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Gói thầu 097\Tổng hợp dữ liệu 097\"/>
    </mc:Choice>
  </mc:AlternateContent>
  <xr:revisionPtr revIDLastSave="0" documentId="13_ncr:1_{4E1D7C4B-9014-4315-AA12-CA4A8297CA77}" xr6:coauthVersionLast="47" xr6:coauthVersionMax="47" xr10:uidLastSave="{00000000-0000-0000-0000-000000000000}"/>
  <bookViews>
    <workbookView xWindow="-19310" yWindow="-110" windowWidth="19420" windowHeight="10300" tabRatio="678" firstSheet="17" activeTab="19" xr2:uid="{00000000-000D-0000-FFFF-FFFF00000000}"/>
  </bookViews>
  <sheets>
    <sheet name="Giải tình Hùng nguyên" sheetId="40" state="hidden" r:id="rId1"/>
    <sheet name="Giải tình Ngọc Hiếu 26-2" sheetId="51" state="hidden" r:id="rId2"/>
    <sheet name="HT-ADH VN Vải bảo ôn" sheetId="50" state="hidden" r:id="rId3"/>
    <sheet name="CKTEC- tăng đơ" sheetId="49" state="hidden" r:id="rId4"/>
    <sheet name="Hùng nguyen 16-1" sheetId="47" state="hidden" r:id="rId5"/>
    <sheet name="Quang thịnh lần 2" sheetId="46" state="hidden" r:id="rId6"/>
    <sheet name="Giải tình IPC" sheetId="44" state="hidden" r:id="rId7"/>
    <sheet name="Vật tư Đóng kiện trần toàn" sheetId="43" state="hidden" r:id="rId8"/>
    <sheet name="Giải tình Hoàng Hà vit 26-1" sheetId="48" state="hidden" r:id="rId9"/>
    <sheet name="Giải tình Hoàng Hà vit" sheetId="42" state="hidden" r:id="rId10"/>
    <sheet name="Giải tình Huy hoàng" sheetId="41" state="hidden" r:id="rId11"/>
    <sheet name="Giải tình Ngọc Hiếu" sheetId="39" state="hidden" r:id="rId12"/>
    <sheet name="Giải tình MCL đợt 2" sheetId="35" state="hidden" r:id="rId13"/>
    <sheet name="Vật tư kẹp sàn" sheetId="34" state="hidden" r:id="rId14"/>
    <sheet name="Vật tư U180" sheetId="33" state="hidden" r:id="rId15"/>
    <sheet name="Vật tư U80" sheetId="31" state="hidden" r:id="rId16"/>
    <sheet name="Hùng nguyen kien" sheetId="38" state="hidden" r:id="rId17"/>
    <sheet name="DT04 (TM) 1 " sheetId="26" r:id="rId18"/>
    <sheet name="Vật tư sơn 097" sheetId="30" state="hidden" r:id="rId19"/>
    <sheet name="25-WNC-I-097" sheetId="1" r:id="rId20"/>
    <sheet name="Tổng hợp" sheetId="19" r:id="rId21"/>
    <sheet name="Quang thịnh" sheetId="37" state="hidden" r:id="rId22"/>
    <sheet name="Sheet1" sheetId="25" r:id="rId23"/>
    <sheet name="SO SÁNH" sheetId="27" state="hidden" r:id="rId24"/>
    <sheet name="Sàn winwin" sheetId="29" state="hidden" r:id="rId25"/>
    <sheet name="VSAN" sheetId="28" state="hidden" r:id="rId26"/>
    <sheet name="BG Gnee 2" sheetId="13" state="hidden" r:id="rId27"/>
    <sheet name="Báo giá của GNEE" sheetId="10" state="hidden" r:id="rId28"/>
    <sheet name="Dieu kien giao hang" sheetId="5" state="hidden" r:id="rId29"/>
    <sheet name="PL01 Hung nguyen" sheetId="6" state="hidden" r:id="rId30"/>
    <sheet name="vogt 060_Plan_Khong su dung" sheetId="7"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0">#REF!</definedName>
    <definedName name="\a" localSheetId="3">#N/A</definedName>
    <definedName name="\a" localSheetId="9">#N/A</definedName>
    <definedName name="\a" localSheetId="8">#N/A</definedName>
    <definedName name="\a" localSheetId="0">#N/A</definedName>
    <definedName name="\a" localSheetId="10">#N/A</definedName>
    <definedName name="\a" localSheetId="6">#N/A</definedName>
    <definedName name="\a" localSheetId="12">#N/A</definedName>
    <definedName name="\a" localSheetId="11">#N/A</definedName>
    <definedName name="\a" localSheetId="1">#N/A</definedName>
    <definedName name="\a" localSheetId="2">#N/A</definedName>
    <definedName name="\a" localSheetId="4">#N/A</definedName>
    <definedName name="\a" localSheetId="16">#N/A</definedName>
    <definedName name="\a" localSheetId="21">#N/A</definedName>
    <definedName name="\a" localSheetId="5">#N/A</definedName>
    <definedName name="\a" localSheetId="23">#REF!</definedName>
    <definedName name="\a" localSheetId="7">#N/A</definedName>
    <definedName name="\a" localSheetId="13">#N/A</definedName>
    <definedName name="\a" localSheetId="18">#N/A</definedName>
    <definedName name="\a" localSheetId="14">#N/A</definedName>
    <definedName name="\a" localSheetId="15">#N/A</definedName>
    <definedName name="\a">#REF!</definedName>
    <definedName name="\b">#N/A</definedName>
    <definedName name="\c">#N/A</definedName>
    <definedName name="\d">#N/A</definedName>
    <definedName name="\e">#N/A</definedName>
    <definedName name="\f">#N/A</definedName>
    <definedName name="\g">#N/A</definedName>
    <definedName name="\h" localSheetId="3">#N/A</definedName>
    <definedName name="\h" localSheetId="9">#N/A</definedName>
    <definedName name="\h" localSheetId="8">#N/A</definedName>
    <definedName name="\h" localSheetId="0">#N/A</definedName>
    <definedName name="\h" localSheetId="10">#N/A</definedName>
    <definedName name="\h" localSheetId="6">#N/A</definedName>
    <definedName name="\h" localSheetId="12">#N/A</definedName>
    <definedName name="\h" localSheetId="11">#N/A</definedName>
    <definedName name="\h" localSheetId="1">#N/A</definedName>
    <definedName name="\h" localSheetId="2">#N/A</definedName>
    <definedName name="\h" localSheetId="4">#N/A</definedName>
    <definedName name="\h" localSheetId="16">#N/A</definedName>
    <definedName name="\h" localSheetId="21">#N/A</definedName>
    <definedName name="\h" localSheetId="5">#N/A</definedName>
    <definedName name="\h" localSheetId="7">#N/A</definedName>
    <definedName name="\h" localSheetId="13">#N/A</definedName>
    <definedName name="\h" localSheetId="18">#N/A</definedName>
    <definedName name="\h" localSheetId="14">#N/A</definedName>
    <definedName name="\h" localSheetId="15">#N/A</definedName>
    <definedName name="\h">[1]PP!$IC$5</definedName>
    <definedName name="\i" localSheetId="3">#N/A</definedName>
    <definedName name="\i" localSheetId="9">#N/A</definedName>
    <definedName name="\i" localSheetId="8">#N/A</definedName>
    <definedName name="\i" localSheetId="0">#N/A</definedName>
    <definedName name="\i" localSheetId="10">#N/A</definedName>
    <definedName name="\i" localSheetId="6">#N/A</definedName>
    <definedName name="\i" localSheetId="12">#N/A</definedName>
    <definedName name="\i" localSheetId="11">#N/A</definedName>
    <definedName name="\i" localSheetId="1">#N/A</definedName>
    <definedName name="\i" localSheetId="2">#N/A</definedName>
    <definedName name="\i" localSheetId="4">#N/A</definedName>
    <definedName name="\i" localSheetId="16">#N/A</definedName>
    <definedName name="\i" localSheetId="21">#N/A</definedName>
    <definedName name="\i" localSheetId="5">#N/A</definedName>
    <definedName name="\i" localSheetId="7">#N/A</definedName>
    <definedName name="\i" localSheetId="13">#N/A</definedName>
    <definedName name="\i" localSheetId="18">#N/A</definedName>
    <definedName name="\i" localSheetId="14">#N/A</definedName>
    <definedName name="\i" localSheetId="15">#N/A</definedName>
    <definedName name="\i">[1]PP!$IP$7844</definedName>
    <definedName name="\j">#N/A</definedName>
    <definedName name="\k">#N/A</definedName>
    <definedName name="\KWS123">#N/A</definedName>
    <definedName name="\m" localSheetId="3">#N/A</definedName>
    <definedName name="\m" localSheetId="9">#N/A</definedName>
    <definedName name="\m" localSheetId="8">#N/A</definedName>
    <definedName name="\m" localSheetId="0">#N/A</definedName>
    <definedName name="\m" localSheetId="10">#N/A</definedName>
    <definedName name="\m" localSheetId="6">#N/A</definedName>
    <definedName name="\m" localSheetId="12">#N/A</definedName>
    <definedName name="\m" localSheetId="11">#N/A</definedName>
    <definedName name="\m" localSheetId="1">#N/A</definedName>
    <definedName name="\m" localSheetId="2">#N/A</definedName>
    <definedName name="\m" localSheetId="4">#N/A</definedName>
    <definedName name="\m" localSheetId="16">#N/A</definedName>
    <definedName name="\m" localSheetId="21">#N/A</definedName>
    <definedName name="\m" localSheetId="5">#N/A</definedName>
    <definedName name="\m" localSheetId="7">#N/A</definedName>
    <definedName name="\m" localSheetId="13">#N/A</definedName>
    <definedName name="\m" localSheetId="18">#N/A</definedName>
    <definedName name="\m" localSheetId="14">#N/A</definedName>
    <definedName name="\m" localSheetId="15">#N/A</definedName>
    <definedName name="\m">[1]PP!#REF!</definedName>
    <definedName name="\n">#N/A</definedName>
    <definedName name="\p" localSheetId="23">#REF!</definedName>
    <definedName name="\p">#REF!</definedName>
    <definedName name="\s" localSheetId="3">#N/A</definedName>
    <definedName name="\s" localSheetId="9">#N/A</definedName>
    <definedName name="\s" localSheetId="8">#N/A</definedName>
    <definedName name="\s" localSheetId="0">#N/A</definedName>
    <definedName name="\s" localSheetId="10">#N/A</definedName>
    <definedName name="\s" localSheetId="6">#N/A</definedName>
    <definedName name="\s" localSheetId="12">#N/A</definedName>
    <definedName name="\s" localSheetId="11">#N/A</definedName>
    <definedName name="\s" localSheetId="1">#N/A</definedName>
    <definedName name="\s" localSheetId="2">#N/A</definedName>
    <definedName name="\s" localSheetId="4">#N/A</definedName>
    <definedName name="\s" localSheetId="16">#N/A</definedName>
    <definedName name="\s" localSheetId="21">#N/A</definedName>
    <definedName name="\s" localSheetId="5">#N/A</definedName>
    <definedName name="\s" localSheetId="7">#N/A</definedName>
    <definedName name="\s" localSheetId="13">#N/A</definedName>
    <definedName name="\s" localSheetId="18">#N/A</definedName>
    <definedName name="\s" localSheetId="14">#N/A</definedName>
    <definedName name="\s" localSheetId="15">#N/A</definedName>
    <definedName name="\s">[1]PP!$HX$3</definedName>
    <definedName name="\t">#N/A</definedName>
    <definedName name="\v" localSheetId="23">#REF!</definedName>
    <definedName name="\v">#REF!</definedName>
    <definedName name="\w" localSheetId="23">#REF!</definedName>
    <definedName name="\w">#REF!</definedName>
    <definedName name="\z">#REF!</definedName>
    <definedName name="_" localSheetId="23">#REF!</definedName>
    <definedName name="_">#REF!</definedName>
    <definedName name="__" hidden="1">#REF!</definedName>
    <definedName name="_______" hidden="1">#REF!</definedName>
    <definedName name="___________" localSheetId="3" hidden="1">{#N/A,#N/A,FALSE,"CCTV"}</definedName>
    <definedName name="___________" localSheetId="2" hidden="1">{#N/A,#N/A,FALSE,"CCTV"}</definedName>
    <definedName name="___________" localSheetId="4" hidden="1">{#N/A,#N/A,FALSE,"CCTV"}</definedName>
    <definedName name="___________" localSheetId="16" hidden="1">{#N/A,#N/A,FALSE,"CCTV"}</definedName>
    <definedName name="___________" localSheetId="21" hidden="1">{#N/A,#N/A,FALSE,"CCTV"}</definedName>
    <definedName name="___________" localSheetId="5" hidden="1">{#N/A,#N/A,FALSE,"CCTV"}</definedName>
    <definedName name="___________" localSheetId="13" hidden="1">{#N/A,#N/A,FALSE,"CCTV"}</definedName>
    <definedName name="___________" localSheetId="14" hidden="1">{#N/A,#N/A,FALSE,"CCTV"}</definedName>
    <definedName name="___________" localSheetId="15" hidden="1">{#N/A,#N/A,FALSE,"CCTV"}</definedName>
    <definedName name="___________" hidden="1">{#N/A,#N/A,FALSE,"CCTV"}</definedName>
    <definedName name="_________________________________________H1" localSheetId="3" hidden="1">{#N/A,#N/A,TRUE,"Mhr_Sum"}</definedName>
    <definedName name="_________________________________________H1" localSheetId="2" hidden="1">{#N/A,#N/A,TRUE,"Mhr_Sum"}</definedName>
    <definedName name="_________________________________________H1" localSheetId="4" hidden="1">{#N/A,#N/A,TRUE,"Mhr_Sum"}</definedName>
    <definedName name="_________________________________________H1" localSheetId="16" hidden="1">{#N/A,#N/A,TRUE,"Mhr_Sum"}</definedName>
    <definedName name="_________________________________________H1" localSheetId="21" hidden="1">{#N/A,#N/A,TRUE,"Mhr_Sum"}</definedName>
    <definedName name="_________________________________________H1" localSheetId="5" hidden="1">{#N/A,#N/A,TRUE,"Mhr_Sum"}</definedName>
    <definedName name="_________________________________________H1" localSheetId="13" hidden="1">{#N/A,#N/A,TRUE,"Mhr_Sum"}</definedName>
    <definedName name="_________________________________________H1" localSheetId="14" hidden="1">{#N/A,#N/A,TRUE,"Mhr_Sum"}</definedName>
    <definedName name="_________________________________________H1" localSheetId="15" hidden="1">{#N/A,#N/A,TRUE,"Mhr_Sum"}</definedName>
    <definedName name="_________________________________________H1" hidden="1">{#N/A,#N/A,TRUE,"Mhr_Sum"}</definedName>
    <definedName name="_________________________________________H4" localSheetId="3" hidden="1">{#N/A,#N/A,TRUE,"Mhr_Sum"}</definedName>
    <definedName name="_________________________________________H4" localSheetId="2" hidden="1">{#N/A,#N/A,TRUE,"Mhr_Sum"}</definedName>
    <definedName name="_________________________________________H4" localSheetId="4" hidden="1">{#N/A,#N/A,TRUE,"Mhr_Sum"}</definedName>
    <definedName name="_________________________________________H4" localSheetId="16" hidden="1">{#N/A,#N/A,TRUE,"Mhr_Sum"}</definedName>
    <definedName name="_________________________________________H4" localSheetId="21" hidden="1">{#N/A,#N/A,TRUE,"Mhr_Sum"}</definedName>
    <definedName name="_________________________________________H4" localSheetId="5" hidden="1">{#N/A,#N/A,TRUE,"Mhr_Sum"}</definedName>
    <definedName name="_________________________________________H4" localSheetId="13" hidden="1">{#N/A,#N/A,TRUE,"Mhr_Sum"}</definedName>
    <definedName name="_________________________________________H4" localSheetId="14" hidden="1">{#N/A,#N/A,TRUE,"Mhr_Sum"}</definedName>
    <definedName name="_________________________________________H4" localSheetId="15" hidden="1">{#N/A,#N/A,TRUE,"Mhr_Sum"}</definedName>
    <definedName name="_________________________________________H4" hidden="1">{#N/A,#N/A,TRUE,"Mhr_Sum"}</definedName>
    <definedName name="_______________________________________H1" localSheetId="3" hidden="1">{#N/A,#N/A,TRUE,"Mhr_Sum"}</definedName>
    <definedName name="_______________________________________H1" localSheetId="2" hidden="1">{#N/A,#N/A,TRUE,"Mhr_Sum"}</definedName>
    <definedName name="_______________________________________H1" localSheetId="4" hidden="1">{#N/A,#N/A,TRUE,"Mhr_Sum"}</definedName>
    <definedName name="_______________________________________H1" localSheetId="16" hidden="1">{#N/A,#N/A,TRUE,"Mhr_Sum"}</definedName>
    <definedName name="_______________________________________H1" localSheetId="21" hidden="1">{#N/A,#N/A,TRUE,"Mhr_Sum"}</definedName>
    <definedName name="_______________________________________H1" localSheetId="5" hidden="1">{#N/A,#N/A,TRUE,"Mhr_Sum"}</definedName>
    <definedName name="_______________________________________H1" localSheetId="13" hidden="1">{#N/A,#N/A,TRUE,"Mhr_Sum"}</definedName>
    <definedName name="_______________________________________H1" localSheetId="14" hidden="1">{#N/A,#N/A,TRUE,"Mhr_Sum"}</definedName>
    <definedName name="_______________________________________H1" localSheetId="15" hidden="1">{#N/A,#N/A,TRUE,"Mhr_Sum"}</definedName>
    <definedName name="_______________________________________H1" hidden="1">{#N/A,#N/A,TRUE,"Mhr_Sum"}</definedName>
    <definedName name="_______________________________________H4" localSheetId="3" hidden="1">{#N/A,#N/A,TRUE,"Mhr_Sum"}</definedName>
    <definedName name="_______________________________________H4" localSheetId="2" hidden="1">{#N/A,#N/A,TRUE,"Mhr_Sum"}</definedName>
    <definedName name="_______________________________________H4" localSheetId="4" hidden="1">{#N/A,#N/A,TRUE,"Mhr_Sum"}</definedName>
    <definedName name="_______________________________________H4" localSheetId="16" hidden="1">{#N/A,#N/A,TRUE,"Mhr_Sum"}</definedName>
    <definedName name="_______________________________________H4" localSheetId="21" hidden="1">{#N/A,#N/A,TRUE,"Mhr_Sum"}</definedName>
    <definedName name="_______________________________________H4" localSheetId="5" hidden="1">{#N/A,#N/A,TRUE,"Mhr_Sum"}</definedName>
    <definedName name="_______________________________________H4" localSheetId="13" hidden="1">{#N/A,#N/A,TRUE,"Mhr_Sum"}</definedName>
    <definedName name="_______________________________________H4" localSheetId="14" hidden="1">{#N/A,#N/A,TRUE,"Mhr_Sum"}</definedName>
    <definedName name="_______________________________________H4" localSheetId="15" hidden="1">{#N/A,#N/A,TRUE,"Mhr_Sum"}</definedName>
    <definedName name="_______________________________________H4" hidden="1">{#N/A,#N/A,TRUE,"Mhr_Sum"}</definedName>
    <definedName name="______________________________________H1" localSheetId="3" hidden="1">{#N/A,#N/A,TRUE,"Mhr_Sum"}</definedName>
    <definedName name="______________________________________H1" localSheetId="2" hidden="1">{#N/A,#N/A,TRUE,"Mhr_Sum"}</definedName>
    <definedName name="______________________________________H1" localSheetId="4" hidden="1">{#N/A,#N/A,TRUE,"Mhr_Sum"}</definedName>
    <definedName name="______________________________________H1" localSheetId="16" hidden="1">{#N/A,#N/A,TRUE,"Mhr_Sum"}</definedName>
    <definedName name="______________________________________H1" localSheetId="21" hidden="1">{#N/A,#N/A,TRUE,"Mhr_Sum"}</definedName>
    <definedName name="______________________________________H1" localSheetId="5" hidden="1">{#N/A,#N/A,TRUE,"Mhr_Sum"}</definedName>
    <definedName name="______________________________________H1" localSheetId="13" hidden="1">{#N/A,#N/A,TRUE,"Mhr_Sum"}</definedName>
    <definedName name="______________________________________H1" localSheetId="14" hidden="1">{#N/A,#N/A,TRUE,"Mhr_Sum"}</definedName>
    <definedName name="______________________________________H1" localSheetId="15" hidden="1">{#N/A,#N/A,TRUE,"Mhr_Sum"}</definedName>
    <definedName name="______________________________________H1" hidden="1">{#N/A,#N/A,TRUE,"Mhr_Sum"}</definedName>
    <definedName name="______________________________________H4" localSheetId="3" hidden="1">{#N/A,#N/A,TRUE,"Mhr_Sum"}</definedName>
    <definedName name="______________________________________H4" localSheetId="2" hidden="1">{#N/A,#N/A,TRUE,"Mhr_Sum"}</definedName>
    <definedName name="______________________________________H4" localSheetId="4" hidden="1">{#N/A,#N/A,TRUE,"Mhr_Sum"}</definedName>
    <definedName name="______________________________________H4" localSheetId="16" hidden="1">{#N/A,#N/A,TRUE,"Mhr_Sum"}</definedName>
    <definedName name="______________________________________H4" localSheetId="21" hidden="1">{#N/A,#N/A,TRUE,"Mhr_Sum"}</definedName>
    <definedName name="______________________________________H4" localSheetId="5" hidden="1">{#N/A,#N/A,TRUE,"Mhr_Sum"}</definedName>
    <definedName name="______________________________________H4" localSheetId="13" hidden="1">{#N/A,#N/A,TRUE,"Mhr_Sum"}</definedName>
    <definedName name="______________________________________H4" localSheetId="14" hidden="1">{#N/A,#N/A,TRUE,"Mhr_Sum"}</definedName>
    <definedName name="______________________________________H4" localSheetId="15" hidden="1">{#N/A,#N/A,TRUE,"Mhr_Sum"}</definedName>
    <definedName name="______________________________________H4" hidden="1">{#N/A,#N/A,TRUE,"Mhr_Sum"}</definedName>
    <definedName name="_____________________________________H1" localSheetId="3" hidden="1">{#N/A,#N/A,TRUE,"Mhr_Sum"}</definedName>
    <definedName name="_____________________________________H1" localSheetId="2" hidden="1">{#N/A,#N/A,TRUE,"Mhr_Sum"}</definedName>
    <definedName name="_____________________________________H1" localSheetId="4" hidden="1">{#N/A,#N/A,TRUE,"Mhr_Sum"}</definedName>
    <definedName name="_____________________________________H1" localSheetId="16" hidden="1">{#N/A,#N/A,TRUE,"Mhr_Sum"}</definedName>
    <definedName name="_____________________________________H1" localSheetId="21" hidden="1">{#N/A,#N/A,TRUE,"Mhr_Sum"}</definedName>
    <definedName name="_____________________________________H1" localSheetId="5" hidden="1">{#N/A,#N/A,TRUE,"Mhr_Sum"}</definedName>
    <definedName name="_____________________________________H1" localSheetId="13" hidden="1">{#N/A,#N/A,TRUE,"Mhr_Sum"}</definedName>
    <definedName name="_____________________________________H1" localSheetId="14" hidden="1">{#N/A,#N/A,TRUE,"Mhr_Sum"}</definedName>
    <definedName name="_____________________________________H1" localSheetId="15" hidden="1">{#N/A,#N/A,TRUE,"Mhr_Sum"}</definedName>
    <definedName name="_____________________________________H1" hidden="1">{#N/A,#N/A,TRUE,"Mhr_Sum"}</definedName>
    <definedName name="_____________________________________H4" localSheetId="3" hidden="1">{#N/A,#N/A,TRUE,"Mhr_Sum"}</definedName>
    <definedName name="_____________________________________H4" localSheetId="2" hidden="1">{#N/A,#N/A,TRUE,"Mhr_Sum"}</definedName>
    <definedName name="_____________________________________H4" localSheetId="4" hidden="1">{#N/A,#N/A,TRUE,"Mhr_Sum"}</definedName>
    <definedName name="_____________________________________H4" localSheetId="16" hidden="1">{#N/A,#N/A,TRUE,"Mhr_Sum"}</definedName>
    <definedName name="_____________________________________H4" localSheetId="21" hidden="1">{#N/A,#N/A,TRUE,"Mhr_Sum"}</definedName>
    <definedName name="_____________________________________H4" localSheetId="5" hidden="1">{#N/A,#N/A,TRUE,"Mhr_Sum"}</definedName>
    <definedName name="_____________________________________H4" localSheetId="13" hidden="1">{#N/A,#N/A,TRUE,"Mhr_Sum"}</definedName>
    <definedName name="_____________________________________H4" localSheetId="14" hidden="1">{#N/A,#N/A,TRUE,"Mhr_Sum"}</definedName>
    <definedName name="_____________________________________H4" localSheetId="15" hidden="1">{#N/A,#N/A,TRUE,"Mhr_Sum"}</definedName>
    <definedName name="_____________________________________H4" hidden="1">{#N/A,#N/A,TRUE,"Mhr_Sum"}</definedName>
    <definedName name="____________________________________fsf2" localSheetId="3" hidden="1">{#N/A,#N/A,TRUE,"Mhr_Sum"}</definedName>
    <definedName name="____________________________________fsf2" localSheetId="2" hidden="1">{#N/A,#N/A,TRUE,"Mhr_Sum"}</definedName>
    <definedName name="____________________________________fsf2" localSheetId="4" hidden="1">{#N/A,#N/A,TRUE,"Mhr_Sum"}</definedName>
    <definedName name="____________________________________fsf2" localSheetId="16" hidden="1">{#N/A,#N/A,TRUE,"Mhr_Sum"}</definedName>
    <definedName name="____________________________________fsf2" localSheetId="21" hidden="1">{#N/A,#N/A,TRUE,"Mhr_Sum"}</definedName>
    <definedName name="____________________________________fsf2" localSheetId="5" hidden="1">{#N/A,#N/A,TRUE,"Mhr_Sum"}</definedName>
    <definedName name="____________________________________fsf2" localSheetId="13" hidden="1">{#N/A,#N/A,TRUE,"Mhr_Sum"}</definedName>
    <definedName name="____________________________________fsf2" localSheetId="14" hidden="1">{#N/A,#N/A,TRUE,"Mhr_Sum"}</definedName>
    <definedName name="____________________________________fsf2" localSheetId="15" hidden="1">{#N/A,#N/A,TRUE,"Mhr_Sum"}</definedName>
    <definedName name="____________________________________fsf2" hidden="1">{#N/A,#N/A,TRUE,"Mhr_Sum"}</definedName>
    <definedName name="____________________________________H1" localSheetId="3" hidden="1">{#N/A,#N/A,TRUE,"Mhr_Sum"}</definedName>
    <definedName name="____________________________________H1" localSheetId="2" hidden="1">{#N/A,#N/A,TRUE,"Mhr_Sum"}</definedName>
    <definedName name="____________________________________H1" localSheetId="4" hidden="1">{#N/A,#N/A,TRUE,"Mhr_Sum"}</definedName>
    <definedName name="____________________________________H1" localSheetId="16" hidden="1">{#N/A,#N/A,TRUE,"Mhr_Sum"}</definedName>
    <definedName name="____________________________________H1" localSheetId="21" hidden="1">{#N/A,#N/A,TRUE,"Mhr_Sum"}</definedName>
    <definedName name="____________________________________H1" localSheetId="5" hidden="1">{#N/A,#N/A,TRUE,"Mhr_Sum"}</definedName>
    <definedName name="____________________________________H1" localSheetId="13" hidden="1">{#N/A,#N/A,TRUE,"Mhr_Sum"}</definedName>
    <definedName name="____________________________________H1" localSheetId="14" hidden="1">{#N/A,#N/A,TRUE,"Mhr_Sum"}</definedName>
    <definedName name="____________________________________H1" localSheetId="15" hidden="1">{#N/A,#N/A,TRUE,"Mhr_Sum"}</definedName>
    <definedName name="____________________________________H1" hidden="1">{#N/A,#N/A,TRUE,"Mhr_Sum"}</definedName>
    <definedName name="____________________________________H4" localSheetId="3" hidden="1">{#N/A,#N/A,TRUE,"Mhr_Sum"}</definedName>
    <definedName name="____________________________________H4" localSheetId="2" hidden="1">{#N/A,#N/A,TRUE,"Mhr_Sum"}</definedName>
    <definedName name="____________________________________H4" localSheetId="4" hidden="1">{#N/A,#N/A,TRUE,"Mhr_Sum"}</definedName>
    <definedName name="____________________________________H4" localSheetId="16" hidden="1">{#N/A,#N/A,TRUE,"Mhr_Sum"}</definedName>
    <definedName name="____________________________________H4" localSheetId="21" hidden="1">{#N/A,#N/A,TRUE,"Mhr_Sum"}</definedName>
    <definedName name="____________________________________H4" localSheetId="5" hidden="1">{#N/A,#N/A,TRUE,"Mhr_Sum"}</definedName>
    <definedName name="____________________________________H4" localSheetId="13" hidden="1">{#N/A,#N/A,TRUE,"Mhr_Sum"}</definedName>
    <definedName name="____________________________________H4" localSheetId="14" hidden="1">{#N/A,#N/A,TRUE,"Mhr_Sum"}</definedName>
    <definedName name="____________________________________H4" localSheetId="15" hidden="1">{#N/A,#N/A,TRUE,"Mhr_Sum"}</definedName>
    <definedName name="____________________________________H4" hidden="1">{#N/A,#N/A,TRUE,"Mhr_Sum"}</definedName>
    <definedName name="___________________________________fsf2" localSheetId="3" hidden="1">{#N/A,#N/A,TRUE,"Mhr_Sum"}</definedName>
    <definedName name="___________________________________fsf2" localSheetId="2" hidden="1">{#N/A,#N/A,TRUE,"Mhr_Sum"}</definedName>
    <definedName name="___________________________________fsf2" localSheetId="4" hidden="1">{#N/A,#N/A,TRUE,"Mhr_Sum"}</definedName>
    <definedName name="___________________________________fsf2" localSheetId="16" hidden="1">{#N/A,#N/A,TRUE,"Mhr_Sum"}</definedName>
    <definedName name="___________________________________fsf2" localSheetId="21" hidden="1">{#N/A,#N/A,TRUE,"Mhr_Sum"}</definedName>
    <definedName name="___________________________________fsf2" localSheetId="5" hidden="1">{#N/A,#N/A,TRUE,"Mhr_Sum"}</definedName>
    <definedName name="___________________________________fsf2" localSheetId="13" hidden="1">{#N/A,#N/A,TRUE,"Mhr_Sum"}</definedName>
    <definedName name="___________________________________fsf2" localSheetId="14" hidden="1">{#N/A,#N/A,TRUE,"Mhr_Sum"}</definedName>
    <definedName name="___________________________________fsf2" localSheetId="15" hidden="1">{#N/A,#N/A,TRUE,"Mhr_Sum"}</definedName>
    <definedName name="___________________________________fsf2" hidden="1">{#N/A,#N/A,TRUE,"Mhr_Sum"}</definedName>
    <definedName name="___________________________________H1" localSheetId="3" hidden="1">{#N/A,#N/A,TRUE,"Mhr_Sum"}</definedName>
    <definedName name="___________________________________H1" localSheetId="2" hidden="1">{#N/A,#N/A,TRUE,"Mhr_Sum"}</definedName>
    <definedName name="___________________________________H1" localSheetId="4" hidden="1">{#N/A,#N/A,TRUE,"Mhr_Sum"}</definedName>
    <definedName name="___________________________________H1" localSheetId="16" hidden="1">{#N/A,#N/A,TRUE,"Mhr_Sum"}</definedName>
    <definedName name="___________________________________H1" localSheetId="21" hidden="1">{#N/A,#N/A,TRUE,"Mhr_Sum"}</definedName>
    <definedName name="___________________________________H1" localSheetId="5" hidden="1">{#N/A,#N/A,TRUE,"Mhr_Sum"}</definedName>
    <definedName name="___________________________________H1" localSheetId="13" hidden="1">{#N/A,#N/A,TRUE,"Mhr_Sum"}</definedName>
    <definedName name="___________________________________H1" localSheetId="14" hidden="1">{#N/A,#N/A,TRUE,"Mhr_Sum"}</definedName>
    <definedName name="___________________________________H1" localSheetId="15" hidden="1">{#N/A,#N/A,TRUE,"Mhr_Sum"}</definedName>
    <definedName name="___________________________________H1" hidden="1">{#N/A,#N/A,TRUE,"Mhr_Sum"}</definedName>
    <definedName name="___________________________________H4" localSheetId="3" hidden="1">{#N/A,#N/A,TRUE,"Mhr_Sum"}</definedName>
    <definedName name="___________________________________H4" localSheetId="2" hidden="1">{#N/A,#N/A,TRUE,"Mhr_Sum"}</definedName>
    <definedName name="___________________________________H4" localSheetId="4" hidden="1">{#N/A,#N/A,TRUE,"Mhr_Sum"}</definedName>
    <definedName name="___________________________________H4" localSheetId="16" hidden="1">{#N/A,#N/A,TRUE,"Mhr_Sum"}</definedName>
    <definedName name="___________________________________H4" localSheetId="21" hidden="1">{#N/A,#N/A,TRUE,"Mhr_Sum"}</definedName>
    <definedName name="___________________________________H4" localSheetId="5" hidden="1">{#N/A,#N/A,TRUE,"Mhr_Sum"}</definedName>
    <definedName name="___________________________________H4" localSheetId="13" hidden="1">{#N/A,#N/A,TRUE,"Mhr_Sum"}</definedName>
    <definedName name="___________________________________H4" localSheetId="14" hidden="1">{#N/A,#N/A,TRUE,"Mhr_Sum"}</definedName>
    <definedName name="___________________________________H4" localSheetId="15" hidden="1">{#N/A,#N/A,TRUE,"Mhr_Sum"}</definedName>
    <definedName name="___________________________________H4" hidden="1">{#N/A,#N/A,TRUE,"Mhr_Sum"}</definedName>
    <definedName name="__________________________________H1" localSheetId="3" hidden="1">{#N/A,#N/A,TRUE,"Mhr_Sum"}</definedName>
    <definedName name="__________________________________H1" localSheetId="2" hidden="1">{#N/A,#N/A,TRUE,"Mhr_Sum"}</definedName>
    <definedName name="__________________________________H1" localSheetId="4" hidden="1">{#N/A,#N/A,TRUE,"Mhr_Sum"}</definedName>
    <definedName name="__________________________________H1" localSheetId="16" hidden="1">{#N/A,#N/A,TRUE,"Mhr_Sum"}</definedName>
    <definedName name="__________________________________H1" localSheetId="21" hidden="1">{#N/A,#N/A,TRUE,"Mhr_Sum"}</definedName>
    <definedName name="__________________________________H1" localSheetId="5" hidden="1">{#N/A,#N/A,TRUE,"Mhr_Sum"}</definedName>
    <definedName name="__________________________________H1" localSheetId="13" hidden="1">{#N/A,#N/A,TRUE,"Mhr_Sum"}</definedName>
    <definedName name="__________________________________H1" localSheetId="14" hidden="1">{#N/A,#N/A,TRUE,"Mhr_Sum"}</definedName>
    <definedName name="__________________________________H1" localSheetId="15" hidden="1">{#N/A,#N/A,TRUE,"Mhr_Sum"}</definedName>
    <definedName name="__________________________________H1" hidden="1">{#N/A,#N/A,TRUE,"Mhr_Sum"}</definedName>
    <definedName name="__________________________________H4" localSheetId="3" hidden="1">{#N/A,#N/A,TRUE,"Mhr_Sum"}</definedName>
    <definedName name="__________________________________H4" localSheetId="2" hidden="1">{#N/A,#N/A,TRUE,"Mhr_Sum"}</definedName>
    <definedName name="__________________________________H4" localSheetId="4" hidden="1">{#N/A,#N/A,TRUE,"Mhr_Sum"}</definedName>
    <definedName name="__________________________________H4" localSheetId="16" hidden="1">{#N/A,#N/A,TRUE,"Mhr_Sum"}</definedName>
    <definedName name="__________________________________H4" localSheetId="21" hidden="1">{#N/A,#N/A,TRUE,"Mhr_Sum"}</definedName>
    <definedName name="__________________________________H4" localSheetId="5" hidden="1">{#N/A,#N/A,TRUE,"Mhr_Sum"}</definedName>
    <definedName name="__________________________________H4" localSheetId="13" hidden="1">{#N/A,#N/A,TRUE,"Mhr_Sum"}</definedName>
    <definedName name="__________________________________H4" localSheetId="14" hidden="1">{#N/A,#N/A,TRUE,"Mhr_Sum"}</definedName>
    <definedName name="__________________________________H4" localSheetId="15" hidden="1">{#N/A,#N/A,TRUE,"Mhr_Sum"}</definedName>
    <definedName name="__________________________________H4" hidden="1">{#N/A,#N/A,TRUE,"Mhr_Sum"}</definedName>
    <definedName name="_________________________________fsf2" localSheetId="3" hidden="1">{#N/A,#N/A,TRUE,"Mhr_Sum"}</definedName>
    <definedName name="_________________________________fsf2" localSheetId="2" hidden="1">{#N/A,#N/A,TRUE,"Mhr_Sum"}</definedName>
    <definedName name="_________________________________fsf2" localSheetId="4" hidden="1">{#N/A,#N/A,TRUE,"Mhr_Sum"}</definedName>
    <definedName name="_________________________________fsf2" localSheetId="16" hidden="1">{#N/A,#N/A,TRUE,"Mhr_Sum"}</definedName>
    <definedName name="_________________________________fsf2" localSheetId="21" hidden="1">{#N/A,#N/A,TRUE,"Mhr_Sum"}</definedName>
    <definedName name="_________________________________fsf2" localSheetId="5" hidden="1">{#N/A,#N/A,TRUE,"Mhr_Sum"}</definedName>
    <definedName name="_________________________________fsf2" localSheetId="13" hidden="1">{#N/A,#N/A,TRUE,"Mhr_Sum"}</definedName>
    <definedName name="_________________________________fsf2" localSheetId="14" hidden="1">{#N/A,#N/A,TRUE,"Mhr_Sum"}</definedName>
    <definedName name="_________________________________fsf2" localSheetId="15" hidden="1">{#N/A,#N/A,TRUE,"Mhr_Sum"}</definedName>
    <definedName name="_________________________________fsf2" hidden="1">{#N/A,#N/A,TRUE,"Mhr_Sum"}</definedName>
    <definedName name="_________________________________H1" localSheetId="3" hidden="1">{#N/A,#N/A,TRUE,"Mhr_Sum"}</definedName>
    <definedName name="_________________________________H1" localSheetId="2" hidden="1">{#N/A,#N/A,TRUE,"Mhr_Sum"}</definedName>
    <definedName name="_________________________________H1" localSheetId="4" hidden="1">{#N/A,#N/A,TRUE,"Mhr_Sum"}</definedName>
    <definedName name="_________________________________H1" localSheetId="16" hidden="1">{#N/A,#N/A,TRUE,"Mhr_Sum"}</definedName>
    <definedName name="_________________________________H1" localSheetId="21" hidden="1">{#N/A,#N/A,TRUE,"Mhr_Sum"}</definedName>
    <definedName name="_________________________________H1" localSheetId="5" hidden="1">{#N/A,#N/A,TRUE,"Mhr_Sum"}</definedName>
    <definedName name="_________________________________H1" localSheetId="13" hidden="1">{#N/A,#N/A,TRUE,"Mhr_Sum"}</definedName>
    <definedName name="_________________________________H1" localSheetId="14" hidden="1">{#N/A,#N/A,TRUE,"Mhr_Sum"}</definedName>
    <definedName name="_________________________________H1" localSheetId="15" hidden="1">{#N/A,#N/A,TRUE,"Mhr_Sum"}</definedName>
    <definedName name="_________________________________H1" hidden="1">{#N/A,#N/A,TRUE,"Mhr_Sum"}</definedName>
    <definedName name="_________________________________H4" localSheetId="3" hidden="1">{#N/A,#N/A,TRUE,"Mhr_Sum"}</definedName>
    <definedName name="_________________________________H4" localSheetId="2" hidden="1">{#N/A,#N/A,TRUE,"Mhr_Sum"}</definedName>
    <definedName name="_________________________________H4" localSheetId="4" hidden="1">{#N/A,#N/A,TRUE,"Mhr_Sum"}</definedName>
    <definedName name="_________________________________H4" localSheetId="16" hidden="1">{#N/A,#N/A,TRUE,"Mhr_Sum"}</definedName>
    <definedName name="_________________________________H4" localSheetId="21" hidden="1">{#N/A,#N/A,TRUE,"Mhr_Sum"}</definedName>
    <definedName name="_________________________________H4" localSheetId="5" hidden="1">{#N/A,#N/A,TRUE,"Mhr_Sum"}</definedName>
    <definedName name="_________________________________H4" localSheetId="13" hidden="1">{#N/A,#N/A,TRUE,"Mhr_Sum"}</definedName>
    <definedName name="_________________________________H4" localSheetId="14" hidden="1">{#N/A,#N/A,TRUE,"Mhr_Sum"}</definedName>
    <definedName name="_________________________________H4" localSheetId="15" hidden="1">{#N/A,#N/A,TRUE,"Mhr_Sum"}</definedName>
    <definedName name="_________________________________H4" hidden="1">{#N/A,#N/A,TRUE,"Mhr_Sum"}</definedName>
    <definedName name="________________________________H1" localSheetId="3" hidden="1">{#N/A,#N/A,TRUE,"Mhr_Sum"}</definedName>
    <definedName name="________________________________H1" localSheetId="2" hidden="1">{#N/A,#N/A,TRUE,"Mhr_Sum"}</definedName>
    <definedName name="________________________________H1" localSheetId="4" hidden="1">{#N/A,#N/A,TRUE,"Mhr_Sum"}</definedName>
    <definedName name="________________________________H1" localSheetId="16" hidden="1">{#N/A,#N/A,TRUE,"Mhr_Sum"}</definedName>
    <definedName name="________________________________H1" localSheetId="21" hidden="1">{#N/A,#N/A,TRUE,"Mhr_Sum"}</definedName>
    <definedName name="________________________________H1" localSheetId="5" hidden="1">{#N/A,#N/A,TRUE,"Mhr_Sum"}</definedName>
    <definedName name="________________________________H1" localSheetId="13" hidden="1">{#N/A,#N/A,TRUE,"Mhr_Sum"}</definedName>
    <definedName name="________________________________H1" localSheetId="14" hidden="1">{#N/A,#N/A,TRUE,"Mhr_Sum"}</definedName>
    <definedName name="________________________________H1" localSheetId="15" hidden="1">{#N/A,#N/A,TRUE,"Mhr_Sum"}</definedName>
    <definedName name="________________________________H1" hidden="1">{#N/A,#N/A,TRUE,"Mhr_Sum"}</definedName>
    <definedName name="________________________________H4" localSheetId="3" hidden="1">{#N/A,#N/A,TRUE,"Mhr_Sum"}</definedName>
    <definedName name="________________________________H4" localSheetId="2" hidden="1">{#N/A,#N/A,TRUE,"Mhr_Sum"}</definedName>
    <definedName name="________________________________H4" localSheetId="4" hidden="1">{#N/A,#N/A,TRUE,"Mhr_Sum"}</definedName>
    <definedName name="________________________________H4" localSheetId="16" hidden="1">{#N/A,#N/A,TRUE,"Mhr_Sum"}</definedName>
    <definedName name="________________________________H4" localSheetId="21" hidden="1">{#N/A,#N/A,TRUE,"Mhr_Sum"}</definedName>
    <definedName name="________________________________H4" localSheetId="5" hidden="1">{#N/A,#N/A,TRUE,"Mhr_Sum"}</definedName>
    <definedName name="________________________________H4" localSheetId="13" hidden="1">{#N/A,#N/A,TRUE,"Mhr_Sum"}</definedName>
    <definedName name="________________________________H4" localSheetId="14" hidden="1">{#N/A,#N/A,TRUE,"Mhr_Sum"}</definedName>
    <definedName name="________________________________H4" localSheetId="15" hidden="1">{#N/A,#N/A,TRUE,"Mhr_Sum"}</definedName>
    <definedName name="________________________________H4" hidden="1">{#N/A,#N/A,TRUE,"Mhr_Sum"}</definedName>
    <definedName name="_______________________________fsf2" localSheetId="3" hidden="1">{#N/A,#N/A,TRUE,"Mhr_Sum"}</definedName>
    <definedName name="_______________________________fsf2" localSheetId="2" hidden="1">{#N/A,#N/A,TRUE,"Mhr_Sum"}</definedName>
    <definedName name="_______________________________fsf2" localSheetId="4" hidden="1">{#N/A,#N/A,TRUE,"Mhr_Sum"}</definedName>
    <definedName name="_______________________________fsf2" localSheetId="16" hidden="1">{#N/A,#N/A,TRUE,"Mhr_Sum"}</definedName>
    <definedName name="_______________________________fsf2" localSheetId="21" hidden="1">{#N/A,#N/A,TRUE,"Mhr_Sum"}</definedName>
    <definedName name="_______________________________fsf2" localSheetId="5" hidden="1">{#N/A,#N/A,TRUE,"Mhr_Sum"}</definedName>
    <definedName name="_______________________________fsf2" localSheetId="13" hidden="1">{#N/A,#N/A,TRUE,"Mhr_Sum"}</definedName>
    <definedName name="_______________________________fsf2" localSheetId="14" hidden="1">{#N/A,#N/A,TRUE,"Mhr_Sum"}</definedName>
    <definedName name="_______________________________fsf2" localSheetId="15" hidden="1">{#N/A,#N/A,TRUE,"Mhr_Sum"}</definedName>
    <definedName name="_______________________________fsf2" hidden="1">{#N/A,#N/A,TRUE,"Mhr_Sum"}</definedName>
    <definedName name="_______________________________H1" localSheetId="3" hidden="1">{#N/A,#N/A,TRUE,"Mhr_Sum"}</definedName>
    <definedName name="_______________________________H1" localSheetId="2" hidden="1">{#N/A,#N/A,TRUE,"Mhr_Sum"}</definedName>
    <definedName name="_______________________________H1" localSheetId="4" hidden="1">{#N/A,#N/A,TRUE,"Mhr_Sum"}</definedName>
    <definedName name="_______________________________H1" localSheetId="16" hidden="1">{#N/A,#N/A,TRUE,"Mhr_Sum"}</definedName>
    <definedName name="_______________________________H1" localSheetId="21" hidden="1">{#N/A,#N/A,TRUE,"Mhr_Sum"}</definedName>
    <definedName name="_______________________________H1" localSheetId="5" hidden="1">{#N/A,#N/A,TRUE,"Mhr_Sum"}</definedName>
    <definedName name="_______________________________H1" localSheetId="13" hidden="1">{#N/A,#N/A,TRUE,"Mhr_Sum"}</definedName>
    <definedName name="_______________________________H1" localSheetId="14" hidden="1">{#N/A,#N/A,TRUE,"Mhr_Sum"}</definedName>
    <definedName name="_______________________________H1" localSheetId="15" hidden="1">{#N/A,#N/A,TRUE,"Mhr_Sum"}</definedName>
    <definedName name="_______________________________H1" hidden="1">{#N/A,#N/A,TRUE,"Mhr_Sum"}</definedName>
    <definedName name="_______________________________H4" localSheetId="3" hidden="1">{#N/A,#N/A,TRUE,"Mhr_Sum"}</definedName>
    <definedName name="_______________________________H4" localSheetId="2" hidden="1">{#N/A,#N/A,TRUE,"Mhr_Sum"}</definedName>
    <definedName name="_______________________________H4" localSheetId="4" hidden="1">{#N/A,#N/A,TRUE,"Mhr_Sum"}</definedName>
    <definedName name="_______________________________H4" localSheetId="16" hidden="1">{#N/A,#N/A,TRUE,"Mhr_Sum"}</definedName>
    <definedName name="_______________________________H4" localSheetId="21" hidden="1">{#N/A,#N/A,TRUE,"Mhr_Sum"}</definedName>
    <definedName name="_______________________________H4" localSheetId="5" hidden="1">{#N/A,#N/A,TRUE,"Mhr_Sum"}</definedName>
    <definedName name="_______________________________H4" localSheetId="13" hidden="1">{#N/A,#N/A,TRUE,"Mhr_Sum"}</definedName>
    <definedName name="_______________________________H4" localSheetId="14" hidden="1">{#N/A,#N/A,TRUE,"Mhr_Sum"}</definedName>
    <definedName name="_______________________________H4" localSheetId="15" hidden="1">{#N/A,#N/A,TRUE,"Mhr_Sum"}</definedName>
    <definedName name="_______________________________H4" hidden="1">{#N/A,#N/A,TRUE,"Mhr_Sum"}</definedName>
    <definedName name="______________________________fsf2" localSheetId="3" hidden="1">{#N/A,#N/A,TRUE,"Mhr_Sum"}</definedName>
    <definedName name="______________________________fsf2" localSheetId="2" hidden="1">{#N/A,#N/A,TRUE,"Mhr_Sum"}</definedName>
    <definedName name="______________________________fsf2" localSheetId="4" hidden="1">{#N/A,#N/A,TRUE,"Mhr_Sum"}</definedName>
    <definedName name="______________________________fsf2" localSheetId="16" hidden="1">{#N/A,#N/A,TRUE,"Mhr_Sum"}</definedName>
    <definedName name="______________________________fsf2" localSheetId="21" hidden="1">{#N/A,#N/A,TRUE,"Mhr_Sum"}</definedName>
    <definedName name="______________________________fsf2" localSheetId="5" hidden="1">{#N/A,#N/A,TRUE,"Mhr_Sum"}</definedName>
    <definedName name="______________________________fsf2" localSheetId="13" hidden="1">{#N/A,#N/A,TRUE,"Mhr_Sum"}</definedName>
    <definedName name="______________________________fsf2" localSheetId="14" hidden="1">{#N/A,#N/A,TRUE,"Mhr_Sum"}</definedName>
    <definedName name="______________________________fsf2" localSheetId="15" hidden="1">{#N/A,#N/A,TRUE,"Mhr_Sum"}</definedName>
    <definedName name="______________________________fsf2" hidden="1">{#N/A,#N/A,TRUE,"Mhr_Sum"}</definedName>
    <definedName name="______________________________H1" localSheetId="3" hidden="1">{#N/A,#N/A,TRUE,"Mhr_Sum"}</definedName>
    <definedName name="______________________________H1" localSheetId="2" hidden="1">{#N/A,#N/A,TRUE,"Mhr_Sum"}</definedName>
    <definedName name="______________________________H1" localSheetId="4" hidden="1">{#N/A,#N/A,TRUE,"Mhr_Sum"}</definedName>
    <definedName name="______________________________H1" localSheetId="16" hidden="1">{#N/A,#N/A,TRUE,"Mhr_Sum"}</definedName>
    <definedName name="______________________________H1" localSheetId="21" hidden="1">{#N/A,#N/A,TRUE,"Mhr_Sum"}</definedName>
    <definedName name="______________________________H1" localSheetId="5" hidden="1">{#N/A,#N/A,TRUE,"Mhr_Sum"}</definedName>
    <definedName name="______________________________H1" localSheetId="13" hidden="1">{#N/A,#N/A,TRUE,"Mhr_Sum"}</definedName>
    <definedName name="______________________________H1" localSheetId="14" hidden="1">{#N/A,#N/A,TRUE,"Mhr_Sum"}</definedName>
    <definedName name="______________________________H1" localSheetId="15" hidden="1">{#N/A,#N/A,TRUE,"Mhr_Sum"}</definedName>
    <definedName name="______________________________H1" hidden="1">{#N/A,#N/A,TRUE,"Mhr_Sum"}</definedName>
    <definedName name="______________________________H4" localSheetId="3" hidden="1">{#N/A,#N/A,TRUE,"Mhr_Sum"}</definedName>
    <definedName name="______________________________H4" localSheetId="2" hidden="1">{#N/A,#N/A,TRUE,"Mhr_Sum"}</definedName>
    <definedName name="______________________________H4" localSheetId="4" hidden="1">{#N/A,#N/A,TRUE,"Mhr_Sum"}</definedName>
    <definedName name="______________________________H4" localSheetId="16" hidden="1">{#N/A,#N/A,TRUE,"Mhr_Sum"}</definedName>
    <definedName name="______________________________H4" localSheetId="21" hidden="1">{#N/A,#N/A,TRUE,"Mhr_Sum"}</definedName>
    <definedName name="______________________________H4" localSheetId="5" hidden="1">{#N/A,#N/A,TRUE,"Mhr_Sum"}</definedName>
    <definedName name="______________________________H4" localSheetId="13" hidden="1">{#N/A,#N/A,TRUE,"Mhr_Sum"}</definedName>
    <definedName name="______________________________H4" localSheetId="14" hidden="1">{#N/A,#N/A,TRUE,"Mhr_Sum"}</definedName>
    <definedName name="______________________________H4" localSheetId="15" hidden="1">{#N/A,#N/A,TRUE,"Mhr_Sum"}</definedName>
    <definedName name="______________________________H4" hidden="1">{#N/A,#N/A,TRUE,"Mhr_Sum"}</definedName>
    <definedName name="_____________________________fsf2" localSheetId="3" hidden="1">{#N/A,#N/A,TRUE,"Mhr_Sum"}</definedName>
    <definedName name="_____________________________fsf2" localSheetId="2" hidden="1">{#N/A,#N/A,TRUE,"Mhr_Sum"}</definedName>
    <definedName name="_____________________________fsf2" localSheetId="4" hidden="1">{#N/A,#N/A,TRUE,"Mhr_Sum"}</definedName>
    <definedName name="_____________________________fsf2" localSheetId="16" hidden="1">{#N/A,#N/A,TRUE,"Mhr_Sum"}</definedName>
    <definedName name="_____________________________fsf2" localSheetId="21" hidden="1">{#N/A,#N/A,TRUE,"Mhr_Sum"}</definedName>
    <definedName name="_____________________________fsf2" localSheetId="5" hidden="1">{#N/A,#N/A,TRUE,"Mhr_Sum"}</definedName>
    <definedName name="_____________________________fsf2" localSheetId="13" hidden="1">{#N/A,#N/A,TRUE,"Mhr_Sum"}</definedName>
    <definedName name="_____________________________fsf2" localSheetId="14" hidden="1">{#N/A,#N/A,TRUE,"Mhr_Sum"}</definedName>
    <definedName name="_____________________________fsf2" localSheetId="15" hidden="1">{#N/A,#N/A,TRUE,"Mhr_Sum"}</definedName>
    <definedName name="_____________________________fsf2" hidden="1">{#N/A,#N/A,TRUE,"Mhr_Sum"}</definedName>
    <definedName name="_____________________________H1" localSheetId="3" hidden="1">{#N/A,#N/A,TRUE,"Mhr_Sum"}</definedName>
    <definedName name="_____________________________H1" localSheetId="2" hidden="1">{#N/A,#N/A,TRUE,"Mhr_Sum"}</definedName>
    <definedName name="_____________________________H1" localSheetId="4" hidden="1">{#N/A,#N/A,TRUE,"Mhr_Sum"}</definedName>
    <definedName name="_____________________________H1" localSheetId="16" hidden="1">{#N/A,#N/A,TRUE,"Mhr_Sum"}</definedName>
    <definedName name="_____________________________H1" localSheetId="21" hidden="1">{#N/A,#N/A,TRUE,"Mhr_Sum"}</definedName>
    <definedName name="_____________________________H1" localSheetId="5" hidden="1">{#N/A,#N/A,TRUE,"Mhr_Sum"}</definedName>
    <definedName name="_____________________________H1" localSheetId="13" hidden="1">{#N/A,#N/A,TRUE,"Mhr_Sum"}</definedName>
    <definedName name="_____________________________H1" localSheetId="14" hidden="1">{#N/A,#N/A,TRUE,"Mhr_Sum"}</definedName>
    <definedName name="_____________________________H1" localSheetId="15" hidden="1">{#N/A,#N/A,TRUE,"Mhr_Sum"}</definedName>
    <definedName name="_____________________________H1" hidden="1">{#N/A,#N/A,TRUE,"Mhr_Sum"}</definedName>
    <definedName name="_____________________________H4" localSheetId="3" hidden="1">{#N/A,#N/A,TRUE,"Mhr_Sum"}</definedName>
    <definedName name="_____________________________H4" localSheetId="2" hidden="1">{#N/A,#N/A,TRUE,"Mhr_Sum"}</definedName>
    <definedName name="_____________________________H4" localSheetId="4" hidden="1">{#N/A,#N/A,TRUE,"Mhr_Sum"}</definedName>
    <definedName name="_____________________________H4" localSheetId="16" hidden="1">{#N/A,#N/A,TRUE,"Mhr_Sum"}</definedName>
    <definedName name="_____________________________H4" localSheetId="21" hidden="1">{#N/A,#N/A,TRUE,"Mhr_Sum"}</definedName>
    <definedName name="_____________________________H4" localSheetId="5" hidden="1">{#N/A,#N/A,TRUE,"Mhr_Sum"}</definedName>
    <definedName name="_____________________________H4" localSheetId="13" hidden="1">{#N/A,#N/A,TRUE,"Mhr_Sum"}</definedName>
    <definedName name="_____________________________H4" localSheetId="14" hidden="1">{#N/A,#N/A,TRUE,"Mhr_Sum"}</definedName>
    <definedName name="_____________________________H4" localSheetId="15" hidden="1">{#N/A,#N/A,TRUE,"Mhr_Sum"}</definedName>
    <definedName name="_____________________________H4" hidden="1">{#N/A,#N/A,TRUE,"Mhr_Sum"}</definedName>
    <definedName name="____________________________fsf2" localSheetId="3" hidden="1">{#N/A,#N/A,TRUE,"Mhr_Sum"}</definedName>
    <definedName name="____________________________fsf2" localSheetId="2" hidden="1">{#N/A,#N/A,TRUE,"Mhr_Sum"}</definedName>
    <definedName name="____________________________fsf2" localSheetId="4" hidden="1">{#N/A,#N/A,TRUE,"Mhr_Sum"}</definedName>
    <definedName name="____________________________fsf2" localSheetId="16" hidden="1">{#N/A,#N/A,TRUE,"Mhr_Sum"}</definedName>
    <definedName name="____________________________fsf2" localSheetId="21" hidden="1">{#N/A,#N/A,TRUE,"Mhr_Sum"}</definedName>
    <definedName name="____________________________fsf2" localSheetId="5" hidden="1">{#N/A,#N/A,TRUE,"Mhr_Sum"}</definedName>
    <definedName name="____________________________fsf2" localSheetId="13" hidden="1">{#N/A,#N/A,TRUE,"Mhr_Sum"}</definedName>
    <definedName name="____________________________fsf2" localSheetId="14" hidden="1">{#N/A,#N/A,TRUE,"Mhr_Sum"}</definedName>
    <definedName name="____________________________fsf2" localSheetId="15" hidden="1">{#N/A,#N/A,TRUE,"Mhr_Sum"}</definedName>
    <definedName name="____________________________fsf2" hidden="1">{#N/A,#N/A,TRUE,"Mhr_Sum"}</definedName>
    <definedName name="____________________________H1" localSheetId="3" hidden="1">{#N/A,#N/A,TRUE,"Mhr_Sum"}</definedName>
    <definedName name="____________________________H1" localSheetId="2" hidden="1">{#N/A,#N/A,TRUE,"Mhr_Sum"}</definedName>
    <definedName name="____________________________H1" localSheetId="4" hidden="1">{#N/A,#N/A,TRUE,"Mhr_Sum"}</definedName>
    <definedName name="____________________________H1" localSheetId="16" hidden="1">{#N/A,#N/A,TRUE,"Mhr_Sum"}</definedName>
    <definedName name="____________________________H1" localSheetId="21" hidden="1">{#N/A,#N/A,TRUE,"Mhr_Sum"}</definedName>
    <definedName name="____________________________H1" localSheetId="5" hidden="1">{#N/A,#N/A,TRUE,"Mhr_Sum"}</definedName>
    <definedName name="____________________________H1" localSheetId="13" hidden="1">{#N/A,#N/A,TRUE,"Mhr_Sum"}</definedName>
    <definedName name="____________________________H1" localSheetId="14" hidden="1">{#N/A,#N/A,TRUE,"Mhr_Sum"}</definedName>
    <definedName name="____________________________H1" localSheetId="15" hidden="1">{#N/A,#N/A,TRUE,"Mhr_Sum"}</definedName>
    <definedName name="____________________________H1" hidden="1">{#N/A,#N/A,TRUE,"Mhr_Sum"}</definedName>
    <definedName name="____________________________H4" localSheetId="3" hidden="1">{#N/A,#N/A,TRUE,"Mhr_Sum"}</definedName>
    <definedName name="____________________________H4" localSheetId="2" hidden="1">{#N/A,#N/A,TRUE,"Mhr_Sum"}</definedName>
    <definedName name="____________________________H4" localSheetId="4" hidden="1">{#N/A,#N/A,TRUE,"Mhr_Sum"}</definedName>
    <definedName name="____________________________H4" localSheetId="16" hidden="1">{#N/A,#N/A,TRUE,"Mhr_Sum"}</definedName>
    <definedName name="____________________________H4" localSheetId="21" hidden="1">{#N/A,#N/A,TRUE,"Mhr_Sum"}</definedName>
    <definedName name="____________________________H4" localSheetId="5" hidden="1">{#N/A,#N/A,TRUE,"Mhr_Sum"}</definedName>
    <definedName name="____________________________H4" localSheetId="13" hidden="1">{#N/A,#N/A,TRUE,"Mhr_Sum"}</definedName>
    <definedName name="____________________________H4" localSheetId="14" hidden="1">{#N/A,#N/A,TRUE,"Mhr_Sum"}</definedName>
    <definedName name="____________________________H4" localSheetId="15" hidden="1">{#N/A,#N/A,TRUE,"Mhr_Sum"}</definedName>
    <definedName name="____________________________H4" hidden="1">{#N/A,#N/A,TRUE,"Mhr_Sum"}</definedName>
    <definedName name="___________________________fsf2" localSheetId="3" hidden="1">{#N/A,#N/A,TRUE,"Mhr_Sum"}</definedName>
    <definedName name="___________________________fsf2" localSheetId="2" hidden="1">{#N/A,#N/A,TRUE,"Mhr_Sum"}</definedName>
    <definedName name="___________________________fsf2" localSheetId="4" hidden="1">{#N/A,#N/A,TRUE,"Mhr_Sum"}</definedName>
    <definedName name="___________________________fsf2" localSheetId="16" hidden="1">{#N/A,#N/A,TRUE,"Mhr_Sum"}</definedName>
    <definedName name="___________________________fsf2" localSheetId="21" hidden="1">{#N/A,#N/A,TRUE,"Mhr_Sum"}</definedName>
    <definedName name="___________________________fsf2" localSheetId="5" hidden="1">{#N/A,#N/A,TRUE,"Mhr_Sum"}</definedName>
    <definedName name="___________________________fsf2" localSheetId="13" hidden="1">{#N/A,#N/A,TRUE,"Mhr_Sum"}</definedName>
    <definedName name="___________________________fsf2" localSheetId="14" hidden="1">{#N/A,#N/A,TRUE,"Mhr_Sum"}</definedName>
    <definedName name="___________________________fsf2" localSheetId="15" hidden="1">{#N/A,#N/A,TRUE,"Mhr_Sum"}</definedName>
    <definedName name="___________________________fsf2" hidden="1">{#N/A,#N/A,TRUE,"Mhr_Sum"}</definedName>
    <definedName name="___________________________H1" localSheetId="3" hidden="1">{#N/A,#N/A,TRUE,"Mhr_Sum"}</definedName>
    <definedName name="___________________________H1" localSheetId="2" hidden="1">{#N/A,#N/A,TRUE,"Mhr_Sum"}</definedName>
    <definedName name="___________________________H1" localSheetId="4" hidden="1">{#N/A,#N/A,TRUE,"Mhr_Sum"}</definedName>
    <definedName name="___________________________H1" localSheetId="16" hidden="1">{#N/A,#N/A,TRUE,"Mhr_Sum"}</definedName>
    <definedName name="___________________________H1" localSheetId="21" hidden="1">{#N/A,#N/A,TRUE,"Mhr_Sum"}</definedName>
    <definedName name="___________________________H1" localSheetId="5" hidden="1">{#N/A,#N/A,TRUE,"Mhr_Sum"}</definedName>
    <definedName name="___________________________H1" localSheetId="13" hidden="1">{#N/A,#N/A,TRUE,"Mhr_Sum"}</definedName>
    <definedName name="___________________________H1" localSheetId="14" hidden="1">{#N/A,#N/A,TRUE,"Mhr_Sum"}</definedName>
    <definedName name="___________________________H1" localSheetId="15" hidden="1">{#N/A,#N/A,TRUE,"Mhr_Sum"}</definedName>
    <definedName name="___________________________H1" hidden="1">{#N/A,#N/A,TRUE,"Mhr_Sum"}</definedName>
    <definedName name="___________________________H4" localSheetId="3" hidden="1">{#N/A,#N/A,TRUE,"Mhr_Sum"}</definedName>
    <definedName name="___________________________H4" localSheetId="2" hidden="1">{#N/A,#N/A,TRUE,"Mhr_Sum"}</definedName>
    <definedName name="___________________________H4" localSheetId="4" hidden="1">{#N/A,#N/A,TRUE,"Mhr_Sum"}</definedName>
    <definedName name="___________________________H4" localSheetId="16" hidden="1">{#N/A,#N/A,TRUE,"Mhr_Sum"}</definedName>
    <definedName name="___________________________H4" localSheetId="21" hidden="1">{#N/A,#N/A,TRUE,"Mhr_Sum"}</definedName>
    <definedName name="___________________________H4" localSheetId="5" hidden="1">{#N/A,#N/A,TRUE,"Mhr_Sum"}</definedName>
    <definedName name="___________________________H4" localSheetId="13" hidden="1">{#N/A,#N/A,TRUE,"Mhr_Sum"}</definedName>
    <definedName name="___________________________H4" localSheetId="14" hidden="1">{#N/A,#N/A,TRUE,"Mhr_Sum"}</definedName>
    <definedName name="___________________________H4" localSheetId="15" hidden="1">{#N/A,#N/A,TRUE,"Mhr_Sum"}</definedName>
    <definedName name="___________________________H4" hidden="1">{#N/A,#N/A,TRUE,"Mhr_Sum"}</definedName>
    <definedName name="__________________________fsf2" localSheetId="3" hidden="1">{#N/A,#N/A,TRUE,"Mhr_Sum"}</definedName>
    <definedName name="__________________________fsf2" localSheetId="2" hidden="1">{#N/A,#N/A,TRUE,"Mhr_Sum"}</definedName>
    <definedName name="__________________________fsf2" localSheetId="4" hidden="1">{#N/A,#N/A,TRUE,"Mhr_Sum"}</definedName>
    <definedName name="__________________________fsf2" localSheetId="16" hidden="1">{#N/A,#N/A,TRUE,"Mhr_Sum"}</definedName>
    <definedName name="__________________________fsf2" localSheetId="21" hidden="1">{#N/A,#N/A,TRUE,"Mhr_Sum"}</definedName>
    <definedName name="__________________________fsf2" localSheetId="5" hidden="1">{#N/A,#N/A,TRUE,"Mhr_Sum"}</definedName>
    <definedName name="__________________________fsf2" localSheetId="13" hidden="1">{#N/A,#N/A,TRUE,"Mhr_Sum"}</definedName>
    <definedName name="__________________________fsf2" localSheetId="14" hidden="1">{#N/A,#N/A,TRUE,"Mhr_Sum"}</definedName>
    <definedName name="__________________________fsf2" localSheetId="15" hidden="1">{#N/A,#N/A,TRUE,"Mhr_Sum"}</definedName>
    <definedName name="__________________________fsf2" hidden="1">{#N/A,#N/A,TRUE,"Mhr_Sum"}</definedName>
    <definedName name="__________________________H1" localSheetId="3" hidden="1">{#N/A,#N/A,TRUE,"Mhr_Sum"}</definedName>
    <definedName name="__________________________H1" localSheetId="2" hidden="1">{#N/A,#N/A,TRUE,"Mhr_Sum"}</definedName>
    <definedName name="__________________________H1" localSheetId="4" hidden="1">{#N/A,#N/A,TRUE,"Mhr_Sum"}</definedName>
    <definedName name="__________________________H1" localSheetId="16" hidden="1">{#N/A,#N/A,TRUE,"Mhr_Sum"}</definedName>
    <definedName name="__________________________H1" localSheetId="21" hidden="1">{#N/A,#N/A,TRUE,"Mhr_Sum"}</definedName>
    <definedName name="__________________________H1" localSheetId="5" hidden="1">{#N/A,#N/A,TRUE,"Mhr_Sum"}</definedName>
    <definedName name="__________________________H1" localSheetId="13" hidden="1">{#N/A,#N/A,TRUE,"Mhr_Sum"}</definedName>
    <definedName name="__________________________H1" localSheetId="14" hidden="1">{#N/A,#N/A,TRUE,"Mhr_Sum"}</definedName>
    <definedName name="__________________________H1" localSheetId="15" hidden="1">{#N/A,#N/A,TRUE,"Mhr_Sum"}</definedName>
    <definedName name="__________________________H1" hidden="1">{#N/A,#N/A,TRUE,"Mhr_Sum"}</definedName>
    <definedName name="__________________________H4" localSheetId="3" hidden="1">{#N/A,#N/A,TRUE,"Mhr_Sum"}</definedName>
    <definedName name="__________________________H4" localSheetId="2" hidden="1">{#N/A,#N/A,TRUE,"Mhr_Sum"}</definedName>
    <definedName name="__________________________H4" localSheetId="4" hidden="1">{#N/A,#N/A,TRUE,"Mhr_Sum"}</definedName>
    <definedName name="__________________________H4" localSheetId="16" hidden="1">{#N/A,#N/A,TRUE,"Mhr_Sum"}</definedName>
    <definedName name="__________________________H4" localSheetId="21" hidden="1">{#N/A,#N/A,TRUE,"Mhr_Sum"}</definedName>
    <definedName name="__________________________H4" localSheetId="5" hidden="1">{#N/A,#N/A,TRUE,"Mhr_Sum"}</definedName>
    <definedName name="__________________________H4" localSheetId="13" hidden="1">{#N/A,#N/A,TRUE,"Mhr_Sum"}</definedName>
    <definedName name="__________________________H4" localSheetId="14" hidden="1">{#N/A,#N/A,TRUE,"Mhr_Sum"}</definedName>
    <definedName name="__________________________H4" localSheetId="15" hidden="1">{#N/A,#N/A,TRUE,"Mhr_Sum"}</definedName>
    <definedName name="__________________________H4" hidden="1">{#N/A,#N/A,TRUE,"Mhr_Sum"}</definedName>
    <definedName name="_________________________fsf2" localSheetId="3" hidden="1">{#N/A,#N/A,TRUE,"Mhr_Sum"}</definedName>
    <definedName name="_________________________fsf2" localSheetId="2" hidden="1">{#N/A,#N/A,TRUE,"Mhr_Sum"}</definedName>
    <definedName name="_________________________fsf2" localSheetId="4" hidden="1">{#N/A,#N/A,TRUE,"Mhr_Sum"}</definedName>
    <definedName name="_________________________fsf2" localSheetId="16" hidden="1">{#N/A,#N/A,TRUE,"Mhr_Sum"}</definedName>
    <definedName name="_________________________fsf2" localSheetId="21" hidden="1">{#N/A,#N/A,TRUE,"Mhr_Sum"}</definedName>
    <definedName name="_________________________fsf2" localSheetId="5" hidden="1">{#N/A,#N/A,TRUE,"Mhr_Sum"}</definedName>
    <definedName name="_________________________fsf2" localSheetId="13" hidden="1">{#N/A,#N/A,TRUE,"Mhr_Sum"}</definedName>
    <definedName name="_________________________fsf2" localSheetId="14" hidden="1">{#N/A,#N/A,TRUE,"Mhr_Sum"}</definedName>
    <definedName name="_________________________fsf2" localSheetId="15" hidden="1">{#N/A,#N/A,TRUE,"Mhr_Sum"}</definedName>
    <definedName name="_________________________fsf2" hidden="1">{#N/A,#N/A,TRUE,"Mhr_Sum"}</definedName>
    <definedName name="_________________________H1" localSheetId="3" hidden="1">{#N/A,#N/A,TRUE,"Mhr_Sum"}</definedName>
    <definedName name="_________________________H1" localSheetId="2" hidden="1">{#N/A,#N/A,TRUE,"Mhr_Sum"}</definedName>
    <definedName name="_________________________H1" localSheetId="4" hidden="1">{#N/A,#N/A,TRUE,"Mhr_Sum"}</definedName>
    <definedName name="_________________________H1" localSheetId="16" hidden="1">{#N/A,#N/A,TRUE,"Mhr_Sum"}</definedName>
    <definedName name="_________________________H1" localSheetId="21" hidden="1">{#N/A,#N/A,TRUE,"Mhr_Sum"}</definedName>
    <definedName name="_________________________H1" localSheetId="5" hidden="1">{#N/A,#N/A,TRUE,"Mhr_Sum"}</definedName>
    <definedName name="_________________________H1" localSheetId="13" hidden="1">{#N/A,#N/A,TRUE,"Mhr_Sum"}</definedName>
    <definedName name="_________________________H1" localSheetId="14" hidden="1">{#N/A,#N/A,TRUE,"Mhr_Sum"}</definedName>
    <definedName name="_________________________H1" localSheetId="15" hidden="1">{#N/A,#N/A,TRUE,"Mhr_Sum"}</definedName>
    <definedName name="_________________________H1" hidden="1">{#N/A,#N/A,TRUE,"Mhr_Sum"}</definedName>
    <definedName name="_________________________H4" localSheetId="3" hidden="1">{#N/A,#N/A,TRUE,"Mhr_Sum"}</definedName>
    <definedName name="_________________________H4" localSheetId="2" hidden="1">{#N/A,#N/A,TRUE,"Mhr_Sum"}</definedName>
    <definedName name="_________________________H4" localSheetId="4" hidden="1">{#N/A,#N/A,TRUE,"Mhr_Sum"}</definedName>
    <definedName name="_________________________H4" localSheetId="16" hidden="1">{#N/A,#N/A,TRUE,"Mhr_Sum"}</definedName>
    <definedName name="_________________________H4" localSheetId="21" hidden="1">{#N/A,#N/A,TRUE,"Mhr_Sum"}</definedName>
    <definedName name="_________________________H4" localSheetId="5" hidden="1">{#N/A,#N/A,TRUE,"Mhr_Sum"}</definedName>
    <definedName name="_________________________H4" localSheetId="13" hidden="1">{#N/A,#N/A,TRUE,"Mhr_Sum"}</definedName>
    <definedName name="_________________________H4" localSheetId="14" hidden="1">{#N/A,#N/A,TRUE,"Mhr_Sum"}</definedName>
    <definedName name="_________________________H4" localSheetId="15" hidden="1">{#N/A,#N/A,TRUE,"Mhr_Sum"}</definedName>
    <definedName name="_________________________H4" hidden="1">{#N/A,#N/A,TRUE,"Mhr_Sum"}</definedName>
    <definedName name="________________________fsf2" localSheetId="3" hidden="1">{#N/A,#N/A,TRUE,"Mhr_Sum"}</definedName>
    <definedName name="________________________fsf2" localSheetId="2" hidden="1">{#N/A,#N/A,TRUE,"Mhr_Sum"}</definedName>
    <definedName name="________________________fsf2" localSheetId="4" hidden="1">{#N/A,#N/A,TRUE,"Mhr_Sum"}</definedName>
    <definedName name="________________________fsf2" localSheetId="16" hidden="1">{#N/A,#N/A,TRUE,"Mhr_Sum"}</definedName>
    <definedName name="________________________fsf2" localSheetId="21" hidden="1">{#N/A,#N/A,TRUE,"Mhr_Sum"}</definedName>
    <definedName name="________________________fsf2" localSheetId="5" hidden="1">{#N/A,#N/A,TRUE,"Mhr_Sum"}</definedName>
    <definedName name="________________________fsf2" localSheetId="13" hidden="1">{#N/A,#N/A,TRUE,"Mhr_Sum"}</definedName>
    <definedName name="________________________fsf2" localSheetId="14" hidden="1">{#N/A,#N/A,TRUE,"Mhr_Sum"}</definedName>
    <definedName name="________________________fsf2" localSheetId="15" hidden="1">{#N/A,#N/A,TRUE,"Mhr_Sum"}</definedName>
    <definedName name="________________________fsf2" hidden="1">{#N/A,#N/A,TRUE,"Mhr_Sum"}</definedName>
    <definedName name="________________________H1" localSheetId="3" hidden="1">{#N/A,#N/A,TRUE,"Mhr_Sum"}</definedName>
    <definedName name="________________________H1" localSheetId="2" hidden="1">{#N/A,#N/A,TRUE,"Mhr_Sum"}</definedName>
    <definedName name="________________________H1" localSheetId="4" hidden="1">{#N/A,#N/A,TRUE,"Mhr_Sum"}</definedName>
    <definedName name="________________________H1" localSheetId="16" hidden="1">{#N/A,#N/A,TRUE,"Mhr_Sum"}</definedName>
    <definedName name="________________________H1" localSheetId="21" hidden="1">{#N/A,#N/A,TRUE,"Mhr_Sum"}</definedName>
    <definedName name="________________________H1" localSheetId="5" hidden="1">{#N/A,#N/A,TRUE,"Mhr_Sum"}</definedName>
    <definedName name="________________________H1" localSheetId="13" hidden="1">{#N/A,#N/A,TRUE,"Mhr_Sum"}</definedName>
    <definedName name="________________________H1" localSheetId="14" hidden="1">{#N/A,#N/A,TRUE,"Mhr_Sum"}</definedName>
    <definedName name="________________________H1" localSheetId="15" hidden="1">{#N/A,#N/A,TRUE,"Mhr_Sum"}</definedName>
    <definedName name="________________________H1" hidden="1">{#N/A,#N/A,TRUE,"Mhr_Sum"}</definedName>
    <definedName name="________________________H4" localSheetId="3" hidden="1">{#N/A,#N/A,TRUE,"Mhr_Sum"}</definedName>
    <definedName name="________________________H4" localSheetId="2" hidden="1">{#N/A,#N/A,TRUE,"Mhr_Sum"}</definedName>
    <definedName name="________________________H4" localSheetId="4" hidden="1">{#N/A,#N/A,TRUE,"Mhr_Sum"}</definedName>
    <definedName name="________________________H4" localSheetId="16" hidden="1">{#N/A,#N/A,TRUE,"Mhr_Sum"}</definedName>
    <definedName name="________________________H4" localSheetId="21" hidden="1">{#N/A,#N/A,TRUE,"Mhr_Sum"}</definedName>
    <definedName name="________________________H4" localSheetId="5" hidden="1">{#N/A,#N/A,TRUE,"Mhr_Sum"}</definedName>
    <definedName name="________________________H4" localSheetId="13" hidden="1">{#N/A,#N/A,TRUE,"Mhr_Sum"}</definedName>
    <definedName name="________________________H4" localSheetId="14" hidden="1">{#N/A,#N/A,TRUE,"Mhr_Sum"}</definedName>
    <definedName name="________________________H4" localSheetId="15" hidden="1">{#N/A,#N/A,TRUE,"Mhr_Sum"}</definedName>
    <definedName name="________________________H4" hidden="1">{#N/A,#N/A,TRUE,"Mhr_Sum"}</definedName>
    <definedName name="_______________________fsf2" localSheetId="3" hidden="1">{#N/A,#N/A,TRUE,"Mhr_Sum"}</definedName>
    <definedName name="_______________________fsf2" localSheetId="2" hidden="1">{#N/A,#N/A,TRUE,"Mhr_Sum"}</definedName>
    <definedName name="_______________________fsf2" localSheetId="4" hidden="1">{#N/A,#N/A,TRUE,"Mhr_Sum"}</definedName>
    <definedName name="_______________________fsf2" localSheetId="16" hidden="1">{#N/A,#N/A,TRUE,"Mhr_Sum"}</definedName>
    <definedName name="_______________________fsf2" localSheetId="21" hidden="1">{#N/A,#N/A,TRUE,"Mhr_Sum"}</definedName>
    <definedName name="_______________________fsf2" localSheetId="5" hidden="1">{#N/A,#N/A,TRUE,"Mhr_Sum"}</definedName>
    <definedName name="_______________________fsf2" localSheetId="13" hidden="1">{#N/A,#N/A,TRUE,"Mhr_Sum"}</definedName>
    <definedName name="_______________________fsf2" localSheetId="14" hidden="1">{#N/A,#N/A,TRUE,"Mhr_Sum"}</definedName>
    <definedName name="_______________________fsf2" localSheetId="15" hidden="1">{#N/A,#N/A,TRUE,"Mhr_Sum"}</definedName>
    <definedName name="_______________________fsf2" hidden="1">{#N/A,#N/A,TRUE,"Mhr_Sum"}</definedName>
    <definedName name="_______________________H1" localSheetId="3" hidden="1">{#N/A,#N/A,TRUE,"Mhr_Sum"}</definedName>
    <definedName name="_______________________H1" localSheetId="2" hidden="1">{#N/A,#N/A,TRUE,"Mhr_Sum"}</definedName>
    <definedName name="_______________________H1" localSheetId="4" hidden="1">{#N/A,#N/A,TRUE,"Mhr_Sum"}</definedName>
    <definedName name="_______________________H1" localSheetId="16" hidden="1">{#N/A,#N/A,TRUE,"Mhr_Sum"}</definedName>
    <definedName name="_______________________H1" localSheetId="21" hidden="1">{#N/A,#N/A,TRUE,"Mhr_Sum"}</definedName>
    <definedName name="_______________________H1" localSheetId="5" hidden="1">{#N/A,#N/A,TRUE,"Mhr_Sum"}</definedName>
    <definedName name="_______________________H1" localSheetId="13" hidden="1">{#N/A,#N/A,TRUE,"Mhr_Sum"}</definedName>
    <definedName name="_______________________H1" localSheetId="14" hidden="1">{#N/A,#N/A,TRUE,"Mhr_Sum"}</definedName>
    <definedName name="_______________________H1" localSheetId="15" hidden="1">{#N/A,#N/A,TRUE,"Mhr_Sum"}</definedName>
    <definedName name="_______________________H1" hidden="1">{#N/A,#N/A,TRUE,"Mhr_Sum"}</definedName>
    <definedName name="_______________________H4" localSheetId="3" hidden="1">{#N/A,#N/A,TRUE,"Mhr_Sum"}</definedName>
    <definedName name="_______________________H4" localSheetId="2" hidden="1">{#N/A,#N/A,TRUE,"Mhr_Sum"}</definedName>
    <definedName name="_______________________H4" localSheetId="4" hidden="1">{#N/A,#N/A,TRUE,"Mhr_Sum"}</definedName>
    <definedName name="_______________________H4" localSheetId="16" hidden="1">{#N/A,#N/A,TRUE,"Mhr_Sum"}</definedName>
    <definedName name="_______________________H4" localSheetId="21" hidden="1">{#N/A,#N/A,TRUE,"Mhr_Sum"}</definedName>
    <definedName name="_______________________H4" localSheetId="5" hidden="1">{#N/A,#N/A,TRUE,"Mhr_Sum"}</definedName>
    <definedName name="_______________________H4" localSheetId="13" hidden="1">{#N/A,#N/A,TRUE,"Mhr_Sum"}</definedName>
    <definedName name="_______________________H4" localSheetId="14" hidden="1">{#N/A,#N/A,TRUE,"Mhr_Sum"}</definedName>
    <definedName name="_______________________H4" localSheetId="15" hidden="1">{#N/A,#N/A,TRUE,"Mhr_Sum"}</definedName>
    <definedName name="_______________________H4" hidden="1">{#N/A,#N/A,TRUE,"Mhr_Sum"}</definedName>
    <definedName name="______________________fsf2" localSheetId="3" hidden="1">{#N/A,#N/A,TRUE,"Mhr_Sum"}</definedName>
    <definedName name="______________________fsf2" localSheetId="2" hidden="1">{#N/A,#N/A,TRUE,"Mhr_Sum"}</definedName>
    <definedName name="______________________fsf2" localSheetId="4" hidden="1">{#N/A,#N/A,TRUE,"Mhr_Sum"}</definedName>
    <definedName name="______________________fsf2" localSheetId="16" hidden="1">{#N/A,#N/A,TRUE,"Mhr_Sum"}</definedName>
    <definedName name="______________________fsf2" localSheetId="21" hidden="1">{#N/A,#N/A,TRUE,"Mhr_Sum"}</definedName>
    <definedName name="______________________fsf2" localSheetId="5" hidden="1">{#N/A,#N/A,TRUE,"Mhr_Sum"}</definedName>
    <definedName name="______________________fsf2" localSheetId="13" hidden="1">{#N/A,#N/A,TRUE,"Mhr_Sum"}</definedName>
    <definedName name="______________________fsf2" localSheetId="14" hidden="1">{#N/A,#N/A,TRUE,"Mhr_Sum"}</definedName>
    <definedName name="______________________fsf2" localSheetId="15" hidden="1">{#N/A,#N/A,TRUE,"Mhr_Sum"}</definedName>
    <definedName name="______________________fsf2" hidden="1">{#N/A,#N/A,TRUE,"Mhr_Sum"}</definedName>
    <definedName name="______________________H1" localSheetId="3" hidden="1">{#N/A,#N/A,TRUE,"Mhr_Sum"}</definedName>
    <definedName name="______________________H1" localSheetId="2" hidden="1">{#N/A,#N/A,TRUE,"Mhr_Sum"}</definedName>
    <definedName name="______________________H1" localSheetId="4" hidden="1">{#N/A,#N/A,TRUE,"Mhr_Sum"}</definedName>
    <definedName name="______________________H1" localSheetId="16" hidden="1">{#N/A,#N/A,TRUE,"Mhr_Sum"}</definedName>
    <definedName name="______________________H1" localSheetId="21" hidden="1">{#N/A,#N/A,TRUE,"Mhr_Sum"}</definedName>
    <definedName name="______________________H1" localSheetId="5" hidden="1">{#N/A,#N/A,TRUE,"Mhr_Sum"}</definedName>
    <definedName name="______________________H1" localSheetId="13" hidden="1">{#N/A,#N/A,TRUE,"Mhr_Sum"}</definedName>
    <definedName name="______________________H1" localSheetId="14" hidden="1">{#N/A,#N/A,TRUE,"Mhr_Sum"}</definedName>
    <definedName name="______________________H1" localSheetId="15" hidden="1">{#N/A,#N/A,TRUE,"Mhr_Sum"}</definedName>
    <definedName name="______________________H1" hidden="1">{#N/A,#N/A,TRUE,"Mhr_Sum"}</definedName>
    <definedName name="______________________H4" localSheetId="3" hidden="1">{#N/A,#N/A,TRUE,"Mhr_Sum"}</definedName>
    <definedName name="______________________H4" localSheetId="2" hidden="1">{#N/A,#N/A,TRUE,"Mhr_Sum"}</definedName>
    <definedName name="______________________H4" localSheetId="4" hidden="1">{#N/A,#N/A,TRUE,"Mhr_Sum"}</definedName>
    <definedName name="______________________H4" localSheetId="16" hidden="1">{#N/A,#N/A,TRUE,"Mhr_Sum"}</definedName>
    <definedName name="______________________H4" localSheetId="21" hidden="1">{#N/A,#N/A,TRUE,"Mhr_Sum"}</definedName>
    <definedName name="______________________H4" localSheetId="5" hidden="1">{#N/A,#N/A,TRUE,"Mhr_Sum"}</definedName>
    <definedName name="______________________H4" localSheetId="13" hidden="1">{#N/A,#N/A,TRUE,"Mhr_Sum"}</definedName>
    <definedName name="______________________H4" localSheetId="14" hidden="1">{#N/A,#N/A,TRUE,"Mhr_Sum"}</definedName>
    <definedName name="______________________H4" localSheetId="15" hidden="1">{#N/A,#N/A,TRUE,"Mhr_Sum"}</definedName>
    <definedName name="______________________H4" hidden="1">{#N/A,#N/A,TRUE,"Mhr_Sum"}</definedName>
    <definedName name="_____________________fsf2" localSheetId="3" hidden="1">{#N/A,#N/A,TRUE,"Mhr_Sum"}</definedName>
    <definedName name="_____________________fsf2" localSheetId="2" hidden="1">{#N/A,#N/A,TRUE,"Mhr_Sum"}</definedName>
    <definedName name="_____________________fsf2" localSheetId="4" hidden="1">{#N/A,#N/A,TRUE,"Mhr_Sum"}</definedName>
    <definedName name="_____________________fsf2" localSheetId="16" hidden="1">{#N/A,#N/A,TRUE,"Mhr_Sum"}</definedName>
    <definedName name="_____________________fsf2" localSheetId="21" hidden="1">{#N/A,#N/A,TRUE,"Mhr_Sum"}</definedName>
    <definedName name="_____________________fsf2" localSheetId="5" hidden="1">{#N/A,#N/A,TRUE,"Mhr_Sum"}</definedName>
    <definedName name="_____________________fsf2" localSheetId="13" hidden="1">{#N/A,#N/A,TRUE,"Mhr_Sum"}</definedName>
    <definedName name="_____________________fsf2" localSheetId="14" hidden="1">{#N/A,#N/A,TRUE,"Mhr_Sum"}</definedName>
    <definedName name="_____________________fsf2" localSheetId="15" hidden="1">{#N/A,#N/A,TRUE,"Mhr_Sum"}</definedName>
    <definedName name="_____________________fsf2" hidden="1">{#N/A,#N/A,TRUE,"Mhr_Sum"}</definedName>
    <definedName name="_____________________H1" localSheetId="3" hidden="1">{#N/A,#N/A,TRUE,"Mhr_Sum"}</definedName>
    <definedName name="_____________________H1" localSheetId="2" hidden="1">{#N/A,#N/A,TRUE,"Mhr_Sum"}</definedName>
    <definedName name="_____________________H1" localSheetId="4" hidden="1">{#N/A,#N/A,TRUE,"Mhr_Sum"}</definedName>
    <definedName name="_____________________H1" localSheetId="16" hidden="1">{#N/A,#N/A,TRUE,"Mhr_Sum"}</definedName>
    <definedName name="_____________________H1" localSheetId="21" hidden="1">{#N/A,#N/A,TRUE,"Mhr_Sum"}</definedName>
    <definedName name="_____________________H1" localSheetId="5" hidden="1">{#N/A,#N/A,TRUE,"Mhr_Sum"}</definedName>
    <definedName name="_____________________H1" localSheetId="13" hidden="1">{#N/A,#N/A,TRUE,"Mhr_Sum"}</definedName>
    <definedName name="_____________________H1" localSheetId="14" hidden="1">{#N/A,#N/A,TRUE,"Mhr_Sum"}</definedName>
    <definedName name="_____________________H1" localSheetId="15" hidden="1">{#N/A,#N/A,TRUE,"Mhr_Sum"}</definedName>
    <definedName name="_____________________H1" hidden="1">{#N/A,#N/A,TRUE,"Mhr_Sum"}</definedName>
    <definedName name="_____________________H4" localSheetId="3" hidden="1">{#N/A,#N/A,TRUE,"Mhr_Sum"}</definedName>
    <definedName name="_____________________H4" localSheetId="2" hidden="1">{#N/A,#N/A,TRUE,"Mhr_Sum"}</definedName>
    <definedName name="_____________________H4" localSheetId="4" hidden="1">{#N/A,#N/A,TRUE,"Mhr_Sum"}</definedName>
    <definedName name="_____________________H4" localSheetId="16" hidden="1">{#N/A,#N/A,TRUE,"Mhr_Sum"}</definedName>
    <definedName name="_____________________H4" localSheetId="21" hidden="1">{#N/A,#N/A,TRUE,"Mhr_Sum"}</definedName>
    <definedName name="_____________________H4" localSheetId="5" hidden="1">{#N/A,#N/A,TRUE,"Mhr_Sum"}</definedName>
    <definedName name="_____________________H4" localSheetId="13" hidden="1">{#N/A,#N/A,TRUE,"Mhr_Sum"}</definedName>
    <definedName name="_____________________H4" localSheetId="14" hidden="1">{#N/A,#N/A,TRUE,"Mhr_Sum"}</definedName>
    <definedName name="_____________________H4" localSheetId="15" hidden="1">{#N/A,#N/A,TRUE,"Mhr_Sum"}</definedName>
    <definedName name="_____________________H4" hidden="1">{#N/A,#N/A,TRUE,"Mhr_Sum"}</definedName>
    <definedName name="____________________fsf2" localSheetId="3" hidden="1">{#N/A,#N/A,TRUE,"Mhr_Sum"}</definedName>
    <definedName name="____________________fsf2" localSheetId="2" hidden="1">{#N/A,#N/A,TRUE,"Mhr_Sum"}</definedName>
    <definedName name="____________________fsf2" localSheetId="4" hidden="1">{#N/A,#N/A,TRUE,"Mhr_Sum"}</definedName>
    <definedName name="____________________fsf2" localSheetId="16" hidden="1">{#N/A,#N/A,TRUE,"Mhr_Sum"}</definedName>
    <definedName name="____________________fsf2" localSheetId="21" hidden="1">{#N/A,#N/A,TRUE,"Mhr_Sum"}</definedName>
    <definedName name="____________________fsf2" localSheetId="5" hidden="1">{#N/A,#N/A,TRUE,"Mhr_Sum"}</definedName>
    <definedName name="____________________fsf2" localSheetId="13" hidden="1">{#N/A,#N/A,TRUE,"Mhr_Sum"}</definedName>
    <definedName name="____________________fsf2" localSheetId="14" hidden="1">{#N/A,#N/A,TRUE,"Mhr_Sum"}</definedName>
    <definedName name="____________________fsf2" localSheetId="15" hidden="1">{#N/A,#N/A,TRUE,"Mhr_Sum"}</definedName>
    <definedName name="____________________fsf2" hidden="1">{#N/A,#N/A,TRUE,"Mhr_Sum"}</definedName>
    <definedName name="____________________H1" localSheetId="3" hidden="1">{#N/A,#N/A,TRUE,"Mhr_Sum"}</definedName>
    <definedName name="____________________H1" localSheetId="2" hidden="1">{#N/A,#N/A,TRUE,"Mhr_Sum"}</definedName>
    <definedName name="____________________H1" localSheetId="4" hidden="1">{#N/A,#N/A,TRUE,"Mhr_Sum"}</definedName>
    <definedName name="____________________H1" localSheetId="16" hidden="1">{#N/A,#N/A,TRUE,"Mhr_Sum"}</definedName>
    <definedName name="____________________H1" localSheetId="21" hidden="1">{#N/A,#N/A,TRUE,"Mhr_Sum"}</definedName>
    <definedName name="____________________H1" localSheetId="5" hidden="1">{#N/A,#N/A,TRUE,"Mhr_Sum"}</definedName>
    <definedName name="____________________H1" localSheetId="13" hidden="1">{#N/A,#N/A,TRUE,"Mhr_Sum"}</definedName>
    <definedName name="____________________H1" localSheetId="14" hidden="1">{#N/A,#N/A,TRUE,"Mhr_Sum"}</definedName>
    <definedName name="____________________H1" localSheetId="15" hidden="1">{#N/A,#N/A,TRUE,"Mhr_Sum"}</definedName>
    <definedName name="____________________H1" hidden="1">{#N/A,#N/A,TRUE,"Mhr_Sum"}</definedName>
    <definedName name="____________________H4" localSheetId="3" hidden="1">{#N/A,#N/A,TRUE,"Mhr_Sum"}</definedName>
    <definedName name="____________________H4" localSheetId="2" hidden="1">{#N/A,#N/A,TRUE,"Mhr_Sum"}</definedName>
    <definedName name="____________________H4" localSheetId="4" hidden="1">{#N/A,#N/A,TRUE,"Mhr_Sum"}</definedName>
    <definedName name="____________________H4" localSheetId="16" hidden="1">{#N/A,#N/A,TRUE,"Mhr_Sum"}</definedName>
    <definedName name="____________________H4" localSheetId="21" hidden="1">{#N/A,#N/A,TRUE,"Mhr_Sum"}</definedName>
    <definedName name="____________________H4" localSheetId="5" hidden="1">{#N/A,#N/A,TRUE,"Mhr_Sum"}</definedName>
    <definedName name="____________________H4" localSheetId="13" hidden="1">{#N/A,#N/A,TRUE,"Mhr_Sum"}</definedName>
    <definedName name="____________________H4" localSheetId="14" hidden="1">{#N/A,#N/A,TRUE,"Mhr_Sum"}</definedName>
    <definedName name="____________________H4" localSheetId="15" hidden="1">{#N/A,#N/A,TRUE,"Mhr_Sum"}</definedName>
    <definedName name="____________________H4" hidden="1">{#N/A,#N/A,TRUE,"Mhr_Sum"}</definedName>
    <definedName name="___________________fsf2" localSheetId="3" hidden="1">{#N/A,#N/A,TRUE,"Mhr_Sum"}</definedName>
    <definedName name="___________________fsf2" localSheetId="2" hidden="1">{#N/A,#N/A,TRUE,"Mhr_Sum"}</definedName>
    <definedName name="___________________fsf2" localSheetId="4" hidden="1">{#N/A,#N/A,TRUE,"Mhr_Sum"}</definedName>
    <definedName name="___________________fsf2" localSheetId="16" hidden="1">{#N/A,#N/A,TRUE,"Mhr_Sum"}</definedName>
    <definedName name="___________________fsf2" localSheetId="21" hidden="1">{#N/A,#N/A,TRUE,"Mhr_Sum"}</definedName>
    <definedName name="___________________fsf2" localSheetId="5" hidden="1">{#N/A,#N/A,TRUE,"Mhr_Sum"}</definedName>
    <definedName name="___________________fsf2" localSheetId="13" hidden="1">{#N/A,#N/A,TRUE,"Mhr_Sum"}</definedName>
    <definedName name="___________________fsf2" localSheetId="14" hidden="1">{#N/A,#N/A,TRUE,"Mhr_Sum"}</definedName>
    <definedName name="___________________fsf2" localSheetId="15" hidden="1">{#N/A,#N/A,TRUE,"Mhr_Sum"}</definedName>
    <definedName name="___________________fsf2" hidden="1">{#N/A,#N/A,TRUE,"Mhr_Sum"}</definedName>
    <definedName name="___________________H1" localSheetId="3" hidden="1">{#N/A,#N/A,TRUE,"Mhr_Sum"}</definedName>
    <definedName name="___________________H1" localSheetId="2" hidden="1">{#N/A,#N/A,TRUE,"Mhr_Sum"}</definedName>
    <definedName name="___________________H1" localSheetId="4" hidden="1">{#N/A,#N/A,TRUE,"Mhr_Sum"}</definedName>
    <definedName name="___________________H1" localSheetId="16" hidden="1">{#N/A,#N/A,TRUE,"Mhr_Sum"}</definedName>
    <definedName name="___________________H1" localSheetId="21" hidden="1">{#N/A,#N/A,TRUE,"Mhr_Sum"}</definedName>
    <definedName name="___________________H1" localSheetId="5" hidden="1">{#N/A,#N/A,TRUE,"Mhr_Sum"}</definedName>
    <definedName name="___________________H1" localSheetId="13" hidden="1">{#N/A,#N/A,TRUE,"Mhr_Sum"}</definedName>
    <definedName name="___________________H1" localSheetId="14" hidden="1">{#N/A,#N/A,TRUE,"Mhr_Sum"}</definedName>
    <definedName name="___________________H1" localSheetId="15" hidden="1">{#N/A,#N/A,TRUE,"Mhr_Sum"}</definedName>
    <definedName name="___________________H1" hidden="1">{#N/A,#N/A,TRUE,"Mhr_Sum"}</definedName>
    <definedName name="___________________H4" localSheetId="3" hidden="1">{#N/A,#N/A,TRUE,"Mhr_Sum"}</definedName>
    <definedName name="___________________H4" localSheetId="2" hidden="1">{#N/A,#N/A,TRUE,"Mhr_Sum"}</definedName>
    <definedName name="___________________H4" localSheetId="4" hidden="1">{#N/A,#N/A,TRUE,"Mhr_Sum"}</definedName>
    <definedName name="___________________H4" localSheetId="16" hidden="1">{#N/A,#N/A,TRUE,"Mhr_Sum"}</definedName>
    <definedName name="___________________H4" localSheetId="21" hidden="1">{#N/A,#N/A,TRUE,"Mhr_Sum"}</definedName>
    <definedName name="___________________H4" localSheetId="5" hidden="1">{#N/A,#N/A,TRUE,"Mhr_Sum"}</definedName>
    <definedName name="___________________H4" localSheetId="13" hidden="1">{#N/A,#N/A,TRUE,"Mhr_Sum"}</definedName>
    <definedName name="___________________H4" localSheetId="14" hidden="1">{#N/A,#N/A,TRUE,"Mhr_Sum"}</definedName>
    <definedName name="___________________H4" localSheetId="15" hidden="1">{#N/A,#N/A,TRUE,"Mhr_Sum"}</definedName>
    <definedName name="___________________H4" hidden="1">{#N/A,#N/A,TRUE,"Mhr_Sum"}</definedName>
    <definedName name="__________________fsf2" localSheetId="3" hidden="1">{#N/A,#N/A,TRUE,"Mhr_Sum"}</definedName>
    <definedName name="__________________fsf2" localSheetId="2" hidden="1">{#N/A,#N/A,TRUE,"Mhr_Sum"}</definedName>
    <definedName name="__________________fsf2" localSheetId="4" hidden="1">{#N/A,#N/A,TRUE,"Mhr_Sum"}</definedName>
    <definedName name="__________________fsf2" localSheetId="16" hidden="1">{#N/A,#N/A,TRUE,"Mhr_Sum"}</definedName>
    <definedName name="__________________fsf2" localSheetId="21" hidden="1">{#N/A,#N/A,TRUE,"Mhr_Sum"}</definedName>
    <definedName name="__________________fsf2" localSheetId="5" hidden="1">{#N/A,#N/A,TRUE,"Mhr_Sum"}</definedName>
    <definedName name="__________________fsf2" localSheetId="13" hidden="1">{#N/A,#N/A,TRUE,"Mhr_Sum"}</definedName>
    <definedName name="__________________fsf2" localSheetId="14" hidden="1">{#N/A,#N/A,TRUE,"Mhr_Sum"}</definedName>
    <definedName name="__________________fsf2" localSheetId="15" hidden="1">{#N/A,#N/A,TRUE,"Mhr_Sum"}</definedName>
    <definedName name="__________________fsf2" hidden="1">{#N/A,#N/A,TRUE,"Mhr_Sum"}</definedName>
    <definedName name="__________________H1" localSheetId="3" hidden="1">{#N/A,#N/A,TRUE,"Mhr_Sum"}</definedName>
    <definedName name="__________________H1" localSheetId="2" hidden="1">{#N/A,#N/A,TRUE,"Mhr_Sum"}</definedName>
    <definedName name="__________________H1" localSheetId="4" hidden="1">{#N/A,#N/A,TRUE,"Mhr_Sum"}</definedName>
    <definedName name="__________________H1" localSheetId="16" hidden="1">{#N/A,#N/A,TRUE,"Mhr_Sum"}</definedName>
    <definedName name="__________________H1" localSheetId="21" hidden="1">{#N/A,#N/A,TRUE,"Mhr_Sum"}</definedName>
    <definedName name="__________________H1" localSheetId="5" hidden="1">{#N/A,#N/A,TRUE,"Mhr_Sum"}</definedName>
    <definedName name="__________________H1" localSheetId="13" hidden="1">{#N/A,#N/A,TRUE,"Mhr_Sum"}</definedName>
    <definedName name="__________________H1" localSheetId="14" hidden="1">{#N/A,#N/A,TRUE,"Mhr_Sum"}</definedName>
    <definedName name="__________________H1" localSheetId="15" hidden="1">{#N/A,#N/A,TRUE,"Mhr_Sum"}</definedName>
    <definedName name="__________________H1" hidden="1">{#N/A,#N/A,TRUE,"Mhr_Sum"}</definedName>
    <definedName name="__________________H4" localSheetId="3" hidden="1">{#N/A,#N/A,TRUE,"Mhr_Sum"}</definedName>
    <definedName name="__________________H4" localSheetId="2" hidden="1">{#N/A,#N/A,TRUE,"Mhr_Sum"}</definedName>
    <definedName name="__________________H4" localSheetId="4" hidden="1">{#N/A,#N/A,TRUE,"Mhr_Sum"}</definedName>
    <definedName name="__________________H4" localSheetId="16" hidden="1">{#N/A,#N/A,TRUE,"Mhr_Sum"}</definedName>
    <definedName name="__________________H4" localSheetId="21" hidden="1">{#N/A,#N/A,TRUE,"Mhr_Sum"}</definedName>
    <definedName name="__________________H4" localSheetId="5" hidden="1">{#N/A,#N/A,TRUE,"Mhr_Sum"}</definedName>
    <definedName name="__________________H4" localSheetId="13" hidden="1">{#N/A,#N/A,TRUE,"Mhr_Sum"}</definedName>
    <definedName name="__________________H4" localSheetId="14" hidden="1">{#N/A,#N/A,TRUE,"Mhr_Sum"}</definedName>
    <definedName name="__________________H4" localSheetId="15" hidden="1">{#N/A,#N/A,TRUE,"Mhr_Sum"}</definedName>
    <definedName name="__________________H4" hidden="1">{#N/A,#N/A,TRUE,"Mhr_Sum"}</definedName>
    <definedName name="_________________fsf2" localSheetId="3" hidden="1">{#N/A,#N/A,TRUE,"Mhr_Sum"}</definedName>
    <definedName name="_________________fsf2" localSheetId="2" hidden="1">{#N/A,#N/A,TRUE,"Mhr_Sum"}</definedName>
    <definedName name="_________________fsf2" localSheetId="4" hidden="1">{#N/A,#N/A,TRUE,"Mhr_Sum"}</definedName>
    <definedName name="_________________fsf2" localSheetId="16" hidden="1">{#N/A,#N/A,TRUE,"Mhr_Sum"}</definedName>
    <definedName name="_________________fsf2" localSheetId="21" hidden="1">{#N/A,#N/A,TRUE,"Mhr_Sum"}</definedName>
    <definedName name="_________________fsf2" localSheetId="5" hidden="1">{#N/A,#N/A,TRUE,"Mhr_Sum"}</definedName>
    <definedName name="_________________fsf2" localSheetId="13" hidden="1">{#N/A,#N/A,TRUE,"Mhr_Sum"}</definedName>
    <definedName name="_________________fsf2" localSheetId="14" hidden="1">{#N/A,#N/A,TRUE,"Mhr_Sum"}</definedName>
    <definedName name="_________________fsf2" localSheetId="15" hidden="1">{#N/A,#N/A,TRUE,"Mhr_Sum"}</definedName>
    <definedName name="_________________fsf2" hidden="1">{#N/A,#N/A,TRUE,"Mhr_Sum"}</definedName>
    <definedName name="_________________H1" localSheetId="3" hidden="1">{#N/A,#N/A,TRUE,"Mhr_Sum"}</definedName>
    <definedName name="_________________H1" localSheetId="2" hidden="1">{#N/A,#N/A,TRUE,"Mhr_Sum"}</definedName>
    <definedName name="_________________H1" localSheetId="4" hidden="1">{#N/A,#N/A,TRUE,"Mhr_Sum"}</definedName>
    <definedName name="_________________H1" localSheetId="16" hidden="1">{#N/A,#N/A,TRUE,"Mhr_Sum"}</definedName>
    <definedName name="_________________H1" localSheetId="21" hidden="1">{#N/A,#N/A,TRUE,"Mhr_Sum"}</definedName>
    <definedName name="_________________H1" localSheetId="5" hidden="1">{#N/A,#N/A,TRUE,"Mhr_Sum"}</definedName>
    <definedName name="_________________H1" localSheetId="13" hidden="1">{#N/A,#N/A,TRUE,"Mhr_Sum"}</definedName>
    <definedName name="_________________H1" localSheetId="14" hidden="1">{#N/A,#N/A,TRUE,"Mhr_Sum"}</definedName>
    <definedName name="_________________H1" localSheetId="15" hidden="1">{#N/A,#N/A,TRUE,"Mhr_Sum"}</definedName>
    <definedName name="_________________H1" hidden="1">{#N/A,#N/A,TRUE,"Mhr_Sum"}</definedName>
    <definedName name="_________________H4" localSheetId="3" hidden="1">{#N/A,#N/A,TRUE,"Mhr_Sum"}</definedName>
    <definedName name="_________________H4" localSheetId="2" hidden="1">{#N/A,#N/A,TRUE,"Mhr_Sum"}</definedName>
    <definedName name="_________________H4" localSheetId="4" hidden="1">{#N/A,#N/A,TRUE,"Mhr_Sum"}</definedName>
    <definedName name="_________________H4" localSheetId="16" hidden="1">{#N/A,#N/A,TRUE,"Mhr_Sum"}</definedName>
    <definedName name="_________________H4" localSheetId="21" hidden="1">{#N/A,#N/A,TRUE,"Mhr_Sum"}</definedName>
    <definedName name="_________________H4" localSheetId="5" hidden="1">{#N/A,#N/A,TRUE,"Mhr_Sum"}</definedName>
    <definedName name="_________________H4" localSheetId="13" hidden="1">{#N/A,#N/A,TRUE,"Mhr_Sum"}</definedName>
    <definedName name="_________________H4" localSheetId="14" hidden="1">{#N/A,#N/A,TRUE,"Mhr_Sum"}</definedName>
    <definedName name="_________________H4" localSheetId="15" hidden="1">{#N/A,#N/A,TRUE,"Mhr_Sum"}</definedName>
    <definedName name="_________________H4" hidden="1">{#N/A,#N/A,TRUE,"Mhr_Sum"}</definedName>
    <definedName name="________________a129" localSheetId="3" hidden="1">{"Offgrid",#N/A,FALSE,"OFFGRID";"Region",#N/A,FALSE,"REGION";"Offgrid -2",#N/A,FALSE,"OFFGRID";"WTP",#N/A,FALSE,"WTP";"WTP -2",#N/A,FALSE,"WTP";"Project",#N/A,FALSE,"PROJECT";"Summary -2",#N/A,FALSE,"SUMMARY"}</definedName>
    <definedName name="________________a129" localSheetId="17" hidden="1">{"Offgrid",#N/A,FALSE,"OFFGRID";"Region",#N/A,FALSE,"REGION";"Offgrid -2",#N/A,FALSE,"OFFGRID";"WTP",#N/A,FALSE,"WTP";"WTP -2",#N/A,FALSE,"WTP";"Project",#N/A,FALSE,"PROJECT";"Summary -2",#N/A,FALSE,"SUMMARY"}</definedName>
    <definedName name="________________a129" localSheetId="9" hidden="1">{"Offgrid",#N/A,FALSE,"OFFGRID";"Region",#N/A,FALSE,"REGION";"Offgrid -2",#N/A,FALSE,"OFFGRID";"WTP",#N/A,FALSE,"WTP";"WTP -2",#N/A,FALSE,"WTP";"Project",#N/A,FALSE,"PROJECT";"Summary -2",#N/A,FALSE,"SUMMARY"}</definedName>
    <definedName name="________________a129" localSheetId="8" hidden="1">{"Offgrid",#N/A,FALSE,"OFFGRID";"Region",#N/A,FALSE,"REGION";"Offgrid -2",#N/A,FALSE,"OFFGRID";"WTP",#N/A,FALSE,"WTP";"WTP -2",#N/A,FALSE,"WTP";"Project",#N/A,FALSE,"PROJECT";"Summary -2",#N/A,FALSE,"SUMMARY"}</definedName>
    <definedName name="________________a129" localSheetId="0" hidden="1">{"Offgrid",#N/A,FALSE,"OFFGRID";"Region",#N/A,FALSE,"REGION";"Offgrid -2",#N/A,FALSE,"OFFGRID";"WTP",#N/A,FALSE,"WTP";"WTP -2",#N/A,FALSE,"WTP";"Project",#N/A,FALSE,"PROJECT";"Summary -2",#N/A,FALSE,"SUMMARY"}</definedName>
    <definedName name="________________a129" localSheetId="10" hidden="1">{"Offgrid",#N/A,FALSE,"OFFGRID";"Region",#N/A,FALSE,"REGION";"Offgrid -2",#N/A,FALSE,"OFFGRID";"WTP",#N/A,FALSE,"WTP";"WTP -2",#N/A,FALSE,"WTP";"Project",#N/A,FALSE,"PROJECT";"Summary -2",#N/A,FALSE,"SUMMARY"}</definedName>
    <definedName name="________________a129" localSheetId="6" hidden="1">{"Offgrid",#N/A,FALSE,"OFFGRID";"Region",#N/A,FALSE,"REGION";"Offgrid -2",#N/A,FALSE,"OFFGRID";"WTP",#N/A,FALSE,"WTP";"WTP -2",#N/A,FALSE,"WTP";"Project",#N/A,FALSE,"PROJECT";"Summary -2",#N/A,FALSE,"SUMMARY"}</definedName>
    <definedName name="________________a129" localSheetId="12" hidden="1">{"Offgrid",#N/A,FALSE,"OFFGRID";"Region",#N/A,FALSE,"REGION";"Offgrid -2",#N/A,FALSE,"OFFGRID";"WTP",#N/A,FALSE,"WTP";"WTP -2",#N/A,FALSE,"WTP";"Project",#N/A,FALSE,"PROJECT";"Summary -2",#N/A,FALSE,"SUMMARY"}</definedName>
    <definedName name="________________a129" localSheetId="11" hidden="1">{"Offgrid",#N/A,FALSE,"OFFGRID";"Region",#N/A,FALSE,"REGION";"Offgrid -2",#N/A,FALSE,"OFFGRID";"WTP",#N/A,FALSE,"WTP";"WTP -2",#N/A,FALSE,"WTP";"Project",#N/A,FALSE,"PROJECT";"Summary -2",#N/A,FALSE,"SUMMARY"}</definedName>
    <definedName name="________________a129" localSheetId="1" hidden="1">{"Offgrid",#N/A,FALSE,"OFFGRID";"Region",#N/A,FALSE,"REGION";"Offgrid -2",#N/A,FALSE,"OFFGRID";"WTP",#N/A,FALSE,"WTP";"WTP -2",#N/A,FALSE,"WTP";"Project",#N/A,FALSE,"PROJECT";"Summary -2",#N/A,FALSE,"SUMMARY"}</definedName>
    <definedName name="________________a129" localSheetId="2" hidden="1">{"Offgrid",#N/A,FALSE,"OFFGRID";"Region",#N/A,FALSE,"REGION";"Offgrid -2",#N/A,FALSE,"OFFGRID";"WTP",#N/A,FALSE,"WTP";"WTP -2",#N/A,FALSE,"WTP";"Project",#N/A,FALSE,"PROJECT";"Summary -2",#N/A,FALSE,"SUMMARY"}</definedName>
    <definedName name="________________a129" localSheetId="4" hidden="1">{"Offgrid",#N/A,FALSE,"OFFGRID";"Region",#N/A,FALSE,"REGION";"Offgrid -2",#N/A,FALSE,"OFFGRID";"WTP",#N/A,FALSE,"WTP";"WTP -2",#N/A,FALSE,"WTP";"Project",#N/A,FALSE,"PROJECT";"Summary -2",#N/A,FALSE,"SUMMARY"}</definedName>
    <definedName name="________________a129" localSheetId="16" hidden="1">{"Offgrid",#N/A,FALSE,"OFFGRID";"Region",#N/A,FALSE,"REGION";"Offgrid -2",#N/A,FALSE,"OFFGRID";"WTP",#N/A,FALSE,"WTP";"WTP -2",#N/A,FALSE,"WTP";"Project",#N/A,FALSE,"PROJECT";"Summary -2",#N/A,FALSE,"SUMMARY"}</definedName>
    <definedName name="________________a129" localSheetId="21" hidden="1">{"Offgrid",#N/A,FALSE,"OFFGRID";"Region",#N/A,FALSE,"REGION";"Offgrid -2",#N/A,FALSE,"OFFGRID";"WTP",#N/A,FALSE,"WTP";"WTP -2",#N/A,FALSE,"WTP";"Project",#N/A,FALSE,"PROJECT";"Summary -2",#N/A,FALSE,"SUMMARY"}</definedName>
    <definedName name="________________a129" localSheetId="5" hidden="1">{"Offgrid",#N/A,FALSE,"OFFGRID";"Region",#N/A,FALSE,"REGION";"Offgrid -2",#N/A,FALSE,"OFFGRID";"WTP",#N/A,FALSE,"WTP";"WTP -2",#N/A,FALSE,"WTP";"Project",#N/A,FALSE,"PROJECT";"Summary -2",#N/A,FALSE,"SUMMARY"}</definedName>
    <definedName name="________________a129" localSheetId="23" hidden="1">{"Offgrid",#N/A,FALSE,"OFFGRID";"Region",#N/A,FALSE,"REGION";"Offgrid -2",#N/A,FALSE,"OFFGRID";"WTP",#N/A,FALSE,"WTP";"WTP -2",#N/A,FALSE,"WTP";"Project",#N/A,FALSE,"PROJECT";"Summary -2",#N/A,FALSE,"SUMMARY"}</definedName>
    <definedName name="________________a129" localSheetId="7" hidden="1">{"Offgrid",#N/A,FALSE,"OFFGRID";"Region",#N/A,FALSE,"REGION";"Offgrid -2",#N/A,FALSE,"OFFGRID";"WTP",#N/A,FALSE,"WTP";"WTP -2",#N/A,FALSE,"WTP";"Project",#N/A,FALSE,"PROJECT";"Summary -2",#N/A,FALSE,"SUMMARY"}</definedName>
    <definedName name="________________a129" localSheetId="13" hidden="1">{"Offgrid",#N/A,FALSE,"OFFGRID";"Region",#N/A,FALSE,"REGION";"Offgrid -2",#N/A,FALSE,"OFFGRID";"WTP",#N/A,FALSE,"WTP";"WTP -2",#N/A,FALSE,"WTP";"Project",#N/A,FALSE,"PROJECT";"Summary -2",#N/A,FALSE,"SUMMARY"}</definedName>
    <definedName name="________________a129" localSheetId="18" hidden="1">{"Offgrid",#N/A,FALSE,"OFFGRID";"Region",#N/A,FALSE,"REGION";"Offgrid -2",#N/A,FALSE,"OFFGRID";"WTP",#N/A,FALSE,"WTP";"WTP -2",#N/A,FALSE,"WTP";"Project",#N/A,FALSE,"PROJECT";"Summary -2",#N/A,FALSE,"SUMMARY"}</definedName>
    <definedName name="________________a129" localSheetId="14" hidden="1">{"Offgrid",#N/A,FALSE,"OFFGRID";"Region",#N/A,FALSE,"REGION";"Offgrid -2",#N/A,FALSE,"OFFGRID";"WTP",#N/A,FALSE,"WTP";"WTP -2",#N/A,FALSE,"WTP";"Project",#N/A,FALSE,"PROJECT";"Summary -2",#N/A,FALSE,"SUMMARY"}</definedName>
    <definedName name="________________a129" localSheetId="15"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3" hidden="1">{"Offgrid",#N/A,FALSE,"OFFGRID";"Region",#N/A,FALSE,"REGION";"Offgrid -2",#N/A,FALSE,"OFFGRID";"WTP",#N/A,FALSE,"WTP";"WTP -2",#N/A,FALSE,"WTP";"Project",#N/A,FALSE,"PROJECT";"Summary -2",#N/A,FALSE,"SUMMARY"}</definedName>
    <definedName name="________________a130" localSheetId="17" hidden="1">{"Offgrid",#N/A,FALSE,"OFFGRID";"Region",#N/A,FALSE,"REGION";"Offgrid -2",#N/A,FALSE,"OFFGRID";"WTP",#N/A,FALSE,"WTP";"WTP -2",#N/A,FALSE,"WTP";"Project",#N/A,FALSE,"PROJECT";"Summary -2",#N/A,FALSE,"SUMMARY"}</definedName>
    <definedName name="________________a130" localSheetId="9" hidden="1">{"Offgrid",#N/A,FALSE,"OFFGRID";"Region",#N/A,FALSE,"REGION";"Offgrid -2",#N/A,FALSE,"OFFGRID";"WTP",#N/A,FALSE,"WTP";"WTP -2",#N/A,FALSE,"WTP";"Project",#N/A,FALSE,"PROJECT";"Summary -2",#N/A,FALSE,"SUMMARY"}</definedName>
    <definedName name="________________a130" localSheetId="8" hidden="1">{"Offgrid",#N/A,FALSE,"OFFGRID";"Region",#N/A,FALSE,"REGION";"Offgrid -2",#N/A,FALSE,"OFFGRID";"WTP",#N/A,FALSE,"WTP";"WTP -2",#N/A,FALSE,"WTP";"Project",#N/A,FALSE,"PROJECT";"Summary -2",#N/A,FALSE,"SUMMARY"}</definedName>
    <definedName name="________________a130" localSheetId="0" hidden="1">{"Offgrid",#N/A,FALSE,"OFFGRID";"Region",#N/A,FALSE,"REGION";"Offgrid -2",#N/A,FALSE,"OFFGRID";"WTP",#N/A,FALSE,"WTP";"WTP -2",#N/A,FALSE,"WTP";"Project",#N/A,FALSE,"PROJECT";"Summary -2",#N/A,FALSE,"SUMMARY"}</definedName>
    <definedName name="________________a130" localSheetId="10" hidden="1">{"Offgrid",#N/A,FALSE,"OFFGRID";"Region",#N/A,FALSE,"REGION";"Offgrid -2",#N/A,FALSE,"OFFGRID";"WTP",#N/A,FALSE,"WTP";"WTP -2",#N/A,FALSE,"WTP";"Project",#N/A,FALSE,"PROJECT";"Summary -2",#N/A,FALSE,"SUMMARY"}</definedName>
    <definedName name="________________a130" localSheetId="6" hidden="1">{"Offgrid",#N/A,FALSE,"OFFGRID";"Region",#N/A,FALSE,"REGION";"Offgrid -2",#N/A,FALSE,"OFFGRID";"WTP",#N/A,FALSE,"WTP";"WTP -2",#N/A,FALSE,"WTP";"Project",#N/A,FALSE,"PROJECT";"Summary -2",#N/A,FALSE,"SUMMARY"}</definedName>
    <definedName name="________________a130" localSheetId="12" hidden="1">{"Offgrid",#N/A,FALSE,"OFFGRID";"Region",#N/A,FALSE,"REGION";"Offgrid -2",#N/A,FALSE,"OFFGRID";"WTP",#N/A,FALSE,"WTP";"WTP -2",#N/A,FALSE,"WTP";"Project",#N/A,FALSE,"PROJECT";"Summary -2",#N/A,FALSE,"SUMMARY"}</definedName>
    <definedName name="________________a130" localSheetId="11" hidden="1">{"Offgrid",#N/A,FALSE,"OFFGRID";"Region",#N/A,FALSE,"REGION";"Offgrid -2",#N/A,FALSE,"OFFGRID";"WTP",#N/A,FALSE,"WTP";"WTP -2",#N/A,FALSE,"WTP";"Project",#N/A,FALSE,"PROJECT";"Summary -2",#N/A,FALSE,"SUMMARY"}</definedName>
    <definedName name="________________a130" localSheetId="1" hidden="1">{"Offgrid",#N/A,FALSE,"OFFGRID";"Region",#N/A,FALSE,"REGION";"Offgrid -2",#N/A,FALSE,"OFFGRID";"WTP",#N/A,FALSE,"WTP";"WTP -2",#N/A,FALSE,"WTP";"Project",#N/A,FALSE,"PROJECT";"Summary -2",#N/A,FALSE,"SUMMARY"}</definedName>
    <definedName name="________________a130" localSheetId="2" hidden="1">{"Offgrid",#N/A,FALSE,"OFFGRID";"Region",#N/A,FALSE,"REGION";"Offgrid -2",#N/A,FALSE,"OFFGRID";"WTP",#N/A,FALSE,"WTP";"WTP -2",#N/A,FALSE,"WTP";"Project",#N/A,FALSE,"PROJECT";"Summary -2",#N/A,FALSE,"SUMMARY"}</definedName>
    <definedName name="________________a130" localSheetId="4" hidden="1">{"Offgrid",#N/A,FALSE,"OFFGRID";"Region",#N/A,FALSE,"REGION";"Offgrid -2",#N/A,FALSE,"OFFGRID";"WTP",#N/A,FALSE,"WTP";"WTP -2",#N/A,FALSE,"WTP";"Project",#N/A,FALSE,"PROJECT";"Summary -2",#N/A,FALSE,"SUMMARY"}</definedName>
    <definedName name="________________a130" localSheetId="16" hidden="1">{"Offgrid",#N/A,FALSE,"OFFGRID";"Region",#N/A,FALSE,"REGION";"Offgrid -2",#N/A,FALSE,"OFFGRID";"WTP",#N/A,FALSE,"WTP";"WTP -2",#N/A,FALSE,"WTP";"Project",#N/A,FALSE,"PROJECT";"Summary -2",#N/A,FALSE,"SUMMARY"}</definedName>
    <definedName name="________________a130" localSheetId="21" hidden="1">{"Offgrid",#N/A,FALSE,"OFFGRID";"Region",#N/A,FALSE,"REGION";"Offgrid -2",#N/A,FALSE,"OFFGRID";"WTP",#N/A,FALSE,"WTP";"WTP -2",#N/A,FALSE,"WTP";"Project",#N/A,FALSE,"PROJECT";"Summary -2",#N/A,FALSE,"SUMMARY"}</definedName>
    <definedName name="________________a130" localSheetId="5" hidden="1">{"Offgrid",#N/A,FALSE,"OFFGRID";"Region",#N/A,FALSE,"REGION";"Offgrid -2",#N/A,FALSE,"OFFGRID";"WTP",#N/A,FALSE,"WTP";"WTP -2",#N/A,FALSE,"WTP";"Project",#N/A,FALSE,"PROJECT";"Summary -2",#N/A,FALSE,"SUMMARY"}</definedName>
    <definedName name="________________a130" localSheetId="23" hidden="1">{"Offgrid",#N/A,FALSE,"OFFGRID";"Region",#N/A,FALSE,"REGION";"Offgrid -2",#N/A,FALSE,"OFFGRID";"WTP",#N/A,FALSE,"WTP";"WTP -2",#N/A,FALSE,"WTP";"Project",#N/A,FALSE,"PROJECT";"Summary -2",#N/A,FALSE,"SUMMARY"}</definedName>
    <definedName name="________________a130" localSheetId="7" hidden="1">{"Offgrid",#N/A,FALSE,"OFFGRID";"Region",#N/A,FALSE,"REGION";"Offgrid -2",#N/A,FALSE,"OFFGRID";"WTP",#N/A,FALSE,"WTP";"WTP -2",#N/A,FALSE,"WTP";"Project",#N/A,FALSE,"PROJECT";"Summary -2",#N/A,FALSE,"SUMMARY"}</definedName>
    <definedName name="________________a130" localSheetId="13" hidden="1">{"Offgrid",#N/A,FALSE,"OFFGRID";"Region",#N/A,FALSE,"REGION";"Offgrid -2",#N/A,FALSE,"OFFGRID";"WTP",#N/A,FALSE,"WTP";"WTP -2",#N/A,FALSE,"WTP";"Project",#N/A,FALSE,"PROJECT";"Summary -2",#N/A,FALSE,"SUMMARY"}</definedName>
    <definedName name="________________a130" localSheetId="18" hidden="1">{"Offgrid",#N/A,FALSE,"OFFGRID";"Region",#N/A,FALSE,"REGION";"Offgrid -2",#N/A,FALSE,"OFFGRID";"WTP",#N/A,FALSE,"WTP";"WTP -2",#N/A,FALSE,"WTP";"Project",#N/A,FALSE,"PROJECT";"Summary -2",#N/A,FALSE,"SUMMARY"}</definedName>
    <definedName name="________________a130" localSheetId="14" hidden="1">{"Offgrid",#N/A,FALSE,"OFFGRID";"Region",#N/A,FALSE,"REGION";"Offgrid -2",#N/A,FALSE,"OFFGRID";"WTP",#N/A,FALSE,"WTP";"WTP -2",#N/A,FALSE,"WTP";"Project",#N/A,FALSE,"PROJECT";"Summary -2",#N/A,FALSE,"SUMMARY"}</definedName>
    <definedName name="________________a130" localSheetId="15"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fsf2" localSheetId="3" hidden="1">{#N/A,#N/A,TRUE,"Mhr_Sum"}</definedName>
    <definedName name="________________fsf2" localSheetId="2" hidden="1">{#N/A,#N/A,TRUE,"Mhr_Sum"}</definedName>
    <definedName name="________________fsf2" localSheetId="4" hidden="1">{#N/A,#N/A,TRUE,"Mhr_Sum"}</definedName>
    <definedName name="________________fsf2" localSheetId="16" hidden="1">{#N/A,#N/A,TRUE,"Mhr_Sum"}</definedName>
    <definedName name="________________fsf2" localSheetId="21" hidden="1">{#N/A,#N/A,TRUE,"Mhr_Sum"}</definedName>
    <definedName name="________________fsf2" localSheetId="5" hidden="1">{#N/A,#N/A,TRUE,"Mhr_Sum"}</definedName>
    <definedName name="________________fsf2" localSheetId="13" hidden="1">{#N/A,#N/A,TRUE,"Mhr_Sum"}</definedName>
    <definedName name="________________fsf2" localSheetId="14" hidden="1">{#N/A,#N/A,TRUE,"Mhr_Sum"}</definedName>
    <definedName name="________________fsf2" localSheetId="15" hidden="1">{#N/A,#N/A,TRUE,"Mhr_Sum"}</definedName>
    <definedName name="________________fsf2" hidden="1">{#N/A,#N/A,TRUE,"Mhr_Sum"}</definedName>
    <definedName name="________________Goi8" localSheetId="3" hidden="1">{"'Sheet1'!$L$16"}</definedName>
    <definedName name="________________Goi8" localSheetId="17" hidden="1">{"'Sheet1'!$L$16"}</definedName>
    <definedName name="________________Goi8" localSheetId="9" hidden="1">{"'Sheet1'!$L$16"}</definedName>
    <definedName name="________________Goi8" localSheetId="8" hidden="1">{"'Sheet1'!$L$16"}</definedName>
    <definedName name="________________Goi8" localSheetId="0" hidden="1">{"'Sheet1'!$L$16"}</definedName>
    <definedName name="________________Goi8" localSheetId="10" hidden="1">{"'Sheet1'!$L$16"}</definedName>
    <definedName name="________________Goi8" localSheetId="6" hidden="1">{"'Sheet1'!$L$16"}</definedName>
    <definedName name="________________Goi8" localSheetId="12" hidden="1">{"'Sheet1'!$L$16"}</definedName>
    <definedName name="________________Goi8" localSheetId="11" hidden="1">{"'Sheet1'!$L$16"}</definedName>
    <definedName name="________________Goi8" localSheetId="1" hidden="1">{"'Sheet1'!$L$16"}</definedName>
    <definedName name="________________Goi8" localSheetId="2" hidden="1">{"'Sheet1'!$L$16"}</definedName>
    <definedName name="________________Goi8" localSheetId="4" hidden="1">{"'Sheet1'!$L$16"}</definedName>
    <definedName name="________________Goi8" localSheetId="16" hidden="1">{"'Sheet1'!$L$16"}</definedName>
    <definedName name="________________Goi8" localSheetId="21" hidden="1">{"'Sheet1'!$L$16"}</definedName>
    <definedName name="________________Goi8" localSheetId="5" hidden="1">{"'Sheet1'!$L$16"}</definedName>
    <definedName name="________________Goi8" localSheetId="23" hidden="1">{"'Sheet1'!$L$16"}</definedName>
    <definedName name="________________Goi8" localSheetId="7" hidden="1">{"'Sheet1'!$L$16"}</definedName>
    <definedName name="________________Goi8" localSheetId="13" hidden="1">{"'Sheet1'!$L$16"}</definedName>
    <definedName name="________________Goi8" localSheetId="18" hidden="1">{"'Sheet1'!$L$16"}</definedName>
    <definedName name="________________Goi8" localSheetId="14" hidden="1">{"'Sheet1'!$L$16"}</definedName>
    <definedName name="________________Goi8" localSheetId="15" hidden="1">{"'Sheet1'!$L$16"}</definedName>
    <definedName name="________________Goi8" hidden="1">{"'Sheet1'!$L$16"}</definedName>
    <definedName name="________________H1" localSheetId="3" hidden="1">{#N/A,#N/A,TRUE,"Mhr_Sum"}</definedName>
    <definedName name="________________H1" localSheetId="2" hidden="1">{#N/A,#N/A,TRUE,"Mhr_Sum"}</definedName>
    <definedName name="________________H1" localSheetId="4" hidden="1">{#N/A,#N/A,TRUE,"Mhr_Sum"}</definedName>
    <definedName name="________________H1" localSheetId="16" hidden="1">{#N/A,#N/A,TRUE,"Mhr_Sum"}</definedName>
    <definedName name="________________H1" localSheetId="21" hidden="1">{#N/A,#N/A,TRUE,"Mhr_Sum"}</definedName>
    <definedName name="________________H1" localSheetId="5" hidden="1">{#N/A,#N/A,TRUE,"Mhr_Sum"}</definedName>
    <definedName name="________________H1" localSheetId="13" hidden="1">{#N/A,#N/A,TRUE,"Mhr_Sum"}</definedName>
    <definedName name="________________H1" localSheetId="14" hidden="1">{#N/A,#N/A,TRUE,"Mhr_Sum"}</definedName>
    <definedName name="________________H1" localSheetId="15" hidden="1">{#N/A,#N/A,TRUE,"Mhr_Sum"}</definedName>
    <definedName name="________________H1" hidden="1">{#N/A,#N/A,TRUE,"Mhr_Sum"}</definedName>
    <definedName name="________________H4" localSheetId="3" hidden="1">{#N/A,#N/A,TRUE,"Mhr_Sum"}</definedName>
    <definedName name="________________H4" localSheetId="2" hidden="1">{#N/A,#N/A,TRUE,"Mhr_Sum"}</definedName>
    <definedName name="________________H4" localSheetId="4" hidden="1">{#N/A,#N/A,TRUE,"Mhr_Sum"}</definedName>
    <definedName name="________________H4" localSheetId="16" hidden="1">{#N/A,#N/A,TRUE,"Mhr_Sum"}</definedName>
    <definedName name="________________H4" localSheetId="21" hidden="1">{#N/A,#N/A,TRUE,"Mhr_Sum"}</definedName>
    <definedName name="________________H4" localSheetId="5" hidden="1">{#N/A,#N/A,TRUE,"Mhr_Sum"}</definedName>
    <definedName name="________________H4" localSheetId="13" hidden="1">{#N/A,#N/A,TRUE,"Mhr_Sum"}</definedName>
    <definedName name="________________H4" localSheetId="14" hidden="1">{#N/A,#N/A,TRUE,"Mhr_Sum"}</definedName>
    <definedName name="________________H4" localSheetId="15" hidden="1">{#N/A,#N/A,TRUE,"Mhr_Sum"}</definedName>
    <definedName name="________________H4" hidden="1">{#N/A,#N/A,TRUE,"Mhr_Sum"}</definedName>
    <definedName name="________________Lan1" localSheetId="3" hidden="1">{"'Sheet1'!$L$16"}</definedName>
    <definedName name="________________Lan1" localSheetId="17" hidden="1">{"'Sheet1'!$L$16"}</definedName>
    <definedName name="________________Lan1" localSheetId="9" hidden="1">{"'Sheet1'!$L$16"}</definedName>
    <definedName name="________________Lan1" localSheetId="8" hidden="1">{"'Sheet1'!$L$16"}</definedName>
    <definedName name="________________Lan1" localSheetId="0" hidden="1">{"'Sheet1'!$L$16"}</definedName>
    <definedName name="________________Lan1" localSheetId="10" hidden="1">{"'Sheet1'!$L$16"}</definedName>
    <definedName name="________________Lan1" localSheetId="6" hidden="1">{"'Sheet1'!$L$16"}</definedName>
    <definedName name="________________Lan1" localSheetId="12" hidden="1">{"'Sheet1'!$L$16"}</definedName>
    <definedName name="________________Lan1" localSheetId="11" hidden="1">{"'Sheet1'!$L$16"}</definedName>
    <definedName name="________________Lan1" localSheetId="1" hidden="1">{"'Sheet1'!$L$16"}</definedName>
    <definedName name="________________Lan1" localSheetId="2" hidden="1">{"'Sheet1'!$L$16"}</definedName>
    <definedName name="________________Lan1" localSheetId="4" hidden="1">{"'Sheet1'!$L$16"}</definedName>
    <definedName name="________________Lan1" localSheetId="16" hidden="1">{"'Sheet1'!$L$16"}</definedName>
    <definedName name="________________Lan1" localSheetId="21" hidden="1">{"'Sheet1'!$L$16"}</definedName>
    <definedName name="________________Lan1" localSheetId="5" hidden="1">{"'Sheet1'!$L$16"}</definedName>
    <definedName name="________________Lan1" localSheetId="23" hidden="1">{"'Sheet1'!$L$16"}</definedName>
    <definedName name="________________Lan1" localSheetId="7" hidden="1">{"'Sheet1'!$L$16"}</definedName>
    <definedName name="________________Lan1" localSheetId="13" hidden="1">{"'Sheet1'!$L$16"}</definedName>
    <definedName name="________________Lan1" localSheetId="18" hidden="1">{"'Sheet1'!$L$16"}</definedName>
    <definedName name="________________Lan1" localSheetId="14" hidden="1">{"'Sheet1'!$L$16"}</definedName>
    <definedName name="________________Lan1" localSheetId="15" hidden="1">{"'Sheet1'!$L$16"}</definedName>
    <definedName name="________________Lan1" hidden="1">{"'Sheet1'!$L$16"}</definedName>
    <definedName name="________________LAN3" localSheetId="3" hidden="1">{"'Sheet1'!$L$16"}</definedName>
    <definedName name="________________LAN3" localSheetId="17" hidden="1">{"'Sheet1'!$L$16"}</definedName>
    <definedName name="________________LAN3" localSheetId="9" hidden="1">{"'Sheet1'!$L$16"}</definedName>
    <definedName name="________________LAN3" localSheetId="8" hidden="1">{"'Sheet1'!$L$16"}</definedName>
    <definedName name="________________LAN3" localSheetId="0" hidden="1">{"'Sheet1'!$L$16"}</definedName>
    <definedName name="________________LAN3" localSheetId="10" hidden="1">{"'Sheet1'!$L$16"}</definedName>
    <definedName name="________________LAN3" localSheetId="6" hidden="1">{"'Sheet1'!$L$16"}</definedName>
    <definedName name="________________LAN3" localSheetId="12" hidden="1">{"'Sheet1'!$L$16"}</definedName>
    <definedName name="________________LAN3" localSheetId="11" hidden="1">{"'Sheet1'!$L$16"}</definedName>
    <definedName name="________________LAN3" localSheetId="1" hidden="1">{"'Sheet1'!$L$16"}</definedName>
    <definedName name="________________LAN3" localSheetId="2" hidden="1">{"'Sheet1'!$L$16"}</definedName>
    <definedName name="________________LAN3" localSheetId="4" hidden="1">{"'Sheet1'!$L$16"}</definedName>
    <definedName name="________________LAN3" localSheetId="16" hidden="1">{"'Sheet1'!$L$16"}</definedName>
    <definedName name="________________LAN3" localSheetId="21" hidden="1">{"'Sheet1'!$L$16"}</definedName>
    <definedName name="________________LAN3" localSheetId="5" hidden="1">{"'Sheet1'!$L$16"}</definedName>
    <definedName name="________________LAN3" localSheetId="23" hidden="1">{"'Sheet1'!$L$16"}</definedName>
    <definedName name="________________LAN3" localSheetId="7" hidden="1">{"'Sheet1'!$L$16"}</definedName>
    <definedName name="________________LAN3" localSheetId="13" hidden="1">{"'Sheet1'!$L$16"}</definedName>
    <definedName name="________________LAN3" localSheetId="18" hidden="1">{"'Sheet1'!$L$16"}</definedName>
    <definedName name="________________LAN3" localSheetId="14" hidden="1">{"'Sheet1'!$L$16"}</definedName>
    <definedName name="________________LAN3" localSheetId="15" hidden="1">{"'Sheet1'!$L$16"}</definedName>
    <definedName name="________________LAN3" hidden="1">{"'Sheet1'!$L$16"}</definedName>
    <definedName name="_______________fsf2" localSheetId="3" hidden="1">{#N/A,#N/A,TRUE,"Mhr_Sum"}</definedName>
    <definedName name="_______________fsf2" localSheetId="2" hidden="1">{#N/A,#N/A,TRUE,"Mhr_Sum"}</definedName>
    <definedName name="_______________fsf2" localSheetId="4" hidden="1">{#N/A,#N/A,TRUE,"Mhr_Sum"}</definedName>
    <definedName name="_______________fsf2" localSheetId="16" hidden="1">{#N/A,#N/A,TRUE,"Mhr_Sum"}</definedName>
    <definedName name="_______________fsf2" localSheetId="21" hidden="1">{#N/A,#N/A,TRUE,"Mhr_Sum"}</definedName>
    <definedName name="_______________fsf2" localSheetId="5" hidden="1">{#N/A,#N/A,TRUE,"Mhr_Sum"}</definedName>
    <definedName name="_______________fsf2" localSheetId="13" hidden="1">{#N/A,#N/A,TRUE,"Mhr_Sum"}</definedName>
    <definedName name="_______________fsf2" localSheetId="14" hidden="1">{#N/A,#N/A,TRUE,"Mhr_Sum"}</definedName>
    <definedName name="_______________fsf2" localSheetId="15" hidden="1">{#N/A,#N/A,TRUE,"Mhr_Sum"}</definedName>
    <definedName name="_______________fsf2" hidden="1">{#N/A,#N/A,TRUE,"Mhr_Sum"}</definedName>
    <definedName name="_______________H1" localSheetId="3" hidden="1">{#N/A,#N/A,TRUE,"Mhr_Sum"}</definedName>
    <definedName name="_______________H1" localSheetId="2" hidden="1">{#N/A,#N/A,TRUE,"Mhr_Sum"}</definedName>
    <definedName name="_______________H1" localSheetId="4" hidden="1">{#N/A,#N/A,TRUE,"Mhr_Sum"}</definedName>
    <definedName name="_______________H1" localSheetId="16" hidden="1">{#N/A,#N/A,TRUE,"Mhr_Sum"}</definedName>
    <definedName name="_______________H1" localSheetId="21" hidden="1">{#N/A,#N/A,TRUE,"Mhr_Sum"}</definedName>
    <definedName name="_______________H1" localSheetId="5" hidden="1">{#N/A,#N/A,TRUE,"Mhr_Sum"}</definedName>
    <definedName name="_______________H1" localSheetId="13" hidden="1">{#N/A,#N/A,TRUE,"Mhr_Sum"}</definedName>
    <definedName name="_______________H1" localSheetId="14" hidden="1">{#N/A,#N/A,TRUE,"Mhr_Sum"}</definedName>
    <definedName name="_______________H1" localSheetId="15" hidden="1">{#N/A,#N/A,TRUE,"Mhr_Sum"}</definedName>
    <definedName name="_______________H1" hidden="1">{#N/A,#N/A,TRUE,"Mhr_Sum"}</definedName>
    <definedName name="_______________H4" localSheetId="3" hidden="1">{#N/A,#N/A,TRUE,"Mhr_Sum"}</definedName>
    <definedName name="_______________H4" localSheetId="2" hidden="1">{#N/A,#N/A,TRUE,"Mhr_Sum"}</definedName>
    <definedName name="_______________H4" localSheetId="4" hidden="1">{#N/A,#N/A,TRUE,"Mhr_Sum"}</definedName>
    <definedName name="_______________H4" localSheetId="16" hidden="1">{#N/A,#N/A,TRUE,"Mhr_Sum"}</definedName>
    <definedName name="_______________H4" localSheetId="21" hidden="1">{#N/A,#N/A,TRUE,"Mhr_Sum"}</definedName>
    <definedName name="_______________H4" localSheetId="5" hidden="1">{#N/A,#N/A,TRUE,"Mhr_Sum"}</definedName>
    <definedName name="_______________H4" localSheetId="13" hidden="1">{#N/A,#N/A,TRUE,"Mhr_Sum"}</definedName>
    <definedName name="_______________H4" localSheetId="14" hidden="1">{#N/A,#N/A,TRUE,"Mhr_Sum"}</definedName>
    <definedName name="_______________H4" localSheetId="15" hidden="1">{#N/A,#N/A,TRUE,"Mhr_Sum"}</definedName>
    <definedName name="_______________H4" hidden="1">{#N/A,#N/A,TRUE,"Mhr_Sum"}</definedName>
    <definedName name="______________fsf2" localSheetId="3" hidden="1">{#N/A,#N/A,TRUE,"Mhr_Sum"}</definedName>
    <definedName name="______________fsf2" localSheetId="2" hidden="1">{#N/A,#N/A,TRUE,"Mhr_Sum"}</definedName>
    <definedName name="______________fsf2" localSheetId="4" hidden="1">{#N/A,#N/A,TRUE,"Mhr_Sum"}</definedName>
    <definedName name="______________fsf2" localSheetId="16" hidden="1">{#N/A,#N/A,TRUE,"Mhr_Sum"}</definedName>
    <definedName name="______________fsf2" localSheetId="21" hidden="1">{#N/A,#N/A,TRUE,"Mhr_Sum"}</definedName>
    <definedName name="______________fsf2" localSheetId="5" hidden="1">{#N/A,#N/A,TRUE,"Mhr_Sum"}</definedName>
    <definedName name="______________fsf2" localSheetId="13" hidden="1">{#N/A,#N/A,TRUE,"Mhr_Sum"}</definedName>
    <definedName name="______________fsf2" localSheetId="14" hidden="1">{#N/A,#N/A,TRUE,"Mhr_Sum"}</definedName>
    <definedName name="______________fsf2" localSheetId="15" hidden="1">{#N/A,#N/A,TRUE,"Mhr_Sum"}</definedName>
    <definedName name="______________fsf2" hidden="1">{#N/A,#N/A,TRUE,"Mhr_Sum"}</definedName>
    <definedName name="______________H1" localSheetId="3" hidden="1">{#N/A,#N/A,TRUE,"Mhr_Sum"}</definedName>
    <definedName name="______________H1" localSheetId="2" hidden="1">{#N/A,#N/A,TRUE,"Mhr_Sum"}</definedName>
    <definedName name="______________H1" localSheetId="4" hidden="1">{#N/A,#N/A,TRUE,"Mhr_Sum"}</definedName>
    <definedName name="______________H1" localSheetId="16" hidden="1">{#N/A,#N/A,TRUE,"Mhr_Sum"}</definedName>
    <definedName name="______________H1" localSheetId="21" hidden="1">{#N/A,#N/A,TRUE,"Mhr_Sum"}</definedName>
    <definedName name="______________H1" localSheetId="5" hidden="1">{#N/A,#N/A,TRUE,"Mhr_Sum"}</definedName>
    <definedName name="______________H1" localSheetId="13" hidden="1">{#N/A,#N/A,TRUE,"Mhr_Sum"}</definedName>
    <definedName name="______________H1" localSheetId="14" hidden="1">{#N/A,#N/A,TRUE,"Mhr_Sum"}</definedName>
    <definedName name="______________H1" localSheetId="15" hidden="1">{#N/A,#N/A,TRUE,"Mhr_Sum"}</definedName>
    <definedName name="______________H1" hidden="1">{#N/A,#N/A,TRUE,"Mhr_Sum"}</definedName>
    <definedName name="______________H4" localSheetId="3" hidden="1">{#N/A,#N/A,TRUE,"Mhr_Sum"}</definedName>
    <definedName name="______________H4" localSheetId="2" hidden="1">{#N/A,#N/A,TRUE,"Mhr_Sum"}</definedName>
    <definedName name="______________H4" localSheetId="4" hidden="1">{#N/A,#N/A,TRUE,"Mhr_Sum"}</definedName>
    <definedName name="______________H4" localSheetId="16" hidden="1">{#N/A,#N/A,TRUE,"Mhr_Sum"}</definedName>
    <definedName name="______________H4" localSheetId="21" hidden="1">{#N/A,#N/A,TRUE,"Mhr_Sum"}</definedName>
    <definedName name="______________H4" localSheetId="5" hidden="1">{#N/A,#N/A,TRUE,"Mhr_Sum"}</definedName>
    <definedName name="______________H4" localSheetId="13" hidden="1">{#N/A,#N/A,TRUE,"Mhr_Sum"}</definedName>
    <definedName name="______________H4" localSheetId="14" hidden="1">{#N/A,#N/A,TRUE,"Mhr_Sum"}</definedName>
    <definedName name="______________H4" localSheetId="15" hidden="1">{#N/A,#N/A,TRUE,"Mhr_Sum"}</definedName>
    <definedName name="______________H4" hidden="1">{#N/A,#N/A,TRUE,"Mhr_Sum"}</definedName>
    <definedName name="______________PA3" localSheetId="3" hidden="1">{"'Sheet1'!$L$16"}</definedName>
    <definedName name="______________PA3" localSheetId="17" hidden="1">{"'Sheet1'!$L$16"}</definedName>
    <definedName name="______________PA3" localSheetId="9" hidden="1">{"'Sheet1'!$L$16"}</definedName>
    <definedName name="______________PA3" localSheetId="8" hidden="1">{"'Sheet1'!$L$16"}</definedName>
    <definedName name="______________PA3" localSheetId="0" hidden="1">{"'Sheet1'!$L$16"}</definedName>
    <definedName name="______________PA3" localSheetId="10" hidden="1">{"'Sheet1'!$L$16"}</definedName>
    <definedName name="______________PA3" localSheetId="6" hidden="1">{"'Sheet1'!$L$16"}</definedName>
    <definedName name="______________PA3" localSheetId="12" hidden="1">{"'Sheet1'!$L$16"}</definedName>
    <definedName name="______________PA3" localSheetId="11" hidden="1">{"'Sheet1'!$L$16"}</definedName>
    <definedName name="______________PA3" localSheetId="1" hidden="1">{"'Sheet1'!$L$16"}</definedName>
    <definedName name="______________PA3" localSheetId="2" hidden="1">{"'Sheet1'!$L$16"}</definedName>
    <definedName name="______________PA3" localSheetId="4" hidden="1">{"'Sheet1'!$L$16"}</definedName>
    <definedName name="______________PA3" localSheetId="16" hidden="1">{"'Sheet1'!$L$16"}</definedName>
    <definedName name="______________PA3" localSheetId="21" hidden="1">{"'Sheet1'!$L$16"}</definedName>
    <definedName name="______________PA3" localSheetId="5" hidden="1">{"'Sheet1'!$L$16"}</definedName>
    <definedName name="______________PA3" localSheetId="23" hidden="1">{"'Sheet1'!$L$16"}</definedName>
    <definedName name="______________PA3" localSheetId="7" hidden="1">{"'Sheet1'!$L$16"}</definedName>
    <definedName name="______________PA3" localSheetId="13" hidden="1">{"'Sheet1'!$L$16"}</definedName>
    <definedName name="______________PA3" localSheetId="18" hidden="1">{"'Sheet1'!$L$16"}</definedName>
    <definedName name="______________PA3" localSheetId="14" hidden="1">{"'Sheet1'!$L$16"}</definedName>
    <definedName name="______________PA3" localSheetId="15" hidden="1">{"'Sheet1'!$L$16"}</definedName>
    <definedName name="______________PA3" hidden="1">{"'Sheet1'!$L$16"}</definedName>
    <definedName name="______________SC2">#REF!</definedName>
    <definedName name="_____________fsf2" localSheetId="3" hidden="1">{#N/A,#N/A,TRUE,"Mhr_Sum"}</definedName>
    <definedName name="_____________fsf2" localSheetId="2" hidden="1">{#N/A,#N/A,TRUE,"Mhr_Sum"}</definedName>
    <definedName name="_____________fsf2" localSheetId="4" hidden="1">{#N/A,#N/A,TRUE,"Mhr_Sum"}</definedName>
    <definedName name="_____________fsf2" localSheetId="16" hidden="1">{#N/A,#N/A,TRUE,"Mhr_Sum"}</definedName>
    <definedName name="_____________fsf2" localSheetId="21" hidden="1">{#N/A,#N/A,TRUE,"Mhr_Sum"}</definedName>
    <definedName name="_____________fsf2" localSheetId="5" hidden="1">{#N/A,#N/A,TRUE,"Mhr_Sum"}</definedName>
    <definedName name="_____________fsf2" localSheetId="13" hidden="1">{#N/A,#N/A,TRUE,"Mhr_Sum"}</definedName>
    <definedName name="_____________fsf2" localSheetId="14" hidden="1">{#N/A,#N/A,TRUE,"Mhr_Sum"}</definedName>
    <definedName name="_____________fsf2" localSheetId="15" hidden="1">{#N/A,#N/A,TRUE,"Mhr_Sum"}</definedName>
    <definedName name="_____________fsf2" hidden="1">{#N/A,#N/A,TRUE,"Mhr_Sum"}</definedName>
    <definedName name="_____________H1" localSheetId="3" hidden="1">{#N/A,#N/A,TRUE,"Mhr_Sum"}</definedName>
    <definedName name="_____________H1" localSheetId="2" hidden="1">{#N/A,#N/A,TRUE,"Mhr_Sum"}</definedName>
    <definedName name="_____________H1" localSheetId="4" hidden="1">{#N/A,#N/A,TRUE,"Mhr_Sum"}</definedName>
    <definedName name="_____________H1" localSheetId="16" hidden="1">{#N/A,#N/A,TRUE,"Mhr_Sum"}</definedName>
    <definedName name="_____________H1" localSheetId="21" hidden="1">{#N/A,#N/A,TRUE,"Mhr_Sum"}</definedName>
    <definedName name="_____________H1" localSheetId="5" hidden="1">{#N/A,#N/A,TRUE,"Mhr_Sum"}</definedName>
    <definedName name="_____________H1" localSheetId="13" hidden="1">{#N/A,#N/A,TRUE,"Mhr_Sum"}</definedName>
    <definedName name="_____________H1" localSheetId="14" hidden="1">{#N/A,#N/A,TRUE,"Mhr_Sum"}</definedName>
    <definedName name="_____________H1" localSheetId="15" hidden="1">{#N/A,#N/A,TRUE,"Mhr_Sum"}</definedName>
    <definedName name="_____________H1" hidden="1">{#N/A,#N/A,TRUE,"Mhr_Sum"}</definedName>
    <definedName name="_____________H4" localSheetId="3" hidden="1">{#N/A,#N/A,TRUE,"Mhr_Sum"}</definedName>
    <definedName name="_____________H4" localSheetId="2" hidden="1">{#N/A,#N/A,TRUE,"Mhr_Sum"}</definedName>
    <definedName name="_____________H4" localSheetId="4" hidden="1">{#N/A,#N/A,TRUE,"Mhr_Sum"}</definedName>
    <definedName name="_____________H4" localSheetId="16" hidden="1">{#N/A,#N/A,TRUE,"Mhr_Sum"}</definedName>
    <definedName name="_____________H4" localSheetId="21" hidden="1">{#N/A,#N/A,TRUE,"Mhr_Sum"}</definedName>
    <definedName name="_____________H4" localSheetId="5" hidden="1">{#N/A,#N/A,TRUE,"Mhr_Sum"}</definedName>
    <definedName name="_____________H4" localSheetId="13" hidden="1">{#N/A,#N/A,TRUE,"Mhr_Sum"}</definedName>
    <definedName name="_____________H4" localSheetId="14" hidden="1">{#N/A,#N/A,TRUE,"Mhr_Sum"}</definedName>
    <definedName name="_____________H4" localSheetId="15" hidden="1">{#N/A,#N/A,TRUE,"Mhr_Sum"}</definedName>
    <definedName name="_____________H4" hidden="1">{#N/A,#N/A,TRUE,"Mhr_Sum"}</definedName>
    <definedName name="_____________MAC12">#REF!</definedName>
    <definedName name="_____________SC2">#REF!</definedName>
    <definedName name="____________a1" localSheetId="3" hidden="1">{"'Sheet1'!$L$16"}</definedName>
    <definedName name="____________a1" localSheetId="2" hidden="1">{"'Sheet1'!$L$16"}</definedName>
    <definedName name="____________a1" localSheetId="4" hidden="1">{"'Sheet1'!$L$16"}</definedName>
    <definedName name="____________a1" localSheetId="16" hidden="1">{"'Sheet1'!$L$16"}</definedName>
    <definedName name="____________a1" localSheetId="21" hidden="1">{"'Sheet1'!$L$16"}</definedName>
    <definedName name="____________a1" localSheetId="5" hidden="1">{"'Sheet1'!$L$16"}</definedName>
    <definedName name="____________a1" localSheetId="13" hidden="1">{"'Sheet1'!$L$16"}</definedName>
    <definedName name="____________a1" localSheetId="14" hidden="1">{"'Sheet1'!$L$16"}</definedName>
    <definedName name="____________a1" localSheetId="15" hidden="1">{"'Sheet1'!$L$16"}</definedName>
    <definedName name="____________a1" hidden="1">{"'Sheet1'!$L$16"}</definedName>
    <definedName name="____________a11" localSheetId="3" hidden="1">{"'장비'!$A$3:$M$12"}</definedName>
    <definedName name="____________a11" localSheetId="2" hidden="1">{"'장비'!$A$3:$M$12"}</definedName>
    <definedName name="____________a11" localSheetId="4" hidden="1">{"'장비'!$A$3:$M$12"}</definedName>
    <definedName name="____________a11" localSheetId="16" hidden="1">{"'장비'!$A$3:$M$12"}</definedName>
    <definedName name="____________a11" localSheetId="21" hidden="1">{"'장비'!$A$3:$M$12"}</definedName>
    <definedName name="____________a11" localSheetId="5" hidden="1">{"'장비'!$A$3:$M$12"}</definedName>
    <definedName name="____________a11" localSheetId="13" hidden="1">{"'장비'!$A$3:$M$12"}</definedName>
    <definedName name="____________a11" localSheetId="14" hidden="1">{"'장비'!$A$3:$M$12"}</definedName>
    <definedName name="____________a11" localSheetId="15" hidden="1">{"'장비'!$A$3:$M$12"}</definedName>
    <definedName name="____________a11" hidden="1">{"'장비'!$A$3:$M$12"}</definedName>
    <definedName name="____________fsf2" localSheetId="3" hidden="1">{#N/A,#N/A,TRUE,"Mhr_Sum"}</definedName>
    <definedName name="____________fsf2" localSheetId="2" hidden="1">{#N/A,#N/A,TRUE,"Mhr_Sum"}</definedName>
    <definedName name="____________fsf2" localSheetId="4" hidden="1">{#N/A,#N/A,TRUE,"Mhr_Sum"}</definedName>
    <definedName name="____________fsf2" localSheetId="16" hidden="1">{#N/A,#N/A,TRUE,"Mhr_Sum"}</definedName>
    <definedName name="____________fsf2" localSheetId="21" hidden="1">{#N/A,#N/A,TRUE,"Mhr_Sum"}</definedName>
    <definedName name="____________fsf2" localSheetId="5" hidden="1">{#N/A,#N/A,TRUE,"Mhr_Sum"}</definedName>
    <definedName name="____________fsf2" localSheetId="13" hidden="1">{#N/A,#N/A,TRUE,"Mhr_Sum"}</definedName>
    <definedName name="____________fsf2" localSheetId="14" hidden="1">{#N/A,#N/A,TRUE,"Mhr_Sum"}</definedName>
    <definedName name="____________fsf2" localSheetId="15" hidden="1">{#N/A,#N/A,TRUE,"Mhr_Sum"}</definedName>
    <definedName name="____________fsf2" hidden="1">{#N/A,#N/A,TRUE,"Mhr_Sum"}</definedName>
    <definedName name="____________H1" localSheetId="3" hidden="1">{#N/A,#N/A,TRUE,"Mhr_Sum"}</definedName>
    <definedName name="____________H1" localSheetId="2" hidden="1">{#N/A,#N/A,TRUE,"Mhr_Sum"}</definedName>
    <definedName name="____________H1" localSheetId="4" hidden="1">{#N/A,#N/A,TRUE,"Mhr_Sum"}</definedName>
    <definedName name="____________H1" localSheetId="16" hidden="1">{#N/A,#N/A,TRUE,"Mhr_Sum"}</definedName>
    <definedName name="____________H1" localSheetId="21" hidden="1">{#N/A,#N/A,TRUE,"Mhr_Sum"}</definedName>
    <definedName name="____________H1" localSheetId="5" hidden="1">{#N/A,#N/A,TRUE,"Mhr_Sum"}</definedName>
    <definedName name="____________H1" localSheetId="13" hidden="1">{#N/A,#N/A,TRUE,"Mhr_Sum"}</definedName>
    <definedName name="____________H1" localSheetId="14" hidden="1">{#N/A,#N/A,TRUE,"Mhr_Sum"}</definedName>
    <definedName name="____________H1" localSheetId="15" hidden="1">{#N/A,#N/A,TRUE,"Mhr_Sum"}</definedName>
    <definedName name="____________H1" hidden="1">{#N/A,#N/A,TRUE,"Mhr_Sum"}</definedName>
    <definedName name="____________H3" localSheetId="3" hidden="1">{"'장비'!$A$3:$M$12"}</definedName>
    <definedName name="____________H3" localSheetId="2" hidden="1">{"'장비'!$A$3:$M$12"}</definedName>
    <definedName name="____________H3" localSheetId="4" hidden="1">{"'장비'!$A$3:$M$12"}</definedName>
    <definedName name="____________H3" localSheetId="16" hidden="1">{"'장비'!$A$3:$M$12"}</definedName>
    <definedName name="____________H3" localSheetId="21" hidden="1">{"'장비'!$A$3:$M$12"}</definedName>
    <definedName name="____________H3" localSheetId="5" hidden="1">{"'장비'!$A$3:$M$12"}</definedName>
    <definedName name="____________H3" localSheetId="13" hidden="1">{"'장비'!$A$3:$M$12"}</definedName>
    <definedName name="____________H3" localSheetId="14" hidden="1">{"'장비'!$A$3:$M$12"}</definedName>
    <definedName name="____________H3" localSheetId="15" hidden="1">{"'장비'!$A$3:$M$12"}</definedName>
    <definedName name="____________H3" hidden="1">{"'장비'!$A$3:$M$12"}</definedName>
    <definedName name="____________H4" localSheetId="3" hidden="1">{#N/A,#N/A,TRUE,"Mhr_Sum"}</definedName>
    <definedName name="____________H4" localSheetId="2" hidden="1">{#N/A,#N/A,TRUE,"Mhr_Sum"}</definedName>
    <definedName name="____________H4" localSheetId="4" hidden="1">{#N/A,#N/A,TRUE,"Mhr_Sum"}</definedName>
    <definedName name="____________H4" localSheetId="16" hidden="1">{#N/A,#N/A,TRUE,"Mhr_Sum"}</definedName>
    <definedName name="____________H4" localSheetId="21" hidden="1">{#N/A,#N/A,TRUE,"Mhr_Sum"}</definedName>
    <definedName name="____________H4" localSheetId="5" hidden="1">{#N/A,#N/A,TRUE,"Mhr_Sum"}</definedName>
    <definedName name="____________H4" localSheetId="13" hidden="1">{#N/A,#N/A,TRUE,"Mhr_Sum"}</definedName>
    <definedName name="____________H4" localSheetId="14" hidden="1">{#N/A,#N/A,TRUE,"Mhr_Sum"}</definedName>
    <definedName name="____________H4" localSheetId="15" hidden="1">{#N/A,#N/A,TRUE,"Mhr_Sum"}</definedName>
    <definedName name="____________H4" hidden="1">{#N/A,#N/A,TRUE,"Mhr_Sum"}</definedName>
    <definedName name="____________HE08">#REF!</definedName>
    <definedName name="____________hu1" localSheetId="3" hidden="1">{"'Sheet1'!$L$16"}</definedName>
    <definedName name="____________hu1" localSheetId="2" hidden="1">{"'Sheet1'!$L$16"}</definedName>
    <definedName name="____________hu1" localSheetId="4" hidden="1">{"'Sheet1'!$L$16"}</definedName>
    <definedName name="____________hu1" localSheetId="16" hidden="1">{"'Sheet1'!$L$16"}</definedName>
    <definedName name="____________hu1" localSheetId="21" hidden="1">{"'Sheet1'!$L$16"}</definedName>
    <definedName name="____________hu1" localSheetId="5" hidden="1">{"'Sheet1'!$L$16"}</definedName>
    <definedName name="____________hu1" localSheetId="13" hidden="1">{"'Sheet1'!$L$16"}</definedName>
    <definedName name="____________hu1" localSheetId="14" hidden="1">{"'Sheet1'!$L$16"}</definedName>
    <definedName name="____________hu1" localSheetId="15" hidden="1">{"'Sheet1'!$L$16"}</definedName>
    <definedName name="____________hu1" hidden="1">{"'Sheet1'!$L$16"}</definedName>
    <definedName name="____________hu2" localSheetId="3" hidden="1">{"'Sheet1'!$L$16"}</definedName>
    <definedName name="____________hu2" localSheetId="2" hidden="1">{"'Sheet1'!$L$16"}</definedName>
    <definedName name="____________hu2" localSheetId="4" hidden="1">{"'Sheet1'!$L$16"}</definedName>
    <definedName name="____________hu2" localSheetId="16" hidden="1">{"'Sheet1'!$L$16"}</definedName>
    <definedName name="____________hu2" localSheetId="21" hidden="1">{"'Sheet1'!$L$16"}</definedName>
    <definedName name="____________hu2" localSheetId="5" hidden="1">{"'Sheet1'!$L$16"}</definedName>
    <definedName name="____________hu2" localSheetId="13" hidden="1">{"'Sheet1'!$L$16"}</definedName>
    <definedName name="____________hu2" localSheetId="14" hidden="1">{"'Sheet1'!$L$16"}</definedName>
    <definedName name="____________hu2" localSheetId="15" hidden="1">{"'Sheet1'!$L$16"}</definedName>
    <definedName name="____________hu2" hidden="1">{"'Sheet1'!$L$16"}</definedName>
    <definedName name="____________hu5" localSheetId="3" hidden="1">{"'Sheet1'!$L$16"}</definedName>
    <definedName name="____________hu5" localSheetId="2" hidden="1">{"'Sheet1'!$L$16"}</definedName>
    <definedName name="____________hu5" localSheetId="4" hidden="1">{"'Sheet1'!$L$16"}</definedName>
    <definedName name="____________hu5" localSheetId="16" hidden="1">{"'Sheet1'!$L$16"}</definedName>
    <definedName name="____________hu5" localSheetId="21" hidden="1">{"'Sheet1'!$L$16"}</definedName>
    <definedName name="____________hu5" localSheetId="5" hidden="1">{"'Sheet1'!$L$16"}</definedName>
    <definedName name="____________hu5" localSheetId="13" hidden="1">{"'Sheet1'!$L$16"}</definedName>
    <definedName name="____________hu5" localSheetId="14" hidden="1">{"'Sheet1'!$L$16"}</definedName>
    <definedName name="____________hu5" localSheetId="15" hidden="1">{"'Sheet1'!$L$16"}</definedName>
    <definedName name="____________hu5" hidden="1">{"'Sheet1'!$L$16"}</definedName>
    <definedName name="____________hu6" localSheetId="3" hidden="1">{"'Sheet1'!$L$16"}</definedName>
    <definedName name="____________hu6" localSheetId="2" hidden="1">{"'Sheet1'!$L$16"}</definedName>
    <definedName name="____________hu6" localSheetId="4" hidden="1">{"'Sheet1'!$L$16"}</definedName>
    <definedName name="____________hu6" localSheetId="16" hidden="1">{"'Sheet1'!$L$16"}</definedName>
    <definedName name="____________hu6" localSheetId="21" hidden="1">{"'Sheet1'!$L$16"}</definedName>
    <definedName name="____________hu6" localSheetId="5" hidden="1">{"'Sheet1'!$L$16"}</definedName>
    <definedName name="____________hu6" localSheetId="13" hidden="1">{"'Sheet1'!$L$16"}</definedName>
    <definedName name="____________hu6" localSheetId="14" hidden="1">{"'Sheet1'!$L$16"}</definedName>
    <definedName name="____________hu6" localSheetId="15" hidden="1">{"'Sheet1'!$L$16"}</definedName>
    <definedName name="____________hu6" hidden="1">{"'Sheet1'!$L$16"}</definedName>
    <definedName name="____________hu7" localSheetId="3" hidden="1">{"'Sheet1'!$L$16"}</definedName>
    <definedName name="____________hu7" localSheetId="2" hidden="1">{"'Sheet1'!$L$16"}</definedName>
    <definedName name="____________hu7" localSheetId="4" hidden="1">{"'Sheet1'!$L$16"}</definedName>
    <definedName name="____________hu7" localSheetId="16" hidden="1">{"'Sheet1'!$L$16"}</definedName>
    <definedName name="____________hu7" localSheetId="21" hidden="1">{"'Sheet1'!$L$16"}</definedName>
    <definedName name="____________hu7" localSheetId="5" hidden="1">{"'Sheet1'!$L$16"}</definedName>
    <definedName name="____________hu7" localSheetId="13" hidden="1">{"'Sheet1'!$L$16"}</definedName>
    <definedName name="____________hu7" localSheetId="14" hidden="1">{"'Sheet1'!$L$16"}</definedName>
    <definedName name="____________hu7" localSheetId="15" hidden="1">{"'Sheet1'!$L$16"}</definedName>
    <definedName name="____________hu7" hidden="1">{"'Sheet1'!$L$16"}</definedName>
    <definedName name="____________NO1">#REF!</definedName>
    <definedName name="____________T10" localSheetId="3" hidden="1">{"'Sheet1'!$L$16"}</definedName>
    <definedName name="____________T10" localSheetId="2" hidden="1">{"'Sheet1'!$L$16"}</definedName>
    <definedName name="____________T10" localSheetId="4" hidden="1">{"'Sheet1'!$L$16"}</definedName>
    <definedName name="____________T10" localSheetId="16" hidden="1">{"'Sheet1'!$L$16"}</definedName>
    <definedName name="____________T10" localSheetId="21" hidden="1">{"'Sheet1'!$L$16"}</definedName>
    <definedName name="____________T10" localSheetId="5" hidden="1">{"'Sheet1'!$L$16"}</definedName>
    <definedName name="____________T10" localSheetId="13" hidden="1">{"'Sheet1'!$L$16"}</definedName>
    <definedName name="____________T10" localSheetId="14" hidden="1">{"'Sheet1'!$L$16"}</definedName>
    <definedName name="____________T10" localSheetId="15" hidden="1">{"'Sheet1'!$L$16"}</definedName>
    <definedName name="____________T10" hidden="1">{"'Sheet1'!$L$16"}</definedName>
    <definedName name="___________ddn600">#REF!</definedName>
    <definedName name="___________fsf2" localSheetId="3" hidden="1">{#N/A,#N/A,TRUE,"Mhr_Sum"}</definedName>
    <definedName name="___________fsf2" localSheetId="2" hidden="1">{#N/A,#N/A,TRUE,"Mhr_Sum"}</definedName>
    <definedName name="___________fsf2" localSheetId="4" hidden="1">{#N/A,#N/A,TRUE,"Mhr_Sum"}</definedName>
    <definedName name="___________fsf2" localSheetId="16" hidden="1">{#N/A,#N/A,TRUE,"Mhr_Sum"}</definedName>
    <definedName name="___________fsf2" localSheetId="21" hidden="1">{#N/A,#N/A,TRUE,"Mhr_Sum"}</definedName>
    <definedName name="___________fsf2" localSheetId="5" hidden="1">{#N/A,#N/A,TRUE,"Mhr_Sum"}</definedName>
    <definedName name="___________fsf2" localSheetId="13" hidden="1">{#N/A,#N/A,TRUE,"Mhr_Sum"}</definedName>
    <definedName name="___________fsf2" localSheetId="14" hidden="1">{#N/A,#N/A,TRUE,"Mhr_Sum"}</definedName>
    <definedName name="___________fsf2" localSheetId="15" hidden="1">{#N/A,#N/A,TRUE,"Mhr_Sum"}</definedName>
    <definedName name="___________fsf2" hidden="1">{#N/A,#N/A,TRUE,"Mhr_Sum"}</definedName>
    <definedName name="___________H1" localSheetId="3" hidden="1">{#N/A,#N/A,TRUE,"Mhr_Sum"}</definedName>
    <definedName name="___________H1" localSheetId="2" hidden="1">{#N/A,#N/A,TRUE,"Mhr_Sum"}</definedName>
    <definedName name="___________H1" localSheetId="4" hidden="1">{#N/A,#N/A,TRUE,"Mhr_Sum"}</definedName>
    <definedName name="___________H1" localSheetId="16" hidden="1">{#N/A,#N/A,TRUE,"Mhr_Sum"}</definedName>
    <definedName name="___________H1" localSheetId="21" hidden="1">{#N/A,#N/A,TRUE,"Mhr_Sum"}</definedName>
    <definedName name="___________H1" localSheetId="5" hidden="1">{#N/A,#N/A,TRUE,"Mhr_Sum"}</definedName>
    <definedName name="___________H1" localSheetId="13" hidden="1">{#N/A,#N/A,TRUE,"Mhr_Sum"}</definedName>
    <definedName name="___________H1" localSheetId="14" hidden="1">{#N/A,#N/A,TRUE,"Mhr_Sum"}</definedName>
    <definedName name="___________H1" localSheetId="15" hidden="1">{#N/A,#N/A,TRUE,"Mhr_Sum"}</definedName>
    <definedName name="___________H1" hidden="1">{#N/A,#N/A,TRUE,"Mhr_Sum"}</definedName>
    <definedName name="___________H4" localSheetId="3" hidden="1">{#N/A,#N/A,TRUE,"Mhr_Sum"}</definedName>
    <definedName name="___________H4" localSheetId="2" hidden="1">{#N/A,#N/A,TRUE,"Mhr_Sum"}</definedName>
    <definedName name="___________H4" localSheetId="4" hidden="1">{#N/A,#N/A,TRUE,"Mhr_Sum"}</definedName>
    <definedName name="___________H4" localSheetId="16" hidden="1">{#N/A,#N/A,TRUE,"Mhr_Sum"}</definedName>
    <definedName name="___________H4" localSheetId="21" hidden="1">{#N/A,#N/A,TRUE,"Mhr_Sum"}</definedName>
    <definedName name="___________H4" localSheetId="5" hidden="1">{#N/A,#N/A,TRUE,"Mhr_Sum"}</definedName>
    <definedName name="___________H4" localSheetId="13" hidden="1">{#N/A,#N/A,TRUE,"Mhr_Sum"}</definedName>
    <definedName name="___________H4" localSheetId="14" hidden="1">{#N/A,#N/A,TRUE,"Mhr_Sum"}</definedName>
    <definedName name="___________H4" localSheetId="15" hidden="1">{#N/A,#N/A,TRUE,"Mhr_Sum"}</definedName>
    <definedName name="___________H4" hidden="1">{#N/A,#N/A,TRUE,"Mhr_Sum"}</definedName>
    <definedName name="___________HE1">#REF!</definedName>
    <definedName name="___________sc1">#REF!</definedName>
    <definedName name="___________SN3">#REF!</definedName>
    <definedName name="___________TM2" localSheetId="3" hidden="1">{"'Sheet1'!$L$16"}</definedName>
    <definedName name="___________TM2" localSheetId="17" hidden="1">{"'Sheet1'!$L$16"}</definedName>
    <definedName name="___________TM2" localSheetId="9" hidden="1">{"'Sheet1'!$L$16"}</definedName>
    <definedName name="___________TM2" localSheetId="8" hidden="1">{"'Sheet1'!$L$16"}</definedName>
    <definedName name="___________TM2" localSheetId="0" hidden="1">{"'Sheet1'!$L$16"}</definedName>
    <definedName name="___________TM2" localSheetId="10" hidden="1">{"'Sheet1'!$L$16"}</definedName>
    <definedName name="___________TM2" localSheetId="6" hidden="1">{"'Sheet1'!$L$16"}</definedName>
    <definedName name="___________TM2" localSheetId="12" hidden="1">{"'Sheet1'!$L$16"}</definedName>
    <definedName name="___________TM2" localSheetId="11" hidden="1">{"'Sheet1'!$L$16"}</definedName>
    <definedName name="___________TM2" localSheetId="1" hidden="1">{"'Sheet1'!$L$16"}</definedName>
    <definedName name="___________TM2" localSheetId="2" hidden="1">{"'Sheet1'!$L$16"}</definedName>
    <definedName name="___________TM2" localSheetId="4" hidden="1">{"'Sheet1'!$L$16"}</definedName>
    <definedName name="___________TM2" localSheetId="16" hidden="1">{"'Sheet1'!$L$16"}</definedName>
    <definedName name="___________TM2" localSheetId="21" hidden="1">{"'Sheet1'!$L$16"}</definedName>
    <definedName name="___________TM2" localSheetId="5" hidden="1">{"'Sheet1'!$L$16"}</definedName>
    <definedName name="___________TM2" localSheetId="23" hidden="1">{"'Sheet1'!$L$16"}</definedName>
    <definedName name="___________TM2" localSheetId="7" hidden="1">{"'Sheet1'!$L$16"}</definedName>
    <definedName name="___________TM2" localSheetId="13" hidden="1">{"'Sheet1'!$L$16"}</definedName>
    <definedName name="___________TM2" localSheetId="18" hidden="1">{"'Sheet1'!$L$16"}</definedName>
    <definedName name="___________TM2" localSheetId="14" hidden="1">{"'Sheet1'!$L$16"}</definedName>
    <definedName name="___________TM2" localSheetId="15" hidden="1">{"'Sheet1'!$L$16"}</definedName>
    <definedName name="___________TM2" hidden="1">{"'Sheet1'!$L$16"}</definedName>
    <definedName name="___________tt3" localSheetId="3" hidden="1">{"'Sheet1'!$L$16"}</definedName>
    <definedName name="___________tt3" localSheetId="17" hidden="1">{"'Sheet1'!$L$16"}</definedName>
    <definedName name="___________tt3" localSheetId="9" hidden="1">{"'Sheet1'!$L$16"}</definedName>
    <definedName name="___________tt3" localSheetId="8" hidden="1">{"'Sheet1'!$L$16"}</definedName>
    <definedName name="___________tt3" localSheetId="0" hidden="1">{"'Sheet1'!$L$16"}</definedName>
    <definedName name="___________tt3" localSheetId="10" hidden="1">{"'Sheet1'!$L$16"}</definedName>
    <definedName name="___________tt3" localSheetId="6" hidden="1">{"'Sheet1'!$L$16"}</definedName>
    <definedName name="___________tt3" localSheetId="12" hidden="1">{"'Sheet1'!$L$16"}</definedName>
    <definedName name="___________tt3" localSheetId="11" hidden="1">{"'Sheet1'!$L$16"}</definedName>
    <definedName name="___________tt3" localSheetId="1" hidden="1">{"'Sheet1'!$L$16"}</definedName>
    <definedName name="___________tt3" localSheetId="2" hidden="1">{"'Sheet1'!$L$16"}</definedName>
    <definedName name="___________tt3" localSheetId="4" hidden="1">{"'Sheet1'!$L$16"}</definedName>
    <definedName name="___________tt3" localSheetId="16" hidden="1">{"'Sheet1'!$L$16"}</definedName>
    <definedName name="___________tt3" localSheetId="21" hidden="1">{"'Sheet1'!$L$16"}</definedName>
    <definedName name="___________tt3" localSheetId="5" hidden="1">{"'Sheet1'!$L$16"}</definedName>
    <definedName name="___________tt3" localSheetId="23" hidden="1">{"'Sheet1'!$L$16"}</definedName>
    <definedName name="___________tt3" localSheetId="7" hidden="1">{"'Sheet1'!$L$16"}</definedName>
    <definedName name="___________tt3" localSheetId="13" hidden="1">{"'Sheet1'!$L$16"}</definedName>
    <definedName name="___________tt3" localSheetId="18" hidden="1">{"'Sheet1'!$L$16"}</definedName>
    <definedName name="___________tt3" localSheetId="14" hidden="1">{"'Sheet1'!$L$16"}</definedName>
    <definedName name="___________tt3" localSheetId="15" hidden="1">{"'Sheet1'!$L$16"}</definedName>
    <definedName name="___________tt3" hidden="1">{"'Sheet1'!$L$16"}</definedName>
    <definedName name="___________TX1">#REF!</definedName>
    <definedName name="___________VL100">#REF!</definedName>
    <definedName name="___________VL200">#REF!</definedName>
    <definedName name="___________VL250">#REF!</definedName>
    <definedName name="__________fsf2" localSheetId="3" hidden="1">{#N/A,#N/A,TRUE,"Mhr_Sum"}</definedName>
    <definedName name="__________fsf2" localSheetId="2" hidden="1">{#N/A,#N/A,TRUE,"Mhr_Sum"}</definedName>
    <definedName name="__________fsf2" localSheetId="4" hidden="1">{#N/A,#N/A,TRUE,"Mhr_Sum"}</definedName>
    <definedName name="__________fsf2" localSheetId="16" hidden="1">{#N/A,#N/A,TRUE,"Mhr_Sum"}</definedName>
    <definedName name="__________fsf2" localSheetId="21" hidden="1">{#N/A,#N/A,TRUE,"Mhr_Sum"}</definedName>
    <definedName name="__________fsf2" localSheetId="5" hidden="1">{#N/A,#N/A,TRUE,"Mhr_Sum"}</definedName>
    <definedName name="__________fsf2" localSheetId="13" hidden="1">{#N/A,#N/A,TRUE,"Mhr_Sum"}</definedName>
    <definedName name="__________fsf2" localSheetId="14" hidden="1">{#N/A,#N/A,TRUE,"Mhr_Sum"}</definedName>
    <definedName name="__________fsf2" localSheetId="15" hidden="1">{#N/A,#N/A,TRUE,"Mhr_Sum"}</definedName>
    <definedName name="__________fsf2" hidden="1">{#N/A,#N/A,TRUE,"Mhr_Sum"}</definedName>
    <definedName name="__________H1" localSheetId="3" hidden="1">{#N/A,#N/A,TRUE,"Mhr_Sum"}</definedName>
    <definedName name="__________H1" localSheetId="2" hidden="1">{#N/A,#N/A,TRUE,"Mhr_Sum"}</definedName>
    <definedName name="__________H1" localSheetId="4" hidden="1">{#N/A,#N/A,TRUE,"Mhr_Sum"}</definedName>
    <definedName name="__________H1" localSheetId="16" hidden="1">{#N/A,#N/A,TRUE,"Mhr_Sum"}</definedName>
    <definedName name="__________H1" localSheetId="21" hidden="1">{#N/A,#N/A,TRUE,"Mhr_Sum"}</definedName>
    <definedName name="__________H1" localSheetId="5" hidden="1">{#N/A,#N/A,TRUE,"Mhr_Sum"}</definedName>
    <definedName name="__________H1" localSheetId="13" hidden="1">{#N/A,#N/A,TRUE,"Mhr_Sum"}</definedName>
    <definedName name="__________H1" localSheetId="14" hidden="1">{#N/A,#N/A,TRUE,"Mhr_Sum"}</definedName>
    <definedName name="__________H1" localSheetId="15" hidden="1">{#N/A,#N/A,TRUE,"Mhr_Sum"}</definedName>
    <definedName name="__________H1" hidden="1">{#N/A,#N/A,TRUE,"Mhr_Sum"}</definedName>
    <definedName name="__________H4" localSheetId="3" hidden="1">{#N/A,#N/A,TRUE,"Mhr_Sum"}</definedName>
    <definedName name="__________H4" localSheetId="2" hidden="1">{#N/A,#N/A,TRUE,"Mhr_Sum"}</definedName>
    <definedName name="__________H4" localSheetId="4" hidden="1">{#N/A,#N/A,TRUE,"Mhr_Sum"}</definedName>
    <definedName name="__________H4" localSheetId="16" hidden="1">{#N/A,#N/A,TRUE,"Mhr_Sum"}</definedName>
    <definedName name="__________H4" localSheetId="21" hidden="1">{#N/A,#N/A,TRUE,"Mhr_Sum"}</definedName>
    <definedName name="__________H4" localSheetId="5" hidden="1">{#N/A,#N/A,TRUE,"Mhr_Sum"}</definedName>
    <definedName name="__________H4" localSheetId="13" hidden="1">{#N/A,#N/A,TRUE,"Mhr_Sum"}</definedName>
    <definedName name="__________H4" localSheetId="14" hidden="1">{#N/A,#N/A,TRUE,"Mhr_Sum"}</definedName>
    <definedName name="__________H4" localSheetId="15" hidden="1">{#N/A,#N/A,TRUE,"Mhr_Sum"}</definedName>
    <definedName name="__________H4" hidden="1">{#N/A,#N/A,TRUE,"Mhr_Sum"}</definedName>
    <definedName name="__________HE11">#REF!</definedName>
    <definedName name="__________nin190">#REF!</definedName>
    <definedName name="_________ddn600">#REF!</definedName>
    <definedName name="_________fsf2" localSheetId="3" hidden="1">{#N/A,#N/A,TRUE,"Mhr_Sum"}</definedName>
    <definedName name="_________fsf2" localSheetId="2" hidden="1">{#N/A,#N/A,TRUE,"Mhr_Sum"}</definedName>
    <definedName name="_________fsf2" localSheetId="4" hidden="1">{#N/A,#N/A,TRUE,"Mhr_Sum"}</definedName>
    <definedName name="_________fsf2" localSheetId="16" hidden="1">{#N/A,#N/A,TRUE,"Mhr_Sum"}</definedName>
    <definedName name="_________fsf2" localSheetId="21" hidden="1">{#N/A,#N/A,TRUE,"Mhr_Sum"}</definedName>
    <definedName name="_________fsf2" localSheetId="5" hidden="1">{#N/A,#N/A,TRUE,"Mhr_Sum"}</definedName>
    <definedName name="_________fsf2" localSheetId="13" hidden="1">{#N/A,#N/A,TRUE,"Mhr_Sum"}</definedName>
    <definedName name="_________fsf2" localSheetId="14" hidden="1">{#N/A,#N/A,TRUE,"Mhr_Sum"}</definedName>
    <definedName name="_________fsf2" localSheetId="15" hidden="1">{#N/A,#N/A,TRUE,"Mhr_Sum"}</definedName>
    <definedName name="_________fsf2" hidden="1">{#N/A,#N/A,TRUE,"Mhr_Sum"}</definedName>
    <definedName name="_________Goi8" localSheetId="3" hidden="1">{"'Sheet1'!$L$16"}</definedName>
    <definedName name="_________Goi8" localSheetId="17" hidden="1">{"'Sheet1'!$L$16"}</definedName>
    <definedName name="_________Goi8" localSheetId="9" hidden="1">{"'Sheet1'!$L$16"}</definedName>
    <definedName name="_________Goi8" localSheetId="8" hidden="1">{"'Sheet1'!$L$16"}</definedName>
    <definedName name="_________Goi8" localSheetId="0" hidden="1">{"'Sheet1'!$L$16"}</definedName>
    <definedName name="_________Goi8" localSheetId="10" hidden="1">{"'Sheet1'!$L$16"}</definedName>
    <definedName name="_________Goi8" localSheetId="6" hidden="1">{"'Sheet1'!$L$16"}</definedName>
    <definedName name="_________Goi8" localSheetId="12" hidden="1">{"'Sheet1'!$L$16"}</definedName>
    <definedName name="_________Goi8" localSheetId="11" hidden="1">{"'Sheet1'!$L$16"}</definedName>
    <definedName name="_________Goi8" localSheetId="1" hidden="1">{"'Sheet1'!$L$16"}</definedName>
    <definedName name="_________Goi8" localSheetId="2" hidden="1">{"'Sheet1'!$L$16"}</definedName>
    <definedName name="_________Goi8" localSheetId="4" hidden="1">{"'Sheet1'!$L$16"}</definedName>
    <definedName name="_________Goi8" localSheetId="16" hidden="1">{"'Sheet1'!$L$16"}</definedName>
    <definedName name="_________Goi8" localSheetId="21" hidden="1">{"'Sheet1'!$L$16"}</definedName>
    <definedName name="_________Goi8" localSheetId="5" hidden="1">{"'Sheet1'!$L$16"}</definedName>
    <definedName name="_________Goi8" localSheetId="23" hidden="1">{"'Sheet1'!$L$16"}</definedName>
    <definedName name="_________Goi8" localSheetId="7" hidden="1">{"'Sheet1'!$L$16"}</definedName>
    <definedName name="_________Goi8" localSheetId="13" hidden="1">{"'Sheet1'!$L$16"}</definedName>
    <definedName name="_________Goi8" localSheetId="18" hidden="1">{"'Sheet1'!$L$16"}</definedName>
    <definedName name="_________Goi8" localSheetId="14" hidden="1">{"'Sheet1'!$L$16"}</definedName>
    <definedName name="_________Goi8" localSheetId="15" hidden="1">{"'Sheet1'!$L$16"}</definedName>
    <definedName name="_________Goi8" hidden="1">{"'Sheet1'!$L$16"}</definedName>
    <definedName name="_________H1" localSheetId="3" hidden="1">{#N/A,#N/A,TRUE,"Mhr_Sum"}</definedName>
    <definedName name="_________H1" localSheetId="2" hidden="1">{#N/A,#N/A,TRUE,"Mhr_Sum"}</definedName>
    <definedName name="_________H1" localSheetId="4" hidden="1">{#N/A,#N/A,TRUE,"Mhr_Sum"}</definedName>
    <definedName name="_________H1" localSheetId="16" hidden="1">{#N/A,#N/A,TRUE,"Mhr_Sum"}</definedName>
    <definedName name="_________H1" localSheetId="21" hidden="1">{#N/A,#N/A,TRUE,"Mhr_Sum"}</definedName>
    <definedName name="_________H1" localSheetId="5" hidden="1">{#N/A,#N/A,TRUE,"Mhr_Sum"}</definedName>
    <definedName name="_________H1" localSheetId="13" hidden="1">{#N/A,#N/A,TRUE,"Mhr_Sum"}</definedName>
    <definedName name="_________H1" localSheetId="14" hidden="1">{#N/A,#N/A,TRUE,"Mhr_Sum"}</definedName>
    <definedName name="_________H1" localSheetId="15" hidden="1">{#N/A,#N/A,TRUE,"Mhr_Sum"}</definedName>
    <definedName name="_________H1" hidden="1">{#N/A,#N/A,TRUE,"Mhr_Sum"}</definedName>
    <definedName name="_________H4" localSheetId="3" hidden="1">{#N/A,#N/A,TRUE,"Mhr_Sum"}</definedName>
    <definedName name="_________H4" localSheetId="2" hidden="1">{#N/A,#N/A,TRUE,"Mhr_Sum"}</definedName>
    <definedName name="_________H4" localSheetId="4" hidden="1">{#N/A,#N/A,TRUE,"Mhr_Sum"}</definedName>
    <definedName name="_________H4" localSheetId="16" hidden="1">{#N/A,#N/A,TRUE,"Mhr_Sum"}</definedName>
    <definedName name="_________H4" localSheetId="21" hidden="1">{#N/A,#N/A,TRUE,"Mhr_Sum"}</definedName>
    <definedName name="_________H4" localSheetId="5" hidden="1">{#N/A,#N/A,TRUE,"Mhr_Sum"}</definedName>
    <definedName name="_________H4" localSheetId="13" hidden="1">{#N/A,#N/A,TRUE,"Mhr_Sum"}</definedName>
    <definedName name="_________H4" localSheetId="14" hidden="1">{#N/A,#N/A,TRUE,"Mhr_Sum"}</definedName>
    <definedName name="_________H4" localSheetId="15" hidden="1">{#N/A,#N/A,TRUE,"Mhr_Sum"}</definedName>
    <definedName name="_________H4" hidden="1">{#N/A,#N/A,TRUE,"Mhr_Sum"}</definedName>
    <definedName name="_________HE2">#REF!</definedName>
    <definedName name="_________Lan1" localSheetId="3" hidden="1">{"'Sheet1'!$L$16"}</definedName>
    <definedName name="_________Lan1" localSheetId="17" hidden="1">{"'Sheet1'!$L$16"}</definedName>
    <definedName name="_________Lan1" localSheetId="9" hidden="1">{"'Sheet1'!$L$16"}</definedName>
    <definedName name="_________Lan1" localSheetId="8" hidden="1">{"'Sheet1'!$L$16"}</definedName>
    <definedName name="_________Lan1" localSheetId="0" hidden="1">{"'Sheet1'!$L$16"}</definedName>
    <definedName name="_________Lan1" localSheetId="10" hidden="1">{"'Sheet1'!$L$16"}</definedName>
    <definedName name="_________Lan1" localSheetId="6" hidden="1">{"'Sheet1'!$L$16"}</definedName>
    <definedName name="_________Lan1" localSheetId="12" hidden="1">{"'Sheet1'!$L$16"}</definedName>
    <definedName name="_________Lan1" localSheetId="11" hidden="1">{"'Sheet1'!$L$16"}</definedName>
    <definedName name="_________Lan1" localSheetId="1" hidden="1">{"'Sheet1'!$L$16"}</definedName>
    <definedName name="_________Lan1" localSheetId="2" hidden="1">{"'Sheet1'!$L$16"}</definedName>
    <definedName name="_________Lan1" localSheetId="4" hidden="1">{"'Sheet1'!$L$16"}</definedName>
    <definedName name="_________Lan1" localSheetId="16" hidden="1">{"'Sheet1'!$L$16"}</definedName>
    <definedName name="_________Lan1" localSheetId="21" hidden="1">{"'Sheet1'!$L$16"}</definedName>
    <definedName name="_________Lan1" localSheetId="5" hidden="1">{"'Sheet1'!$L$16"}</definedName>
    <definedName name="_________Lan1" localSheetId="23" hidden="1">{"'Sheet1'!$L$16"}</definedName>
    <definedName name="_________Lan1" localSheetId="7" hidden="1">{"'Sheet1'!$L$16"}</definedName>
    <definedName name="_________Lan1" localSheetId="13" hidden="1">{"'Sheet1'!$L$16"}</definedName>
    <definedName name="_________Lan1" localSheetId="18" hidden="1">{"'Sheet1'!$L$16"}</definedName>
    <definedName name="_________Lan1" localSheetId="14" hidden="1">{"'Sheet1'!$L$16"}</definedName>
    <definedName name="_________Lan1" localSheetId="15" hidden="1">{"'Sheet1'!$L$16"}</definedName>
    <definedName name="_________Lan1" hidden="1">{"'Sheet1'!$L$16"}</definedName>
    <definedName name="_________ro1">#REF!</definedName>
    <definedName name="_________SN3">#REF!</definedName>
    <definedName name="_________TL1">#REF!</definedName>
    <definedName name="_________TX1">#REF!</definedName>
    <definedName name="_________VL100">#REF!</definedName>
    <definedName name="_________VL200">#REF!</definedName>
    <definedName name="_________VL250">#REF!</definedName>
    <definedName name="________a1" localSheetId="3" hidden="1">{"'Sheet1'!$L$16"}</definedName>
    <definedName name="________a1" localSheetId="17" hidden="1">{"'Sheet1'!$L$16"}</definedName>
    <definedName name="________a1" localSheetId="9" hidden="1">{"'Sheet1'!$L$16"}</definedName>
    <definedName name="________a1" localSheetId="8" hidden="1">{"'Sheet1'!$L$16"}</definedName>
    <definedName name="________a1" localSheetId="0" hidden="1">{"'Sheet1'!$L$16"}</definedName>
    <definedName name="________a1" localSheetId="10" hidden="1">{"'Sheet1'!$L$16"}</definedName>
    <definedName name="________a1" localSheetId="6" hidden="1">{"'Sheet1'!$L$16"}</definedName>
    <definedName name="________a1" localSheetId="12" hidden="1">{"'Sheet1'!$L$16"}</definedName>
    <definedName name="________a1" localSheetId="11" hidden="1">{"'Sheet1'!$L$16"}</definedName>
    <definedName name="________a1" localSheetId="1" hidden="1">{"'Sheet1'!$L$16"}</definedName>
    <definedName name="________a1" localSheetId="2" hidden="1">{"'Sheet1'!$L$16"}</definedName>
    <definedName name="________a1" localSheetId="4" hidden="1">{"'Sheet1'!$L$16"}</definedName>
    <definedName name="________a1" localSheetId="16" hidden="1">{"'Sheet1'!$L$16"}</definedName>
    <definedName name="________a1" localSheetId="21" hidden="1">{"'Sheet1'!$L$16"}</definedName>
    <definedName name="________a1" localSheetId="5" hidden="1">{"'Sheet1'!$L$16"}</definedName>
    <definedName name="________a1" localSheetId="23" hidden="1">{"'Sheet1'!$L$16"}</definedName>
    <definedName name="________a1" localSheetId="7" hidden="1">{"'Sheet1'!$L$16"}</definedName>
    <definedName name="________a1" localSheetId="13" hidden="1">{"'Sheet1'!$L$16"}</definedName>
    <definedName name="________a1" localSheetId="18" hidden="1">{"'Sheet1'!$L$16"}</definedName>
    <definedName name="________a1" localSheetId="14" hidden="1">{"'Sheet1'!$L$16"}</definedName>
    <definedName name="________a1" localSheetId="15" hidden="1">{"'Sheet1'!$L$16"}</definedName>
    <definedName name="________a1" hidden="1">{"'Sheet1'!$L$16"}</definedName>
    <definedName name="________a129" localSheetId="3" hidden="1">{"Offgrid",#N/A,FALSE,"OFFGRID";"Region",#N/A,FALSE,"REGION";"Offgrid -2",#N/A,FALSE,"OFFGRID";"WTP",#N/A,FALSE,"WTP";"WTP -2",#N/A,FALSE,"WTP";"Project",#N/A,FALSE,"PROJECT";"Summary -2",#N/A,FALSE,"SUMMARY"}</definedName>
    <definedName name="________a129" localSheetId="17" hidden="1">{"Offgrid",#N/A,FALSE,"OFFGRID";"Region",#N/A,FALSE,"REGION";"Offgrid -2",#N/A,FALSE,"OFFGRID";"WTP",#N/A,FALSE,"WTP";"WTP -2",#N/A,FALSE,"WTP";"Project",#N/A,FALSE,"PROJECT";"Summary -2",#N/A,FALSE,"SUMMARY"}</definedName>
    <definedName name="________a129" localSheetId="9" hidden="1">{"Offgrid",#N/A,FALSE,"OFFGRID";"Region",#N/A,FALSE,"REGION";"Offgrid -2",#N/A,FALSE,"OFFGRID";"WTP",#N/A,FALSE,"WTP";"WTP -2",#N/A,FALSE,"WTP";"Project",#N/A,FALSE,"PROJECT";"Summary -2",#N/A,FALSE,"SUMMARY"}</definedName>
    <definedName name="________a129" localSheetId="8" hidden="1">{"Offgrid",#N/A,FALSE,"OFFGRID";"Region",#N/A,FALSE,"REGION";"Offgrid -2",#N/A,FALSE,"OFFGRID";"WTP",#N/A,FALSE,"WTP";"WTP -2",#N/A,FALSE,"WTP";"Project",#N/A,FALSE,"PROJECT";"Summary -2",#N/A,FALSE,"SUMMARY"}</definedName>
    <definedName name="________a129" localSheetId="0" hidden="1">{"Offgrid",#N/A,FALSE,"OFFGRID";"Region",#N/A,FALSE,"REGION";"Offgrid -2",#N/A,FALSE,"OFFGRID";"WTP",#N/A,FALSE,"WTP";"WTP -2",#N/A,FALSE,"WTP";"Project",#N/A,FALSE,"PROJECT";"Summary -2",#N/A,FALSE,"SUMMARY"}</definedName>
    <definedName name="________a129" localSheetId="10" hidden="1">{"Offgrid",#N/A,FALSE,"OFFGRID";"Region",#N/A,FALSE,"REGION";"Offgrid -2",#N/A,FALSE,"OFFGRID";"WTP",#N/A,FALSE,"WTP";"WTP -2",#N/A,FALSE,"WTP";"Project",#N/A,FALSE,"PROJECT";"Summary -2",#N/A,FALSE,"SUMMARY"}</definedName>
    <definedName name="________a129" localSheetId="6" hidden="1">{"Offgrid",#N/A,FALSE,"OFFGRID";"Region",#N/A,FALSE,"REGION";"Offgrid -2",#N/A,FALSE,"OFFGRID";"WTP",#N/A,FALSE,"WTP";"WTP -2",#N/A,FALSE,"WTP";"Project",#N/A,FALSE,"PROJECT";"Summary -2",#N/A,FALSE,"SUMMARY"}</definedName>
    <definedName name="________a129" localSheetId="12" hidden="1">{"Offgrid",#N/A,FALSE,"OFFGRID";"Region",#N/A,FALSE,"REGION";"Offgrid -2",#N/A,FALSE,"OFFGRID";"WTP",#N/A,FALSE,"WTP";"WTP -2",#N/A,FALSE,"WTP";"Project",#N/A,FALSE,"PROJECT";"Summary -2",#N/A,FALSE,"SUMMARY"}</definedName>
    <definedName name="________a129" localSheetId="11" hidden="1">{"Offgrid",#N/A,FALSE,"OFFGRID";"Region",#N/A,FALSE,"REGION";"Offgrid -2",#N/A,FALSE,"OFFGRID";"WTP",#N/A,FALSE,"WTP";"WTP -2",#N/A,FALSE,"WTP";"Project",#N/A,FALSE,"PROJECT";"Summary -2",#N/A,FALSE,"SUMMARY"}</definedName>
    <definedName name="________a129" localSheetId="1" hidden="1">{"Offgrid",#N/A,FALSE,"OFFGRID";"Region",#N/A,FALSE,"REGION";"Offgrid -2",#N/A,FALSE,"OFFGRID";"WTP",#N/A,FALSE,"WTP";"WTP -2",#N/A,FALSE,"WTP";"Project",#N/A,FALSE,"PROJECT";"Summary -2",#N/A,FALSE,"SUMMARY"}</definedName>
    <definedName name="________a129" localSheetId="2" hidden="1">{"Offgrid",#N/A,FALSE,"OFFGRID";"Region",#N/A,FALSE,"REGION";"Offgrid -2",#N/A,FALSE,"OFFGRID";"WTP",#N/A,FALSE,"WTP";"WTP -2",#N/A,FALSE,"WTP";"Project",#N/A,FALSE,"PROJECT";"Summary -2",#N/A,FALSE,"SUMMARY"}</definedName>
    <definedName name="________a129" localSheetId="4" hidden="1">{"Offgrid",#N/A,FALSE,"OFFGRID";"Region",#N/A,FALSE,"REGION";"Offgrid -2",#N/A,FALSE,"OFFGRID";"WTP",#N/A,FALSE,"WTP";"WTP -2",#N/A,FALSE,"WTP";"Project",#N/A,FALSE,"PROJECT";"Summary -2",#N/A,FALSE,"SUMMARY"}</definedName>
    <definedName name="________a129" localSheetId="16" hidden="1">{"Offgrid",#N/A,FALSE,"OFFGRID";"Region",#N/A,FALSE,"REGION";"Offgrid -2",#N/A,FALSE,"OFFGRID";"WTP",#N/A,FALSE,"WTP";"WTP -2",#N/A,FALSE,"WTP";"Project",#N/A,FALSE,"PROJECT";"Summary -2",#N/A,FALSE,"SUMMARY"}</definedName>
    <definedName name="________a129" localSheetId="21" hidden="1">{"Offgrid",#N/A,FALSE,"OFFGRID";"Region",#N/A,FALSE,"REGION";"Offgrid -2",#N/A,FALSE,"OFFGRID";"WTP",#N/A,FALSE,"WTP";"WTP -2",#N/A,FALSE,"WTP";"Project",#N/A,FALSE,"PROJECT";"Summary -2",#N/A,FALSE,"SUMMARY"}</definedName>
    <definedName name="________a129" localSheetId="5" hidden="1">{"Offgrid",#N/A,FALSE,"OFFGRID";"Region",#N/A,FALSE,"REGION";"Offgrid -2",#N/A,FALSE,"OFFGRID";"WTP",#N/A,FALSE,"WTP";"WTP -2",#N/A,FALSE,"WTP";"Project",#N/A,FALSE,"PROJECT";"Summary -2",#N/A,FALSE,"SUMMARY"}</definedName>
    <definedName name="________a129" localSheetId="23" hidden="1">{"Offgrid",#N/A,FALSE,"OFFGRID";"Region",#N/A,FALSE,"REGION";"Offgrid -2",#N/A,FALSE,"OFFGRID";"WTP",#N/A,FALSE,"WTP";"WTP -2",#N/A,FALSE,"WTP";"Project",#N/A,FALSE,"PROJECT";"Summary -2",#N/A,FALSE,"SUMMARY"}</definedName>
    <definedName name="________a129" localSheetId="7" hidden="1">{"Offgrid",#N/A,FALSE,"OFFGRID";"Region",#N/A,FALSE,"REGION";"Offgrid -2",#N/A,FALSE,"OFFGRID";"WTP",#N/A,FALSE,"WTP";"WTP -2",#N/A,FALSE,"WTP";"Project",#N/A,FALSE,"PROJECT";"Summary -2",#N/A,FALSE,"SUMMARY"}</definedName>
    <definedName name="________a129" localSheetId="13" hidden="1">{"Offgrid",#N/A,FALSE,"OFFGRID";"Region",#N/A,FALSE,"REGION";"Offgrid -2",#N/A,FALSE,"OFFGRID";"WTP",#N/A,FALSE,"WTP";"WTP -2",#N/A,FALSE,"WTP";"Project",#N/A,FALSE,"PROJECT";"Summary -2",#N/A,FALSE,"SUMMARY"}</definedName>
    <definedName name="________a129" localSheetId="18" hidden="1">{"Offgrid",#N/A,FALSE,"OFFGRID";"Region",#N/A,FALSE,"REGION";"Offgrid -2",#N/A,FALSE,"OFFGRID";"WTP",#N/A,FALSE,"WTP";"WTP -2",#N/A,FALSE,"WTP";"Project",#N/A,FALSE,"PROJECT";"Summary -2",#N/A,FALSE,"SUMMARY"}</definedName>
    <definedName name="________a129" localSheetId="14" hidden="1">{"Offgrid",#N/A,FALSE,"OFFGRID";"Region",#N/A,FALSE,"REGION";"Offgrid -2",#N/A,FALSE,"OFFGRID";"WTP",#N/A,FALSE,"WTP";"WTP -2",#N/A,FALSE,"WTP";"Project",#N/A,FALSE,"PROJECT";"Summary -2",#N/A,FALSE,"SUMMARY"}</definedName>
    <definedName name="________a129" localSheetId="15"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3" hidden="1">{"Offgrid",#N/A,FALSE,"OFFGRID";"Region",#N/A,FALSE,"REGION";"Offgrid -2",#N/A,FALSE,"OFFGRID";"WTP",#N/A,FALSE,"WTP";"WTP -2",#N/A,FALSE,"WTP";"Project",#N/A,FALSE,"PROJECT";"Summary -2",#N/A,FALSE,"SUMMARY"}</definedName>
    <definedName name="________a130" localSheetId="17" hidden="1">{"Offgrid",#N/A,FALSE,"OFFGRID";"Region",#N/A,FALSE,"REGION";"Offgrid -2",#N/A,FALSE,"OFFGRID";"WTP",#N/A,FALSE,"WTP";"WTP -2",#N/A,FALSE,"WTP";"Project",#N/A,FALSE,"PROJECT";"Summary -2",#N/A,FALSE,"SUMMARY"}</definedName>
    <definedName name="________a130" localSheetId="9" hidden="1">{"Offgrid",#N/A,FALSE,"OFFGRID";"Region",#N/A,FALSE,"REGION";"Offgrid -2",#N/A,FALSE,"OFFGRID";"WTP",#N/A,FALSE,"WTP";"WTP -2",#N/A,FALSE,"WTP";"Project",#N/A,FALSE,"PROJECT";"Summary -2",#N/A,FALSE,"SUMMARY"}</definedName>
    <definedName name="________a130" localSheetId="8"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130" localSheetId="10" hidden="1">{"Offgrid",#N/A,FALSE,"OFFGRID";"Region",#N/A,FALSE,"REGION";"Offgrid -2",#N/A,FALSE,"OFFGRID";"WTP",#N/A,FALSE,"WTP";"WTP -2",#N/A,FALSE,"WTP";"Project",#N/A,FALSE,"PROJECT";"Summary -2",#N/A,FALSE,"SUMMARY"}</definedName>
    <definedName name="________a130" localSheetId="6" hidden="1">{"Offgrid",#N/A,FALSE,"OFFGRID";"Region",#N/A,FALSE,"REGION";"Offgrid -2",#N/A,FALSE,"OFFGRID";"WTP",#N/A,FALSE,"WTP";"WTP -2",#N/A,FALSE,"WTP";"Project",#N/A,FALSE,"PROJECT";"Summary -2",#N/A,FALSE,"SUMMARY"}</definedName>
    <definedName name="________a130" localSheetId="12" hidden="1">{"Offgrid",#N/A,FALSE,"OFFGRID";"Region",#N/A,FALSE,"REGION";"Offgrid -2",#N/A,FALSE,"OFFGRID";"WTP",#N/A,FALSE,"WTP";"WTP -2",#N/A,FALSE,"WTP";"Project",#N/A,FALSE,"PROJECT";"Summary -2",#N/A,FALSE,"SUMMARY"}</definedName>
    <definedName name="________a130" localSheetId="11" hidden="1">{"Offgrid",#N/A,FALSE,"OFFGRID";"Region",#N/A,FALSE,"REGION";"Offgrid -2",#N/A,FALSE,"OFFGRID";"WTP",#N/A,FALSE,"WTP";"WTP -2",#N/A,FALSE,"WTP";"Project",#N/A,FALSE,"PROJECT";"Summary -2",#N/A,FALSE,"SUMMARY"}</definedName>
    <definedName name="________a130" localSheetId="1"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130" localSheetId="4" hidden="1">{"Offgrid",#N/A,FALSE,"OFFGRID";"Region",#N/A,FALSE,"REGION";"Offgrid -2",#N/A,FALSE,"OFFGRID";"WTP",#N/A,FALSE,"WTP";"WTP -2",#N/A,FALSE,"WTP";"Project",#N/A,FALSE,"PROJECT";"Summary -2",#N/A,FALSE,"SUMMARY"}</definedName>
    <definedName name="________a130" localSheetId="16" hidden="1">{"Offgrid",#N/A,FALSE,"OFFGRID";"Region",#N/A,FALSE,"REGION";"Offgrid -2",#N/A,FALSE,"OFFGRID";"WTP",#N/A,FALSE,"WTP";"WTP -2",#N/A,FALSE,"WTP";"Project",#N/A,FALSE,"PROJECT";"Summary -2",#N/A,FALSE,"SUMMARY"}</definedName>
    <definedName name="________a130" localSheetId="21" hidden="1">{"Offgrid",#N/A,FALSE,"OFFGRID";"Region",#N/A,FALSE,"REGION";"Offgrid -2",#N/A,FALSE,"OFFGRID";"WTP",#N/A,FALSE,"WTP";"WTP -2",#N/A,FALSE,"WTP";"Project",#N/A,FALSE,"PROJECT";"Summary -2",#N/A,FALSE,"SUMMARY"}</definedName>
    <definedName name="________a130" localSheetId="5" hidden="1">{"Offgrid",#N/A,FALSE,"OFFGRID";"Region",#N/A,FALSE,"REGION";"Offgrid -2",#N/A,FALSE,"OFFGRID";"WTP",#N/A,FALSE,"WTP";"WTP -2",#N/A,FALSE,"WTP";"Project",#N/A,FALSE,"PROJECT";"Summary -2",#N/A,FALSE,"SUMMARY"}</definedName>
    <definedName name="________a130" localSheetId="23" hidden="1">{"Offgrid",#N/A,FALSE,"OFFGRID";"Region",#N/A,FALSE,"REGION";"Offgrid -2",#N/A,FALSE,"OFFGRID";"WTP",#N/A,FALSE,"WTP";"WTP -2",#N/A,FALSE,"WTP";"Project",#N/A,FALSE,"PROJECT";"Summary -2",#N/A,FALSE,"SUMMARY"}</definedName>
    <definedName name="________a130" localSheetId="7" hidden="1">{"Offgrid",#N/A,FALSE,"OFFGRID";"Region",#N/A,FALSE,"REGION";"Offgrid -2",#N/A,FALSE,"OFFGRID";"WTP",#N/A,FALSE,"WTP";"WTP -2",#N/A,FALSE,"WTP";"Project",#N/A,FALSE,"PROJECT";"Summary -2",#N/A,FALSE,"SUMMARY"}</definedName>
    <definedName name="________a130" localSheetId="13" hidden="1">{"Offgrid",#N/A,FALSE,"OFFGRID";"Region",#N/A,FALSE,"REGION";"Offgrid -2",#N/A,FALSE,"OFFGRID";"WTP",#N/A,FALSE,"WTP";"WTP -2",#N/A,FALSE,"WTP";"Project",#N/A,FALSE,"PROJECT";"Summary -2",#N/A,FALSE,"SUMMARY"}</definedName>
    <definedName name="________a130" localSheetId="18" hidden="1">{"Offgrid",#N/A,FALSE,"OFFGRID";"Region",#N/A,FALSE,"REGION";"Offgrid -2",#N/A,FALSE,"OFFGRID";"WTP",#N/A,FALSE,"WTP";"WTP -2",#N/A,FALSE,"WTP";"Project",#N/A,FALSE,"PROJECT";"Summary -2",#N/A,FALSE,"SUMMARY"}</definedName>
    <definedName name="________a130" localSheetId="14" hidden="1">{"Offgrid",#N/A,FALSE,"OFFGRID";"Region",#N/A,FALSE,"REGION";"Offgrid -2",#N/A,FALSE,"OFFGRID";"WTP",#N/A,FALSE,"WTP";"WTP -2",#N/A,FALSE,"WTP";"Project",#N/A,FALSE,"PROJECT";"Summary -2",#N/A,FALSE,"SUMMARY"}</definedName>
    <definedName name="________a130" localSheetId="15"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fsf2" localSheetId="3" hidden="1">{#N/A,#N/A,TRUE,"Mhr_Sum"}</definedName>
    <definedName name="________fsf2" localSheetId="2" hidden="1">{#N/A,#N/A,TRUE,"Mhr_Sum"}</definedName>
    <definedName name="________fsf2" localSheetId="4" hidden="1">{#N/A,#N/A,TRUE,"Mhr_Sum"}</definedName>
    <definedName name="________fsf2" localSheetId="16" hidden="1">{#N/A,#N/A,TRUE,"Mhr_Sum"}</definedName>
    <definedName name="________fsf2" localSheetId="21" hidden="1">{#N/A,#N/A,TRUE,"Mhr_Sum"}</definedName>
    <definedName name="________fsf2" localSheetId="5" hidden="1">{#N/A,#N/A,TRUE,"Mhr_Sum"}</definedName>
    <definedName name="________fsf2" localSheetId="13" hidden="1">{#N/A,#N/A,TRUE,"Mhr_Sum"}</definedName>
    <definedName name="________fsf2" localSheetId="14" hidden="1">{#N/A,#N/A,TRUE,"Mhr_Sum"}</definedName>
    <definedName name="________fsf2" localSheetId="15" hidden="1">{#N/A,#N/A,TRUE,"Mhr_Sum"}</definedName>
    <definedName name="________fsf2" hidden="1">{#N/A,#N/A,TRUE,"Mhr_Sum"}</definedName>
    <definedName name="________Goi8" localSheetId="3" hidden="1">{"'Sheet1'!$L$16"}</definedName>
    <definedName name="________Goi8" localSheetId="17" hidden="1">{"'Sheet1'!$L$16"}</definedName>
    <definedName name="________Goi8" localSheetId="9" hidden="1">{"'Sheet1'!$L$16"}</definedName>
    <definedName name="________Goi8" localSheetId="8" hidden="1">{"'Sheet1'!$L$16"}</definedName>
    <definedName name="________Goi8" localSheetId="0" hidden="1">{"'Sheet1'!$L$16"}</definedName>
    <definedName name="________Goi8" localSheetId="10" hidden="1">{"'Sheet1'!$L$16"}</definedName>
    <definedName name="________Goi8" localSheetId="6" hidden="1">{"'Sheet1'!$L$16"}</definedName>
    <definedName name="________Goi8" localSheetId="12" hidden="1">{"'Sheet1'!$L$16"}</definedName>
    <definedName name="________Goi8" localSheetId="11" hidden="1">{"'Sheet1'!$L$16"}</definedName>
    <definedName name="________Goi8" localSheetId="1" hidden="1">{"'Sheet1'!$L$16"}</definedName>
    <definedName name="________Goi8" localSheetId="2" hidden="1">{"'Sheet1'!$L$16"}</definedName>
    <definedName name="________Goi8" localSheetId="4" hidden="1">{"'Sheet1'!$L$16"}</definedName>
    <definedName name="________Goi8" localSheetId="16" hidden="1">{"'Sheet1'!$L$16"}</definedName>
    <definedName name="________Goi8" localSheetId="21" hidden="1">{"'Sheet1'!$L$16"}</definedName>
    <definedName name="________Goi8" localSheetId="5" hidden="1">{"'Sheet1'!$L$16"}</definedName>
    <definedName name="________Goi8" localSheetId="23" hidden="1">{"'Sheet1'!$L$16"}</definedName>
    <definedName name="________Goi8" localSheetId="7" hidden="1">{"'Sheet1'!$L$16"}</definedName>
    <definedName name="________Goi8" localSheetId="13" hidden="1">{"'Sheet1'!$L$16"}</definedName>
    <definedName name="________Goi8" localSheetId="18" hidden="1">{"'Sheet1'!$L$16"}</definedName>
    <definedName name="________Goi8" localSheetId="14" hidden="1">{"'Sheet1'!$L$16"}</definedName>
    <definedName name="________Goi8" localSheetId="15" hidden="1">{"'Sheet1'!$L$16"}</definedName>
    <definedName name="________Goi8" hidden="1">{"'Sheet1'!$L$16"}</definedName>
    <definedName name="________H1" localSheetId="3" hidden="1">{#N/A,#N/A,TRUE,"Mhr_Sum"}</definedName>
    <definedName name="________H1" localSheetId="2" hidden="1">{#N/A,#N/A,TRUE,"Mhr_Sum"}</definedName>
    <definedName name="________H1" localSheetId="4" hidden="1">{#N/A,#N/A,TRUE,"Mhr_Sum"}</definedName>
    <definedName name="________H1" localSheetId="16" hidden="1">{#N/A,#N/A,TRUE,"Mhr_Sum"}</definedName>
    <definedName name="________H1" localSheetId="21" hidden="1">{#N/A,#N/A,TRUE,"Mhr_Sum"}</definedName>
    <definedName name="________H1" localSheetId="5" hidden="1">{#N/A,#N/A,TRUE,"Mhr_Sum"}</definedName>
    <definedName name="________H1" localSheetId="13" hidden="1">{#N/A,#N/A,TRUE,"Mhr_Sum"}</definedName>
    <definedName name="________H1" localSheetId="14" hidden="1">{#N/A,#N/A,TRUE,"Mhr_Sum"}</definedName>
    <definedName name="________H1" localSheetId="15" hidden="1">{#N/A,#N/A,TRUE,"Mhr_Sum"}</definedName>
    <definedName name="________H1" hidden="1">{#N/A,#N/A,TRUE,"Mhr_Sum"}</definedName>
    <definedName name="________H4" localSheetId="3" hidden="1">{#N/A,#N/A,TRUE,"Mhr_Sum"}</definedName>
    <definedName name="________H4" localSheetId="2" hidden="1">{#N/A,#N/A,TRUE,"Mhr_Sum"}</definedName>
    <definedName name="________H4" localSheetId="4" hidden="1">{#N/A,#N/A,TRUE,"Mhr_Sum"}</definedName>
    <definedName name="________H4" localSheetId="16" hidden="1">{#N/A,#N/A,TRUE,"Mhr_Sum"}</definedName>
    <definedName name="________H4" localSheetId="21" hidden="1">{#N/A,#N/A,TRUE,"Mhr_Sum"}</definedName>
    <definedName name="________H4" localSheetId="5" hidden="1">{#N/A,#N/A,TRUE,"Mhr_Sum"}</definedName>
    <definedName name="________H4" localSheetId="13" hidden="1">{#N/A,#N/A,TRUE,"Mhr_Sum"}</definedName>
    <definedName name="________H4" localSheetId="14" hidden="1">{#N/A,#N/A,TRUE,"Mhr_Sum"}</definedName>
    <definedName name="________H4" localSheetId="15" hidden="1">{#N/A,#N/A,TRUE,"Mhr_Sum"}</definedName>
    <definedName name="________H4" hidden="1">{#N/A,#N/A,TRUE,"Mhr_Sum"}</definedName>
    <definedName name="________hu1" localSheetId="3" hidden="1">{"'Sheet1'!$L$16"}</definedName>
    <definedName name="________hu1" localSheetId="17" hidden="1">{"'Sheet1'!$L$16"}</definedName>
    <definedName name="________hu1" localSheetId="9" hidden="1">{"'Sheet1'!$L$16"}</definedName>
    <definedName name="________hu1" localSheetId="8" hidden="1">{"'Sheet1'!$L$16"}</definedName>
    <definedName name="________hu1" localSheetId="0" hidden="1">{"'Sheet1'!$L$16"}</definedName>
    <definedName name="________hu1" localSheetId="10" hidden="1">{"'Sheet1'!$L$16"}</definedName>
    <definedName name="________hu1" localSheetId="6" hidden="1">{"'Sheet1'!$L$16"}</definedName>
    <definedName name="________hu1" localSheetId="12" hidden="1">{"'Sheet1'!$L$16"}</definedName>
    <definedName name="________hu1" localSheetId="11" hidden="1">{"'Sheet1'!$L$16"}</definedName>
    <definedName name="________hu1" localSheetId="1" hidden="1">{"'Sheet1'!$L$16"}</definedName>
    <definedName name="________hu1" localSheetId="2" hidden="1">{"'Sheet1'!$L$16"}</definedName>
    <definedName name="________hu1" localSheetId="4" hidden="1">{"'Sheet1'!$L$16"}</definedName>
    <definedName name="________hu1" localSheetId="16" hidden="1">{"'Sheet1'!$L$16"}</definedName>
    <definedName name="________hu1" localSheetId="21" hidden="1">{"'Sheet1'!$L$16"}</definedName>
    <definedName name="________hu1" localSheetId="5" hidden="1">{"'Sheet1'!$L$16"}</definedName>
    <definedName name="________hu1" localSheetId="23" hidden="1">{"'Sheet1'!$L$16"}</definedName>
    <definedName name="________hu1" localSheetId="7" hidden="1">{"'Sheet1'!$L$16"}</definedName>
    <definedName name="________hu1" localSheetId="13" hidden="1">{"'Sheet1'!$L$16"}</definedName>
    <definedName name="________hu1" localSheetId="18" hidden="1">{"'Sheet1'!$L$16"}</definedName>
    <definedName name="________hu1" localSheetId="14" hidden="1">{"'Sheet1'!$L$16"}</definedName>
    <definedName name="________hu1" localSheetId="15" hidden="1">{"'Sheet1'!$L$16"}</definedName>
    <definedName name="________hu1" hidden="1">{"'Sheet1'!$L$16"}</definedName>
    <definedName name="________hu2" localSheetId="3" hidden="1">{"'Sheet1'!$L$16"}</definedName>
    <definedName name="________hu2" localSheetId="17" hidden="1">{"'Sheet1'!$L$16"}</definedName>
    <definedName name="________hu2" localSheetId="9" hidden="1">{"'Sheet1'!$L$16"}</definedName>
    <definedName name="________hu2" localSheetId="8" hidden="1">{"'Sheet1'!$L$16"}</definedName>
    <definedName name="________hu2" localSheetId="0" hidden="1">{"'Sheet1'!$L$16"}</definedName>
    <definedName name="________hu2" localSheetId="10" hidden="1">{"'Sheet1'!$L$16"}</definedName>
    <definedName name="________hu2" localSheetId="6" hidden="1">{"'Sheet1'!$L$16"}</definedName>
    <definedName name="________hu2" localSheetId="12" hidden="1">{"'Sheet1'!$L$16"}</definedName>
    <definedName name="________hu2" localSheetId="11" hidden="1">{"'Sheet1'!$L$16"}</definedName>
    <definedName name="________hu2" localSheetId="1" hidden="1">{"'Sheet1'!$L$16"}</definedName>
    <definedName name="________hu2" localSheetId="2" hidden="1">{"'Sheet1'!$L$16"}</definedName>
    <definedName name="________hu2" localSheetId="4" hidden="1">{"'Sheet1'!$L$16"}</definedName>
    <definedName name="________hu2" localSheetId="16" hidden="1">{"'Sheet1'!$L$16"}</definedName>
    <definedName name="________hu2" localSheetId="21" hidden="1">{"'Sheet1'!$L$16"}</definedName>
    <definedName name="________hu2" localSheetId="5" hidden="1">{"'Sheet1'!$L$16"}</definedName>
    <definedName name="________hu2" localSheetId="23" hidden="1">{"'Sheet1'!$L$16"}</definedName>
    <definedName name="________hu2" localSheetId="7" hidden="1">{"'Sheet1'!$L$16"}</definedName>
    <definedName name="________hu2" localSheetId="13" hidden="1">{"'Sheet1'!$L$16"}</definedName>
    <definedName name="________hu2" localSheetId="18" hidden="1">{"'Sheet1'!$L$16"}</definedName>
    <definedName name="________hu2" localSheetId="14" hidden="1">{"'Sheet1'!$L$16"}</definedName>
    <definedName name="________hu2" localSheetId="15" hidden="1">{"'Sheet1'!$L$16"}</definedName>
    <definedName name="________hu2" hidden="1">{"'Sheet1'!$L$16"}</definedName>
    <definedName name="________hu5" localSheetId="3" hidden="1">{"'Sheet1'!$L$16"}</definedName>
    <definedName name="________hu5" localSheetId="17" hidden="1">{"'Sheet1'!$L$16"}</definedName>
    <definedName name="________hu5" localSheetId="9" hidden="1">{"'Sheet1'!$L$16"}</definedName>
    <definedName name="________hu5" localSheetId="8" hidden="1">{"'Sheet1'!$L$16"}</definedName>
    <definedName name="________hu5" localSheetId="0" hidden="1">{"'Sheet1'!$L$16"}</definedName>
    <definedName name="________hu5" localSheetId="10" hidden="1">{"'Sheet1'!$L$16"}</definedName>
    <definedName name="________hu5" localSheetId="6" hidden="1">{"'Sheet1'!$L$16"}</definedName>
    <definedName name="________hu5" localSheetId="12" hidden="1">{"'Sheet1'!$L$16"}</definedName>
    <definedName name="________hu5" localSheetId="11" hidden="1">{"'Sheet1'!$L$16"}</definedName>
    <definedName name="________hu5" localSheetId="1" hidden="1">{"'Sheet1'!$L$16"}</definedName>
    <definedName name="________hu5" localSheetId="2" hidden="1">{"'Sheet1'!$L$16"}</definedName>
    <definedName name="________hu5" localSheetId="4" hidden="1">{"'Sheet1'!$L$16"}</definedName>
    <definedName name="________hu5" localSheetId="16" hidden="1">{"'Sheet1'!$L$16"}</definedName>
    <definedName name="________hu5" localSheetId="21" hidden="1">{"'Sheet1'!$L$16"}</definedName>
    <definedName name="________hu5" localSheetId="5" hidden="1">{"'Sheet1'!$L$16"}</definedName>
    <definedName name="________hu5" localSheetId="23" hidden="1">{"'Sheet1'!$L$16"}</definedName>
    <definedName name="________hu5" localSheetId="7" hidden="1">{"'Sheet1'!$L$16"}</definedName>
    <definedName name="________hu5" localSheetId="13" hidden="1">{"'Sheet1'!$L$16"}</definedName>
    <definedName name="________hu5" localSheetId="18" hidden="1">{"'Sheet1'!$L$16"}</definedName>
    <definedName name="________hu5" localSheetId="14" hidden="1">{"'Sheet1'!$L$16"}</definedName>
    <definedName name="________hu5" localSheetId="15" hidden="1">{"'Sheet1'!$L$16"}</definedName>
    <definedName name="________hu5" hidden="1">{"'Sheet1'!$L$16"}</definedName>
    <definedName name="________hu6" localSheetId="3" hidden="1">{"'Sheet1'!$L$16"}</definedName>
    <definedName name="________hu6" localSheetId="17" hidden="1">{"'Sheet1'!$L$16"}</definedName>
    <definedName name="________hu6" localSheetId="9" hidden="1">{"'Sheet1'!$L$16"}</definedName>
    <definedName name="________hu6" localSheetId="8" hidden="1">{"'Sheet1'!$L$16"}</definedName>
    <definedName name="________hu6" localSheetId="0" hidden="1">{"'Sheet1'!$L$16"}</definedName>
    <definedName name="________hu6" localSheetId="10" hidden="1">{"'Sheet1'!$L$16"}</definedName>
    <definedName name="________hu6" localSheetId="6" hidden="1">{"'Sheet1'!$L$16"}</definedName>
    <definedName name="________hu6" localSheetId="12" hidden="1">{"'Sheet1'!$L$16"}</definedName>
    <definedName name="________hu6" localSheetId="11" hidden="1">{"'Sheet1'!$L$16"}</definedName>
    <definedName name="________hu6" localSheetId="1" hidden="1">{"'Sheet1'!$L$16"}</definedName>
    <definedName name="________hu6" localSheetId="2" hidden="1">{"'Sheet1'!$L$16"}</definedName>
    <definedName name="________hu6" localSheetId="4" hidden="1">{"'Sheet1'!$L$16"}</definedName>
    <definedName name="________hu6" localSheetId="16" hidden="1">{"'Sheet1'!$L$16"}</definedName>
    <definedName name="________hu6" localSheetId="21" hidden="1">{"'Sheet1'!$L$16"}</definedName>
    <definedName name="________hu6" localSheetId="5" hidden="1">{"'Sheet1'!$L$16"}</definedName>
    <definedName name="________hu6" localSheetId="23" hidden="1">{"'Sheet1'!$L$16"}</definedName>
    <definedName name="________hu6" localSheetId="7" hidden="1">{"'Sheet1'!$L$16"}</definedName>
    <definedName name="________hu6" localSheetId="13" hidden="1">{"'Sheet1'!$L$16"}</definedName>
    <definedName name="________hu6" localSheetId="18" hidden="1">{"'Sheet1'!$L$16"}</definedName>
    <definedName name="________hu6" localSheetId="14" hidden="1">{"'Sheet1'!$L$16"}</definedName>
    <definedName name="________hu6" localSheetId="15" hidden="1">{"'Sheet1'!$L$16"}</definedName>
    <definedName name="________hu6" hidden="1">{"'Sheet1'!$L$16"}</definedName>
    <definedName name="________int6">#REF!</definedName>
    <definedName name="________Lan1" localSheetId="3" hidden="1">{"'Sheet1'!$L$16"}</definedName>
    <definedName name="________Lan1" localSheetId="17" hidden="1">{"'Sheet1'!$L$16"}</definedName>
    <definedName name="________Lan1" localSheetId="9" hidden="1">{"'Sheet1'!$L$16"}</definedName>
    <definedName name="________Lan1" localSheetId="8" hidden="1">{"'Sheet1'!$L$16"}</definedName>
    <definedName name="________Lan1" localSheetId="0" hidden="1">{"'Sheet1'!$L$16"}</definedName>
    <definedName name="________Lan1" localSheetId="10" hidden="1">{"'Sheet1'!$L$16"}</definedName>
    <definedName name="________Lan1" localSheetId="6" hidden="1">{"'Sheet1'!$L$16"}</definedName>
    <definedName name="________Lan1" localSheetId="12" hidden="1">{"'Sheet1'!$L$16"}</definedName>
    <definedName name="________Lan1" localSheetId="11" hidden="1">{"'Sheet1'!$L$16"}</definedName>
    <definedName name="________Lan1" localSheetId="1" hidden="1">{"'Sheet1'!$L$16"}</definedName>
    <definedName name="________Lan1" localSheetId="2" hidden="1">{"'Sheet1'!$L$16"}</definedName>
    <definedName name="________Lan1" localSheetId="4" hidden="1">{"'Sheet1'!$L$16"}</definedName>
    <definedName name="________Lan1" localSheetId="16" hidden="1">{"'Sheet1'!$L$16"}</definedName>
    <definedName name="________Lan1" localSheetId="21" hidden="1">{"'Sheet1'!$L$16"}</definedName>
    <definedName name="________Lan1" localSheetId="5" hidden="1">{"'Sheet1'!$L$16"}</definedName>
    <definedName name="________Lan1" localSheetId="23" hidden="1">{"'Sheet1'!$L$16"}</definedName>
    <definedName name="________Lan1" localSheetId="7" hidden="1">{"'Sheet1'!$L$16"}</definedName>
    <definedName name="________Lan1" localSheetId="13" hidden="1">{"'Sheet1'!$L$16"}</definedName>
    <definedName name="________Lan1" localSheetId="18" hidden="1">{"'Sheet1'!$L$16"}</definedName>
    <definedName name="________Lan1" localSheetId="14" hidden="1">{"'Sheet1'!$L$16"}</definedName>
    <definedName name="________Lan1" localSheetId="15" hidden="1">{"'Sheet1'!$L$16"}</definedName>
    <definedName name="________Lan1" hidden="1">{"'Sheet1'!$L$16"}</definedName>
    <definedName name="________LAN3" localSheetId="3" hidden="1">{"'Sheet1'!$L$16"}</definedName>
    <definedName name="________LAN3" localSheetId="17" hidden="1">{"'Sheet1'!$L$16"}</definedName>
    <definedName name="________LAN3" localSheetId="9" hidden="1">{"'Sheet1'!$L$16"}</definedName>
    <definedName name="________LAN3" localSheetId="8" hidden="1">{"'Sheet1'!$L$16"}</definedName>
    <definedName name="________LAN3" localSheetId="0" hidden="1">{"'Sheet1'!$L$16"}</definedName>
    <definedName name="________LAN3" localSheetId="10" hidden="1">{"'Sheet1'!$L$16"}</definedName>
    <definedName name="________LAN3" localSheetId="6" hidden="1">{"'Sheet1'!$L$16"}</definedName>
    <definedName name="________LAN3" localSheetId="12" hidden="1">{"'Sheet1'!$L$16"}</definedName>
    <definedName name="________LAN3" localSheetId="11" hidden="1">{"'Sheet1'!$L$16"}</definedName>
    <definedName name="________LAN3" localSheetId="1" hidden="1">{"'Sheet1'!$L$16"}</definedName>
    <definedName name="________LAN3" localSheetId="2" hidden="1">{"'Sheet1'!$L$16"}</definedName>
    <definedName name="________LAN3" localSheetId="4" hidden="1">{"'Sheet1'!$L$16"}</definedName>
    <definedName name="________LAN3" localSheetId="16" hidden="1">{"'Sheet1'!$L$16"}</definedName>
    <definedName name="________LAN3" localSheetId="21" hidden="1">{"'Sheet1'!$L$16"}</definedName>
    <definedName name="________LAN3" localSheetId="5" hidden="1">{"'Sheet1'!$L$16"}</definedName>
    <definedName name="________LAN3" localSheetId="23" hidden="1">{"'Sheet1'!$L$16"}</definedName>
    <definedName name="________LAN3" localSheetId="7" hidden="1">{"'Sheet1'!$L$16"}</definedName>
    <definedName name="________LAN3" localSheetId="13" hidden="1">{"'Sheet1'!$L$16"}</definedName>
    <definedName name="________LAN3" localSheetId="18" hidden="1">{"'Sheet1'!$L$16"}</definedName>
    <definedName name="________LAN3" localSheetId="14" hidden="1">{"'Sheet1'!$L$16"}</definedName>
    <definedName name="________LAN3" localSheetId="15" hidden="1">{"'Sheet1'!$L$16"}</definedName>
    <definedName name="________LAN3" hidden="1">{"'Sheet1'!$L$16"}</definedName>
    <definedName name="________nin190">#REF!</definedName>
    <definedName name="________TM2" localSheetId="3" hidden="1">{"'Sheet1'!$L$16"}</definedName>
    <definedName name="________TM2" localSheetId="17" hidden="1">{"'Sheet1'!$L$16"}</definedName>
    <definedName name="________TM2" localSheetId="9" hidden="1">{"'Sheet1'!$L$16"}</definedName>
    <definedName name="________TM2" localSheetId="8" hidden="1">{"'Sheet1'!$L$16"}</definedName>
    <definedName name="________TM2" localSheetId="0" hidden="1">{"'Sheet1'!$L$16"}</definedName>
    <definedName name="________TM2" localSheetId="10" hidden="1">{"'Sheet1'!$L$16"}</definedName>
    <definedName name="________TM2" localSheetId="6" hidden="1">{"'Sheet1'!$L$16"}</definedName>
    <definedName name="________TM2" localSheetId="12" hidden="1">{"'Sheet1'!$L$16"}</definedName>
    <definedName name="________TM2" localSheetId="11" hidden="1">{"'Sheet1'!$L$16"}</definedName>
    <definedName name="________TM2" localSheetId="1" hidden="1">{"'Sheet1'!$L$16"}</definedName>
    <definedName name="________TM2" localSheetId="2" hidden="1">{"'Sheet1'!$L$16"}</definedName>
    <definedName name="________TM2" localSheetId="4" hidden="1">{"'Sheet1'!$L$16"}</definedName>
    <definedName name="________TM2" localSheetId="16" hidden="1">{"'Sheet1'!$L$16"}</definedName>
    <definedName name="________TM2" localSheetId="21" hidden="1">{"'Sheet1'!$L$16"}</definedName>
    <definedName name="________TM2" localSheetId="5" hidden="1">{"'Sheet1'!$L$16"}</definedName>
    <definedName name="________TM2" localSheetId="23" hidden="1">{"'Sheet1'!$L$16"}</definedName>
    <definedName name="________TM2" localSheetId="7" hidden="1">{"'Sheet1'!$L$16"}</definedName>
    <definedName name="________TM2" localSheetId="13" hidden="1">{"'Sheet1'!$L$16"}</definedName>
    <definedName name="________TM2" localSheetId="18" hidden="1">{"'Sheet1'!$L$16"}</definedName>
    <definedName name="________TM2" localSheetId="14" hidden="1">{"'Sheet1'!$L$16"}</definedName>
    <definedName name="________TM2" localSheetId="15" hidden="1">{"'Sheet1'!$L$16"}</definedName>
    <definedName name="________TM2" hidden="1">{"'Sheet1'!$L$16"}</definedName>
    <definedName name="________tt3" localSheetId="3" hidden="1">{"'Sheet1'!$L$16"}</definedName>
    <definedName name="________tt3" localSheetId="17" hidden="1">{"'Sheet1'!$L$16"}</definedName>
    <definedName name="________tt3" localSheetId="9" hidden="1">{"'Sheet1'!$L$16"}</definedName>
    <definedName name="________tt3" localSheetId="8" hidden="1">{"'Sheet1'!$L$16"}</definedName>
    <definedName name="________tt3" localSheetId="0" hidden="1">{"'Sheet1'!$L$16"}</definedName>
    <definedName name="________tt3" localSheetId="10" hidden="1">{"'Sheet1'!$L$16"}</definedName>
    <definedName name="________tt3" localSheetId="6" hidden="1">{"'Sheet1'!$L$16"}</definedName>
    <definedName name="________tt3" localSheetId="12" hidden="1">{"'Sheet1'!$L$16"}</definedName>
    <definedName name="________tt3" localSheetId="11" hidden="1">{"'Sheet1'!$L$16"}</definedName>
    <definedName name="________tt3" localSheetId="1" hidden="1">{"'Sheet1'!$L$16"}</definedName>
    <definedName name="________tt3" localSheetId="2" hidden="1">{"'Sheet1'!$L$16"}</definedName>
    <definedName name="________tt3" localSheetId="4" hidden="1">{"'Sheet1'!$L$16"}</definedName>
    <definedName name="________tt3" localSheetId="16" hidden="1">{"'Sheet1'!$L$16"}</definedName>
    <definedName name="________tt3" localSheetId="21" hidden="1">{"'Sheet1'!$L$16"}</definedName>
    <definedName name="________tt3" localSheetId="5" hidden="1">{"'Sheet1'!$L$16"}</definedName>
    <definedName name="________tt3" localSheetId="23" hidden="1">{"'Sheet1'!$L$16"}</definedName>
    <definedName name="________tt3" localSheetId="7" hidden="1">{"'Sheet1'!$L$16"}</definedName>
    <definedName name="________tt3" localSheetId="13" hidden="1">{"'Sheet1'!$L$16"}</definedName>
    <definedName name="________tt3" localSheetId="18" hidden="1">{"'Sheet1'!$L$16"}</definedName>
    <definedName name="________tt3" localSheetId="14" hidden="1">{"'Sheet1'!$L$16"}</definedName>
    <definedName name="________tt3" localSheetId="15" hidden="1">{"'Sheet1'!$L$16"}</definedName>
    <definedName name="________tt3" hidden="1">{"'Sheet1'!$L$16"}</definedName>
    <definedName name="_______a129" localSheetId="3" hidden="1">{"Offgrid",#N/A,FALSE,"OFFGRID";"Region",#N/A,FALSE,"REGION";"Offgrid -2",#N/A,FALSE,"OFFGRID";"WTP",#N/A,FALSE,"WTP";"WTP -2",#N/A,FALSE,"WTP";"Project",#N/A,FALSE,"PROJECT";"Summary -2",#N/A,FALSE,"SUMMARY"}</definedName>
    <definedName name="_______a129" localSheetId="17" hidden="1">{"Offgrid",#N/A,FALSE,"OFFGRID";"Region",#N/A,FALSE,"REGION";"Offgrid -2",#N/A,FALSE,"OFFGRID";"WTP",#N/A,FALSE,"WTP";"WTP -2",#N/A,FALSE,"WTP";"Project",#N/A,FALSE,"PROJECT";"Summary -2",#N/A,FALSE,"SUMMARY"}</definedName>
    <definedName name="_______a129" localSheetId="9" hidden="1">{"Offgrid",#N/A,FALSE,"OFFGRID";"Region",#N/A,FALSE,"REGION";"Offgrid -2",#N/A,FALSE,"OFFGRID";"WTP",#N/A,FALSE,"WTP";"WTP -2",#N/A,FALSE,"WTP";"Project",#N/A,FALSE,"PROJECT";"Summary -2",#N/A,FALSE,"SUMMARY"}</definedName>
    <definedName name="_______a129" localSheetId="8" hidden="1">{"Offgrid",#N/A,FALSE,"OFFGRID";"Region",#N/A,FALSE,"REGION";"Offgrid -2",#N/A,FALSE,"OFFGRID";"WTP",#N/A,FALSE,"WTP";"WTP -2",#N/A,FALSE,"WTP";"Project",#N/A,FALSE,"PROJECT";"Summary -2",#N/A,FALSE,"SUMMARY"}</definedName>
    <definedName name="_______a129" localSheetId="0" hidden="1">{"Offgrid",#N/A,FALSE,"OFFGRID";"Region",#N/A,FALSE,"REGION";"Offgrid -2",#N/A,FALSE,"OFFGRID";"WTP",#N/A,FALSE,"WTP";"WTP -2",#N/A,FALSE,"WTP";"Project",#N/A,FALSE,"PROJECT";"Summary -2",#N/A,FALSE,"SUMMARY"}</definedName>
    <definedName name="_______a129" localSheetId="10" hidden="1">{"Offgrid",#N/A,FALSE,"OFFGRID";"Region",#N/A,FALSE,"REGION";"Offgrid -2",#N/A,FALSE,"OFFGRID";"WTP",#N/A,FALSE,"WTP";"WTP -2",#N/A,FALSE,"WTP";"Project",#N/A,FALSE,"PROJECT";"Summary -2",#N/A,FALSE,"SUMMARY"}</definedName>
    <definedName name="_______a129" localSheetId="6" hidden="1">{"Offgrid",#N/A,FALSE,"OFFGRID";"Region",#N/A,FALSE,"REGION";"Offgrid -2",#N/A,FALSE,"OFFGRID";"WTP",#N/A,FALSE,"WTP";"WTP -2",#N/A,FALSE,"WTP";"Project",#N/A,FALSE,"PROJECT";"Summary -2",#N/A,FALSE,"SUMMARY"}</definedName>
    <definedName name="_______a129" localSheetId="12" hidden="1">{"Offgrid",#N/A,FALSE,"OFFGRID";"Region",#N/A,FALSE,"REGION";"Offgrid -2",#N/A,FALSE,"OFFGRID";"WTP",#N/A,FALSE,"WTP";"WTP -2",#N/A,FALSE,"WTP";"Project",#N/A,FALSE,"PROJECT";"Summary -2",#N/A,FALSE,"SUMMARY"}</definedName>
    <definedName name="_______a129" localSheetId="11" hidden="1">{"Offgrid",#N/A,FALSE,"OFFGRID";"Region",#N/A,FALSE,"REGION";"Offgrid -2",#N/A,FALSE,"OFFGRID";"WTP",#N/A,FALSE,"WTP";"WTP -2",#N/A,FALSE,"WTP";"Project",#N/A,FALSE,"PROJECT";"Summary -2",#N/A,FALSE,"SUMMARY"}</definedName>
    <definedName name="_______a129" localSheetId="1" hidden="1">{"Offgrid",#N/A,FALSE,"OFFGRID";"Region",#N/A,FALSE,"REGION";"Offgrid -2",#N/A,FALSE,"OFFGRID";"WTP",#N/A,FALSE,"WTP";"WTP -2",#N/A,FALSE,"WTP";"Project",#N/A,FALSE,"PROJECT";"Summary -2",#N/A,FALSE,"SUMMARY"}</definedName>
    <definedName name="_______a129" localSheetId="2" hidden="1">{"Offgrid",#N/A,FALSE,"OFFGRID";"Region",#N/A,FALSE,"REGION";"Offgrid -2",#N/A,FALSE,"OFFGRID";"WTP",#N/A,FALSE,"WTP";"WTP -2",#N/A,FALSE,"WTP";"Project",#N/A,FALSE,"PROJECT";"Summary -2",#N/A,FALSE,"SUMMARY"}</definedName>
    <definedName name="_______a129" localSheetId="4" hidden="1">{"Offgrid",#N/A,FALSE,"OFFGRID";"Region",#N/A,FALSE,"REGION";"Offgrid -2",#N/A,FALSE,"OFFGRID";"WTP",#N/A,FALSE,"WTP";"WTP -2",#N/A,FALSE,"WTP";"Project",#N/A,FALSE,"PROJECT";"Summary -2",#N/A,FALSE,"SUMMARY"}</definedName>
    <definedName name="_______a129" localSheetId="16" hidden="1">{"Offgrid",#N/A,FALSE,"OFFGRID";"Region",#N/A,FALSE,"REGION";"Offgrid -2",#N/A,FALSE,"OFFGRID";"WTP",#N/A,FALSE,"WTP";"WTP -2",#N/A,FALSE,"WTP";"Project",#N/A,FALSE,"PROJECT";"Summary -2",#N/A,FALSE,"SUMMARY"}</definedName>
    <definedName name="_______a129" localSheetId="21" hidden="1">{"Offgrid",#N/A,FALSE,"OFFGRID";"Region",#N/A,FALSE,"REGION";"Offgrid -2",#N/A,FALSE,"OFFGRID";"WTP",#N/A,FALSE,"WTP";"WTP -2",#N/A,FALSE,"WTP";"Project",#N/A,FALSE,"PROJECT";"Summary -2",#N/A,FALSE,"SUMMARY"}</definedName>
    <definedName name="_______a129" localSheetId="5" hidden="1">{"Offgrid",#N/A,FALSE,"OFFGRID";"Region",#N/A,FALSE,"REGION";"Offgrid -2",#N/A,FALSE,"OFFGRID";"WTP",#N/A,FALSE,"WTP";"WTP -2",#N/A,FALSE,"WTP";"Project",#N/A,FALSE,"PROJECT";"Summary -2",#N/A,FALSE,"SUMMARY"}</definedName>
    <definedName name="_______a129" localSheetId="23" hidden="1">{"Offgrid",#N/A,FALSE,"OFFGRID";"Region",#N/A,FALSE,"REGION";"Offgrid -2",#N/A,FALSE,"OFFGRID";"WTP",#N/A,FALSE,"WTP";"WTP -2",#N/A,FALSE,"WTP";"Project",#N/A,FALSE,"PROJECT";"Summary -2",#N/A,FALSE,"SUMMARY"}</definedName>
    <definedName name="_______a129" localSheetId="7" hidden="1">{"Offgrid",#N/A,FALSE,"OFFGRID";"Region",#N/A,FALSE,"REGION";"Offgrid -2",#N/A,FALSE,"OFFGRID";"WTP",#N/A,FALSE,"WTP";"WTP -2",#N/A,FALSE,"WTP";"Project",#N/A,FALSE,"PROJECT";"Summary -2",#N/A,FALSE,"SUMMARY"}</definedName>
    <definedName name="_______a129" localSheetId="13" hidden="1">{"Offgrid",#N/A,FALSE,"OFFGRID";"Region",#N/A,FALSE,"REGION";"Offgrid -2",#N/A,FALSE,"OFFGRID";"WTP",#N/A,FALSE,"WTP";"WTP -2",#N/A,FALSE,"WTP";"Project",#N/A,FALSE,"PROJECT";"Summary -2",#N/A,FALSE,"SUMMARY"}</definedName>
    <definedName name="_______a129" localSheetId="18" hidden="1">{"Offgrid",#N/A,FALSE,"OFFGRID";"Region",#N/A,FALSE,"REGION";"Offgrid -2",#N/A,FALSE,"OFFGRID";"WTP",#N/A,FALSE,"WTP";"WTP -2",#N/A,FALSE,"WTP";"Project",#N/A,FALSE,"PROJECT";"Summary -2",#N/A,FALSE,"SUMMARY"}</definedName>
    <definedName name="_______a129" localSheetId="14" hidden="1">{"Offgrid",#N/A,FALSE,"OFFGRID";"Region",#N/A,FALSE,"REGION";"Offgrid -2",#N/A,FALSE,"OFFGRID";"WTP",#N/A,FALSE,"WTP";"WTP -2",#N/A,FALSE,"WTP";"Project",#N/A,FALSE,"PROJECT";"Summary -2",#N/A,FALSE,"SUMMARY"}</definedName>
    <definedName name="_______a129" localSheetId="15"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3" hidden="1">{"Offgrid",#N/A,FALSE,"OFFGRID";"Region",#N/A,FALSE,"REGION";"Offgrid -2",#N/A,FALSE,"OFFGRID";"WTP",#N/A,FALSE,"WTP";"WTP -2",#N/A,FALSE,"WTP";"Project",#N/A,FALSE,"PROJECT";"Summary -2",#N/A,FALSE,"SUMMARY"}</definedName>
    <definedName name="_______a130" localSheetId="17" hidden="1">{"Offgrid",#N/A,FALSE,"OFFGRID";"Region",#N/A,FALSE,"REGION";"Offgrid -2",#N/A,FALSE,"OFFGRID";"WTP",#N/A,FALSE,"WTP";"WTP -2",#N/A,FALSE,"WTP";"Project",#N/A,FALSE,"PROJECT";"Summary -2",#N/A,FALSE,"SUMMARY"}</definedName>
    <definedName name="_______a130" localSheetId="9" hidden="1">{"Offgrid",#N/A,FALSE,"OFFGRID";"Region",#N/A,FALSE,"REGION";"Offgrid -2",#N/A,FALSE,"OFFGRID";"WTP",#N/A,FALSE,"WTP";"WTP -2",#N/A,FALSE,"WTP";"Project",#N/A,FALSE,"PROJECT";"Summary -2",#N/A,FALSE,"SUMMARY"}</definedName>
    <definedName name="_______a130" localSheetId="8"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130" localSheetId="10" hidden="1">{"Offgrid",#N/A,FALSE,"OFFGRID";"Region",#N/A,FALSE,"REGION";"Offgrid -2",#N/A,FALSE,"OFFGRID";"WTP",#N/A,FALSE,"WTP";"WTP -2",#N/A,FALSE,"WTP";"Project",#N/A,FALSE,"PROJECT";"Summary -2",#N/A,FALSE,"SUMMARY"}</definedName>
    <definedName name="_______a130" localSheetId="6" hidden="1">{"Offgrid",#N/A,FALSE,"OFFGRID";"Region",#N/A,FALSE,"REGION";"Offgrid -2",#N/A,FALSE,"OFFGRID";"WTP",#N/A,FALSE,"WTP";"WTP -2",#N/A,FALSE,"WTP";"Project",#N/A,FALSE,"PROJECT";"Summary -2",#N/A,FALSE,"SUMMARY"}</definedName>
    <definedName name="_______a130" localSheetId="12" hidden="1">{"Offgrid",#N/A,FALSE,"OFFGRID";"Region",#N/A,FALSE,"REGION";"Offgrid -2",#N/A,FALSE,"OFFGRID";"WTP",#N/A,FALSE,"WTP";"WTP -2",#N/A,FALSE,"WTP";"Project",#N/A,FALSE,"PROJECT";"Summary -2",#N/A,FALSE,"SUMMARY"}</definedName>
    <definedName name="_______a130" localSheetId="11" hidden="1">{"Offgrid",#N/A,FALSE,"OFFGRID";"Region",#N/A,FALSE,"REGION";"Offgrid -2",#N/A,FALSE,"OFFGRID";"WTP",#N/A,FALSE,"WTP";"WTP -2",#N/A,FALSE,"WTP";"Project",#N/A,FALSE,"PROJECT";"Summary -2",#N/A,FALSE,"SUMMARY"}</definedName>
    <definedName name="_______a130" localSheetId="1"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130" localSheetId="4" hidden="1">{"Offgrid",#N/A,FALSE,"OFFGRID";"Region",#N/A,FALSE,"REGION";"Offgrid -2",#N/A,FALSE,"OFFGRID";"WTP",#N/A,FALSE,"WTP";"WTP -2",#N/A,FALSE,"WTP";"Project",#N/A,FALSE,"PROJECT";"Summary -2",#N/A,FALSE,"SUMMARY"}</definedName>
    <definedName name="_______a130" localSheetId="16" hidden="1">{"Offgrid",#N/A,FALSE,"OFFGRID";"Region",#N/A,FALSE,"REGION";"Offgrid -2",#N/A,FALSE,"OFFGRID";"WTP",#N/A,FALSE,"WTP";"WTP -2",#N/A,FALSE,"WTP";"Project",#N/A,FALSE,"PROJECT";"Summary -2",#N/A,FALSE,"SUMMARY"}</definedName>
    <definedName name="_______a130" localSheetId="21" hidden="1">{"Offgrid",#N/A,FALSE,"OFFGRID";"Region",#N/A,FALSE,"REGION";"Offgrid -2",#N/A,FALSE,"OFFGRID";"WTP",#N/A,FALSE,"WTP";"WTP -2",#N/A,FALSE,"WTP";"Project",#N/A,FALSE,"PROJECT";"Summary -2",#N/A,FALSE,"SUMMARY"}</definedName>
    <definedName name="_______a130" localSheetId="5" hidden="1">{"Offgrid",#N/A,FALSE,"OFFGRID";"Region",#N/A,FALSE,"REGION";"Offgrid -2",#N/A,FALSE,"OFFGRID";"WTP",#N/A,FALSE,"WTP";"WTP -2",#N/A,FALSE,"WTP";"Project",#N/A,FALSE,"PROJECT";"Summary -2",#N/A,FALSE,"SUMMARY"}</definedName>
    <definedName name="_______a130" localSheetId="23" hidden="1">{"Offgrid",#N/A,FALSE,"OFFGRID";"Region",#N/A,FALSE,"REGION";"Offgrid -2",#N/A,FALSE,"OFFGRID";"WTP",#N/A,FALSE,"WTP";"WTP -2",#N/A,FALSE,"WTP";"Project",#N/A,FALSE,"PROJECT";"Summary -2",#N/A,FALSE,"SUMMARY"}</definedName>
    <definedName name="_______a130" localSheetId="7" hidden="1">{"Offgrid",#N/A,FALSE,"OFFGRID";"Region",#N/A,FALSE,"REGION";"Offgrid -2",#N/A,FALSE,"OFFGRID";"WTP",#N/A,FALSE,"WTP";"WTP -2",#N/A,FALSE,"WTP";"Project",#N/A,FALSE,"PROJECT";"Summary -2",#N/A,FALSE,"SUMMARY"}</definedName>
    <definedName name="_______a130" localSheetId="13" hidden="1">{"Offgrid",#N/A,FALSE,"OFFGRID";"Region",#N/A,FALSE,"REGION";"Offgrid -2",#N/A,FALSE,"OFFGRID";"WTP",#N/A,FALSE,"WTP";"WTP -2",#N/A,FALSE,"WTP";"Project",#N/A,FALSE,"PROJECT";"Summary -2",#N/A,FALSE,"SUMMARY"}</definedName>
    <definedName name="_______a130" localSheetId="18" hidden="1">{"Offgrid",#N/A,FALSE,"OFFGRID";"Region",#N/A,FALSE,"REGION";"Offgrid -2",#N/A,FALSE,"OFFGRID";"WTP",#N/A,FALSE,"WTP";"WTP -2",#N/A,FALSE,"WTP";"Project",#N/A,FALSE,"PROJECT";"Summary -2",#N/A,FALSE,"SUMMARY"}</definedName>
    <definedName name="_______a130" localSheetId="14" hidden="1">{"Offgrid",#N/A,FALSE,"OFFGRID";"Region",#N/A,FALSE,"REGION";"Offgrid -2",#N/A,FALSE,"OFFGRID";"WTP",#N/A,FALSE,"WTP";"WTP -2",#N/A,FALSE,"WTP";"Project",#N/A,FALSE,"PROJECT";"Summary -2",#N/A,FALSE,"SUMMARY"}</definedName>
    <definedName name="_______a130" localSheetId="15"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fsf2" localSheetId="3" hidden="1">{#N/A,#N/A,TRUE,"Mhr_Sum"}</definedName>
    <definedName name="_______fsf2" localSheetId="2" hidden="1">{#N/A,#N/A,TRUE,"Mhr_Sum"}</definedName>
    <definedName name="_______fsf2" localSheetId="4" hidden="1">{#N/A,#N/A,TRUE,"Mhr_Sum"}</definedName>
    <definedName name="_______fsf2" localSheetId="16" hidden="1">{#N/A,#N/A,TRUE,"Mhr_Sum"}</definedName>
    <definedName name="_______fsf2" localSheetId="21" hidden="1">{#N/A,#N/A,TRUE,"Mhr_Sum"}</definedName>
    <definedName name="_______fsf2" localSheetId="5" hidden="1">{#N/A,#N/A,TRUE,"Mhr_Sum"}</definedName>
    <definedName name="_______fsf2" localSheetId="13" hidden="1">{#N/A,#N/A,TRUE,"Mhr_Sum"}</definedName>
    <definedName name="_______fsf2" localSheetId="14" hidden="1">{#N/A,#N/A,TRUE,"Mhr_Sum"}</definedName>
    <definedName name="_______fsf2" localSheetId="15" hidden="1">{#N/A,#N/A,TRUE,"Mhr_Sum"}</definedName>
    <definedName name="_______fsf2" hidden="1">{#N/A,#N/A,TRUE,"Mhr_Sum"}</definedName>
    <definedName name="_______h1" localSheetId="3" hidden="1">{"'Sheet1'!$L$16"}</definedName>
    <definedName name="_______h1" localSheetId="17" hidden="1">{"'Sheet1'!$L$16"}</definedName>
    <definedName name="_______h1" localSheetId="9" hidden="1">{"'Sheet1'!$L$16"}</definedName>
    <definedName name="_______h1" localSheetId="8" hidden="1">{"'Sheet1'!$L$16"}</definedName>
    <definedName name="_______h1" localSheetId="0" hidden="1">{"'Sheet1'!$L$16"}</definedName>
    <definedName name="_______h1" localSheetId="10" hidden="1">{"'Sheet1'!$L$16"}</definedName>
    <definedName name="_______h1" localSheetId="6" hidden="1">{"'Sheet1'!$L$16"}</definedName>
    <definedName name="_______h1" localSheetId="12" hidden="1">{"'Sheet1'!$L$16"}</definedName>
    <definedName name="_______h1" localSheetId="11" hidden="1">{"'Sheet1'!$L$16"}</definedName>
    <definedName name="_______h1" localSheetId="1" hidden="1">{"'Sheet1'!$L$16"}</definedName>
    <definedName name="_______h1" localSheetId="2" hidden="1">{"'Sheet1'!$L$16"}</definedName>
    <definedName name="_______h1" localSheetId="4" hidden="1">{"'Sheet1'!$L$16"}</definedName>
    <definedName name="_______h1" localSheetId="16" hidden="1">{"'Sheet1'!$L$16"}</definedName>
    <definedName name="_______h1" localSheetId="21" hidden="1">{"'Sheet1'!$L$16"}</definedName>
    <definedName name="_______h1" localSheetId="5" hidden="1">{"'Sheet1'!$L$16"}</definedName>
    <definedName name="_______h1" localSheetId="23" hidden="1">{"'Sheet1'!$L$16"}</definedName>
    <definedName name="_______h1" localSheetId="7" hidden="1">{"'Sheet1'!$L$16"}</definedName>
    <definedName name="_______h1" localSheetId="13" hidden="1">{"'Sheet1'!$L$16"}</definedName>
    <definedName name="_______h1" localSheetId="18" hidden="1">{"'Sheet1'!$L$16"}</definedName>
    <definedName name="_______h1" localSheetId="14" hidden="1">{"'Sheet1'!$L$16"}</definedName>
    <definedName name="_______h1" localSheetId="15" hidden="1">{"'Sheet1'!$L$16"}</definedName>
    <definedName name="_______h1" hidden="1">{"'Sheet1'!$L$16"}</definedName>
    <definedName name="_______H4" localSheetId="3" hidden="1">{#N/A,#N/A,TRUE,"Mhr_Sum"}</definedName>
    <definedName name="_______H4" localSheetId="2" hidden="1">{#N/A,#N/A,TRUE,"Mhr_Sum"}</definedName>
    <definedName name="_______H4" localSheetId="4" hidden="1">{#N/A,#N/A,TRUE,"Mhr_Sum"}</definedName>
    <definedName name="_______H4" localSheetId="16" hidden="1">{#N/A,#N/A,TRUE,"Mhr_Sum"}</definedName>
    <definedName name="_______H4" localSheetId="21" hidden="1">{#N/A,#N/A,TRUE,"Mhr_Sum"}</definedName>
    <definedName name="_______H4" localSheetId="5" hidden="1">{#N/A,#N/A,TRUE,"Mhr_Sum"}</definedName>
    <definedName name="_______H4" localSheetId="13" hidden="1">{#N/A,#N/A,TRUE,"Mhr_Sum"}</definedName>
    <definedName name="_______H4" localSheetId="14" hidden="1">{#N/A,#N/A,TRUE,"Mhr_Sum"}</definedName>
    <definedName name="_______H4" localSheetId="15" hidden="1">{#N/A,#N/A,TRUE,"Mhr_Sum"}</definedName>
    <definedName name="_______H4" hidden="1">{#N/A,#N/A,TRUE,"Mhr_Sum"}</definedName>
    <definedName name="_______HE1">#REF!</definedName>
    <definedName name="_______LAN3" localSheetId="3" hidden="1">{"'Sheet1'!$L$16"}</definedName>
    <definedName name="_______LAN3" localSheetId="17" hidden="1">{"'Sheet1'!$L$16"}</definedName>
    <definedName name="_______LAN3" localSheetId="9" hidden="1">{"'Sheet1'!$L$16"}</definedName>
    <definedName name="_______LAN3" localSheetId="8" hidden="1">{"'Sheet1'!$L$16"}</definedName>
    <definedName name="_______LAN3" localSheetId="0" hidden="1">{"'Sheet1'!$L$16"}</definedName>
    <definedName name="_______LAN3" localSheetId="10" hidden="1">{"'Sheet1'!$L$16"}</definedName>
    <definedName name="_______LAN3" localSheetId="6" hidden="1">{"'Sheet1'!$L$16"}</definedName>
    <definedName name="_______LAN3" localSheetId="12" hidden="1">{"'Sheet1'!$L$16"}</definedName>
    <definedName name="_______LAN3" localSheetId="11" hidden="1">{"'Sheet1'!$L$16"}</definedName>
    <definedName name="_______LAN3" localSheetId="1" hidden="1">{"'Sheet1'!$L$16"}</definedName>
    <definedName name="_______LAN3" localSheetId="2" hidden="1">{"'Sheet1'!$L$16"}</definedName>
    <definedName name="_______LAN3" localSheetId="4" hidden="1">{"'Sheet1'!$L$16"}</definedName>
    <definedName name="_______LAN3" localSheetId="16" hidden="1">{"'Sheet1'!$L$16"}</definedName>
    <definedName name="_______LAN3" localSheetId="21" hidden="1">{"'Sheet1'!$L$16"}</definedName>
    <definedName name="_______LAN3" localSheetId="5" hidden="1">{"'Sheet1'!$L$16"}</definedName>
    <definedName name="_______LAN3" localSheetId="23" hidden="1">{"'Sheet1'!$L$16"}</definedName>
    <definedName name="_______LAN3" localSheetId="7" hidden="1">{"'Sheet1'!$L$16"}</definedName>
    <definedName name="_______LAN3" localSheetId="13" hidden="1">{"'Sheet1'!$L$16"}</definedName>
    <definedName name="_______LAN3" localSheetId="18" hidden="1">{"'Sheet1'!$L$16"}</definedName>
    <definedName name="_______LAN3" localSheetId="14" hidden="1">{"'Sheet1'!$L$16"}</definedName>
    <definedName name="_______LAN3" localSheetId="15" hidden="1">{"'Sheet1'!$L$16"}</definedName>
    <definedName name="_______LAN3" hidden="1">{"'Sheet1'!$L$16"}</definedName>
    <definedName name="_______TM2" localSheetId="3" hidden="1">{"'Sheet1'!$L$16"}</definedName>
    <definedName name="_______TM2" localSheetId="17" hidden="1">{"'Sheet1'!$L$16"}</definedName>
    <definedName name="_______TM2" localSheetId="9" hidden="1">{"'Sheet1'!$L$16"}</definedName>
    <definedName name="_______TM2" localSheetId="8" hidden="1">{"'Sheet1'!$L$16"}</definedName>
    <definedName name="_______TM2" localSheetId="0" hidden="1">{"'Sheet1'!$L$16"}</definedName>
    <definedName name="_______TM2" localSheetId="10" hidden="1">{"'Sheet1'!$L$16"}</definedName>
    <definedName name="_______TM2" localSheetId="6" hidden="1">{"'Sheet1'!$L$16"}</definedName>
    <definedName name="_______TM2" localSheetId="12" hidden="1">{"'Sheet1'!$L$16"}</definedName>
    <definedName name="_______TM2" localSheetId="11" hidden="1">{"'Sheet1'!$L$16"}</definedName>
    <definedName name="_______TM2" localSheetId="1" hidden="1">{"'Sheet1'!$L$16"}</definedName>
    <definedName name="_______TM2" localSheetId="2" hidden="1">{"'Sheet1'!$L$16"}</definedName>
    <definedName name="_______TM2" localSheetId="4" hidden="1">{"'Sheet1'!$L$16"}</definedName>
    <definedName name="_______TM2" localSheetId="16" hidden="1">{"'Sheet1'!$L$16"}</definedName>
    <definedName name="_______TM2" localSheetId="21" hidden="1">{"'Sheet1'!$L$16"}</definedName>
    <definedName name="_______TM2" localSheetId="5" hidden="1">{"'Sheet1'!$L$16"}</definedName>
    <definedName name="_______TM2" localSheetId="23" hidden="1">{"'Sheet1'!$L$16"}</definedName>
    <definedName name="_______TM2" localSheetId="7" hidden="1">{"'Sheet1'!$L$16"}</definedName>
    <definedName name="_______TM2" localSheetId="13" hidden="1">{"'Sheet1'!$L$16"}</definedName>
    <definedName name="_______TM2" localSheetId="18" hidden="1">{"'Sheet1'!$L$16"}</definedName>
    <definedName name="_______TM2" localSheetId="14" hidden="1">{"'Sheet1'!$L$16"}</definedName>
    <definedName name="_______TM2" localSheetId="15" hidden="1">{"'Sheet1'!$L$16"}</definedName>
    <definedName name="_______TM2" hidden="1">{"'Sheet1'!$L$16"}</definedName>
    <definedName name="_______tt3" localSheetId="3" hidden="1">{"'Sheet1'!$L$16"}</definedName>
    <definedName name="_______tt3" localSheetId="17" hidden="1">{"'Sheet1'!$L$16"}</definedName>
    <definedName name="_______tt3" localSheetId="9" hidden="1">{"'Sheet1'!$L$16"}</definedName>
    <definedName name="_______tt3" localSheetId="8" hidden="1">{"'Sheet1'!$L$16"}</definedName>
    <definedName name="_______tt3" localSheetId="0" hidden="1">{"'Sheet1'!$L$16"}</definedName>
    <definedName name="_______tt3" localSheetId="10" hidden="1">{"'Sheet1'!$L$16"}</definedName>
    <definedName name="_______tt3" localSheetId="6" hidden="1">{"'Sheet1'!$L$16"}</definedName>
    <definedName name="_______tt3" localSheetId="12" hidden="1">{"'Sheet1'!$L$16"}</definedName>
    <definedName name="_______tt3" localSheetId="11" hidden="1">{"'Sheet1'!$L$16"}</definedName>
    <definedName name="_______tt3" localSheetId="1" hidden="1">{"'Sheet1'!$L$16"}</definedName>
    <definedName name="_______tt3" localSheetId="2" hidden="1">{"'Sheet1'!$L$16"}</definedName>
    <definedName name="_______tt3" localSheetId="4" hidden="1">{"'Sheet1'!$L$16"}</definedName>
    <definedName name="_______tt3" localSheetId="16" hidden="1">{"'Sheet1'!$L$16"}</definedName>
    <definedName name="_______tt3" localSheetId="21" hidden="1">{"'Sheet1'!$L$16"}</definedName>
    <definedName name="_______tt3" localSheetId="5" hidden="1">{"'Sheet1'!$L$16"}</definedName>
    <definedName name="_______tt3" localSheetId="23" hidden="1">{"'Sheet1'!$L$16"}</definedName>
    <definedName name="_______tt3" localSheetId="7" hidden="1">{"'Sheet1'!$L$16"}</definedName>
    <definedName name="_______tt3" localSheetId="13" hidden="1">{"'Sheet1'!$L$16"}</definedName>
    <definedName name="_______tt3" localSheetId="18" hidden="1">{"'Sheet1'!$L$16"}</definedName>
    <definedName name="_______tt3" localSheetId="14" hidden="1">{"'Sheet1'!$L$16"}</definedName>
    <definedName name="_______tt3" localSheetId="15" hidden="1">{"'Sheet1'!$L$16"}</definedName>
    <definedName name="_______tt3" hidden="1">{"'Sheet1'!$L$16"}</definedName>
    <definedName name="______a11" localSheetId="3" hidden="1">{"'장비'!$A$3:$M$12"}</definedName>
    <definedName name="______a11" localSheetId="2" hidden="1">{"'장비'!$A$3:$M$12"}</definedName>
    <definedName name="______a11" localSheetId="4" hidden="1">{"'장비'!$A$3:$M$12"}</definedName>
    <definedName name="______a11" localSheetId="16" hidden="1">{"'장비'!$A$3:$M$12"}</definedName>
    <definedName name="______a11" localSheetId="21" hidden="1">{"'장비'!$A$3:$M$12"}</definedName>
    <definedName name="______a11" localSheetId="5" hidden="1">{"'장비'!$A$3:$M$12"}</definedName>
    <definedName name="______a11" localSheetId="13" hidden="1">{"'장비'!$A$3:$M$12"}</definedName>
    <definedName name="______a11" localSheetId="14" hidden="1">{"'장비'!$A$3:$M$12"}</definedName>
    <definedName name="______a11" localSheetId="15" hidden="1">{"'장비'!$A$3:$M$12"}</definedName>
    <definedName name="______a11" hidden="1">{"'장비'!$A$3:$M$12"}</definedName>
    <definedName name="______a129" localSheetId="3" hidden="1">{"Offgrid",#N/A,FALSE,"OFFGRID";"Region",#N/A,FALSE,"REGION";"Offgrid -2",#N/A,FALSE,"OFFGRID";"WTP",#N/A,FALSE,"WTP";"WTP -2",#N/A,FALSE,"WTP";"Project",#N/A,FALSE,"PROJECT";"Summary -2",#N/A,FALSE,"SUMMARY"}</definedName>
    <definedName name="______a129" localSheetId="17" hidden="1">{"Offgrid",#N/A,FALSE,"OFFGRID";"Region",#N/A,FALSE,"REGION";"Offgrid -2",#N/A,FALSE,"OFFGRID";"WTP",#N/A,FALSE,"WTP";"WTP -2",#N/A,FALSE,"WTP";"Project",#N/A,FALSE,"PROJECT";"Summary -2",#N/A,FALSE,"SUMMARY"}</definedName>
    <definedName name="______a129" localSheetId="9" hidden="1">{"Offgrid",#N/A,FALSE,"OFFGRID";"Region",#N/A,FALSE,"REGION";"Offgrid -2",#N/A,FALSE,"OFFGRID";"WTP",#N/A,FALSE,"WTP";"WTP -2",#N/A,FALSE,"WTP";"Project",#N/A,FALSE,"PROJECT";"Summary -2",#N/A,FALSE,"SUMMARY"}</definedName>
    <definedName name="______a129" localSheetId="8" hidden="1">{"Offgrid",#N/A,FALSE,"OFFGRID";"Region",#N/A,FALSE,"REGION";"Offgrid -2",#N/A,FALSE,"OFFGRID";"WTP",#N/A,FALSE,"WTP";"WTP -2",#N/A,FALSE,"WTP";"Project",#N/A,FALSE,"PROJECT";"Summary -2",#N/A,FALSE,"SUMMARY"}</definedName>
    <definedName name="______a129" localSheetId="0" hidden="1">{"Offgrid",#N/A,FALSE,"OFFGRID";"Region",#N/A,FALSE,"REGION";"Offgrid -2",#N/A,FALSE,"OFFGRID";"WTP",#N/A,FALSE,"WTP";"WTP -2",#N/A,FALSE,"WTP";"Project",#N/A,FALSE,"PROJECT";"Summary -2",#N/A,FALSE,"SUMMARY"}</definedName>
    <definedName name="______a129" localSheetId="10" hidden="1">{"Offgrid",#N/A,FALSE,"OFFGRID";"Region",#N/A,FALSE,"REGION";"Offgrid -2",#N/A,FALSE,"OFFGRID";"WTP",#N/A,FALSE,"WTP";"WTP -2",#N/A,FALSE,"WTP";"Project",#N/A,FALSE,"PROJECT";"Summary -2",#N/A,FALSE,"SUMMARY"}</definedName>
    <definedName name="______a129" localSheetId="6" hidden="1">{"Offgrid",#N/A,FALSE,"OFFGRID";"Region",#N/A,FALSE,"REGION";"Offgrid -2",#N/A,FALSE,"OFFGRID";"WTP",#N/A,FALSE,"WTP";"WTP -2",#N/A,FALSE,"WTP";"Project",#N/A,FALSE,"PROJECT";"Summary -2",#N/A,FALSE,"SUMMARY"}</definedName>
    <definedName name="______a129" localSheetId="12" hidden="1">{"Offgrid",#N/A,FALSE,"OFFGRID";"Region",#N/A,FALSE,"REGION";"Offgrid -2",#N/A,FALSE,"OFFGRID";"WTP",#N/A,FALSE,"WTP";"WTP -2",#N/A,FALSE,"WTP";"Project",#N/A,FALSE,"PROJECT";"Summary -2",#N/A,FALSE,"SUMMARY"}</definedName>
    <definedName name="______a129" localSheetId="11" hidden="1">{"Offgrid",#N/A,FALSE,"OFFGRID";"Region",#N/A,FALSE,"REGION";"Offgrid -2",#N/A,FALSE,"OFFGRID";"WTP",#N/A,FALSE,"WTP";"WTP -2",#N/A,FALSE,"WTP";"Project",#N/A,FALSE,"PROJECT";"Summary -2",#N/A,FALSE,"SUMMARY"}</definedName>
    <definedName name="______a129" localSheetId="1" hidden="1">{"Offgrid",#N/A,FALSE,"OFFGRID";"Region",#N/A,FALSE,"REGION";"Offgrid -2",#N/A,FALSE,"OFFGRID";"WTP",#N/A,FALSE,"WTP";"WTP -2",#N/A,FALSE,"WTP";"Project",#N/A,FALSE,"PROJECT";"Summary -2",#N/A,FALSE,"SUMMARY"}</definedName>
    <definedName name="______a129" localSheetId="2" hidden="1">{"Offgrid",#N/A,FALSE,"OFFGRID";"Region",#N/A,FALSE,"REGION";"Offgrid -2",#N/A,FALSE,"OFFGRID";"WTP",#N/A,FALSE,"WTP";"WTP -2",#N/A,FALSE,"WTP";"Project",#N/A,FALSE,"PROJECT";"Summary -2",#N/A,FALSE,"SUMMARY"}</definedName>
    <definedName name="______a129" localSheetId="4" hidden="1">{"Offgrid",#N/A,FALSE,"OFFGRID";"Region",#N/A,FALSE,"REGION";"Offgrid -2",#N/A,FALSE,"OFFGRID";"WTP",#N/A,FALSE,"WTP";"WTP -2",#N/A,FALSE,"WTP";"Project",#N/A,FALSE,"PROJECT";"Summary -2",#N/A,FALSE,"SUMMARY"}</definedName>
    <definedName name="______a129" localSheetId="16" hidden="1">{"Offgrid",#N/A,FALSE,"OFFGRID";"Region",#N/A,FALSE,"REGION";"Offgrid -2",#N/A,FALSE,"OFFGRID";"WTP",#N/A,FALSE,"WTP";"WTP -2",#N/A,FALSE,"WTP";"Project",#N/A,FALSE,"PROJECT";"Summary -2",#N/A,FALSE,"SUMMARY"}</definedName>
    <definedName name="______a129" localSheetId="21" hidden="1">{"Offgrid",#N/A,FALSE,"OFFGRID";"Region",#N/A,FALSE,"REGION";"Offgrid -2",#N/A,FALSE,"OFFGRID";"WTP",#N/A,FALSE,"WTP";"WTP -2",#N/A,FALSE,"WTP";"Project",#N/A,FALSE,"PROJECT";"Summary -2",#N/A,FALSE,"SUMMARY"}</definedName>
    <definedName name="______a129" localSheetId="5" hidden="1">{"Offgrid",#N/A,FALSE,"OFFGRID";"Region",#N/A,FALSE,"REGION";"Offgrid -2",#N/A,FALSE,"OFFGRID";"WTP",#N/A,FALSE,"WTP";"WTP -2",#N/A,FALSE,"WTP";"Project",#N/A,FALSE,"PROJECT";"Summary -2",#N/A,FALSE,"SUMMARY"}</definedName>
    <definedName name="______a129" localSheetId="23" hidden="1">{"Offgrid",#N/A,FALSE,"OFFGRID";"Region",#N/A,FALSE,"REGION";"Offgrid -2",#N/A,FALSE,"OFFGRID";"WTP",#N/A,FALSE,"WTP";"WTP -2",#N/A,FALSE,"WTP";"Project",#N/A,FALSE,"PROJECT";"Summary -2",#N/A,FALSE,"SUMMARY"}</definedName>
    <definedName name="______a129" localSheetId="7" hidden="1">{"Offgrid",#N/A,FALSE,"OFFGRID";"Region",#N/A,FALSE,"REGION";"Offgrid -2",#N/A,FALSE,"OFFGRID";"WTP",#N/A,FALSE,"WTP";"WTP -2",#N/A,FALSE,"WTP";"Project",#N/A,FALSE,"PROJECT";"Summary -2",#N/A,FALSE,"SUMMARY"}</definedName>
    <definedName name="______a129" localSheetId="13" hidden="1">{"Offgrid",#N/A,FALSE,"OFFGRID";"Region",#N/A,FALSE,"REGION";"Offgrid -2",#N/A,FALSE,"OFFGRID";"WTP",#N/A,FALSE,"WTP";"WTP -2",#N/A,FALSE,"WTP";"Project",#N/A,FALSE,"PROJECT";"Summary -2",#N/A,FALSE,"SUMMARY"}</definedName>
    <definedName name="______a129" localSheetId="18" hidden="1">{"Offgrid",#N/A,FALSE,"OFFGRID";"Region",#N/A,FALSE,"REGION";"Offgrid -2",#N/A,FALSE,"OFFGRID";"WTP",#N/A,FALSE,"WTP";"WTP -2",#N/A,FALSE,"WTP";"Project",#N/A,FALSE,"PROJECT";"Summary -2",#N/A,FALSE,"SUMMARY"}</definedName>
    <definedName name="______a129" localSheetId="14" hidden="1">{"Offgrid",#N/A,FALSE,"OFFGRID";"Region",#N/A,FALSE,"REGION";"Offgrid -2",#N/A,FALSE,"OFFGRID";"WTP",#N/A,FALSE,"WTP";"WTP -2",#N/A,FALSE,"WTP";"Project",#N/A,FALSE,"PROJECT";"Summary -2",#N/A,FALSE,"SUMMARY"}</definedName>
    <definedName name="______a129" localSheetId="15"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3" hidden="1">{"Offgrid",#N/A,FALSE,"OFFGRID";"Region",#N/A,FALSE,"REGION";"Offgrid -2",#N/A,FALSE,"OFFGRID";"WTP",#N/A,FALSE,"WTP";"WTP -2",#N/A,FALSE,"WTP";"Project",#N/A,FALSE,"PROJECT";"Summary -2",#N/A,FALSE,"SUMMARY"}</definedName>
    <definedName name="______a130" localSheetId="17" hidden="1">{"Offgrid",#N/A,FALSE,"OFFGRID";"Region",#N/A,FALSE,"REGION";"Offgrid -2",#N/A,FALSE,"OFFGRID";"WTP",#N/A,FALSE,"WTP";"WTP -2",#N/A,FALSE,"WTP";"Project",#N/A,FALSE,"PROJECT";"Summary -2",#N/A,FALSE,"SUMMARY"}</definedName>
    <definedName name="______a130" localSheetId="9" hidden="1">{"Offgrid",#N/A,FALSE,"OFFGRID";"Region",#N/A,FALSE,"REGION";"Offgrid -2",#N/A,FALSE,"OFFGRID";"WTP",#N/A,FALSE,"WTP";"WTP -2",#N/A,FALSE,"WTP";"Project",#N/A,FALSE,"PROJECT";"Summary -2",#N/A,FALSE,"SUMMARY"}</definedName>
    <definedName name="______a130" localSheetId="8"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130" localSheetId="10" hidden="1">{"Offgrid",#N/A,FALSE,"OFFGRID";"Region",#N/A,FALSE,"REGION";"Offgrid -2",#N/A,FALSE,"OFFGRID";"WTP",#N/A,FALSE,"WTP";"WTP -2",#N/A,FALSE,"WTP";"Project",#N/A,FALSE,"PROJECT";"Summary -2",#N/A,FALSE,"SUMMARY"}</definedName>
    <definedName name="______a130" localSheetId="6" hidden="1">{"Offgrid",#N/A,FALSE,"OFFGRID";"Region",#N/A,FALSE,"REGION";"Offgrid -2",#N/A,FALSE,"OFFGRID";"WTP",#N/A,FALSE,"WTP";"WTP -2",#N/A,FALSE,"WTP";"Project",#N/A,FALSE,"PROJECT";"Summary -2",#N/A,FALSE,"SUMMARY"}</definedName>
    <definedName name="______a130" localSheetId="12" hidden="1">{"Offgrid",#N/A,FALSE,"OFFGRID";"Region",#N/A,FALSE,"REGION";"Offgrid -2",#N/A,FALSE,"OFFGRID";"WTP",#N/A,FALSE,"WTP";"WTP -2",#N/A,FALSE,"WTP";"Project",#N/A,FALSE,"PROJECT";"Summary -2",#N/A,FALSE,"SUMMARY"}</definedName>
    <definedName name="______a130" localSheetId="11" hidden="1">{"Offgrid",#N/A,FALSE,"OFFGRID";"Region",#N/A,FALSE,"REGION";"Offgrid -2",#N/A,FALSE,"OFFGRID";"WTP",#N/A,FALSE,"WTP";"WTP -2",#N/A,FALSE,"WTP";"Project",#N/A,FALSE,"PROJECT";"Summary -2",#N/A,FALSE,"SUMMARY"}</definedName>
    <definedName name="______a130" localSheetId="1"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130" localSheetId="4" hidden="1">{"Offgrid",#N/A,FALSE,"OFFGRID";"Region",#N/A,FALSE,"REGION";"Offgrid -2",#N/A,FALSE,"OFFGRID";"WTP",#N/A,FALSE,"WTP";"WTP -2",#N/A,FALSE,"WTP";"Project",#N/A,FALSE,"PROJECT";"Summary -2",#N/A,FALSE,"SUMMARY"}</definedName>
    <definedName name="______a130" localSheetId="16" hidden="1">{"Offgrid",#N/A,FALSE,"OFFGRID";"Region",#N/A,FALSE,"REGION";"Offgrid -2",#N/A,FALSE,"OFFGRID";"WTP",#N/A,FALSE,"WTP";"WTP -2",#N/A,FALSE,"WTP";"Project",#N/A,FALSE,"PROJECT";"Summary -2",#N/A,FALSE,"SUMMARY"}</definedName>
    <definedName name="______a130" localSheetId="21" hidden="1">{"Offgrid",#N/A,FALSE,"OFFGRID";"Region",#N/A,FALSE,"REGION";"Offgrid -2",#N/A,FALSE,"OFFGRID";"WTP",#N/A,FALSE,"WTP";"WTP -2",#N/A,FALSE,"WTP";"Project",#N/A,FALSE,"PROJECT";"Summary -2",#N/A,FALSE,"SUMMARY"}</definedName>
    <definedName name="______a130" localSheetId="5" hidden="1">{"Offgrid",#N/A,FALSE,"OFFGRID";"Region",#N/A,FALSE,"REGION";"Offgrid -2",#N/A,FALSE,"OFFGRID";"WTP",#N/A,FALSE,"WTP";"WTP -2",#N/A,FALSE,"WTP";"Project",#N/A,FALSE,"PROJECT";"Summary -2",#N/A,FALSE,"SUMMARY"}</definedName>
    <definedName name="______a130" localSheetId="23" hidden="1">{"Offgrid",#N/A,FALSE,"OFFGRID";"Region",#N/A,FALSE,"REGION";"Offgrid -2",#N/A,FALSE,"OFFGRID";"WTP",#N/A,FALSE,"WTP";"WTP -2",#N/A,FALSE,"WTP";"Project",#N/A,FALSE,"PROJECT";"Summary -2",#N/A,FALSE,"SUMMARY"}</definedName>
    <definedName name="______a130" localSheetId="7" hidden="1">{"Offgrid",#N/A,FALSE,"OFFGRID";"Region",#N/A,FALSE,"REGION";"Offgrid -2",#N/A,FALSE,"OFFGRID";"WTP",#N/A,FALSE,"WTP";"WTP -2",#N/A,FALSE,"WTP";"Project",#N/A,FALSE,"PROJECT";"Summary -2",#N/A,FALSE,"SUMMARY"}</definedName>
    <definedName name="______a130" localSheetId="13" hidden="1">{"Offgrid",#N/A,FALSE,"OFFGRID";"Region",#N/A,FALSE,"REGION";"Offgrid -2",#N/A,FALSE,"OFFGRID";"WTP",#N/A,FALSE,"WTP";"WTP -2",#N/A,FALSE,"WTP";"Project",#N/A,FALSE,"PROJECT";"Summary -2",#N/A,FALSE,"SUMMARY"}</definedName>
    <definedName name="______a130" localSheetId="18" hidden="1">{"Offgrid",#N/A,FALSE,"OFFGRID";"Region",#N/A,FALSE,"REGION";"Offgrid -2",#N/A,FALSE,"OFFGRID";"WTP",#N/A,FALSE,"WTP";"WTP -2",#N/A,FALSE,"WTP";"Project",#N/A,FALSE,"PROJECT";"Summary -2",#N/A,FALSE,"SUMMARY"}</definedName>
    <definedName name="______a130" localSheetId="14" hidden="1">{"Offgrid",#N/A,FALSE,"OFFGRID";"Region",#N/A,FALSE,"REGION";"Offgrid -2",#N/A,FALSE,"OFFGRID";"WTP",#N/A,FALSE,"WTP";"WTP -2",#N/A,FALSE,"WTP";"Project",#N/A,FALSE,"PROJECT";"Summary -2",#N/A,FALSE,"SUMMARY"}</definedName>
    <definedName name="______a130" localSheetId="15"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Bm2" localSheetId="3" hidden="1">{"'Sheet1'!$L$16"}</definedName>
    <definedName name="______Bm2" localSheetId="17" hidden="1">{"'Sheet1'!$L$16"}</definedName>
    <definedName name="______Bm2" localSheetId="9" hidden="1">{"'Sheet1'!$L$16"}</definedName>
    <definedName name="______Bm2" localSheetId="8" hidden="1">{"'Sheet1'!$L$16"}</definedName>
    <definedName name="______Bm2" localSheetId="0" hidden="1">{"'Sheet1'!$L$16"}</definedName>
    <definedName name="______Bm2" localSheetId="10" hidden="1">{"'Sheet1'!$L$16"}</definedName>
    <definedName name="______Bm2" localSheetId="6" hidden="1">{"'Sheet1'!$L$16"}</definedName>
    <definedName name="______Bm2" localSheetId="12" hidden="1">{"'Sheet1'!$L$16"}</definedName>
    <definedName name="______Bm2" localSheetId="11" hidden="1">{"'Sheet1'!$L$16"}</definedName>
    <definedName name="______Bm2" localSheetId="1" hidden="1">{"'Sheet1'!$L$16"}</definedName>
    <definedName name="______Bm2" localSheetId="2" hidden="1">{"'Sheet1'!$L$16"}</definedName>
    <definedName name="______Bm2" localSheetId="4" hidden="1">{"'Sheet1'!$L$16"}</definedName>
    <definedName name="______Bm2" localSheetId="16" hidden="1">{"'Sheet1'!$L$16"}</definedName>
    <definedName name="______Bm2" localSheetId="21" hidden="1">{"'Sheet1'!$L$16"}</definedName>
    <definedName name="______Bm2" localSheetId="5" hidden="1">{"'Sheet1'!$L$16"}</definedName>
    <definedName name="______Bm2" localSheetId="23" hidden="1">{"'Sheet1'!$L$16"}</definedName>
    <definedName name="______Bm2" localSheetId="7" hidden="1">{"'Sheet1'!$L$16"}</definedName>
    <definedName name="______Bm2" localSheetId="13" hidden="1">{"'Sheet1'!$L$16"}</definedName>
    <definedName name="______Bm2" localSheetId="18" hidden="1">{"'Sheet1'!$L$16"}</definedName>
    <definedName name="______Bm2" localSheetId="14" hidden="1">{"'Sheet1'!$L$16"}</definedName>
    <definedName name="______Bm2" localSheetId="15" hidden="1">{"'Sheet1'!$L$16"}</definedName>
    <definedName name="______Bm2" hidden="1">{"'Sheet1'!$L$16"}</definedName>
    <definedName name="______CP31" localSheetId="3" hidden="1">{"'Sheet1'!$L$16"}</definedName>
    <definedName name="______CP31" localSheetId="17" hidden="1">{"'Sheet1'!$L$16"}</definedName>
    <definedName name="______CP31" localSheetId="9" hidden="1">{"'Sheet1'!$L$16"}</definedName>
    <definedName name="______CP31" localSheetId="8" hidden="1">{"'Sheet1'!$L$16"}</definedName>
    <definedName name="______CP31" localSheetId="0" hidden="1">{"'Sheet1'!$L$16"}</definedName>
    <definedName name="______CP31" localSheetId="10" hidden="1">{"'Sheet1'!$L$16"}</definedName>
    <definedName name="______CP31" localSheetId="6" hidden="1">{"'Sheet1'!$L$16"}</definedName>
    <definedName name="______CP31" localSheetId="12" hidden="1">{"'Sheet1'!$L$16"}</definedName>
    <definedName name="______CP31" localSheetId="11" hidden="1">{"'Sheet1'!$L$16"}</definedName>
    <definedName name="______CP31" localSheetId="1" hidden="1">{"'Sheet1'!$L$16"}</definedName>
    <definedName name="______CP31" localSheetId="2" hidden="1">{"'Sheet1'!$L$16"}</definedName>
    <definedName name="______CP31" localSheetId="4" hidden="1">{"'Sheet1'!$L$16"}</definedName>
    <definedName name="______CP31" localSheetId="16" hidden="1">{"'Sheet1'!$L$16"}</definedName>
    <definedName name="______CP31" localSheetId="21" hidden="1">{"'Sheet1'!$L$16"}</definedName>
    <definedName name="______CP31" localSheetId="5" hidden="1">{"'Sheet1'!$L$16"}</definedName>
    <definedName name="______CP31" localSheetId="23" hidden="1">{"'Sheet1'!$L$16"}</definedName>
    <definedName name="______CP31" localSheetId="7" hidden="1">{"'Sheet1'!$L$16"}</definedName>
    <definedName name="______CP31" localSheetId="13" hidden="1">{"'Sheet1'!$L$16"}</definedName>
    <definedName name="______CP31" localSheetId="18" hidden="1">{"'Sheet1'!$L$16"}</definedName>
    <definedName name="______CP31" localSheetId="14" hidden="1">{"'Sheet1'!$L$16"}</definedName>
    <definedName name="______CP31" localSheetId="15" hidden="1">{"'Sheet1'!$L$16"}</definedName>
    <definedName name="______CP31" hidden="1">{"'Sheet1'!$L$16"}</definedName>
    <definedName name="______F3">#REF!</definedName>
    <definedName name="______fsf2" localSheetId="3" hidden="1">{#N/A,#N/A,TRUE,"Mhr_Sum"}</definedName>
    <definedName name="______fsf2" localSheetId="2" hidden="1">{#N/A,#N/A,TRUE,"Mhr_Sum"}</definedName>
    <definedName name="______fsf2" localSheetId="4" hidden="1">{#N/A,#N/A,TRUE,"Mhr_Sum"}</definedName>
    <definedName name="______fsf2" localSheetId="16" hidden="1">{#N/A,#N/A,TRUE,"Mhr_Sum"}</definedName>
    <definedName name="______fsf2" localSheetId="21" hidden="1">{#N/A,#N/A,TRUE,"Mhr_Sum"}</definedName>
    <definedName name="______fsf2" localSheetId="5" hidden="1">{#N/A,#N/A,TRUE,"Mhr_Sum"}</definedName>
    <definedName name="______fsf2" localSheetId="13" hidden="1">{#N/A,#N/A,TRUE,"Mhr_Sum"}</definedName>
    <definedName name="______fsf2" localSheetId="14" hidden="1">{#N/A,#N/A,TRUE,"Mhr_Sum"}</definedName>
    <definedName name="______fsf2" localSheetId="15" hidden="1">{#N/A,#N/A,TRUE,"Mhr_Sum"}</definedName>
    <definedName name="______fsf2" hidden="1">{#N/A,#N/A,TRUE,"Mhr_Sum"}</definedName>
    <definedName name="______Goi8" localSheetId="3" hidden="1">{"'Sheet1'!$L$16"}</definedName>
    <definedName name="______Goi8" localSheetId="17" hidden="1">{"'Sheet1'!$L$16"}</definedName>
    <definedName name="______Goi8" localSheetId="9" hidden="1">{"'Sheet1'!$L$16"}</definedName>
    <definedName name="______Goi8" localSheetId="8" hidden="1">{"'Sheet1'!$L$16"}</definedName>
    <definedName name="______Goi8" localSheetId="0" hidden="1">{"'Sheet1'!$L$16"}</definedName>
    <definedName name="______Goi8" localSheetId="10" hidden="1">{"'Sheet1'!$L$16"}</definedName>
    <definedName name="______Goi8" localSheetId="6" hidden="1">{"'Sheet1'!$L$16"}</definedName>
    <definedName name="______Goi8" localSheetId="12" hidden="1">{"'Sheet1'!$L$16"}</definedName>
    <definedName name="______Goi8" localSheetId="11" hidden="1">{"'Sheet1'!$L$16"}</definedName>
    <definedName name="______Goi8" localSheetId="1" hidden="1">{"'Sheet1'!$L$16"}</definedName>
    <definedName name="______Goi8" localSheetId="2" hidden="1">{"'Sheet1'!$L$16"}</definedName>
    <definedName name="______Goi8" localSheetId="4" hidden="1">{"'Sheet1'!$L$16"}</definedName>
    <definedName name="______Goi8" localSheetId="16" hidden="1">{"'Sheet1'!$L$16"}</definedName>
    <definedName name="______Goi8" localSheetId="21" hidden="1">{"'Sheet1'!$L$16"}</definedName>
    <definedName name="______Goi8" localSheetId="5" hidden="1">{"'Sheet1'!$L$16"}</definedName>
    <definedName name="______Goi8" localSheetId="23" hidden="1">{"'Sheet1'!$L$16"}</definedName>
    <definedName name="______Goi8" localSheetId="7" hidden="1">{"'Sheet1'!$L$16"}</definedName>
    <definedName name="______Goi8" localSheetId="13" hidden="1">{"'Sheet1'!$L$16"}</definedName>
    <definedName name="______Goi8" localSheetId="18" hidden="1">{"'Sheet1'!$L$16"}</definedName>
    <definedName name="______Goi8" localSheetId="14" hidden="1">{"'Sheet1'!$L$16"}</definedName>
    <definedName name="______Goi8" localSheetId="15" hidden="1">{"'Sheet1'!$L$16"}</definedName>
    <definedName name="______Goi8" hidden="1">{"'Sheet1'!$L$16"}</definedName>
    <definedName name="______H1" localSheetId="3" hidden="1">{#N/A,#N/A,TRUE,"Mhr_Sum"}</definedName>
    <definedName name="______H1" localSheetId="2" hidden="1">{#N/A,#N/A,TRUE,"Mhr_Sum"}</definedName>
    <definedName name="______H1" localSheetId="4" hidden="1">{#N/A,#N/A,TRUE,"Mhr_Sum"}</definedName>
    <definedName name="______H1" localSheetId="16" hidden="1">{#N/A,#N/A,TRUE,"Mhr_Sum"}</definedName>
    <definedName name="______H1" localSheetId="21" hidden="1">{#N/A,#N/A,TRUE,"Mhr_Sum"}</definedName>
    <definedName name="______H1" localSheetId="5" hidden="1">{#N/A,#N/A,TRUE,"Mhr_Sum"}</definedName>
    <definedName name="______H1" localSheetId="13" hidden="1">{#N/A,#N/A,TRUE,"Mhr_Sum"}</definedName>
    <definedName name="______H1" localSheetId="14" hidden="1">{#N/A,#N/A,TRUE,"Mhr_Sum"}</definedName>
    <definedName name="______H1" localSheetId="15" hidden="1">{#N/A,#N/A,TRUE,"Mhr_Sum"}</definedName>
    <definedName name="______H1" hidden="1">{#N/A,#N/A,TRUE,"Mhr_Sum"}</definedName>
    <definedName name="______H3" localSheetId="3" hidden="1">{"'장비'!$A$3:$M$12"}</definedName>
    <definedName name="______H3" localSheetId="2" hidden="1">{"'장비'!$A$3:$M$12"}</definedName>
    <definedName name="______H3" localSheetId="4" hidden="1">{"'장비'!$A$3:$M$12"}</definedName>
    <definedName name="______H3" localSheetId="16" hidden="1">{"'장비'!$A$3:$M$12"}</definedName>
    <definedName name="______H3" localSheetId="21" hidden="1">{"'장비'!$A$3:$M$12"}</definedName>
    <definedName name="______H3" localSheetId="5" hidden="1">{"'장비'!$A$3:$M$12"}</definedName>
    <definedName name="______H3" localSheetId="13" hidden="1">{"'장비'!$A$3:$M$12"}</definedName>
    <definedName name="______H3" localSheetId="14" hidden="1">{"'장비'!$A$3:$M$12"}</definedName>
    <definedName name="______H3" localSheetId="15" hidden="1">{"'장비'!$A$3:$M$12"}</definedName>
    <definedName name="______H3" hidden="1">{"'장비'!$A$3:$M$12"}</definedName>
    <definedName name="______H4" localSheetId="3" hidden="1">{#N/A,#N/A,TRUE,"Mhr_Sum"}</definedName>
    <definedName name="______H4" localSheetId="2" hidden="1">{#N/A,#N/A,TRUE,"Mhr_Sum"}</definedName>
    <definedName name="______H4" localSheetId="4" hidden="1">{#N/A,#N/A,TRUE,"Mhr_Sum"}</definedName>
    <definedName name="______H4" localSheetId="16" hidden="1">{#N/A,#N/A,TRUE,"Mhr_Sum"}</definedName>
    <definedName name="______H4" localSheetId="21" hidden="1">{#N/A,#N/A,TRUE,"Mhr_Sum"}</definedName>
    <definedName name="______H4" localSheetId="5" hidden="1">{#N/A,#N/A,TRUE,"Mhr_Sum"}</definedName>
    <definedName name="______H4" localSheetId="13" hidden="1">{#N/A,#N/A,TRUE,"Mhr_Sum"}</definedName>
    <definedName name="______H4" localSheetId="14" hidden="1">{#N/A,#N/A,TRUE,"Mhr_Sum"}</definedName>
    <definedName name="______H4" localSheetId="15" hidden="1">{#N/A,#N/A,TRUE,"Mhr_Sum"}</definedName>
    <definedName name="______H4" hidden="1">{#N/A,#N/A,TRUE,"Mhr_Sum"}</definedName>
    <definedName name="______HE09">#REF!</definedName>
    <definedName name="______Lan1" localSheetId="3" hidden="1">{"'Sheet1'!$L$16"}</definedName>
    <definedName name="______Lan1" localSheetId="17" hidden="1">{"'Sheet1'!$L$16"}</definedName>
    <definedName name="______Lan1" localSheetId="9" hidden="1">{"'Sheet1'!$L$16"}</definedName>
    <definedName name="______Lan1" localSheetId="8" hidden="1">{"'Sheet1'!$L$16"}</definedName>
    <definedName name="______Lan1" localSheetId="0" hidden="1">{"'Sheet1'!$L$16"}</definedName>
    <definedName name="______Lan1" localSheetId="10" hidden="1">{"'Sheet1'!$L$16"}</definedName>
    <definedName name="______Lan1" localSheetId="6" hidden="1">{"'Sheet1'!$L$16"}</definedName>
    <definedName name="______Lan1" localSheetId="12" hidden="1">{"'Sheet1'!$L$16"}</definedName>
    <definedName name="______Lan1" localSheetId="11" hidden="1">{"'Sheet1'!$L$16"}</definedName>
    <definedName name="______Lan1" localSheetId="1" hidden="1">{"'Sheet1'!$L$16"}</definedName>
    <definedName name="______Lan1" localSheetId="2" hidden="1">{"'Sheet1'!$L$16"}</definedName>
    <definedName name="______Lan1" localSheetId="4" hidden="1">{"'Sheet1'!$L$16"}</definedName>
    <definedName name="______Lan1" localSheetId="16" hidden="1">{"'Sheet1'!$L$16"}</definedName>
    <definedName name="______Lan1" localSheetId="21" hidden="1">{"'Sheet1'!$L$16"}</definedName>
    <definedName name="______Lan1" localSheetId="5" hidden="1">{"'Sheet1'!$L$16"}</definedName>
    <definedName name="______Lan1" localSheetId="23" hidden="1">{"'Sheet1'!$L$16"}</definedName>
    <definedName name="______Lan1" localSheetId="7" hidden="1">{"'Sheet1'!$L$16"}</definedName>
    <definedName name="______Lan1" localSheetId="13" hidden="1">{"'Sheet1'!$L$16"}</definedName>
    <definedName name="______Lan1" localSheetId="18" hidden="1">{"'Sheet1'!$L$16"}</definedName>
    <definedName name="______Lan1" localSheetId="14" hidden="1">{"'Sheet1'!$L$16"}</definedName>
    <definedName name="______Lan1" localSheetId="15" hidden="1">{"'Sheet1'!$L$16"}</definedName>
    <definedName name="______Lan1" hidden="1">{"'Sheet1'!$L$16"}</definedName>
    <definedName name="______LAN3" localSheetId="3" hidden="1">{"'Sheet1'!$L$16"}</definedName>
    <definedName name="______LAN3" localSheetId="17" hidden="1">{"'Sheet1'!$L$16"}</definedName>
    <definedName name="______LAN3" localSheetId="9" hidden="1">{"'Sheet1'!$L$16"}</definedName>
    <definedName name="______LAN3" localSheetId="8" hidden="1">{"'Sheet1'!$L$16"}</definedName>
    <definedName name="______LAN3" localSheetId="0" hidden="1">{"'Sheet1'!$L$16"}</definedName>
    <definedName name="______LAN3" localSheetId="10" hidden="1">{"'Sheet1'!$L$16"}</definedName>
    <definedName name="______LAN3" localSheetId="6" hidden="1">{"'Sheet1'!$L$16"}</definedName>
    <definedName name="______LAN3" localSheetId="12" hidden="1">{"'Sheet1'!$L$16"}</definedName>
    <definedName name="______LAN3" localSheetId="11" hidden="1">{"'Sheet1'!$L$16"}</definedName>
    <definedName name="______LAN3" localSheetId="1" hidden="1">{"'Sheet1'!$L$16"}</definedName>
    <definedName name="______LAN3" localSheetId="2" hidden="1">{"'Sheet1'!$L$16"}</definedName>
    <definedName name="______LAN3" localSheetId="4" hidden="1">{"'Sheet1'!$L$16"}</definedName>
    <definedName name="______LAN3" localSheetId="16" hidden="1">{"'Sheet1'!$L$16"}</definedName>
    <definedName name="______LAN3" localSheetId="21" hidden="1">{"'Sheet1'!$L$16"}</definedName>
    <definedName name="______LAN3" localSheetId="5" hidden="1">{"'Sheet1'!$L$16"}</definedName>
    <definedName name="______LAN3" localSheetId="23" hidden="1">{"'Sheet1'!$L$16"}</definedName>
    <definedName name="______LAN3" localSheetId="7" hidden="1">{"'Sheet1'!$L$16"}</definedName>
    <definedName name="______LAN3" localSheetId="13" hidden="1">{"'Sheet1'!$L$16"}</definedName>
    <definedName name="______LAN3" localSheetId="18" hidden="1">{"'Sheet1'!$L$16"}</definedName>
    <definedName name="______LAN3" localSheetId="14" hidden="1">{"'Sheet1'!$L$16"}</definedName>
    <definedName name="______LAN3" localSheetId="15" hidden="1">{"'Sheet1'!$L$16"}</definedName>
    <definedName name="______LAN3" hidden="1">{"'Sheet1'!$L$16"}</definedName>
    <definedName name="______NCN15" localSheetId="3" hidden="1">{"'Sheet1'!$L$16"}</definedName>
    <definedName name="______NCN15" localSheetId="17" hidden="1">{"'Sheet1'!$L$16"}</definedName>
    <definedName name="______NCN15" localSheetId="9" hidden="1">{"'Sheet1'!$L$16"}</definedName>
    <definedName name="______NCN15" localSheetId="8" hidden="1">{"'Sheet1'!$L$16"}</definedName>
    <definedName name="______NCN15" localSheetId="0" hidden="1">{"'Sheet1'!$L$16"}</definedName>
    <definedName name="______NCN15" localSheetId="10" hidden="1">{"'Sheet1'!$L$16"}</definedName>
    <definedName name="______NCN15" localSheetId="6" hidden="1">{"'Sheet1'!$L$16"}</definedName>
    <definedName name="______NCN15" localSheetId="12" hidden="1">{"'Sheet1'!$L$16"}</definedName>
    <definedName name="______NCN15" localSheetId="11" hidden="1">{"'Sheet1'!$L$16"}</definedName>
    <definedName name="______NCN15" localSheetId="1" hidden="1">{"'Sheet1'!$L$16"}</definedName>
    <definedName name="______NCN15" localSheetId="2" hidden="1">{"'Sheet1'!$L$16"}</definedName>
    <definedName name="______NCN15" localSheetId="4" hidden="1">{"'Sheet1'!$L$16"}</definedName>
    <definedName name="______NCN15" localSheetId="16" hidden="1">{"'Sheet1'!$L$16"}</definedName>
    <definedName name="______NCN15" localSheetId="21" hidden="1">{"'Sheet1'!$L$16"}</definedName>
    <definedName name="______NCN15" localSheetId="5" hidden="1">{"'Sheet1'!$L$16"}</definedName>
    <definedName name="______NCN15" localSheetId="23" hidden="1">{"'Sheet1'!$L$16"}</definedName>
    <definedName name="______NCN15" localSheetId="7" hidden="1">{"'Sheet1'!$L$16"}</definedName>
    <definedName name="______NCN15" localSheetId="13" hidden="1">{"'Sheet1'!$L$16"}</definedName>
    <definedName name="______NCN15" localSheetId="18" hidden="1">{"'Sheet1'!$L$16"}</definedName>
    <definedName name="______NCN15" localSheetId="14" hidden="1">{"'Sheet1'!$L$16"}</definedName>
    <definedName name="______NCN15" localSheetId="15" hidden="1">{"'Sheet1'!$L$16"}</definedName>
    <definedName name="______NCN15" hidden="1">{"'Sheet1'!$L$16"}</definedName>
    <definedName name="______nin190">#REF!</definedName>
    <definedName name="______PA3" localSheetId="3" hidden="1">{"'Sheet1'!$L$16"}</definedName>
    <definedName name="______PA3" localSheetId="17" hidden="1">{"'Sheet1'!$L$16"}</definedName>
    <definedName name="______PA3" localSheetId="9" hidden="1">{"'Sheet1'!$L$16"}</definedName>
    <definedName name="______PA3" localSheetId="8" hidden="1">{"'Sheet1'!$L$16"}</definedName>
    <definedName name="______PA3" localSheetId="0" hidden="1">{"'Sheet1'!$L$16"}</definedName>
    <definedName name="______PA3" localSheetId="10" hidden="1">{"'Sheet1'!$L$16"}</definedName>
    <definedName name="______PA3" localSheetId="6" hidden="1">{"'Sheet1'!$L$16"}</definedName>
    <definedName name="______PA3" localSheetId="12" hidden="1">{"'Sheet1'!$L$16"}</definedName>
    <definedName name="______PA3" localSheetId="11" hidden="1">{"'Sheet1'!$L$16"}</definedName>
    <definedName name="______PA3" localSheetId="1" hidden="1">{"'Sheet1'!$L$16"}</definedName>
    <definedName name="______PA3" localSheetId="2" hidden="1">{"'Sheet1'!$L$16"}</definedName>
    <definedName name="______PA3" localSheetId="4" hidden="1">{"'Sheet1'!$L$16"}</definedName>
    <definedName name="______PA3" localSheetId="16" hidden="1">{"'Sheet1'!$L$16"}</definedName>
    <definedName name="______PA3" localSheetId="21" hidden="1">{"'Sheet1'!$L$16"}</definedName>
    <definedName name="______PA3" localSheetId="5" hidden="1">{"'Sheet1'!$L$16"}</definedName>
    <definedName name="______PA3" localSheetId="23" hidden="1">{"'Sheet1'!$L$16"}</definedName>
    <definedName name="______PA3" localSheetId="7" hidden="1">{"'Sheet1'!$L$16"}</definedName>
    <definedName name="______PA3" localSheetId="13" hidden="1">{"'Sheet1'!$L$16"}</definedName>
    <definedName name="______PA3" localSheetId="18" hidden="1">{"'Sheet1'!$L$16"}</definedName>
    <definedName name="______PA3" localSheetId="14" hidden="1">{"'Sheet1'!$L$16"}</definedName>
    <definedName name="______PA3" localSheetId="15" hidden="1">{"'Sheet1'!$L$16"}</definedName>
    <definedName name="______PA3" hidden="1">{"'Sheet1'!$L$16"}</definedName>
    <definedName name="______TH20004" localSheetId="3" hidden="1">{"'Sheet1'!$L$16"}</definedName>
    <definedName name="______TH20004" localSheetId="17" hidden="1">{"'Sheet1'!$L$16"}</definedName>
    <definedName name="______TH20004" localSheetId="9" hidden="1">{"'Sheet1'!$L$16"}</definedName>
    <definedName name="______TH20004" localSheetId="8" hidden="1">{"'Sheet1'!$L$16"}</definedName>
    <definedName name="______TH20004" localSheetId="0" hidden="1">{"'Sheet1'!$L$16"}</definedName>
    <definedName name="______TH20004" localSheetId="10" hidden="1">{"'Sheet1'!$L$16"}</definedName>
    <definedName name="______TH20004" localSheetId="6" hidden="1">{"'Sheet1'!$L$16"}</definedName>
    <definedName name="______TH20004" localSheetId="12" hidden="1">{"'Sheet1'!$L$16"}</definedName>
    <definedName name="______TH20004" localSheetId="11" hidden="1">{"'Sheet1'!$L$16"}</definedName>
    <definedName name="______TH20004" localSheetId="1" hidden="1">{"'Sheet1'!$L$16"}</definedName>
    <definedName name="______TH20004" localSheetId="2" hidden="1">{"'Sheet1'!$L$16"}</definedName>
    <definedName name="______TH20004" localSheetId="4" hidden="1">{"'Sheet1'!$L$16"}</definedName>
    <definedName name="______TH20004" localSheetId="16" hidden="1">{"'Sheet1'!$L$16"}</definedName>
    <definedName name="______TH20004" localSheetId="21" hidden="1">{"'Sheet1'!$L$16"}</definedName>
    <definedName name="______TH20004" localSheetId="5" hidden="1">{"'Sheet1'!$L$16"}</definedName>
    <definedName name="______TH20004" localSheetId="23" hidden="1">{"'Sheet1'!$L$16"}</definedName>
    <definedName name="______TH20004" localSheetId="7" hidden="1">{"'Sheet1'!$L$16"}</definedName>
    <definedName name="______TH20004" localSheetId="13" hidden="1">{"'Sheet1'!$L$16"}</definedName>
    <definedName name="______TH20004" localSheetId="18" hidden="1">{"'Sheet1'!$L$16"}</definedName>
    <definedName name="______TH20004" localSheetId="14" hidden="1">{"'Sheet1'!$L$16"}</definedName>
    <definedName name="______TH20004" localSheetId="15" hidden="1">{"'Sheet1'!$L$16"}</definedName>
    <definedName name="______TH20004" hidden="1">{"'Sheet1'!$L$16"}</definedName>
    <definedName name="_____a129" localSheetId="3" hidden="1">{"Offgrid",#N/A,FALSE,"OFFGRID";"Region",#N/A,FALSE,"REGION";"Offgrid -2",#N/A,FALSE,"OFFGRID";"WTP",#N/A,FALSE,"WTP";"WTP -2",#N/A,FALSE,"WTP";"Project",#N/A,FALSE,"PROJECT";"Summary -2",#N/A,FALSE,"SUMMARY"}</definedName>
    <definedName name="_____a129" localSheetId="17" hidden="1">{"Offgrid",#N/A,FALSE,"OFFGRID";"Region",#N/A,FALSE,"REGION";"Offgrid -2",#N/A,FALSE,"OFFGRID";"WTP",#N/A,FALSE,"WTP";"WTP -2",#N/A,FALSE,"WTP";"Project",#N/A,FALSE,"PROJECT";"Summary -2",#N/A,FALSE,"SUMMARY"}</definedName>
    <definedName name="_____a129" localSheetId="9" hidden="1">{"Offgrid",#N/A,FALSE,"OFFGRID";"Region",#N/A,FALSE,"REGION";"Offgrid -2",#N/A,FALSE,"OFFGRID";"WTP",#N/A,FALSE,"WTP";"WTP -2",#N/A,FALSE,"WTP";"Project",#N/A,FALSE,"PROJECT";"Summary -2",#N/A,FALSE,"SUMMARY"}</definedName>
    <definedName name="_____a129" localSheetId="8" hidden="1">{"Offgrid",#N/A,FALSE,"OFFGRID";"Region",#N/A,FALSE,"REGION";"Offgrid -2",#N/A,FALSE,"OFFGRID";"WTP",#N/A,FALSE,"WTP";"WTP -2",#N/A,FALSE,"WTP";"Project",#N/A,FALSE,"PROJECT";"Summary -2",#N/A,FALSE,"SUMMARY"}</definedName>
    <definedName name="_____a129" localSheetId="0" hidden="1">{"Offgrid",#N/A,FALSE,"OFFGRID";"Region",#N/A,FALSE,"REGION";"Offgrid -2",#N/A,FALSE,"OFFGRID";"WTP",#N/A,FALSE,"WTP";"WTP -2",#N/A,FALSE,"WTP";"Project",#N/A,FALSE,"PROJECT";"Summary -2",#N/A,FALSE,"SUMMARY"}</definedName>
    <definedName name="_____a129" localSheetId="10" hidden="1">{"Offgrid",#N/A,FALSE,"OFFGRID";"Region",#N/A,FALSE,"REGION";"Offgrid -2",#N/A,FALSE,"OFFGRID";"WTP",#N/A,FALSE,"WTP";"WTP -2",#N/A,FALSE,"WTP";"Project",#N/A,FALSE,"PROJECT";"Summary -2",#N/A,FALSE,"SUMMARY"}</definedName>
    <definedName name="_____a129" localSheetId="6" hidden="1">{"Offgrid",#N/A,FALSE,"OFFGRID";"Region",#N/A,FALSE,"REGION";"Offgrid -2",#N/A,FALSE,"OFFGRID";"WTP",#N/A,FALSE,"WTP";"WTP -2",#N/A,FALSE,"WTP";"Project",#N/A,FALSE,"PROJECT";"Summary -2",#N/A,FALSE,"SUMMARY"}</definedName>
    <definedName name="_____a129" localSheetId="12" hidden="1">{"Offgrid",#N/A,FALSE,"OFFGRID";"Region",#N/A,FALSE,"REGION";"Offgrid -2",#N/A,FALSE,"OFFGRID";"WTP",#N/A,FALSE,"WTP";"WTP -2",#N/A,FALSE,"WTP";"Project",#N/A,FALSE,"PROJECT";"Summary -2",#N/A,FALSE,"SUMMARY"}</definedName>
    <definedName name="_____a129" localSheetId="11" hidden="1">{"Offgrid",#N/A,FALSE,"OFFGRID";"Region",#N/A,FALSE,"REGION";"Offgrid -2",#N/A,FALSE,"OFFGRID";"WTP",#N/A,FALSE,"WTP";"WTP -2",#N/A,FALSE,"WTP";"Project",#N/A,FALSE,"PROJECT";"Summary -2",#N/A,FALSE,"SUMMARY"}</definedName>
    <definedName name="_____a129" localSheetId="1" hidden="1">{"Offgrid",#N/A,FALSE,"OFFGRID";"Region",#N/A,FALSE,"REGION";"Offgrid -2",#N/A,FALSE,"OFFGRID";"WTP",#N/A,FALSE,"WTP";"WTP -2",#N/A,FALSE,"WTP";"Project",#N/A,FALSE,"PROJECT";"Summary -2",#N/A,FALSE,"SUMMARY"}</definedName>
    <definedName name="_____a129" localSheetId="2" hidden="1">{"Offgrid",#N/A,FALSE,"OFFGRID";"Region",#N/A,FALSE,"REGION";"Offgrid -2",#N/A,FALSE,"OFFGRID";"WTP",#N/A,FALSE,"WTP";"WTP -2",#N/A,FALSE,"WTP";"Project",#N/A,FALSE,"PROJECT";"Summary -2",#N/A,FALSE,"SUMMARY"}</definedName>
    <definedName name="_____a129" localSheetId="4" hidden="1">{"Offgrid",#N/A,FALSE,"OFFGRID";"Region",#N/A,FALSE,"REGION";"Offgrid -2",#N/A,FALSE,"OFFGRID";"WTP",#N/A,FALSE,"WTP";"WTP -2",#N/A,FALSE,"WTP";"Project",#N/A,FALSE,"PROJECT";"Summary -2",#N/A,FALSE,"SUMMARY"}</definedName>
    <definedName name="_____a129" localSheetId="16" hidden="1">{"Offgrid",#N/A,FALSE,"OFFGRID";"Region",#N/A,FALSE,"REGION";"Offgrid -2",#N/A,FALSE,"OFFGRID";"WTP",#N/A,FALSE,"WTP";"WTP -2",#N/A,FALSE,"WTP";"Project",#N/A,FALSE,"PROJECT";"Summary -2",#N/A,FALSE,"SUMMARY"}</definedName>
    <definedName name="_____a129" localSheetId="21" hidden="1">{"Offgrid",#N/A,FALSE,"OFFGRID";"Region",#N/A,FALSE,"REGION";"Offgrid -2",#N/A,FALSE,"OFFGRID";"WTP",#N/A,FALSE,"WTP";"WTP -2",#N/A,FALSE,"WTP";"Project",#N/A,FALSE,"PROJECT";"Summary -2",#N/A,FALSE,"SUMMARY"}</definedName>
    <definedName name="_____a129" localSheetId="5" hidden="1">{"Offgrid",#N/A,FALSE,"OFFGRID";"Region",#N/A,FALSE,"REGION";"Offgrid -2",#N/A,FALSE,"OFFGRID";"WTP",#N/A,FALSE,"WTP";"WTP -2",#N/A,FALSE,"WTP";"Project",#N/A,FALSE,"PROJECT";"Summary -2",#N/A,FALSE,"SUMMARY"}</definedName>
    <definedName name="_____a129" localSheetId="23" hidden="1">{"Offgrid",#N/A,FALSE,"OFFGRID";"Region",#N/A,FALSE,"REGION";"Offgrid -2",#N/A,FALSE,"OFFGRID";"WTP",#N/A,FALSE,"WTP";"WTP -2",#N/A,FALSE,"WTP";"Project",#N/A,FALSE,"PROJECT";"Summary -2",#N/A,FALSE,"SUMMARY"}</definedName>
    <definedName name="_____a129" localSheetId="7" hidden="1">{"Offgrid",#N/A,FALSE,"OFFGRID";"Region",#N/A,FALSE,"REGION";"Offgrid -2",#N/A,FALSE,"OFFGRID";"WTP",#N/A,FALSE,"WTP";"WTP -2",#N/A,FALSE,"WTP";"Project",#N/A,FALSE,"PROJECT";"Summary -2",#N/A,FALSE,"SUMMARY"}</definedName>
    <definedName name="_____a129" localSheetId="13" hidden="1">{"Offgrid",#N/A,FALSE,"OFFGRID";"Region",#N/A,FALSE,"REGION";"Offgrid -2",#N/A,FALSE,"OFFGRID";"WTP",#N/A,FALSE,"WTP";"WTP -2",#N/A,FALSE,"WTP";"Project",#N/A,FALSE,"PROJECT";"Summary -2",#N/A,FALSE,"SUMMARY"}</definedName>
    <definedName name="_____a129" localSheetId="18" hidden="1">{"Offgrid",#N/A,FALSE,"OFFGRID";"Region",#N/A,FALSE,"REGION";"Offgrid -2",#N/A,FALSE,"OFFGRID";"WTP",#N/A,FALSE,"WTP";"WTP -2",#N/A,FALSE,"WTP";"Project",#N/A,FALSE,"PROJECT";"Summary -2",#N/A,FALSE,"SUMMARY"}</definedName>
    <definedName name="_____a129" localSheetId="14" hidden="1">{"Offgrid",#N/A,FALSE,"OFFGRID";"Region",#N/A,FALSE,"REGION";"Offgrid -2",#N/A,FALSE,"OFFGRID";"WTP",#N/A,FALSE,"WTP";"WTP -2",#N/A,FALSE,"WTP";"Project",#N/A,FALSE,"PROJECT";"Summary -2",#N/A,FALSE,"SUMMARY"}</definedName>
    <definedName name="_____a129" localSheetId="15"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3" hidden="1">{"Offgrid",#N/A,FALSE,"OFFGRID";"Region",#N/A,FALSE,"REGION";"Offgrid -2",#N/A,FALSE,"OFFGRID";"WTP",#N/A,FALSE,"WTP";"WTP -2",#N/A,FALSE,"WTP";"Project",#N/A,FALSE,"PROJECT";"Summary -2",#N/A,FALSE,"SUMMARY"}</definedName>
    <definedName name="_____a130" localSheetId="17" hidden="1">{"Offgrid",#N/A,FALSE,"OFFGRID";"Region",#N/A,FALSE,"REGION";"Offgrid -2",#N/A,FALSE,"OFFGRID";"WTP",#N/A,FALSE,"WTP";"WTP -2",#N/A,FALSE,"WTP";"Project",#N/A,FALSE,"PROJECT";"Summary -2",#N/A,FALSE,"SUMMARY"}</definedName>
    <definedName name="_____a130" localSheetId="9" hidden="1">{"Offgrid",#N/A,FALSE,"OFFGRID";"Region",#N/A,FALSE,"REGION";"Offgrid -2",#N/A,FALSE,"OFFGRID";"WTP",#N/A,FALSE,"WTP";"WTP -2",#N/A,FALSE,"WTP";"Project",#N/A,FALSE,"PROJECT";"Summary -2",#N/A,FALSE,"SUMMARY"}</definedName>
    <definedName name="_____a130" localSheetId="8"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130" localSheetId="10" hidden="1">{"Offgrid",#N/A,FALSE,"OFFGRID";"Region",#N/A,FALSE,"REGION";"Offgrid -2",#N/A,FALSE,"OFFGRID";"WTP",#N/A,FALSE,"WTP";"WTP -2",#N/A,FALSE,"WTP";"Project",#N/A,FALSE,"PROJECT";"Summary -2",#N/A,FALSE,"SUMMARY"}</definedName>
    <definedName name="_____a130" localSheetId="6" hidden="1">{"Offgrid",#N/A,FALSE,"OFFGRID";"Region",#N/A,FALSE,"REGION";"Offgrid -2",#N/A,FALSE,"OFFGRID";"WTP",#N/A,FALSE,"WTP";"WTP -2",#N/A,FALSE,"WTP";"Project",#N/A,FALSE,"PROJECT";"Summary -2",#N/A,FALSE,"SUMMARY"}</definedName>
    <definedName name="_____a130" localSheetId="12" hidden="1">{"Offgrid",#N/A,FALSE,"OFFGRID";"Region",#N/A,FALSE,"REGION";"Offgrid -2",#N/A,FALSE,"OFFGRID";"WTP",#N/A,FALSE,"WTP";"WTP -2",#N/A,FALSE,"WTP";"Project",#N/A,FALSE,"PROJECT";"Summary -2",#N/A,FALSE,"SUMMARY"}</definedName>
    <definedName name="_____a130" localSheetId="11" hidden="1">{"Offgrid",#N/A,FALSE,"OFFGRID";"Region",#N/A,FALSE,"REGION";"Offgrid -2",#N/A,FALSE,"OFFGRID";"WTP",#N/A,FALSE,"WTP";"WTP -2",#N/A,FALSE,"WTP";"Project",#N/A,FALSE,"PROJECT";"Summary -2",#N/A,FALSE,"SUMMARY"}</definedName>
    <definedName name="_____a130" localSheetId="1"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130" localSheetId="4" hidden="1">{"Offgrid",#N/A,FALSE,"OFFGRID";"Region",#N/A,FALSE,"REGION";"Offgrid -2",#N/A,FALSE,"OFFGRID";"WTP",#N/A,FALSE,"WTP";"WTP -2",#N/A,FALSE,"WTP";"Project",#N/A,FALSE,"PROJECT";"Summary -2",#N/A,FALSE,"SUMMARY"}</definedName>
    <definedName name="_____a130" localSheetId="16" hidden="1">{"Offgrid",#N/A,FALSE,"OFFGRID";"Region",#N/A,FALSE,"REGION";"Offgrid -2",#N/A,FALSE,"OFFGRID";"WTP",#N/A,FALSE,"WTP";"WTP -2",#N/A,FALSE,"WTP";"Project",#N/A,FALSE,"PROJECT";"Summary -2",#N/A,FALSE,"SUMMARY"}</definedName>
    <definedName name="_____a130" localSheetId="21" hidden="1">{"Offgrid",#N/A,FALSE,"OFFGRID";"Region",#N/A,FALSE,"REGION";"Offgrid -2",#N/A,FALSE,"OFFGRID";"WTP",#N/A,FALSE,"WTP";"WTP -2",#N/A,FALSE,"WTP";"Project",#N/A,FALSE,"PROJECT";"Summary -2",#N/A,FALSE,"SUMMARY"}</definedName>
    <definedName name="_____a130" localSheetId="5" hidden="1">{"Offgrid",#N/A,FALSE,"OFFGRID";"Region",#N/A,FALSE,"REGION";"Offgrid -2",#N/A,FALSE,"OFFGRID";"WTP",#N/A,FALSE,"WTP";"WTP -2",#N/A,FALSE,"WTP";"Project",#N/A,FALSE,"PROJECT";"Summary -2",#N/A,FALSE,"SUMMARY"}</definedName>
    <definedName name="_____a130" localSheetId="23" hidden="1">{"Offgrid",#N/A,FALSE,"OFFGRID";"Region",#N/A,FALSE,"REGION";"Offgrid -2",#N/A,FALSE,"OFFGRID";"WTP",#N/A,FALSE,"WTP";"WTP -2",#N/A,FALSE,"WTP";"Project",#N/A,FALSE,"PROJECT";"Summary -2",#N/A,FALSE,"SUMMARY"}</definedName>
    <definedName name="_____a130" localSheetId="7" hidden="1">{"Offgrid",#N/A,FALSE,"OFFGRID";"Region",#N/A,FALSE,"REGION";"Offgrid -2",#N/A,FALSE,"OFFGRID";"WTP",#N/A,FALSE,"WTP";"WTP -2",#N/A,FALSE,"WTP";"Project",#N/A,FALSE,"PROJECT";"Summary -2",#N/A,FALSE,"SUMMARY"}</definedName>
    <definedName name="_____a130" localSheetId="13" hidden="1">{"Offgrid",#N/A,FALSE,"OFFGRID";"Region",#N/A,FALSE,"REGION";"Offgrid -2",#N/A,FALSE,"OFFGRID";"WTP",#N/A,FALSE,"WTP";"WTP -2",#N/A,FALSE,"WTP";"Project",#N/A,FALSE,"PROJECT";"Summary -2",#N/A,FALSE,"SUMMARY"}</definedName>
    <definedName name="_____a130" localSheetId="18" hidden="1">{"Offgrid",#N/A,FALSE,"OFFGRID";"Region",#N/A,FALSE,"REGION";"Offgrid -2",#N/A,FALSE,"OFFGRID";"WTP",#N/A,FALSE,"WTP";"WTP -2",#N/A,FALSE,"WTP";"Project",#N/A,FALSE,"PROJECT";"Summary -2",#N/A,FALSE,"SUMMARY"}</definedName>
    <definedName name="_____a130" localSheetId="14" hidden="1">{"Offgrid",#N/A,FALSE,"OFFGRID";"Region",#N/A,FALSE,"REGION";"Offgrid -2",#N/A,FALSE,"OFFGRID";"WTP",#N/A,FALSE,"WTP";"WTP -2",#N/A,FALSE,"WTP";"Project",#N/A,FALSE,"PROJECT";"Summary -2",#N/A,FALSE,"SUMMARY"}</definedName>
    <definedName name="_____a130" localSheetId="15"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3" hidden="1">{"'Sheet1'!$L$16"}</definedName>
    <definedName name="_____a2" localSheetId="17" hidden="1">{"'Sheet1'!$L$16"}</definedName>
    <definedName name="_____a2" localSheetId="9" hidden="1">{"'Sheet1'!$L$16"}</definedName>
    <definedName name="_____a2" localSheetId="8" hidden="1">{"'Sheet1'!$L$16"}</definedName>
    <definedName name="_____a2" localSheetId="0" hidden="1">{"'Sheet1'!$L$16"}</definedName>
    <definedName name="_____a2" localSheetId="10" hidden="1">{"'Sheet1'!$L$16"}</definedName>
    <definedName name="_____a2" localSheetId="6" hidden="1">{"'Sheet1'!$L$16"}</definedName>
    <definedName name="_____a2" localSheetId="12" hidden="1">{"'Sheet1'!$L$16"}</definedName>
    <definedName name="_____a2" localSheetId="11" hidden="1">{"'Sheet1'!$L$16"}</definedName>
    <definedName name="_____a2" localSheetId="1" hidden="1">{"'Sheet1'!$L$16"}</definedName>
    <definedName name="_____a2" localSheetId="2" hidden="1">{"'Sheet1'!$L$16"}</definedName>
    <definedName name="_____a2" localSheetId="4" hidden="1">{"'Sheet1'!$L$16"}</definedName>
    <definedName name="_____a2" localSheetId="16" hidden="1">{"'Sheet1'!$L$16"}</definedName>
    <definedName name="_____a2" localSheetId="21" hidden="1">{"'Sheet1'!$L$16"}</definedName>
    <definedName name="_____a2" localSheetId="5" hidden="1">{"'Sheet1'!$L$16"}</definedName>
    <definedName name="_____a2" localSheetId="23" hidden="1">{"'Sheet1'!$L$16"}</definedName>
    <definedName name="_____a2" localSheetId="7" hidden="1">{"'Sheet1'!$L$16"}</definedName>
    <definedName name="_____a2" localSheetId="13" hidden="1">{"'Sheet1'!$L$16"}</definedName>
    <definedName name="_____a2" localSheetId="18" hidden="1">{"'Sheet1'!$L$16"}</definedName>
    <definedName name="_____a2" localSheetId="14" hidden="1">{"'Sheet1'!$L$16"}</definedName>
    <definedName name="_____a2" localSheetId="15" hidden="1">{"'Sheet1'!$L$16"}</definedName>
    <definedName name="_____a2" hidden="1">{"'Sheet1'!$L$16"}</definedName>
    <definedName name="_____Bm2" localSheetId="3" hidden="1">{"'Sheet1'!$L$16"}</definedName>
    <definedName name="_____Bm2" localSheetId="17" hidden="1">{"'Sheet1'!$L$16"}</definedName>
    <definedName name="_____Bm2" localSheetId="9" hidden="1">{"'Sheet1'!$L$16"}</definedName>
    <definedName name="_____Bm2" localSheetId="8" hidden="1">{"'Sheet1'!$L$16"}</definedName>
    <definedName name="_____Bm2" localSheetId="0" hidden="1">{"'Sheet1'!$L$16"}</definedName>
    <definedName name="_____Bm2" localSheetId="10" hidden="1">{"'Sheet1'!$L$16"}</definedName>
    <definedName name="_____Bm2" localSheetId="6" hidden="1">{"'Sheet1'!$L$16"}</definedName>
    <definedName name="_____Bm2" localSheetId="12" hidden="1">{"'Sheet1'!$L$16"}</definedName>
    <definedName name="_____Bm2" localSheetId="11" hidden="1">{"'Sheet1'!$L$16"}</definedName>
    <definedName name="_____Bm2" localSheetId="1" hidden="1">{"'Sheet1'!$L$16"}</definedName>
    <definedName name="_____Bm2" localSheetId="2" hidden="1">{"'Sheet1'!$L$16"}</definedName>
    <definedName name="_____Bm2" localSheetId="4" hidden="1">{"'Sheet1'!$L$16"}</definedName>
    <definedName name="_____Bm2" localSheetId="16" hidden="1">{"'Sheet1'!$L$16"}</definedName>
    <definedName name="_____Bm2" localSheetId="21" hidden="1">{"'Sheet1'!$L$16"}</definedName>
    <definedName name="_____Bm2" localSheetId="5" hidden="1">{"'Sheet1'!$L$16"}</definedName>
    <definedName name="_____Bm2" localSheetId="23" hidden="1">{"'Sheet1'!$L$16"}</definedName>
    <definedName name="_____Bm2" localSheetId="7" hidden="1">{"'Sheet1'!$L$16"}</definedName>
    <definedName name="_____Bm2" localSheetId="13" hidden="1">{"'Sheet1'!$L$16"}</definedName>
    <definedName name="_____Bm2" localSheetId="18" hidden="1">{"'Sheet1'!$L$16"}</definedName>
    <definedName name="_____Bm2" localSheetId="14" hidden="1">{"'Sheet1'!$L$16"}</definedName>
    <definedName name="_____Bm2" localSheetId="15" hidden="1">{"'Sheet1'!$L$16"}</definedName>
    <definedName name="_____Bm2" hidden="1">{"'Sheet1'!$L$16"}</definedName>
    <definedName name="_____CON1">#REF!</definedName>
    <definedName name="_____CP31" localSheetId="3" hidden="1">{"'Sheet1'!$L$16"}</definedName>
    <definedName name="_____CP31" localSheetId="17" hidden="1">{"'Sheet1'!$L$16"}</definedName>
    <definedName name="_____CP31" localSheetId="9" hidden="1">{"'Sheet1'!$L$16"}</definedName>
    <definedName name="_____CP31" localSheetId="8" hidden="1">{"'Sheet1'!$L$16"}</definedName>
    <definedName name="_____CP31" localSheetId="0" hidden="1">{"'Sheet1'!$L$16"}</definedName>
    <definedName name="_____CP31" localSheetId="10" hidden="1">{"'Sheet1'!$L$16"}</definedName>
    <definedName name="_____CP31" localSheetId="6" hidden="1">{"'Sheet1'!$L$16"}</definedName>
    <definedName name="_____CP31" localSheetId="12" hidden="1">{"'Sheet1'!$L$16"}</definedName>
    <definedName name="_____CP31" localSheetId="11" hidden="1">{"'Sheet1'!$L$16"}</definedName>
    <definedName name="_____CP31" localSheetId="1" hidden="1">{"'Sheet1'!$L$16"}</definedName>
    <definedName name="_____CP31" localSheetId="2" hidden="1">{"'Sheet1'!$L$16"}</definedName>
    <definedName name="_____CP31" localSheetId="4" hidden="1">{"'Sheet1'!$L$16"}</definedName>
    <definedName name="_____CP31" localSheetId="16" hidden="1">{"'Sheet1'!$L$16"}</definedName>
    <definedName name="_____CP31" localSheetId="21" hidden="1">{"'Sheet1'!$L$16"}</definedName>
    <definedName name="_____CP31" localSheetId="5" hidden="1">{"'Sheet1'!$L$16"}</definedName>
    <definedName name="_____CP31" localSheetId="23" hidden="1">{"'Sheet1'!$L$16"}</definedName>
    <definedName name="_____CP31" localSheetId="7" hidden="1">{"'Sheet1'!$L$16"}</definedName>
    <definedName name="_____CP31" localSheetId="13" hidden="1">{"'Sheet1'!$L$16"}</definedName>
    <definedName name="_____CP31" localSheetId="18" hidden="1">{"'Sheet1'!$L$16"}</definedName>
    <definedName name="_____CP31" localSheetId="14" hidden="1">{"'Sheet1'!$L$16"}</definedName>
    <definedName name="_____CP31" localSheetId="15" hidden="1">{"'Sheet1'!$L$16"}</definedName>
    <definedName name="_____CP31" hidden="1">{"'Sheet1'!$L$16"}</definedName>
    <definedName name="_____d1500" localSheetId="3" hidden="1">{"'Sheet1'!$L$16"}</definedName>
    <definedName name="_____d1500" localSheetId="17" hidden="1">{"'Sheet1'!$L$16"}</definedName>
    <definedName name="_____d1500" localSheetId="9" hidden="1">{"'Sheet1'!$L$16"}</definedName>
    <definedName name="_____d1500" localSheetId="8" hidden="1">{"'Sheet1'!$L$16"}</definedName>
    <definedName name="_____d1500" localSheetId="0" hidden="1">{"'Sheet1'!$L$16"}</definedName>
    <definedName name="_____d1500" localSheetId="10" hidden="1">{"'Sheet1'!$L$16"}</definedName>
    <definedName name="_____d1500" localSheetId="6" hidden="1">{"'Sheet1'!$L$16"}</definedName>
    <definedName name="_____d1500" localSheetId="12" hidden="1">{"'Sheet1'!$L$16"}</definedName>
    <definedName name="_____d1500" localSheetId="11" hidden="1">{"'Sheet1'!$L$16"}</definedName>
    <definedName name="_____d1500" localSheetId="1" hidden="1">{"'Sheet1'!$L$16"}</definedName>
    <definedName name="_____d1500" localSheetId="2" hidden="1">{"'Sheet1'!$L$16"}</definedName>
    <definedName name="_____d1500" localSheetId="4" hidden="1">{"'Sheet1'!$L$16"}</definedName>
    <definedName name="_____d1500" localSheetId="16" hidden="1">{"'Sheet1'!$L$16"}</definedName>
    <definedName name="_____d1500" localSheetId="21" hidden="1">{"'Sheet1'!$L$16"}</definedName>
    <definedName name="_____d1500" localSheetId="5" hidden="1">{"'Sheet1'!$L$16"}</definedName>
    <definedName name="_____d1500" localSheetId="23" hidden="1">{"'Sheet1'!$L$16"}</definedName>
    <definedName name="_____d1500" localSheetId="7" hidden="1">{"'Sheet1'!$L$16"}</definedName>
    <definedName name="_____d1500" localSheetId="13" hidden="1">{"'Sheet1'!$L$16"}</definedName>
    <definedName name="_____d1500" localSheetId="18" hidden="1">{"'Sheet1'!$L$16"}</definedName>
    <definedName name="_____d1500" localSheetId="14" hidden="1">{"'Sheet1'!$L$16"}</definedName>
    <definedName name="_____d1500" localSheetId="15" hidden="1">{"'Sheet1'!$L$16"}</definedName>
    <definedName name="_____d1500" hidden="1">{"'Sheet1'!$L$16"}</definedName>
    <definedName name="_____fsf2" localSheetId="3" hidden="1">{#N/A,#N/A,TRUE,"Mhr_Sum"}</definedName>
    <definedName name="_____fsf2" localSheetId="2" hidden="1">{#N/A,#N/A,TRUE,"Mhr_Sum"}</definedName>
    <definedName name="_____fsf2" localSheetId="4" hidden="1">{#N/A,#N/A,TRUE,"Mhr_Sum"}</definedName>
    <definedName name="_____fsf2" localSheetId="16" hidden="1">{#N/A,#N/A,TRUE,"Mhr_Sum"}</definedName>
    <definedName name="_____fsf2" localSheetId="21" hidden="1">{#N/A,#N/A,TRUE,"Mhr_Sum"}</definedName>
    <definedName name="_____fsf2" localSheetId="5" hidden="1">{#N/A,#N/A,TRUE,"Mhr_Sum"}</definedName>
    <definedName name="_____fsf2" localSheetId="13" hidden="1">{#N/A,#N/A,TRUE,"Mhr_Sum"}</definedName>
    <definedName name="_____fsf2" localSheetId="14" hidden="1">{#N/A,#N/A,TRUE,"Mhr_Sum"}</definedName>
    <definedName name="_____fsf2" localSheetId="15" hidden="1">{#N/A,#N/A,TRUE,"Mhr_Sum"}</definedName>
    <definedName name="_____fsf2" hidden="1">{#N/A,#N/A,TRUE,"Mhr_Sum"}</definedName>
    <definedName name="_____Goi8" localSheetId="3" hidden="1">{"'Sheet1'!$L$16"}</definedName>
    <definedName name="_____Goi8" localSheetId="17" hidden="1">{"'Sheet1'!$L$16"}</definedName>
    <definedName name="_____Goi8" localSheetId="9" hidden="1">{"'Sheet1'!$L$16"}</definedName>
    <definedName name="_____Goi8" localSheetId="8" hidden="1">{"'Sheet1'!$L$16"}</definedName>
    <definedName name="_____Goi8" localSheetId="0" hidden="1">{"'Sheet1'!$L$16"}</definedName>
    <definedName name="_____Goi8" localSheetId="10" hidden="1">{"'Sheet1'!$L$16"}</definedName>
    <definedName name="_____Goi8" localSheetId="6" hidden="1">{"'Sheet1'!$L$16"}</definedName>
    <definedName name="_____Goi8" localSheetId="12" hidden="1">{"'Sheet1'!$L$16"}</definedName>
    <definedName name="_____Goi8" localSheetId="11" hidden="1">{"'Sheet1'!$L$16"}</definedName>
    <definedName name="_____Goi8" localSheetId="1" hidden="1">{"'Sheet1'!$L$16"}</definedName>
    <definedName name="_____Goi8" localSheetId="2" hidden="1">{"'Sheet1'!$L$16"}</definedName>
    <definedName name="_____Goi8" localSheetId="4" hidden="1">{"'Sheet1'!$L$16"}</definedName>
    <definedName name="_____Goi8" localSheetId="16" hidden="1">{"'Sheet1'!$L$16"}</definedName>
    <definedName name="_____Goi8" localSheetId="21" hidden="1">{"'Sheet1'!$L$16"}</definedName>
    <definedName name="_____Goi8" localSheetId="5" hidden="1">{"'Sheet1'!$L$16"}</definedName>
    <definedName name="_____Goi8" localSheetId="23" hidden="1">{"'Sheet1'!$L$16"}</definedName>
    <definedName name="_____Goi8" localSheetId="7" hidden="1">{"'Sheet1'!$L$16"}</definedName>
    <definedName name="_____Goi8" localSheetId="13" hidden="1">{"'Sheet1'!$L$16"}</definedName>
    <definedName name="_____Goi8" localSheetId="18" hidden="1">{"'Sheet1'!$L$16"}</definedName>
    <definedName name="_____Goi8" localSheetId="14" hidden="1">{"'Sheet1'!$L$16"}</definedName>
    <definedName name="_____Goi8" localSheetId="15" hidden="1">{"'Sheet1'!$L$16"}</definedName>
    <definedName name="_____Goi8" hidden="1">{"'Sheet1'!$L$16"}</definedName>
    <definedName name="_____H1" localSheetId="3" hidden="1">{#N/A,#N/A,TRUE,"Mhr_Sum"}</definedName>
    <definedName name="_____H1" localSheetId="2" hidden="1">{#N/A,#N/A,TRUE,"Mhr_Sum"}</definedName>
    <definedName name="_____H1" localSheetId="4" hidden="1">{#N/A,#N/A,TRUE,"Mhr_Sum"}</definedName>
    <definedName name="_____H1" localSheetId="16" hidden="1">{#N/A,#N/A,TRUE,"Mhr_Sum"}</definedName>
    <definedName name="_____H1" localSheetId="21" hidden="1">{#N/A,#N/A,TRUE,"Mhr_Sum"}</definedName>
    <definedName name="_____H1" localSheetId="5" hidden="1">{#N/A,#N/A,TRUE,"Mhr_Sum"}</definedName>
    <definedName name="_____H1" localSheetId="13" hidden="1">{#N/A,#N/A,TRUE,"Mhr_Sum"}</definedName>
    <definedName name="_____H1" localSheetId="14" hidden="1">{#N/A,#N/A,TRUE,"Mhr_Sum"}</definedName>
    <definedName name="_____H1" localSheetId="15" hidden="1">{#N/A,#N/A,TRUE,"Mhr_Sum"}</definedName>
    <definedName name="_____H1" hidden="1">{#N/A,#N/A,TRUE,"Mhr_Sum"}</definedName>
    <definedName name="_____H4" localSheetId="3" hidden="1">{#N/A,#N/A,TRUE,"Mhr_Sum"}</definedName>
    <definedName name="_____H4" localSheetId="2" hidden="1">{#N/A,#N/A,TRUE,"Mhr_Sum"}</definedName>
    <definedName name="_____H4" localSheetId="4" hidden="1">{#N/A,#N/A,TRUE,"Mhr_Sum"}</definedName>
    <definedName name="_____H4" localSheetId="16" hidden="1">{#N/A,#N/A,TRUE,"Mhr_Sum"}</definedName>
    <definedName name="_____H4" localSheetId="21" hidden="1">{#N/A,#N/A,TRUE,"Mhr_Sum"}</definedName>
    <definedName name="_____H4" localSheetId="5" hidden="1">{#N/A,#N/A,TRUE,"Mhr_Sum"}</definedName>
    <definedName name="_____H4" localSheetId="13" hidden="1">{#N/A,#N/A,TRUE,"Mhr_Sum"}</definedName>
    <definedName name="_____H4" localSheetId="14" hidden="1">{#N/A,#N/A,TRUE,"Mhr_Sum"}</definedName>
    <definedName name="_____H4" localSheetId="15" hidden="1">{#N/A,#N/A,TRUE,"Mhr_Sum"}</definedName>
    <definedName name="_____H4" hidden="1">{#N/A,#N/A,TRUE,"Mhr_Sum"}</definedName>
    <definedName name="_____HE1">#REF!</definedName>
    <definedName name="_____KM130" localSheetId="3" hidden="1">{"'Sheet1'!$L$16"}</definedName>
    <definedName name="_____KM130" localSheetId="17" hidden="1">{"'Sheet1'!$L$16"}</definedName>
    <definedName name="_____KM130" localSheetId="9" hidden="1">{"'Sheet1'!$L$16"}</definedName>
    <definedName name="_____KM130" localSheetId="8" hidden="1">{"'Sheet1'!$L$16"}</definedName>
    <definedName name="_____KM130" localSheetId="0" hidden="1">{"'Sheet1'!$L$16"}</definedName>
    <definedName name="_____KM130" localSheetId="10" hidden="1">{"'Sheet1'!$L$16"}</definedName>
    <definedName name="_____KM130" localSheetId="6" hidden="1">{"'Sheet1'!$L$16"}</definedName>
    <definedName name="_____KM130" localSheetId="12" hidden="1">{"'Sheet1'!$L$16"}</definedName>
    <definedName name="_____KM130" localSheetId="11" hidden="1">{"'Sheet1'!$L$16"}</definedName>
    <definedName name="_____KM130" localSheetId="1" hidden="1">{"'Sheet1'!$L$16"}</definedName>
    <definedName name="_____KM130" localSheetId="2" hidden="1">{"'Sheet1'!$L$16"}</definedName>
    <definedName name="_____KM130" localSheetId="4" hidden="1">{"'Sheet1'!$L$16"}</definedName>
    <definedName name="_____KM130" localSheetId="16" hidden="1">{"'Sheet1'!$L$16"}</definedName>
    <definedName name="_____KM130" localSheetId="21" hidden="1">{"'Sheet1'!$L$16"}</definedName>
    <definedName name="_____KM130" localSheetId="5" hidden="1">{"'Sheet1'!$L$16"}</definedName>
    <definedName name="_____KM130" localSheetId="23" hidden="1">{"'Sheet1'!$L$16"}</definedName>
    <definedName name="_____KM130" localSheetId="7" hidden="1">{"'Sheet1'!$L$16"}</definedName>
    <definedName name="_____KM130" localSheetId="13" hidden="1">{"'Sheet1'!$L$16"}</definedName>
    <definedName name="_____KM130" localSheetId="18" hidden="1">{"'Sheet1'!$L$16"}</definedName>
    <definedName name="_____KM130" localSheetId="14" hidden="1">{"'Sheet1'!$L$16"}</definedName>
    <definedName name="_____KM130" localSheetId="15" hidden="1">{"'Sheet1'!$L$16"}</definedName>
    <definedName name="_____KM130" hidden="1">{"'Sheet1'!$L$16"}</definedName>
    <definedName name="_____Lan1" localSheetId="3" hidden="1">{"'Sheet1'!$L$16"}</definedName>
    <definedName name="_____Lan1" localSheetId="17" hidden="1">{"'Sheet1'!$L$16"}</definedName>
    <definedName name="_____Lan1" localSheetId="9" hidden="1">{"'Sheet1'!$L$16"}</definedName>
    <definedName name="_____Lan1" localSheetId="8" hidden="1">{"'Sheet1'!$L$16"}</definedName>
    <definedName name="_____Lan1" localSheetId="0" hidden="1">{"'Sheet1'!$L$16"}</definedName>
    <definedName name="_____Lan1" localSheetId="10" hidden="1">{"'Sheet1'!$L$16"}</definedName>
    <definedName name="_____Lan1" localSheetId="6" hidden="1">{"'Sheet1'!$L$16"}</definedName>
    <definedName name="_____Lan1" localSheetId="12" hidden="1">{"'Sheet1'!$L$16"}</definedName>
    <definedName name="_____Lan1" localSheetId="11" hidden="1">{"'Sheet1'!$L$16"}</definedName>
    <definedName name="_____Lan1" localSheetId="1" hidden="1">{"'Sheet1'!$L$16"}</definedName>
    <definedName name="_____Lan1" localSheetId="2" hidden="1">{"'Sheet1'!$L$16"}</definedName>
    <definedName name="_____Lan1" localSheetId="4" hidden="1">{"'Sheet1'!$L$16"}</definedName>
    <definedName name="_____Lan1" localSheetId="16" hidden="1">{"'Sheet1'!$L$16"}</definedName>
    <definedName name="_____Lan1" localSheetId="21" hidden="1">{"'Sheet1'!$L$16"}</definedName>
    <definedName name="_____Lan1" localSheetId="5" hidden="1">{"'Sheet1'!$L$16"}</definedName>
    <definedName name="_____Lan1" localSheetId="23" hidden="1">{"'Sheet1'!$L$16"}</definedName>
    <definedName name="_____Lan1" localSheetId="7" hidden="1">{"'Sheet1'!$L$16"}</definedName>
    <definedName name="_____Lan1" localSheetId="13" hidden="1">{"'Sheet1'!$L$16"}</definedName>
    <definedName name="_____Lan1" localSheetId="18" hidden="1">{"'Sheet1'!$L$16"}</definedName>
    <definedName name="_____Lan1" localSheetId="14" hidden="1">{"'Sheet1'!$L$16"}</definedName>
    <definedName name="_____Lan1" localSheetId="15" hidden="1">{"'Sheet1'!$L$16"}</definedName>
    <definedName name="_____Lan1" hidden="1">{"'Sheet1'!$L$16"}</definedName>
    <definedName name="_____LAN3" localSheetId="3" hidden="1">{"'Sheet1'!$L$16"}</definedName>
    <definedName name="_____LAN3" localSheetId="17" hidden="1">{"'Sheet1'!$L$16"}</definedName>
    <definedName name="_____LAN3" localSheetId="9" hidden="1">{"'Sheet1'!$L$16"}</definedName>
    <definedName name="_____LAN3" localSheetId="8" hidden="1">{"'Sheet1'!$L$16"}</definedName>
    <definedName name="_____LAN3" localSheetId="0" hidden="1">{"'Sheet1'!$L$16"}</definedName>
    <definedName name="_____LAN3" localSheetId="10" hidden="1">{"'Sheet1'!$L$16"}</definedName>
    <definedName name="_____LAN3" localSheetId="6" hidden="1">{"'Sheet1'!$L$16"}</definedName>
    <definedName name="_____LAN3" localSheetId="12" hidden="1">{"'Sheet1'!$L$16"}</definedName>
    <definedName name="_____LAN3" localSheetId="11" hidden="1">{"'Sheet1'!$L$16"}</definedName>
    <definedName name="_____LAN3" localSheetId="1" hidden="1">{"'Sheet1'!$L$16"}</definedName>
    <definedName name="_____LAN3" localSheetId="2" hidden="1">{"'Sheet1'!$L$16"}</definedName>
    <definedName name="_____LAN3" localSheetId="4" hidden="1">{"'Sheet1'!$L$16"}</definedName>
    <definedName name="_____LAN3" localSheetId="16" hidden="1">{"'Sheet1'!$L$16"}</definedName>
    <definedName name="_____LAN3" localSheetId="21" hidden="1">{"'Sheet1'!$L$16"}</definedName>
    <definedName name="_____LAN3" localSheetId="5" hidden="1">{"'Sheet1'!$L$16"}</definedName>
    <definedName name="_____LAN3" localSheetId="23" hidden="1">{"'Sheet1'!$L$16"}</definedName>
    <definedName name="_____LAN3" localSheetId="7" hidden="1">{"'Sheet1'!$L$16"}</definedName>
    <definedName name="_____LAN3" localSheetId="13" hidden="1">{"'Sheet1'!$L$16"}</definedName>
    <definedName name="_____LAN3" localSheetId="18" hidden="1">{"'Sheet1'!$L$16"}</definedName>
    <definedName name="_____LAN3" localSheetId="14" hidden="1">{"'Sheet1'!$L$16"}</definedName>
    <definedName name="_____LAN3" localSheetId="15" hidden="1">{"'Sheet1'!$L$16"}</definedName>
    <definedName name="_____LAN3" hidden="1">{"'Sheet1'!$L$16"}</definedName>
    <definedName name="_____lap2">#REF!</definedName>
    <definedName name="_____MAC12">#REF!</definedName>
    <definedName name="_____PA3" localSheetId="3" hidden="1">{"'Sheet1'!$L$16"}</definedName>
    <definedName name="_____PA3" localSheetId="17" hidden="1">{"'Sheet1'!$L$16"}</definedName>
    <definedName name="_____PA3" localSheetId="9" hidden="1">{"'Sheet1'!$L$16"}</definedName>
    <definedName name="_____PA3" localSheetId="8" hidden="1">{"'Sheet1'!$L$16"}</definedName>
    <definedName name="_____PA3" localSheetId="0" hidden="1">{"'Sheet1'!$L$16"}</definedName>
    <definedName name="_____PA3" localSheetId="10" hidden="1">{"'Sheet1'!$L$16"}</definedName>
    <definedName name="_____PA3" localSheetId="6" hidden="1">{"'Sheet1'!$L$16"}</definedName>
    <definedName name="_____PA3" localSheetId="12" hidden="1">{"'Sheet1'!$L$16"}</definedName>
    <definedName name="_____PA3" localSheetId="11" hidden="1">{"'Sheet1'!$L$16"}</definedName>
    <definedName name="_____PA3" localSheetId="1" hidden="1">{"'Sheet1'!$L$16"}</definedName>
    <definedName name="_____PA3" localSheetId="2" hidden="1">{"'Sheet1'!$L$16"}</definedName>
    <definedName name="_____PA3" localSheetId="4" hidden="1">{"'Sheet1'!$L$16"}</definedName>
    <definedName name="_____PA3" localSheetId="16" hidden="1">{"'Sheet1'!$L$16"}</definedName>
    <definedName name="_____PA3" localSheetId="21" hidden="1">{"'Sheet1'!$L$16"}</definedName>
    <definedName name="_____PA3" localSheetId="5" hidden="1">{"'Sheet1'!$L$16"}</definedName>
    <definedName name="_____PA3" localSheetId="23" hidden="1">{"'Sheet1'!$L$16"}</definedName>
    <definedName name="_____PA3" localSheetId="7" hidden="1">{"'Sheet1'!$L$16"}</definedName>
    <definedName name="_____PA3" localSheetId="13" hidden="1">{"'Sheet1'!$L$16"}</definedName>
    <definedName name="_____PA3" localSheetId="18" hidden="1">{"'Sheet1'!$L$16"}</definedName>
    <definedName name="_____PA3" localSheetId="14" hidden="1">{"'Sheet1'!$L$16"}</definedName>
    <definedName name="_____PA3" localSheetId="15" hidden="1">{"'Sheet1'!$L$16"}</definedName>
    <definedName name="_____PA3" hidden="1">{"'Sheet1'!$L$16"}</definedName>
    <definedName name="_____PK2" localSheetId="3" hidden="1">{"'장비'!$A$3:$M$12"}</definedName>
    <definedName name="_____PK2" localSheetId="2" hidden="1">{"'장비'!$A$3:$M$12"}</definedName>
    <definedName name="_____PK2" localSheetId="4" hidden="1">{"'장비'!$A$3:$M$12"}</definedName>
    <definedName name="_____PK2" localSheetId="16" hidden="1">{"'장비'!$A$3:$M$12"}</definedName>
    <definedName name="_____PK2" localSheetId="21" hidden="1">{"'장비'!$A$3:$M$12"}</definedName>
    <definedName name="_____PK2" localSheetId="5" hidden="1">{"'장비'!$A$3:$M$12"}</definedName>
    <definedName name="_____PK2" localSheetId="13" hidden="1">{"'장비'!$A$3:$M$12"}</definedName>
    <definedName name="_____PK2" localSheetId="14" hidden="1">{"'장비'!$A$3:$M$12"}</definedName>
    <definedName name="_____PK2" localSheetId="15" hidden="1">{"'장비'!$A$3:$M$12"}</definedName>
    <definedName name="_____PK2" hidden="1">{"'장비'!$A$3:$M$12"}</definedName>
    <definedName name="_____PKG3" localSheetId="3" hidden="1">{"'장비'!$A$3:$M$12"}</definedName>
    <definedName name="_____PKG3" localSheetId="2" hidden="1">{"'장비'!$A$3:$M$12"}</definedName>
    <definedName name="_____PKG3" localSheetId="4" hidden="1">{"'장비'!$A$3:$M$12"}</definedName>
    <definedName name="_____PKG3" localSheetId="16" hidden="1">{"'장비'!$A$3:$M$12"}</definedName>
    <definedName name="_____PKG3" localSheetId="21" hidden="1">{"'장비'!$A$3:$M$12"}</definedName>
    <definedName name="_____PKG3" localSheetId="5" hidden="1">{"'장비'!$A$3:$M$12"}</definedName>
    <definedName name="_____PKG3" localSheetId="13" hidden="1">{"'장비'!$A$3:$M$12"}</definedName>
    <definedName name="_____PKG3" localSheetId="14" hidden="1">{"'장비'!$A$3:$M$12"}</definedName>
    <definedName name="_____PKG3" localSheetId="15" hidden="1">{"'장비'!$A$3:$M$12"}</definedName>
    <definedName name="_____PKG3" hidden="1">{"'장비'!$A$3:$M$12"}</definedName>
    <definedName name="_____qqq222" localSheetId="3" hidden="1">{"'장비'!$A$3:$M$12"}</definedName>
    <definedName name="_____qqq222" localSheetId="2" hidden="1">{"'장비'!$A$3:$M$12"}</definedName>
    <definedName name="_____qqq222" localSheetId="4" hidden="1">{"'장비'!$A$3:$M$12"}</definedName>
    <definedName name="_____qqq222" localSheetId="16" hidden="1">{"'장비'!$A$3:$M$12"}</definedName>
    <definedName name="_____qqq222" localSheetId="21" hidden="1">{"'장비'!$A$3:$M$12"}</definedName>
    <definedName name="_____qqq222" localSheetId="5" hidden="1">{"'장비'!$A$3:$M$12"}</definedName>
    <definedName name="_____qqq222" localSheetId="13" hidden="1">{"'장비'!$A$3:$M$12"}</definedName>
    <definedName name="_____qqq222" localSheetId="14" hidden="1">{"'장비'!$A$3:$M$12"}</definedName>
    <definedName name="_____qqq222" localSheetId="15" hidden="1">{"'장비'!$A$3:$M$12"}</definedName>
    <definedName name="_____qqq222" hidden="1">{"'장비'!$A$3:$M$12"}</definedName>
    <definedName name="_____sc1">#REF!</definedName>
    <definedName name="_____TH20004" localSheetId="3" hidden="1">{"'Sheet1'!$L$16"}</definedName>
    <definedName name="_____TH20004" localSheetId="17" hidden="1">{"'Sheet1'!$L$16"}</definedName>
    <definedName name="_____TH20004" localSheetId="9" hidden="1">{"'Sheet1'!$L$16"}</definedName>
    <definedName name="_____TH20004" localSheetId="8" hidden="1">{"'Sheet1'!$L$16"}</definedName>
    <definedName name="_____TH20004" localSheetId="0" hidden="1">{"'Sheet1'!$L$16"}</definedName>
    <definedName name="_____TH20004" localSheetId="10" hidden="1">{"'Sheet1'!$L$16"}</definedName>
    <definedName name="_____TH20004" localSheetId="6" hidden="1">{"'Sheet1'!$L$16"}</definedName>
    <definedName name="_____TH20004" localSheetId="12" hidden="1">{"'Sheet1'!$L$16"}</definedName>
    <definedName name="_____TH20004" localSheetId="11" hidden="1">{"'Sheet1'!$L$16"}</definedName>
    <definedName name="_____TH20004" localSheetId="1" hidden="1">{"'Sheet1'!$L$16"}</definedName>
    <definedName name="_____TH20004" localSheetId="2" hidden="1">{"'Sheet1'!$L$16"}</definedName>
    <definedName name="_____TH20004" localSheetId="4" hidden="1">{"'Sheet1'!$L$16"}</definedName>
    <definedName name="_____TH20004" localSheetId="16" hidden="1">{"'Sheet1'!$L$16"}</definedName>
    <definedName name="_____TH20004" localSheetId="21" hidden="1">{"'Sheet1'!$L$16"}</definedName>
    <definedName name="_____TH20004" localSheetId="5" hidden="1">{"'Sheet1'!$L$16"}</definedName>
    <definedName name="_____TH20004" localSheetId="23" hidden="1">{"'Sheet1'!$L$16"}</definedName>
    <definedName name="_____TH20004" localSheetId="7" hidden="1">{"'Sheet1'!$L$16"}</definedName>
    <definedName name="_____TH20004" localSheetId="13" hidden="1">{"'Sheet1'!$L$16"}</definedName>
    <definedName name="_____TH20004" localSheetId="18" hidden="1">{"'Sheet1'!$L$16"}</definedName>
    <definedName name="_____TH20004" localSheetId="14" hidden="1">{"'Sheet1'!$L$16"}</definedName>
    <definedName name="_____TH20004" localSheetId="15" hidden="1">{"'Sheet1'!$L$16"}</definedName>
    <definedName name="_____TH20004" hidden="1">{"'Sheet1'!$L$16"}</definedName>
    <definedName name="_____TM2" localSheetId="3" hidden="1">{"'Sheet1'!$L$16"}</definedName>
    <definedName name="_____TM2" localSheetId="17" hidden="1">{"'Sheet1'!$L$16"}</definedName>
    <definedName name="_____TM2" localSheetId="9" hidden="1">{"'Sheet1'!$L$16"}</definedName>
    <definedName name="_____TM2" localSheetId="8" hidden="1">{"'Sheet1'!$L$16"}</definedName>
    <definedName name="_____TM2" localSheetId="0" hidden="1">{"'Sheet1'!$L$16"}</definedName>
    <definedName name="_____TM2" localSheetId="10" hidden="1">{"'Sheet1'!$L$16"}</definedName>
    <definedName name="_____TM2" localSheetId="6" hidden="1">{"'Sheet1'!$L$16"}</definedName>
    <definedName name="_____TM2" localSheetId="12" hidden="1">{"'Sheet1'!$L$16"}</definedName>
    <definedName name="_____TM2" localSheetId="11" hidden="1">{"'Sheet1'!$L$16"}</definedName>
    <definedName name="_____TM2" localSheetId="1" hidden="1">{"'Sheet1'!$L$16"}</definedName>
    <definedName name="_____TM2" localSheetId="2" hidden="1">{"'Sheet1'!$L$16"}</definedName>
    <definedName name="_____TM2" localSheetId="4" hidden="1">{"'Sheet1'!$L$16"}</definedName>
    <definedName name="_____TM2" localSheetId="16" hidden="1">{"'Sheet1'!$L$16"}</definedName>
    <definedName name="_____TM2" localSheetId="21" hidden="1">{"'Sheet1'!$L$16"}</definedName>
    <definedName name="_____TM2" localSheetId="5" hidden="1">{"'Sheet1'!$L$16"}</definedName>
    <definedName name="_____TM2" localSheetId="23" hidden="1">{"'Sheet1'!$L$16"}</definedName>
    <definedName name="_____TM2" localSheetId="7" hidden="1">{"'Sheet1'!$L$16"}</definedName>
    <definedName name="_____TM2" localSheetId="13" hidden="1">{"'Sheet1'!$L$16"}</definedName>
    <definedName name="_____TM2" localSheetId="18" hidden="1">{"'Sheet1'!$L$16"}</definedName>
    <definedName name="_____TM2" localSheetId="14" hidden="1">{"'Sheet1'!$L$16"}</definedName>
    <definedName name="_____TM2" localSheetId="15" hidden="1">{"'Sheet1'!$L$16"}</definedName>
    <definedName name="_____TM2" hidden="1">{"'Sheet1'!$L$16"}</definedName>
    <definedName name="_____tt3" localSheetId="3" hidden="1">{"'Sheet1'!$L$16"}</definedName>
    <definedName name="_____tt3" localSheetId="17" hidden="1">{"'Sheet1'!$L$16"}</definedName>
    <definedName name="_____tt3" localSheetId="9" hidden="1">{"'Sheet1'!$L$16"}</definedName>
    <definedName name="_____tt3" localSheetId="8" hidden="1">{"'Sheet1'!$L$16"}</definedName>
    <definedName name="_____tt3" localSheetId="0" hidden="1">{"'Sheet1'!$L$16"}</definedName>
    <definedName name="_____tt3" localSheetId="10" hidden="1">{"'Sheet1'!$L$16"}</definedName>
    <definedName name="_____tt3" localSheetId="6" hidden="1">{"'Sheet1'!$L$16"}</definedName>
    <definedName name="_____tt3" localSheetId="12" hidden="1">{"'Sheet1'!$L$16"}</definedName>
    <definedName name="_____tt3" localSheetId="11" hidden="1">{"'Sheet1'!$L$16"}</definedName>
    <definedName name="_____tt3" localSheetId="1" hidden="1">{"'Sheet1'!$L$16"}</definedName>
    <definedName name="_____tt3" localSheetId="2" hidden="1">{"'Sheet1'!$L$16"}</definedName>
    <definedName name="_____tt3" localSheetId="4" hidden="1">{"'Sheet1'!$L$16"}</definedName>
    <definedName name="_____tt3" localSheetId="16" hidden="1">{"'Sheet1'!$L$16"}</definedName>
    <definedName name="_____tt3" localSheetId="21" hidden="1">{"'Sheet1'!$L$16"}</definedName>
    <definedName name="_____tt3" localSheetId="5" hidden="1">{"'Sheet1'!$L$16"}</definedName>
    <definedName name="_____tt3" localSheetId="23" hidden="1">{"'Sheet1'!$L$16"}</definedName>
    <definedName name="_____tt3" localSheetId="7" hidden="1">{"'Sheet1'!$L$16"}</definedName>
    <definedName name="_____tt3" localSheetId="13" hidden="1">{"'Sheet1'!$L$16"}</definedName>
    <definedName name="_____tt3" localSheetId="18" hidden="1">{"'Sheet1'!$L$16"}</definedName>
    <definedName name="_____tt3" localSheetId="14" hidden="1">{"'Sheet1'!$L$16"}</definedName>
    <definedName name="_____tt3" localSheetId="15" hidden="1">{"'Sheet1'!$L$16"}</definedName>
    <definedName name="_____tt3" hidden="1">{"'Sheet1'!$L$16"}</definedName>
    <definedName name="____a1" localSheetId="3" hidden="1">{"'Sheet1'!$L$16"}</definedName>
    <definedName name="____a1" localSheetId="2" hidden="1">{"'Sheet1'!$L$16"}</definedName>
    <definedName name="____a1" localSheetId="4" hidden="1">{"'Sheet1'!$L$16"}</definedName>
    <definedName name="____a1" localSheetId="16" hidden="1">{"'Sheet1'!$L$16"}</definedName>
    <definedName name="____a1" localSheetId="21" hidden="1">{"'Sheet1'!$L$16"}</definedName>
    <definedName name="____a1" localSheetId="5" hidden="1">{"'Sheet1'!$L$16"}</definedName>
    <definedName name="____a1" localSheetId="13" hidden="1">{"'Sheet1'!$L$16"}</definedName>
    <definedName name="____a1" localSheetId="14" hidden="1">{"'Sheet1'!$L$16"}</definedName>
    <definedName name="____a1" localSheetId="15" hidden="1">{"'Sheet1'!$L$16"}</definedName>
    <definedName name="____a1" hidden="1">{"'Sheet1'!$L$16"}</definedName>
    <definedName name="____a11" localSheetId="3" hidden="1">{"'장비'!$A$3:$M$12"}</definedName>
    <definedName name="____a11" localSheetId="2" hidden="1">{"'장비'!$A$3:$M$12"}</definedName>
    <definedName name="____a11" localSheetId="4" hidden="1">{"'장비'!$A$3:$M$12"}</definedName>
    <definedName name="____a11" localSheetId="16" hidden="1">{"'장비'!$A$3:$M$12"}</definedName>
    <definedName name="____a11" localSheetId="21" hidden="1">{"'장비'!$A$3:$M$12"}</definedName>
    <definedName name="____a11" localSheetId="5" hidden="1">{"'장비'!$A$3:$M$12"}</definedName>
    <definedName name="____a11" localSheetId="13" hidden="1">{"'장비'!$A$3:$M$12"}</definedName>
    <definedName name="____a11" localSheetId="14" hidden="1">{"'장비'!$A$3:$M$12"}</definedName>
    <definedName name="____a11" localSheetId="15" hidden="1">{"'장비'!$A$3:$M$12"}</definedName>
    <definedName name="____a11" hidden="1">{"'장비'!$A$3:$M$12"}</definedName>
    <definedName name="____a129" localSheetId="3" hidden="1">{"Offgrid",#N/A,FALSE,"OFFGRID";"Region",#N/A,FALSE,"REGION";"Offgrid -2",#N/A,FALSE,"OFFGRID";"WTP",#N/A,FALSE,"WTP";"WTP -2",#N/A,FALSE,"WTP";"Project",#N/A,FALSE,"PROJECT";"Summary -2",#N/A,FALSE,"SUMMARY"}</definedName>
    <definedName name="____a129" localSheetId="17" hidden="1">{"Offgrid",#N/A,FALSE,"OFFGRID";"Region",#N/A,FALSE,"REGION";"Offgrid -2",#N/A,FALSE,"OFFGRID";"WTP",#N/A,FALSE,"WTP";"WTP -2",#N/A,FALSE,"WTP";"Project",#N/A,FALSE,"PROJECT";"Summary -2",#N/A,FALSE,"SUMMARY"}</definedName>
    <definedName name="____a129" localSheetId="9" hidden="1">{"Offgrid",#N/A,FALSE,"OFFGRID";"Region",#N/A,FALSE,"REGION";"Offgrid -2",#N/A,FALSE,"OFFGRID";"WTP",#N/A,FALSE,"WTP";"WTP -2",#N/A,FALSE,"WTP";"Project",#N/A,FALSE,"PROJECT";"Summary -2",#N/A,FALSE,"SUMMARY"}</definedName>
    <definedName name="____a129" localSheetId="8" hidden="1">{"Offgrid",#N/A,FALSE,"OFFGRID";"Region",#N/A,FALSE,"REGION";"Offgrid -2",#N/A,FALSE,"OFFGRID";"WTP",#N/A,FALSE,"WTP";"WTP -2",#N/A,FALSE,"WTP";"Project",#N/A,FALSE,"PROJECT";"Summary -2",#N/A,FALSE,"SUMMARY"}</definedName>
    <definedName name="____a129" localSheetId="0" hidden="1">{"Offgrid",#N/A,FALSE,"OFFGRID";"Region",#N/A,FALSE,"REGION";"Offgrid -2",#N/A,FALSE,"OFFGRID";"WTP",#N/A,FALSE,"WTP";"WTP -2",#N/A,FALSE,"WTP";"Project",#N/A,FALSE,"PROJECT";"Summary -2",#N/A,FALSE,"SUMMARY"}</definedName>
    <definedName name="____a129" localSheetId="10" hidden="1">{"Offgrid",#N/A,FALSE,"OFFGRID";"Region",#N/A,FALSE,"REGION";"Offgrid -2",#N/A,FALSE,"OFFGRID";"WTP",#N/A,FALSE,"WTP";"WTP -2",#N/A,FALSE,"WTP";"Project",#N/A,FALSE,"PROJECT";"Summary -2",#N/A,FALSE,"SUMMARY"}</definedName>
    <definedName name="____a129" localSheetId="6" hidden="1">{"Offgrid",#N/A,FALSE,"OFFGRID";"Region",#N/A,FALSE,"REGION";"Offgrid -2",#N/A,FALSE,"OFFGRID";"WTP",#N/A,FALSE,"WTP";"WTP -2",#N/A,FALSE,"WTP";"Project",#N/A,FALSE,"PROJECT";"Summary -2",#N/A,FALSE,"SUMMARY"}</definedName>
    <definedName name="____a129" localSheetId="12" hidden="1">{"Offgrid",#N/A,FALSE,"OFFGRID";"Region",#N/A,FALSE,"REGION";"Offgrid -2",#N/A,FALSE,"OFFGRID";"WTP",#N/A,FALSE,"WTP";"WTP -2",#N/A,FALSE,"WTP";"Project",#N/A,FALSE,"PROJECT";"Summary -2",#N/A,FALSE,"SUMMARY"}</definedName>
    <definedName name="____a129" localSheetId="11"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localSheetId="2"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localSheetId="16" hidden="1">{"Offgrid",#N/A,FALSE,"OFFGRID";"Region",#N/A,FALSE,"REGION";"Offgrid -2",#N/A,FALSE,"OFFGRID";"WTP",#N/A,FALSE,"WTP";"WTP -2",#N/A,FALSE,"WTP";"Project",#N/A,FALSE,"PROJECT";"Summary -2",#N/A,FALSE,"SUMMARY"}</definedName>
    <definedName name="____a129" localSheetId="21" hidden="1">{"Offgrid",#N/A,FALSE,"OFFGRID";"Region",#N/A,FALSE,"REGION";"Offgrid -2",#N/A,FALSE,"OFFGRID";"WTP",#N/A,FALSE,"WTP";"WTP -2",#N/A,FALSE,"WTP";"Project",#N/A,FALSE,"PROJECT";"Summary -2",#N/A,FALSE,"SUMMARY"}</definedName>
    <definedName name="____a129" localSheetId="5" hidden="1">{"Offgrid",#N/A,FALSE,"OFFGRID";"Region",#N/A,FALSE,"REGION";"Offgrid -2",#N/A,FALSE,"OFFGRID";"WTP",#N/A,FALSE,"WTP";"WTP -2",#N/A,FALSE,"WTP";"Project",#N/A,FALSE,"PROJECT";"Summary -2",#N/A,FALSE,"SUMMARY"}</definedName>
    <definedName name="____a129" localSheetId="23" hidden="1">{"Offgrid",#N/A,FALSE,"OFFGRID";"Region",#N/A,FALSE,"REGION";"Offgrid -2",#N/A,FALSE,"OFFGRID";"WTP",#N/A,FALSE,"WTP";"WTP -2",#N/A,FALSE,"WTP";"Project",#N/A,FALSE,"PROJECT";"Summary -2",#N/A,FALSE,"SUMMARY"}</definedName>
    <definedName name="____a129" localSheetId="7" hidden="1">{"Offgrid",#N/A,FALSE,"OFFGRID";"Region",#N/A,FALSE,"REGION";"Offgrid -2",#N/A,FALSE,"OFFGRID";"WTP",#N/A,FALSE,"WTP";"WTP -2",#N/A,FALSE,"WTP";"Project",#N/A,FALSE,"PROJECT";"Summary -2",#N/A,FALSE,"SUMMARY"}</definedName>
    <definedName name="____a129" localSheetId="13" hidden="1">{"Offgrid",#N/A,FALSE,"OFFGRID";"Region",#N/A,FALSE,"REGION";"Offgrid -2",#N/A,FALSE,"OFFGRID";"WTP",#N/A,FALSE,"WTP";"WTP -2",#N/A,FALSE,"WTP";"Project",#N/A,FALSE,"PROJECT";"Summary -2",#N/A,FALSE,"SUMMARY"}</definedName>
    <definedName name="____a129" localSheetId="18" hidden="1">{"Offgrid",#N/A,FALSE,"OFFGRID";"Region",#N/A,FALSE,"REGION";"Offgrid -2",#N/A,FALSE,"OFFGRID";"WTP",#N/A,FALSE,"WTP";"WTP -2",#N/A,FALSE,"WTP";"Project",#N/A,FALSE,"PROJECT";"Summary -2",#N/A,FALSE,"SUMMARY"}</definedName>
    <definedName name="____a129" localSheetId="14" hidden="1">{"Offgrid",#N/A,FALSE,"OFFGRID";"Region",#N/A,FALSE,"REGION";"Offgrid -2",#N/A,FALSE,"OFFGRID";"WTP",#N/A,FALSE,"WTP";"WTP -2",#N/A,FALSE,"WTP";"Project",#N/A,FALSE,"PROJECT";"Summary -2",#N/A,FALSE,"SUMMARY"}</definedName>
    <definedName name="____a129" localSheetId="15"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localSheetId="17" hidden="1">{"Offgrid",#N/A,FALSE,"OFFGRID";"Region",#N/A,FALSE,"REGION";"Offgrid -2",#N/A,FALSE,"OFFGRID";"WTP",#N/A,FALSE,"WTP";"WTP -2",#N/A,FALSE,"WTP";"Project",#N/A,FALSE,"PROJECT";"Summary -2",#N/A,FALSE,"SUMMARY"}</definedName>
    <definedName name="____a130" localSheetId="9" hidden="1">{"Offgrid",#N/A,FALSE,"OFFGRID";"Region",#N/A,FALSE,"REGION";"Offgrid -2",#N/A,FALSE,"OFFGRID";"WTP",#N/A,FALSE,"WTP";"WTP -2",#N/A,FALSE,"WTP";"Project",#N/A,FALSE,"PROJECT";"Summary -2",#N/A,FALSE,"SUMMARY"}</definedName>
    <definedName name="____a130" localSheetId="8"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10" hidden="1">{"Offgrid",#N/A,FALSE,"OFFGRID";"Region",#N/A,FALSE,"REGION";"Offgrid -2",#N/A,FALSE,"OFFGRID";"WTP",#N/A,FALSE,"WTP";"WTP -2",#N/A,FALSE,"WTP";"Project",#N/A,FALSE,"PROJECT";"Summary -2",#N/A,FALSE,"SUMMARY"}</definedName>
    <definedName name="____a130" localSheetId="6" hidden="1">{"Offgrid",#N/A,FALSE,"OFFGRID";"Region",#N/A,FALSE,"REGION";"Offgrid -2",#N/A,FALSE,"OFFGRID";"WTP",#N/A,FALSE,"WTP";"WTP -2",#N/A,FALSE,"WTP";"Project",#N/A,FALSE,"PROJECT";"Summary -2",#N/A,FALSE,"SUMMARY"}</definedName>
    <definedName name="____a130" localSheetId="12" hidden="1">{"Offgrid",#N/A,FALSE,"OFFGRID";"Region",#N/A,FALSE,"REGION";"Offgrid -2",#N/A,FALSE,"OFFGRID";"WTP",#N/A,FALSE,"WTP";"WTP -2",#N/A,FALSE,"WTP";"Project",#N/A,FALSE,"PROJECT";"Summary -2",#N/A,FALSE,"SUMMARY"}</definedName>
    <definedName name="____a130" localSheetId="11"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localSheetId="16" hidden="1">{"Offgrid",#N/A,FALSE,"OFFGRID";"Region",#N/A,FALSE,"REGION";"Offgrid -2",#N/A,FALSE,"OFFGRID";"WTP",#N/A,FALSE,"WTP";"WTP -2",#N/A,FALSE,"WTP";"Project",#N/A,FALSE,"PROJECT";"Summary -2",#N/A,FALSE,"SUMMARY"}</definedName>
    <definedName name="____a130" localSheetId="21"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23" hidden="1">{"Offgrid",#N/A,FALSE,"OFFGRID";"Region",#N/A,FALSE,"REGION";"Offgrid -2",#N/A,FALSE,"OFFGRID";"WTP",#N/A,FALSE,"WTP";"WTP -2",#N/A,FALSE,"WTP";"Project",#N/A,FALSE,"PROJECT";"Summary -2",#N/A,FALSE,"SUMMARY"}</definedName>
    <definedName name="____a130" localSheetId="7" hidden="1">{"Offgrid",#N/A,FALSE,"OFFGRID";"Region",#N/A,FALSE,"REGION";"Offgrid -2",#N/A,FALSE,"OFFGRID";"WTP",#N/A,FALSE,"WTP";"WTP -2",#N/A,FALSE,"WTP";"Project",#N/A,FALSE,"PROJECT";"Summary -2",#N/A,FALSE,"SUMMARY"}</definedName>
    <definedName name="____a130" localSheetId="13" hidden="1">{"Offgrid",#N/A,FALSE,"OFFGRID";"Region",#N/A,FALSE,"REGION";"Offgrid -2",#N/A,FALSE,"OFFGRID";"WTP",#N/A,FALSE,"WTP";"WTP -2",#N/A,FALSE,"WTP";"Project",#N/A,FALSE,"PROJECT";"Summary -2",#N/A,FALSE,"SUMMARY"}</definedName>
    <definedName name="____a130" localSheetId="18" hidden="1">{"Offgrid",#N/A,FALSE,"OFFGRID";"Region",#N/A,FALSE,"REGION";"Offgrid -2",#N/A,FALSE,"OFFGRID";"WTP",#N/A,FALSE,"WTP";"WTP -2",#N/A,FALSE,"WTP";"Project",#N/A,FALSE,"PROJECT";"Summary -2",#N/A,FALSE,"SUMMARY"}</definedName>
    <definedName name="____a130" localSheetId="14" hidden="1">{"Offgrid",#N/A,FALSE,"OFFGRID";"Region",#N/A,FALSE,"REGION";"Offgrid -2",#N/A,FALSE,"OFFGRID";"WTP",#N/A,FALSE,"WTP";"WTP -2",#N/A,FALSE,"WTP";"Project",#N/A,FALSE,"PROJECT";"Summary -2",#N/A,FALSE,"SUMMARY"}</definedName>
    <definedName name="____a130" localSheetId="15"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EE1" localSheetId="3" hidden="1">{#N/A,#N/A,FALSE,"단가표지"}</definedName>
    <definedName name="____EE1" localSheetId="2" hidden="1">{#N/A,#N/A,FALSE,"단가표지"}</definedName>
    <definedName name="____EE1" localSheetId="4" hidden="1">{#N/A,#N/A,FALSE,"단가표지"}</definedName>
    <definedName name="____EE1" localSheetId="16" hidden="1">{#N/A,#N/A,FALSE,"단가표지"}</definedName>
    <definedName name="____EE1" localSheetId="21" hidden="1">{#N/A,#N/A,FALSE,"단가표지"}</definedName>
    <definedName name="____EE1" localSheetId="5" hidden="1">{#N/A,#N/A,FALSE,"단가표지"}</definedName>
    <definedName name="____EE1" localSheetId="13" hidden="1">{#N/A,#N/A,FALSE,"단가표지"}</definedName>
    <definedName name="____EE1" localSheetId="14" hidden="1">{#N/A,#N/A,FALSE,"단가표지"}</definedName>
    <definedName name="____EE1" localSheetId="15" hidden="1">{#N/A,#N/A,FALSE,"단가표지"}</definedName>
    <definedName name="____EE1" hidden="1">{#N/A,#N/A,FALSE,"단가표지"}</definedName>
    <definedName name="____fsf2" localSheetId="3" hidden="1">{#N/A,#N/A,TRUE,"Mhr_Sum"}</definedName>
    <definedName name="____fsf2" localSheetId="2" hidden="1">{#N/A,#N/A,TRUE,"Mhr_Sum"}</definedName>
    <definedName name="____fsf2" localSheetId="4" hidden="1">{#N/A,#N/A,TRUE,"Mhr_Sum"}</definedName>
    <definedName name="____fsf2" localSheetId="16" hidden="1">{#N/A,#N/A,TRUE,"Mhr_Sum"}</definedName>
    <definedName name="____fsf2" localSheetId="21" hidden="1">{#N/A,#N/A,TRUE,"Mhr_Sum"}</definedName>
    <definedName name="____fsf2" localSheetId="5" hidden="1">{#N/A,#N/A,TRUE,"Mhr_Sum"}</definedName>
    <definedName name="____fsf2" localSheetId="13" hidden="1">{#N/A,#N/A,TRUE,"Mhr_Sum"}</definedName>
    <definedName name="____fsf2" localSheetId="14" hidden="1">{#N/A,#N/A,TRUE,"Mhr_Sum"}</definedName>
    <definedName name="____fsf2" localSheetId="15" hidden="1">{#N/A,#N/A,TRUE,"Mhr_Sum"}</definedName>
    <definedName name="____fsf2" hidden="1">{#N/A,#N/A,TRUE,"Mhr_Sum"}</definedName>
    <definedName name="____Goi8" localSheetId="3" hidden="1">{"'Sheet1'!$L$16"}</definedName>
    <definedName name="____Goi8" localSheetId="17" hidden="1">{"'Sheet1'!$L$16"}</definedName>
    <definedName name="____Goi8" localSheetId="9" hidden="1">{"'Sheet1'!$L$16"}</definedName>
    <definedName name="____Goi8" localSheetId="8" hidden="1">{"'Sheet1'!$L$16"}</definedName>
    <definedName name="____Goi8" localSheetId="0" hidden="1">{"'Sheet1'!$L$16"}</definedName>
    <definedName name="____Goi8" localSheetId="10" hidden="1">{"'Sheet1'!$L$16"}</definedName>
    <definedName name="____Goi8" localSheetId="6" hidden="1">{"'Sheet1'!$L$16"}</definedName>
    <definedName name="____Goi8" localSheetId="12" hidden="1">{"'Sheet1'!$L$16"}</definedName>
    <definedName name="____Goi8" localSheetId="11" hidden="1">{"'Sheet1'!$L$16"}</definedName>
    <definedName name="____Goi8" localSheetId="1" hidden="1">{"'Sheet1'!$L$16"}</definedName>
    <definedName name="____Goi8" localSheetId="2" hidden="1">{"'Sheet1'!$L$16"}</definedName>
    <definedName name="____Goi8" localSheetId="4" hidden="1">{"'Sheet1'!$L$16"}</definedName>
    <definedName name="____Goi8" localSheetId="16" hidden="1">{"'Sheet1'!$L$16"}</definedName>
    <definedName name="____Goi8" localSheetId="21" hidden="1">{"'Sheet1'!$L$16"}</definedName>
    <definedName name="____Goi8" localSheetId="5" hidden="1">{"'Sheet1'!$L$16"}</definedName>
    <definedName name="____Goi8" localSheetId="23" hidden="1">{"'Sheet1'!$L$16"}</definedName>
    <definedName name="____Goi8" localSheetId="7" hidden="1">{"'Sheet1'!$L$16"}</definedName>
    <definedName name="____Goi8" localSheetId="13" hidden="1">{"'Sheet1'!$L$16"}</definedName>
    <definedName name="____Goi8" localSheetId="18" hidden="1">{"'Sheet1'!$L$16"}</definedName>
    <definedName name="____Goi8" localSheetId="14" hidden="1">{"'Sheet1'!$L$16"}</definedName>
    <definedName name="____Goi8" localSheetId="15" hidden="1">{"'Sheet1'!$L$16"}</definedName>
    <definedName name="____Goi8" hidden="1">{"'Sheet1'!$L$16"}</definedName>
    <definedName name="____H1" localSheetId="3" hidden="1">{#N/A,#N/A,TRUE,"Mhr_Sum"}</definedName>
    <definedName name="____H1" localSheetId="2" hidden="1">{#N/A,#N/A,TRUE,"Mhr_Sum"}</definedName>
    <definedName name="____H1" localSheetId="4" hidden="1">{#N/A,#N/A,TRUE,"Mhr_Sum"}</definedName>
    <definedName name="____H1" localSheetId="16" hidden="1">{#N/A,#N/A,TRUE,"Mhr_Sum"}</definedName>
    <definedName name="____H1" localSheetId="21" hidden="1">{#N/A,#N/A,TRUE,"Mhr_Sum"}</definedName>
    <definedName name="____H1" localSheetId="5" hidden="1">{#N/A,#N/A,TRUE,"Mhr_Sum"}</definedName>
    <definedName name="____H1" localSheetId="13" hidden="1">{#N/A,#N/A,TRUE,"Mhr_Sum"}</definedName>
    <definedName name="____H1" localSheetId="14" hidden="1">{#N/A,#N/A,TRUE,"Mhr_Sum"}</definedName>
    <definedName name="____H1" localSheetId="15" hidden="1">{#N/A,#N/A,TRUE,"Mhr_Sum"}</definedName>
    <definedName name="____H1" hidden="1">{#N/A,#N/A,TRUE,"Mhr_Sum"}</definedName>
    <definedName name="____H3" localSheetId="3" hidden="1">{"'장비'!$A$3:$M$12"}</definedName>
    <definedName name="____H3" localSheetId="2" hidden="1">{"'장비'!$A$3:$M$12"}</definedName>
    <definedName name="____H3" localSheetId="4" hidden="1">{"'장비'!$A$3:$M$12"}</definedName>
    <definedName name="____H3" localSheetId="16" hidden="1">{"'장비'!$A$3:$M$12"}</definedName>
    <definedName name="____H3" localSheetId="21" hidden="1">{"'장비'!$A$3:$M$12"}</definedName>
    <definedName name="____H3" localSheetId="5" hidden="1">{"'장비'!$A$3:$M$12"}</definedName>
    <definedName name="____H3" localSheetId="13" hidden="1">{"'장비'!$A$3:$M$12"}</definedName>
    <definedName name="____H3" localSheetId="14" hidden="1">{"'장비'!$A$3:$M$12"}</definedName>
    <definedName name="____H3" localSheetId="15" hidden="1">{"'장비'!$A$3:$M$12"}</definedName>
    <definedName name="____H3" hidden="1">{"'장비'!$A$3:$M$12"}</definedName>
    <definedName name="____H4" localSheetId="3" hidden="1">{#N/A,#N/A,TRUE,"Mhr_Sum"}</definedName>
    <definedName name="____H4" localSheetId="2" hidden="1">{#N/A,#N/A,TRUE,"Mhr_Sum"}</definedName>
    <definedName name="____H4" localSheetId="4" hidden="1">{#N/A,#N/A,TRUE,"Mhr_Sum"}</definedName>
    <definedName name="____H4" localSheetId="16" hidden="1">{#N/A,#N/A,TRUE,"Mhr_Sum"}</definedName>
    <definedName name="____H4" localSheetId="21" hidden="1">{#N/A,#N/A,TRUE,"Mhr_Sum"}</definedName>
    <definedName name="____H4" localSheetId="5" hidden="1">{#N/A,#N/A,TRUE,"Mhr_Sum"}</definedName>
    <definedName name="____H4" localSheetId="13" hidden="1">{#N/A,#N/A,TRUE,"Mhr_Sum"}</definedName>
    <definedName name="____H4" localSheetId="14" hidden="1">{#N/A,#N/A,TRUE,"Mhr_Sum"}</definedName>
    <definedName name="____H4" localSheetId="15" hidden="1">{#N/A,#N/A,TRUE,"Mhr_Sum"}</definedName>
    <definedName name="____H4" hidden="1">{#N/A,#N/A,TRUE,"Mhr_Sum"}</definedName>
    <definedName name="____hu1" localSheetId="3" hidden="1">{"'Sheet1'!$L$16"}</definedName>
    <definedName name="____hu1" localSheetId="17" hidden="1">{"'Sheet1'!$L$16"}</definedName>
    <definedName name="____hu1" localSheetId="9" hidden="1">{"'Sheet1'!$L$16"}</definedName>
    <definedName name="____hu1" localSheetId="8" hidden="1">{"'Sheet1'!$L$16"}</definedName>
    <definedName name="____hu1" localSheetId="0" hidden="1">{"'Sheet1'!$L$16"}</definedName>
    <definedName name="____hu1" localSheetId="10" hidden="1">{"'Sheet1'!$L$16"}</definedName>
    <definedName name="____hu1" localSheetId="6" hidden="1">{"'Sheet1'!$L$16"}</definedName>
    <definedName name="____hu1" localSheetId="12" hidden="1">{"'Sheet1'!$L$16"}</definedName>
    <definedName name="____hu1" localSheetId="11" hidden="1">{"'Sheet1'!$L$16"}</definedName>
    <definedName name="____hu1" localSheetId="1" hidden="1">{"'Sheet1'!$L$16"}</definedName>
    <definedName name="____hu1" localSheetId="2" hidden="1">{"'Sheet1'!$L$16"}</definedName>
    <definedName name="____hu1" localSheetId="4" hidden="1">{"'Sheet1'!$L$16"}</definedName>
    <definedName name="____hu1" localSheetId="16" hidden="1">{"'Sheet1'!$L$16"}</definedName>
    <definedName name="____hu1" localSheetId="21" hidden="1">{"'Sheet1'!$L$16"}</definedName>
    <definedName name="____hu1" localSheetId="5" hidden="1">{"'Sheet1'!$L$16"}</definedName>
    <definedName name="____hu1" localSheetId="23" hidden="1">{"'Sheet1'!$L$16"}</definedName>
    <definedName name="____hu1" localSheetId="7" hidden="1">{"'Sheet1'!$L$16"}</definedName>
    <definedName name="____hu1" localSheetId="13" hidden="1">{"'Sheet1'!$L$16"}</definedName>
    <definedName name="____hu1" localSheetId="18" hidden="1">{"'Sheet1'!$L$16"}</definedName>
    <definedName name="____hu1" localSheetId="14" hidden="1">{"'Sheet1'!$L$16"}</definedName>
    <definedName name="____hu1" localSheetId="15" hidden="1">{"'Sheet1'!$L$16"}</definedName>
    <definedName name="____hu1" hidden="1">{"'Sheet1'!$L$16"}</definedName>
    <definedName name="____hu2" localSheetId="3" hidden="1">{"'Sheet1'!$L$16"}</definedName>
    <definedName name="____hu2" localSheetId="17" hidden="1">{"'Sheet1'!$L$16"}</definedName>
    <definedName name="____hu2" localSheetId="9" hidden="1">{"'Sheet1'!$L$16"}</definedName>
    <definedName name="____hu2" localSheetId="8" hidden="1">{"'Sheet1'!$L$16"}</definedName>
    <definedName name="____hu2" localSheetId="0" hidden="1">{"'Sheet1'!$L$16"}</definedName>
    <definedName name="____hu2" localSheetId="10" hidden="1">{"'Sheet1'!$L$16"}</definedName>
    <definedName name="____hu2" localSheetId="6" hidden="1">{"'Sheet1'!$L$16"}</definedName>
    <definedName name="____hu2" localSheetId="12" hidden="1">{"'Sheet1'!$L$16"}</definedName>
    <definedName name="____hu2" localSheetId="11" hidden="1">{"'Sheet1'!$L$16"}</definedName>
    <definedName name="____hu2" localSheetId="1" hidden="1">{"'Sheet1'!$L$16"}</definedName>
    <definedName name="____hu2" localSheetId="2" hidden="1">{"'Sheet1'!$L$16"}</definedName>
    <definedName name="____hu2" localSheetId="4" hidden="1">{"'Sheet1'!$L$16"}</definedName>
    <definedName name="____hu2" localSheetId="16" hidden="1">{"'Sheet1'!$L$16"}</definedName>
    <definedName name="____hu2" localSheetId="21" hidden="1">{"'Sheet1'!$L$16"}</definedName>
    <definedName name="____hu2" localSheetId="5" hidden="1">{"'Sheet1'!$L$16"}</definedName>
    <definedName name="____hu2" localSheetId="23" hidden="1">{"'Sheet1'!$L$16"}</definedName>
    <definedName name="____hu2" localSheetId="7" hidden="1">{"'Sheet1'!$L$16"}</definedName>
    <definedName name="____hu2" localSheetId="13" hidden="1">{"'Sheet1'!$L$16"}</definedName>
    <definedName name="____hu2" localSheetId="18" hidden="1">{"'Sheet1'!$L$16"}</definedName>
    <definedName name="____hu2" localSheetId="14" hidden="1">{"'Sheet1'!$L$16"}</definedName>
    <definedName name="____hu2" localSheetId="15" hidden="1">{"'Sheet1'!$L$16"}</definedName>
    <definedName name="____hu2" hidden="1">{"'Sheet1'!$L$16"}</definedName>
    <definedName name="____hu5" localSheetId="3" hidden="1">{"'Sheet1'!$L$16"}</definedName>
    <definedName name="____hu5" localSheetId="17" hidden="1">{"'Sheet1'!$L$16"}</definedName>
    <definedName name="____hu5" localSheetId="9" hidden="1">{"'Sheet1'!$L$16"}</definedName>
    <definedName name="____hu5" localSheetId="8" hidden="1">{"'Sheet1'!$L$16"}</definedName>
    <definedName name="____hu5" localSheetId="0" hidden="1">{"'Sheet1'!$L$16"}</definedName>
    <definedName name="____hu5" localSheetId="10" hidden="1">{"'Sheet1'!$L$16"}</definedName>
    <definedName name="____hu5" localSheetId="6" hidden="1">{"'Sheet1'!$L$16"}</definedName>
    <definedName name="____hu5" localSheetId="12" hidden="1">{"'Sheet1'!$L$16"}</definedName>
    <definedName name="____hu5" localSheetId="11" hidden="1">{"'Sheet1'!$L$16"}</definedName>
    <definedName name="____hu5" localSheetId="1" hidden="1">{"'Sheet1'!$L$16"}</definedName>
    <definedName name="____hu5" localSheetId="2" hidden="1">{"'Sheet1'!$L$16"}</definedName>
    <definedName name="____hu5" localSheetId="4" hidden="1">{"'Sheet1'!$L$16"}</definedName>
    <definedName name="____hu5" localSheetId="16" hidden="1">{"'Sheet1'!$L$16"}</definedName>
    <definedName name="____hu5" localSheetId="21" hidden="1">{"'Sheet1'!$L$16"}</definedName>
    <definedName name="____hu5" localSheetId="5" hidden="1">{"'Sheet1'!$L$16"}</definedName>
    <definedName name="____hu5" localSheetId="23" hidden="1">{"'Sheet1'!$L$16"}</definedName>
    <definedName name="____hu5" localSheetId="7" hidden="1">{"'Sheet1'!$L$16"}</definedName>
    <definedName name="____hu5" localSheetId="13" hidden="1">{"'Sheet1'!$L$16"}</definedName>
    <definedName name="____hu5" localSheetId="18" hidden="1">{"'Sheet1'!$L$16"}</definedName>
    <definedName name="____hu5" localSheetId="14" hidden="1">{"'Sheet1'!$L$16"}</definedName>
    <definedName name="____hu5" localSheetId="15" hidden="1">{"'Sheet1'!$L$16"}</definedName>
    <definedName name="____hu5" hidden="1">{"'Sheet1'!$L$16"}</definedName>
    <definedName name="____hu6" localSheetId="3" hidden="1">{"'Sheet1'!$L$16"}</definedName>
    <definedName name="____hu6" localSheetId="17" hidden="1">{"'Sheet1'!$L$16"}</definedName>
    <definedName name="____hu6" localSheetId="9" hidden="1">{"'Sheet1'!$L$16"}</definedName>
    <definedName name="____hu6" localSheetId="8" hidden="1">{"'Sheet1'!$L$16"}</definedName>
    <definedName name="____hu6" localSheetId="0" hidden="1">{"'Sheet1'!$L$16"}</definedName>
    <definedName name="____hu6" localSheetId="10" hidden="1">{"'Sheet1'!$L$16"}</definedName>
    <definedName name="____hu6" localSheetId="6" hidden="1">{"'Sheet1'!$L$16"}</definedName>
    <definedName name="____hu6" localSheetId="12" hidden="1">{"'Sheet1'!$L$16"}</definedName>
    <definedName name="____hu6" localSheetId="11" hidden="1">{"'Sheet1'!$L$16"}</definedName>
    <definedName name="____hu6" localSheetId="1" hidden="1">{"'Sheet1'!$L$16"}</definedName>
    <definedName name="____hu6" localSheetId="2" hidden="1">{"'Sheet1'!$L$16"}</definedName>
    <definedName name="____hu6" localSheetId="4" hidden="1">{"'Sheet1'!$L$16"}</definedName>
    <definedName name="____hu6" localSheetId="16" hidden="1">{"'Sheet1'!$L$16"}</definedName>
    <definedName name="____hu6" localSheetId="21" hidden="1">{"'Sheet1'!$L$16"}</definedName>
    <definedName name="____hu6" localSheetId="5" hidden="1">{"'Sheet1'!$L$16"}</definedName>
    <definedName name="____hu6" localSheetId="23" hidden="1">{"'Sheet1'!$L$16"}</definedName>
    <definedName name="____hu6" localSheetId="7" hidden="1">{"'Sheet1'!$L$16"}</definedName>
    <definedName name="____hu6" localSheetId="13" hidden="1">{"'Sheet1'!$L$16"}</definedName>
    <definedName name="____hu6" localSheetId="18" hidden="1">{"'Sheet1'!$L$16"}</definedName>
    <definedName name="____hu6" localSheetId="14" hidden="1">{"'Sheet1'!$L$16"}</definedName>
    <definedName name="____hu6" localSheetId="15" hidden="1">{"'Sheet1'!$L$16"}</definedName>
    <definedName name="____hu6" hidden="1">{"'Sheet1'!$L$16"}</definedName>
    <definedName name="____hu7" localSheetId="3" hidden="1">{"'Sheet1'!$L$16"}</definedName>
    <definedName name="____hu7" localSheetId="2" hidden="1">{"'Sheet1'!$L$16"}</definedName>
    <definedName name="____hu7" localSheetId="4" hidden="1">{"'Sheet1'!$L$16"}</definedName>
    <definedName name="____hu7" localSheetId="16" hidden="1">{"'Sheet1'!$L$16"}</definedName>
    <definedName name="____hu7" localSheetId="21" hidden="1">{"'Sheet1'!$L$16"}</definedName>
    <definedName name="____hu7" localSheetId="5" hidden="1">{"'Sheet1'!$L$16"}</definedName>
    <definedName name="____hu7" localSheetId="13" hidden="1">{"'Sheet1'!$L$16"}</definedName>
    <definedName name="____hu7" localSheetId="14" hidden="1">{"'Sheet1'!$L$16"}</definedName>
    <definedName name="____hu7" localSheetId="15" hidden="1">{"'Sheet1'!$L$16"}</definedName>
    <definedName name="____hu7" hidden="1">{"'Sheet1'!$L$16"}</definedName>
    <definedName name="____key2" localSheetId="3" hidden="1">[2]BM!#REF!</definedName>
    <definedName name="____key2" localSheetId="2" hidden="1">[2]BM!#REF!</definedName>
    <definedName name="____key2" localSheetId="4" hidden="1">[2]BM!#REF!</definedName>
    <definedName name="____key2" localSheetId="16" hidden="1">[2]BM!#REF!</definedName>
    <definedName name="____key2" localSheetId="21" hidden="1">[2]BM!#REF!</definedName>
    <definedName name="____key2" localSheetId="5" hidden="1">[2]BM!#REF!</definedName>
    <definedName name="____key2" localSheetId="13" hidden="1">[2]BM!#REF!</definedName>
    <definedName name="____key2" localSheetId="18" hidden="1">[2]BM!#REF!</definedName>
    <definedName name="____key2" localSheetId="14" hidden="1">[2]BM!#REF!</definedName>
    <definedName name="____key2" localSheetId="15" hidden="1">[2]BM!#REF!</definedName>
    <definedName name="____key2" hidden="1">[2]BM!#REF!</definedName>
    <definedName name="____Lan1" localSheetId="3" hidden="1">{"'Sheet1'!$L$16"}</definedName>
    <definedName name="____Lan1" localSheetId="17" hidden="1">{"'Sheet1'!$L$16"}</definedName>
    <definedName name="____Lan1" localSheetId="9" hidden="1">{"'Sheet1'!$L$16"}</definedName>
    <definedName name="____Lan1" localSheetId="8" hidden="1">{"'Sheet1'!$L$16"}</definedName>
    <definedName name="____Lan1" localSheetId="0" hidden="1">{"'Sheet1'!$L$16"}</definedName>
    <definedName name="____Lan1" localSheetId="10" hidden="1">{"'Sheet1'!$L$16"}</definedName>
    <definedName name="____Lan1" localSheetId="6" hidden="1">{"'Sheet1'!$L$16"}</definedName>
    <definedName name="____Lan1" localSheetId="12" hidden="1">{"'Sheet1'!$L$16"}</definedName>
    <definedName name="____Lan1" localSheetId="11" hidden="1">{"'Sheet1'!$L$16"}</definedName>
    <definedName name="____Lan1" localSheetId="1" hidden="1">{"'Sheet1'!$L$16"}</definedName>
    <definedName name="____Lan1" localSheetId="2" hidden="1">{"'Sheet1'!$L$16"}</definedName>
    <definedName name="____Lan1" localSheetId="4" hidden="1">{"'Sheet1'!$L$16"}</definedName>
    <definedName name="____Lan1" localSheetId="16" hidden="1">{"'Sheet1'!$L$16"}</definedName>
    <definedName name="____Lan1" localSheetId="21" hidden="1">{"'Sheet1'!$L$16"}</definedName>
    <definedName name="____Lan1" localSheetId="5" hidden="1">{"'Sheet1'!$L$16"}</definedName>
    <definedName name="____Lan1" localSheetId="23" hidden="1">{"'Sheet1'!$L$16"}</definedName>
    <definedName name="____Lan1" localSheetId="7" hidden="1">{"'Sheet1'!$L$16"}</definedName>
    <definedName name="____Lan1" localSheetId="13" hidden="1">{"'Sheet1'!$L$16"}</definedName>
    <definedName name="____Lan1" localSheetId="18" hidden="1">{"'Sheet1'!$L$16"}</definedName>
    <definedName name="____Lan1" localSheetId="14" hidden="1">{"'Sheet1'!$L$16"}</definedName>
    <definedName name="____Lan1" localSheetId="15" hidden="1">{"'Sheet1'!$L$16"}</definedName>
    <definedName name="____Lan1" hidden="1">{"'Sheet1'!$L$16"}</definedName>
    <definedName name="____LAN3" localSheetId="3" hidden="1">{"'Sheet1'!$L$16"}</definedName>
    <definedName name="____LAN3" localSheetId="17" hidden="1">{"'Sheet1'!$L$16"}</definedName>
    <definedName name="____LAN3" localSheetId="9" hidden="1">{"'Sheet1'!$L$16"}</definedName>
    <definedName name="____LAN3" localSheetId="8" hidden="1">{"'Sheet1'!$L$16"}</definedName>
    <definedName name="____LAN3" localSheetId="0" hidden="1">{"'Sheet1'!$L$16"}</definedName>
    <definedName name="____LAN3" localSheetId="10" hidden="1">{"'Sheet1'!$L$16"}</definedName>
    <definedName name="____LAN3" localSheetId="6" hidden="1">{"'Sheet1'!$L$16"}</definedName>
    <definedName name="____LAN3" localSheetId="12" hidden="1">{"'Sheet1'!$L$16"}</definedName>
    <definedName name="____LAN3" localSheetId="11" hidden="1">{"'Sheet1'!$L$16"}</definedName>
    <definedName name="____LAN3" localSheetId="1" hidden="1">{"'Sheet1'!$L$16"}</definedName>
    <definedName name="____LAN3" localSheetId="2" hidden="1">{"'Sheet1'!$L$16"}</definedName>
    <definedName name="____LAN3" localSheetId="4" hidden="1">{"'Sheet1'!$L$16"}</definedName>
    <definedName name="____LAN3" localSheetId="16" hidden="1">{"'Sheet1'!$L$16"}</definedName>
    <definedName name="____LAN3" localSheetId="21" hidden="1">{"'Sheet1'!$L$16"}</definedName>
    <definedName name="____LAN3" localSheetId="5" hidden="1">{"'Sheet1'!$L$16"}</definedName>
    <definedName name="____LAN3" localSheetId="23" hidden="1">{"'Sheet1'!$L$16"}</definedName>
    <definedName name="____LAN3" localSheetId="7" hidden="1">{"'Sheet1'!$L$16"}</definedName>
    <definedName name="____LAN3" localSheetId="13" hidden="1">{"'Sheet1'!$L$16"}</definedName>
    <definedName name="____LAN3" localSheetId="18" hidden="1">{"'Sheet1'!$L$16"}</definedName>
    <definedName name="____LAN3" localSheetId="14" hidden="1">{"'Sheet1'!$L$16"}</definedName>
    <definedName name="____LAN3" localSheetId="15" hidden="1">{"'Sheet1'!$L$16"}</definedName>
    <definedName name="____LAN3" hidden="1">{"'Sheet1'!$L$16"}</definedName>
    <definedName name="____NCN15" localSheetId="3" hidden="1">{"'Sheet1'!$L$16"}</definedName>
    <definedName name="____NCN15" localSheetId="17" hidden="1">{"'Sheet1'!$L$16"}</definedName>
    <definedName name="____NCN15" localSheetId="9" hidden="1">{"'Sheet1'!$L$16"}</definedName>
    <definedName name="____NCN15" localSheetId="8" hidden="1">{"'Sheet1'!$L$16"}</definedName>
    <definedName name="____NCN15" localSheetId="0" hidden="1">{"'Sheet1'!$L$16"}</definedName>
    <definedName name="____NCN15" localSheetId="10" hidden="1">{"'Sheet1'!$L$16"}</definedName>
    <definedName name="____NCN15" localSheetId="6" hidden="1">{"'Sheet1'!$L$16"}</definedName>
    <definedName name="____NCN15" localSheetId="12" hidden="1">{"'Sheet1'!$L$16"}</definedName>
    <definedName name="____NCN15" localSheetId="11" hidden="1">{"'Sheet1'!$L$16"}</definedName>
    <definedName name="____NCN15" localSheetId="1" hidden="1">{"'Sheet1'!$L$16"}</definedName>
    <definedName name="____NCN15" localSheetId="2" hidden="1">{"'Sheet1'!$L$16"}</definedName>
    <definedName name="____NCN15" localSheetId="4" hidden="1">{"'Sheet1'!$L$16"}</definedName>
    <definedName name="____NCN15" localSheetId="16" hidden="1">{"'Sheet1'!$L$16"}</definedName>
    <definedName name="____NCN15" localSheetId="21" hidden="1">{"'Sheet1'!$L$16"}</definedName>
    <definedName name="____NCN15" localSheetId="5" hidden="1">{"'Sheet1'!$L$16"}</definedName>
    <definedName name="____NCN15" localSheetId="23" hidden="1">{"'Sheet1'!$L$16"}</definedName>
    <definedName name="____NCN15" localSheetId="7" hidden="1">{"'Sheet1'!$L$16"}</definedName>
    <definedName name="____NCN15" localSheetId="13" hidden="1">{"'Sheet1'!$L$16"}</definedName>
    <definedName name="____NCN15" localSheetId="18" hidden="1">{"'Sheet1'!$L$16"}</definedName>
    <definedName name="____NCN15" localSheetId="14" hidden="1">{"'Sheet1'!$L$16"}</definedName>
    <definedName name="____NCN15" localSheetId="15" hidden="1">{"'Sheet1'!$L$16"}</definedName>
    <definedName name="____NCN15" hidden="1">{"'Sheet1'!$L$16"}</definedName>
    <definedName name="____PA3" localSheetId="3" hidden="1">{"'Sheet1'!$L$16"}</definedName>
    <definedName name="____PA3" localSheetId="17" hidden="1">{"'Sheet1'!$L$16"}</definedName>
    <definedName name="____PA3" localSheetId="9" hidden="1">{"'Sheet1'!$L$16"}</definedName>
    <definedName name="____PA3" localSheetId="8" hidden="1">{"'Sheet1'!$L$16"}</definedName>
    <definedName name="____PA3" localSheetId="0" hidden="1">{"'Sheet1'!$L$16"}</definedName>
    <definedName name="____PA3" localSheetId="10" hidden="1">{"'Sheet1'!$L$16"}</definedName>
    <definedName name="____PA3" localSheetId="6" hidden="1">{"'Sheet1'!$L$16"}</definedName>
    <definedName name="____PA3" localSheetId="12" hidden="1">{"'Sheet1'!$L$16"}</definedName>
    <definedName name="____PA3" localSheetId="11" hidden="1">{"'Sheet1'!$L$16"}</definedName>
    <definedName name="____PA3" localSheetId="1" hidden="1">{"'Sheet1'!$L$16"}</definedName>
    <definedName name="____PA3" localSheetId="2" hidden="1">{"'Sheet1'!$L$16"}</definedName>
    <definedName name="____PA3" localSheetId="4" hidden="1">{"'Sheet1'!$L$16"}</definedName>
    <definedName name="____PA3" localSheetId="16" hidden="1">{"'Sheet1'!$L$16"}</definedName>
    <definedName name="____PA3" localSheetId="21" hidden="1">{"'Sheet1'!$L$16"}</definedName>
    <definedName name="____PA3" localSheetId="5" hidden="1">{"'Sheet1'!$L$16"}</definedName>
    <definedName name="____PA3" localSheetId="23" hidden="1">{"'Sheet1'!$L$16"}</definedName>
    <definedName name="____PA3" localSheetId="7" hidden="1">{"'Sheet1'!$L$16"}</definedName>
    <definedName name="____PA3" localSheetId="13" hidden="1">{"'Sheet1'!$L$16"}</definedName>
    <definedName name="____PA3" localSheetId="18" hidden="1">{"'Sheet1'!$L$16"}</definedName>
    <definedName name="____PA3" localSheetId="14" hidden="1">{"'Sheet1'!$L$16"}</definedName>
    <definedName name="____PA3" localSheetId="15" hidden="1">{"'Sheet1'!$L$16"}</definedName>
    <definedName name="____PA3" hidden="1">{"'Sheet1'!$L$16"}</definedName>
    <definedName name="____PK2" localSheetId="3" hidden="1">{"'장비'!$A$3:$M$12"}</definedName>
    <definedName name="____PK2" localSheetId="2" hidden="1">{"'장비'!$A$3:$M$12"}</definedName>
    <definedName name="____PK2" localSheetId="4" hidden="1">{"'장비'!$A$3:$M$12"}</definedName>
    <definedName name="____PK2" localSheetId="16" hidden="1">{"'장비'!$A$3:$M$12"}</definedName>
    <definedName name="____PK2" localSheetId="21" hidden="1">{"'장비'!$A$3:$M$12"}</definedName>
    <definedName name="____PK2" localSheetId="5" hidden="1">{"'장비'!$A$3:$M$12"}</definedName>
    <definedName name="____PK2" localSheetId="13" hidden="1">{"'장비'!$A$3:$M$12"}</definedName>
    <definedName name="____PK2" localSheetId="14" hidden="1">{"'장비'!$A$3:$M$12"}</definedName>
    <definedName name="____PK2" localSheetId="15" hidden="1">{"'장비'!$A$3:$M$12"}</definedName>
    <definedName name="____PK2" hidden="1">{"'장비'!$A$3:$M$12"}</definedName>
    <definedName name="____PKG3" localSheetId="3" hidden="1">{"'장비'!$A$3:$M$12"}</definedName>
    <definedName name="____PKG3" localSheetId="2" hidden="1">{"'장비'!$A$3:$M$12"}</definedName>
    <definedName name="____PKG3" localSheetId="4" hidden="1">{"'장비'!$A$3:$M$12"}</definedName>
    <definedName name="____PKG3" localSheetId="16" hidden="1">{"'장비'!$A$3:$M$12"}</definedName>
    <definedName name="____PKG3" localSheetId="21" hidden="1">{"'장비'!$A$3:$M$12"}</definedName>
    <definedName name="____PKG3" localSheetId="5" hidden="1">{"'장비'!$A$3:$M$12"}</definedName>
    <definedName name="____PKG3" localSheetId="13" hidden="1">{"'장비'!$A$3:$M$12"}</definedName>
    <definedName name="____PKG3" localSheetId="14" hidden="1">{"'장비'!$A$3:$M$12"}</definedName>
    <definedName name="____PKG3" localSheetId="15" hidden="1">{"'장비'!$A$3:$M$12"}</definedName>
    <definedName name="____PKG3" hidden="1">{"'장비'!$A$3:$M$12"}</definedName>
    <definedName name="____qqq222" localSheetId="3" hidden="1">{"'장비'!$A$3:$M$12"}</definedName>
    <definedName name="____qqq222" localSheetId="2" hidden="1">{"'장비'!$A$3:$M$12"}</definedName>
    <definedName name="____qqq222" localSheetId="4" hidden="1">{"'장비'!$A$3:$M$12"}</definedName>
    <definedName name="____qqq222" localSheetId="16" hidden="1">{"'장비'!$A$3:$M$12"}</definedName>
    <definedName name="____qqq222" localSheetId="21" hidden="1">{"'장비'!$A$3:$M$12"}</definedName>
    <definedName name="____qqq222" localSheetId="5" hidden="1">{"'장비'!$A$3:$M$12"}</definedName>
    <definedName name="____qqq222" localSheetId="13" hidden="1">{"'장비'!$A$3:$M$12"}</definedName>
    <definedName name="____qqq222" localSheetId="14" hidden="1">{"'장비'!$A$3:$M$12"}</definedName>
    <definedName name="____qqq222" localSheetId="15" hidden="1">{"'장비'!$A$3:$M$12"}</definedName>
    <definedName name="____qqq222" hidden="1">{"'장비'!$A$3:$M$12"}</definedName>
    <definedName name="____S3" localSheetId="3" hidden="1">{#N/A,#N/A,FALSE,"포장2"}</definedName>
    <definedName name="____S3" localSheetId="2" hidden="1">{#N/A,#N/A,FALSE,"포장2"}</definedName>
    <definedName name="____S3" localSheetId="4" hidden="1">{#N/A,#N/A,FALSE,"포장2"}</definedName>
    <definedName name="____S3" localSheetId="16" hidden="1">{#N/A,#N/A,FALSE,"포장2"}</definedName>
    <definedName name="____S3" localSheetId="21" hidden="1">{#N/A,#N/A,FALSE,"포장2"}</definedName>
    <definedName name="____S3" localSheetId="5" hidden="1">{#N/A,#N/A,FALSE,"포장2"}</definedName>
    <definedName name="____S3" localSheetId="13" hidden="1">{#N/A,#N/A,FALSE,"포장2"}</definedName>
    <definedName name="____S3" localSheetId="14" hidden="1">{#N/A,#N/A,FALSE,"포장2"}</definedName>
    <definedName name="____S3" localSheetId="15" hidden="1">{#N/A,#N/A,FALSE,"포장2"}</definedName>
    <definedName name="____S3" hidden="1">{#N/A,#N/A,FALSE,"포장2"}</definedName>
    <definedName name="____T10" localSheetId="3" hidden="1">{"'Sheet1'!$L$16"}</definedName>
    <definedName name="____T10" localSheetId="2" hidden="1">{"'Sheet1'!$L$16"}</definedName>
    <definedName name="____T10" localSheetId="4" hidden="1">{"'Sheet1'!$L$16"}</definedName>
    <definedName name="____T10" localSheetId="16" hidden="1">{"'Sheet1'!$L$16"}</definedName>
    <definedName name="____T10" localSheetId="21" hidden="1">{"'Sheet1'!$L$16"}</definedName>
    <definedName name="____T10" localSheetId="5" hidden="1">{"'Sheet1'!$L$16"}</definedName>
    <definedName name="____T10" localSheetId="13" hidden="1">{"'Sheet1'!$L$16"}</definedName>
    <definedName name="____T10" localSheetId="14" hidden="1">{"'Sheet1'!$L$16"}</definedName>
    <definedName name="____T10" localSheetId="15" hidden="1">{"'Sheet1'!$L$16"}</definedName>
    <definedName name="____T10" hidden="1">{"'Sheet1'!$L$16"}</definedName>
    <definedName name="____TM2" localSheetId="3" hidden="1">{"'Sheet1'!$L$16"}</definedName>
    <definedName name="____TM2" localSheetId="17" hidden="1">{"'Sheet1'!$L$16"}</definedName>
    <definedName name="____TM2" localSheetId="9" hidden="1">{"'Sheet1'!$L$16"}</definedName>
    <definedName name="____TM2" localSheetId="8" hidden="1">{"'Sheet1'!$L$16"}</definedName>
    <definedName name="____TM2" localSheetId="0" hidden="1">{"'Sheet1'!$L$16"}</definedName>
    <definedName name="____TM2" localSheetId="10" hidden="1">{"'Sheet1'!$L$16"}</definedName>
    <definedName name="____TM2" localSheetId="6" hidden="1">{"'Sheet1'!$L$16"}</definedName>
    <definedName name="____TM2" localSheetId="12" hidden="1">{"'Sheet1'!$L$16"}</definedName>
    <definedName name="____TM2" localSheetId="11" hidden="1">{"'Sheet1'!$L$16"}</definedName>
    <definedName name="____TM2" localSheetId="1" hidden="1">{"'Sheet1'!$L$16"}</definedName>
    <definedName name="____TM2" localSheetId="2" hidden="1">{"'Sheet1'!$L$16"}</definedName>
    <definedName name="____TM2" localSheetId="4" hidden="1">{"'Sheet1'!$L$16"}</definedName>
    <definedName name="____TM2" localSheetId="16" hidden="1">{"'Sheet1'!$L$16"}</definedName>
    <definedName name="____TM2" localSheetId="21" hidden="1">{"'Sheet1'!$L$16"}</definedName>
    <definedName name="____TM2" localSheetId="5" hidden="1">{"'Sheet1'!$L$16"}</definedName>
    <definedName name="____TM2" localSheetId="23" hidden="1">{"'Sheet1'!$L$16"}</definedName>
    <definedName name="____TM2" localSheetId="7" hidden="1">{"'Sheet1'!$L$16"}</definedName>
    <definedName name="____TM2" localSheetId="13" hidden="1">{"'Sheet1'!$L$16"}</definedName>
    <definedName name="____TM2" localSheetId="18" hidden="1">{"'Sheet1'!$L$16"}</definedName>
    <definedName name="____TM2" localSheetId="14" hidden="1">{"'Sheet1'!$L$16"}</definedName>
    <definedName name="____TM2" localSheetId="15" hidden="1">{"'Sheet1'!$L$16"}</definedName>
    <definedName name="____TM2" hidden="1">{"'Sheet1'!$L$16"}</definedName>
    <definedName name="____tt3" localSheetId="3" hidden="1">{"'Sheet1'!$L$16"}</definedName>
    <definedName name="____tt3" localSheetId="17" hidden="1">{"'Sheet1'!$L$16"}</definedName>
    <definedName name="____tt3" localSheetId="9" hidden="1">{"'Sheet1'!$L$16"}</definedName>
    <definedName name="____tt3" localSheetId="8" hidden="1">{"'Sheet1'!$L$16"}</definedName>
    <definedName name="____tt3" localSheetId="0" hidden="1">{"'Sheet1'!$L$16"}</definedName>
    <definedName name="____tt3" localSheetId="10" hidden="1">{"'Sheet1'!$L$16"}</definedName>
    <definedName name="____tt3" localSheetId="6" hidden="1">{"'Sheet1'!$L$16"}</definedName>
    <definedName name="____tt3" localSheetId="12" hidden="1">{"'Sheet1'!$L$16"}</definedName>
    <definedName name="____tt3" localSheetId="11" hidden="1">{"'Sheet1'!$L$16"}</definedName>
    <definedName name="____tt3" localSheetId="1" hidden="1">{"'Sheet1'!$L$16"}</definedName>
    <definedName name="____tt3" localSheetId="2" hidden="1">{"'Sheet1'!$L$16"}</definedName>
    <definedName name="____tt3" localSheetId="4" hidden="1">{"'Sheet1'!$L$16"}</definedName>
    <definedName name="____tt3" localSheetId="16" hidden="1">{"'Sheet1'!$L$16"}</definedName>
    <definedName name="____tt3" localSheetId="21" hidden="1">{"'Sheet1'!$L$16"}</definedName>
    <definedName name="____tt3" localSheetId="5" hidden="1">{"'Sheet1'!$L$16"}</definedName>
    <definedName name="____tt3" localSheetId="23" hidden="1">{"'Sheet1'!$L$16"}</definedName>
    <definedName name="____tt3" localSheetId="7" hidden="1">{"'Sheet1'!$L$16"}</definedName>
    <definedName name="____tt3" localSheetId="13" hidden="1">{"'Sheet1'!$L$16"}</definedName>
    <definedName name="____tt3" localSheetId="18" hidden="1">{"'Sheet1'!$L$16"}</definedName>
    <definedName name="____tt3" localSheetId="14" hidden="1">{"'Sheet1'!$L$16"}</definedName>
    <definedName name="____tt3" localSheetId="15" hidden="1">{"'Sheet1'!$L$16"}</definedName>
    <definedName name="____tt3" hidden="1">{"'Sheet1'!$L$16"}</definedName>
    <definedName name="___a1" localSheetId="3" hidden="1">{"'Sheet1'!$L$16"}</definedName>
    <definedName name="___a1" localSheetId="17" hidden="1">{"'Sheet1'!$L$16"}</definedName>
    <definedName name="___a1" localSheetId="9" hidden="1">{"'Sheet1'!$L$16"}</definedName>
    <definedName name="___a1" localSheetId="8" hidden="1">{"'Sheet1'!$L$16"}</definedName>
    <definedName name="___a1" localSheetId="0" hidden="1">{"'Sheet1'!$L$16"}</definedName>
    <definedName name="___a1" localSheetId="10" hidden="1">{"'Sheet1'!$L$16"}</definedName>
    <definedName name="___a1" localSheetId="6" hidden="1">{"'Sheet1'!$L$16"}</definedName>
    <definedName name="___a1" localSheetId="12" hidden="1">{"'Sheet1'!$L$16"}</definedName>
    <definedName name="___a1" localSheetId="11" hidden="1">{"'Sheet1'!$L$16"}</definedName>
    <definedName name="___a1" localSheetId="1" hidden="1">{"'Sheet1'!$L$16"}</definedName>
    <definedName name="___a1" localSheetId="2" hidden="1">{"'Sheet1'!$L$16"}</definedName>
    <definedName name="___a1" localSheetId="4" hidden="1">{"'Sheet1'!$L$16"}</definedName>
    <definedName name="___a1" localSheetId="16" hidden="1">{"'Sheet1'!$L$16"}</definedName>
    <definedName name="___a1" localSheetId="21" hidden="1">{"'Sheet1'!$L$16"}</definedName>
    <definedName name="___a1" localSheetId="5" hidden="1">{"'Sheet1'!$L$16"}</definedName>
    <definedName name="___a1" localSheetId="23" hidden="1">{"'Sheet1'!$L$16"}</definedName>
    <definedName name="___a1" localSheetId="7" hidden="1">{"'Sheet1'!$L$16"}</definedName>
    <definedName name="___a1" localSheetId="13" hidden="1">{"'Sheet1'!$L$16"}</definedName>
    <definedName name="___a1" localSheetId="18" hidden="1">{"'Sheet1'!$L$16"}</definedName>
    <definedName name="___a1" localSheetId="14" hidden="1">{"'Sheet1'!$L$16"}</definedName>
    <definedName name="___a1" localSheetId="15" hidden="1">{"'Sheet1'!$L$16"}</definedName>
    <definedName name="___a1" hidden="1">{"'Sheet1'!$L$16"}</definedName>
    <definedName name="___a129" localSheetId="3" hidden="1">{"Offgrid",#N/A,FALSE,"OFFGRID";"Region",#N/A,FALSE,"REGION";"Offgrid -2",#N/A,FALSE,"OFFGRID";"WTP",#N/A,FALSE,"WTP";"WTP -2",#N/A,FALSE,"WTP";"Project",#N/A,FALSE,"PROJECT";"Summary -2",#N/A,FALSE,"SUMMARY"}</definedName>
    <definedName name="___a129" localSheetId="17" hidden="1">{"Offgrid",#N/A,FALSE,"OFFGRID";"Region",#N/A,FALSE,"REGION";"Offgrid -2",#N/A,FALSE,"OFFGRID";"WTP",#N/A,FALSE,"WTP";"WTP -2",#N/A,FALSE,"WTP";"Project",#N/A,FALSE,"PROJECT";"Summary -2",#N/A,FALSE,"SUMMARY"}</definedName>
    <definedName name="___a129" localSheetId="9" hidden="1">{"Offgrid",#N/A,FALSE,"OFFGRID";"Region",#N/A,FALSE,"REGION";"Offgrid -2",#N/A,FALSE,"OFFGRID";"WTP",#N/A,FALSE,"WTP";"WTP -2",#N/A,FALSE,"WTP";"Project",#N/A,FALSE,"PROJECT";"Summary -2",#N/A,FALSE,"SUMMARY"}</definedName>
    <definedName name="___a129" localSheetId="8" hidden="1">{"Offgrid",#N/A,FALSE,"OFFGRID";"Region",#N/A,FALSE,"REGION";"Offgrid -2",#N/A,FALSE,"OFFGRID";"WTP",#N/A,FALSE,"WTP";"WTP -2",#N/A,FALSE,"WTP";"Project",#N/A,FALSE,"PROJECT";"Summary -2",#N/A,FALSE,"SUMMARY"}</definedName>
    <definedName name="___a129" localSheetId="0" hidden="1">{"Offgrid",#N/A,FALSE,"OFFGRID";"Region",#N/A,FALSE,"REGION";"Offgrid -2",#N/A,FALSE,"OFFGRID";"WTP",#N/A,FALSE,"WTP";"WTP -2",#N/A,FALSE,"WTP";"Project",#N/A,FALSE,"PROJECT";"Summary -2",#N/A,FALSE,"SUMMARY"}</definedName>
    <definedName name="___a129" localSheetId="10" hidden="1">{"Offgrid",#N/A,FALSE,"OFFGRID";"Region",#N/A,FALSE,"REGION";"Offgrid -2",#N/A,FALSE,"OFFGRID";"WTP",#N/A,FALSE,"WTP";"WTP -2",#N/A,FALSE,"WTP";"Project",#N/A,FALSE,"PROJECT";"Summary -2",#N/A,FALSE,"SUMMARY"}</definedName>
    <definedName name="___a129" localSheetId="6" hidden="1">{"Offgrid",#N/A,FALSE,"OFFGRID";"Region",#N/A,FALSE,"REGION";"Offgrid -2",#N/A,FALSE,"OFFGRID";"WTP",#N/A,FALSE,"WTP";"WTP -2",#N/A,FALSE,"WTP";"Project",#N/A,FALSE,"PROJECT";"Summary -2",#N/A,FALSE,"SUMMARY"}</definedName>
    <definedName name="___a129" localSheetId="12" hidden="1">{"Offgrid",#N/A,FALSE,"OFFGRID";"Region",#N/A,FALSE,"REGION";"Offgrid -2",#N/A,FALSE,"OFFGRID";"WTP",#N/A,FALSE,"WTP";"WTP -2",#N/A,FALSE,"WTP";"Project",#N/A,FALSE,"PROJECT";"Summary -2",#N/A,FALSE,"SUMMARY"}</definedName>
    <definedName name="___a129" localSheetId="11" hidden="1">{"Offgrid",#N/A,FALSE,"OFFGRID";"Region",#N/A,FALSE,"REGION";"Offgrid -2",#N/A,FALSE,"OFFGRID";"WTP",#N/A,FALSE,"WTP";"WTP -2",#N/A,FALSE,"WTP";"Project",#N/A,FALSE,"PROJECT";"Summary -2",#N/A,FALSE,"SUMMARY"}</definedName>
    <definedName name="___a129" localSheetId="1" hidden="1">{"Offgrid",#N/A,FALSE,"OFFGRID";"Region",#N/A,FALSE,"REGION";"Offgrid -2",#N/A,FALSE,"OFFGRID";"WTP",#N/A,FALSE,"WTP";"WTP -2",#N/A,FALSE,"WTP";"Project",#N/A,FALSE,"PROJECT";"Summary -2",#N/A,FALSE,"SUMMARY"}</definedName>
    <definedName name="___a129" localSheetId="2" hidden="1">{"Offgrid",#N/A,FALSE,"OFFGRID";"Region",#N/A,FALSE,"REGION";"Offgrid -2",#N/A,FALSE,"OFFGRID";"WTP",#N/A,FALSE,"WTP";"WTP -2",#N/A,FALSE,"WTP";"Project",#N/A,FALSE,"PROJECT";"Summary -2",#N/A,FALSE,"SUMMARY"}</definedName>
    <definedName name="___a129" localSheetId="4" hidden="1">{"Offgrid",#N/A,FALSE,"OFFGRID";"Region",#N/A,FALSE,"REGION";"Offgrid -2",#N/A,FALSE,"OFFGRID";"WTP",#N/A,FALSE,"WTP";"WTP -2",#N/A,FALSE,"WTP";"Project",#N/A,FALSE,"PROJECT";"Summary -2",#N/A,FALSE,"SUMMARY"}</definedName>
    <definedName name="___a129" localSheetId="16" hidden="1">{"Offgrid",#N/A,FALSE,"OFFGRID";"Region",#N/A,FALSE,"REGION";"Offgrid -2",#N/A,FALSE,"OFFGRID";"WTP",#N/A,FALSE,"WTP";"WTP -2",#N/A,FALSE,"WTP";"Project",#N/A,FALSE,"PROJECT";"Summary -2",#N/A,FALSE,"SUMMARY"}</definedName>
    <definedName name="___a129" localSheetId="21" hidden="1">{"Offgrid",#N/A,FALSE,"OFFGRID";"Region",#N/A,FALSE,"REGION";"Offgrid -2",#N/A,FALSE,"OFFGRID";"WTP",#N/A,FALSE,"WTP";"WTP -2",#N/A,FALSE,"WTP";"Project",#N/A,FALSE,"PROJECT";"Summary -2",#N/A,FALSE,"SUMMARY"}</definedName>
    <definedName name="___a129" localSheetId="5" hidden="1">{"Offgrid",#N/A,FALSE,"OFFGRID";"Region",#N/A,FALSE,"REGION";"Offgrid -2",#N/A,FALSE,"OFFGRID";"WTP",#N/A,FALSE,"WTP";"WTP -2",#N/A,FALSE,"WTP";"Project",#N/A,FALSE,"PROJECT";"Summary -2",#N/A,FALSE,"SUMMARY"}</definedName>
    <definedName name="___a129" localSheetId="23" hidden="1">{"Offgrid",#N/A,FALSE,"OFFGRID";"Region",#N/A,FALSE,"REGION";"Offgrid -2",#N/A,FALSE,"OFFGRID";"WTP",#N/A,FALSE,"WTP";"WTP -2",#N/A,FALSE,"WTP";"Project",#N/A,FALSE,"PROJECT";"Summary -2",#N/A,FALSE,"SUMMARY"}</definedName>
    <definedName name="___a129" localSheetId="7" hidden="1">{"Offgrid",#N/A,FALSE,"OFFGRID";"Region",#N/A,FALSE,"REGION";"Offgrid -2",#N/A,FALSE,"OFFGRID";"WTP",#N/A,FALSE,"WTP";"WTP -2",#N/A,FALSE,"WTP";"Project",#N/A,FALSE,"PROJECT";"Summary -2",#N/A,FALSE,"SUMMARY"}</definedName>
    <definedName name="___a129" localSheetId="13" hidden="1">{"Offgrid",#N/A,FALSE,"OFFGRID";"Region",#N/A,FALSE,"REGION";"Offgrid -2",#N/A,FALSE,"OFFGRID";"WTP",#N/A,FALSE,"WTP";"WTP -2",#N/A,FALSE,"WTP";"Project",#N/A,FALSE,"PROJECT";"Summary -2",#N/A,FALSE,"SUMMARY"}</definedName>
    <definedName name="___a129" localSheetId="18" hidden="1">{"Offgrid",#N/A,FALSE,"OFFGRID";"Region",#N/A,FALSE,"REGION";"Offgrid -2",#N/A,FALSE,"OFFGRID";"WTP",#N/A,FALSE,"WTP";"WTP -2",#N/A,FALSE,"WTP";"Project",#N/A,FALSE,"PROJECT";"Summary -2",#N/A,FALSE,"SUMMARY"}</definedName>
    <definedName name="___a129" localSheetId="14" hidden="1">{"Offgrid",#N/A,FALSE,"OFFGRID";"Region",#N/A,FALSE,"REGION";"Offgrid -2",#N/A,FALSE,"OFFGRID";"WTP",#N/A,FALSE,"WTP";"WTP -2",#N/A,FALSE,"WTP";"Project",#N/A,FALSE,"PROJECT";"Summary -2",#N/A,FALSE,"SUMMARY"}</definedName>
    <definedName name="___a129" localSheetId="15"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localSheetId="17" hidden="1">{"Offgrid",#N/A,FALSE,"OFFGRID";"Region",#N/A,FALSE,"REGION";"Offgrid -2",#N/A,FALSE,"OFFGRID";"WTP",#N/A,FALSE,"WTP";"WTP -2",#N/A,FALSE,"WTP";"Project",#N/A,FALSE,"PROJECT";"Summary -2",#N/A,FALSE,"SUMMARY"}</definedName>
    <definedName name="___a130" localSheetId="9" hidden="1">{"Offgrid",#N/A,FALSE,"OFFGRID";"Region",#N/A,FALSE,"REGION";"Offgrid -2",#N/A,FALSE,"OFFGRID";"WTP",#N/A,FALSE,"WTP";"WTP -2",#N/A,FALSE,"WTP";"Project",#N/A,FALSE,"PROJECT";"Summary -2",#N/A,FALSE,"SUMMARY"}</definedName>
    <definedName name="___a130" localSheetId="8"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localSheetId="10" hidden="1">{"Offgrid",#N/A,FALSE,"OFFGRID";"Region",#N/A,FALSE,"REGION";"Offgrid -2",#N/A,FALSE,"OFFGRID";"WTP",#N/A,FALSE,"WTP";"WTP -2",#N/A,FALSE,"WTP";"Project",#N/A,FALSE,"PROJECT";"Summary -2",#N/A,FALSE,"SUMMARY"}</definedName>
    <definedName name="___a130" localSheetId="6" hidden="1">{"Offgrid",#N/A,FALSE,"OFFGRID";"Region",#N/A,FALSE,"REGION";"Offgrid -2",#N/A,FALSE,"OFFGRID";"WTP",#N/A,FALSE,"WTP";"WTP -2",#N/A,FALSE,"WTP";"Project",#N/A,FALSE,"PROJECT";"Summary -2",#N/A,FALSE,"SUMMARY"}</definedName>
    <definedName name="___a130" localSheetId="12" hidden="1">{"Offgrid",#N/A,FALSE,"OFFGRID";"Region",#N/A,FALSE,"REGION";"Offgrid -2",#N/A,FALSE,"OFFGRID";"WTP",#N/A,FALSE,"WTP";"WTP -2",#N/A,FALSE,"WTP";"Project",#N/A,FALSE,"PROJECT";"Summary -2",#N/A,FALSE,"SUMMARY"}</definedName>
    <definedName name="___a130" localSheetId="11"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localSheetId="16" hidden="1">{"Offgrid",#N/A,FALSE,"OFFGRID";"Region",#N/A,FALSE,"REGION";"Offgrid -2",#N/A,FALSE,"OFFGRID";"WTP",#N/A,FALSE,"WTP";"WTP -2",#N/A,FALSE,"WTP";"Project",#N/A,FALSE,"PROJECT";"Summary -2",#N/A,FALSE,"SUMMARY"}</definedName>
    <definedName name="___a130" localSheetId="21"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localSheetId="23" hidden="1">{"Offgrid",#N/A,FALSE,"OFFGRID";"Region",#N/A,FALSE,"REGION";"Offgrid -2",#N/A,FALSE,"OFFGRID";"WTP",#N/A,FALSE,"WTP";"WTP -2",#N/A,FALSE,"WTP";"Project",#N/A,FALSE,"PROJECT";"Summary -2",#N/A,FALSE,"SUMMARY"}</definedName>
    <definedName name="___a130" localSheetId="7" hidden="1">{"Offgrid",#N/A,FALSE,"OFFGRID";"Region",#N/A,FALSE,"REGION";"Offgrid -2",#N/A,FALSE,"OFFGRID";"WTP",#N/A,FALSE,"WTP";"WTP -2",#N/A,FALSE,"WTP";"Project",#N/A,FALSE,"PROJECT";"Summary -2",#N/A,FALSE,"SUMMARY"}</definedName>
    <definedName name="___a130" localSheetId="13" hidden="1">{"Offgrid",#N/A,FALSE,"OFFGRID";"Region",#N/A,FALSE,"REGION";"Offgrid -2",#N/A,FALSE,"OFFGRID";"WTP",#N/A,FALSE,"WTP";"WTP -2",#N/A,FALSE,"WTP";"Project",#N/A,FALSE,"PROJECT";"Summary -2",#N/A,FALSE,"SUMMARY"}</definedName>
    <definedName name="___a130" localSheetId="18" hidden="1">{"Offgrid",#N/A,FALSE,"OFFGRID";"Region",#N/A,FALSE,"REGION";"Offgrid -2",#N/A,FALSE,"OFFGRID";"WTP",#N/A,FALSE,"WTP";"WTP -2",#N/A,FALSE,"WTP";"Project",#N/A,FALSE,"PROJECT";"Summary -2",#N/A,FALSE,"SUMMARY"}</definedName>
    <definedName name="___a130" localSheetId="14" hidden="1">{"Offgrid",#N/A,FALSE,"OFFGRID";"Region",#N/A,FALSE,"REGION";"Offgrid -2",#N/A,FALSE,"OFFGRID";"WTP",#N/A,FALSE,"WTP";"WTP -2",#N/A,FALSE,"WTP";"Project",#N/A,FALSE,"PROJECT";"Summary -2",#N/A,FALSE,"SUMMARY"}</definedName>
    <definedName name="___a130" localSheetId="15"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0000">#REF!</definedName>
    <definedName name="___att2">[3]!___att2</definedName>
    <definedName name="___AW0031" localSheetId="3" hidden="1">{#N/A,#N/A,FALSE,"CCTV"}</definedName>
    <definedName name="___AW0031" localSheetId="2" hidden="1">{#N/A,#N/A,FALSE,"CCTV"}</definedName>
    <definedName name="___AW0031" localSheetId="4" hidden="1">{#N/A,#N/A,FALSE,"CCTV"}</definedName>
    <definedName name="___AW0031" localSheetId="16" hidden="1">{#N/A,#N/A,FALSE,"CCTV"}</definedName>
    <definedName name="___AW0031" localSheetId="21" hidden="1">{#N/A,#N/A,FALSE,"CCTV"}</definedName>
    <definedName name="___AW0031" localSheetId="5" hidden="1">{#N/A,#N/A,FALSE,"CCTV"}</definedName>
    <definedName name="___AW0031" localSheetId="13" hidden="1">{#N/A,#N/A,FALSE,"CCTV"}</definedName>
    <definedName name="___AW0031" localSheetId="14" hidden="1">{#N/A,#N/A,FALSE,"CCTV"}</definedName>
    <definedName name="___AW0031" localSheetId="15" hidden="1">{#N/A,#N/A,FALSE,"CCTV"}</definedName>
    <definedName name="___AW0031" hidden="1">{#N/A,#N/A,FALSE,"CCTV"}</definedName>
    <definedName name="___cal1">[4]제출계산서!$I$185</definedName>
    <definedName name="___cal2">[4]제출계산서!$I$185</definedName>
    <definedName name="___can430">40.73</definedName>
    <definedName name="___can435">43.3</definedName>
    <definedName name="___CON1">#REF!</definedName>
    <definedName name="___ddn400">#REF!</definedName>
    <definedName name="___edn1">#REF!</definedName>
    <definedName name="___EE1" localSheetId="3" hidden="1">{#N/A,#N/A,FALSE,"단가표지"}</definedName>
    <definedName name="___EE1" localSheetId="2" hidden="1">{#N/A,#N/A,FALSE,"단가표지"}</definedName>
    <definedName name="___EE1" localSheetId="4" hidden="1">{#N/A,#N/A,FALSE,"단가표지"}</definedName>
    <definedName name="___EE1" localSheetId="16" hidden="1">{#N/A,#N/A,FALSE,"단가표지"}</definedName>
    <definedName name="___EE1" localSheetId="21" hidden="1">{#N/A,#N/A,FALSE,"단가표지"}</definedName>
    <definedName name="___EE1" localSheetId="5" hidden="1">{#N/A,#N/A,FALSE,"단가표지"}</definedName>
    <definedName name="___EE1" localSheetId="13" hidden="1">{#N/A,#N/A,FALSE,"단가표지"}</definedName>
    <definedName name="___EE1" localSheetId="14" hidden="1">{#N/A,#N/A,FALSE,"단가표지"}</definedName>
    <definedName name="___EE1" localSheetId="15" hidden="1">{#N/A,#N/A,FALSE,"단가표지"}</definedName>
    <definedName name="___EE1" hidden="1">{#N/A,#N/A,FALSE,"단가표지"}</definedName>
    <definedName name="___F3">#REF!</definedName>
    <definedName name="___FF3">#REF!</definedName>
    <definedName name="___fsf2" localSheetId="3" hidden="1">{#N/A,#N/A,TRUE,"Mhr_Sum"}</definedName>
    <definedName name="___fsf2" localSheetId="2" hidden="1">{#N/A,#N/A,TRUE,"Mhr_Sum"}</definedName>
    <definedName name="___fsf2" localSheetId="4" hidden="1">{#N/A,#N/A,TRUE,"Mhr_Sum"}</definedName>
    <definedName name="___fsf2" localSheetId="16" hidden="1">{#N/A,#N/A,TRUE,"Mhr_Sum"}</definedName>
    <definedName name="___fsf2" localSheetId="21" hidden="1">{#N/A,#N/A,TRUE,"Mhr_Sum"}</definedName>
    <definedName name="___fsf2" localSheetId="5" hidden="1">{#N/A,#N/A,TRUE,"Mhr_Sum"}</definedName>
    <definedName name="___fsf2" localSheetId="13" hidden="1">{#N/A,#N/A,TRUE,"Mhr_Sum"}</definedName>
    <definedName name="___fsf2" localSheetId="14" hidden="1">{#N/A,#N/A,TRUE,"Mhr_Sum"}</definedName>
    <definedName name="___fsf2" localSheetId="15" hidden="1">{#N/A,#N/A,TRUE,"Mhr_Sum"}</definedName>
    <definedName name="___fsf2" hidden="1">{#N/A,#N/A,TRUE,"Mhr_Sum"}</definedName>
    <definedName name="___Goi8" localSheetId="3" hidden="1">{"'Sheet1'!$L$16"}</definedName>
    <definedName name="___Goi8" localSheetId="17" hidden="1">{"'Sheet1'!$L$16"}</definedName>
    <definedName name="___Goi8" localSheetId="9" hidden="1">{"'Sheet1'!$L$16"}</definedName>
    <definedName name="___Goi8" localSheetId="8" hidden="1">{"'Sheet1'!$L$16"}</definedName>
    <definedName name="___Goi8" localSheetId="0" hidden="1">{"'Sheet1'!$L$16"}</definedName>
    <definedName name="___Goi8" localSheetId="10" hidden="1">{"'Sheet1'!$L$16"}</definedName>
    <definedName name="___Goi8" localSheetId="6" hidden="1">{"'Sheet1'!$L$16"}</definedName>
    <definedName name="___Goi8" localSheetId="12" hidden="1">{"'Sheet1'!$L$16"}</definedName>
    <definedName name="___Goi8" localSheetId="11" hidden="1">{"'Sheet1'!$L$16"}</definedName>
    <definedName name="___Goi8" localSheetId="1" hidden="1">{"'Sheet1'!$L$16"}</definedName>
    <definedName name="___Goi8" localSheetId="2" hidden="1">{"'Sheet1'!$L$16"}</definedName>
    <definedName name="___Goi8" localSheetId="4" hidden="1">{"'Sheet1'!$L$16"}</definedName>
    <definedName name="___Goi8" localSheetId="16" hidden="1">{"'Sheet1'!$L$16"}</definedName>
    <definedName name="___Goi8" localSheetId="21" hidden="1">{"'Sheet1'!$L$16"}</definedName>
    <definedName name="___Goi8" localSheetId="5" hidden="1">{"'Sheet1'!$L$16"}</definedName>
    <definedName name="___Goi8" localSheetId="23" hidden="1">{"'Sheet1'!$L$16"}</definedName>
    <definedName name="___Goi8" localSheetId="7" hidden="1">{"'Sheet1'!$L$16"}</definedName>
    <definedName name="___Goi8" localSheetId="13" hidden="1">{"'Sheet1'!$L$16"}</definedName>
    <definedName name="___Goi8" localSheetId="18" hidden="1">{"'Sheet1'!$L$16"}</definedName>
    <definedName name="___Goi8" localSheetId="14" hidden="1">{"'Sheet1'!$L$16"}</definedName>
    <definedName name="___Goi8" localSheetId="15" hidden="1">{"'Sheet1'!$L$16"}</definedName>
    <definedName name="___Goi8" hidden="1">{"'Sheet1'!$L$16"}</definedName>
    <definedName name="___h1" localSheetId="3" hidden="1">{"'Sheet1'!$L$16"}</definedName>
    <definedName name="___h1" localSheetId="17" hidden="1">{"'Sheet1'!$L$16"}</definedName>
    <definedName name="___h1" localSheetId="9" hidden="1">{"'Sheet1'!$L$16"}</definedName>
    <definedName name="___h1" localSheetId="8" hidden="1">{"'Sheet1'!$L$16"}</definedName>
    <definedName name="___h1" localSheetId="0" hidden="1">{"'Sheet1'!$L$16"}</definedName>
    <definedName name="___h1" localSheetId="10" hidden="1">{"'Sheet1'!$L$16"}</definedName>
    <definedName name="___h1" localSheetId="6" hidden="1">{"'Sheet1'!$L$16"}</definedName>
    <definedName name="___h1" localSheetId="12" hidden="1">{"'Sheet1'!$L$16"}</definedName>
    <definedName name="___h1" localSheetId="11" hidden="1">{"'Sheet1'!$L$16"}</definedName>
    <definedName name="___h1" localSheetId="1" hidden="1">{"'Sheet1'!$L$16"}</definedName>
    <definedName name="___h1" localSheetId="2" hidden="1">{"'Sheet1'!$L$16"}</definedName>
    <definedName name="___h1" localSheetId="4" hidden="1">{"'Sheet1'!$L$16"}</definedName>
    <definedName name="___h1" localSheetId="16" hidden="1">{"'Sheet1'!$L$16"}</definedName>
    <definedName name="___h1" localSheetId="21" hidden="1">{"'Sheet1'!$L$16"}</definedName>
    <definedName name="___h1" localSheetId="5" hidden="1">{"'Sheet1'!$L$16"}</definedName>
    <definedName name="___h1" localSheetId="23" hidden="1">{"'Sheet1'!$L$16"}</definedName>
    <definedName name="___h1" localSheetId="7" hidden="1">{"'Sheet1'!$L$16"}</definedName>
    <definedName name="___h1" localSheetId="13" hidden="1">{"'Sheet1'!$L$16"}</definedName>
    <definedName name="___h1" localSheetId="18" hidden="1">{"'Sheet1'!$L$16"}</definedName>
    <definedName name="___h1" localSheetId="14" hidden="1">{"'Sheet1'!$L$16"}</definedName>
    <definedName name="___h1" localSheetId="15" hidden="1">{"'Sheet1'!$L$16"}</definedName>
    <definedName name="___h1" hidden="1">{"'Sheet1'!$L$16"}</definedName>
    <definedName name="___H4" localSheetId="3" hidden="1">{#N/A,#N/A,TRUE,"Mhr_Sum"}</definedName>
    <definedName name="___H4" localSheetId="2" hidden="1">{#N/A,#N/A,TRUE,"Mhr_Sum"}</definedName>
    <definedName name="___H4" localSheetId="4" hidden="1">{#N/A,#N/A,TRUE,"Mhr_Sum"}</definedName>
    <definedName name="___H4" localSheetId="16" hidden="1">{#N/A,#N/A,TRUE,"Mhr_Sum"}</definedName>
    <definedName name="___H4" localSheetId="21" hidden="1">{#N/A,#N/A,TRUE,"Mhr_Sum"}</definedName>
    <definedName name="___H4" localSheetId="5" hidden="1">{#N/A,#N/A,TRUE,"Mhr_Sum"}</definedName>
    <definedName name="___H4" localSheetId="13" hidden="1">{#N/A,#N/A,TRUE,"Mhr_Sum"}</definedName>
    <definedName name="___H4" localSheetId="14" hidden="1">{#N/A,#N/A,TRUE,"Mhr_Sum"}</definedName>
    <definedName name="___H4" localSheetId="15" hidden="1">{#N/A,#N/A,TRUE,"Mhr_Sum"}</definedName>
    <definedName name="___H4" hidden="1">{#N/A,#N/A,TRUE,"Mhr_Sum"}</definedName>
    <definedName name="___HE02">#REF!</definedName>
    <definedName name="___HE06">#REF!</definedName>
    <definedName name="___HE07">#REF!</definedName>
    <definedName name="___HE08">#REF!</definedName>
    <definedName name="___HE09">#REF!</definedName>
    <definedName name="___HE1">#REF!</definedName>
    <definedName name="___HE11">#REF!</definedName>
    <definedName name="___HE2">#REF!</definedName>
    <definedName name="___HE21">#REF!</definedName>
    <definedName name="___HE3">#REF!</definedName>
    <definedName name="___HE4">#REF!</definedName>
    <definedName name="___HE5">#REF!</definedName>
    <definedName name="___HE61">#REF!</definedName>
    <definedName name="___HE71">#REF!</definedName>
    <definedName name="___HE81">#REF!</definedName>
    <definedName name="___HE91">#REF!</definedName>
    <definedName name="___HM1">#REF!</definedName>
    <definedName name="___HM10">#REF!</definedName>
    <definedName name="___HM11">#REF!</definedName>
    <definedName name="___HM12">#REF!</definedName>
    <definedName name="___HM2">#REF!</definedName>
    <definedName name="___HM3">#REF!</definedName>
    <definedName name="___HM4">#REF!</definedName>
    <definedName name="___HM5">#REF!</definedName>
    <definedName name="___HM6">#REF!</definedName>
    <definedName name="___HM7">#REF!</definedName>
    <definedName name="___HM8">#REF!</definedName>
    <definedName name="___HM9">#REF!</definedName>
    <definedName name="___hu1" localSheetId="3" hidden="1">{"'Sheet1'!$L$16"}</definedName>
    <definedName name="___hu1" localSheetId="17" hidden="1">{"'Sheet1'!$L$16"}</definedName>
    <definedName name="___hu1" localSheetId="9" hidden="1">{"'Sheet1'!$L$16"}</definedName>
    <definedName name="___hu1" localSheetId="8" hidden="1">{"'Sheet1'!$L$16"}</definedName>
    <definedName name="___hu1" localSheetId="0" hidden="1">{"'Sheet1'!$L$16"}</definedName>
    <definedName name="___hu1" localSheetId="10" hidden="1">{"'Sheet1'!$L$16"}</definedName>
    <definedName name="___hu1" localSheetId="6" hidden="1">{"'Sheet1'!$L$16"}</definedName>
    <definedName name="___hu1" localSheetId="12" hidden="1">{"'Sheet1'!$L$16"}</definedName>
    <definedName name="___hu1" localSheetId="11" hidden="1">{"'Sheet1'!$L$16"}</definedName>
    <definedName name="___hu1" localSheetId="1" hidden="1">{"'Sheet1'!$L$16"}</definedName>
    <definedName name="___hu1" localSheetId="2" hidden="1">{"'Sheet1'!$L$16"}</definedName>
    <definedName name="___hu1" localSheetId="4" hidden="1">{"'Sheet1'!$L$16"}</definedName>
    <definedName name="___hu1" localSheetId="16" hidden="1">{"'Sheet1'!$L$16"}</definedName>
    <definedName name="___hu1" localSheetId="21" hidden="1">{"'Sheet1'!$L$16"}</definedName>
    <definedName name="___hu1" localSheetId="5" hidden="1">{"'Sheet1'!$L$16"}</definedName>
    <definedName name="___hu1" localSheetId="23" hidden="1">{"'Sheet1'!$L$16"}</definedName>
    <definedName name="___hu1" localSheetId="7" hidden="1">{"'Sheet1'!$L$16"}</definedName>
    <definedName name="___hu1" localSheetId="13" hidden="1">{"'Sheet1'!$L$16"}</definedName>
    <definedName name="___hu1" localSheetId="18" hidden="1">{"'Sheet1'!$L$16"}</definedName>
    <definedName name="___hu1" localSheetId="14" hidden="1">{"'Sheet1'!$L$16"}</definedName>
    <definedName name="___hu1" localSheetId="15" hidden="1">{"'Sheet1'!$L$16"}</definedName>
    <definedName name="___hu1" hidden="1">{"'Sheet1'!$L$16"}</definedName>
    <definedName name="___hu2" localSheetId="3" hidden="1">{"'Sheet1'!$L$16"}</definedName>
    <definedName name="___hu2" localSheetId="17" hidden="1">{"'Sheet1'!$L$16"}</definedName>
    <definedName name="___hu2" localSheetId="9" hidden="1">{"'Sheet1'!$L$16"}</definedName>
    <definedName name="___hu2" localSheetId="8" hidden="1">{"'Sheet1'!$L$16"}</definedName>
    <definedName name="___hu2" localSheetId="0" hidden="1">{"'Sheet1'!$L$16"}</definedName>
    <definedName name="___hu2" localSheetId="10" hidden="1">{"'Sheet1'!$L$16"}</definedName>
    <definedName name="___hu2" localSheetId="6" hidden="1">{"'Sheet1'!$L$16"}</definedName>
    <definedName name="___hu2" localSheetId="12" hidden="1">{"'Sheet1'!$L$16"}</definedName>
    <definedName name="___hu2" localSheetId="11" hidden="1">{"'Sheet1'!$L$16"}</definedName>
    <definedName name="___hu2" localSheetId="1" hidden="1">{"'Sheet1'!$L$16"}</definedName>
    <definedName name="___hu2" localSheetId="2" hidden="1">{"'Sheet1'!$L$16"}</definedName>
    <definedName name="___hu2" localSheetId="4" hidden="1">{"'Sheet1'!$L$16"}</definedName>
    <definedName name="___hu2" localSheetId="16" hidden="1">{"'Sheet1'!$L$16"}</definedName>
    <definedName name="___hu2" localSheetId="21" hidden="1">{"'Sheet1'!$L$16"}</definedName>
    <definedName name="___hu2" localSheetId="5" hidden="1">{"'Sheet1'!$L$16"}</definedName>
    <definedName name="___hu2" localSheetId="23" hidden="1">{"'Sheet1'!$L$16"}</definedName>
    <definedName name="___hu2" localSheetId="7" hidden="1">{"'Sheet1'!$L$16"}</definedName>
    <definedName name="___hu2" localSheetId="13" hidden="1">{"'Sheet1'!$L$16"}</definedName>
    <definedName name="___hu2" localSheetId="18" hidden="1">{"'Sheet1'!$L$16"}</definedName>
    <definedName name="___hu2" localSheetId="14" hidden="1">{"'Sheet1'!$L$16"}</definedName>
    <definedName name="___hu2" localSheetId="15" hidden="1">{"'Sheet1'!$L$16"}</definedName>
    <definedName name="___hu2" hidden="1">{"'Sheet1'!$L$16"}</definedName>
    <definedName name="___hu5" localSheetId="3" hidden="1">{"'Sheet1'!$L$16"}</definedName>
    <definedName name="___hu5" localSheetId="17" hidden="1">{"'Sheet1'!$L$16"}</definedName>
    <definedName name="___hu5" localSheetId="9" hidden="1">{"'Sheet1'!$L$16"}</definedName>
    <definedName name="___hu5" localSheetId="8" hidden="1">{"'Sheet1'!$L$16"}</definedName>
    <definedName name="___hu5" localSheetId="0" hidden="1">{"'Sheet1'!$L$16"}</definedName>
    <definedName name="___hu5" localSheetId="10" hidden="1">{"'Sheet1'!$L$16"}</definedName>
    <definedName name="___hu5" localSheetId="6" hidden="1">{"'Sheet1'!$L$16"}</definedName>
    <definedName name="___hu5" localSheetId="12" hidden="1">{"'Sheet1'!$L$16"}</definedName>
    <definedName name="___hu5" localSheetId="11" hidden="1">{"'Sheet1'!$L$16"}</definedName>
    <definedName name="___hu5" localSheetId="1" hidden="1">{"'Sheet1'!$L$16"}</definedName>
    <definedName name="___hu5" localSheetId="2" hidden="1">{"'Sheet1'!$L$16"}</definedName>
    <definedName name="___hu5" localSheetId="4" hidden="1">{"'Sheet1'!$L$16"}</definedName>
    <definedName name="___hu5" localSheetId="16" hidden="1">{"'Sheet1'!$L$16"}</definedName>
    <definedName name="___hu5" localSheetId="21" hidden="1">{"'Sheet1'!$L$16"}</definedName>
    <definedName name="___hu5" localSheetId="5" hidden="1">{"'Sheet1'!$L$16"}</definedName>
    <definedName name="___hu5" localSheetId="23" hidden="1">{"'Sheet1'!$L$16"}</definedName>
    <definedName name="___hu5" localSheetId="7" hidden="1">{"'Sheet1'!$L$16"}</definedName>
    <definedName name="___hu5" localSheetId="13" hidden="1">{"'Sheet1'!$L$16"}</definedName>
    <definedName name="___hu5" localSheetId="18" hidden="1">{"'Sheet1'!$L$16"}</definedName>
    <definedName name="___hu5" localSheetId="14" hidden="1">{"'Sheet1'!$L$16"}</definedName>
    <definedName name="___hu5" localSheetId="15" hidden="1">{"'Sheet1'!$L$16"}</definedName>
    <definedName name="___hu5" hidden="1">{"'Sheet1'!$L$16"}</definedName>
    <definedName name="___hu6" localSheetId="3" hidden="1">{"'Sheet1'!$L$16"}</definedName>
    <definedName name="___hu6" localSheetId="17" hidden="1">{"'Sheet1'!$L$16"}</definedName>
    <definedName name="___hu6" localSheetId="9" hidden="1">{"'Sheet1'!$L$16"}</definedName>
    <definedName name="___hu6" localSheetId="8" hidden="1">{"'Sheet1'!$L$16"}</definedName>
    <definedName name="___hu6" localSheetId="0" hidden="1">{"'Sheet1'!$L$16"}</definedName>
    <definedName name="___hu6" localSheetId="10" hidden="1">{"'Sheet1'!$L$16"}</definedName>
    <definedName name="___hu6" localSheetId="6" hidden="1">{"'Sheet1'!$L$16"}</definedName>
    <definedName name="___hu6" localSheetId="12" hidden="1">{"'Sheet1'!$L$16"}</definedName>
    <definedName name="___hu6" localSheetId="11" hidden="1">{"'Sheet1'!$L$16"}</definedName>
    <definedName name="___hu6" localSheetId="1" hidden="1">{"'Sheet1'!$L$16"}</definedName>
    <definedName name="___hu6" localSheetId="2" hidden="1">{"'Sheet1'!$L$16"}</definedName>
    <definedName name="___hu6" localSheetId="4" hidden="1">{"'Sheet1'!$L$16"}</definedName>
    <definedName name="___hu6" localSheetId="16" hidden="1">{"'Sheet1'!$L$16"}</definedName>
    <definedName name="___hu6" localSheetId="21" hidden="1">{"'Sheet1'!$L$16"}</definedName>
    <definedName name="___hu6" localSheetId="5" hidden="1">{"'Sheet1'!$L$16"}</definedName>
    <definedName name="___hu6" localSheetId="23" hidden="1">{"'Sheet1'!$L$16"}</definedName>
    <definedName name="___hu6" localSheetId="7" hidden="1">{"'Sheet1'!$L$16"}</definedName>
    <definedName name="___hu6" localSheetId="13" hidden="1">{"'Sheet1'!$L$16"}</definedName>
    <definedName name="___hu6" localSheetId="18" hidden="1">{"'Sheet1'!$L$16"}</definedName>
    <definedName name="___hu6" localSheetId="14" hidden="1">{"'Sheet1'!$L$16"}</definedName>
    <definedName name="___hu6" localSheetId="15" hidden="1">{"'Sheet1'!$L$16"}</definedName>
    <definedName name="___hu6" hidden="1">{"'Sheet1'!$L$16"}</definedName>
    <definedName name="___hu7" localSheetId="3" hidden="1">{"'Sheet1'!$L$16"}</definedName>
    <definedName name="___hu7" localSheetId="2" hidden="1">{"'Sheet1'!$L$16"}</definedName>
    <definedName name="___hu7" localSheetId="4" hidden="1">{"'Sheet1'!$L$16"}</definedName>
    <definedName name="___hu7" localSheetId="16" hidden="1">{"'Sheet1'!$L$16"}</definedName>
    <definedName name="___hu7" localSheetId="21" hidden="1">{"'Sheet1'!$L$16"}</definedName>
    <definedName name="___hu7" localSheetId="5" hidden="1">{"'Sheet1'!$L$16"}</definedName>
    <definedName name="___hu7" localSheetId="13" hidden="1">{"'Sheet1'!$L$16"}</definedName>
    <definedName name="___hu7" localSheetId="14" hidden="1">{"'Sheet1'!$L$16"}</definedName>
    <definedName name="___hu7" localSheetId="15" hidden="1">{"'Sheet1'!$L$16"}</definedName>
    <definedName name="___hu7" hidden="1">{"'Sheet1'!$L$16"}</definedName>
    <definedName name="___HV1">#REF!</definedName>
    <definedName name="___key2" localSheetId="3" hidden="1">[2]BM!#REF!</definedName>
    <definedName name="___key2" localSheetId="2" hidden="1">[2]BM!#REF!</definedName>
    <definedName name="___key2" localSheetId="4" hidden="1">[2]BM!#REF!</definedName>
    <definedName name="___key2" localSheetId="16" hidden="1">[2]BM!#REF!</definedName>
    <definedName name="___key2" localSheetId="21" hidden="1">[2]BM!#REF!</definedName>
    <definedName name="___key2" localSheetId="5" hidden="1">[2]BM!#REF!</definedName>
    <definedName name="___key2" localSheetId="13" hidden="1">[2]BM!#REF!</definedName>
    <definedName name="___key2" localSheetId="18" hidden="1">[2]BM!#REF!</definedName>
    <definedName name="___key2" localSheetId="14" hidden="1">[2]BM!#REF!</definedName>
    <definedName name="___key2" localSheetId="15" hidden="1">[2]BM!#REF!</definedName>
    <definedName name="___key2" hidden="1">[2]BM!#REF!</definedName>
    <definedName name="___KWS1">#N/A</definedName>
    <definedName name="___KWS2">#N/A</definedName>
    <definedName name="___KWS3">#N/A</definedName>
    <definedName name="___Lan1" localSheetId="3" hidden="1">{"'Sheet1'!$L$16"}</definedName>
    <definedName name="___Lan1" localSheetId="17" hidden="1">{"'Sheet1'!$L$16"}</definedName>
    <definedName name="___Lan1" localSheetId="9" hidden="1">{"'Sheet1'!$L$16"}</definedName>
    <definedName name="___Lan1" localSheetId="8" hidden="1">{"'Sheet1'!$L$16"}</definedName>
    <definedName name="___Lan1" localSheetId="0" hidden="1">{"'Sheet1'!$L$16"}</definedName>
    <definedName name="___Lan1" localSheetId="10" hidden="1">{"'Sheet1'!$L$16"}</definedName>
    <definedName name="___Lan1" localSheetId="6" hidden="1">{"'Sheet1'!$L$16"}</definedName>
    <definedName name="___Lan1" localSheetId="12" hidden="1">{"'Sheet1'!$L$16"}</definedName>
    <definedName name="___Lan1" localSheetId="11" hidden="1">{"'Sheet1'!$L$16"}</definedName>
    <definedName name="___Lan1" localSheetId="1" hidden="1">{"'Sheet1'!$L$16"}</definedName>
    <definedName name="___Lan1" localSheetId="2" hidden="1">{"'Sheet1'!$L$16"}</definedName>
    <definedName name="___Lan1" localSheetId="4" hidden="1">{"'Sheet1'!$L$16"}</definedName>
    <definedName name="___Lan1" localSheetId="16" hidden="1">{"'Sheet1'!$L$16"}</definedName>
    <definedName name="___Lan1" localSheetId="21" hidden="1">{"'Sheet1'!$L$16"}</definedName>
    <definedName name="___Lan1" localSheetId="5" hidden="1">{"'Sheet1'!$L$16"}</definedName>
    <definedName name="___Lan1" localSheetId="23" hidden="1">{"'Sheet1'!$L$16"}</definedName>
    <definedName name="___Lan1" localSheetId="7" hidden="1">{"'Sheet1'!$L$16"}</definedName>
    <definedName name="___Lan1" localSheetId="13" hidden="1">{"'Sheet1'!$L$16"}</definedName>
    <definedName name="___Lan1" localSheetId="18" hidden="1">{"'Sheet1'!$L$16"}</definedName>
    <definedName name="___Lan1" localSheetId="14" hidden="1">{"'Sheet1'!$L$16"}</definedName>
    <definedName name="___Lan1" localSheetId="15" hidden="1">{"'Sheet1'!$L$16"}</definedName>
    <definedName name="___Lan1" hidden="1">{"'Sheet1'!$L$16"}</definedName>
    <definedName name="___LAN3" localSheetId="3" hidden="1">{"'Sheet1'!$L$16"}</definedName>
    <definedName name="___LAN3" localSheetId="17" hidden="1">{"'Sheet1'!$L$16"}</definedName>
    <definedName name="___LAN3" localSheetId="9" hidden="1">{"'Sheet1'!$L$16"}</definedName>
    <definedName name="___LAN3" localSheetId="8" hidden="1">{"'Sheet1'!$L$16"}</definedName>
    <definedName name="___LAN3" localSheetId="0" hidden="1">{"'Sheet1'!$L$16"}</definedName>
    <definedName name="___LAN3" localSheetId="10" hidden="1">{"'Sheet1'!$L$16"}</definedName>
    <definedName name="___LAN3" localSheetId="6" hidden="1">{"'Sheet1'!$L$16"}</definedName>
    <definedName name="___LAN3" localSheetId="12" hidden="1">{"'Sheet1'!$L$16"}</definedName>
    <definedName name="___LAN3" localSheetId="11" hidden="1">{"'Sheet1'!$L$16"}</definedName>
    <definedName name="___LAN3" localSheetId="1" hidden="1">{"'Sheet1'!$L$16"}</definedName>
    <definedName name="___LAN3" localSheetId="2" hidden="1">{"'Sheet1'!$L$16"}</definedName>
    <definedName name="___LAN3" localSheetId="4" hidden="1">{"'Sheet1'!$L$16"}</definedName>
    <definedName name="___LAN3" localSheetId="16" hidden="1">{"'Sheet1'!$L$16"}</definedName>
    <definedName name="___LAN3" localSheetId="21" hidden="1">{"'Sheet1'!$L$16"}</definedName>
    <definedName name="___LAN3" localSheetId="5" hidden="1">{"'Sheet1'!$L$16"}</definedName>
    <definedName name="___LAN3" localSheetId="23" hidden="1">{"'Sheet1'!$L$16"}</definedName>
    <definedName name="___LAN3" localSheetId="7" hidden="1">{"'Sheet1'!$L$16"}</definedName>
    <definedName name="___LAN3" localSheetId="13" hidden="1">{"'Sheet1'!$L$16"}</definedName>
    <definedName name="___LAN3" localSheetId="18" hidden="1">{"'Sheet1'!$L$16"}</definedName>
    <definedName name="___LAN3" localSheetId="14" hidden="1">{"'Sheet1'!$L$16"}</definedName>
    <definedName name="___LAN3" localSheetId="15" hidden="1">{"'Sheet1'!$L$16"}</definedName>
    <definedName name="___LAN3" hidden="1">{"'Sheet1'!$L$16"}</definedName>
    <definedName name="___mdf18">'[5]2.2 띠장의 설계'!$G$15</definedName>
    <definedName name="___NCL200">#REF!</definedName>
    <definedName name="___NCN15" localSheetId="3" hidden="1">{"'Sheet1'!$L$16"}</definedName>
    <definedName name="___NCN15" localSheetId="17" hidden="1">{"'Sheet1'!$L$16"}</definedName>
    <definedName name="___NCN15" localSheetId="9" hidden="1">{"'Sheet1'!$L$16"}</definedName>
    <definedName name="___NCN15" localSheetId="8" hidden="1">{"'Sheet1'!$L$16"}</definedName>
    <definedName name="___NCN15" localSheetId="0" hidden="1">{"'Sheet1'!$L$16"}</definedName>
    <definedName name="___NCN15" localSheetId="10" hidden="1">{"'Sheet1'!$L$16"}</definedName>
    <definedName name="___NCN15" localSheetId="6" hidden="1">{"'Sheet1'!$L$16"}</definedName>
    <definedName name="___NCN15" localSheetId="12" hidden="1">{"'Sheet1'!$L$16"}</definedName>
    <definedName name="___NCN15" localSheetId="11" hidden="1">{"'Sheet1'!$L$16"}</definedName>
    <definedName name="___NCN15" localSheetId="1" hidden="1">{"'Sheet1'!$L$16"}</definedName>
    <definedName name="___NCN15" localSheetId="2" hidden="1">{"'Sheet1'!$L$16"}</definedName>
    <definedName name="___NCN15" localSheetId="4" hidden="1">{"'Sheet1'!$L$16"}</definedName>
    <definedName name="___NCN15" localSheetId="16" hidden="1">{"'Sheet1'!$L$16"}</definedName>
    <definedName name="___NCN15" localSheetId="21" hidden="1">{"'Sheet1'!$L$16"}</definedName>
    <definedName name="___NCN15" localSheetId="5" hidden="1">{"'Sheet1'!$L$16"}</definedName>
    <definedName name="___NCN15" localSheetId="23" hidden="1">{"'Sheet1'!$L$16"}</definedName>
    <definedName name="___NCN15" localSheetId="7" hidden="1">{"'Sheet1'!$L$16"}</definedName>
    <definedName name="___NCN15" localSheetId="13" hidden="1">{"'Sheet1'!$L$16"}</definedName>
    <definedName name="___NCN15" localSheetId="18" hidden="1">{"'Sheet1'!$L$16"}</definedName>
    <definedName name="___NCN15" localSheetId="14" hidden="1">{"'Sheet1'!$L$16"}</definedName>
    <definedName name="___NCN15" localSheetId="15" hidden="1">{"'Sheet1'!$L$16"}</definedName>
    <definedName name="___NCN15" hidden="1">{"'Sheet1'!$L$16"}</definedName>
    <definedName name="___PA3" localSheetId="3" hidden="1">{"'Sheet1'!$L$16"}</definedName>
    <definedName name="___PA3" localSheetId="17" hidden="1">{"'Sheet1'!$L$16"}</definedName>
    <definedName name="___PA3" localSheetId="9" hidden="1">{"'Sheet1'!$L$16"}</definedName>
    <definedName name="___PA3" localSheetId="8" hidden="1">{"'Sheet1'!$L$16"}</definedName>
    <definedName name="___PA3" localSheetId="0" hidden="1">{"'Sheet1'!$L$16"}</definedName>
    <definedName name="___PA3" localSheetId="10" hidden="1">{"'Sheet1'!$L$16"}</definedName>
    <definedName name="___PA3" localSheetId="6" hidden="1">{"'Sheet1'!$L$16"}</definedName>
    <definedName name="___PA3" localSheetId="12" hidden="1">{"'Sheet1'!$L$16"}</definedName>
    <definedName name="___PA3" localSheetId="11" hidden="1">{"'Sheet1'!$L$16"}</definedName>
    <definedName name="___PA3" localSheetId="1" hidden="1">{"'Sheet1'!$L$16"}</definedName>
    <definedName name="___PA3" localSheetId="2" hidden="1">{"'Sheet1'!$L$16"}</definedName>
    <definedName name="___PA3" localSheetId="4" hidden="1">{"'Sheet1'!$L$16"}</definedName>
    <definedName name="___PA3" localSheetId="16" hidden="1">{"'Sheet1'!$L$16"}</definedName>
    <definedName name="___PA3" localSheetId="21" hidden="1">{"'Sheet1'!$L$16"}</definedName>
    <definedName name="___PA3" localSheetId="5" hidden="1">{"'Sheet1'!$L$16"}</definedName>
    <definedName name="___PA3" localSheetId="23" hidden="1">{"'Sheet1'!$L$16"}</definedName>
    <definedName name="___PA3" localSheetId="7" hidden="1">{"'Sheet1'!$L$16"}</definedName>
    <definedName name="___PA3" localSheetId="13" hidden="1">{"'Sheet1'!$L$16"}</definedName>
    <definedName name="___PA3" localSheetId="18" hidden="1">{"'Sheet1'!$L$16"}</definedName>
    <definedName name="___PA3" localSheetId="14" hidden="1">{"'Sheet1'!$L$16"}</definedName>
    <definedName name="___PA3" localSheetId="15" hidden="1">{"'Sheet1'!$L$16"}</definedName>
    <definedName name="___PA3" hidden="1">{"'Sheet1'!$L$16"}</definedName>
    <definedName name="___pag1000" localSheetId="23">#REF!</definedName>
    <definedName name="___pag1000">#REF!</definedName>
    <definedName name="___PAG31" localSheetId="23">#REF!</definedName>
    <definedName name="___PAG31">#REF!</definedName>
    <definedName name="___PAG51" localSheetId="23">#REF!</definedName>
    <definedName name="___PAG51">#REF!</definedName>
    <definedName name="___PAG52" localSheetId="23">#REF!</definedName>
    <definedName name="___PAG52">#REF!</definedName>
    <definedName name="___PCV1501" localSheetId="3" hidden="1">{"'Liquid'!$A$1:$U$57"}</definedName>
    <definedName name="___PCV1501" localSheetId="2" hidden="1">{"'Liquid'!$A$1:$U$57"}</definedName>
    <definedName name="___PCV1501" localSheetId="4" hidden="1">{"'Liquid'!$A$1:$U$57"}</definedName>
    <definedName name="___PCV1501" localSheetId="16" hidden="1">{"'Liquid'!$A$1:$U$57"}</definedName>
    <definedName name="___PCV1501" localSheetId="21" hidden="1">{"'Liquid'!$A$1:$U$57"}</definedName>
    <definedName name="___PCV1501" localSheetId="5" hidden="1">{"'Liquid'!$A$1:$U$57"}</definedName>
    <definedName name="___PCV1501" localSheetId="13" hidden="1">{"'Liquid'!$A$1:$U$57"}</definedName>
    <definedName name="___PCV1501" localSheetId="14" hidden="1">{"'Liquid'!$A$1:$U$57"}</definedName>
    <definedName name="___PCV1501" localSheetId="15" hidden="1">{"'Liquid'!$A$1:$U$57"}</definedName>
    <definedName name="___PCV1501" hidden="1">{"'Liquid'!$A$1:$U$57"}</definedName>
    <definedName name="___PCV4" localSheetId="3" hidden="1">{"'Liquid'!$A$1:$U$57"}</definedName>
    <definedName name="___PCV4" localSheetId="2" hidden="1">{"'Liquid'!$A$1:$U$57"}</definedName>
    <definedName name="___PCV4" localSheetId="4" hidden="1">{"'Liquid'!$A$1:$U$57"}</definedName>
    <definedName name="___PCV4" localSheetId="16" hidden="1">{"'Liquid'!$A$1:$U$57"}</definedName>
    <definedName name="___PCV4" localSheetId="21" hidden="1">{"'Liquid'!$A$1:$U$57"}</definedName>
    <definedName name="___PCV4" localSheetId="5" hidden="1">{"'Liquid'!$A$1:$U$57"}</definedName>
    <definedName name="___PCV4" localSheetId="13" hidden="1">{"'Liquid'!$A$1:$U$57"}</definedName>
    <definedName name="___PCV4" localSheetId="14" hidden="1">{"'Liquid'!$A$1:$U$57"}</definedName>
    <definedName name="___PCV4" localSheetId="15" hidden="1">{"'Liquid'!$A$1:$U$57"}</definedName>
    <definedName name="___PCV4" hidden="1">{"'Liquid'!$A$1:$U$57"}</definedName>
    <definedName name="___PK2" localSheetId="3" hidden="1">{"'장비'!$A$3:$M$12"}</definedName>
    <definedName name="___PK2" localSheetId="2" hidden="1">{"'장비'!$A$3:$M$12"}</definedName>
    <definedName name="___PK2" localSheetId="4" hidden="1">{"'장비'!$A$3:$M$12"}</definedName>
    <definedName name="___PK2" localSheetId="16" hidden="1">{"'장비'!$A$3:$M$12"}</definedName>
    <definedName name="___PK2" localSheetId="21" hidden="1">{"'장비'!$A$3:$M$12"}</definedName>
    <definedName name="___PK2" localSheetId="5" hidden="1">{"'장비'!$A$3:$M$12"}</definedName>
    <definedName name="___PK2" localSheetId="13" hidden="1">{"'장비'!$A$3:$M$12"}</definedName>
    <definedName name="___PK2" localSheetId="14" hidden="1">{"'장비'!$A$3:$M$12"}</definedName>
    <definedName name="___PK2" localSheetId="15" hidden="1">{"'장비'!$A$3:$M$12"}</definedName>
    <definedName name="___PK2" hidden="1">{"'장비'!$A$3:$M$12"}</definedName>
    <definedName name="___PKG3" localSheetId="3" hidden="1">{"'장비'!$A$3:$M$12"}</definedName>
    <definedName name="___PKG3" localSheetId="2" hidden="1">{"'장비'!$A$3:$M$12"}</definedName>
    <definedName name="___PKG3" localSheetId="4" hidden="1">{"'장비'!$A$3:$M$12"}</definedName>
    <definedName name="___PKG3" localSheetId="16" hidden="1">{"'장비'!$A$3:$M$12"}</definedName>
    <definedName name="___PKG3" localSheetId="21" hidden="1">{"'장비'!$A$3:$M$12"}</definedName>
    <definedName name="___PKG3" localSheetId="5" hidden="1">{"'장비'!$A$3:$M$12"}</definedName>
    <definedName name="___PKG3" localSheetId="13" hidden="1">{"'장비'!$A$3:$M$12"}</definedName>
    <definedName name="___PKG3" localSheetId="14" hidden="1">{"'장비'!$A$3:$M$12"}</definedName>
    <definedName name="___PKG3" localSheetId="15" hidden="1">{"'장비'!$A$3:$M$12"}</definedName>
    <definedName name="___PKG3" hidden="1">{"'장비'!$A$3:$M$12"}</definedName>
    <definedName name="___qqq222" localSheetId="3" hidden="1">{"'장비'!$A$3:$M$12"}</definedName>
    <definedName name="___qqq222" localSheetId="2" hidden="1">{"'장비'!$A$3:$M$12"}</definedName>
    <definedName name="___qqq222" localSheetId="4" hidden="1">{"'장비'!$A$3:$M$12"}</definedName>
    <definedName name="___qqq222" localSheetId="16" hidden="1">{"'장비'!$A$3:$M$12"}</definedName>
    <definedName name="___qqq222" localSheetId="21" hidden="1">{"'장비'!$A$3:$M$12"}</definedName>
    <definedName name="___qqq222" localSheetId="5" hidden="1">{"'장비'!$A$3:$M$12"}</definedName>
    <definedName name="___qqq222" localSheetId="13" hidden="1">{"'장비'!$A$3:$M$12"}</definedName>
    <definedName name="___qqq222" localSheetId="14" hidden="1">{"'장비'!$A$3:$M$12"}</definedName>
    <definedName name="___qqq222" localSheetId="15" hidden="1">{"'장비'!$A$3:$M$12"}</definedName>
    <definedName name="___qqq222" hidden="1">{"'장비'!$A$3:$M$12"}</definedName>
    <definedName name="___S3" localSheetId="3" hidden="1">{#N/A,#N/A,FALSE,"포장2"}</definedName>
    <definedName name="___S3" localSheetId="2" hidden="1">{#N/A,#N/A,FALSE,"포장2"}</definedName>
    <definedName name="___S3" localSheetId="4" hidden="1">{#N/A,#N/A,FALSE,"포장2"}</definedName>
    <definedName name="___S3" localSheetId="16" hidden="1">{#N/A,#N/A,FALSE,"포장2"}</definedName>
    <definedName name="___S3" localSheetId="21" hidden="1">{#N/A,#N/A,FALSE,"포장2"}</definedName>
    <definedName name="___S3" localSheetId="5" hidden="1">{#N/A,#N/A,FALSE,"포장2"}</definedName>
    <definedName name="___S3" localSheetId="13" hidden="1">{#N/A,#N/A,FALSE,"포장2"}</definedName>
    <definedName name="___S3" localSheetId="14" hidden="1">{#N/A,#N/A,FALSE,"포장2"}</definedName>
    <definedName name="___S3" localSheetId="15" hidden="1">{#N/A,#N/A,FALSE,"포장2"}</definedName>
    <definedName name="___S3" hidden="1">{#N/A,#N/A,FALSE,"포장2"}</definedName>
    <definedName name="___SCL4" localSheetId="3" hidden="1">{"'Sheet1'!$L$16"}</definedName>
    <definedName name="___SCL4" localSheetId="17" hidden="1">{"'Sheet1'!$L$16"}</definedName>
    <definedName name="___SCL4" localSheetId="9" hidden="1">{"'Sheet1'!$L$16"}</definedName>
    <definedName name="___SCL4" localSheetId="8" hidden="1">{"'Sheet1'!$L$16"}</definedName>
    <definedName name="___SCL4" localSheetId="0" hidden="1">{"'Sheet1'!$L$16"}</definedName>
    <definedName name="___SCL4" localSheetId="10" hidden="1">{"'Sheet1'!$L$16"}</definedName>
    <definedName name="___SCL4" localSheetId="6" hidden="1">{"'Sheet1'!$L$16"}</definedName>
    <definedName name="___SCL4" localSheetId="12" hidden="1">{"'Sheet1'!$L$16"}</definedName>
    <definedName name="___SCL4" localSheetId="11" hidden="1">{"'Sheet1'!$L$16"}</definedName>
    <definedName name="___SCL4" localSheetId="1" hidden="1">{"'Sheet1'!$L$16"}</definedName>
    <definedName name="___SCL4" localSheetId="2" hidden="1">{"'Sheet1'!$L$16"}</definedName>
    <definedName name="___SCL4" localSheetId="4" hidden="1">{"'Sheet1'!$L$16"}</definedName>
    <definedName name="___SCL4" localSheetId="16" hidden="1">{"'Sheet1'!$L$16"}</definedName>
    <definedName name="___SCL4" localSheetId="21" hidden="1">{"'Sheet1'!$L$16"}</definedName>
    <definedName name="___SCL4" localSheetId="5" hidden="1">{"'Sheet1'!$L$16"}</definedName>
    <definedName name="___SCL4" localSheetId="23" hidden="1">{"'Sheet1'!$L$16"}</definedName>
    <definedName name="___SCL4" localSheetId="7" hidden="1">{"'Sheet1'!$L$16"}</definedName>
    <definedName name="___SCL4" localSheetId="13" hidden="1">{"'Sheet1'!$L$16"}</definedName>
    <definedName name="___SCL4" localSheetId="18" hidden="1">{"'Sheet1'!$L$16"}</definedName>
    <definedName name="___SCL4" localSheetId="14" hidden="1">{"'Sheet1'!$L$16"}</definedName>
    <definedName name="___SCL4" localSheetId="15" hidden="1">{"'Sheet1'!$L$16"}</definedName>
    <definedName name="___SCL4" hidden="1">{"'Sheet1'!$L$16"}</definedName>
    <definedName name="___SEL32" localSheetId="23">#REF!</definedName>
    <definedName name="___SEL32">#REF!</definedName>
    <definedName name="___SUN1">#N/A</definedName>
    <definedName name="___SUN2">#N/A</definedName>
    <definedName name="___T10" localSheetId="3" hidden="1">{"'Sheet1'!$L$16"}</definedName>
    <definedName name="___T10" localSheetId="2" hidden="1">{"'Sheet1'!$L$16"}</definedName>
    <definedName name="___T10" localSheetId="4" hidden="1">{"'Sheet1'!$L$16"}</definedName>
    <definedName name="___T10" localSheetId="16" hidden="1">{"'Sheet1'!$L$16"}</definedName>
    <definedName name="___T10" localSheetId="21" hidden="1">{"'Sheet1'!$L$16"}</definedName>
    <definedName name="___T10" localSheetId="5" hidden="1">{"'Sheet1'!$L$16"}</definedName>
    <definedName name="___T10" localSheetId="13" hidden="1">{"'Sheet1'!$L$16"}</definedName>
    <definedName name="___T10" localSheetId="14" hidden="1">{"'Sheet1'!$L$16"}</definedName>
    <definedName name="___T10" localSheetId="15" hidden="1">{"'Sheet1'!$L$16"}</definedName>
    <definedName name="___T10" hidden="1">{"'Sheet1'!$L$16"}</definedName>
    <definedName name="___TB2">'[6]SPT vs PHI'!$B$2:$C$65</definedName>
    <definedName name="___tem1">[3]!___tem1</definedName>
    <definedName name="___TM2" localSheetId="3" hidden="1">{"'Sheet1'!$L$16"}</definedName>
    <definedName name="___TM2" localSheetId="17" hidden="1">{"'Sheet1'!$L$16"}</definedName>
    <definedName name="___TM2" localSheetId="9" hidden="1">{"'Sheet1'!$L$16"}</definedName>
    <definedName name="___TM2" localSheetId="8" hidden="1">{"'Sheet1'!$L$16"}</definedName>
    <definedName name="___TM2" localSheetId="0" hidden="1">{"'Sheet1'!$L$16"}</definedName>
    <definedName name="___TM2" localSheetId="10" hidden="1">{"'Sheet1'!$L$16"}</definedName>
    <definedName name="___TM2" localSheetId="6" hidden="1">{"'Sheet1'!$L$16"}</definedName>
    <definedName name="___TM2" localSheetId="12" hidden="1">{"'Sheet1'!$L$16"}</definedName>
    <definedName name="___TM2" localSheetId="11" hidden="1">{"'Sheet1'!$L$16"}</definedName>
    <definedName name="___TM2" localSheetId="1" hidden="1">{"'Sheet1'!$L$16"}</definedName>
    <definedName name="___TM2" localSheetId="2" hidden="1">{"'Sheet1'!$L$16"}</definedName>
    <definedName name="___TM2" localSheetId="4" hidden="1">{"'Sheet1'!$L$16"}</definedName>
    <definedName name="___TM2" localSheetId="16" hidden="1">{"'Sheet1'!$L$16"}</definedName>
    <definedName name="___TM2" localSheetId="21" hidden="1">{"'Sheet1'!$L$16"}</definedName>
    <definedName name="___TM2" localSheetId="5" hidden="1">{"'Sheet1'!$L$16"}</definedName>
    <definedName name="___TM2" localSheetId="23" hidden="1">{"'Sheet1'!$L$16"}</definedName>
    <definedName name="___TM2" localSheetId="7" hidden="1">{"'Sheet1'!$L$16"}</definedName>
    <definedName name="___TM2" localSheetId="13" hidden="1">{"'Sheet1'!$L$16"}</definedName>
    <definedName name="___TM2" localSheetId="18" hidden="1">{"'Sheet1'!$L$16"}</definedName>
    <definedName name="___TM2" localSheetId="14" hidden="1">{"'Sheet1'!$L$16"}</definedName>
    <definedName name="___TM2" localSheetId="15" hidden="1">{"'Sheet1'!$L$16"}</definedName>
    <definedName name="___TM2" hidden="1">{"'Sheet1'!$L$16"}</definedName>
    <definedName name="___tt3" localSheetId="3" hidden="1">{"'Sheet1'!$L$16"}</definedName>
    <definedName name="___tt3" localSheetId="17" hidden="1">{"'Sheet1'!$L$16"}</definedName>
    <definedName name="___tt3" localSheetId="9" hidden="1">{"'Sheet1'!$L$16"}</definedName>
    <definedName name="___tt3" localSheetId="8" hidden="1">{"'Sheet1'!$L$16"}</definedName>
    <definedName name="___tt3" localSheetId="0" hidden="1">{"'Sheet1'!$L$16"}</definedName>
    <definedName name="___tt3" localSheetId="10" hidden="1">{"'Sheet1'!$L$16"}</definedName>
    <definedName name="___tt3" localSheetId="6" hidden="1">{"'Sheet1'!$L$16"}</definedName>
    <definedName name="___tt3" localSheetId="12" hidden="1">{"'Sheet1'!$L$16"}</definedName>
    <definedName name="___tt3" localSheetId="11" hidden="1">{"'Sheet1'!$L$16"}</definedName>
    <definedName name="___tt3" localSheetId="1" hidden="1">{"'Sheet1'!$L$16"}</definedName>
    <definedName name="___tt3" localSheetId="2" hidden="1">{"'Sheet1'!$L$16"}</definedName>
    <definedName name="___tt3" localSheetId="4" hidden="1">{"'Sheet1'!$L$16"}</definedName>
    <definedName name="___tt3" localSheetId="16" hidden="1">{"'Sheet1'!$L$16"}</definedName>
    <definedName name="___tt3" localSheetId="21" hidden="1">{"'Sheet1'!$L$16"}</definedName>
    <definedName name="___tt3" localSheetId="5" hidden="1">{"'Sheet1'!$L$16"}</definedName>
    <definedName name="___tt3" localSheetId="23" hidden="1">{"'Sheet1'!$L$16"}</definedName>
    <definedName name="___tt3" localSheetId="7" hidden="1">{"'Sheet1'!$L$16"}</definedName>
    <definedName name="___tt3" localSheetId="13" hidden="1">{"'Sheet1'!$L$16"}</definedName>
    <definedName name="___tt3" localSheetId="18" hidden="1">{"'Sheet1'!$L$16"}</definedName>
    <definedName name="___tt3" localSheetId="14" hidden="1">{"'Sheet1'!$L$16"}</definedName>
    <definedName name="___tt3" localSheetId="15" hidden="1">{"'Sheet1'!$L$16"}</definedName>
    <definedName name="___tt3" hidden="1">{"'Sheet1'!$L$16"}</definedName>
    <definedName name="___vwo1">[4]제출계산서!$I$183</definedName>
    <definedName name="___vwo2">[4]제출계산서!$I$183</definedName>
    <definedName name="__123Graph_A" localSheetId="3" hidden="1">[7]TTL!$G$31:$AU$31</definedName>
    <definedName name="__123Graph_A" localSheetId="9" hidden="1">[7]TTL!$G$31:$AU$31</definedName>
    <definedName name="__123Graph_A" localSheetId="8" hidden="1">[7]TTL!$G$31:$AU$31</definedName>
    <definedName name="__123Graph_A" localSheetId="0" hidden="1">[7]TTL!$G$31:$AU$31</definedName>
    <definedName name="__123Graph_A" localSheetId="10" hidden="1">[7]TTL!$G$31:$AU$31</definedName>
    <definedName name="__123Graph_A" localSheetId="6" hidden="1">[7]TTL!$G$31:$AU$31</definedName>
    <definedName name="__123Graph_A" localSheetId="12" hidden="1">[7]TTL!$G$31:$AU$31</definedName>
    <definedName name="__123Graph_A" localSheetId="11" hidden="1">[7]TTL!$G$31:$AU$31</definedName>
    <definedName name="__123Graph_A" localSheetId="1" hidden="1">[7]TTL!$G$31:$AU$31</definedName>
    <definedName name="__123Graph_A" localSheetId="2" hidden="1">[7]TTL!$G$31:$AU$31</definedName>
    <definedName name="__123Graph_A" localSheetId="4" hidden="1">[7]TTL!$G$31:$AU$31</definedName>
    <definedName name="__123Graph_A" localSheetId="16" hidden="1">[7]TTL!$G$31:$AU$31</definedName>
    <definedName name="__123Graph_A" localSheetId="21" hidden="1">[7]TTL!$G$31:$AU$31</definedName>
    <definedName name="__123Graph_A" localSheetId="5" hidden="1">[7]TTL!$G$31:$AU$31</definedName>
    <definedName name="__123Graph_A" localSheetId="7" hidden="1">[7]TTL!$G$31:$AU$31</definedName>
    <definedName name="__123Graph_A" localSheetId="13" hidden="1">[7]TTL!$G$31:$AU$31</definedName>
    <definedName name="__123Graph_A" localSheetId="18" hidden="1">[7]TTL!$G$31:$AU$31</definedName>
    <definedName name="__123Graph_A" localSheetId="14" hidden="1">[7]TTL!$G$31:$AU$31</definedName>
    <definedName name="__123Graph_A" localSheetId="15" hidden="1">[7]TTL!$G$31:$AU$31</definedName>
    <definedName name="__123Graph_A" hidden="1">#REF!</definedName>
    <definedName name="__123Graph_ACHART1" hidden="1">#REF!</definedName>
    <definedName name="__123Graph_ACOSTI" localSheetId="3" hidden="1">'[8]TIPO 1'!#REF!</definedName>
    <definedName name="__123Graph_ACOSTI" localSheetId="2" hidden="1">'[8]TIPO 1'!#REF!</definedName>
    <definedName name="__123Graph_ACOSTI" localSheetId="4" hidden="1">'[8]TIPO 1'!#REF!</definedName>
    <definedName name="__123Graph_ACOSTI" localSheetId="16" hidden="1">'[8]TIPO 1'!#REF!</definedName>
    <definedName name="__123Graph_ACOSTI" localSheetId="21" hidden="1">'[8]TIPO 1'!#REF!</definedName>
    <definedName name="__123Graph_ACOSTI" localSheetId="5" hidden="1">'[8]TIPO 1'!#REF!</definedName>
    <definedName name="__123Graph_ACOSTI" localSheetId="13" hidden="1">'[8]TIPO 1'!#REF!</definedName>
    <definedName name="__123Graph_ACOSTI" localSheetId="18" hidden="1">'[8]TIPO 1'!#REF!</definedName>
    <definedName name="__123Graph_ACOSTI" localSheetId="14" hidden="1">'[8]TIPO 1'!#REF!</definedName>
    <definedName name="__123Graph_ACOSTI" localSheetId="15" hidden="1">'[8]TIPO 1'!#REF!</definedName>
    <definedName name="__123Graph_ACOSTI" hidden="1">'[8]TIPO 1'!#REF!</definedName>
    <definedName name="__123Graph_ACURRENT" hidden="1">#REF!</definedName>
    <definedName name="__123Graph_ANCF" localSheetId="3" hidden="1">'[9]Cashflow Analysis'!#REF!</definedName>
    <definedName name="__123Graph_ANCF" localSheetId="2" hidden="1">'[9]Cashflow Analysis'!#REF!</definedName>
    <definedName name="__123Graph_ANCF" localSheetId="4" hidden="1">'[9]Cashflow Analysis'!#REF!</definedName>
    <definedName name="__123Graph_ANCF" localSheetId="16" hidden="1">'[9]Cashflow Analysis'!#REF!</definedName>
    <definedName name="__123Graph_ANCF" localSheetId="21" hidden="1">'[9]Cashflow Analysis'!#REF!</definedName>
    <definedName name="__123Graph_ANCF" localSheetId="5" hidden="1">'[9]Cashflow Analysis'!#REF!</definedName>
    <definedName name="__123Graph_ANCF" localSheetId="13" hidden="1">'[9]Cashflow Analysis'!#REF!</definedName>
    <definedName name="__123Graph_ANCF" localSheetId="18" hidden="1">'[9]Cashflow Analysis'!#REF!</definedName>
    <definedName name="__123Graph_ANCF" localSheetId="14" hidden="1">'[9]Cashflow Analysis'!#REF!</definedName>
    <definedName name="__123Graph_ANCF" localSheetId="15" hidden="1">'[9]Cashflow Analysis'!#REF!</definedName>
    <definedName name="__123Graph_ANCF" hidden="1">'[9]Cashflow Analysis'!#REF!</definedName>
    <definedName name="__123Graph_B" localSheetId="3" hidden="1">[7]TTL!$G$32:$AU$32</definedName>
    <definedName name="__123Graph_B" localSheetId="9" hidden="1">[7]TTL!$G$32:$AU$32</definedName>
    <definedName name="__123Graph_B" localSheetId="8" hidden="1">[7]TTL!$G$32:$AU$32</definedName>
    <definedName name="__123Graph_B" localSheetId="0" hidden="1">[7]TTL!$G$32:$AU$32</definedName>
    <definedName name="__123Graph_B" localSheetId="10" hidden="1">[7]TTL!$G$32:$AU$32</definedName>
    <definedName name="__123Graph_B" localSheetId="6" hidden="1">[7]TTL!$G$32:$AU$32</definedName>
    <definedName name="__123Graph_B" localSheetId="12" hidden="1">[7]TTL!$G$32:$AU$32</definedName>
    <definedName name="__123Graph_B" localSheetId="11" hidden="1">[7]TTL!$G$32:$AU$32</definedName>
    <definedName name="__123Graph_B" localSheetId="1" hidden="1">[7]TTL!$G$32:$AU$32</definedName>
    <definedName name="__123Graph_B" localSheetId="2" hidden="1">[7]TTL!$G$32:$AU$32</definedName>
    <definedName name="__123Graph_B" localSheetId="4" hidden="1">[7]TTL!$G$32:$AU$32</definedName>
    <definedName name="__123Graph_B" localSheetId="16" hidden="1">[7]TTL!$G$32:$AU$32</definedName>
    <definedName name="__123Graph_B" localSheetId="21" hidden="1">[7]TTL!$G$32:$AU$32</definedName>
    <definedName name="__123Graph_B" localSheetId="5" hidden="1">[7]TTL!$G$32:$AU$32</definedName>
    <definedName name="__123Graph_B" localSheetId="7" hidden="1">[7]TTL!$G$32:$AU$32</definedName>
    <definedName name="__123Graph_B" localSheetId="13" hidden="1">[7]TTL!$G$32:$AU$32</definedName>
    <definedName name="__123Graph_B" localSheetId="18" hidden="1">[7]TTL!$G$32:$AU$32</definedName>
    <definedName name="__123Graph_B" localSheetId="14" hidden="1">[7]TTL!$G$32:$AU$32</definedName>
    <definedName name="__123Graph_B" localSheetId="15" hidden="1">[7]TTL!$G$32:$AU$32</definedName>
    <definedName name="__123Graph_B" hidden="1">#REF!</definedName>
    <definedName name="__123Graph_BNCF" localSheetId="3" hidden="1">'[9]Cashflow Analysis'!#REF!</definedName>
    <definedName name="__123Graph_BNCF" localSheetId="2" hidden="1">'[9]Cashflow Analysis'!#REF!</definedName>
    <definedName name="__123Graph_BNCF" localSheetId="4" hidden="1">'[9]Cashflow Analysis'!#REF!</definedName>
    <definedName name="__123Graph_BNCF" localSheetId="16" hidden="1">'[9]Cashflow Analysis'!#REF!</definedName>
    <definedName name="__123Graph_BNCF" localSheetId="21" hidden="1">'[9]Cashflow Analysis'!#REF!</definedName>
    <definedName name="__123Graph_BNCF" localSheetId="5" hidden="1">'[9]Cashflow Analysis'!#REF!</definedName>
    <definedName name="__123Graph_BNCF" localSheetId="13" hidden="1">'[9]Cashflow Analysis'!#REF!</definedName>
    <definedName name="__123Graph_BNCF" localSheetId="18" hidden="1">'[9]Cashflow Analysis'!#REF!</definedName>
    <definedName name="__123Graph_BNCF" localSheetId="14" hidden="1">'[9]Cashflow Analysis'!#REF!</definedName>
    <definedName name="__123Graph_BNCF" localSheetId="15" hidden="1">'[9]Cashflow Analysis'!#REF!</definedName>
    <definedName name="__123Graph_BNCF" hidden="1">'[9]Cashflow Analysis'!#REF!</definedName>
    <definedName name="__123Graph_BPERFORMANCE" hidden="1">#REF!</definedName>
    <definedName name="__123Graph_C" localSheetId="3" hidden="1">[7]TTL!$G$37:$AU$37</definedName>
    <definedName name="__123Graph_C" localSheetId="9" hidden="1">[7]TTL!$G$37:$AU$37</definedName>
    <definedName name="__123Graph_C" localSheetId="8" hidden="1">[7]TTL!$G$37:$AU$37</definedName>
    <definedName name="__123Graph_C" localSheetId="0" hidden="1">[7]TTL!$G$37:$AU$37</definedName>
    <definedName name="__123Graph_C" localSheetId="10" hidden="1">[7]TTL!$G$37:$AU$37</definedName>
    <definedName name="__123Graph_C" localSheetId="6" hidden="1">[7]TTL!$G$37:$AU$37</definedName>
    <definedName name="__123Graph_C" localSheetId="12" hidden="1">[7]TTL!$G$37:$AU$37</definedName>
    <definedName name="__123Graph_C" localSheetId="11" hidden="1">[7]TTL!$G$37:$AU$37</definedName>
    <definedName name="__123Graph_C" localSheetId="1" hidden="1">[7]TTL!$G$37:$AU$37</definedName>
    <definedName name="__123Graph_C" localSheetId="2" hidden="1">[7]TTL!$G$37:$AU$37</definedName>
    <definedName name="__123Graph_C" localSheetId="4" hidden="1">[7]TTL!$G$37:$AU$37</definedName>
    <definedName name="__123Graph_C" localSheetId="16" hidden="1">[7]TTL!$G$37:$AU$37</definedName>
    <definedName name="__123Graph_C" localSheetId="21" hidden="1">[7]TTL!$G$37:$AU$37</definedName>
    <definedName name="__123Graph_C" localSheetId="5" hidden="1">[7]TTL!$G$37:$AU$37</definedName>
    <definedName name="__123Graph_C" localSheetId="7" hidden="1">[7]TTL!$G$37:$AU$37</definedName>
    <definedName name="__123Graph_C" localSheetId="13" hidden="1">[7]TTL!$G$37:$AU$37</definedName>
    <definedName name="__123Graph_C" localSheetId="18" hidden="1">[7]TTL!$G$37:$AU$37</definedName>
    <definedName name="__123Graph_C" localSheetId="14" hidden="1">[7]TTL!$G$37:$AU$37</definedName>
    <definedName name="__123Graph_C" localSheetId="15" hidden="1">[7]TTL!$G$37:$AU$37</definedName>
    <definedName name="__123Graph_C" hidden="1">#REF!</definedName>
    <definedName name="__123Graph_D" localSheetId="3" hidden="1">[7]TTL!$G$38:$AU$38</definedName>
    <definedName name="__123Graph_D" localSheetId="9" hidden="1">[7]TTL!$G$38:$AU$38</definedName>
    <definedName name="__123Graph_D" localSheetId="8" hidden="1">[7]TTL!$G$38:$AU$38</definedName>
    <definedName name="__123Graph_D" localSheetId="0" hidden="1">[7]TTL!$G$38:$AU$38</definedName>
    <definedName name="__123Graph_D" localSheetId="10" hidden="1">[7]TTL!$G$38:$AU$38</definedName>
    <definedName name="__123Graph_D" localSheetId="6" hidden="1">[7]TTL!$G$38:$AU$38</definedName>
    <definedName name="__123Graph_D" localSheetId="12" hidden="1">[7]TTL!$G$38:$AU$38</definedName>
    <definedName name="__123Graph_D" localSheetId="11" hidden="1">[7]TTL!$G$38:$AU$38</definedName>
    <definedName name="__123Graph_D" localSheetId="1" hidden="1">[7]TTL!$G$38:$AU$38</definedName>
    <definedName name="__123Graph_D" localSheetId="2" hidden="1">[7]TTL!$G$38:$AU$38</definedName>
    <definedName name="__123Graph_D" localSheetId="4" hidden="1">[7]TTL!$G$38:$AU$38</definedName>
    <definedName name="__123Graph_D" localSheetId="16" hidden="1">[7]TTL!$G$38:$AU$38</definedName>
    <definedName name="__123Graph_D" localSheetId="21" hidden="1">[7]TTL!$G$38:$AU$38</definedName>
    <definedName name="__123Graph_D" localSheetId="5" hidden="1">[7]TTL!$G$38:$AU$38</definedName>
    <definedName name="__123Graph_D" localSheetId="7" hidden="1">[7]TTL!$G$38:$AU$38</definedName>
    <definedName name="__123Graph_D" localSheetId="13" hidden="1">[7]TTL!$G$38:$AU$38</definedName>
    <definedName name="__123Graph_D" localSheetId="18" hidden="1">[7]TTL!$G$38:$AU$38</definedName>
    <definedName name="__123Graph_D" localSheetId="14" hidden="1">[7]TTL!$G$38:$AU$38</definedName>
    <definedName name="__123Graph_D" localSheetId="15" hidden="1">[7]TTL!$G$38:$AU$38</definedName>
    <definedName name="__123Graph_D" hidden="1">#REF!</definedName>
    <definedName name="__123Graph_E" hidden="1">#REF!</definedName>
    <definedName name="__123Graph_F" hidden="1">#REF!</definedName>
    <definedName name="__123Graph_LBL_A" localSheetId="3" hidden="1">[10]운반!#REF!</definedName>
    <definedName name="__123Graph_LBL_A" localSheetId="2" hidden="1">[10]운반!#REF!</definedName>
    <definedName name="__123Graph_LBL_A" localSheetId="4" hidden="1">[10]운반!#REF!</definedName>
    <definedName name="__123Graph_LBL_A" localSheetId="16" hidden="1">[10]운반!#REF!</definedName>
    <definedName name="__123Graph_LBL_A" localSheetId="21" hidden="1">[10]운반!#REF!</definedName>
    <definedName name="__123Graph_LBL_A" localSheetId="5" hidden="1">[10]운반!#REF!</definedName>
    <definedName name="__123Graph_LBL_A" localSheetId="13" hidden="1">[10]운반!#REF!</definedName>
    <definedName name="__123Graph_LBL_A" localSheetId="18" hidden="1">[10]운반!#REF!</definedName>
    <definedName name="__123Graph_LBL_A" localSheetId="14" hidden="1">[10]운반!#REF!</definedName>
    <definedName name="__123Graph_LBL_A" localSheetId="15" hidden="1">[10]운반!#REF!</definedName>
    <definedName name="__123Graph_LBL_A" hidden="1">[10]운반!#REF!</definedName>
    <definedName name="__123Graph_LBL_B" localSheetId="3" hidden="1">[10]운반!#REF!</definedName>
    <definedName name="__123Graph_LBL_B" localSheetId="2" hidden="1">[10]운반!#REF!</definedName>
    <definedName name="__123Graph_LBL_B" localSheetId="4" hidden="1">[10]운반!#REF!</definedName>
    <definedName name="__123Graph_LBL_B" localSheetId="16" hidden="1">[10]운반!#REF!</definedName>
    <definedName name="__123Graph_LBL_B" localSheetId="21" hidden="1">[10]운반!#REF!</definedName>
    <definedName name="__123Graph_LBL_B" localSheetId="5" hidden="1">[10]운반!#REF!</definedName>
    <definedName name="__123Graph_LBL_B" localSheetId="13" hidden="1">[10]운반!#REF!</definedName>
    <definedName name="__123Graph_LBL_B" localSheetId="18" hidden="1">[10]운반!#REF!</definedName>
    <definedName name="__123Graph_LBL_B" localSheetId="14" hidden="1">[10]운반!#REF!</definedName>
    <definedName name="__123Graph_LBL_B" localSheetId="15" hidden="1">[10]운반!#REF!</definedName>
    <definedName name="__123Graph_LBL_B" hidden="1">[10]운반!#REF!</definedName>
    <definedName name="__123Graph_LBL_C" localSheetId="3" hidden="1">[10]운반!#REF!</definedName>
    <definedName name="__123Graph_LBL_C" localSheetId="2" hidden="1">[10]운반!#REF!</definedName>
    <definedName name="__123Graph_LBL_C" localSheetId="4" hidden="1">[10]운반!#REF!</definedName>
    <definedName name="__123Graph_LBL_C" localSheetId="16" hidden="1">[10]운반!#REF!</definedName>
    <definedName name="__123Graph_LBL_C" localSheetId="21" hidden="1">[10]운반!#REF!</definedName>
    <definedName name="__123Graph_LBL_C" localSheetId="5" hidden="1">[10]운반!#REF!</definedName>
    <definedName name="__123Graph_LBL_C" localSheetId="13" hidden="1">[10]운반!#REF!</definedName>
    <definedName name="__123Graph_LBL_C" localSheetId="18" hidden="1">[10]운반!#REF!</definedName>
    <definedName name="__123Graph_LBL_C" localSheetId="14" hidden="1">[10]운반!#REF!</definedName>
    <definedName name="__123Graph_LBL_C" localSheetId="15" hidden="1">[10]운반!#REF!</definedName>
    <definedName name="__123Graph_LBL_C" hidden="1">[10]운반!#REF!</definedName>
    <definedName name="__123Graph_LBL_D" localSheetId="3" hidden="1">[10]운반!#REF!</definedName>
    <definedName name="__123Graph_LBL_D" localSheetId="2" hidden="1">[10]운반!#REF!</definedName>
    <definedName name="__123Graph_LBL_D" localSheetId="4" hidden="1">[10]운반!#REF!</definedName>
    <definedName name="__123Graph_LBL_D" localSheetId="16" hidden="1">[10]운반!#REF!</definedName>
    <definedName name="__123Graph_LBL_D" localSheetId="21" hidden="1">[10]운반!#REF!</definedName>
    <definedName name="__123Graph_LBL_D" localSheetId="5" hidden="1">[10]운반!#REF!</definedName>
    <definedName name="__123Graph_LBL_D" localSheetId="13" hidden="1">[10]운반!#REF!</definedName>
    <definedName name="__123Graph_LBL_D" localSheetId="18" hidden="1">[10]운반!#REF!</definedName>
    <definedName name="__123Graph_LBL_D" localSheetId="14" hidden="1">[10]운반!#REF!</definedName>
    <definedName name="__123Graph_LBL_D" localSheetId="15" hidden="1">[10]운반!#REF!</definedName>
    <definedName name="__123Graph_LBL_D" hidden="1">[10]운반!#REF!</definedName>
    <definedName name="__123Graph_LBL_E" localSheetId="3" hidden="1">[10]운반!#REF!</definedName>
    <definedName name="__123Graph_LBL_E" localSheetId="2" hidden="1">[10]운반!#REF!</definedName>
    <definedName name="__123Graph_LBL_E" localSheetId="4" hidden="1">[10]운반!#REF!</definedName>
    <definedName name="__123Graph_LBL_E" localSheetId="16" hidden="1">[10]운반!#REF!</definedName>
    <definedName name="__123Graph_LBL_E" localSheetId="21" hidden="1">[10]운반!#REF!</definedName>
    <definedName name="__123Graph_LBL_E" localSheetId="5" hidden="1">[10]운반!#REF!</definedName>
    <definedName name="__123Graph_LBL_E" localSheetId="13" hidden="1">[10]운반!#REF!</definedName>
    <definedName name="__123Graph_LBL_E" localSheetId="18" hidden="1">[10]운반!#REF!</definedName>
    <definedName name="__123Graph_LBL_E" localSheetId="14" hidden="1">[10]운반!#REF!</definedName>
    <definedName name="__123Graph_LBL_E" localSheetId="15" hidden="1">[10]운반!#REF!</definedName>
    <definedName name="__123Graph_LBL_E" hidden="1">[10]운반!#REF!</definedName>
    <definedName name="__123Graph_LBL_F" localSheetId="3" hidden="1">[10]운반!#REF!</definedName>
    <definedName name="__123Graph_LBL_F" localSheetId="2" hidden="1">[10]운반!#REF!</definedName>
    <definedName name="__123Graph_LBL_F" localSheetId="4" hidden="1">[10]운반!#REF!</definedName>
    <definedName name="__123Graph_LBL_F" localSheetId="16" hidden="1">[10]운반!#REF!</definedName>
    <definedName name="__123Graph_LBL_F" localSheetId="21" hidden="1">[10]운반!#REF!</definedName>
    <definedName name="__123Graph_LBL_F" localSheetId="5" hidden="1">[10]운반!#REF!</definedName>
    <definedName name="__123Graph_LBL_F" localSheetId="13" hidden="1">[10]운반!#REF!</definedName>
    <definedName name="__123Graph_LBL_F" localSheetId="18" hidden="1">[10]운반!#REF!</definedName>
    <definedName name="__123Graph_LBL_F" localSheetId="14" hidden="1">[10]운반!#REF!</definedName>
    <definedName name="__123Graph_LBL_F" localSheetId="15" hidden="1">[10]운반!#REF!</definedName>
    <definedName name="__123Graph_LBL_F" hidden="1">[10]운반!#REF!</definedName>
    <definedName name="__123Graph_X" localSheetId="3" hidden="1">[7]TTL!$G$6:$AU$6</definedName>
    <definedName name="__123Graph_X" localSheetId="9" hidden="1">[7]TTL!$G$6:$AU$6</definedName>
    <definedName name="__123Graph_X" localSheetId="8" hidden="1">[7]TTL!$G$6:$AU$6</definedName>
    <definedName name="__123Graph_X" localSheetId="0" hidden="1">[7]TTL!$G$6:$AU$6</definedName>
    <definedName name="__123Graph_X" localSheetId="10" hidden="1">[7]TTL!$G$6:$AU$6</definedName>
    <definedName name="__123Graph_X" localSheetId="6" hidden="1">[7]TTL!$G$6:$AU$6</definedName>
    <definedName name="__123Graph_X" localSheetId="12" hidden="1">[7]TTL!$G$6:$AU$6</definedName>
    <definedName name="__123Graph_X" localSheetId="11" hidden="1">[7]TTL!$G$6:$AU$6</definedName>
    <definedName name="__123Graph_X" localSheetId="1" hidden="1">[7]TTL!$G$6:$AU$6</definedName>
    <definedName name="__123Graph_X" localSheetId="2" hidden="1">[7]TTL!$G$6:$AU$6</definedName>
    <definedName name="__123Graph_X" localSheetId="4" hidden="1">[7]TTL!$G$6:$AU$6</definedName>
    <definedName name="__123Graph_X" localSheetId="16" hidden="1">[7]TTL!$G$6:$AU$6</definedName>
    <definedName name="__123Graph_X" localSheetId="21" hidden="1">[7]TTL!$G$6:$AU$6</definedName>
    <definedName name="__123Graph_X" localSheetId="5" hidden="1">[7]TTL!$G$6:$AU$6</definedName>
    <definedName name="__123Graph_X" localSheetId="7" hidden="1">[7]TTL!$G$6:$AU$6</definedName>
    <definedName name="__123Graph_X" localSheetId="13" hidden="1">[7]TTL!$G$6:$AU$6</definedName>
    <definedName name="__123Graph_X" localSheetId="18" hidden="1">[7]TTL!$G$6:$AU$6</definedName>
    <definedName name="__123Graph_X" localSheetId="14" hidden="1">[7]TTL!$G$6:$AU$6</definedName>
    <definedName name="__123Graph_X" localSheetId="15" hidden="1">[7]TTL!$G$6:$AU$6</definedName>
    <definedName name="__123Graph_X" hidden="1">#REF!</definedName>
    <definedName name="__123Graph_XCHART1" hidden="1">#REF!</definedName>
    <definedName name="__123Graph_XCOSTI" localSheetId="3" hidden="1">'[8]TIPO 1'!$I$4:$AG$4</definedName>
    <definedName name="__123Graph_XCOSTI" localSheetId="2" hidden="1">'[8]TIPO 1'!$I$4:$AG$4</definedName>
    <definedName name="__123Graph_XCOSTI" localSheetId="4" hidden="1">'[8]TIPO 1'!$I$4:$AG$4</definedName>
    <definedName name="__123Graph_XCOSTI" localSheetId="16" hidden="1">'[8]TIPO 1'!$I$4:$AG$4</definedName>
    <definedName name="__123Graph_XCOSTI" localSheetId="21" hidden="1">'[8]TIPO 1'!$I$4:$AG$4</definedName>
    <definedName name="__123Graph_XCOSTI" localSheetId="5" hidden="1">'[8]TIPO 1'!$I$4:$AG$4</definedName>
    <definedName name="__123Graph_XCOSTI" localSheetId="13" hidden="1">'[8]TIPO 1'!$I$4:$AG$4</definedName>
    <definedName name="__123Graph_XCOSTI" localSheetId="18" hidden="1">'[8]TIPO 1'!$I$4:$AG$4</definedName>
    <definedName name="__123Graph_XCOSTI" localSheetId="14" hidden="1">'[8]TIPO 1'!$I$4:$AG$4</definedName>
    <definedName name="__123Graph_XCOSTI" localSheetId="15" hidden="1">'[8]TIPO 1'!$I$4:$AG$4</definedName>
    <definedName name="__123Graph_XCOSTI" hidden="1">'[8]TIPO 1'!$I$4:$AG$4</definedName>
    <definedName name="__123Graph_XCURRENT" hidden="1">#REF!</definedName>
    <definedName name="__123Graph_XNCF" localSheetId="3" hidden="1">'[11]Cashflow Analysis'!$E$63:$BL$63</definedName>
    <definedName name="__123Graph_XNCF" localSheetId="2" hidden="1">'[11]Cashflow Analysis'!$E$63:$BL$63</definedName>
    <definedName name="__123Graph_XNCF" localSheetId="4" hidden="1">'[11]Cashflow Analysis'!$E$63:$BL$63</definedName>
    <definedName name="__123Graph_XNCF" localSheetId="16" hidden="1">'[11]Cashflow Analysis'!$E$63:$BL$63</definedName>
    <definedName name="__123Graph_XNCF" localSheetId="21" hidden="1">'[11]Cashflow Analysis'!$E$63:$BL$63</definedName>
    <definedName name="__123Graph_XNCF" localSheetId="5" hidden="1">'[11]Cashflow Analysis'!$E$63:$BL$63</definedName>
    <definedName name="__123Graph_XNCF" localSheetId="13" hidden="1">'[11]Cashflow Analysis'!$E$63:$BL$63</definedName>
    <definedName name="__123Graph_XNCF" localSheetId="18" hidden="1">'[11]Cashflow Analysis'!$E$63:$BL$63</definedName>
    <definedName name="__123Graph_XNCF" localSheetId="14" hidden="1">'[11]Cashflow Analysis'!$E$63:$BL$63</definedName>
    <definedName name="__123Graph_XNCF" localSheetId="15" hidden="1">'[11]Cashflow Analysis'!$E$63:$BL$63</definedName>
    <definedName name="__123Graph_XNCF" hidden="1">'[11]Cashflow Analysis'!$E$63:$BL$63</definedName>
    <definedName name="__123lll" localSheetId="3" hidden="1">[12]Spread!#REF!</definedName>
    <definedName name="__123lll" localSheetId="2" hidden="1">[12]Spread!#REF!</definedName>
    <definedName name="__123lll" localSheetId="4" hidden="1">[12]Spread!#REF!</definedName>
    <definedName name="__123lll" localSheetId="16" hidden="1">[12]Spread!#REF!</definedName>
    <definedName name="__123lll" localSheetId="21" hidden="1">[12]Spread!#REF!</definedName>
    <definedName name="__123lll" localSheetId="5" hidden="1">[12]Spread!#REF!</definedName>
    <definedName name="__123lll" localSheetId="13" hidden="1">[12]Spread!#REF!</definedName>
    <definedName name="__123lll" localSheetId="18" hidden="1">[12]Spread!#REF!</definedName>
    <definedName name="__123lll" localSheetId="14" hidden="1">[12]Spread!#REF!</definedName>
    <definedName name="__123lll" localSheetId="15" hidden="1">[12]Spread!#REF!</definedName>
    <definedName name="__123lll" hidden="1">[12]Spread!#REF!</definedName>
    <definedName name="__124sr" localSheetId="3" hidden="1">[13]DRUM!#REF!</definedName>
    <definedName name="__124sr" localSheetId="2" hidden="1">[13]DRUM!#REF!</definedName>
    <definedName name="__124sr" localSheetId="4" hidden="1">[13]DRUM!#REF!</definedName>
    <definedName name="__124sr" localSheetId="16" hidden="1">[13]DRUM!#REF!</definedName>
    <definedName name="__124sr" localSheetId="21" hidden="1">[13]DRUM!#REF!</definedName>
    <definedName name="__124sr" localSheetId="5" hidden="1">[13]DRUM!#REF!</definedName>
    <definedName name="__124sr" localSheetId="13" hidden="1">[13]DRUM!#REF!</definedName>
    <definedName name="__124sr" localSheetId="18" hidden="1">[13]DRUM!#REF!</definedName>
    <definedName name="__124sr" localSheetId="14" hidden="1">[13]DRUM!#REF!</definedName>
    <definedName name="__124sr" localSheetId="15" hidden="1">[13]DRUM!#REF!</definedName>
    <definedName name="__124sr" hidden="1">[13]DRUM!#REF!</definedName>
    <definedName name="__1F" localSheetId="3" hidden="1">[14]대비표!#REF!</definedName>
    <definedName name="__1F" localSheetId="2" hidden="1">[14]대비표!#REF!</definedName>
    <definedName name="__1F" localSheetId="4" hidden="1">[14]대비표!#REF!</definedName>
    <definedName name="__1F" localSheetId="16" hidden="1">[14]대비표!#REF!</definedName>
    <definedName name="__1F" localSheetId="21" hidden="1">[14]대비표!#REF!</definedName>
    <definedName name="__1F" localSheetId="5" hidden="1">[14]대비표!#REF!</definedName>
    <definedName name="__1F" localSheetId="13" hidden="1">[14]대비표!#REF!</definedName>
    <definedName name="__1F" localSheetId="18" hidden="1">[14]대비표!#REF!</definedName>
    <definedName name="__1F" localSheetId="14" hidden="1">[14]대비표!#REF!</definedName>
    <definedName name="__1F" localSheetId="15" hidden="1">[14]대비표!#REF!</definedName>
    <definedName name="__1F" hidden="1">[14]대비표!#REF!</definedName>
    <definedName name="__2_0_0_F" localSheetId="3" hidden="1">[14]대비표!#REF!</definedName>
    <definedName name="__2_0_0_F" localSheetId="2" hidden="1">[14]대비표!#REF!</definedName>
    <definedName name="__2_0_0_F" localSheetId="4" hidden="1">[14]대비표!#REF!</definedName>
    <definedName name="__2_0_0_F" localSheetId="16" hidden="1">[14]대비표!#REF!</definedName>
    <definedName name="__2_0_0_F" localSheetId="21" hidden="1">[14]대비표!#REF!</definedName>
    <definedName name="__2_0_0_F" localSheetId="5" hidden="1">[14]대비표!#REF!</definedName>
    <definedName name="__2_0_0_F" localSheetId="13" hidden="1">[14]대비표!#REF!</definedName>
    <definedName name="__2_0_0_F" localSheetId="18" hidden="1">[14]대비표!#REF!</definedName>
    <definedName name="__2_0_0_F" localSheetId="14" hidden="1">[14]대비표!#REF!</definedName>
    <definedName name="__2_0_0_F" localSheetId="15" hidden="1">[14]대비표!#REF!</definedName>
    <definedName name="__2_0_0_F" hidden="1">[14]대비표!#REF!</definedName>
    <definedName name="__4aa1_" localSheetId="3" hidden="1">{#N/A,#N/A,FALSE,"CCTV"}</definedName>
    <definedName name="__4aa1_" localSheetId="2" hidden="1">{#N/A,#N/A,FALSE,"CCTV"}</definedName>
    <definedName name="__4aa1_" localSheetId="4" hidden="1">{#N/A,#N/A,FALSE,"CCTV"}</definedName>
    <definedName name="__4aa1_" localSheetId="16" hidden="1">{#N/A,#N/A,FALSE,"CCTV"}</definedName>
    <definedName name="__4aa1_" localSheetId="21" hidden="1">{#N/A,#N/A,FALSE,"CCTV"}</definedName>
    <definedName name="__4aa1_" localSheetId="5" hidden="1">{#N/A,#N/A,FALSE,"CCTV"}</definedName>
    <definedName name="__4aa1_" localSheetId="13" hidden="1">{#N/A,#N/A,FALSE,"CCTV"}</definedName>
    <definedName name="__4aa1_" localSheetId="14" hidden="1">{#N/A,#N/A,FALSE,"CCTV"}</definedName>
    <definedName name="__4aa1_" localSheetId="15" hidden="1">{#N/A,#N/A,FALSE,"CCTV"}</definedName>
    <definedName name="__4aa1_" hidden="1">{#N/A,#N/A,FALSE,"CCTV"}</definedName>
    <definedName name="__A1" localSheetId="3" hidden="1">{#N/A,#N/A,FALSE,"type1";#N/A,#N/A,FALSE,"지지력";#N/A,#N/A,FALSE,"PILE계산";#N/A,#N/A,FALSE,"PILE ";#N/A,#N/A,FALSE,"철근량";#N/A,#N/A,FALSE,"균열검토";#N/A,#N/A,FALSE,"날개벽";#N/A,#N/A,FALSE,"주철근조립도";#N/A,#N/A,FALSE,"교좌"}</definedName>
    <definedName name="__A1" localSheetId="2" hidden="1">{#N/A,#N/A,FALSE,"type1";#N/A,#N/A,FALSE,"지지력";#N/A,#N/A,FALSE,"PILE계산";#N/A,#N/A,FALSE,"PILE ";#N/A,#N/A,FALSE,"철근량";#N/A,#N/A,FALSE,"균열검토";#N/A,#N/A,FALSE,"날개벽";#N/A,#N/A,FALSE,"주철근조립도";#N/A,#N/A,FALSE,"교좌"}</definedName>
    <definedName name="__A1" localSheetId="4" hidden="1">{#N/A,#N/A,FALSE,"type1";#N/A,#N/A,FALSE,"지지력";#N/A,#N/A,FALSE,"PILE계산";#N/A,#N/A,FALSE,"PILE ";#N/A,#N/A,FALSE,"철근량";#N/A,#N/A,FALSE,"균열검토";#N/A,#N/A,FALSE,"날개벽";#N/A,#N/A,FALSE,"주철근조립도";#N/A,#N/A,FALSE,"교좌"}</definedName>
    <definedName name="__A1" localSheetId="16" hidden="1">{#N/A,#N/A,FALSE,"type1";#N/A,#N/A,FALSE,"지지력";#N/A,#N/A,FALSE,"PILE계산";#N/A,#N/A,FALSE,"PILE ";#N/A,#N/A,FALSE,"철근량";#N/A,#N/A,FALSE,"균열검토";#N/A,#N/A,FALSE,"날개벽";#N/A,#N/A,FALSE,"주철근조립도";#N/A,#N/A,FALSE,"교좌"}</definedName>
    <definedName name="__A1" localSheetId="21" hidden="1">{#N/A,#N/A,FALSE,"type1";#N/A,#N/A,FALSE,"지지력";#N/A,#N/A,FALSE,"PILE계산";#N/A,#N/A,FALSE,"PILE ";#N/A,#N/A,FALSE,"철근량";#N/A,#N/A,FALSE,"균열검토";#N/A,#N/A,FALSE,"날개벽";#N/A,#N/A,FALSE,"주철근조립도";#N/A,#N/A,FALSE,"교좌"}</definedName>
    <definedName name="__A1" localSheetId="5" hidden="1">{#N/A,#N/A,FALSE,"type1";#N/A,#N/A,FALSE,"지지력";#N/A,#N/A,FALSE,"PILE계산";#N/A,#N/A,FALSE,"PILE ";#N/A,#N/A,FALSE,"철근량";#N/A,#N/A,FALSE,"균열검토";#N/A,#N/A,FALSE,"날개벽";#N/A,#N/A,FALSE,"주철근조립도";#N/A,#N/A,FALSE,"교좌"}</definedName>
    <definedName name="__A1" localSheetId="13" hidden="1">{#N/A,#N/A,FALSE,"type1";#N/A,#N/A,FALSE,"지지력";#N/A,#N/A,FALSE,"PILE계산";#N/A,#N/A,FALSE,"PILE ";#N/A,#N/A,FALSE,"철근량";#N/A,#N/A,FALSE,"균열검토";#N/A,#N/A,FALSE,"날개벽";#N/A,#N/A,FALSE,"주철근조립도";#N/A,#N/A,FALSE,"교좌"}</definedName>
    <definedName name="__A1" localSheetId="14" hidden="1">{#N/A,#N/A,FALSE,"type1";#N/A,#N/A,FALSE,"지지력";#N/A,#N/A,FALSE,"PILE계산";#N/A,#N/A,FALSE,"PILE ";#N/A,#N/A,FALSE,"철근량";#N/A,#N/A,FALSE,"균열검토";#N/A,#N/A,FALSE,"날개벽";#N/A,#N/A,FALSE,"주철근조립도";#N/A,#N/A,FALSE,"교좌"}</definedName>
    <definedName name="__A1" localSheetId="15" hidden="1">{#N/A,#N/A,FALSE,"type1";#N/A,#N/A,FALSE,"지지력";#N/A,#N/A,FALSE,"PILE계산";#N/A,#N/A,FALSE,"PILE ";#N/A,#N/A,FALSE,"철근량";#N/A,#N/A,FALSE,"균열검토";#N/A,#N/A,FALSE,"날개벽";#N/A,#N/A,FALSE,"주철근조립도";#N/A,#N/A,FALSE,"교좌"}</definedName>
    <definedName name="__A1" hidden="1">{#N/A,#N/A,FALSE,"type1";#N/A,#N/A,FALSE,"지지력";#N/A,#N/A,FALSE,"PILE계산";#N/A,#N/A,FALSE,"PILE ";#N/A,#N/A,FALSE,"철근량";#N/A,#N/A,FALSE,"균열검토";#N/A,#N/A,FALSE,"날개벽";#N/A,#N/A,FALSE,"주철근조립도";#N/A,#N/A,FALSE,"교좌"}</definedName>
    <definedName name="__A10" localSheetId="3" hidden="1">{#N/A,#N/A,FALSE,"CCTV"}</definedName>
    <definedName name="__A10" localSheetId="2" hidden="1">{#N/A,#N/A,FALSE,"CCTV"}</definedName>
    <definedName name="__A10" localSheetId="4" hidden="1">{#N/A,#N/A,FALSE,"CCTV"}</definedName>
    <definedName name="__A10" localSheetId="16" hidden="1">{#N/A,#N/A,FALSE,"CCTV"}</definedName>
    <definedName name="__A10" localSheetId="21" hidden="1">{#N/A,#N/A,FALSE,"CCTV"}</definedName>
    <definedName name="__A10" localSheetId="5" hidden="1">{#N/A,#N/A,FALSE,"CCTV"}</definedName>
    <definedName name="__A10" localSheetId="13" hidden="1">{#N/A,#N/A,FALSE,"CCTV"}</definedName>
    <definedName name="__A10" localSheetId="14" hidden="1">{#N/A,#N/A,FALSE,"CCTV"}</definedName>
    <definedName name="__A10" localSheetId="15" hidden="1">{#N/A,#N/A,FALSE,"CCTV"}</definedName>
    <definedName name="__A10" hidden="1">{#N/A,#N/A,FALSE,"CCTV"}</definedName>
    <definedName name="__a11" localSheetId="3" hidden="1">{"'장비'!$A$3:$M$12"}</definedName>
    <definedName name="__a11" localSheetId="2" hidden="1">{"'장비'!$A$3:$M$12"}</definedName>
    <definedName name="__a11" localSheetId="4" hidden="1">{"'장비'!$A$3:$M$12"}</definedName>
    <definedName name="__a11" localSheetId="16" hidden="1">{"'장비'!$A$3:$M$12"}</definedName>
    <definedName name="__a11" localSheetId="21" hidden="1">{"'장비'!$A$3:$M$12"}</definedName>
    <definedName name="__a11" localSheetId="5" hidden="1">{"'장비'!$A$3:$M$12"}</definedName>
    <definedName name="__a11" localSheetId="13" hidden="1">{"'장비'!$A$3:$M$12"}</definedName>
    <definedName name="__a11" localSheetId="14" hidden="1">{"'장비'!$A$3:$M$12"}</definedName>
    <definedName name="__a11" localSheetId="15" hidden="1">{"'장비'!$A$3:$M$12"}</definedName>
    <definedName name="__a11" hidden="1">{"'장비'!$A$3:$M$12"}</definedName>
    <definedName name="__a129" localSheetId="3" hidden="1">{"Offgrid",#N/A,FALSE,"OFFGRID";"Region",#N/A,FALSE,"REGION";"Offgrid -2",#N/A,FALSE,"OFFGRID";"WTP",#N/A,FALSE,"WTP";"WTP -2",#N/A,FALSE,"WTP";"Project",#N/A,FALSE,"PROJECT";"Summary -2",#N/A,FALSE,"SUMMARY"}</definedName>
    <definedName name="__a129" localSheetId="17" hidden="1">{"Offgrid",#N/A,FALSE,"OFFGRID";"Region",#N/A,FALSE,"REGION";"Offgrid -2",#N/A,FALSE,"OFFGRID";"WTP",#N/A,FALSE,"WTP";"WTP -2",#N/A,FALSE,"WTP";"Project",#N/A,FALSE,"PROJECT";"Summary -2",#N/A,FALSE,"SUMMARY"}</definedName>
    <definedName name="__a129" localSheetId="9" hidden="1">{"Offgrid",#N/A,FALSE,"OFFGRID";"Region",#N/A,FALSE,"REGION";"Offgrid -2",#N/A,FALSE,"OFFGRID";"WTP",#N/A,FALSE,"WTP";"WTP -2",#N/A,FALSE,"WTP";"Project",#N/A,FALSE,"PROJECT";"Summary -2",#N/A,FALSE,"SUMMARY"}</definedName>
    <definedName name="__a129" localSheetId="8" hidden="1">{"Offgrid",#N/A,FALSE,"OFFGRID";"Region",#N/A,FALSE,"REGION";"Offgrid -2",#N/A,FALSE,"OFFGRID";"WTP",#N/A,FALSE,"WTP";"WTP -2",#N/A,FALSE,"WTP";"Project",#N/A,FALSE,"PROJECT";"Summary -2",#N/A,FALSE,"SUMMARY"}</definedName>
    <definedName name="__a129" localSheetId="0" hidden="1">{"Offgrid",#N/A,FALSE,"OFFGRID";"Region",#N/A,FALSE,"REGION";"Offgrid -2",#N/A,FALSE,"OFFGRID";"WTP",#N/A,FALSE,"WTP";"WTP -2",#N/A,FALSE,"WTP";"Project",#N/A,FALSE,"PROJECT";"Summary -2",#N/A,FALSE,"SUMMARY"}</definedName>
    <definedName name="__a129" localSheetId="10" hidden="1">{"Offgrid",#N/A,FALSE,"OFFGRID";"Region",#N/A,FALSE,"REGION";"Offgrid -2",#N/A,FALSE,"OFFGRID";"WTP",#N/A,FALSE,"WTP";"WTP -2",#N/A,FALSE,"WTP";"Project",#N/A,FALSE,"PROJECT";"Summary -2",#N/A,FALSE,"SUMMARY"}</definedName>
    <definedName name="__a129" localSheetId="6" hidden="1">{"Offgrid",#N/A,FALSE,"OFFGRID";"Region",#N/A,FALSE,"REGION";"Offgrid -2",#N/A,FALSE,"OFFGRID";"WTP",#N/A,FALSE,"WTP";"WTP -2",#N/A,FALSE,"WTP";"Project",#N/A,FALSE,"PROJECT";"Summary -2",#N/A,FALSE,"SUMMARY"}</definedName>
    <definedName name="__a129" localSheetId="12" hidden="1">{"Offgrid",#N/A,FALSE,"OFFGRID";"Region",#N/A,FALSE,"REGION";"Offgrid -2",#N/A,FALSE,"OFFGRID";"WTP",#N/A,FALSE,"WTP";"WTP -2",#N/A,FALSE,"WTP";"Project",#N/A,FALSE,"PROJECT";"Summary -2",#N/A,FALSE,"SUMMARY"}</definedName>
    <definedName name="__a129" localSheetId="11"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localSheetId="2"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localSheetId="16" hidden="1">{"Offgrid",#N/A,FALSE,"OFFGRID";"Region",#N/A,FALSE,"REGION";"Offgrid -2",#N/A,FALSE,"OFFGRID";"WTP",#N/A,FALSE,"WTP";"WTP -2",#N/A,FALSE,"WTP";"Project",#N/A,FALSE,"PROJECT";"Summary -2",#N/A,FALSE,"SUMMARY"}</definedName>
    <definedName name="__a129" localSheetId="21" hidden="1">{"Offgrid",#N/A,FALSE,"OFFGRID";"Region",#N/A,FALSE,"REGION";"Offgrid -2",#N/A,FALSE,"OFFGRID";"WTP",#N/A,FALSE,"WTP";"WTP -2",#N/A,FALSE,"WTP";"Project",#N/A,FALSE,"PROJECT";"Summary -2",#N/A,FALSE,"SUMMARY"}</definedName>
    <definedName name="__a129" localSheetId="5" hidden="1">{"Offgrid",#N/A,FALSE,"OFFGRID";"Region",#N/A,FALSE,"REGION";"Offgrid -2",#N/A,FALSE,"OFFGRID";"WTP",#N/A,FALSE,"WTP";"WTP -2",#N/A,FALSE,"WTP";"Project",#N/A,FALSE,"PROJECT";"Summary -2",#N/A,FALSE,"SUMMARY"}</definedName>
    <definedName name="__a129" localSheetId="23" hidden="1">{"Offgrid",#N/A,FALSE,"OFFGRID";"Region",#N/A,FALSE,"REGION";"Offgrid -2",#N/A,FALSE,"OFFGRID";"WTP",#N/A,FALSE,"WTP";"WTP -2",#N/A,FALSE,"WTP";"Project",#N/A,FALSE,"PROJECT";"Summary -2",#N/A,FALSE,"SUMMARY"}</definedName>
    <definedName name="__a129" localSheetId="7" hidden="1">{"Offgrid",#N/A,FALSE,"OFFGRID";"Region",#N/A,FALSE,"REGION";"Offgrid -2",#N/A,FALSE,"OFFGRID";"WTP",#N/A,FALSE,"WTP";"WTP -2",#N/A,FALSE,"WTP";"Project",#N/A,FALSE,"PROJECT";"Summary -2",#N/A,FALSE,"SUMMARY"}</definedName>
    <definedName name="__a129" localSheetId="13" hidden="1">{"Offgrid",#N/A,FALSE,"OFFGRID";"Region",#N/A,FALSE,"REGION";"Offgrid -2",#N/A,FALSE,"OFFGRID";"WTP",#N/A,FALSE,"WTP";"WTP -2",#N/A,FALSE,"WTP";"Project",#N/A,FALSE,"PROJECT";"Summary -2",#N/A,FALSE,"SUMMARY"}</definedName>
    <definedName name="__a129" localSheetId="18" hidden="1">{"Offgrid",#N/A,FALSE,"OFFGRID";"Region",#N/A,FALSE,"REGION";"Offgrid -2",#N/A,FALSE,"OFFGRID";"WTP",#N/A,FALSE,"WTP";"WTP -2",#N/A,FALSE,"WTP";"Project",#N/A,FALSE,"PROJECT";"Summary -2",#N/A,FALSE,"SUMMARY"}</definedName>
    <definedName name="__a129" localSheetId="14" hidden="1">{"Offgrid",#N/A,FALSE,"OFFGRID";"Region",#N/A,FALSE,"REGION";"Offgrid -2",#N/A,FALSE,"OFFGRID";"WTP",#N/A,FALSE,"WTP";"WTP -2",#N/A,FALSE,"WTP";"Project",#N/A,FALSE,"PROJECT";"Summary -2",#N/A,FALSE,"SUMMARY"}</definedName>
    <definedName name="__a129" localSheetId="15"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localSheetId="17" hidden="1">{"Offgrid",#N/A,FALSE,"OFFGRID";"Region",#N/A,FALSE,"REGION";"Offgrid -2",#N/A,FALSE,"OFFGRID";"WTP",#N/A,FALSE,"WTP";"WTP -2",#N/A,FALSE,"WTP";"Project",#N/A,FALSE,"PROJECT";"Summary -2",#N/A,FALSE,"SUMMARY"}</definedName>
    <definedName name="__a130" localSheetId="9" hidden="1">{"Offgrid",#N/A,FALSE,"OFFGRID";"Region",#N/A,FALSE,"REGION";"Offgrid -2",#N/A,FALSE,"OFFGRID";"WTP",#N/A,FALSE,"WTP";"WTP -2",#N/A,FALSE,"WTP";"Project",#N/A,FALSE,"PROJECT";"Summary -2",#N/A,FALSE,"SUMMARY"}</definedName>
    <definedName name="__a130" localSheetId="8"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10" hidden="1">{"Offgrid",#N/A,FALSE,"OFFGRID";"Region",#N/A,FALSE,"REGION";"Offgrid -2",#N/A,FALSE,"OFFGRID";"WTP",#N/A,FALSE,"WTP";"WTP -2",#N/A,FALSE,"WTP";"Project",#N/A,FALSE,"PROJECT";"Summary -2",#N/A,FALSE,"SUMMARY"}</definedName>
    <definedName name="__a130" localSheetId="6" hidden="1">{"Offgrid",#N/A,FALSE,"OFFGRID";"Region",#N/A,FALSE,"REGION";"Offgrid -2",#N/A,FALSE,"OFFGRID";"WTP",#N/A,FALSE,"WTP";"WTP -2",#N/A,FALSE,"WTP";"Project",#N/A,FALSE,"PROJECT";"Summary -2",#N/A,FALSE,"SUMMARY"}</definedName>
    <definedName name="__a130" localSheetId="12" hidden="1">{"Offgrid",#N/A,FALSE,"OFFGRID";"Region",#N/A,FALSE,"REGION";"Offgrid -2",#N/A,FALSE,"OFFGRID";"WTP",#N/A,FALSE,"WTP";"WTP -2",#N/A,FALSE,"WTP";"Project",#N/A,FALSE,"PROJECT";"Summary -2",#N/A,FALSE,"SUMMARY"}</definedName>
    <definedName name="__a130" localSheetId="11"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localSheetId="16" hidden="1">{"Offgrid",#N/A,FALSE,"OFFGRID";"Region",#N/A,FALSE,"REGION";"Offgrid -2",#N/A,FALSE,"OFFGRID";"WTP",#N/A,FALSE,"WTP";"WTP -2",#N/A,FALSE,"WTP";"Project",#N/A,FALSE,"PROJECT";"Summary -2",#N/A,FALSE,"SUMMARY"}</definedName>
    <definedName name="__a130" localSheetId="21"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23" hidden="1">{"Offgrid",#N/A,FALSE,"OFFGRID";"Region",#N/A,FALSE,"REGION";"Offgrid -2",#N/A,FALSE,"OFFGRID";"WTP",#N/A,FALSE,"WTP";"WTP -2",#N/A,FALSE,"WTP";"Project",#N/A,FALSE,"PROJECT";"Summary -2",#N/A,FALSE,"SUMMARY"}</definedName>
    <definedName name="__a130" localSheetId="7" hidden="1">{"Offgrid",#N/A,FALSE,"OFFGRID";"Region",#N/A,FALSE,"REGION";"Offgrid -2",#N/A,FALSE,"OFFGRID";"WTP",#N/A,FALSE,"WTP";"WTP -2",#N/A,FALSE,"WTP";"Project",#N/A,FALSE,"PROJECT";"Summary -2",#N/A,FALSE,"SUMMARY"}</definedName>
    <definedName name="__a130" localSheetId="13" hidden="1">{"Offgrid",#N/A,FALSE,"OFFGRID";"Region",#N/A,FALSE,"REGION";"Offgrid -2",#N/A,FALSE,"OFFGRID";"WTP",#N/A,FALSE,"WTP";"WTP -2",#N/A,FALSE,"WTP";"Project",#N/A,FALSE,"PROJECT";"Summary -2",#N/A,FALSE,"SUMMARY"}</definedName>
    <definedName name="__a130" localSheetId="18" hidden="1">{"Offgrid",#N/A,FALSE,"OFFGRID";"Region",#N/A,FALSE,"REGION";"Offgrid -2",#N/A,FALSE,"OFFGRID";"WTP",#N/A,FALSE,"WTP";"WTP -2",#N/A,FALSE,"WTP";"Project",#N/A,FALSE,"PROJECT";"Summary -2",#N/A,FALSE,"SUMMARY"}</definedName>
    <definedName name="__a130" localSheetId="14" hidden="1">{"Offgrid",#N/A,FALSE,"OFFGRID";"Region",#N/A,FALSE,"REGION";"Offgrid -2",#N/A,FALSE,"OFFGRID";"WTP",#N/A,FALSE,"WTP";"WTP -2",#N/A,FALSE,"WTP";"Project",#N/A,FALSE,"PROJECT";"Summary -2",#N/A,FALSE,"SUMMARY"}</definedName>
    <definedName name="__a130" localSheetId="15"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0000">#REF!</definedName>
    <definedName name="__A8" localSheetId="3" hidden="1">{"'Sheet1'!$L$16"}</definedName>
    <definedName name="__A8" localSheetId="17" hidden="1">{"'Sheet1'!$L$16"}</definedName>
    <definedName name="__A8" localSheetId="9" hidden="1">{"'Sheet1'!$L$16"}</definedName>
    <definedName name="__A8" localSheetId="8" hidden="1">{"'Sheet1'!$L$16"}</definedName>
    <definedName name="__A8" localSheetId="0" hidden="1">{"'Sheet1'!$L$16"}</definedName>
    <definedName name="__A8" localSheetId="10" hidden="1">{"'Sheet1'!$L$16"}</definedName>
    <definedName name="__A8" localSheetId="6" hidden="1">{"'Sheet1'!$L$16"}</definedName>
    <definedName name="__A8" localSheetId="12" hidden="1">{"'Sheet1'!$L$16"}</definedName>
    <definedName name="__A8" localSheetId="11" hidden="1">{"'Sheet1'!$L$16"}</definedName>
    <definedName name="__A8" localSheetId="1" hidden="1">{"'Sheet1'!$L$16"}</definedName>
    <definedName name="__A8" localSheetId="2" hidden="1">{"'Sheet1'!$L$16"}</definedName>
    <definedName name="__A8" localSheetId="4" hidden="1">{"'Sheet1'!$L$16"}</definedName>
    <definedName name="__A8" localSheetId="16" hidden="1">{"'Sheet1'!$L$16"}</definedName>
    <definedName name="__A8" localSheetId="21" hidden="1">{"'Sheet1'!$L$16"}</definedName>
    <definedName name="__A8" localSheetId="5" hidden="1">{"'Sheet1'!$L$16"}</definedName>
    <definedName name="__A8" localSheetId="23" hidden="1">{"'Sheet1'!$L$16"}</definedName>
    <definedName name="__A8" localSheetId="7" hidden="1">{"'Sheet1'!$L$16"}</definedName>
    <definedName name="__A8" localSheetId="13" hidden="1">{"'Sheet1'!$L$16"}</definedName>
    <definedName name="__A8" localSheetId="18" hidden="1">{"'Sheet1'!$L$16"}</definedName>
    <definedName name="__A8" localSheetId="14" hidden="1">{"'Sheet1'!$L$16"}</definedName>
    <definedName name="__A8" localSheetId="15" hidden="1">{"'Sheet1'!$L$16"}</definedName>
    <definedName name="__A8" hidden="1">{"'Sheet1'!$L$16"}</definedName>
    <definedName name="__a9" localSheetId="3" hidden="1">{"'Sheet1'!$L$16"}</definedName>
    <definedName name="__a9" localSheetId="17" hidden="1">{"'Sheet1'!$L$16"}</definedName>
    <definedName name="__a9" localSheetId="9" hidden="1">{"'Sheet1'!$L$16"}</definedName>
    <definedName name="__a9" localSheetId="8" hidden="1">{"'Sheet1'!$L$16"}</definedName>
    <definedName name="__a9" localSheetId="0" hidden="1">{"'Sheet1'!$L$16"}</definedName>
    <definedName name="__a9" localSheetId="10" hidden="1">{"'Sheet1'!$L$16"}</definedName>
    <definedName name="__a9" localSheetId="6" hidden="1">{"'Sheet1'!$L$16"}</definedName>
    <definedName name="__a9" localSheetId="12" hidden="1">{"'Sheet1'!$L$16"}</definedName>
    <definedName name="__a9" localSheetId="11" hidden="1">{"'Sheet1'!$L$16"}</definedName>
    <definedName name="__a9" localSheetId="1" hidden="1">{"'Sheet1'!$L$16"}</definedName>
    <definedName name="__a9" localSheetId="2" hidden="1">{"'Sheet1'!$L$16"}</definedName>
    <definedName name="__a9" localSheetId="4" hidden="1">{"'Sheet1'!$L$16"}</definedName>
    <definedName name="__a9" localSheetId="16" hidden="1">{"'Sheet1'!$L$16"}</definedName>
    <definedName name="__a9" localSheetId="21" hidden="1">{"'Sheet1'!$L$16"}</definedName>
    <definedName name="__a9" localSheetId="5" hidden="1">{"'Sheet1'!$L$16"}</definedName>
    <definedName name="__a9" localSheetId="23" hidden="1">{"'Sheet1'!$L$16"}</definedName>
    <definedName name="__a9" localSheetId="7" hidden="1">{"'Sheet1'!$L$16"}</definedName>
    <definedName name="__a9" localSheetId="13" hidden="1">{"'Sheet1'!$L$16"}</definedName>
    <definedName name="__a9" localSheetId="18" hidden="1">{"'Sheet1'!$L$16"}</definedName>
    <definedName name="__a9" localSheetId="14" hidden="1">{"'Sheet1'!$L$16"}</definedName>
    <definedName name="__a9" localSheetId="15" hidden="1">{"'Sheet1'!$L$16"}</definedName>
    <definedName name="__a9" hidden="1">{"'Sheet1'!$L$16"}</definedName>
    <definedName name="__aa1" localSheetId="3" hidden="1">{#N/A,#N/A,FALSE,"CCTV"}</definedName>
    <definedName name="__aa1" localSheetId="2" hidden="1">{#N/A,#N/A,FALSE,"CCTV"}</definedName>
    <definedName name="__aa1" localSheetId="4" hidden="1">{#N/A,#N/A,FALSE,"CCTV"}</definedName>
    <definedName name="__aa1" localSheetId="16" hidden="1">{#N/A,#N/A,FALSE,"CCTV"}</definedName>
    <definedName name="__aa1" localSheetId="21" hidden="1">{#N/A,#N/A,FALSE,"CCTV"}</definedName>
    <definedName name="__aa1" localSheetId="5" hidden="1">{#N/A,#N/A,FALSE,"CCTV"}</definedName>
    <definedName name="__aa1" localSheetId="13" hidden="1">{#N/A,#N/A,FALSE,"CCTV"}</definedName>
    <definedName name="__aa1" localSheetId="14" hidden="1">{#N/A,#N/A,FALSE,"CCTV"}</definedName>
    <definedName name="__aa1" localSheetId="15" hidden="1">{#N/A,#N/A,FALSE,"CCTV"}</definedName>
    <definedName name="__aa1" hidden="1">{#N/A,#N/A,FALSE,"CCTV"}</definedName>
    <definedName name="__AW0031" localSheetId="3" hidden="1">{#N/A,#N/A,FALSE,"CCTV"}</definedName>
    <definedName name="__AW0031" localSheetId="2" hidden="1">{#N/A,#N/A,FALSE,"CCTV"}</definedName>
    <definedName name="__AW0031" localSheetId="4" hidden="1">{#N/A,#N/A,FALSE,"CCTV"}</definedName>
    <definedName name="__AW0031" localSheetId="16" hidden="1">{#N/A,#N/A,FALSE,"CCTV"}</definedName>
    <definedName name="__AW0031" localSheetId="21" hidden="1">{#N/A,#N/A,FALSE,"CCTV"}</definedName>
    <definedName name="__AW0031" localSheetId="5" hidden="1">{#N/A,#N/A,FALSE,"CCTV"}</definedName>
    <definedName name="__AW0031" localSheetId="13" hidden="1">{#N/A,#N/A,FALSE,"CCTV"}</definedName>
    <definedName name="__AW0031" localSheetId="14" hidden="1">{#N/A,#N/A,FALSE,"CCTV"}</definedName>
    <definedName name="__AW0031" localSheetId="15" hidden="1">{#N/A,#N/A,FALSE,"CCTV"}</definedName>
    <definedName name="__AW0031" hidden="1">{#N/A,#N/A,FALSE,"CCTV"}</definedName>
    <definedName name="__BD105"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D105"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D105" localSheetId="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D105" localSheetId="16"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D105" localSheetId="2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D105" localSheetId="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D105" localSheetId="1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D105" localSheetId="1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D105" localSheetId="1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ob2"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localSheetId="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localSheetId="16"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localSheetId="2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localSheetId="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localSheetId="1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localSheetId="1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localSheetId="1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cal1">[4]제출계산서!$I$185</definedName>
    <definedName name="__cal2">[4]제출계산서!$I$185</definedName>
    <definedName name="__can430">40.73</definedName>
    <definedName name="__can435">43.3</definedName>
    <definedName name="__cf2" localSheetId="3" hidden="1">{#N/A,#N/A,FALSE,"Variables";#N/A,#N/A,FALSE,"NPV Cashflows NZ$";#N/A,#N/A,FALSE,"Cashflows NZ$"}</definedName>
    <definedName name="__cf2" localSheetId="2" hidden="1">{#N/A,#N/A,FALSE,"Variables";#N/A,#N/A,FALSE,"NPV Cashflows NZ$";#N/A,#N/A,FALSE,"Cashflows NZ$"}</definedName>
    <definedName name="__cf2" localSheetId="4" hidden="1">{#N/A,#N/A,FALSE,"Variables";#N/A,#N/A,FALSE,"NPV Cashflows NZ$";#N/A,#N/A,FALSE,"Cashflows NZ$"}</definedName>
    <definedName name="__cf2" localSheetId="16" hidden="1">{#N/A,#N/A,FALSE,"Variables";#N/A,#N/A,FALSE,"NPV Cashflows NZ$";#N/A,#N/A,FALSE,"Cashflows NZ$"}</definedName>
    <definedName name="__cf2" localSheetId="21" hidden="1">{#N/A,#N/A,FALSE,"Variables";#N/A,#N/A,FALSE,"NPV Cashflows NZ$";#N/A,#N/A,FALSE,"Cashflows NZ$"}</definedName>
    <definedName name="__cf2" localSheetId="5" hidden="1">{#N/A,#N/A,FALSE,"Variables";#N/A,#N/A,FALSE,"NPV Cashflows NZ$";#N/A,#N/A,FALSE,"Cashflows NZ$"}</definedName>
    <definedName name="__cf2" localSheetId="13" hidden="1">{#N/A,#N/A,FALSE,"Variables";#N/A,#N/A,FALSE,"NPV Cashflows NZ$";#N/A,#N/A,FALSE,"Cashflows NZ$"}</definedName>
    <definedName name="__cf2" localSheetId="14" hidden="1">{#N/A,#N/A,FALSE,"Variables";#N/A,#N/A,FALSE,"NPV Cashflows NZ$";#N/A,#N/A,FALSE,"Cashflows NZ$"}</definedName>
    <definedName name="__cf2" localSheetId="15" hidden="1">{#N/A,#N/A,FALSE,"Variables";#N/A,#N/A,FALSE,"NPV Cashflows NZ$";#N/A,#N/A,FALSE,"Cashflows NZ$"}</definedName>
    <definedName name="__cf2" hidden="1">{#N/A,#N/A,FALSE,"Variables";#N/A,#N/A,FALSE,"NPV Cashflows NZ$";#N/A,#N/A,FALSE,"Cashflows NZ$"}</definedName>
    <definedName name="__ClientName_">"Eclipse CS Pty Ltd"</definedName>
    <definedName name="__CON1">#REF!</definedName>
    <definedName name="__CON2">#REF!</definedName>
    <definedName name="__ddn400">#REF!</definedName>
    <definedName name="__doi3" localSheetId="3" hidden="1">{"'Sheet1'!$L$16"}</definedName>
    <definedName name="__doi3" localSheetId="2" hidden="1">{"'Sheet1'!$L$16"}</definedName>
    <definedName name="__doi3" localSheetId="4" hidden="1">{"'Sheet1'!$L$16"}</definedName>
    <definedName name="__doi3" localSheetId="16" hidden="1">{"'Sheet1'!$L$16"}</definedName>
    <definedName name="__doi3" localSheetId="21" hidden="1">{"'Sheet1'!$L$16"}</definedName>
    <definedName name="__doi3" localSheetId="5" hidden="1">{"'Sheet1'!$L$16"}</definedName>
    <definedName name="__doi3" localSheetId="13" hidden="1">{"'Sheet1'!$L$16"}</definedName>
    <definedName name="__doi3" localSheetId="14" hidden="1">{"'Sheet1'!$L$16"}</definedName>
    <definedName name="__doi3" localSheetId="15" hidden="1">{"'Sheet1'!$L$16"}</definedName>
    <definedName name="__doi3" hidden="1">{"'Sheet1'!$L$16"}</definedName>
    <definedName name="__doi5" localSheetId="3" hidden="1">{"'Sheet1'!$L$16"}</definedName>
    <definedName name="__doi5" localSheetId="2" hidden="1">{"'Sheet1'!$L$16"}</definedName>
    <definedName name="__doi5" localSheetId="4" hidden="1">{"'Sheet1'!$L$16"}</definedName>
    <definedName name="__doi5" localSheetId="16" hidden="1">{"'Sheet1'!$L$16"}</definedName>
    <definedName name="__doi5" localSheetId="21" hidden="1">{"'Sheet1'!$L$16"}</definedName>
    <definedName name="__doi5" localSheetId="5" hidden="1">{"'Sheet1'!$L$16"}</definedName>
    <definedName name="__doi5" localSheetId="13" hidden="1">{"'Sheet1'!$L$16"}</definedName>
    <definedName name="__doi5" localSheetId="14" hidden="1">{"'Sheet1'!$L$16"}</definedName>
    <definedName name="__doi5" localSheetId="15" hidden="1">{"'Sheet1'!$L$16"}</definedName>
    <definedName name="__doi5" hidden="1">{"'Sheet1'!$L$16"}</definedName>
    <definedName name="__EE1" localSheetId="3" hidden="1">{#N/A,#N/A,FALSE,"단가표지"}</definedName>
    <definedName name="__EE1" localSheetId="2" hidden="1">{#N/A,#N/A,FALSE,"단가표지"}</definedName>
    <definedName name="__EE1" localSheetId="4" hidden="1">{#N/A,#N/A,FALSE,"단가표지"}</definedName>
    <definedName name="__EE1" localSheetId="16" hidden="1">{#N/A,#N/A,FALSE,"단가표지"}</definedName>
    <definedName name="__EE1" localSheetId="21" hidden="1">{#N/A,#N/A,FALSE,"단가표지"}</definedName>
    <definedName name="__EE1" localSheetId="5" hidden="1">{#N/A,#N/A,FALSE,"단가표지"}</definedName>
    <definedName name="__EE1" localSheetId="13" hidden="1">{#N/A,#N/A,FALSE,"단가표지"}</definedName>
    <definedName name="__EE1" localSheetId="14" hidden="1">{#N/A,#N/A,FALSE,"단가표지"}</definedName>
    <definedName name="__EE1" localSheetId="15" hidden="1">{#N/A,#N/A,FALSE,"단가표지"}</definedName>
    <definedName name="__EE1" hidden="1">{#N/A,#N/A,FALSE,"단가표지"}</definedName>
    <definedName name="__F3">#REF!</definedName>
    <definedName name="__FF3">#REF!</definedName>
    <definedName name="__fsf2" localSheetId="3" hidden="1">{#N/A,#N/A,TRUE,"Mhr_Sum"}</definedName>
    <definedName name="__fsf2" localSheetId="2" hidden="1">{#N/A,#N/A,TRUE,"Mhr_Sum"}</definedName>
    <definedName name="__fsf2" localSheetId="4" hidden="1">{#N/A,#N/A,TRUE,"Mhr_Sum"}</definedName>
    <definedName name="__fsf2" localSheetId="16" hidden="1">{#N/A,#N/A,TRUE,"Mhr_Sum"}</definedName>
    <definedName name="__fsf2" localSheetId="21" hidden="1">{#N/A,#N/A,TRUE,"Mhr_Sum"}</definedName>
    <definedName name="__fsf2" localSheetId="5" hidden="1">{#N/A,#N/A,TRUE,"Mhr_Sum"}</definedName>
    <definedName name="__fsf2" localSheetId="13" hidden="1">{#N/A,#N/A,TRUE,"Mhr_Sum"}</definedName>
    <definedName name="__fsf2" localSheetId="14" hidden="1">{#N/A,#N/A,TRUE,"Mhr_Sum"}</definedName>
    <definedName name="__fsf2" localSheetId="15" hidden="1">{#N/A,#N/A,TRUE,"Mhr_Sum"}</definedName>
    <definedName name="__fsf2" hidden="1">{#N/A,#N/A,TRUE,"Mhr_Sum"}</definedName>
    <definedName name="__Goi8" localSheetId="3" hidden="1">{"'Sheet1'!$L$16"}</definedName>
    <definedName name="__Goi8" localSheetId="17" hidden="1">{"'Sheet1'!$L$16"}</definedName>
    <definedName name="__Goi8" localSheetId="9" hidden="1">{"'Sheet1'!$L$16"}</definedName>
    <definedName name="__Goi8" localSheetId="8" hidden="1">{"'Sheet1'!$L$16"}</definedName>
    <definedName name="__Goi8" localSheetId="0" hidden="1">{"'Sheet1'!$L$16"}</definedName>
    <definedName name="__Goi8" localSheetId="10" hidden="1">{"'Sheet1'!$L$16"}</definedName>
    <definedName name="__Goi8" localSheetId="6" hidden="1">{"'Sheet1'!$L$16"}</definedName>
    <definedName name="__Goi8" localSheetId="12" hidden="1">{"'Sheet1'!$L$16"}</definedName>
    <definedName name="__Goi8" localSheetId="11" hidden="1">{"'Sheet1'!$L$16"}</definedName>
    <definedName name="__Goi8" localSheetId="1" hidden="1">{"'Sheet1'!$L$16"}</definedName>
    <definedName name="__Goi8" localSheetId="2" hidden="1">{"'Sheet1'!$L$16"}</definedName>
    <definedName name="__Goi8" localSheetId="4" hidden="1">{"'Sheet1'!$L$16"}</definedName>
    <definedName name="__Goi8" localSheetId="16" hidden="1">{"'Sheet1'!$L$16"}</definedName>
    <definedName name="__Goi8" localSheetId="21" hidden="1">{"'Sheet1'!$L$16"}</definedName>
    <definedName name="__Goi8" localSheetId="5" hidden="1">{"'Sheet1'!$L$16"}</definedName>
    <definedName name="__Goi8" localSheetId="23" hidden="1">{"'Sheet1'!$L$16"}</definedName>
    <definedName name="__Goi8" localSheetId="7" hidden="1">{"'Sheet1'!$L$16"}</definedName>
    <definedName name="__Goi8" localSheetId="13" hidden="1">{"'Sheet1'!$L$16"}</definedName>
    <definedName name="__Goi8" localSheetId="18" hidden="1">{"'Sheet1'!$L$16"}</definedName>
    <definedName name="__Goi8" localSheetId="14" hidden="1">{"'Sheet1'!$L$16"}</definedName>
    <definedName name="__Goi8" localSheetId="15" hidden="1">{"'Sheet1'!$L$16"}</definedName>
    <definedName name="__Goi8" hidden="1">{"'Sheet1'!$L$16"}</definedName>
    <definedName name="__h1" localSheetId="3" hidden="1">{"'Sheet1'!$L$16"}</definedName>
    <definedName name="__h1" localSheetId="17" hidden="1">{"'Sheet1'!$L$16"}</definedName>
    <definedName name="__h1" localSheetId="9" hidden="1">{"'Sheet1'!$L$16"}</definedName>
    <definedName name="__h1" localSheetId="8" hidden="1">{"'Sheet1'!$L$16"}</definedName>
    <definedName name="__h1" localSheetId="0" hidden="1">{"'Sheet1'!$L$16"}</definedName>
    <definedName name="__h1" localSheetId="10" hidden="1">{"'Sheet1'!$L$16"}</definedName>
    <definedName name="__h1" localSheetId="6" hidden="1">{"'Sheet1'!$L$16"}</definedName>
    <definedName name="__h1" localSheetId="12" hidden="1">{"'Sheet1'!$L$16"}</definedName>
    <definedName name="__h1" localSheetId="11" hidden="1">{"'Sheet1'!$L$16"}</definedName>
    <definedName name="__h1" localSheetId="1" hidden="1">{"'Sheet1'!$L$16"}</definedName>
    <definedName name="__h1" localSheetId="2" hidden="1">{"'Sheet1'!$L$16"}</definedName>
    <definedName name="__h1" localSheetId="4" hidden="1">{"'Sheet1'!$L$16"}</definedName>
    <definedName name="__h1" localSheetId="16" hidden="1">{"'Sheet1'!$L$16"}</definedName>
    <definedName name="__h1" localSheetId="21" hidden="1">{"'Sheet1'!$L$16"}</definedName>
    <definedName name="__h1" localSheetId="5" hidden="1">{"'Sheet1'!$L$16"}</definedName>
    <definedName name="__h1" localSheetId="23" hidden="1">{"'Sheet1'!$L$16"}</definedName>
    <definedName name="__h1" localSheetId="7" hidden="1">{"'Sheet1'!$L$16"}</definedName>
    <definedName name="__h1" localSheetId="13" hidden="1">{"'Sheet1'!$L$16"}</definedName>
    <definedName name="__h1" localSheetId="18" hidden="1">{"'Sheet1'!$L$16"}</definedName>
    <definedName name="__h1" localSheetId="14" hidden="1">{"'Sheet1'!$L$16"}</definedName>
    <definedName name="__h1" localSheetId="15" hidden="1">{"'Sheet1'!$L$16"}</definedName>
    <definedName name="__h1" hidden="1">{"'Sheet1'!$L$16"}</definedName>
    <definedName name="__H3" localSheetId="3" hidden="1">{"'장비'!$A$3:$M$12"}</definedName>
    <definedName name="__H3" localSheetId="2" hidden="1">{"'장비'!$A$3:$M$12"}</definedName>
    <definedName name="__H3" localSheetId="4" hidden="1">{"'장비'!$A$3:$M$12"}</definedName>
    <definedName name="__H3" localSheetId="16" hidden="1">{"'장비'!$A$3:$M$12"}</definedName>
    <definedName name="__H3" localSheetId="21" hidden="1">{"'장비'!$A$3:$M$12"}</definedName>
    <definedName name="__H3" localSheetId="5" hidden="1">{"'장비'!$A$3:$M$12"}</definedName>
    <definedName name="__H3" localSheetId="13" hidden="1">{"'장비'!$A$3:$M$12"}</definedName>
    <definedName name="__H3" localSheetId="14" hidden="1">{"'장비'!$A$3:$M$12"}</definedName>
    <definedName name="__H3" localSheetId="15" hidden="1">{"'장비'!$A$3:$M$12"}</definedName>
    <definedName name="__H3" hidden="1">{"'장비'!$A$3:$M$12"}</definedName>
    <definedName name="__H4" localSheetId="3" hidden="1">{#N/A,#N/A,TRUE,"Mhr_Sum"}</definedName>
    <definedName name="__H4" localSheetId="2" hidden="1">{#N/A,#N/A,TRUE,"Mhr_Sum"}</definedName>
    <definedName name="__H4" localSheetId="4" hidden="1">{#N/A,#N/A,TRUE,"Mhr_Sum"}</definedName>
    <definedName name="__H4" localSheetId="16" hidden="1">{#N/A,#N/A,TRUE,"Mhr_Sum"}</definedName>
    <definedName name="__H4" localSheetId="21" hidden="1">{#N/A,#N/A,TRUE,"Mhr_Sum"}</definedName>
    <definedName name="__H4" localSheetId="5" hidden="1">{#N/A,#N/A,TRUE,"Mhr_Sum"}</definedName>
    <definedName name="__H4" localSheetId="13" hidden="1">{#N/A,#N/A,TRUE,"Mhr_Sum"}</definedName>
    <definedName name="__H4" localSheetId="14" hidden="1">{#N/A,#N/A,TRUE,"Mhr_Sum"}</definedName>
    <definedName name="__H4" localSheetId="15" hidden="1">{#N/A,#N/A,TRUE,"Mhr_Sum"}</definedName>
    <definedName name="__H4" hidden="1">{#N/A,#N/A,TRUE,"Mhr_Sum"}</definedName>
    <definedName name="__HE02">#REF!</definedName>
    <definedName name="__HE06">#REF!</definedName>
    <definedName name="__HE07">#REF!</definedName>
    <definedName name="__HE08">#REF!</definedName>
    <definedName name="__HE09">#REF!</definedName>
    <definedName name="__HE1">#REF!</definedName>
    <definedName name="__HE11">#REF!</definedName>
    <definedName name="__HE2">#REF!</definedName>
    <definedName name="__HE21">#REF!</definedName>
    <definedName name="__HE3">#REF!</definedName>
    <definedName name="__HE4">#REF!</definedName>
    <definedName name="__HE5">#REF!</definedName>
    <definedName name="__HE61">#REF!</definedName>
    <definedName name="__HE71">#REF!</definedName>
    <definedName name="__HE81">#REF!</definedName>
    <definedName name="__HE91">#REF!</definedName>
    <definedName name="__HM1">#REF!</definedName>
    <definedName name="__HM10">#REF!</definedName>
    <definedName name="__HM11">#REF!</definedName>
    <definedName name="__HM12">#REF!</definedName>
    <definedName name="__HM2">#REF!</definedName>
    <definedName name="__HM3">#REF!</definedName>
    <definedName name="__HM4">#REF!</definedName>
    <definedName name="__HM5">#REF!</definedName>
    <definedName name="__HM6">#REF!</definedName>
    <definedName name="__HM7">#REF!</definedName>
    <definedName name="__HM8">#REF!</definedName>
    <definedName name="__HM9">#REF!</definedName>
    <definedName name="__hu1" localSheetId="3" hidden="1">{"'Sheet1'!$L$16"}</definedName>
    <definedName name="__hu1" localSheetId="17" hidden="1">{"'Sheet1'!$L$16"}</definedName>
    <definedName name="__hu1" localSheetId="9" hidden="1">{"'Sheet1'!$L$16"}</definedName>
    <definedName name="__hu1" localSheetId="8" hidden="1">{"'Sheet1'!$L$16"}</definedName>
    <definedName name="__hu1" localSheetId="0" hidden="1">{"'Sheet1'!$L$16"}</definedName>
    <definedName name="__hu1" localSheetId="10" hidden="1">{"'Sheet1'!$L$16"}</definedName>
    <definedName name="__hu1" localSheetId="6" hidden="1">{"'Sheet1'!$L$16"}</definedName>
    <definedName name="__hu1" localSheetId="12" hidden="1">{"'Sheet1'!$L$16"}</definedName>
    <definedName name="__hu1" localSheetId="11" hidden="1">{"'Sheet1'!$L$16"}</definedName>
    <definedName name="__hu1" localSheetId="1" hidden="1">{"'Sheet1'!$L$16"}</definedName>
    <definedName name="__hu1" localSheetId="2" hidden="1">{"'Sheet1'!$L$16"}</definedName>
    <definedName name="__hu1" localSheetId="4" hidden="1">{"'Sheet1'!$L$16"}</definedName>
    <definedName name="__hu1" localSheetId="16" hidden="1">{"'Sheet1'!$L$16"}</definedName>
    <definedName name="__hu1" localSheetId="21" hidden="1">{"'Sheet1'!$L$16"}</definedName>
    <definedName name="__hu1" localSheetId="5" hidden="1">{"'Sheet1'!$L$16"}</definedName>
    <definedName name="__hu1" localSheetId="23" hidden="1">{"'Sheet1'!$L$16"}</definedName>
    <definedName name="__hu1" localSheetId="7" hidden="1">{"'Sheet1'!$L$16"}</definedName>
    <definedName name="__hu1" localSheetId="13" hidden="1">{"'Sheet1'!$L$16"}</definedName>
    <definedName name="__hu1" localSheetId="18" hidden="1">{"'Sheet1'!$L$16"}</definedName>
    <definedName name="__hu1" localSheetId="14" hidden="1">{"'Sheet1'!$L$16"}</definedName>
    <definedName name="__hu1" localSheetId="15" hidden="1">{"'Sheet1'!$L$16"}</definedName>
    <definedName name="__hu1" hidden="1">{"'Sheet1'!$L$16"}</definedName>
    <definedName name="__hu2" localSheetId="3" hidden="1">{"'Sheet1'!$L$16"}</definedName>
    <definedName name="__hu2" localSheetId="17" hidden="1">{"'Sheet1'!$L$16"}</definedName>
    <definedName name="__hu2" localSheetId="9" hidden="1">{"'Sheet1'!$L$16"}</definedName>
    <definedName name="__hu2" localSheetId="8" hidden="1">{"'Sheet1'!$L$16"}</definedName>
    <definedName name="__hu2" localSheetId="0" hidden="1">{"'Sheet1'!$L$16"}</definedName>
    <definedName name="__hu2" localSheetId="10" hidden="1">{"'Sheet1'!$L$16"}</definedName>
    <definedName name="__hu2" localSheetId="6" hidden="1">{"'Sheet1'!$L$16"}</definedName>
    <definedName name="__hu2" localSheetId="12" hidden="1">{"'Sheet1'!$L$16"}</definedName>
    <definedName name="__hu2" localSheetId="11" hidden="1">{"'Sheet1'!$L$16"}</definedName>
    <definedName name="__hu2" localSheetId="1" hidden="1">{"'Sheet1'!$L$16"}</definedName>
    <definedName name="__hu2" localSheetId="2" hidden="1">{"'Sheet1'!$L$16"}</definedName>
    <definedName name="__hu2" localSheetId="4" hidden="1">{"'Sheet1'!$L$16"}</definedName>
    <definedName name="__hu2" localSheetId="16" hidden="1">{"'Sheet1'!$L$16"}</definedName>
    <definedName name="__hu2" localSheetId="21" hidden="1">{"'Sheet1'!$L$16"}</definedName>
    <definedName name="__hu2" localSheetId="5" hidden="1">{"'Sheet1'!$L$16"}</definedName>
    <definedName name="__hu2" localSheetId="23" hidden="1">{"'Sheet1'!$L$16"}</definedName>
    <definedName name="__hu2" localSheetId="7" hidden="1">{"'Sheet1'!$L$16"}</definedName>
    <definedName name="__hu2" localSheetId="13" hidden="1">{"'Sheet1'!$L$16"}</definedName>
    <definedName name="__hu2" localSheetId="18" hidden="1">{"'Sheet1'!$L$16"}</definedName>
    <definedName name="__hu2" localSheetId="14" hidden="1">{"'Sheet1'!$L$16"}</definedName>
    <definedName name="__hu2" localSheetId="15" hidden="1">{"'Sheet1'!$L$16"}</definedName>
    <definedName name="__hu2" hidden="1">{"'Sheet1'!$L$16"}</definedName>
    <definedName name="__hu5" localSheetId="3" hidden="1">{"'Sheet1'!$L$16"}</definedName>
    <definedName name="__hu5" localSheetId="17" hidden="1">{"'Sheet1'!$L$16"}</definedName>
    <definedName name="__hu5" localSheetId="9" hidden="1">{"'Sheet1'!$L$16"}</definedName>
    <definedName name="__hu5" localSheetId="8" hidden="1">{"'Sheet1'!$L$16"}</definedName>
    <definedName name="__hu5" localSheetId="0" hidden="1">{"'Sheet1'!$L$16"}</definedName>
    <definedName name="__hu5" localSheetId="10" hidden="1">{"'Sheet1'!$L$16"}</definedName>
    <definedName name="__hu5" localSheetId="6" hidden="1">{"'Sheet1'!$L$16"}</definedName>
    <definedName name="__hu5" localSheetId="12" hidden="1">{"'Sheet1'!$L$16"}</definedName>
    <definedName name="__hu5" localSheetId="11" hidden="1">{"'Sheet1'!$L$16"}</definedName>
    <definedName name="__hu5" localSheetId="1" hidden="1">{"'Sheet1'!$L$16"}</definedName>
    <definedName name="__hu5" localSheetId="2" hidden="1">{"'Sheet1'!$L$16"}</definedName>
    <definedName name="__hu5" localSheetId="4" hidden="1">{"'Sheet1'!$L$16"}</definedName>
    <definedName name="__hu5" localSheetId="16" hidden="1">{"'Sheet1'!$L$16"}</definedName>
    <definedName name="__hu5" localSheetId="21" hidden="1">{"'Sheet1'!$L$16"}</definedName>
    <definedName name="__hu5" localSheetId="5" hidden="1">{"'Sheet1'!$L$16"}</definedName>
    <definedName name="__hu5" localSheetId="23" hidden="1">{"'Sheet1'!$L$16"}</definedName>
    <definedName name="__hu5" localSheetId="7" hidden="1">{"'Sheet1'!$L$16"}</definedName>
    <definedName name="__hu5" localSheetId="13" hidden="1">{"'Sheet1'!$L$16"}</definedName>
    <definedName name="__hu5" localSheetId="18" hidden="1">{"'Sheet1'!$L$16"}</definedName>
    <definedName name="__hu5" localSheetId="14" hidden="1">{"'Sheet1'!$L$16"}</definedName>
    <definedName name="__hu5" localSheetId="15" hidden="1">{"'Sheet1'!$L$16"}</definedName>
    <definedName name="__hu5" hidden="1">{"'Sheet1'!$L$16"}</definedName>
    <definedName name="__hu6" localSheetId="3" hidden="1">{"'Sheet1'!$L$16"}</definedName>
    <definedName name="__hu6" localSheetId="17" hidden="1">{"'Sheet1'!$L$16"}</definedName>
    <definedName name="__hu6" localSheetId="9" hidden="1">{"'Sheet1'!$L$16"}</definedName>
    <definedName name="__hu6" localSheetId="8" hidden="1">{"'Sheet1'!$L$16"}</definedName>
    <definedName name="__hu6" localSheetId="0" hidden="1">{"'Sheet1'!$L$16"}</definedName>
    <definedName name="__hu6" localSheetId="10" hidden="1">{"'Sheet1'!$L$16"}</definedName>
    <definedName name="__hu6" localSheetId="6" hidden="1">{"'Sheet1'!$L$16"}</definedName>
    <definedName name="__hu6" localSheetId="12" hidden="1">{"'Sheet1'!$L$16"}</definedName>
    <definedName name="__hu6" localSheetId="11" hidden="1">{"'Sheet1'!$L$16"}</definedName>
    <definedName name="__hu6" localSheetId="1" hidden="1">{"'Sheet1'!$L$16"}</definedName>
    <definedName name="__hu6" localSheetId="2" hidden="1">{"'Sheet1'!$L$16"}</definedName>
    <definedName name="__hu6" localSheetId="4" hidden="1">{"'Sheet1'!$L$16"}</definedName>
    <definedName name="__hu6" localSheetId="16" hidden="1">{"'Sheet1'!$L$16"}</definedName>
    <definedName name="__hu6" localSheetId="21" hidden="1">{"'Sheet1'!$L$16"}</definedName>
    <definedName name="__hu6" localSheetId="5" hidden="1">{"'Sheet1'!$L$16"}</definedName>
    <definedName name="__hu6" localSheetId="23" hidden="1">{"'Sheet1'!$L$16"}</definedName>
    <definedName name="__hu6" localSheetId="7" hidden="1">{"'Sheet1'!$L$16"}</definedName>
    <definedName name="__hu6" localSheetId="13" hidden="1">{"'Sheet1'!$L$16"}</definedName>
    <definedName name="__hu6" localSheetId="18" hidden="1">{"'Sheet1'!$L$16"}</definedName>
    <definedName name="__hu6" localSheetId="14" hidden="1">{"'Sheet1'!$L$16"}</definedName>
    <definedName name="__hu6" localSheetId="15" hidden="1">{"'Sheet1'!$L$16"}</definedName>
    <definedName name="__hu6" hidden="1">{"'Sheet1'!$L$16"}</definedName>
    <definedName name="__hu7" localSheetId="3" hidden="1">{"'Sheet1'!$L$16"}</definedName>
    <definedName name="__hu7" localSheetId="17" hidden="1">{"'Sheet1'!$L$16"}</definedName>
    <definedName name="__hu7" localSheetId="9" hidden="1">{"'Sheet1'!$L$16"}</definedName>
    <definedName name="__hu7" localSheetId="8" hidden="1">{"'Sheet1'!$L$16"}</definedName>
    <definedName name="__hu7" localSheetId="0" hidden="1">{"'Sheet1'!$L$16"}</definedName>
    <definedName name="__hu7" localSheetId="10" hidden="1">{"'Sheet1'!$L$16"}</definedName>
    <definedName name="__hu7" localSheetId="6" hidden="1">{"'Sheet1'!$L$16"}</definedName>
    <definedName name="__hu7" localSheetId="12" hidden="1">{"'Sheet1'!$L$16"}</definedName>
    <definedName name="__hu7" localSheetId="11" hidden="1">{"'Sheet1'!$L$16"}</definedName>
    <definedName name="__hu7" localSheetId="1" hidden="1">{"'Sheet1'!$L$16"}</definedName>
    <definedName name="__hu7" localSheetId="2" hidden="1">{"'Sheet1'!$L$16"}</definedName>
    <definedName name="__hu7" localSheetId="4" hidden="1">{"'Sheet1'!$L$16"}</definedName>
    <definedName name="__hu7" localSheetId="16" hidden="1">{"'Sheet1'!$L$16"}</definedName>
    <definedName name="__hu7" localSheetId="21" hidden="1">{"'Sheet1'!$L$16"}</definedName>
    <definedName name="__hu7" localSheetId="5" hidden="1">{"'Sheet1'!$L$16"}</definedName>
    <definedName name="__hu7" localSheetId="23" hidden="1">{"'Sheet1'!$L$16"}</definedName>
    <definedName name="__hu7" localSheetId="7" hidden="1">{"'Sheet1'!$L$16"}</definedName>
    <definedName name="__hu7" localSheetId="13" hidden="1">{"'Sheet1'!$L$16"}</definedName>
    <definedName name="__hu7" localSheetId="18" hidden="1">{"'Sheet1'!$L$16"}</definedName>
    <definedName name="__hu7" localSheetId="14" hidden="1">{"'Sheet1'!$L$16"}</definedName>
    <definedName name="__hu7" localSheetId="15" hidden="1">{"'Sheet1'!$L$16"}</definedName>
    <definedName name="__hu7" hidden="1">{"'Sheet1'!$L$16"}</definedName>
    <definedName name="__HV1">#REF!</definedName>
    <definedName name="__IntlFixup" hidden="1">TRUE</definedName>
    <definedName name="__Key11" hidden="1">#REF!</definedName>
    <definedName name="__key2" hidden="1">#REF!</definedName>
    <definedName name="__KL3" localSheetId="3" hidden="1">{"'Sheet1'!$L$16"}</definedName>
    <definedName name="__KL3" localSheetId="17" hidden="1">{"'Sheet1'!$L$16"}</definedName>
    <definedName name="__KL3" localSheetId="9" hidden="1">{"'Sheet1'!$L$16"}</definedName>
    <definedName name="__KL3" localSheetId="8" hidden="1">{"'Sheet1'!$L$16"}</definedName>
    <definedName name="__KL3" localSheetId="0" hidden="1">{"'Sheet1'!$L$16"}</definedName>
    <definedName name="__KL3" localSheetId="10" hidden="1">{"'Sheet1'!$L$16"}</definedName>
    <definedName name="__KL3" localSheetId="6" hidden="1">{"'Sheet1'!$L$16"}</definedName>
    <definedName name="__KL3" localSheetId="12" hidden="1">{"'Sheet1'!$L$16"}</definedName>
    <definedName name="__KL3" localSheetId="11" hidden="1">{"'Sheet1'!$L$16"}</definedName>
    <definedName name="__KL3" localSheetId="1" hidden="1">{"'Sheet1'!$L$16"}</definedName>
    <definedName name="__KL3" localSheetId="2" hidden="1">{"'Sheet1'!$L$16"}</definedName>
    <definedName name="__KL3" localSheetId="4" hidden="1">{"'Sheet1'!$L$16"}</definedName>
    <definedName name="__KL3" localSheetId="16" hidden="1">{"'Sheet1'!$L$16"}</definedName>
    <definedName name="__KL3" localSheetId="21" hidden="1">{"'Sheet1'!$L$16"}</definedName>
    <definedName name="__KL3" localSheetId="5" hidden="1">{"'Sheet1'!$L$16"}</definedName>
    <definedName name="__KL3" localSheetId="23" hidden="1">{"'Sheet1'!$L$16"}</definedName>
    <definedName name="__KL3" localSheetId="7" hidden="1">{"'Sheet1'!$L$16"}</definedName>
    <definedName name="__KL3" localSheetId="13" hidden="1">{"'Sheet1'!$L$16"}</definedName>
    <definedName name="__KL3" localSheetId="18" hidden="1">{"'Sheet1'!$L$16"}</definedName>
    <definedName name="__KL3" localSheetId="14" hidden="1">{"'Sheet1'!$L$16"}</definedName>
    <definedName name="__KL3" localSheetId="15" hidden="1">{"'Sheet1'!$L$16"}</definedName>
    <definedName name="__KL3" hidden="1">{"'Sheet1'!$L$16"}</definedName>
    <definedName name="__KWS1">#N/A</definedName>
    <definedName name="__KWS2">#N/A</definedName>
    <definedName name="__KWS3">#N/A</definedName>
    <definedName name="__Lan1" localSheetId="3" hidden="1">{"'Sheet1'!$L$16"}</definedName>
    <definedName name="__Lan1" localSheetId="17" hidden="1">{"'Sheet1'!$L$16"}</definedName>
    <definedName name="__Lan1" localSheetId="9" hidden="1">{"'Sheet1'!$L$16"}</definedName>
    <definedName name="__Lan1" localSheetId="8" hidden="1">{"'Sheet1'!$L$16"}</definedName>
    <definedName name="__Lan1" localSheetId="0" hidden="1">{"'Sheet1'!$L$16"}</definedName>
    <definedName name="__Lan1" localSheetId="10" hidden="1">{"'Sheet1'!$L$16"}</definedName>
    <definedName name="__Lan1" localSheetId="6" hidden="1">{"'Sheet1'!$L$16"}</definedName>
    <definedName name="__Lan1" localSheetId="12" hidden="1">{"'Sheet1'!$L$16"}</definedName>
    <definedName name="__Lan1" localSheetId="11" hidden="1">{"'Sheet1'!$L$16"}</definedName>
    <definedName name="__Lan1" localSheetId="1" hidden="1">{"'Sheet1'!$L$16"}</definedName>
    <definedName name="__Lan1" localSheetId="2" hidden="1">{"'Sheet1'!$L$16"}</definedName>
    <definedName name="__Lan1" localSheetId="4" hidden="1">{"'Sheet1'!$L$16"}</definedName>
    <definedName name="__Lan1" localSheetId="16" hidden="1">{"'Sheet1'!$L$16"}</definedName>
    <definedName name="__Lan1" localSheetId="21" hidden="1">{"'Sheet1'!$L$16"}</definedName>
    <definedName name="__Lan1" localSheetId="5" hidden="1">{"'Sheet1'!$L$16"}</definedName>
    <definedName name="__Lan1" localSheetId="23" hidden="1">{"'Sheet1'!$L$16"}</definedName>
    <definedName name="__Lan1" localSheetId="7" hidden="1">{"'Sheet1'!$L$16"}</definedName>
    <definedName name="__Lan1" localSheetId="13" hidden="1">{"'Sheet1'!$L$16"}</definedName>
    <definedName name="__Lan1" localSheetId="18" hidden="1">{"'Sheet1'!$L$16"}</definedName>
    <definedName name="__Lan1" localSheetId="14" hidden="1">{"'Sheet1'!$L$16"}</definedName>
    <definedName name="__Lan1" localSheetId="15" hidden="1">{"'Sheet1'!$L$16"}</definedName>
    <definedName name="__Lan1" hidden="1">{"'Sheet1'!$L$16"}</definedName>
    <definedName name="__LAN3" localSheetId="3" hidden="1">{"'Sheet1'!$L$16"}</definedName>
    <definedName name="__LAN3" localSheetId="17" hidden="1">{"'Sheet1'!$L$16"}</definedName>
    <definedName name="__LAN3" localSheetId="9" hidden="1">{"'Sheet1'!$L$16"}</definedName>
    <definedName name="__LAN3" localSheetId="8" hidden="1">{"'Sheet1'!$L$16"}</definedName>
    <definedName name="__LAN3" localSheetId="0" hidden="1">{"'Sheet1'!$L$16"}</definedName>
    <definedName name="__LAN3" localSheetId="10" hidden="1">{"'Sheet1'!$L$16"}</definedName>
    <definedName name="__LAN3" localSheetId="6" hidden="1">{"'Sheet1'!$L$16"}</definedName>
    <definedName name="__LAN3" localSheetId="12" hidden="1">{"'Sheet1'!$L$16"}</definedName>
    <definedName name="__LAN3" localSheetId="11" hidden="1">{"'Sheet1'!$L$16"}</definedName>
    <definedName name="__LAN3" localSheetId="1" hidden="1">{"'Sheet1'!$L$16"}</definedName>
    <definedName name="__LAN3" localSheetId="2" hidden="1">{"'Sheet1'!$L$16"}</definedName>
    <definedName name="__LAN3" localSheetId="4" hidden="1">{"'Sheet1'!$L$16"}</definedName>
    <definedName name="__LAN3" localSheetId="16" hidden="1">{"'Sheet1'!$L$16"}</definedName>
    <definedName name="__LAN3" localSheetId="21" hidden="1">{"'Sheet1'!$L$16"}</definedName>
    <definedName name="__LAN3" localSheetId="5" hidden="1">{"'Sheet1'!$L$16"}</definedName>
    <definedName name="__LAN3" localSheetId="23" hidden="1">{"'Sheet1'!$L$16"}</definedName>
    <definedName name="__LAN3" localSheetId="7" hidden="1">{"'Sheet1'!$L$16"}</definedName>
    <definedName name="__LAN3" localSheetId="13" hidden="1">{"'Sheet1'!$L$16"}</definedName>
    <definedName name="__LAN3" localSheetId="18" hidden="1">{"'Sheet1'!$L$16"}</definedName>
    <definedName name="__LAN3" localSheetId="14" hidden="1">{"'Sheet1'!$L$16"}</definedName>
    <definedName name="__LAN3" localSheetId="15" hidden="1">{"'Sheet1'!$L$16"}</definedName>
    <definedName name="__LAN3" hidden="1">{"'Sheet1'!$L$16"}</definedName>
    <definedName name="__ld2" localSheetId="3" hidden="1">{"'Sheet1'!$L$16"}</definedName>
    <definedName name="__ld2" localSheetId="2" hidden="1">{"'Sheet1'!$L$16"}</definedName>
    <definedName name="__ld2" localSheetId="4" hidden="1">{"'Sheet1'!$L$16"}</definedName>
    <definedName name="__ld2" localSheetId="16" hidden="1">{"'Sheet1'!$L$16"}</definedName>
    <definedName name="__ld2" localSheetId="21" hidden="1">{"'Sheet1'!$L$16"}</definedName>
    <definedName name="__ld2" localSheetId="5" hidden="1">{"'Sheet1'!$L$16"}</definedName>
    <definedName name="__ld2" localSheetId="13" hidden="1">{"'Sheet1'!$L$16"}</definedName>
    <definedName name="__ld2" localSheetId="14" hidden="1">{"'Sheet1'!$L$16"}</definedName>
    <definedName name="__ld2" localSheetId="15" hidden="1">{"'Sheet1'!$L$16"}</definedName>
    <definedName name="__ld2" hidden="1">{"'Sheet1'!$L$16"}</definedName>
    <definedName name="__MCC3" localSheetId="3" hidden="1">{#N/A,#N/A,FALSE,"CCTV"}</definedName>
    <definedName name="__MCC3" localSheetId="2" hidden="1">{#N/A,#N/A,FALSE,"CCTV"}</definedName>
    <definedName name="__MCC3" localSheetId="4" hidden="1">{#N/A,#N/A,FALSE,"CCTV"}</definedName>
    <definedName name="__MCC3" localSheetId="16" hidden="1">{#N/A,#N/A,FALSE,"CCTV"}</definedName>
    <definedName name="__MCC3" localSheetId="21" hidden="1">{#N/A,#N/A,FALSE,"CCTV"}</definedName>
    <definedName name="__MCC3" localSheetId="5" hidden="1">{#N/A,#N/A,FALSE,"CCTV"}</definedName>
    <definedName name="__MCC3" localSheetId="13" hidden="1">{#N/A,#N/A,FALSE,"CCTV"}</definedName>
    <definedName name="__MCC3" localSheetId="14" hidden="1">{#N/A,#N/A,FALSE,"CCTV"}</definedName>
    <definedName name="__MCC3" localSheetId="15" hidden="1">{#N/A,#N/A,FALSE,"CCTV"}</definedName>
    <definedName name="__MCC3" hidden="1">{#N/A,#N/A,FALSE,"CCTV"}</definedName>
    <definedName name="__MES11" localSheetId="23">#REF!</definedName>
    <definedName name="__MES11">#REF!</definedName>
    <definedName name="__MES14" localSheetId="23">#REF!</definedName>
    <definedName name="__MES14">#REF!</definedName>
    <definedName name="__MES15" localSheetId="23">#REF!</definedName>
    <definedName name="__MES15">#REF!</definedName>
    <definedName name="__MES20" localSheetId="23">#REF!</definedName>
    <definedName name="__MES20">#REF!</definedName>
    <definedName name="__MES21" localSheetId="23">#REF!</definedName>
    <definedName name="__MES21">#REF!</definedName>
    <definedName name="__MES24" localSheetId="23">#REF!</definedName>
    <definedName name="__MES24">#REF!</definedName>
    <definedName name="__MES25" localSheetId="23">#REF!</definedName>
    <definedName name="__MES25">#REF!</definedName>
    <definedName name="__MES40" localSheetId="23">#REF!</definedName>
    <definedName name="__MES40">#REF!</definedName>
    <definedName name="__MES41" localSheetId="23">#REF!</definedName>
    <definedName name="__MES41">#REF!</definedName>
    <definedName name="__MES42" localSheetId="23">#REF!</definedName>
    <definedName name="__MES42">#REF!</definedName>
    <definedName name="__MES43" localSheetId="23">#REF!</definedName>
    <definedName name="__MES43">#REF!</definedName>
    <definedName name="__MES44" localSheetId="23">#REF!</definedName>
    <definedName name="__MES44">#REF!</definedName>
    <definedName name="__MES45" localSheetId="23">#REF!</definedName>
    <definedName name="__MES45">#REF!</definedName>
    <definedName name="__MES5" localSheetId="23">#REF!</definedName>
    <definedName name="__MES5">#REF!</definedName>
    <definedName name="__MES50" localSheetId="23">#REF!</definedName>
    <definedName name="__MES50">#REF!</definedName>
    <definedName name="__MES51" localSheetId="23">#REF!</definedName>
    <definedName name="__MES51">#REF!</definedName>
    <definedName name="__MES52" localSheetId="23">#REF!</definedName>
    <definedName name="__MES52">#REF!</definedName>
    <definedName name="__MES53" localSheetId="23">#REF!</definedName>
    <definedName name="__MES53">#REF!</definedName>
    <definedName name="__MES6" localSheetId="23">#REF!</definedName>
    <definedName name="__MES6">#REF!</definedName>
    <definedName name="__MES62" localSheetId="23">#REF!</definedName>
    <definedName name="__MES62">#REF!</definedName>
    <definedName name="__MES70" localSheetId="23">#REF!</definedName>
    <definedName name="__MES70">#REF!</definedName>
    <definedName name="__MES71" localSheetId="23">#REF!</definedName>
    <definedName name="__MES71">#REF!</definedName>
    <definedName name="__NCL100">#REF!</definedName>
    <definedName name="__NCL200">#REF!</definedName>
    <definedName name="__NCL250">#REF!</definedName>
    <definedName name="__NCN15" localSheetId="3" hidden="1">{"'Sheet1'!$L$16"}</definedName>
    <definedName name="__NCN15" localSheetId="17" hidden="1">{"'Sheet1'!$L$16"}</definedName>
    <definedName name="__NCN15" localSheetId="9" hidden="1">{"'Sheet1'!$L$16"}</definedName>
    <definedName name="__NCN15" localSheetId="8" hidden="1">{"'Sheet1'!$L$16"}</definedName>
    <definedName name="__NCN15" localSheetId="0" hidden="1">{"'Sheet1'!$L$16"}</definedName>
    <definedName name="__NCN15" localSheetId="10" hidden="1">{"'Sheet1'!$L$16"}</definedName>
    <definedName name="__NCN15" localSheetId="6" hidden="1">{"'Sheet1'!$L$16"}</definedName>
    <definedName name="__NCN15" localSheetId="12" hidden="1">{"'Sheet1'!$L$16"}</definedName>
    <definedName name="__NCN15" localSheetId="11" hidden="1">{"'Sheet1'!$L$16"}</definedName>
    <definedName name="__NCN15" localSheetId="1" hidden="1">{"'Sheet1'!$L$16"}</definedName>
    <definedName name="__NCN15" localSheetId="2" hidden="1">{"'Sheet1'!$L$16"}</definedName>
    <definedName name="__NCN15" localSheetId="4" hidden="1">{"'Sheet1'!$L$16"}</definedName>
    <definedName name="__NCN15" localSheetId="16" hidden="1">{"'Sheet1'!$L$16"}</definedName>
    <definedName name="__NCN15" localSheetId="21" hidden="1">{"'Sheet1'!$L$16"}</definedName>
    <definedName name="__NCN15" localSheetId="5" hidden="1">{"'Sheet1'!$L$16"}</definedName>
    <definedName name="__NCN15" localSheetId="23" hidden="1">{"'Sheet1'!$L$16"}</definedName>
    <definedName name="__NCN15" localSheetId="7" hidden="1">{"'Sheet1'!$L$16"}</definedName>
    <definedName name="__NCN15" localSheetId="13" hidden="1">{"'Sheet1'!$L$16"}</definedName>
    <definedName name="__NCN15" localSheetId="18" hidden="1">{"'Sheet1'!$L$16"}</definedName>
    <definedName name="__NCN15" localSheetId="14" hidden="1">{"'Sheet1'!$L$16"}</definedName>
    <definedName name="__NCN15" localSheetId="15" hidden="1">{"'Sheet1'!$L$16"}</definedName>
    <definedName name="__NCN15" hidden="1">{"'Sheet1'!$L$16"}</definedName>
    <definedName name="__nin190">#REF!</definedName>
    <definedName name="__NK5" localSheetId="3" hidden="1">{"'Sheet1'!$L$16"}</definedName>
    <definedName name="__NK5" localSheetId="17" hidden="1">{"'Sheet1'!$L$16"}</definedName>
    <definedName name="__NK5" localSheetId="9" hidden="1">{"'Sheet1'!$L$16"}</definedName>
    <definedName name="__NK5" localSheetId="8" hidden="1">{"'Sheet1'!$L$16"}</definedName>
    <definedName name="__NK5" localSheetId="0" hidden="1">{"'Sheet1'!$L$16"}</definedName>
    <definedName name="__NK5" localSheetId="10" hidden="1">{"'Sheet1'!$L$16"}</definedName>
    <definedName name="__NK5" localSheetId="6" hidden="1">{"'Sheet1'!$L$16"}</definedName>
    <definedName name="__NK5" localSheetId="12" hidden="1">{"'Sheet1'!$L$16"}</definedName>
    <definedName name="__NK5" localSheetId="11" hidden="1">{"'Sheet1'!$L$16"}</definedName>
    <definedName name="__NK5" localSheetId="1" hidden="1">{"'Sheet1'!$L$16"}</definedName>
    <definedName name="__NK5" localSheetId="2" hidden="1">{"'Sheet1'!$L$16"}</definedName>
    <definedName name="__NK5" localSheetId="4" hidden="1">{"'Sheet1'!$L$16"}</definedName>
    <definedName name="__NK5" localSheetId="16" hidden="1">{"'Sheet1'!$L$16"}</definedName>
    <definedName name="__NK5" localSheetId="21" hidden="1">{"'Sheet1'!$L$16"}</definedName>
    <definedName name="__NK5" localSheetId="5" hidden="1">{"'Sheet1'!$L$16"}</definedName>
    <definedName name="__NK5" localSheetId="23" hidden="1">{"'Sheet1'!$L$16"}</definedName>
    <definedName name="__NK5" localSheetId="7" hidden="1">{"'Sheet1'!$L$16"}</definedName>
    <definedName name="__NK5" localSheetId="13" hidden="1">{"'Sheet1'!$L$16"}</definedName>
    <definedName name="__NK5" localSheetId="18" hidden="1">{"'Sheet1'!$L$16"}</definedName>
    <definedName name="__NK5" localSheetId="14" hidden="1">{"'Sheet1'!$L$16"}</definedName>
    <definedName name="__NK5" localSheetId="15" hidden="1">{"'Sheet1'!$L$16"}</definedName>
    <definedName name="__NK5" hidden="1">{"'Sheet1'!$L$16"}</definedName>
    <definedName name="__PA3" localSheetId="3" hidden="1">{"'Sheet1'!$L$16"}</definedName>
    <definedName name="__PA3" localSheetId="17" hidden="1">{"'Sheet1'!$L$16"}</definedName>
    <definedName name="__PA3" localSheetId="9" hidden="1">{"'Sheet1'!$L$16"}</definedName>
    <definedName name="__PA3" localSheetId="8" hidden="1">{"'Sheet1'!$L$16"}</definedName>
    <definedName name="__PA3" localSheetId="0" hidden="1">{"'Sheet1'!$L$16"}</definedName>
    <definedName name="__PA3" localSheetId="10" hidden="1">{"'Sheet1'!$L$16"}</definedName>
    <definedName name="__PA3" localSheetId="6" hidden="1">{"'Sheet1'!$L$16"}</definedName>
    <definedName name="__PA3" localSheetId="12" hidden="1">{"'Sheet1'!$L$16"}</definedName>
    <definedName name="__PA3" localSheetId="11" hidden="1">{"'Sheet1'!$L$16"}</definedName>
    <definedName name="__PA3" localSheetId="1" hidden="1">{"'Sheet1'!$L$16"}</definedName>
    <definedName name="__PA3" localSheetId="2" hidden="1">{"'Sheet1'!$L$16"}</definedName>
    <definedName name="__PA3" localSheetId="4" hidden="1">{"'Sheet1'!$L$16"}</definedName>
    <definedName name="__PA3" localSheetId="16" hidden="1">{"'Sheet1'!$L$16"}</definedName>
    <definedName name="__PA3" localSheetId="21" hidden="1">{"'Sheet1'!$L$16"}</definedName>
    <definedName name="__PA3" localSheetId="5" hidden="1">{"'Sheet1'!$L$16"}</definedName>
    <definedName name="__PA3" localSheetId="23" hidden="1">{"'Sheet1'!$L$16"}</definedName>
    <definedName name="__PA3" localSheetId="7" hidden="1">{"'Sheet1'!$L$16"}</definedName>
    <definedName name="__PA3" localSheetId="13" hidden="1">{"'Sheet1'!$L$16"}</definedName>
    <definedName name="__PA3" localSheetId="18" hidden="1">{"'Sheet1'!$L$16"}</definedName>
    <definedName name="__PA3" localSheetId="14" hidden="1">{"'Sheet1'!$L$16"}</definedName>
    <definedName name="__PA3" localSheetId="15" hidden="1">{"'Sheet1'!$L$16"}</definedName>
    <definedName name="__PA3" hidden="1">{"'Sheet1'!$L$16"}</definedName>
    <definedName name="__PAG1" localSheetId="23">#REF!</definedName>
    <definedName name="__PAG1">#REF!</definedName>
    <definedName name="__pag1000" localSheetId="23">#REF!</definedName>
    <definedName name="__pag1000">#REF!</definedName>
    <definedName name="__PAG2" localSheetId="23">#REF!</definedName>
    <definedName name="__PAG2">#REF!</definedName>
    <definedName name="__PAG3" localSheetId="23">#REF!</definedName>
    <definedName name="__PAG3">#REF!</definedName>
    <definedName name="__PAG31" localSheetId="23">#REF!</definedName>
    <definedName name="__PAG31">#REF!</definedName>
    <definedName name="__PAG4" localSheetId="23">#REF!</definedName>
    <definedName name="__PAG4">#REF!</definedName>
    <definedName name="__PAG5" localSheetId="23">#REF!</definedName>
    <definedName name="__PAG5">#REF!</definedName>
    <definedName name="__PAG51" localSheetId="23">#REF!</definedName>
    <definedName name="__PAG51">#REF!</definedName>
    <definedName name="__PAG52" localSheetId="23">#REF!</definedName>
    <definedName name="__PAG52">#REF!</definedName>
    <definedName name="__PCV1501" localSheetId="3" hidden="1">{"'Liquid'!$A$1:$U$57"}</definedName>
    <definedName name="__PCV1501" localSheetId="2" hidden="1">{"'Liquid'!$A$1:$U$57"}</definedName>
    <definedName name="__PCV1501" localSheetId="4" hidden="1">{"'Liquid'!$A$1:$U$57"}</definedName>
    <definedName name="__PCV1501" localSheetId="16" hidden="1">{"'Liquid'!$A$1:$U$57"}</definedName>
    <definedName name="__PCV1501" localSheetId="21" hidden="1">{"'Liquid'!$A$1:$U$57"}</definedName>
    <definedName name="__PCV1501" localSheetId="5" hidden="1">{"'Liquid'!$A$1:$U$57"}</definedName>
    <definedName name="__PCV1501" localSheetId="13" hidden="1">{"'Liquid'!$A$1:$U$57"}</definedName>
    <definedName name="__PCV1501" localSheetId="14" hidden="1">{"'Liquid'!$A$1:$U$57"}</definedName>
    <definedName name="__PCV1501" localSheetId="15" hidden="1">{"'Liquid'!$A$1:$U$57"}</definedName>
    <definedName name="__PCV1501" hidden="1">{"'Liquid'!$A$1:$U$57"}</definedName>
    <definedName name="__PCV4" localSheetId="3" hidden="1">{"'Liquid'!$A$1:$U$57"}</definedName>
    <definedName name="__PCV4" localSheetId="2" hidden="1">{"'Liquid'!$A$1:$U$57"}</definedName>
    <definedName name="__PCV4" localSheetId="4" hidden="1">{"'Liquid'!$A$1:$U$57"}</definedName>
    <definedName name="__PCV4" localSheetId="16" hidden="1">{"'Liquid'!$A$1:$U$57"}</definedName>
    <definedName name="__PCV4" localSheetId="21" hidden="1">{"'Liquid'!$A$1:$U$57"}</definedName>
    <definedName name="__PCV4" localSheetId="5" hidden="1">{"'Liquid'!$A$1:$U$57"}</definedName>
    <definedName name="__PCV4" localSheetId="13" hidden="1">{"'Liquid'!$A$1:$U$57"}</definedName>
    <definedName name="__PCV4" localSheetId="14" hidden="1">{"'Liquid'!$A$1:$U$57"}</definedName>
    <definedName name="__PCV4" localSheetId="15" hidden="1">{"'Liquid'!$A$1:$U$57"}</definedName>
    <definedName name="__PCV4" hidden="1">{"'Liquid'!$A$1:$U$57"}</definedName>
    <definedName name="__pGNK" localSheetId="23">#REF!</definedName>
    <definedName name="__pGNK">#REF!</definedName>
    <definedName name="__PK2" localSheetId="3" hidden="1">{"'장비'!$A$3:$M$12"}</definedName>
    <definedName name="__PK2" localSheetId="2" hidden="1">{"'장비'!$A$3:$M$12"}</definedName>
    <definedName name="__PK2" localSheetId="4" hidden="1">{"'장비'!$A$3:$M$12"}</definedName>
    <definedName name="__PK2" localSheetId="16" hidden="1">{"'장비'!$A$3:$M$12"}</definedName>
    <definedName name="__PK2" localSheetId="21" hidden="1">{"'장비'!$A$3:$M$12"}</definedName>
    <definedName name="__PK2" localSheetId="5" hidden="1">{"'장비'!$A$3:$M$12"}</definedName>
    <definedName name="__PK2" localSheetId="13" hidden="1">{"'장비'!$A$3:$M$12"}</definedName>
    <definedName name="__PK2" localSheetId="14" hidden="1">{"'장비'!$A$3:$M$12"}</definedName>
    <definedName name="__PK2" localSheetId="15" hidden="1">{"'장비'!$A$3:$M$12"}</definedName>
    <definedName name="__PK2" hidden="1">{"'장비'!$A$3:$M$12"}</definedName>
    <definedName name="__PKG3" localSheetId="3" hidden="1">{"'장비'!$A$3:$M$12"}</definedName>
    <definedName name="__PKG3" localSheetId="2" hidden="1">{"'장비'!$A$3:$M$12"}</definedName>
    <definedName name="__PKG3" localSheetId="4" hidden="1">{"'장비'!$A$3:$M$12"}</definedName>
    <definedName name="__PKG3" localSheetId="16" hidden="1">{"'장비'!$A$3:$M$12"}</definedName>
    <definedName name="__PKG3" localSheetId="21" hidden="1">{"'장비'!$A$3:$M$12"}</definedName>
    <definedName name="__PKG3" localSheetId="5" hidden="1">{"'장비'!$A$3:$M$12"}</definedName>
    <definedName name="__PKG3" localSheetId="13" hidden="1">{"'장비'!$A$3:$M$12"}</definedName>
    <definedName name="__PKG3" localSheetId="14" hidden="1">{"'장비'!$A$3:$M$12"}</definedName>
    <definedName name="__PKG3" localSheetId="15" hidden="1">{"'장비'!$A$3:$M$12"}</definedName>
    <definedName name="__PKG3" hidden="1">{"'장비'!$A$3:$M$12"}</definedName>
    <definedName name="__ProjectCode_">"N3055/N3055T"</definedName>
    <definedName name="__ProjectDescription_">"Crows Nest Station Box/Tender Base"</definedName>
    <definedName name="__ProjectVersionCode_">"N3055T01.01C"</definedName>
    <definedName name="__ProjectVersionDescription_">"Tender No1 Client BOQ  R1"</definedName>
    <definedName name="__ProjectVersionFullTitle_">"Crows Nest Station Box/Tender Base - Tender No1 Client BOQ  R1"</definedName>
    <definedName name="__pZ3">#REF!</definedName>
    <definedName name="__QLO7">#REF!</definedName>
    <definedName name="__qqq222" localSheetId="3" hidden="1">{"'장비'!$A$3:$M$12"}</definedName>
    <definedName name="__qqq222" localSheetId="2" hidden="1">{"'장비'!$A$3:$M$12"}</definedName>
    <definedName name="__qqq222" localSheetId="4" hidden="1">{"'장비'!$A$3:$M$12"}</definedName>
    <definedName name="__qqq222" localSheetId="16" hidden="1">{"'장비'!$A$3:$M$12"}</definedName>
    <definedName name="__qqq222" localSheetId="21" hidden="1">{"'장비'!$A$3:$M$12"}</definedName>
    <definedName name="__qqq222" localSheetId="5" hidden="1">{"'장비'!$A$3:$M$12"}</definedName>
    <definedName name="__qqq222" localSheetId="13" hidden="1">{"'장비'!$A$3:$M$12"}</definedName>
    <definedName name="__qqq222" localSheetId="14" hidden="1">{"'장비'!$A$3:$M$12"}</definedName>
    <definedName name="__qqq222" localSheetId="15" hidden="1">{"'장비'!$A$3:$M$12"}</definedName>
    <definedName name="__qqq222" hidden="1">{"'장비'!$A$3:$M$12"}</definedName>
    <definedName name="__S3" localSheetId="3" hidden="1">{#N/A,#N/A,FALSE,"포장2"}</definedName>
    <definedName name="__S3" localSheetId="2" hidden="1">{#N/A,#N/A,FALSE,"포장2"}</definedName>
    <definedName name="__S3" localSheetId="4" hidden="1">{#N/A,#N/A,FALSE,"포장2"}</definedName>
    <definedName name="__S3" localSheetId="16" hidden="1">{#N/A,#N/A,FALSE,"포장2"}</definedName>
    <definedName name="__S3" localSheetId="21" hidden="1">{#N/A,#N/A,FALSE,"포장2"}</definedName>
    <definedName name="__S3" localSheetId="5" hidden="1">{#N/A,#N/A,FALSE,"포장2"}</definedName>
    <definedName name="__S3" localSheetId="13" hidden="1">{#N/A,#N/A,FALSE,"포장2"}</definedName>
    <definedName name="__S3" localSheetId="14" hidden="1">{#N/A,#N/A,FALSE,"포장2"}</definedName>
    <definedName name="__S3" localSheetId="15" hidden="1">{#N/A,#N/A,FALSE,"포장2"}</definedName>
    <definedName name="__S3" hidden="1">{#N/A,#N/A,FALSE,"포장2"}</definedName>
    <definedName name="__SEL32" localSheetId="23">#REF!</definedName>
    <definedName name="__SEL32">#REF!</definedName>
    <definedName name="__SFA1" localSheetId="23">#REF!</definedName>
    <definedName name="__SFA1">#REF!</definedName>
    <definedName name="__SFA10" localSheetId="23">#REF!</definedName>
    <definedName name="__SFA10">#REF!</definedName>
    <definedName name="__SFA11" localSheetId="23">#REF!</definedName>
    <definedName name="__SFA11">#REF!</definedName>
    <definedName name="__SFA12" localSheetId="23">#REF!</definedName>
    <definedName name="__SFA12">#REF!</definedName>
    <definedName name="__SFA13" localSheetId="23">#REF!</definedName>
    <definedName name="__SFA13">#REF!</definedName>
    <definedName name="__SFA14" localSheetId="23">#REF!</definedName>
    <definedName name="__SFA14">#REF!</definedName>
    <definedName name="__SFA15" localSheetId="23">#REF!</definedName>
    <definedName name="__SFA15">#REF!</definedName>
    <definedName name="__SFA2" localSheetId="23">#REF!</definedName>
    <definedName name="__SFA2">#REF!</definedName>
    <definedName name="__SFA20" localSheetId="23">#REF!</definedName>
    <definedName name="__SFA20">#REF!</definedName>
    <definedName name="__SFA21" localSheetId="23">#REF!</definedName>
    <definedName name="__SFA21">#REF!</definedName>
    <definedName name="__SFA22" localSheetId="23">#REF!</definedName>
    <definedName name="__SFA22">#REF!</definedName>
    <definedName name="__SFA23" localSheetId="23">#REF!</definedName>
    <definedName name="__SFA23">#REF!</definedName>
    <definedName name="__SFA24" localSheetId="23">#REF!</definedName>
    <definedName name="__SFA24">#REF!</definedName>
    <definedName name="__SFA25" localSheetId="23">#REF!</definedName>
    <definedName name="__SFA25">#REF!</definedName>
    <definedName name="__SFA3" localSheetId="23">#REF!</definedName>
    <definedName name="__SFA3">#REF!</definedName>
    <definedName name="__SFA4" localSheetId="23">#REF!</definedName>
    <definedName name="__SFA4">#REF!</definedName>
    <definedName name="__SFA5" localSheetId="23">#REF!</definedName>
    <definedName name="__SFA5">#REF!</definedName>
    <definedName name="__SFA6" localSheetId="23">#REF!</definedName>
    <definedName name="__SFA6">#REF!</definedName>
    <definedName name="__SN3">#REF!</definedName>
    <definedName name="__Sum1111" localSheetId="3" hidden="1">{#N/A,#N/A,TRUE,"Basic";#N/A,#N/A,TRUE,"EXT-TABLE";#N/A,#N/A,TRUE,"STEEL";#N/A,#N/A,TRUE,"INT-Table";#N/A,#N/A,TRUE,"STEEL";#N/A,#N/A,TRUE,"Door"}</definedName>
    <definedName name="__Sum1111" localSheetId="2" hidden="1">{#N/A,#N/A,TRUE,"Basic";#N/A,#N/A,TRUE,"EXT-TABLE";#N/A,#N/A,TRUE,"STEEL";#N/A,#N/A,TRUE,"INT-Table";#N/A,#N/A,TRUE,"STEEL";#N/A,#N/A,TRUE,"Door"}</definedName>
    <definedName name="__Sum1111" localSheetId="4" hidden="1">{#N/A,#N/A,TRUE,"Basic";#N/A,#N/A,TRUE,"EXT-TABLE";#N/A,#N/A,TRUE,"STEEL";#N/A,#N/A,TRUE,"INT-Table";#N/A,#N/A,TRUE,"STEEL";#N/A,#N/A,TRUE,"Door"}</definedName>
    <definedName name="__Sum1111" localSheetId="16" hidden="1">{#N/A,#N/A,TRUE,"Basic";#N/A,#N/A,TRUE,"EXT-TABLE";#N/A,#N/A,TRUE,"STEEL";#N/A,#N/A,TRUE,"INT-Table";#N/A,#N/A,TRUE,"STEEL";#N/A,#N/A,TRUE,"Door"}</definedName>
    <definedName name="__Sum1111" localSheetId="21" hidden="1">{#N/A,#N/A,TRUE,"Basic";#N/A,#N/A,TRUE,"EXT-TABLE";#N/A,#N/A,TRUE,"STEEL";#N/A,#N/A,TRUE,"INT-Table";#N/A,#N/A,TRUE,"STEEL";#N/A,#N/A,TRUE,"Door"}</definedName>
    <definedName name="__Sum1111" localSheetId="5" hidden="1">{#N/A,#N/A,TRUE,"Basic";#N/A,#N/A,TRUE,"EXT-TABLE";#N/A,#N/A,TRUE,"STEEL";#N/A,#N/A,TRUE,"INT-Table";#N/A,#N/A,TRUE,"STEEL";#N/A,#N/A,TRUE,"Door"}</definedName>
    <definedName name="__Sum1111" localSheetId="13" hidden="1">{#N/A,#N/A,TRUE,"Basic";#N/A,#N/A,TRUE,"EXT-TABLE";#N/A,#N/A,TRUE,"STEEL";#N/A,#N/A,TRUE,"INT-Table";#N/A,#N/A,TRUE,"STEEL";#N/A,#N/A,TRUE,"Door"}</definedName>
    <definedName name="__Sum1111" localSheetId="14" hidden="1">{#N/A,#N/A,TRUE,"Basic";#N/A,#N/A,TRUE,"EXT-TABLE";#N/A,#N/A,TRUE,"STEEL";#N/A,#N/A,TRUE,"INT-Table";#N/A,#N/A,TRUE,"STEEL";#N/A,#N/A,TRUE,"Door"}</definedName>
    <definedName name="__Sum1111" localSheetId="15" hidden="1">{#N/A,#N/A,TRUE,"Basic";#N/A,#N/A,TRUE,"EXT-TABLE";#N/A,#N/A,TRUE,"STEEL";#N/A,#N/A,TRUE,"INT-Table";#N/A,#N/A,TRUE,"STEEL";#N/A,#N/A,TRUE,"Door"}</definedName>
    <definedName name="__Sum1111" hidden="1">{#N/A,#N/A,TRUE,"Basic";#N/A,#N/A,TRUE,"EXT-TABLE";#N/A,#N/A,TRUE,"STEEL";#N/A,#N/A,TRUE,"INT-Table";#N/A,#N/A,TRUE,"STEEL";#N/A,#N/A,TRUE,"Door"}</definedName>
    <definedName name="__SUN1">#N/A</definedName>
    <definedName name="__SUN2">#N/A</definedName>
    <definedName name="__T10" localSheetId="3" hidden="1">{"'Sheet1'!$L$16"}</definedName>
    <definedName name="__T10" localSheetId="17" hidden="1">{"'Sheet1'!$L$16"}</definedName>
    <definedName name="__T10" localSheetId="9" hidden="1">{"'Sheet1'!$L$16"}</definedName>
    <definedName name="__T10" localSheetId="8" hidden="1">{"'Sheet1'!$L$16"}</definedName>
    <definedName name="__T10" localSheetId="0" hidden="1">{"'Sheet1'!$L$16"}</definedName>
    <definedName name="__T10" localSheetId="10" hidden="1">{"'Sheet1'!$L$16"}</definedName>
    <definedName name="__T10" localSheetId="6" hidden="1">{"'Sheet1'!$L$16"}</definedName>
    <definedName name="__T10" localSheetId="12" hidden="1">{"'Sheet1'!$L$16"}</definedName>
    <definedName name="__T10" localSheetId="11" hidden="1">{"'Sheet1'!$L$16"}</definedName>
    <definedName name="__T10" localSheetId="1" hidden="1">{"'Sheet1'!$L$16"}</definedName>
    <definedName name="__T10" localSheetId="2" hidden="1">{"'Sheet1'!$L$16"}</definedName>
    <definedName name="__T10" localSheetId="4" hidden="1">{"'Sheet1'!$L$16"}</definedName>
    <definedName name="__T10" localSheetId="16" hidden="1">{"'Sheet1'!$L$16"}</definedName>
    <definedName name="__T10" localSheetId="21" hidden="1">{"'Sheet1'!$L$16"}</definedName>
    <definedName name="__T10" localSheetId="5" hidden="1">{"'Sheet1'!$L$16"}</definedName>
    <definedName name="__T10" localSheetId="23" hidden="1">{"'Sheet1'!$L$16"}</definedName>
    <definedName name="__T10" localSheetId="7" hidden="1">{"'Sheet1'!$L$16"}</definedName>
    <definedName name="__T10" localSheetId="13" hidden="1">{"'Sheet1'!$L$16"}</definedName>
    <definedName name="__T10" localSheetId="18" hidden="1">{"'Sheet1'!$L$16"}</definedName>
    <definedName name="__T10" localSheetId="14" hidden="1">{"'Sheet1'!$L$16"}</definedName>
    <definedName name="__T10" localSheetId="15" hidden="1">{"'Sheet1'!$L$16"}</definedName>
    <definedName name="__T10" hidden="1">{"'Sheet1'!$L$16"}</definedName>
    <definedName name="__tb2" localSheetId="3" hidden="1">{"'Sheet1'!$L$16"}</definedName>
    <definedName name="__tb2" localSheetId="17" hidden="1">{"'Sheet1'!$L$16"}</definedName>
    <definedName name="__tb2" localSheetId="9" hidden="1">{"'Sheet1'!$L$16"}</definedName>
    <definedName name="__tb2" localSheetId="8" hidden="1">{"'Sheet1'!$L$16"}</definedName>
    <definedName name="__tb2" localSheetId="0" hidden="1">{"'Sheet1'!$L$16"}</definedName>
    <definedName name="__tb2" localSheetId="10" hidden="1">{"'Sheet1'!$L$16"}</definedName>
    <definedName name="__tb2" localSheetId="6" hidden="1">{"'Sheet1'!$L$16"}</definedName>
    <definedName name="__tb2" localSheetId="12" hidden="1">{"'Sheet1'!$L$16"}</definedName>
    <definedName name="__tb2" localSheetId="11" hidden="1">{"'Sheet1'!$L$16"}</definedName>
    <definedName name="__tb2" localSheetId="1" hidden="1">{"'Sheet1'!$L$16"}</definedName>
    <definedName name="__tb2" localSheetId="2" hidden="1">{"'Sheet1'!$L$16"}</definedName>
    <definedName name="__tb2" localSheetId="4" hidden="1">{"'Sheet1'!$L$16"}</definedName>
    <definedName name="__tb2" localSheetId="16" hidden="1">{"'Sheet1'!$L$16"}</definedName>
    <definedName name="__tb2" localSheetId="21" hidden="1">{"'Sheet1'!$L$16"}</definedName>
    <definedName name="__tb2" localSheetId="5" hidden="1">{"'Sheet1'!$L$16"}</definedName>
    <definedName name="__tb2" localSheetId="23" hidden="1">{"'Sheet1'!$L$16"}</definedName>
    <definedName name="__tb2" localSheetId="7" hidden="1">{"'Sheet1'!$L$16"}</definedName>
    <definedName name="__tb2" localSheetId="13" hidden="1">{"'Sheet1'!$L$16"}</definedName>
    <definedName name="__tb2" localSheetId="18" hidden="1">{"'Sheet1'!$L$16"}</definedName>
    <definedName name="__tb2" localSheetId="14" hidden="1">{"'Sheet1'!$L$16"}</definedName>
    <definedName name="__tb2" localSheetId="15" hidden="1">{"'Sheet1'!$L$16"}</definedName>
    <definedName name="__tb2" hidden="1">{"'Sheet1'!$L$16"}</definedName>
    <definedName name="__td1" localSheetId="3" hidden="1">{"'Sheet1'!$L$16"}</definedName>
    <definedName name="__td1" localSheetId="17" hidden="1">{"'Sheet1'!$L$16"}</definedName>
    <definedName name="__td1" localSheetId="9" hidden="1">{"'Sheet1'!$L$16"}</definedName>
    <definedName name="__td1" localSheetId="8" hidden="1">{"'Sheet1'!$L$16"}</definedName>
    <definedName name="__td1" localSheetId="0" hidden="1">{"'Sheet1'!$L$16"}</definedName>
    <definedName name="__td1" localSheetId="10" hidden="1">{"'Sheet1'!$L$16"}</definedName>
    <definedName name="__td1" localSheetId="6" hidden="1">{"'Sheet1'!$L$16"}</definedName>
    <definedName name="__td1" localSheetId="12" hidden="1">{"'Sheet1'!$L$16"}</definedName>
    <definedName name="__td1" localSheetId="11" hidden="1">{"'Sheet1'!$L$16"}</definedName>
    <definedName name="__td1" localSheetId="1" hidden="1">{"'Sheet1'!$L$16"}</definedName>
    <definedName name="__td1" localSheetId="2" hidden="1">{"'Sheet1'!$L$16"}</definedName>
    <definedName name="__td1" localSheetId="4" hidden="1">{"'Sheet1'!$L$16"}</definedName>
    <definedName name="__td1" localSheetId="16" hidden="1">{"'Sheet1'!$L$16"}</definedName>
    <definedName name="__td1" localSheetId="21" hidden="1">{"'Sheet1'!$L$16"}</definedName>
    <definedName name="__td1" localSheetId="5" hidden="1">{"'Sheet1'!$L$16"}</definedName>
    <definedName name="__td1" localSheetId="23" hidden="1">{"'Sheet1'!$L$16"}</definedName>
    <definedName name="__td1" localSheetId="7" hidden="1">{"'Sheet1'!$L$16"}</definedName>
    <definedName name="__td1" localSheetId="13" hidden="1">{"'Sheet1'!$L$16"}</definedName>
    <definedName name="__td1" localSheetId="18" hidden="1">{"'Sheet1'!$L$16"}</definedName>
    <definedName name="__td1" localSheetId="14" hidden="1">{"'Sheet1'!$L$16"}</definedName>
    <definedName name="__td1" localSheetId="15" hidden="1">{"'Sheet1'!$L$16"}</definedName>
    <definedName name="__td1" hidden="1">{"'Sheet1'!$L$16"}</definedName>
    <definedName name="__TL3">#REF!</definedName>
    <definedName name="__TM2" localSheetId="3" hidden="1">{"'Sheet1'!$L$16"}</definedName>
    <definedName name="__TM2" localSheetId="17" hidden="1">{"'Sheet1'!$L$16"}</definedName>
    <definedName name="__TM2" localSheetId="9" hidden="1">{"'Sheet1'!$L$16"}</definedName>
    <definedName name="__TM2" localSheetId="8" hidden="1">{"'Sheet1'!$L$16"}</definedName>
    <definedName name="__TM2" localSheetId="0" hidden="1">{"'Sheet1'!$L$16"}</definedName>
    <definedName name="__TM2" localSheetId="10" hidden="1">{"'Sheet1'!$L$16"}</definedName>
    <definedName name="__TM2" localSheetId="6" hidden="1">{"'Sheet1'!$L$16"}</definedName>
    <definedName name="__TM2" localSheetId="12" hidden="1">{"'Sheet1'!$L$16"}</definedName>
    <definedName name="__TM2" localSheetId="11" hidden="1">{"'Sheet1'!$L$16"}</definedName>
    <definedName name="__TM2" localSheetId="1" hidden="1">{"'Sheet1'!$L$16"}</definedName>
    <definedName name="__TM2" localSheetId="2" hidden="1">{"'Sheet1'!$L$16"}</definedName>
    <definedName name="__TM2" localSheetId="4" hidden="1">{"'Sheet1'!$L$16"}</definedName>
    <definedName name="__TM2" localSheetId="16" hidden="1">{"'Sheet1'!$L$16"}</definedName>
    <definedName name="__TM2" localSheetId="21" hidden="1">{"'Sheet1'!$L$16"}</definedName>
    <definedName name="__TM2" localSheetId="5" hidden="1">{"'Sheet1'!$L$16"}</definedName>
    <definedName name="__TM2" localSheetId="23" hidden="1">{"'Sheet1'!$L$16"}</definedName>
    <definedName name="__TM2" localSheetId="7" hidden="1">{"'Sheet1'!$L$16"}</definedName>
    <definedName name="__TM2" localSheetId="13" hidden="1">{"'Sheet1'!$L$16"}</definedName>
    <definedName name="__TM2" localSheetId="18" hidden="1">{"'Sheet1'!$L$16"}</definedName>
    <definedName name="__TM2" localSheetId="14" hidden="1">{"'Sheet1'!$L$16"}</definedName>
    <definedName name="__TM2" localSheetId="15" hidden="1">{"'Sheet1'!$L$16"}</definedName>
    <definedName name="__TM2" hidden="1">{"'Sheet1'!$L$16"}</definedName>
    <definedName name="__tt3" localSheetId="3" hidden="1">{"'Sheet1'!$L$16"}</definedName>
    <definedName name="__tt3" localSheetId="17" hidden="1">{"'Sheet1'!$L$16"}</definedName>
    <definedName name="__tt3" localSheetId="9" hidden="1">{"'Sheet1'!$L$16"}</definedName>
    <definedName name="__tt3" localSheetId="8" hidden="1">{"'Sheet1'!$L$16"}</definedName>
    <definedName name="__tt3" localSheetId="0" hidden="1">{"'Sheet1'!$L$16"}</definedName>
    <definedName name="__tt3" localSheetId="10" hidden="1">{"'Sheet1'!$L$16"}</definedName>
    <definedName name="__tt3" localSheetId="6" hidden="1">{"'Sheet1'!$L$16"}</definedName>
    <definedName name="__tt3" localSheetId="12" hidden="1">{"'Sheet1'!$L$16"}</definedName>
    <definedName name="__tt3" localSheetId="11" hidden="1">{"'Sheet1'!$L$16"}</definedName>
    <definedName name="__tt3" localSheetId="1" hidden="1">{"'Sheet1'!$L$16"}</definedName>
    <definedName name="__tt3" localSheetId="2" hidden="1">{"'Sheet1'!$L$16"}</definedName>
    <definedName name="__tt3" localSheetId="4" hidden="1">{"'Sheet1'!$L$16"}</definedName>
    <definedName name="__tt3" localSheetId="16" hidden="1">{"'Sheet1'!$L$16"}</definedName>
    <definedName name="__tt3" localSheetId="21" hidden="1">{"'Sheet1'!$L$16"}</definedName>
    <definedName name="__tt3" localSheetId="5" hidden="1">{"'Sheet1'!$L$16"}</definedName>
    <definedName name="__tt3" localSheetId="23" hidden="1">{"'Sheet1'!$L$16"}</definedName>
    <definedName name="__tt3" localSheetId="7" hidden="1">{"'Sheet1'!$L$16"}</definedName>
    <definedName name="__tt3" localSheetId="13" hidden="1">{"'Sheet1'!$L$16"}</definedName>
    <definedName name="__tt3" localSheetId="18" hidden="1">{"'Sheet1'!$L$16"}</definedName>
    <definedName name="__tt3" localSheetId="14" hidden="1">{"'Sheet1'!$L$16"}</definedName>
    <definedName name="__tt3" localSheetId="15" hidden="1">{"'Sheet1'!$L$16"}</definedName>
    <definedName name="__tt3" hidden="1">{"'Sheet1'!$L$16"}</definedName>
    <definedName name="__UserName_">"skoh"</definedName>
    <definedName name="__version">"01192016"</definedName>
    <definedName name="__VL100">#REF!</definedName>
    <definedName name="__VL200">#REF!</definedName>
    <definedName name="__VL250">#REF!</definedName>
    <definedName name="__vwo1">[4]제출계산서!$I$183</definedName>
    <definedName name="__vwo2">[4]제출계산서!$I$183</definedName>
    <definedName name="__xlfn.BAHTTEXT" hidden="1">#NAME?</definedName>
    <definedName name="_001"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#REF!</definedName>
    <definedName name="_1__123Graph_ACHART_1" hidden="1">#REF!</definedName>
    <definedName name="_1__123Graph_ACHART_2" localSheetId="3" hidden="1">[12]Spread!$J$10:$BQ$10</definedName>
    <definedName name="_1__123Graph_ACHART_2" localSheetId="2" hidden="1">[12]Spread!$J$10:$BQ$10</definedName>
    <definedName name="_1__123Graph_ACHART_2" localSheetId="4" hidden="1">[12]Spread!$J$10:$BQ$10</definedName>
    <definedName name="_1__123Graph_ACHART_2" localSheetId="16" hidden="1">[12]Spread!$J$10:$BQ$10</definedName>
    <definedName name="_1__123Graph_ACHART_2" localSheetId="21" hidden="1">[12]Spread!$J$10:$BQ$10</definedName>
    <definedName name="_1__123Graph_ACHART_2" localSheetId="5" hidden="1">[12]Spread!$J$10:$BQ$10</definedName>
    <definedName name="_1__123Graph_ACHART_2" localSheetId="13" hidden="1">[12]Spread!$J$10:$BQ$10</definedName>
    <definedName name="_1__123Graph_ACHART_2" localSheetId="18" hidden="1">[12]Spread!$J$10:$BQ$10</definedName>
    <definedName name="_1__123Graph_ACHART_2" localSheetId="14" hidden="1">[12]Spread!$J$10:$BQ$10</definedName>
    <definedName name="_1__123Graph_ACHART_2" localSheetId="15" hidden="1">[12]Spread!$J$10:$BQ$10</definedName>
    <definedName name="_1__123Graph_ACHART_2" hidden="1">[12]Spread!$J$10:$BQ$10</definedName>
    <definedName name="_1_0_F" hidden="1">#REF!</definedName>
    <definedName name="_10__123Graph_BChart_1A" localSheetId="3" hidden="1">'[15]Eq. Mobilization'!#REF!</definedName>
    <definedName name="_10__123Graph_BChart_1A" localSheetId="2" hidden="1">'[15]Eq. Mobilization'!#REF!</definedName>
    <definedName name="_10__123Graph_BChart_1A" localSheetId="4" hidden="1">'[15]Eq. Mobilization'!#REF!</definedName>
    <definedName name="_10__123Graph_BChart_1A" localSheetId="16" hidden="1">'[15]Eq. Mobilization'!#REF!</definedName>
    <definedName name="_10__123Graph_BChart_1A" localSheetId="21" hidden="1">'[15]Eq. Mobilization'!#REF!</definedName>
    <definedName name="_10__123Graph_BChart_1A" localSheetId="5" hidden="1">'[15]Eq. Mobilization'!#REF!</definedName>
    <definedName name="_10__123Graph_BChart_1A" localSheetId="13" hidden="1">'[15]Eq. Mobilization'!#REF!</definedName>
    <definedName name="_10__123Graph_BChart_1A" localSheetId="18" hidden="1">'[15]Eq. Mobilization'!#REF!</definedName>
    <definedName name="_10__123Graph_BChart_1A" localSheetId="14" hidden="1">'[15]Eq. Mobilization'!#REF!</definedName>
    <definedName name="_10__123Graph_BChart_1A" localSheetId="15" hidden="1">'[15]Eq. Mobilization'!#REF!</definedName>
    <definedName name="_10__123Graph_BChart_1A" hidden="1">'[15]Eq. Mobilization'!#REF!</definedName>
    <definedName name="_10__123Graph_BCHART_3" hidden="1">#REF!</definedName>
    <definedName name="_10__123Graph_CCHART_4" localSheetId="3" hidden="1">[16]Productivity!$G$33:$AC$33</definedName>
    <definedName name="_10__123Graph_CCHART_4" localSheetId="2" hidden="1">[16]Productivity!$G$33:$AC$33</definedName>
    <definedName name="_10__123Graph_CCHART_4" localSheetId="4" hidden="1">[16]Productivity!$G$33:$AC$33</definedName>
    <definedName name="_10__123Graph_CCHART_4" localSheetId="16" hidden="1">[16]Productivity!$G$33:$AC$33</definedName>
    <definedName name="_10__123Graph_CCHART_4" localSheetId="21" hidden="1">[16]Productivity!$G$33:$AC$33</definedName>
    <definedName name="_10__123Graph_CCHART_4" localSheetId="5" hidden="1">[16]Productivity!$G$33:$AC$33</definedName>
    <definedName name="_10__123Graph_CCHART_4" localSheetId="13" hidden="1">[16]Productivity!$G$33:$AC$33</definedName>
    <definedName name="_10__123Graph_CCHART_4" localSheetId="18" hidden="1">[16]Productivity!$G$33:$AC$33</definedName>
    <definedName name="_10__123Graph_CCHART_4" localSheetId="14" hidden="1">[16]Productivity!$G$33:$AC$33</definedName>
    <definedName name="_10__123Graph_CCHART_4" localSheetId="15" hidden="1">[16]Productivity!$G$33:$AC$33</definedName>
    <definedName name="_10__123Graph_CCHART_4" hidden="1">[16]Productivity!$G$33:$AC$33</definedName>
    <definedName name="_10_0" localSheetId="3" hidden="1">[17]백분율!#REF!</definedName>
    <definedName name="_10_0" localSheetId="2" hidden="1">[17]백분율!#REF!</definedName>
    <definedName name="_10_0" localSheetId="4" hidden="1">[17]백분율!#REF!</definedName>
    <definedName name="_10_0" localSheetId="16" hidden="1">[17]백분율!#REF!</definedName>
    <definedName name="_10_0" localSheetId="21" hidden="1">[17]백분율!#REF!</definedName>
    <definedName name="_10_0" localSheetId="5" hidden="1">[17]백분율!#REF!</definedName>
    <definedName name="_10_0" localSheetId="13" hidden="1">[17]백분율!#REF!</definedName>
    <definedName name="_10_0" localSheetId="18" hidden="1">[17]백분율!#REF!</definedName>
    <definedName name="_10_0" localSheetId="14" hidden="1">[17]백분율!#REF!</definedName>
    <definedName name="_10_0" localSheetId="15" hidden="1">[17]백분율!#REF!</definedName>
    <definedName name="_10_0" hidden="1">[17]백분율!#REF!</definedName>
    <definedName name="_10_0_0_F" hidden="1">#REF!</definedName>
    <definedName name="_10¤§¤_¤¡" localSheetId="3" hidden="1">{#N/A,#N/A,FALSE,"Sheet1"}</definedName>
    <definedName name="_10¤§¤_¤¡" localSheetId="2" hidden="1">{#N/A,#N/A,FALSE,"Sheet1"}</definedName>
    <definedName name="_10¤§¤_¤¡" localSheetId="4" hidden="1">{#N/A,#N/A,FALSE,"Sheet1"}</definedName>
    <definedName name="_10¤§¤_¤¡" localSheetId="16" hidden="1">{#N/A,#N/A,FALSE,"Sheet1"}</definedName>
    <definedName name="_10¤§¤_¤¡" localSheetId="21" hidden="1">{#N/A,#N/A,FALSE,"Sheet1"}</definedName>
    <definedName name="_10¤§¤_¤¡" localSheetId="5" hidden="1">{#N/A,#N/A,FALSE,"Sheet1"}</definedName>
    <definedName name="_10¤§¤_¤¡" localSheetId="13" hidden="1">{#N/A,#N/A,FALSE,"Sheet1"}</definedName>
    <definedName name="_10¤§¤_¤¡" localSheetId="14" hidden="1">{#N/A,#N/A,FALSE,"Sheet1"}</definedName>
    <definedName name="_10¤§¤_¤¡" localSheetId="15" hidden="1">{#N/A,#N/A,FALSE,"Sheet1"}</definedName>
    <definedName name="_10¤§¤_¤¡" hidden="1">{#N/A,#N/A,FALSE,"Sheet1"}</definedName>
    <definedName name="_1000A01">#N/A</definedName>
    <definedName name="_11">#N/A</definedName>
    <definedName name="_11__123Graph_BCHART_4" hidden="1">#REF!</definedName>
    <definedName name="_11__123Graph_BMOB_01" hidden="1">#REF!</definedName>
    <definedName name="_11__123Graph_DCHART_1" hidden="1">#REF!</definedName>
    <definedName name="_11__123Graph_DCHART_4" localSheetId="3" hidden="1">[16]Productivity!$G$35:$AC$35</definedName>
    <definedName name="_11__123Graph_DCHART_4" localSheetId="2" hidden="1">[16]Productivity!$G$35:$AC$35</definedName>
    <definedName name="_11__123Graph_DCHART_4" localSheetId="4" hidden="1">[16]Productivity!$G$35:$AC$35</definedName>
    <definedName name="_11__123Graph_DCHART_4" localSheetId="16" hidden="1">[16]Productivity!$G$35:$AC$35</definedName>
    <definedName name="_11__123Graph_DCHART_4" localSheetId="21" hidden="1">[16]Productivity!$G$35:$AC$35</definedName>
    <definedName name="_11__123Graph_DCHART_4" localSheetId="5" hidden="1">[16]Productivity!$G$35:$AC$35</definedName>
    <definedName name="_11__123Graph_DCHART_4" localSheetId="13" hidden="1">[16]Productivity!$G$35:$AC$35</definedName>
    <definedName name="_11__123Graph_DCHART_4" localSheetId="18" hidden="1">[16]Productivity!$G$35:$AC$35</definedName>
    <definedName name="_11__123Graph_DCHART_4" localSheetId="14" hidden="1">[16]Productivity!$G$35:$AC$35</definedName>
    <definedName name="_11__123Graph_DCHART_4" localSheetId="15" hidden="1">[16]Productivity!$G$35:$AC$35</definedName>
    <definedName name="_11__123Graph_DCHART_4" hidden="1">[16]Productivity!$G$35:$AC$35</definedName>
    <definedName name="_11_0_0_F" hidden="1">#REF!</definedName>
    <definedName name="_11A1_" localSheetId="3" hidden="1">{#N/A,#N/A,TRUE,"Basic";#N/A,#N/A,TRUE,"EXT-TABLE";#N/A,#N/A,TRUE,"STEEL";#N/A,#N/A,TRUE,"INT-Table";#N/A,#N/A,TRUE,"STEEL";#N/A,#N/A,TRUE,"Door"}</definedName>
    <definedName name="_11A1_" localSheetId="2" hidden="1">{#N/A,#N/A,TRUE,"Basic";#N/A,#N/A,TRUE,"EXT-TABLE";#N/A,#N/A,TRUE,"STEEL";#N/A,#N/A,TRUE,"INT-Table";#N/A,#N/A,TRUE,"STEEL";#N/A,#N/A,TRUE,"Door"}</definedName>
    <definedName name="_11A1_" localSheetId="4" hidden="1">{#N/A,#N/A,TRUE,"Basic";#N/A,#N/A,TRUE,"EXT-TABLE";#N/A,#N/A,TRUE,"STEEL";#N/A,#N/A,TRUE,"INT-Table";#N/A,#N/A,TRUE,"STEEL";#N/A,#N/A,TRUE,"Door"}</definedName>
    <definedName name="_11A1_" localSheetId="16" hidden="1">{#N/A,#N/A,TRUE,"Basic";#N/A,#N/A,TRUE,"EXT-TABLE";#N/A,#N/A,TRUE,"STEEL";#N/A,#N/A,TRUE,"INT-Table";#N/A,#N/A,TRUE,"STEEL";#N/A,#N/A,TRUE,"Door"}</definedName>
    <definedName name="_11A1_" localSheetId="21" hidden="1">{#N/A,#N/A,TRUE,"Basic";#N/A,#N/A,TRUE,"EXT-TABLE";#N/A,#N/A,TRUE,"STEEL";#N/A,#N/A,TRUE,"INT-Table";#N/A,#N/A,TRUE,"STEEL";#N/A,#N/A,TRUE,"Door"}</definedName>
    <definedName name="_11A1_" localSheetId="5" hidden="1">{#N/A,#N/A,TRUE,"Basic";#N/A,#N/A,TRUE,"EXT-TABLE";#N/A,#N/A,TRUE,"STEEL";#N/A,#N/A,TRUE,"INT-Table";#N/A,#N/A,TRUE,"STEEL";#N/A,#N/A,TRUE,"Door"}</definedName>
    <definedName name="_11A1_" localSheetId="13" hidden="1">{#N/A,#N/A,TRUE,"Basic";#N/A,#N/A,TRUE,"EXT-TABLE";#N/A,#N/A,TRUE,"STEEL";#N/A,#N/A,TRUE,"INT-Table";#N/A,#N/A,TRUE,"STEEL";#N/A,#N/A,TRUE,"Door"}</definedName>
    <definedName name="_11A1_" localSheetId="14" hidden="1">{#N/A,#N/A,TRUE,"Basic";#N/A,#N/A,TRUE,"EXT-TABLE";#N/A,#N/A,TRUE,"STEEL";#N/A,#N/A,TRUE,"INT-Table";#N/A,#N/A,TRUE,"STEEL";#N/A,#N/A,TRUE,"Door"}</definedName>
    <definedName name="_11A1_" localSheetId="15" hidden="1">{#N/A,#N/A,TRUE,"Basic";#N/A,#N/A,TRUE,"EXT-TABLE";#N/A,#N/A,TRUE,"STEEL";#N/A,#N/A,TRUE,"INT-Table";#N/A,#N/A,TRUE,"STEEL";#N/A,#N/A,TRUE,"Door"}</definedName>
    <definedName name="_11A1_" hidden="1">{#N/A,#N/A,TRUE,"Basic";#N/A,#N/A,TRUE,"EXT-TABLE";#N/A,#N/A,TRUE,"STEEL";#N/A,#N/A,TRUE,"INT-Table";#N/A,#N/A,TRUE,"STEEL";#N/A,#N/A,TRUE,"Door"}</definedName>
    <definedName name="_11A1__1" localSheetId="3" hidden="1">{#N/A,#N/A,TRUE,"Basic";#N/A,#N/A,TRUE,"EXT-TABLE";#N/A,#N/A,TRUE,"STEEL";#N/A,#N/A,TRUE,"INT-Table";#N/A,#N/A,TRUE,"STEEL";#N/A,#N/A,TRUE,"Door"}</definedName>
    <definedName name="_11A1__1" localSheetId="2" hidden="1">{#N/A,#N/A,TRUE,"Basic";#N/A,#N/A,TRUE,"EXT-TABLE";#N/A,#N/A,TRUE,"STEEL";#N/A,#N/A,TRUE,"INT-Table";#N/A,#N/A,TRUE,"STEEL";#N/A,#N/A,TRUE,"Door"}</definedName>
    <definedName name="_11A1__1" localSheetId="4" hidden="1">{#N/A,#N/A,TRUE,"Basic";#N/A,#N/A,TRUE,"EXT-TABLE";#N/A,#N/A,TRUE,"STEEL";#N/A,#N/A,TRUE,"INT-Table";#N/A,#N/A,TRUE,"STEEL";#N/A,#N/A,TRUE,"Door"}</definedName>
    <definedName name="_11A1__1" localSheetId="16" hidden="1">{#N/A,#N/A,TRUE,"Basic";#N/A,#N/A,TRUE,"EXT-TABLE";#N/A,#N/A,TRUE,"STEEL";#N/A,#N/A,TRUE,"INT-Table";#N/A,#N/A,TRUE,"STEEL";#N/A,#N/A,TRUE,"Door"}</definedName>
    <definedName name="_11A1__1" localSheetId="21" hidden="1">{#N/A,#N/A,TRUE,"Basic";#N/A,#N/A,TRUE,"EXT-TABLE";#N/A,#N/A,TRUE,"STEEL";#N/A,#N/A,TRUE,"INT-Table";#N/A,#N/A,TRUE,"STEEL";#N/A,#N/A,TRUE,"Door"}</definedName>
    <definedName name="_11A1__1" localSheetId="5" hidden="1">{#N/A,#N/A,TRUE,"Basic";#N/A,#N/A,TRUE,"EXT-TABLE";#N/A,#N/A,TRUE,"STEEL";#N/A,#N/A,TRUE,"INT-Table";#N/A,#N/A,TRUE,"STEEL";#N/A,#N/A,TRUE,"Door"}</definedName>
    <definedName name="_11A1__1" localSheetId="13" hidden="1">{#N/A,#N/A,TRUE,"Basic";#N/A,#N/A,TRUE,"EXT-TABLE";#N/A,#N/A,TRUE,"STEEL";#N/A,#N/A,TRUE,"INT-Table";#N/A,#N/A,TRUE,"STEEL";#N/A,#N/A,TRUE,"Door"}</definedName>
    <definedName name="_11A1__1" localSheetId="14" hidden="1">{#N/A,#N/A,TRUE,"Basic";#N/A,#N/A,TRUE,"EXT-TABLE";#N/A,#N/A,TRUE,"STEEL";#N/A,#N/A,TRUE,"INT-Table";#N/A,#N/A,TRUE,"STEEL";#N/A,#N/A,TRUE,"Door"}</definedName>
    <definedName name="_11A1__1" localSheetId="15" hidden="1">{#N/A,#N/A,TRUE,"Basic";#N/A,#N/A,TRUE,"EXT-TABLE";#N/A,#N/A,TRUE,"STEEL";#N/A,#N/A,TRUE,"INT-Table";#N/A,#N/A,TRUE,"STEEL";#N/A,#N/A,TRUE,"Door"}</definedName>
    <definedName name="_11A1__1" hidden="1">{#N/A,#N/A,TRUE,"Basic";#N/A,#N/A,TRUE,"EXT-TABLE";#N/A,#N/A,TRUE,"STEEL";#N/A,#N/A,TRUE,"INT-Table";#N/A,#N/A,TRUE,"STEEL";#N/A,#N/A,TRUE,"Door"}</definedName>
    <definedName name="_11A1__1_1" localSheetId="3" hidden="1">{#N/A,#N/A,TRUE,"Basic";#N/A,#N/A,TRUE,"EXT-TABLE";#N/A,#N/A,TRUE,"STEEL";#N/A,#N/A,TRUE,"INT-Table";#N/A,#N/A,TRUE,"STEEL";#N/A,#N/A,TRUE,"Door"}</definedName>
    <definedName name="_11A1__1_1" localSheetId="2" hidden="1">{#N/A,#N/A,TRUE,"Basic";#N/A,#N/A,TRUE,"EXT-TABLE";#N/A,#N/A,TRUE,"STEEL";#N/A,#N/A,TRUE,"INT-Table";#N/A,#N/A,TRUE,"STEEL";#N/A,#N/A,TRUE,"Door"}</definedName>
    <definedName name="_11A1__1_1" localSheetId="4" hidden="1">{#N/A,#N/A,TRUE,"Basic";#N/A,#N/A,TRUE,"EXT-TABLE";#N/A,#N/A,TRUE,"STEEL";#N/A,#N/A,TRUE,"INT-Table";#N/A,#N/A,TRUE,"STEEL";#N/A,#N/A,TRUE,"Door"}</definedName>
    <definedName name="_11A1__1_1" localSheetId="16" hidden="1">{#N/A,#N/A,TRUE,"Basic";#N/A,#N/A,TRUE,"EXT-TABLE";#N/A,#N/A,TRUE,"STEEL";#N/A,#N/A,TRUE,"INT-Table";#N/A,#N/A,TRUE,"STEEL";#N/A,#N/A,TRUE,"Door"}</definedName>
    <definedName name="_11A1__1_1" localSheetId="21" hidden="1">{#N/A,#N/A,TRUE,"Basic";#N/A,#N/A,TRUE,"EXT-TABLE";#N/A,#N/A,TRUE,"STEEL";#N/A,#N/A,TRUE,"INT-Table";#N/A,#N/A,TRUE,"STEEL";#N/A,#N/A,TRUE,"Door"}</definedName>
    <definedName name="_11A1__1_1" localSheetId="5" hidden="1">{#N/A,#N/A,TRUE,"Basic";#N/A,#N/A,TRUE,"EXT-TABLE";#N/A,#N/A,TRUE,"STEEL";#N/A,#N/A,TRUE,"INT-Table";#N/A,#N/A,TRUE,"STEEL";#N/A,#N/A,TRUE,"Door"}</definedName>
    <definedName name="_11A1__1_1" localSheetId="13" hidden="1">{#N/A,#N/A,TRUE,"Basic";#N/A,#N/A,TRUE,"EXT-TABLE";#N/A,#N/A,TRUE,"STEEL";#N/A,#N/A,TRUE,"INT-Table";#N/A,#N/A,TRUE,"STEEL";#N/A,#N/A,TRUE,"Door"}</definedName>
    <definedName name="_11A1__1_1" localSheetId="14" hidden="1">{#N/A,#N/A,TRUE,"Basic";#N/A,#N/A,TRUE,"EXT-TABLE";#N/A,#N/A,TRUE,"STEEL";#N/A,#N/A,TRUE,"INT-Table";#N/A,#N/A,TRUE,"STEEL";#N/A,#N/A,TRUE,"Door"}</definedName>
    <definedName name="_11A1__1_1" localSheetId="15" hidden="1">{#N/A,#N/A,TRUE,"Basic";#N/A,#N/A,TRUE,"EXT-TABLE";#N/A,#N/A,TRUE,"STEEL";#N/A,#N/A,TRUE,"INT-Table";#N/A,#N/A,TRUE,"STEEL";#N/A,#N/A,TRUE,"Door"}</definedName>
    <definedName name="_11A1__1_1" hidden="1">{#N/A,#N/A,TRUE,"Basic";#N/A,#N/A,TRUE,"EXT-TABLE";#N/A,#N/A,TRUE,"STEEL";#N/A,#N/A,TRUE,"INT-Table";#N/A,#N/A,TRUE,"STEEL";#N/A,#N/A,TRUE,"Door"}</definedName>
    <definedName name="_11A1__1_2" localSheetId="3" hidden="1">{#N/A,#N/A,TRUE,"Basic";#N/A,#N/A,TRUE,"EXT-TABLE";#N/A,#N/A,TRUE,"STEEL";#N/A,#N/A,TRUE,"INT-Table";#N/A,#N/A,TRUE,"STEEL";#N/A,#N/A,TRUE,"Door"}</definedName>
    <definedName name="_11A1__1_2" localSheetId="2" hidden="1">{#N/A,#N/A,TRUE,"Basic";#N/A,#N/A,TRUE,"EXT-TABLE";#N/A,#N/A,TRUE,"STEEL";#N/A,#N/A,TRUE,"INT-Table";#N/A,#N/A,TRUE,"STEEL";#N/A,#N/A,TRUE,"Door"}</definedName>
    <definedName name="_11A1__1_2" localSheetId="4" hidden="1">{#N/A,#N/A,TRUE,"Basic";#N/A,#N/A,TRUE,"EXT-TABLE";#N/A,#N/A,TRUE,"STEEL";#N/A,#N/A,TRUE,"INT-Table";#N/A,#N/A,TRUE,"STEEL";#N/A,#N/A,TRUE,"Door"}</definedName>
    <definedName name="_11A1__1_2" localSheetId="16" hidden="1">{#N/A,#N/A,TRUE,"Basic";#N/A,#N/A,TRUE,"EXT-TABLE";#N/A,#N/A,TRUE,"STEEL";#N/A,#N/A,TRUE,"INT-Table";#N/A,#N/A,TRUE,"STEEL";#N/A,#N/A,TRUE,"Door"}</definedName>
    <definedName name="_11A1__1_2" localSheetId="21" hidden="1">{#N/A,#N/A,TRUE,"Basic";#N/A,#N/A,TRUE,"EXT-TABLE";#N/A,#N/A,TRUE,"STEEL";#N/A,#N/A,TRUE,"INT-Table";#N/A,#N/A,TRUE,"STEEL";#N/A,#N/A,TRUE,"Door"}</definedName>
    <definedName name="_11A1__1_2" localSheetId="5" hidden="1">{#N/A,#N/A,TRUE,"Basic";#N/A,#N/A,TRUE,"EXT-TABLE";#N/A,#N/A,TRUE,"STEEL";#N/A,#N/A,TRUE,"INT-Table";#N/A,#N/A,TRUE,"STEEL";#N/A,#N/A,TRUE,"Door"}</definedName>
    <definedName name="_11A1__1_2" localSheetId="13" hidden="1">{#N/A,#N/A,TRUE,"Basic";#N/A,#N/A,TRUE,"EXT-TABLE";#N/A,#N/A,TRUE,"STEEL";#N/A,#N/A,TRUE,"INT-Table";#N/A,#N/A,TRUE,"STEEL";#N/A,#N/A,TRUE,"Door"}</definedName>
    <definedName name="_11A1__1_2" localSheetId="14" hidden="1">{#N/A,#N/A,TRUE,"Basic";#N/A,#N/A,TRUE,"EXT-TABLE";#N/A,#N/A,TRUE,"STEEL";#N/A,#N/A,TRUE,"INT-Table";#N/A,#N/A,TRUE,"STEEL";#N/A,#N/A,TRUE,"Door"}</definedName>
    <definedName name="_11A1__1_2" localSheetId="15" hidden="1">{#N/A,#N/A,TRUE,"Basic";#N/A,#N/A,TRUE,"EXT-TABLE";#N/A,#N/A,TRUE,"STEEL";#N/A,#N/A,TRUE,"INT-Table";#N/A,#N/A,TRUE,"STEEL";#N/A,#N/A,TRUE,"Door"}</definedName>
    <definedName name="_11A1__1_2" hidden="1">{#N/A,#N/A,TRUE,"Basic";#N/A,#N/A,TRUE,"EXT-TABLE";#N/A,#N/A,TRUE,"STEEL";#N/A,#N/A,TRUE,"INT-Table";#N/A,#N/A,TRUE,"STEEL";#N/A,#N/A,TRUE,"Door"}</definedName>
    <definedName name="_11A1__2" localSheetId="3" hidden="1">{#N/A,#N/A,TRUE,"Basic";#N/A,#N/A,TRUE,"EXT-TABLE";#N/A,#N/A,TRUE,"STEEL";#N/A,#N/A,TRUE,"INT-Table";#N/A,#N/A,TRUE,"STEEL";#N/A,#N/A,TRUE,"Door"}</definedName>
    <definedName name="_11A1__2" localSheetId="2" hidden="1">{#N/A,#N/A,TRUE,"Basic";#N/A,#N/A,TRUE,"EXT-TABLE";#N/A,#N/A,TRUE,"STEEL";#N/A,#N/A,TRUE,"INT-Table";#N/A,#N/A,TRUE,"STEEL";#N/A,#N/A,TRUE,"Door"}</definedName>
    <definedName name="_11A1__2" localSheetId="4" hidden="1">{#N/A,#N/A,TRUE,"Basic";#N/A,#N/A,TRUE,"EXT-TABLE";#N/A,#N/A,TRUE,"STEEL";#N/A,#N/A,TRUE,"INT-Table";#N/A,#N/A,TRUE,"STEEL";#N/A,#N/A,TRUE,"Door"}</definedName>
    <definedName name="_11A1__2" localSheetId="16" hidden="1">{#N/A,#N/A,TRUE,"Basic";#N/A,#N/A,TRUE,"EXT-TABLE";#N/A,#N/A,TRUE,"STEEL";#N/A,#N/A,TRUE,"INT-Table";#N/A,#N/A,TRUE,"STEEL";#N/A,#N/A,TRUE,"Door"}</definedName>
    <definedName name="_11A1__2" localSheetId="21" hidden="1">{#N/A,#N/A,TRUE,"Basic";#N/A,#N/A,TRUE,"EXT-TABLE";#N/A,#N/A,TRUE,"STEEL";#N/A,#N/A,TRUE,"INT-Table";#N/A,#N/A,TRUE,"STEEL";#N/A,#N/A,TRUE,"Door"}</definedName>
    <definedName name="_11A1__2" localSheetId="5" hidden="1">{#N/A,#N/A,TRUE,"Basic";#N/A,#N/A,TRUE,"EXT-TABLE";#N/A,#N/A,TRUE,"STEEL";#N/A,#N/A,TRUE,"INT-Table";#N/A,#N/A,TRUE,"STEEL";#N/A,#N/A,TRUE,"Door"}</definedName>
    <definedName name="_11A1__2" localSheetId="13" hidden="1">{#N/A,#N/A,TRUE,"Basic";#N/A,#N/A,TRUE,"EXT-TABLE";#N/A,#N/A,TRUE,"STEEL";#N/A,#N/A,TRUE,"INT-Table";#N/A,#N/A,TRUE,"STEEL";#N/A,#N/A,TRUE,"Door"}</definedName>
    <definedName name="_11A1__2" localSheetId="14" hidden="1">{#N/A,#N/A,TRUE,"Basic";#N/A,#N/A,TRUE,"EXT-TABLE";#N/A,#N/A,TRUE,"STEEL";#N/A,#N/A,TRUE,"INT-Table";#N/A,#N/A,TRUE,"STEEL";#N/A,#N/A,TRUE,"Door"}</definedName>
    <definedName name="_11A1__2" localSheetId="15" hidden="1">{#N/A,#N/A,TRUE,"Basic";#N/A,#N/A,TRUE,"EXT-TABLE";#N/A,#N/A,TRUE,"STEEL";#N/A,#N/A,TRUE,"INT-Table";#N/A,#N/A,TRUE,"STEEL";#N/A,#N/A,TRUE,"Door"}</definedName>
    <definedName name="_11A1__2" hidden="1">{#N/A,#N/A,TRUE,"Basic";#N/A,#N/A,TRUE,"EXT-TABLE";#N/A,#N/A,TRUE,"STEEL";#N/A,#N/A,TRUE,"INT-Table";#N/A,#N/A,TRUE,"STEEL";#N/A,#N/A,TRUE,"Door"}</definedName>
    <definedName name="_11A1__2_1" localSheetId="3" hidden="1">{#N/A,#N/A,TRUE,"Basic";#N/A,#N/A,TRUE,"EXT-TABLE";#N/A,#N/A,TRUE,"STEEL";#N/A,#N/A,TRUE,"INT-Table";#N/A,#N/A,TRUE,"STEEL";#N/A,#N/A,TRUE,"Door"}</definedName>
    <definedName name="_11A1__2_1" localSheetId="2" hidden="1">{#N/A,#N/A,TRUE,"Basic";#N/A,#N/A,TRUE,"EXT-TABLE";#N/A,#N/A,TRUE,"STEEL";#N/A,#N/A,TRUE,"INT-Table";#N/A,#N/A,TRUE,"STEEL";#N/A,#N/A,TRUE,"Door"}</definedName>
    <definedName name="_11A1__2_1" localSheetId="4" hidden="1">{#N/A,#N/A,TRUE,"Basic";#N/A,#N/A,TRUE,"EXT-TABLE";#N/A,#N/A,TRUE,"STEEL";#N/A,#N/A,TRUE,"INT-Table";#N/A,#N/A,TRUE,"STEEL";#N/A,#N/A,TRUE,"Door"}</definedName>
    <definedName name="_11A1__2_1" localSheetId="16" hidden="1">{#N/A,#N/A,TRUE,"Basic";#N/A,#N/A,TRUE,"EXT-TABLE";#N/A,#N/A,TRUE,"STEEL";#N/A,#N/A,TRUE,"INT-Table";#N/A,#N/A,TRUE,"STEEL";#N/A,#N/A,TRUE,"Door"}</definedName>
    <definedName name="_11A1__2_1" localSheetId="21" hidden="1">{#N/A,#N/A,TRUE,"Basic";#N/A,#N/A,TRUE,"EXT-TABLE";#N/A,#N/A,TRUE,"STEEL";#N/A,#N/A,TRUE,"INT-Table";#N/A,#N/A,TRUE,"STEEL";#N/A,#N/A,TRUE,"Door"}</definedName>
    <definedName name="_11A1__2_1" localSheetId="5" hidden="1">{#N/A,#N/A,TRUE,"Basic";#N/A,#N/A,TRUE,"EXT-TABLE";#N/A,#N/A,TRUE,"STEEL";#N/A,#N/A,TRUE,"INT-Table";#N/A,#N/A,TRUE,"STEEL";#N/A,#N/A,TRUE,"Door"}</definedName>
    <definedName name="_11A1__2_1" localSheetId="13" hidden="1">{#N/A,#N/A,TRUE,"Basic";#N/A,#N/A,TRUE,"EXT-TABLE";#N/A,#N/A,TRUE,"STEEL";#N/A,#N/A,TRUE,"INT-Table";#N/A,#N/A,TRUE,"STEEL";#N/A,#N/A,TRUE,"Door"}</definedName>
    <definedName name="_11A1__2_1" localSheetId="14" hidden="1">{#N/A,#N/A,TRUE,"Basic";#N/A,#N/A,TRUE,"EXT-TABLE";#N/A,#N/A,TRUE,"STEEL";#N/A,#N/A,TRUE,"INT-Table";#N/A,#N/A,TRUE,"STEEL";#N/A,#N/A,TRUE,"Door"}</definedName>
    <definedName name="_11A1__2_1" localSheetId="15" hidden="1">{#N/A,#N/A,TRUE,"Basic";#N/A,#N/A,TRUE,"EXT-TABLE";#N/A,#N/A,TRUE,"STEEL";#N/A,#N/A,TRUE,"INT-Table";#N/A,#N/A,TRUE,"STEEL";#N/A,#N/A,TRUE,"Door"}</definedName>
    <definedName name="_11A1__2_1" hidden="1">{#N/A,#N/A,TRUE,"Basic";#N/A,#N/A,TRUE,"EXT-TABLE";#N/A,#N/A,TRUE,"STEEL";#N/A,#N/A,TRUE,"INT-Table";#N/A,#N/A,TRUE,"STEEL";#N/A,#N/A,TRUE,"Door"}</definedName>
    <definedName name="_11A1__2_2" localSheetId="3" hidden="1">{#N/A,#N/A,TRUE,"Basic";#N/A,#N/A,TRUE,"EXT-TABLE";#N/A,#N/A,TRUE,"STEEL";#N/A,#N/A,TRUE,"INT-Table";#N/A,#N/A,TRUE,"STEEL";#N/A,#N/A,TRUE,"Door"}</definedName>
    <definedName name="_11A1__2_2" localSheetId="2" hidden="1">{#N/A,#N/A,TRUE,"Basic";#N/A,#N/A,TRUE,"EXT-TABLE";#N/A,#N/A,TRUE,"STEEL";#N/A,#N/A,TRUE,"INT-Table";#N/A,#N/A,TRUE,"STEEL";#N/A,#N/A,TRUE,"Door"}</definedName>
    <definedName name="_11A1__2_2" localSheetId="4" hidden="1">{#N/A,#N/A,TRUE,"Basic";#N/A,#N/A,TRUE,"EXT-TABLE";#N/A,#N/A,TRUE,"STEEL";#N/A,#N/A,TRUE,"INT-Table";#N/A,#N/A,TRUE,"STEEL";#N/A,#N/A,TRUE,"Door"}</definedName>
    <definedName name="_11A1__2_2" localSheetId="16" hidden="1">{#N/A,#N/A,TRUE,"Basic";#N/A,#N/A,TRUE,"EXT-TABLE";#N/A,#N/A,TRUE,"STEEL";#N/A,#N/A,TRUE,"INT-Table";#N/A,#N/A,TRUE,"STEEL";#N/A,#N/A,TRUE,"Door"}</definedName>
    <definedName name="_11A1__2_2" localSheetId="21" hidden="1">{#N/A,#N/A,TRUE,"Basic";#N/A,#N/A,TRUE,"EXT-TABLE";#N/A,#N/A,TRUE,"STEEL";#N/A,#N/A,TRUE,"INT-Table";#N/A,#N/A,TRUE,"STEEL";#N/A,#N/A,TRUE,"Door"}</definedName>
    <definedName name="_11A1__2_2" localSheetId="5" hidden="1">{#N/A,#N/A,TRUE,"Basic";#N/A,#N/A,TRUE,"EXT-TABLE";#N/A,#N/A,TRUE,"STEEL";#N/A,#N/A,TRUE,"INT-Table";#N/A,#N/A,TRUE,"STEEL";#N/A,#N/A,TRUE,"Door"}</definedName>
    <definedName name="_11A1__2_2" localSheetId="13" hidden="1">{#N/A,#N/A,TRUE,"Basic";#N/A,#N/A,TRUE,"EXT-TABLE";#N/A,#N/A,TRUE,"STEEL";#N/A,#N/A,TRUE,"INT-Table";#N/A,#N/A,TRUE,"STEEL";#N/A,#N/A,TRUE,"Door"}</definedName>
    <definedName name="_11A1__2_2" localSheetId="14" hidden="1">{#N/A,#N/A,TRUE,"Basic";#N/A,#N/A,TRUE,"EXT-TABLE";#N/A,#N/A,TRUE,"STEEL";#N/A,#N/A,TRUE,"INT-Table";#N/A,#N/A,TRUE,"STEEL";#N/A,#N/A,TRUE,"Door"}</definedName>
    <definedName name="_11A1__2_2" localSheetId="15" hidden="1">{#N/A,#N/A,TRUE,"Basic";#N/A,#N/A,TRUE,"EXT-TABLE";#N/A,#N/A,TRUE,"STEEL";#N/A,#N/A,TRUE,"INT-Table";#N/A,#N/A,TRUE,"STEEL";#N/A,#N/A,TRUE,"Door"}</definedName>
    <definedName name="_11A1__2_2" hidden="1">{#N/A,#N/A,TRUE,"Basic";#N/A,#N/A,TRUE,"EXT-TABLE";#N/A,#N/A,TRUE,"STEEL";#N/A,#N/A,TRUE,"INT-Table";#N/A,#N/A,TRUE,"STEEL";#N/A,#N/A,TRUE,"Door"}</definedName>
    <definedName name="_11A1__3" localSheetId="3" hidden="1">{#N/A,#N/A,TRUE,"Basic";#N/A,#N/A,TRUE,"EXT-TABLE";#N/A,#N/A,TRUE,"STEEL";#N/A,#N/A,TRUE,"INT-Table";#N/A,#N/A,TRUE,"STEEL";#N/A,#N/A,TRUE,"Door"}</definedName>
    <definedName name="_11A1__3" localSheetId="2" hidden="1">{#N/A,#N/A,TRUE,"Basic";#N/A,#N/A,TRUE,"EXT-TABLE";#N/A,#N/A,TRUE,"STEEL";#N/A,#N/A,TRUE,"INT-Table";#N/A,#N/A,TRUE,"STEEL";#N/A,#N/A,TRUE,"Door"}</definedName>
    <definedName name="_11A1__3" localSheetId="4" hidden="1">{#N/A,#N/A,TRUE,"Basic";#N/A,#N/A,TRUE,"EXT-TABLE";#N/A,#N/A,TRUE,"STEEL";#N/A,#N/A,TRUE,"INT-Table";#N/A,#N/A,TRUE,"STEEL";#N/A,#N/A,TRUE,"Door"}</definedName>
    <definedName name="_11A1__3" localSheetId="16" hidden="1">{#N/A,#N/A,TRUE,"Basic";#N/A,#N/A,TRUE,"EXT-TABLE";#N/A,#N/A,TRUE,"STEEL";#N/A,#N/A,TRUE,"INT-Table";#N/A,#N/A,TRUE,"STEEL";#N/A,#N/A,TRUE,"Door"}</definedName>
    <definedName name="_11A1__3" localSheetId="21" hidden="1">{#N/A,#N/A,TRUE,"Basic";#N/A,#N/A,TRUE,"EXT-TABLE";#N/A,#N/A,TRUE,"STEEL";#N/A,#N/A,TRUE,"INT-Table";#N/A,#N/A,TRUE,"STEEL";#N/A,#N/A,TRUE,"Door"}</definedName>
    <definedName name="_11A1__3" localSheetId="5" hidden="1">{#N/A,#N/A,TRUE,"Basic";#N/A,#N/A,TRUE,"EXT-TABLE";#N/A,#N/A,TRUE,"STEEL";#N/A,#N/A,TRUE,"INT-Table";#N/A,#N/A,TRUE,"STEEL";#N/A,#N/A,TRUE,"Door"}</definedName>
    <definedName name="_11A1__3" localSheetId="13" hidden="1">{#N/A,#N/A,TRUE,"Basic";#N/A,#N/A,TRUE,"EXT-TABLE";#N/A,#N/A,TRUE,"STEEL";#N/A,#N/A,TRUE,"INT-Table";#N/A,#N/A,TRUE,"STEEL";#N/A,#N/A,TRUE,"Door"}</definedName>
    <definedName name="_11A1__3" localSheetId="14" hidden="1">{#N/A,#N/A,TRUE,"Basic";#N/A,#N/A,TRUE,"EXT-TABLE";#N/A,#N/A,TRUE,"STEEL";#N/A,#N/A,TRUE,"INT-Table";#N/A,#N/A,TRUE,"STEEL";#N/A,#N/A,TRUE,"Door"}</definedName>
    <definedName name="_11A1__3" localSheetId="15" hidden="1">{#N/A,#N/A,TRUE,"Basic";#N/A,#N/A,TRUE,"EXT-TABLE";#N/A,#N/A,TRUE,"STEEL";#N/A,#N/A,TRUE,"INT-Table";#N/A,#N/A,TRUE,"STEEL";#N/A,#N/A,TRUE,"Door"}</definedName>
    <definedName name="_11A1__3" hidden="1">{#N/A,#N/A,TRUE,"Basic";#N/A,#N/A,TRUE,"EXT-TABLE";#N/A,#N/A,TRUE,"STEEL";#N/A,#N/A,TRUE,"INT-Table";#N/A,#N/A,TRUE,"STEEL";#N/A,#N/A,TRUE,"Door"}</definedName>
    <definedName name="_11A1__3_1" localSheetId="3" hidden="1">{#N/A,#N/A,TRUE,"Basic";#N/A,#N/A,TRUE,"EXT-TABLE";#N/A,#N/A,TRUE,"STEEL";#N/A,#N/A,TRUE,"INT-Table";#N/A,#N/A,TRUE,"STEEL";#N/A,#N/A,TRUE,"Door"}</definedName>
    <definedName name="_11A1__3_1" localSheetId="2" hidden="1">{#N/A,#N/A,TRUE,"Basic";#N/A,#N/A,TRUE,"EXT-TABLE";#N/A,#N/A,TRUE,"STEEL";#N/A,#N/A,TRUE,"INT-Table";#N/A,#N/A,TRUE,"STEEL";#N/A,#N/A,TRUE,"Door"}</definedName>
    <definedName name="_11A1__3_1" localSheetId="4" hidden="1">{#N/A,#N/A,TRUE,"Basic";#N/A,#N/A,TRUE,"EXT-TABLE";#N/A,#N/A,TRUE,"STEEL";#N/A,#N/A,TRUE,"INT-Table";#N/A,#N/A,TRUE,"STEEL";#N/A,#N/A,TRUE,"Door"}</definedName>
    <definedName name="_11A1__3_1" localSheetId="16" hidden="1">{#N/A,#N/A,TRUE,"Basic";#N/A,#N/A,TRUE,"EXT-TABLE";#N/A,#N/A,TRUE,"STEEL";#N/A,#N/A,TRUE,"INT-Table";#N/A,#N/A,TRUE,"STEEL";#N/A,#N/A,TRUE,"Door"}</definedName>
    <definedName name="_11A1__3_1" localSheetId="21" hidden="1">{#N/A,#N/A,TRUE,"Basic";#N/A,#N/A,TRUE,"EXT-TABLE";#N/A,#N/A,TRUE,"STEEL";#N/A,#N/A,TRUE,"INT-Table";#N/A,#N/A,TRUE,"STEEL";#N/A,#N/A,TRUE,"Door"}</definedName>
    <definedName name="_11A1__3_1" localSheetId="5" hidden="1">{#N/A,#N/A,TRUE,"Basic";#N/A,#N/A,TRUE,"EXT-TABLE";#N/A,#N/A,TRUE,"STEEL";#N/A,#N/A,TRUE,"INT-Table";#N/A,#N/A,TRUE,"STEEL";#N/A,#N/A,TRUE,"Door"}</definedName>
    <definedName name="_11A1__3_1" localSheetId="13" hidden="1">{#N/A,#N/A,TRUE,"Basic";#N/A,#N/A,TRUE,"EXT-TABLE";#N/A,#N/A,TRUE,"STEEL";#N/A,#N/A,TRUE,"INT-Table";#N/A,#N/A,TRUE,"STEEL";#N/A,#N/A,TRUE,"Door"}</definedName>
    <definedName name="_11A1__3_1" localSheetId="14" hidden="1">{#N/A,#N/A,TRUE,"Basic";#N/A,#N/A,TRUE,"EXT-TABLE";#N/A,#N/A,TRUE,"STEEL";#N/A,#N/A,TRUE,"INT-Table";#N/A,#N/A,TRUE,"STEEL";#N/A,#N/A,TRUE,"Door"}</definedName>
    <definedName name="_11A1__3_1" localSheetId="15" hidden="1">{#N/A,#N/A,TRUE,"Basic";#N/A,#N/A,TRUE,"EXT-TABLE";#N/A,#N/A,TRUE,"STEEL";#N/A,#N/A,TRUE,"INT-Table";#N/A,#N/A,TRUE,"STEEL";#N/A,#N/A,TRUE,"Door"}</definedName>
    <definedName name="_11A1__3_1" hidden="1">{#N/A,#N/A,TRUE,"Basic";#N/A,#N/A,TRUE,"EXT-TABLE";#N/A,#N/A,TRUE,"STEEL";#N/A,#N/A,TRUE,"INT-Table";#N/A,#N/A,TRUE,"STEEL";#N/A,#N/A,TRUE,"Door"}</definedName>
    <definedName name="_11A1__3_2" localSheetId="3" hidden="1">{#N/A,#N/A,TRUE,"Basic";#N/A,#N/A,TRUE,"EXT-TABLE";#N/A,#N/A,TRUE,"STEEL";#N/A,#N/A,TRUE,"INT-Table";#N/A,#N/A,TRUE,"STEEL";#N/A,#N/A,TRUE,"Door"}</definedName>
    <definedName name="_11A1__3_2" localSheetId="2" hidden="1">{#N/A,#N/A,TRUE,"Basic";#N/A,#N/A,TRUE,"EXT-TABLE";#N/A,#N/A,TRUE,"STEEL";#N/A,#N/A,TRUE,"INT-Table";#N/A,#N/A,TRUE,"STEEL";#N/A,#N/A,TRUE,"Door"}</definedName>
    <definedName name="_11A1__3_2" localSheetId="4" hidden="1">{#N/A,#N/A,TRUE,"Basic";#N/A,#N/A,TRUE,"EXT-TABLE";#N/A,#N/A,TRUE,"STEEL";#N/A,#N/A,TRUE,"INT-Table";#N/A,#N/A,TRUE,"STEEL";#N/A,#N/A,TRUE,"Door"}</definedName>
    <definedName name="_11A1__3_2" localSheetId="16" hidden="1">{#N/A,#N/A,TRUE,"Basic";#N/A,#N/A,TRUE,"EXT-TABLE";#N/A,#N/A,TRUE,"STEEL";#N/A,#N/A,TRUE,"INT-Table";#N/A,#N/A,TRUE,"STEEL";#N/A,#N/A,TRUE,"Door"}</definedName>
    <definedName name="_11A1__3_2" localSheetId="21" hidden="1">{#N/A,#N/A,TRUE,"Basic";#N/A,#N/A,TRUE,"EXT-TABLE";#N/A,#N/A,TRUE,"STEEL";#N/A,#N/A,TRUE,"INT-Table";#N/A,#N/A,TRUE,"STEEL";#N/A,#N/A,TRUE,"Door"}</definedName>
    <definedName name="_11A1__3_2" localSheetId="5" hidden="1">{#N/A,#N/A,TRUE,"Basic";#N/A,#N/A,TRUE,"EXT-TABLE";#N/A,#N/A,TRUE,"STEEL";#N/A,#N/A,TRUE,"INT-Table";#N/A,#N/A,TRUE,"STEEL";#N/A,#N/A,TRUE,"Door"}</definedName>
    <definedName name="_11A1__3_2" localSheetId="13" hidden="1">{#N/A,#N/A,TRUE,"Basic";#N/A,#N/A,TRUE,"EXT-TABLE";#N/A,#N/A,TRUE,"STEEL";#N/A,#N/A,TRUE,"INT-Table";#N/A,#N/A,TRUE,"STEEL";#N/A,#N/A,TRUE,"Door"}</definedName>
    <definedName name="_11A1__3_2" localSheetId="14" hidden="1">{#N/A,#N/A,TRUE,"Basic";#N/A,#N/A,TRUE,"EXT-TABLE";#N/A,#N/A,TRUE,"STEEL";#N/A,#N/A,TRUE,"INT-Table";#N/A,#N/A,TRUE,"STEEL";#N/A,#N/A,TRUE,"Door"}</definedName>
    <definedName name="_11A1__3_2" localSheetId="15" hidden="1">{#N/A,#N/A,TRUE,"Basic";#N/A,#N/A,TRUE,"EXT-TABLE";#N/A,#N/A,TRUE,"STEEL";#N/A,#N/A,TRUE,"INT-Table";#N/A,#N/A,TRUE,"STEEL";#N/A,#N/A,TRUE,"Door"}</definedName>
    <definedName name="_11A1__3_2" hidden="1">{#N/A,#N/A,TRUE,"Basic";#N/A,#N/A,TRUE,"EXT-TABLE";#N/A,#N/A,TRUE,"STEEL";#N/A,#N/A,TRUE,"INT-Table";#N/A,#N/A,TRUE,"STEEL";#N/A,#N/A,TRUE,"Door"}</definedName>
    <definedName name="_11A1__4" localSheetId="3" hidden="1">{#N/A,#N/A,TRUE,"Basic";#N/A,#N/A,TRUE,"EXT-TABLE";#N/A,#N/A,TRUE,"STEEL";#N/A,#N/A,TRUE,"INT-Table";#N/A,#N/A,TRUE,"STEEL";#N/A,#N/A,TRUE,"Door"}</definedName>
    <definedName name="_11A1__4" localSheetId="2" hidden="1">{#N/A,#N/A,TRUE,"Basic";#N/A,#N/A,TRUE,"EXT-TABLE";#N/A,#N/A,TRUE,"STEEL";#N/A,#N/A,TRUE,"INT-Table";#N/A,#N/A,TRUE,"STEEL";#N/A,#N/A,TRUE,"Door"}</definedName>
    <definedName name="_11A1__4" localSheetId="4" hidden="1">{#N/A,#N/A,TRUE,"Basic";#N/A,#N/A,TRUE,"EXT-TABLE";#N/A,#N/A,TRUE,"STEEL";#N/A,#N/A,TRUE,"INT-Table";#N/A,#N/A,TRUE,"STEEL";#N/A,#N/A,TRUE,"Door"}</definedName>
    <definedName name="_11A1__4" localSheetId="16" hidden="1">{#N/A,#N/A,TRUE,"Basic";#N/A,#N/A,TRUE,"EXT-TABLE";#N/A,#N/A,TRUE,"STEEL";#N/A,#N/A,TRUE,"INT-Table";#N/A,#N/A,TRUE,"STEEL";#N/A,#N/A,TRUE,"Door"}</definedName>
    <definedName name="_11A1__4" localSheetId="21" hidden="1">{#N/A,#N/A,TRUE,"Basic";#N/A,#N/A,TRUE,"EXT-TABLE";#N/A,#N/A,TRUE,"STEEL";#N/A,#N/A,TRUE,"INT-Table";#N/A,#N/A,TRUE,"STEEL";#N/A,#N/A,TRUE,"Door"}</definedName>
    <definedName name="_11A1__4" localSheetId="5" hidden="1">{#N/A,#N/A,TRUE,"Basic";#N/A,#N/A,TRUE,"EXT-TABLE";#N/A,#N/A,TRUE,"STEEL";#N/A,#N/A,TRUE,"INT-Table";#N/A,#N/A,TRUE,"STEEL";#N/A,#N/A,TRUE,"Door"}</definedName>
    <definedName name="_11A1__4" localSheetId="13" hidden="1">{#N/A,#N/A,TRUE,"Basic";#N/A,#N/A,TRUE,"EXT-TABLE";#N/A,#N/A,TRUE,"STEEL";#N/A,#N/A,TRUE,"INT-Table";#N/A,#N/A,TRUE,"STEEL";#N/A,#N/A,TRUE,"Door"}</definedName>
    <definedName name="_11A1__4" localSheetId="14" hidden="1">{#N/A,#N/A,TRUE,"Basic";#N/A,#N/A,TRUE,"EXT-TABLE";#N/A,#N/A,TRUE,"STEEL";#N/A,#N/A,TRUE,"INT-Table";#N/A,#N/A,TRUE,"STEEL";#N/A,#N/A,TRUE,"Door"}</definedName>
    <definedName name="_11A1__4" localSheetId="15" hidden="1">{#N/A,#N/A,TRUE,"Basic";#N/A,#N/A,TRUE,"EXT-TABLE";#N/A,#N/A,TRUE,"STEEL";#N/A,#N/A,TRUE,"INT-Table";#N/A,#N/A,TRUE,"STEEL";#N/A,#N/A,TRUE,"Door"}</definedName>
    <definedName name="_11A1__4" hidden="1">{#N/A,#N/A,TRUE,"Basic";#N/A,#N/A,TRUE,"EXT-TABLE";#N/A,#N/A,TRUE,"STEEL";#N/A,#N/A,TRUE,"INT-Table";#N/A,#N/A,TRUE,"STEEL";#N/A,#N/A,TRUE,"Door"}</definedName>
    <definedName name="_11A1__4_1" localSheetId="3" hidden="1">{#N/A,#N/A,TRUE,"Basic";#N/A,#N/A,TRUE,"EXT-TABLE";#N/A,#N/A,TRUE,"STEEL";#N/A,#N/A,TRUE,"INT-Table";#N/A,#N/A,TRUE,"STEEL";#N/A,#N/A,TRUE,"Door"}</definedName>
    <definedName name="_11A1__4_1" localSheetId="2" hidden="1">{#N/A,#N/A,TRUE,"Basic";#N/A,#N/A,TRUE,"EXT-TABLE";#N/A,#N/A,TRUE,"STEEL";#N/A,#N/A,TRUE,"INT-Table";#N/A,#N/A,TRUE,"STEEL";#N/A,#N/A,TRUE,"Door"}</definedName>
    <definedName name="_11A1__4_1" localSheetId="4" hidden="1">{#N/A,#N/A,TRUE,"Basic";#N/A,#N/A,TRUE,"EXT-TABLE";#N/A,#N/A,TRUE,"STEEL";#N/A,#N/A,TRUE,"INT-Table";#N/A,#N/A,TRUE,"STEEL";#N/A,#N/A,TRUE,"Door"}</definedName>
    <definedName name="_11A1__4_1" localSheetId="16" hidden="1">{#N/A,#N/A,TRUE,"Basic";#N/A,#N/A,TRUE,"EXT-TABLE";#N/A,#N/A,TRUE,"STEEL";#N/A,#N/A,TRUE,"INT-Table";#N/A,#N/A,TRUE,"STEEL";#N/A,#N/A,TRUE,"Door"}</definedName>
    <definedName name="_11A1__4_1" localSheetId="21" hidden="1">{#N/A,#N/A,TRUE,"Basic";#N/A,#N/A,TRUE,"EXT-TABLE";#N/A,#N/A,TRUE,"STEEL";#N/A,#N/A,TRUE,"INT-Table";#N/A,#N/A,TRUE,"STEEL";#N/A,#N/A,TRUE,"Door"}</definedName>
    <definedName name="_11A1__4_1" localSheetId="5" hidden="1">{#N/A,#N/A,TRUE,"Basic";#N/A,#N/A,TRUE,"EXT-TABLE";#N/A,#N/A,TRUE,"STEEL";#N/A,#N/A,TRUE,"INT-Table";#N/A,#N/A,TRUE,"STEEL";#N/A,#N/A,TRUE,"Door"}</definedName>
    <definedName name="_11A1__4_1" localSheetId="13" hidden="1">{#N/A,#N/A,TRUE,"Basic";#N/A,#N/A,TRUE,"EXT-TABLE";#N/A,#N/A,TRUE,"STEEL";#N/A,#N/A,TRUE,"INT-Table";#N/A,#N/A,TRUE,"STEEL";#N/A,#N/A,TRUE,"Door"}</definedName>
    <definedName name="_11A1__4_1" localSheetId="14" hidden="1">{#N/A,#N/A,TRUE,"Basic";#N/A,#N/A,TRUE,"EXT-TABLE";#N/A,#N/A,TRUE,"STEEL";#N/A,#N/A,TRUE,"INT-Table";#N/A,#N/A,TRUE,"STEEL";#N/A,#N/A,TRUE,"Door"}</definedName>
    <definedName name="_11A1__4_1" localSheetId="15" hidden="1">{#N/A,#N/A,TRUE,"Basic";#N/A,#N/A,TRUE,"EXT-TABLE";#N/A,#N/A,TRUE,"STEEL";#N/A,#N/A,TRUE,"INT-Table";#N/A,#N/A,TRUE,"STEEL";#N/A,#N/A,TRUE,"Door"}</definedName>
    <definedName name="_11A1__4_1" hidden="1">{#N/A,#N/A,TRUE,"Basic";#N/A,#N/A,TRUE,"EXT-TABLE";#N/A,#N/A,TRUE,"STEEL";#N/A,#N/A,TRUE,"INT-Table";#N/A,#N/A,TRUE,"STEEL";#N/A,#N/A,TRUE,"Door"}</definedName>
    <definedName name="_11A1__4_2" localSheetId="3" hidden="1">{#N/A,#N/A,TRUE,"Basic";#N/A,#N/A,TRUE,"EXT-TABLE";#N/A,#N/A,TRUE,"STEEL";#N/A,#N/A,TRUE,"INT-Table";#N/A,#N/A,TRUE,"STEEL";#N/A,#N/A,TRUE,"Door"}</definedName>
    <definedName name="_11A1__4_2" localSheetId="2" hidden="1">{#N/A,#N/A,TRUE,"Basic";#N/A,#N/A,TRUE,"EXT-TABLE";#N/A,#N/A,TRUE,"STEEL";#N/A,#N/A,TRUE,"INT-Table";#N/A,#N/A,TRUE,"STEEL";#N/A,#N/A,TRUE,"Door"}</definedName>
    <definedName name="_11A1__4_2" localSheetId="4" hidden="1">{#N/A,#N/A,TRUE,"Basic";#N/A,#N/A,TRUE,"EXT-TABLE";#N/A,#N/A,TRUE,"STEEL";#N/A,#N/A,TRUE,"INT-Table";#N/A,#N/A,TRUE,"STEEL";#N/A,#N/A,TRUE,"Door"}</definedName>
    <definedName name="_11A1__4_2" localSheetId="16" hidden="1">{#N/A,#N/A,TRUE,"Basic";#N/A,#N/A,TRUE,"EXT-TABLE";#N/A,#N/A,TRUE,"STEEL";#N/A,#N/A,TRUE,"INT-Table";#N/A,#N/A,TRUE,"STEEL";#N/A,#N/A,TRUE,"Door"}</definedName>
    <definedName name="_11A1__4_2" localSheetId="21" hidden="1">{#N/A,#N/A,TRUE,"Basic";#N/A,#N/A,TRUE,"EXT-TABLE";#N/A,#N/A,TRUE,"STEEL";#N/A,#N/A,TRUE,"INT-Table";#N/A,#N/A,TRUE,"STEEL";#N/A,#N/A,TRUE,"Door"}</definedName>
    <definedName name="_11A1__4_2" localSheetId="5" hidden="1">{#N/A,#N/A,TRUE,"Basic";#N/A,#N/A,TRUE,"EXT-TABLE";#N/A,#N/A,TRUE,"STEEL";#N/A,#N/A,TRUE,"INT-Table";#N/A,#N/A,TRUE,"STEEL";#N/A,#N/A,TRUE,"Door"}</definedName>
    <definedName name="_11A1__4_2" localSheetId="13" hidden="1">{#N/A,#N/A,TRUE,"Basic";#N/A,#N/A,TRUE,"EXT-TABLE";#N/A,#N/A,TRUE,"STEEL";#N/A,#N/A,TRUE,"INT-Table";#N/A,#N/A,TRUE,"STEEL";#N/A,#N/A,TRUE,"Door"}</definedName>
    <definedName name="_11A1__4_2" localSheetId="14" hidden="1">{#N/A,#N/A,TRUE,"Basic";#N/A,#N/A,TRUE,"EXT-TABLE";#N/A,#N/A,TRUE,"STEEL";#N/A,#N/A,TRUE,"INT-Table";#N/A,#N/A,TRUE,"STEEL";#N/A,#N/A,TRUE,"Door"}</definedName>
    <definedName name="_11A1__4_2" localSheetId="15" hidden="1">{#N/A,#N/A,TRUE,"Basic";#N/A,#N/A,TRUE,"EXT-TABLE";#N/A,#N/A,TRUE,"STEEL";#N/A,#N/A,TRUE,"INT-Table";#N/A,#N/A,TRUE,"STEEL";#N/A,#N/A,TRUE,"Door"}</definedName>
    <definedName name="_11A1__4_2" hidden="1">{#N/A,#N/A,TRUE,"Basic";#N/A,#N/A,TRUE,"EXT-TABLE";#N/A,#N/A,TRUE,"STEEL";#N/A,#N/A,TRUE,"INT-Table";#N/A,#N/A,TRUE,"STEEL";#N/A,#N/A,TRUE,"Door"}</definedName>
    <definedName name="_11A1__5" localSheetId="3" hidden="1">{#N/A,#N/A,TRUE,"Basic";#N/A,#N/A,TRUE,"EXT-TABLE";#N/A,#N/A,TRUE,"STEEL";#N/A,#N/A,TRUE,"INT-Table";#N/A,#N/A,TRUE,"STEEL";#N/A,#N/A,TRUE,"Door"}</definedName>
    <definedName name="_11A1__5" localSheetId="2" hidden="1">{#N/A,#N/A,TRUE,"Basic";#N/A,#N/A,TRUE,"EXT-TABLE";#N/A,#N/A,TRUE,"STEEL";#N/A,#N/A,TRUE,"INT-Table";#N/A,#N/A,TRUE,"STEEL";#N/A,#N/A,TRUE,"Door"}</definedName>
    <definedName name="_11A1__5" localSheetId="4" hidden="1">{#N/A,#N/A,TRUE,"Basic";#N/A,#N/A,TRUE,"EXT-TABLE";#N/A,#N/A,TRUE,"STEEL";#N/A,#N/A,TRUE,"INT-Table";#N/A,#N/A,TRUE,"STEEL";#N/A,#N/A,TRUE,"Door"}</definedName>
    <definedName name="_11A1__5" localSheetId="16" hidden="1">{#N/A,#N/A,TRUE,"Basic";#N/A,#N/A,TRUE,"EXT-TABLE";#N/A,#N/A,TRUE,"STEEL";#N/A,#N/A,TRUE,"INT-Table";#N/A,#N/A,TRUE,"STEEL";#N/A,#N/A,TRUE,"Door"}</definedName>
    <definedName name="_11A1__5" localSheetId="21" hidden="1">{#N/A,#N/A,TRUE,"Basic";#N/A,#N/A,TRUE,"EXT-TABLE";#N/A,#N/A,TRUE,"STEEL";#N/A,#N/A,TRUE,"INT-Table";#N/A,#N/A,TRUE,"STEEL";#N/A,#N/A,TRUE,"Door"}</definedName>
    <definedName name="_11A1__5" localSheetId="5" hidden="1">{#N/A,#N/A,TRUE,"Basic";#N/A,#N/A,TRUE,"EXT-TABLE";#N/A,#N/A,TRUE,"STEEL";#N/A,#N/A,TRUE,"INT-Table";#N/A,#N/A,TRUE,"STEEL";#N/A,#N/A,TRUE,"Door"}</definedName>
    <definedName name="_11A1__5" localSheetId="13" hidden="1">{#N/A,#N/A,TRUE,"Basic";#N/A,#N/A,TRUE,"EXT-TABLE";#N/A,#N/A,TRUE,"STEEL";#N/A,#N/A,TRUE,"INT-Table";#N/A,#N/A,TRUE,"STEEL";#N/A,#N/A,TRUE,"Door"}</definedName>
    <definedName name="_11A1__5" localSheetId="14" hidden="1">{#N/A,#N/A,TRUE,"Basic";#N/A,#N/A,TRUE,"EXT-TABLE";#N/A,#N/A,TRUE,"STEEL";#N/A,#N/A,TRUE,"INT-Table";#N/A,#N/A,TRUE,"STEEL";#N/A,#N/A,TRUE,"Door"}</definedName>
    <definedName name="_11A1__5" localSheetId="15" hidden="1">{#N/A,#N/A,TRUE,"Basic";#N/A,#N/A,TRUE,"EXT-TABLE";#N/A,#N/A,TRUE,"STEEL";#N/A,#N/A,TRUE,"INT-Table";#N/A,#N/A,TRUE,"STEEL";#N/A,#N/A,TRUE,"Door"}</definedName>
    <definedName name="_11A1__5" hidden="1">{#N/A,#N/A,TRUE,"Basic";#N/A,#N/A,TRUE,"EXT-TABLE";#N/A,#N/A,TRUE,"STEEL";#N/A,#N/A,TRUE,"INT-Table";#N/A,#N/A,TRUE,"STEEL";#N/A,#N/A,TRUE,"Door"}</definedName>
    <definedName name="_11A1__5_1" localSheetId="3" hidden="1">{#N/A,#N/A,TRUE,"Basic";#N/A,#N/A,TRUE,"EXT-TABLE";#N/A,#N/A,TRUE,"STEEL";#N/A,#N/A,TRUE,"INT-Table";#N/A,#N/A,TRUE,"STEEL";#N/A,#N/A,TRUE,"Door"}</definedName>
    <definedName name="_11A1__5_1" localSheetId="2" hidden="1">{#N/A,#N/A,TRUE,"Basic";#N/A,#N/A,TRUE,"EXT-TABLE";#N/A,#N/A,TRUE,"STEEL";#N/A,#N/A,TRUE,"INT-Table";#N/A,#N/A,TRUE,"STEEL";#N/A,#N/A,TRUE,"Door"}</definedName>
    <definedName name="_11A1__5_1" localSheetId="4" hidden="1">{#N/A,#N/A,TRUE,"Basic";#N/A,#N/A,TRUE,"EXT-TABLE";#N/A,#N/A,TRUE,"STEEL";#N/A,#N/A,TRUE,"INT-Table";#N/A,#N/A,TRUE,"STEEL";#N/A,#N/A,TRUE,"Door"}</definedName>
    <definedName name="_11A1__5_1" localSheetId="16" hidden="1">{#N/A,#N/A,TRUE,"Basic";#N/A,#N/A,TRUE,"EXT-TABLE";#N/A,#N/A,TRUE,"STEEL";#N/A,#N/A,TRUE,"INT-Table";#N/A,#N/A,TRUE,"STEEL";#N/A,#N/A,TRUE,"Door"}</definedName>
    <definedName name="_11A1__5_1" localSheetId="21" hidden="1">{#N/A,#N/A,TRUE,"Basic";#N/A,#N/A,TRUE,"EXT-TABLE";#N/A,#N/A,TRUE,"STEEL";#N/A,#N/A,TRUE,"INT-Table";#N/A,#N/A,TRUE,"STEEL";#N/A,#N/A,TRUE,"Door"}</definedName>
    <definedName name="_11A1__5_1" localSheetId="5" hidden="1">{#N/A,#N/A,TRUE,"Basic";#N/A,#N/A,TRUE,"EXT-TABLE";#N/A,#N/A,TRUE,"STEEL";#N/A,#N/A,TRUE,"INT-Table";#N/A,#N/A,TRUE,"STEEL";#N/A,#N/A,TRUE,"Door"}</definedName>
    <definedName name="_11A1__5_1" localSheetId="13" hidden="1">{#N/A,#N/A,TRUE,"Basic";#N/A,#N/A,TRUE,"EXT-TABLE";#N/A,#N/A,TRUE,"STEEL";#N/A,#N/A,TRUE,"INT-Table";#N/A,#N/A,TRUE,"STEEL";#N/A,#N/A,TRUE,"Door"}</definedName>
    <definedName name="_11A1__5_1" localSheetId="14" hidden="1">{#N/A,#N/A,TRUE,"Basic";#N/A,#N/A,TRUE,"EXT-TABLE";#N/A,#N/A,TRUE,"STEEL";#N/A,#N/A,TRUE,"INT-Table";#N/A,#N/A,TRUE,"STEEL";#N/A,#N/A,TRUE,"Door"}</definedName>
    <definedName name="_11A1__5_1" localSheetId="15" hidden="1">{#N/A,#N/A,TRUE,"Basic";#N/A,#N/A,TRUE,"EXT-TABLE";#N/A,#N/A,TRUE,"STEEL";#N/A,#N/A,TRUE,"INT-Table";#N/A,#N/A,TRUE,"STEEL";#N/A,#N/A,TRUE,"Door"}</definedName>
    <definedName name="_11A1__5_1" hidden="1">{#N/A,#N/A,TRUE,"Basic";#N/A,#N/A,TRUE,"EXT-TABLE";#N/A,#N/A,TRUE,"STEEL";#N/A,#N/A,TRUE,"INT-Table";#N/A,#N/A,TRUE,"STEEL";#N/A,#N/A,TRUE,"Door"}</definedName>
    <definedName name="_11A1__5_2" localSheetId="3" hidden="1">{#N/A,#N/A,TRUE,"Basic";#N/A,#N/A,TRUE,"EXT-TABLE";#N/A,#N/A,TRUE,"STEEL";#N/A,#N/A,TRUE,"INT-Table";#N/A,#N/A,TRUE,"STEEL";#N/A,#N/A,TRUE,"Door"}</definedName>
    <definedName name="_11A1__5_2" localSheetId="2" hidden="1">{#N/A,#N/A,TRUE,"Basic";#N/A,#N/A,TRUE,"EXT-TABLE";#N/A,#N/A,TRUE,"STEEL";#N/A,#N/A,TRUE,"INT-Table";#N/A,#N/A,TRUE,"STEEL";#N/A,#N/A,TRUE,"Door"}</definedName>
    <definedName name="_11A1__5_2" localSheetId="4" hidden="1">{#N/A,#N/A,TRUE,"Basic";#N/A,#N/A,TRUE,"EXT-TABLE";#N/A,#N/A,TRUE,"STEEL";#N/A,#N/A,TRUE,"INT-Table";#N/A,#N/A,TRUE,"STEEL";#N/A,#N/A,TRUE,"Door"}</definedName>
    <definedName name="_11A1__5_2" localSheetId="16" hidden="1">{#N/A,#N/A,TRUE,"Basic";#N/A,#N/A,TRUE,"EXT-TABLE";#N/A,#N/A,TRUE,"STEEL";#N/A,#N/A,TRUE,"INT-Table";#N/A,#N/A,TRUE,"STEEL";#N/A,#N/A,TRUE,"Door"}</definedName>
    <definedName name="_11A1__5_2" localSheetId="21" hidden="1">{#N/A,#N/A,TRUE,"Basic";#N/A,#N/A,TRUE,"EXT-TABLE";#N/A,#N/A,TRUE,"STEEL";#N/A,#N/A,TRUE,"INT-Table";#N/A,#N/A,TRUE,"STEEL";#N/A,#N/A,TRUE,"Door"}</definedName>
    <definedName name="_11A1__5_2" localSheetId="5" hidden="1">{#N/A,#N/A,TRUE,"Basic";#N/A,#N/A,TRUE,"EXT-TABLE";#N/A,#N/A,TRUE,"STEEL";#N/A,#N/A,TRUE,"INT-Table";#N/A,#N/A,TRUE,"STEEL";#N/A,#N/A,TRUE,"Door"}</definedName>
    <definedName name="_11A1__5_2" localSheetId="13" hidden="1">{#N/A,#N/A,TRUE,"Basic";#N/A,#N/A,TRUE,"EXT-TABLE";#N/A,#N/A,TRUE,"STEEL";#N/A,#N/A,TRUE,"INT-Table";#N/A,#N/A,TRUE,"STEEL";#N/A,#N/A,TRUE,"Door"}</definedName>
    <definedName name="_11A1__5_2" localSheetId="14" hidden="1">{#N/A,#N/A,TRUE,"Basic";#N/A,#N/A,TRUE,"EXT-TABLE";#N/A,#N/A,TRUE,"STEEL";#N/A,#N/A,TRUE,"INT-Table";#N/A,#N/A,TRUE,"STEEL";#N/A,#N/A,TRUE,"Door"}</definedName>
    <definedName name="_11A1__5_2" localSheetId="15" hidden="1">{#N/A,#N/A,TRUE,"Basic";#N/A,#N/A,TRUE,"EXT-TABLE";#N/A,#N/A,TRUE,"STEEL";#N/A,#N/A,TRUE,"INT-Table";#N/A,#N/A,TRUE,"STEEL";#N/A,#N/A,TRUE,"Door"}</definedName>
    <definedName name="_11A1__5_2" hidden="1">{#N/A,#N/A,TRUE,"Basic";#N/A,#N/A,TRUE,"EXT-TABLE";#N/A,#N/A,TRUE,"STEEL";#N/A,#N/A,TRUE,"INT-Table";#N/A,#N/A,TRUE,"STEEL";#N/A,#N/A,TRUE,"Door"}</definedName>
    <definedName name="_12__123Graph_BCHART_5" hidden="1">#REF!</definedName>
    <definedName name="_12__123Graph_BMOB_02" hidden="1">#REF!</definedName>
    <definedName name="_12__123Graph_DCONTRAC._OIL" localSheetId="3" hidden="1">'[9]Cashflow Analysis'!#REF!</definedName>
    <definedName name="_12__123Graph_DCONTRAC._OIL" localSheetId="2" hidden="1">'[9]Cashflow Analysis'!#REF!</definedName>
    <definedName name="_12__123Graph_DCONTRAC._OIL" localSheetId="4" hidden="1">'[9]Cashflow Analysis'!#REF!</definedName>
    <definedName name="_12__123Graph_DCONTRAC._OIL" localSheetId="16" hidden="1">'[9]Cashflow Analysis'!#REF!</definedName>
    <definedName name="_12__123Graph_DCONTRAC._OIL" localSheetId="21" hidden="1">'[9]Cashflow Analysis'!#REF!</definedName>
    <definedName name="_12__123Graph_DCONTRAC._OIL" localSheetId="5" hidden="1">'[9]Cashflow Analysis'!#REF!</definedName>
    <definedName name="_12__123Graph_DCONTRAC._OIL" localSheetId="13" hidden="1">'[9]Cashflow Analysis'!#REF!</definedName>
    <definedName name="_12__123Graph_DCONTRAC._OIL" localSheetId="18" hidden="1">'[9]Cashflow Analysis'!#REF!</definedName>
    <definedName name="_12__123Graph_DCONTRAC._OIL" localSheetId="14" hidden="1">'[9]Cashflow Analysis'!#REF!</definedName>
    <definedName name="_12__123Graph_DCONTRAC._OIL" localSheetId="15" hidden="1">'[9]Cashflow Analysis'!#REF!</definedName>
    <definedName name="_12__123Graph_DCONTRAC._OIL" hidden="1">'[9]Cashflow Analysis'!#REF!</definedName>
    <definedName name="_12__123Graph_XCHART_1" localSheetId="3" hidden="1">[16]Productivity!$H$3:$AB$3</definedName>
    <definedName name="_12__123Graph_XCHART_1" localSheetId="2" hidden="1">[16]Productivity!$H$3:$AB$3</definedName>
    <definedName name="_12__123Graph_XCHART_1" localSheetId="4" hidden="1">[16]Productivity!$H$3:$AB$3</definedName>
    <definedName name="_12__123Graph_XCHART_1" localSheetId="16" hidden="1">[16]Productivity!$H$3:$AB$3</definedName>
    <definedName name="_12__123Graph_XCHART_1" localSheetId="21" hidden="1">[16]Productivity!$H$3:$AB$3</definedName>
    <definedName name="_12__123Graph_XCHART_1" localSheetId="5" hidden="1">[16]Productivity!$H$3:$AB$3</definedName>
    <definedName name="_12__123Graph_XCHART_1" localSheetId="13" hidden="1">[16]Productivity!$H$3:$AB$3</definedName>
    <definedName name="_12__123Graph_XCHART_1" localSheetId="18" hidden="1">[16]Productivity!$H$3:$AB$3</definedName>
    <definedName name="_12__123Graph_XCHART_1" localSheetId="14" hidden="1">[16]Productivity!$H$3:$AB$3</definedName>
    <definedName name="_12__123Graph_XCHART_1" localSheetId="15" hidden="1">[16]Productivity!$H$3:$AB$3</definedName>
    <definedName name="_12__123Graph_XCHART_1" hidden="1">[16]Productivity!$H$3:$AB$3</definedName>
    <definedName name="_123Graph_X" localSheetId="3" hidden="1">[18]PSV2701F!$Q$57:$BT$57</definedName>
    <definedName name="_123Graph_X" localSheetId="2" hidden="1">[18]PSV2701F!$Q$57:$BT$57</definedName>
    <definedName name="_123Graph_X" localSheetId="4" hidden="1">[18]PSV2701F!$Q$57:$BT$57</definedName>
    <definedName name="_123Graph_X" localSheetId="16" hidden="1">[18]PSV2701F!$Q$57:$BT$57</definedName>
    <definedName name="_123Graph_X" localSheetId="21" hidden="1">[18]PSV2701F!$Q$57:$BT$57</definedName>
    <definedName name="_123Graph_X" localSheetId="5" hidden="1">[18]PSV2701F!$Q$57:$BT$57</definedName>
    <definedName name="_123Graph_X" localSheetId="13" hidden="1">[18]PSV2701F!$Q$57:$BT$57</definedName>
    <definedName name="_123Graph_X" localSheetId="18" hidden="1">[18]PSV2701F!$Q$57:$BT$57</definedName>
    <definedName name="_123Graph_X" localSheetId="14" hidden="1">[18]PSV2701F!$Q$57:$BT$57</definedName>
    <definedName name="_123Graph_X" localSheetId="15" hidden="1">[18]PSV2701F!$Q$57:$BT$57</definedName>
    <definedName name="_123Graph_X" hidden="1">[18]PSV2701F!$Q$57:$BT$57</definedName>
    <definedName name="_125wrn.Ã¶°ñÁý°èÇ_._.5Ä­." localSheetId="3" hidden="1">{#N/A,#N/A,FALSE,"Sheet1"}</definedName>
    <definedName name="_125wrn.Ã¶°ñÁý°èÇ_._.5Ä­." localSheetId="2" hidden="1">{#N/A,#N/A,FALSE,"Sheet1"}</definedName>
    <definedName name="_125wrn.Ã¶°ñÁý°èÇ_._.5Ä­." localSheetId="4" hidden="1">{#N/A,#N/A,FALSE,"Sheet1"}</definedName>
    <definedName name="_125wrn.Ã¶°ñÁý°èÇ_._.5Ä­." localSheetId="16" hidden="1">{#N/A,#N/A,FALSE,"Sheet1"}</definedName>
    <definedName name="_125wrn.Ã¶°ñÁý°èÇ_._.5Ä­." localSheetId="21" hidden="1">{#N/A,#N/A,FALSE,"Sheet1"}</definedName>
    <definedName name="_125wrn.Ã¶°ñÁý°èÇ_._.5Ä­." localSheetId="5" hidden="1">{#N/A,#N/A,FALSE,"Sheet1"}</definedName>
    <definedName name="_125wrn.Ã¶°ñÁý°èÇ_._.5Ä­." localSheetId="13" hidden="1">{#N/A,#N/A,FALSE,"Sheet1"}</definedName>
    <definedName name="_125wrn.Ã¶°ñÁý°èÇ_._.5Ä­." localSheetId="14" hidden="1">{#N/A,#N/A,FALSE,"Sheet1"}</definedName>
    <definedName name="_125wrn.Ã¶°ñÁý°èÇ_._.5Ä­." localSheetId="15" hidden="1">{#N/A,#N/A,FALSE,"Sheet1"}</definedName>
    <definedName name="_125wrn.Ã¶°ñÁý°èÇ_._.5Ä­." hidden="1">{#N/A,#N/A,FALSE,"Sheet1"}</definedName>
    <definedName name="_13__123Graph_BCHART_6" hidden="1">#REF!</definedName>
    <definedName name="_13__123Graph_CCHART_2" localSheetId="3" hidden="1">[12]Spread!#REF!</definedName>
    <definedName name="_13__123Graph_CCHART_2" localSheetId="2" hidden="1">[12]Spread!#REF!</definedName>
    <definedName name="_13__123Graph_CCHART_2" localSheetId="4" hidden="1">[12]Spread!#REF!</definedName>
    <definedName name="_13__123Graph_CCHART_2" localSheetId="16" hidden="1">[12]Spread!#REF!</definedName>
    <definedName name="_13__123Graph_CCHART_2" localSheetId="21" hidden="1">[12]Spread!#REF!</definedName>
    <definedName name="_13__123Graph_CCHART_2" localSheetId="5" hidden="1">[12]Spread!#REF!</definedName>
    <definedName name="_13__123Graph_CCHART_2" localSheetId="13" hidden="1">[12]Spread!#REF!</definedName>
    <definedName name="_13__123Graph_CCHART_2" localSheetId="18" hidden="1">[12]Spread!#REF!</definedName>
    <definedName name="_13__123Graph_CCHART_2" localSheetId="14" hidden="1">[12]Spread!#REF!</definedName>
    <definedName name="_13__123Graph_CCHART_2" localSheetId="15" hidden="1">[12]Spread!#REF!</definedName>
    <definedName name="_13__123Graph_CCHART_2" hidden="1">[12]Spread!#REF!</definedName>
    <definedName name="_13__123Graph_CMOB_01" hidden="1">#REF!</definedName>
    <definedName name="_13__123Graph_XCHART_2" localSheetId="3" hidden="1">[16]Productivity!$H$9:$AC$9</definedName>
    <definedName name="_13__123Graph_XCHART_2" localSheetId="2" hidden="1">[16]Productivity!$H$9:$AC$9</definedName>
    <definedName name="_13__123Graph_XCHART_2" localSheetId="4" hidden="1">[16]Productivity!$H$9:$AC$9</definedName>
    <definedName name="_13__123Graph_XCHART_2" localSheetId="16" hidden="1">[16]Productivity!$H$9:$AC$9</definedName>
    <definedName name="_13__123Graph_XCHART_2" localSheetId="21" hidden="1">[16]Productivity!$H$9:$AC$9</definedName>
    <definedName name="_13__123Graph_XCHART_2" localSheetId="5" hidden="1">[16]Productivity!$H$9:$AC$9</definedName>
    <definedName name="_13__123Graph_XCHART_2" localSheetId="13" hidden="1">[16]Productivity!$H$9:$AC$9</definedName>
    <definedName name="_13__123Graph_XCHART_2" localSheetId="18" hidden="1">[16]Productivity!$H$9:$AC$9</definedName>
    <definedName name="_13__123Graph_XCHART_2" localSheetId="14" hidden="1">[16]Productivity!$H$9:$AC$9</definedName>
    <definedName name="_13__123Graph_XCHART_2" localSheetId="15" hidden="1">[16]Productivity!$H$9:$AC$9</definedName>
    <definedName name="_13__123Graph_XCHART_2" hidden="1">[16]Productivity!$H$9:$AC$9</definedName>
    <definedName name="_13__123Graph_XCONTRAC._OIL" localSheetId="3" hidden="1">'[11]Cashflow Analysis'!$E$63:$BL$63</definedName>
    <definedName name="_13__123Graph_XCONTRAC._OIL" localSheetId="2" hidden="1">'[11]Cashflow Analysis'!$E$63:$BL$63</definedName>
    <definedName name="_13__123Graph_XCONTRAC._OIL" localSheetId="4" hidden="1">'[11]Cashflow Analysis'!$E$63:$BL$63</definedName>
    <definedName name="_13__123Graph_XCONTRAC._OIL" localSheetId="16" hidden="1">'[11]Cashflow Analysis'!$E$63:$BL$63</definedName>
    <definedName name="_13__123Graph_XCONTRAC._OIL" localSheetId="21" hidden="1">'[11]Cashflow Analysis'!$E$63:$BL$63</definedName>
    <definedName name="_13__123Graph_XCONTRAC._OIL" localSheetId="5" hidden="1">'[11]Cashflow Analysis'!$E$63:$BL$63</definedName>
    <definedName name="_13__123Graph_XCONTRAC._OIL" localSheetId="13" hidden="1">'[11]Cashflow Analysis'!$E$63:$BL$63</definedName>
    <definedName name="_13__123Graph_XCONTRAC._OIL" localSheetId="18" hidden="1">'[11]Cashflow Analysis'!$E$63:$BL$63</definedName>
    <definedName name="_13__123Graph_XCONTRAC._OIL" localSheetId="14" hidden="1">'[11]Cashflow Analysis'!$E$63:$BL$63</definedName>
    <definedName name="_13__123Graph_XCONTRAC._OIL" localSheetId="15" hidden="1">'[11]Cashflow Analysis'!$E$63:$BL$63</definedName>
    <definedName name="_13__123Graph_XCONTRAC._OIL" hidden="1">'[11]Cashflow Analysis'!$E$63:$BL$63</definedName>
    <definedName name="_13F" hidden="1">#REF!</definedName>
    <definedName name="_14__123Graph_CMOB_02" hidden="1">#REF!</definedName>
    <definedName name="_14__123Graph_XCHART_1" hidden="1">#REF!</definedName>
    <definedName name="_14__123Graph_XCHART_3" localSheetId="3" hidden="1">[16]Productivity!$H$15:$AC$15</definedName>
    <definedName name="_14__123Graph_XCHART_3" localSheetId="2" hidden="1">[16]Productivity!$H$15:$AC$15</definedName>
    <definedName name="_14__123Graph_XCHART_3" localSheetId="4" hidden="1">[16]Productivity!$H$15:$AC$15</definedName>
    <definedName name="_14__123Graph_XCHART_3" localSheetId="16" hidden="1">[16]Productivity!$H$15:$AC$15</definedName>
    <definedName name="_14__123Graph_XCHART_3" localSheetId="21" hidden="1">[16]Productivity!$H$15:$AC$15</definedName>
    <definedName name="_14__123Graph_XCHART_3" localSheetId="5" hidden="1">[16]Productivity!$H$15:$AC$15</definedName>
    <definedName name="_14__123Graph_XCHART_3" localSheetId="13" hidden="1">[16]Productivity!$H$15:$AC$15</definedName>
    <definedName name="_14__123Graph_XCHART_3" localSheetId="18" hidden="1">[16]Productivity!$H$15:$AC$15</definedName>
    <definedName name="_14__123Graph_XCHART_3" localSheetId="14" hidden="1">[16]Productivity!$H$15:$AC$15</definedName>
    <definedName name="_14__123Graph_XCHART_3" localSheetId="15" hidden="1">[16]Productivity!$H$15:$AC$15</definedName>
    <definedName name="_14__123Graph_XCHART_3" hidden="1">[16]Productivity!$H$15:$AC$15</definedName>
    <definedName name="_14__OUTER_CASING">#REF!</definedName>
    <definedName name="_14_0_F" localSheetId="3" hidden="1">[17]백분율!#REF!</definedName>
    <definedName name="_14_0_F" localSheetId="2" hidden="1">[17]백분율!#REF!</definedName>
    <definedName name="_14_0_F" localSheetId="4" hidden="1">[17]백분율!#REF!</definedName>
    <definedName name="_14_0_F" localSheetId="16" hidden="1">[17]백분율!#REF!</definedName>
    <definedName name="_14_0_F" localSheetId="21" hidden="1">[17]백분율!#REF!</definedName>
    <definedName name="_14_0_F" localSheetId="5" hidden="1">[17]백분율!#REF!</definedName>
    <definedName name="_14_0_F" localSheetId="13" hidden="1">[17]백분율!#REF!</definedName>
    <definedName name="_14_0_F" localSheetId="18" hidden="1">[17]백분율!#REF!</definedName>
    <definedName name="_14_0_F" localSheetId="14" hidden="1">[17]백분율!#REF!</definedName>
    <definedName name="_14_0_F" localSheetId="15" hidden="1">[17]백분율!#REF!</definedName>
    <definedName name="_14_0_F" hidden="1">[17]백분율!#REF!</definedName>
    <definedName name="_15__123Graph_DMOB_01" hidden="1">#REF!</definedName>
    <definedName name="_15__123Graph_XCHART_2" hidden="1">#REF!</definedName>
    <definedName name="_15__123Graph_XCHART_4" localSheetId="3" hidden="1">[16]Productivity!$H$25:$AC$25</definedName>
    <definedName name="_15__123Graph_XCHART_4" localSheetId="2" hidden="1">[16]Productivity!$H$25:$AC$25</definedName>
    <definedName name="_15__123Graph_XCHART_4" localSheetId="4" hidden="1">[16]Productivity!$H$25:$AC$25</definedName>
    <definedName name="_15__123Graph_XCHART_4" localSheetId="16" hidden="1">[16]Productivity!$H$25:$AC$25</definedName>
    <definedName name="_15__123Graph_XCHART_4" localSheetId="21" hidden="1">[16]Productivity!$H$25:$AC$25</definedName>
    <definedName name="_15__123Graph_XCHART_4" localSheetId="5" hidden="1">[16]Productivity!$H$25:$AC$25</definedName>
    <definedName name="_15__123Graph_XCHART_4" localSheetId="13" hidden="1">[16]Productivity!$H$25:$AC$25</definedName>
    <definedName name="_15__123Graph_XCHART_4" localSheetId="18" hidden="1">[16]Productivity!$H$25:$AC$25</definedName>
    <definedName name="_15__123Graph_XCHART_4" localSheetId="14" hidden="1">[16]Productivity!$H$25:$AC$25</definedName>
    <definedName name="_15__123Graph_XCHART_4" localSheetId="15" hidden="1">[16]Productivity!$H$25:$AC$25</definedName>
    <definedName name="_15__123Graph_XCHART_4" hidden="1">[16]Productivity!$H$25:$AC$25</definedName>
    <definedName name="_15_0_0_F" hidden="1">#REF!</definedName>
    <definedName name="_15A">[19]금액내역서!$D$3:$D$10</definedName>
    <definedName name="_16__123Graph_DMOB_02" hidden="1">#REF!</definedName>
    <definedName name="_16__123Graph_XCHART_3" hidden="1">#REF!</definedName>
    <definedName name="_16_0_0_F" hidden="1">#REF!</definedName>
    <definedName name="_17__123Graph_EMOB_02" hidden="1">#REF!</definedName>
    <definedName name="_17__123Graph_XCHART_4" hidden="1">#REF!</definedName>
    <definedName name="_17n1_" localSheetId="3" hidden="1">{#N/A,#N/A,FALSE,"HO Rates";#N/A,#N/A,FALSE,"HO Sum"}</definedName>
    <definedName name="_17n1_" localSheetId="2" hidden="1">{#N/A,#N/A,FALSE,"HO Rates";#N/A,#N/A,FALSE,"HO Sum"}</definedName>
    <definedName name="_17n1_" localSheetId="4" hidden="1">{#N/A,#N/A,FALSE,"HO Rates";#N/A,#N/A,FALSE,"HO Sum"}</definedName>
    <definedName name="_17n1_" localSheetId="16" hidden="1">{#N/A,#N/A,FALSE,"HO Rates";#N/A,#N/A,FALSE,"HO Sum"}</definedName>
    <definedName name="_17n1_" localSheetId="21" hidden="1">{#N/A,#N/A,FALSE,"HO Rates";#N/A,#N/A,FALSE,"HO Sum"}</definedName>
    <definedName name="_17n1_" localSheetId="5" hidden="1">{#N/A,#N/A,FALSE,"HO Rates";#N/A,#N/A,FALSE,"HO Sum"}</definedName>
    <definedName name="_17n1_" localSheetId="13" hidden="1">{#N/A,#N/A,FALSE,"HO Rates";#N/A,#N/A,FALSE,"HO Sum"}</definedName>
    <definedName name="_17n1_" localSheetId="14" hidden="1">{#N/A,#N/A,FALSE,"HO Rates";#N/A,#N/A,FALSE,"HO Sum"}</definedName>
    <definedName name="_17n1_" localSheetId="15" hidden="1">{#N/A,#N/A,FALSE,"HO Rates";#N/A,#N/A,FALSE,"HO Sum"}</definedName>
    <definedName name="_17n1_" hidden="1">{#N/A,#N/A,FALSE,"HO Rates";#N/A,#N/A,FALSE,"HO Sum"}</definedName>
    <definedName name="_18__123Graph_FMOB_02" hidden="1">#REF!</definedName>
    <definedName name="_18__123Graph_XCHART_5" hidden="1">#REF!</definedName>
    <definedName name="_19__123Graph_DCHART_2" localSheetId="3" hidden="1">[12]Spread!#REF!</definedName>
    <definedName name="_19__123Graph_DCHART_2" localSheetId="2" hidden="1">[12]Spread!#REF!</definedName>
    <definedName name="_19__123Graph_DCHART_2" localSheetId="4" hidden="1">[12]Spread!#REF!</definedName>
    <definedName name="_19__123Graph_DCHART_2" localSheetId="16" hidden="1">[12]Spread!#REF!</definedName>
    <definedName name="_19__123Graph_DCHART_2" localSheetId="21" hidden="1">[12]Spread!#REF!</definedName>
    <definedName name="_19__123Graph_DCHART_2" localSheetId="5" hidden="1">[12]Spread!#REF!</definedName>
    <definedName name="_19__123Graph_DCHART_2" localSheetId="13" hidden="1">[12]Spread!#REF!</definedName>
    <definedName name="_19__123Graph_DCHART_2" localSheetId="18" hidden="1">[12]Spread!#REF!</definedName>
    <definedName name="_19__123Graph_DCHART_2" localSheetId="14" hidden="1">[12]Spread!#REF!</definedName>
    <definedName name="_19__123Graph_DCHART_2" localSheetId="15" hidden="1">[12]Spread!#REF!</definedName>
    <definedName name="_19__123Graph_DCHART_2" hidden="1">[12]Spread!#REF!</definedName>
    <definedName name="_19__123Graph_LBL_AMOB_01" hidden="1">#REF!</definedName>
    <definedName name="_19__123Graph_XCHART_6" hidden="1">#REF!</definedName>
    <definedName name="_1F" hidden="1">#REF!</definedName>
    <definedName name="_2">#REF!</definedName>
    <definedName name="_2__123Graph_ACHART_1" hidden="1">#REF!</definedName>
    <definedName name="_2__123Graph_ACHART_1A" localSheetId="3" hidden="1">'[20]입찰내역 발주처 양식'!#REF!</definedName>
    <definedName name="_2__123Graph_ACHART_1A" localSheetId="2" hidden="1">'[20]입찰내역 발주처 양식'!#REF!</definedName>
    <definedName name="_2__123Graph_ACHART_1A" localSheetId="4" hidden="1">'[20]입찰내역 발주처 양식'!#REF!</definedName>
    <definedName name="_2__123Graph_ACHART_1A" localSheetId="16" hidden="1">'[20]입찰내역 발주처 양식'!#REF!</definedName>
    <definedName name="_2__123Graph_ACHART_1A" localSheetId="21" hidden="1">'[20]입찰내역 발주처 양식'!#REF!</definedName>
    <definedName name="_2__123Graph_ACHART_1A" localSheetId="5" hidden="1">'[20]입찰내역 발주처 양식'!#REF!</definedName>
    <definedName name="_2__123Graph_ACHART_1A" localSheetId="13" hidden="1">'[20]입찰내역 발주처 양식'!#REF!</definedName>
    <definedName name="_2__123Graph_ACHART_1A" localSheetId="18" hidden="1">'[20]입찰내역 발주처 양식'!#REF!</definedName>
    <definedName name="_2__123Graph_ACHART_1A" localSheetId="14" hidden="1">'[20]입찰내역 발주처 양식'!#REF!</definedName>
    <definedName name="_2__123Graph_ACHART_1A" localSheetId="15" hidden="1">'[20]입찰내역 발주처 양식'!#REF!</definedName>
    <definedName name="_2__123Graph_ACHART_1A" hidden="1">'[20]입찰내역 발주처 양식'!#REF!</definedName>
    <definedName name="_2__123Graph_ACHART_2" hidden="1">#REF!</definedName>
    <definedName name="_2__123Graph_ACONTRAC._OIL" localSheetId="3" hidden="1">'[9]Cashflow Analysis'!#REF!</definedName>
    <definedName name="_2__123Graph_ACONTRAC._OIL" localSheetId="2" hidden="1">'[9]Cashflow Analysis'!#REF!</definedName>
    <definedName name="_2__123Graph_ACONTRAC._OIL" localSheetId="4" hidden="1">'[9]Cashflow Analysis'!#REF!</definedName>
    <definedName name="_2__123Graph_ACONTRAC._OIL" localSheetId="16" hidden="1">'[9]Cashflow Analysis'!#REF!</definedName>
    <definedName name="_2__123Graph_ACONTRAC._OIL" localSheetId="21" hidden="1">'[9]Cashflow Analysis'!#REF!</definedName>
    <definedName name="_2__123Graph_ACONTRAC._OIL" localSheetId="5" hidden="1">'[9]Cashflow Analysis'!#REF!</definedName>
    <definedName name="_2__123Graph_ACONTRAC._OIL" localSheetId="13" hidden="1">'[9]Cashflow Analysis'!#REF!</definedName>
    <definedName name="_2__123Graph_ACONTRAC._OIL" localSheetId="18" hidden="1">'[9]Cashflow Analysis'!#REF!</definedName>
    <definedName name="_2__123Graph_ACONTRAC._OIL" localSheetId="14" hidden="1">'[9]Cashflow Analysis'!#REF!</definedName>
    <definedName name="_2__123Graph_ACONTRAC._OIL" localSheetId="15" hidden="1">'[9]Cashflow Analysis'!#REF!</definedName>
    <definedName name="_2__123Graph_ACONTRAC._OIL" hidden="1">'[9]Cashflow Analysis'!#REF!</definedName>
    <definedName name="_2__123Graph_BCHART_2" localSheetId="3" hidden="1">[12]Spread!#REF!</definedName>
    <definedName name="_2__123Graph_BCHART_2" localSheetId="2" hidden="1">[12]Spread!#REF!</definedName>
    <definedName name="_2__123Graph_BCHART_2" localSheetId="4" hidden="1">[12]Spread!#REF!</definedName>
    <definedName name="_2__123Graph_BCHART_2" localSheetId="16" hidden="1">[12]Spread!#REF!</definedName>
    <definedName name="_2__123Graph_BCHART_2" localSheetId="21" hidden="1">[12]Spread!#REF!</definedName>
    <definedName name="_2__123Graph_BCHART_2" localSheetId="5" hidden="1">[12]Spread!#REF!</definedName>
    <definedName name="_2__123Graph_BCHART_2" localSheetId="13" hidden="1">[12]Spread!#REF!</definedName>
    <definedName name="_2__123Graph_BCHART_2" localSheetId="18" hidden="1">[12]Spread!#REF!</definedName>
    <definedName name="_2__123Graph_BCHART_2" localSheetId="14" hidden="1">[12]Spread!#REF!</definedName>
    <definedName name="_2__123Graph_BCHART_2" localSheetId="15" hidden="1">[12]Spread!#REF!</definedName>
    <definedName name="_2__123Graph_BCHART_2" hidden="1">[12]Spread!#REF!</definedName>
    <definedName name="_2_0_0_F" localSheetId="3" hidden="1">[14]대비표!#REF!</definedName>
    <definedName name="_2_0_0_F" localSheetId="2" hidden="1">[14]대비표!#REF!</definedName>
    <definedName name="_2_0_0_F" localSheetId="4" hidden="1">[14]대비표!#REF!</definedName>
    <definedName name="_2_0_0_F" localSheetId="16" hidden="1">[14]대비표!#REF!</definedName>
    <definedName name="_2_0_0_F" localSheetId="21" hidden="1">[14]대비표!#REF!</definedName>
    <definedName name="_2_0_0_F" localSheetId="5" hidden="1">[14]대비표!#REF!</definedName>
    <definedName name="_2_0_0_F" localSheetId="13" hidden="1">[14]대비표!#REF!</definedName>
    <definedName name="_2_0_0_F" localSheetId="18" hidden="1">[14]대비표!#REF!</definedName>
    <definedName name="_2_0_0_F" localSheetId="14" hidden="1">[14]대비표!#REF!</definedName>
    <definedName name="_2_0_0_F" localSheetId="15" hidden="1">[14]대비표!#REF!</definedName>
    <definedName name="_2_0_0_F" hidden="1">[14]대비표!#REF!</definedName>
    <definedName name="_20__123Graph_LBL_AMOB_02" hidden="1">#REF!</definedName>
    <definedName name="_21__123Graph_LBL_BMOB_01" hidden="1">#REF!</definedName>
    <definedName name="_22">#N/A</definedName>
    <definedName name="_22__123Graph_LBL_BMOB_02" hidden="1">#REF!</definedName>
    <definedName name="_23__123Graph_LBL_CMOB_01" hidden="1">#REF!</definedName>
    <definedName name="_23_0_0_F" localSheetId="3" hidden="1">[14]대비표!#REF!</definedName>
    <definedName name="_23_0_0_F" localSheetId="2" hidden="1">[14]대비표!#REF!</definedName>
    <definedName name="_23_0_0_F" localSheetId="4" hidden="1">[14]대비표!#REF!</definedName>
    <definedName name="_23_0_0_F" localSheetId="16" hidden="1">[14]대비표!#REF!</definedName>
    <definedName name="_23_0_0_F" localSheetId="21" hidden="1">[14]대비표!#REF!</definedName>
    <definedName name="_23_0_0_F" localSheetId="5" hidden="1">[14]대비표!#REF!</definedName>
    <definedName name="_23_0_0_F" localSheetId="13" hidden="1">[14]대비표!#REF!</definedName>
    <definedName name="_23_0_0_F" localSheetId="18" hidden="1">[14]대비표!#REF!</definedName>
    <definedName name="_23_0_0_F" localSheetId="14" hidden="1">[14]대비표!#REF!</definedName>
    <definedName name="_23_0_0_F" localSheetId="15" hidden="1">[14]대비표!#REF!</definedName>
    <definedName name="_23_0_0_F" hidden="1">[14]대비표!#REF!</definedName>
    <definedName name="_2354"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4__123Graph_LBL_CMOB_02" hidden="1">#REF!</definedName>
    <definedName name="_24_0_0_F" localSheetId="3" hidden="1">[14]대비표!#REF!</definedName>
    <definedName name="_24_0_0_F" localSheetId="2" hidden="1">[14]대비표!#REF!</definedName>
    <definedName name="_24_0_0_F" localSheetId="4" hidden="1">[14]대비표!#REF!</definedName>
    <definedName name="_24_0_0_F" localSheetId="16" hidden="1">[14]대비표!#REF!</definedName>
    <definedName name="_24_0_0_F" localSheetId="21" hidden="1">[14]대비표!#REF!</definedName>
    <definedName name="_24_0_0_F" localSheetId="5" hidden="1">[14]대비표!#REF!</definedName>
    <definedName name="_24_0_0_F" localSheetId="13" hidden="1">[14]대비표!#REF!</definedName>
    <definedName name="_24_0_0_F" localSheetId="18" hidden="1">[14]대비표!#REF!</definedName>
    <definedName name="_24_0_0_F" localSheetId="14" hidden="1">[14]대비표!#REF!</definedName>
    <definedName name="_24_0_0_F" localSheetId="15" hidden="1">[14]대비표!#REF!</definedName>
    <definedName name="_24_0_0_F" hidden="1">[14]대비표!#REF!</definedName>
    <definedName name="_24n2_" localSheetId="3" hidden="1">{#N/A,#N/A,FALSE,"HO Sum";#N/A,#N/A,FALSE,"HO Rates";#N/A,#N/A,FALSE,"Co Sum";#N/A,#N/A,FALSE,"Clients Office";#N/A,#N/A,FALSE,"Field Sum";#N/A,#N/A,FALSE,"Field Rates"}</definedName>
    <definedName name="_24n2_" localSheetId="2" hidden="1">{#N/A,#N/A,FALSE,"HO Sum";#N/A,#N/A,FALSE,"HO Rates";#N/A,#N/A,FALSE,"Co Sum";#N/A,#N/A,FALSE,"Clients Office";#N/A,#N/A,FALSE,"Field Sum";#N/A,#N/A,FALSE,"Field Rates"}</definedName>
    <definedName name="_24n2_" localSheetId="4" hidden="1">{#N/A,#N/A,FALSE,"HO Sum";#N/A,#N/A,FALSE,"HO Rates";#N/A,#N/A,FALSE,"Co Sum";#N/A,#N/A,FALSE,"Clients Office";#N/A,#N/A,FALSE,"Field Sum";#N/A,#N/A,FALSE,"Field Rates"}</definedName>
    <definedName name="_24n2_" localSheetId="16" hidden="1">{#N/A,#N/A,FALSE,"HO Sum";#N/A,#N/A,FALSE,"HO Rates";#N/A,#N/A,FALSE,"Co Sum";#N/A,#N/A,FALSE,"Clients Office";#N/A,#N/A,FALSE,"Field Sum";#N/A,#N/A,FALSE,"Field Rates"}</definedName>
    <definedName name="_24n2_" localSheetId="21" hidden="1">{#N/A,#N/A,FALSE,"HO Sum";#N/A,#N/A,FALSE,"HO Rates";#N/A,#N/A,FALSE,"Co Sum";#N/A,#N/A,FALSE,"Clients Office";#N/A,#N/A,FALSE,"Field Sum";#N/A,#N/A,FALSE,"Field Rates"}</definedName>
    <definedName name="_24n2_" localSheetId="5" hidden="1">{#N/A,#N/A,FALSE,"HO Sum";#N/A,#N/A,FALSE,"HO Rates";#N/A,#N/A,FALSE,"Co Sum";#N/A,#N/A,FALSE,"Clients Office";#N/A,#N/A,FALSE,"Field Sum";#N/A,#N/A,FALSE,"Field Rates"}</definedName>
    <definedName name="_24n2_" localSheetId="13" hidden="1">{#N/A,#N/A,FALSE,"HO Sum";#N/A,#N/A,FALSE,"HO Rates";#N/A,#N/A,FALSE,"Co Sum";#N/A,#N/A,FALSE,"Clients Office";#N/A,#N/A,FALSE,"Field Sum";#N/A,#N/A,FALSE,"Field Rates"}</definedName>
    <definedName name="_24n2_" localSheetId="14" hidden="1">{#N/A,#N/A,FALSE,"HO Sum";#N/A,#N/A,FALSE,"HO Rates";#N/A,#N/A,FALSE,"Co Sum";#N/A,#N/A,FALSE,"Clients Office";#N/A,#N/A,FALSE,"Field Sum";#N/A,#N/A,FALSE,"Field Rates"}</definedName>
    <definedName name="_24n2_" localSheetId="15" hidden="1">{#N/A,#N/A,FALSE,"HO Sum";#N/A,#N/A,FALSE,"HO Rates";#N/A,#N/A,FALSE,"Co Sum";#N/A,#N/A,FALSE,"Clients Office";#N/A,#N/A,FALSE,"Field Sum";#N/A,#N/A,FALSE,"Field Rates"}</definedName>
    <definedName name="_24n2_" hidden="1">{#N/A,#N/A,FALSE,"HO Sum";#N/A,#N/A,FALSE,"HO Rates";#N/A,#N/A,FALSE,"Co Sum";#N/A,#N/A,FALSE,"Clients Office";#N/A,#N/A,FALSE,"Field Sum";#N/A,#N/A,FALSE,"Field Rates"}</definedName>
    <definedName name="_25__123Graph_ECHART_2" localSheetId="3" hidden="1">[12]Spread!#REF!</definedName>
    <definedName name="_25__123Graph_ECHART_2" localSheetId="2" hidden="1">[12]Spread!#REF!</definedName>
    <definedName name="_25__123Graph_ECHART_2" localSheetId="4" hidden="1">[12]Spread!#REF!</definedName>
    <definedName name="_25__123Graph_ECHART_2" localSheetId="16" hidden="1">[12]Spread!#REF!</definedName>
    <definedName name="_25__123Graph_ECHART_2" localSheetId="21" hidden="1">[12]Spread!#REF!</definedName>
    <definedName name="_25__123Graph_ECHART_2" localSheetId="5" hidden="1">[12]Spread!#REF!</definedName>
    <definedName name="_25__123Graph_ECHART_2" localSheetId="13" hidden="1">[12]Spread!#REF!</definedName>
    <definedName name="_25__123Graph_ECHART_2" localSheetId="18" hidden="1">[12]Spread!#REF!</definedName>
    <definedName name="_25__123Graph_ECHART_2" localSheetId="14" hidden="1">[12]Spread!#REF!</definedName>
    <definedName name="_25__123Graph_ECHART_2" localSheetId="15" hidden="1">[12]Spread!#REF!</definedName>
    <definedName name="_25__123Graph_ECHART_2" hidden="1">[12]Spread!#REF!</definedName>
    <definedName name="_25__123Graph_LBL_DMOB_01" hidden="1">#REF!</definedName>
    <definedName name="_26__123Graph_LBL_DMOB_02" hidden="1">#REF!</definedName>
    <definedName name="_27__123Graph_LBL_EMOB_02" hidden="1">#REF!</definedName>
    <definedName name="_28__123Graph_LBL_FMOB_02" hidden="1">#REF!</definedName>
    <definedName name="_29__123Graph_XChart_1A" hidden="1">#REF!</definedName>
    <definedName name="_2a" hidden="1">#REF!</definedName>
    <definedName name="_3">#REF!</definedName>
    <definedName name="_3__123Graph_ACHART_1" hidden="1">#REF!</definedName>
    <definedName name="_3__123Graph_ACHART_2" hidden="1">#REF!</definedName>
    <definedName name="_3__123Graph_ACHART_3" localSheetId="3" hidden="1">[16]Productivity!$H$16:$AC$16</definedName>
    <definedName name="_3__123Graph_ACHART_3" localSheetId="2" hidden="1">[16]Productivity!$H$16:$AC$16</definedName>
    <definedName name="_3__123Graph_ACHART_3" localSheetId="4" hidden="1">[16]Productivity!$H$16:$AC$16</definedName>
    <definedName name="_3__123Graph_ACHART_3" localSheetId="16" hidden="1">[16]Productivity!$H$16:$AC$16</definedName>
    <definedName name="_3__123Graph_ACHART_3" localSheetId="21" hidden="1">[16]Productivity!$H$16:$AC$16</definedName>
    <definedName name="_3__123Graph_ACHART_3" localSheetId="5" hidden="1">[16]Productivity!$H$16:$AC$16</definedName>
    <definedName name="_3__123Graph_ACHART_3" localSheetId="13" hidden="1">[16]Productivity!$H$16:$AC$16</definedName>
    <definedName name="_3__123Graph_ACHART_3" localSheetId="18" hidden="1">[16]Productivity!$H$16:$AC$16</definedName>
    <definedName name="_3__123Graph_ACHART_3" localSheetId="14" hidden="1">[16]Productivity!$H$16:$AC$16</definedName>
    <definedName name="_3__123Graph_ACHART_3" localSheetId="15" hidden="1">[16]Productivity!$H$16:$AC$16</definedName>
    <definedName name="_3__123Graph_ACHART_3" hidden="1">[16]Productivity!$H$16:$AC$16</definedName>
    <definedName name="_3__123Graph_ACONTRAC._OIL" localSheetId="3" hidden="1">'[9]Cashflow Analysis'!#REF!</definedName>
    <definedName name="_3__123Graph_ACONTRAC._OIL" localSheetId="2" hidden="1">'[9]Cashflow Analysis'!#REF!</definedName>
    <definedName name="_3__123Graph_ACONTRAC._OIL" localSheetId="4" hidden="1">'[9]Cashflow Analysis'!#REF!</definedName>
    <definedName name="_3__123Graph_ACONTRAC._OIL" localSheetId="16" hidden="1">'[9]Cashflow Analysis'!#REF!</definedName>
    <definedName name="_3__123Graph_ACONTRAC._OIL" localSheetId="21" hidden="1">'[9]Cashflow Analysis'!#REF!</definedName>
    <definedName name="_3__123Graph_ACONTRAC._OIL" localSheetId="5" hidden="1">'[9]Cashflow Analysis'!#REF!</definedName>
    <definedName name="_3__123Graph_ACONTRAC._OIL" localSheetId="13" hidden="1">'[9]Cashflow Analysis'!#REF!</definedName>
    <definedName name="_3__123Graph_ACONTRAC._OIL" localSheetId="18" hidden="1">'[9]Cashflow Analysis'!#REF!</definedName>
    <definedName name="_3__123Graph_ACONTRAC._OIL" localSheetId="14" hidden="1">'[9]Cashflow Analysis'!#REF!</definedName>
    <definedName name="_3__123Graph_ACONTRAC._OIL" localSheetId="15" hidden="1">'[9]Cashflow Analysis'!#REF!</definedName>
    <definedName name="_3__123Graph_ACONTRAC._OIL" hidden="1">'[9]Cashflow Analysis'!#REF!</definedName>
    <definedName name="_3__123Graph_BCHART_2" hidden="1">#REF!</definedName>
    <definedName name="_3__123Graph_CCHART_2" localSheetId="3" hidden="1">[12]Spread!#REF!</definedName>
    <definedName name="_3__123Graph_CCHART_2" localSheetId="2" hidden="1">[12]Spread!#REF!</definedName>
    <definedName name="_3__123Graph_CCHART_2" localSheetId="4" hidden="1">[12]Spread!#REF!</definedName>
    <definedName name="_3__123Graph_CCHART_2" localSheetId="16" hidden="1">[12]Spread!#REF!</definedName>
    <definedName name="_3__123Graph_CCHART_2" localSheetId="21" hidden="1">[12]Spread!#REF!</definedName>
    <definedName name="_3__123Graph_CCHART_2" localSheetId="5" hidden="1">[12]Spread!#REF!</definedName>
    <definedName name="_3__123Graph_CCHART_2" localSheetId="13" hidden="1">[12]Spread!#REF!</definedName>
    <definedName name="_3__123Graph_CCHART_2" localSheetId="18" hidden="1">[12]Spread!#REF!</definedName>
    <definedName name="_3__123Graph_CCHART_2" localSheetId="14" hidden="1">[12]Spread!#REF!</definedName>
    <definedName name="_3__123Graph_CCHART_2" localSheetId="15" hidden="1">[12]Spread!#REF!</definedName>
    <definedName name="_3__123Graph_CCHART_2" hidden="1">[12]Spread!#REF!</definedName>
    <definedName name="_30__123Graph_XMOB_01" hidden="1">#REF!</definedName>
    <definedName name="_31__123Graph_FCHART_2" localSheetId="3" hidden="1">[12]Spread!#REF!</definedName>
    <definedName name="_31__123Graph_FCHART_2" localSheetId="2" hidden="1">[12]Spread!#REF!</definedName>
    <definedName name="_31__123Graph_FCHART_2" localSheetId="4" hidden="1">[12]Spread!#REF!</definedName>
    <definedName name="_31__123Graph_FCHART_2" localSheetId="16" hidden="1">[12]Spread!#REF!</definedName>
    <definedName name="_31__123Graph_FCHART_2" localSheetId="21" hidden="1">[12]Spread!#REF!</definedName>
    <definedName name="_31__123Graph_FCHART_2" localSheetId="5" hidden="1">[12]Spread!#REF!</definedName>
    <definedName name="_31__123Graph_FCHART_2" localSheetId="13" hidden="1">[12]Spread!#REF!</definedName>
    <definedName name="_31__123Graph_FCHART_2" localSheetId="18" hidden="1">[12]Spread!#REF!</definedName>
    <definedName name="_31__123Graph_FCHART_2" localSheetId="14" hidden="1">[12]Spread!#REF!</definedName>
    <definedName name="_31__123Graph_FCHART_2" localSheetId="15" hidden="1">[12]Spread!#REF!</definedName>
    <definedName name="_31__123Graph_FCHART_2" hidden="1">[12]Spread!#REF!</definedName>
    <definedName name="_31__123Graph_XMOB_02" hidden="1">#REF!</definedName>
    <definedName name="_31n3_" localSheetId="3" hidden="1">{#N/A,#N/A,FALSE,"HO Rates";#N/A,#N/A,FALSE,"HO Sum"}</definedName>
    <definedName name="_31n3_" localSheetId="2" hidden="1">{#N/A,#N/A,FALSE,"HO Rates";#N/A,#N/A,FALSE,"HO Sum"}</definedName>
    <definedName name="_31n3_" localSheetId="4" hidden="1">{#N/A,#N/A,FALSE,"HO Rates";#N/A,#N/A,FALSE,"HO Sum"}</definedName>
    <definedName name="_31n3_" localSheetId="16" hidden="1">{#N/A,#N/A,FALSE,"HO Rates";#N/A,#N/A,FALSE,"HO Sum"}</definedName>
    <definedName name="_31n3_" localSheetId="21" hidden="1">{#N/A,#N/A,FALSE,"HO Rates";#N/A,#N/A,FALSE,"HO Sum"}</definedName>
    <definedName name="_31n3_" localSheetId="5" hidden="1">{#N/A,#N/A,FALSE,"HO Rates";#N/A,#N/A,FALSE,"HO Sum"}</definedName>
    <definedName name="_31n3_" localSheetId="13" hidden="1">{#N/A,#N/A,FALSE,"HO Rates";#N/A,#N/A,FALSE,"HO Sum"}</definedName>
    <definedName name="_31n3_" localSheetId="14" hidden="1">{#N/A,#N/A,FALSE,"HO Rates";#N/A,#N/A,FALSE,"HO Sum"}</definedName>
    <definedName name="_31n3_" localSheetId="15" hidden="1">{#N/A,#N/A,FALSE,"HO Rates";#N/A,#N/A,FALSE,"HO Sum"}</definedName>
    <definedName name="_31n3_" hidden="1">{#N/A,#N/A,FALSE,"HO Rates";#N/A,#N/A,FALSE,"HO Sum"}</definedName>
    <definedName name="_32__123Graph_XCHART_2" localSheetId="3" hidden="1">[12]Spread!$J$11:$BQ$11</definedName>
    <definedName name="_32__123Graph_XCHART_2" localSheetId="2" hidden="1">[12]Spread!$J$11:$BQ$11</definedName>
    <definedName name="_32__123Graph_XCHART_2" localSheetId="4" hidden="1">[12]Spread!$J$11:$BQ$11</definedName>
    <definedName name="_32__123Graph_XCHART_2" localSheetId="16" hidden="1">[12]Spread!$J$11:$BQ$11</definedName>
    <definedName name="_32__123Graph_XCHART_2" localSheetId="21" hidden="1">[12]Spread!$J$11:$BQ$11</definedName>
    <definedName name="_32__123Graph_XCHART_2" localSheetId="5" hidden="1">[12]Spread!$J$11:$BQ$11</definedName>
    <definedName name="_32__123Graph_XCHART_2" localSheetId="13" hidden="1">[12]Spread!$J$11:$BQ$11</definedName>
    <definedName name="_32__123Graph_XCHART_2" localSheetId="18" hidden="1">[12]Spread!$J$11:$BQ$11</definedName>
    <definedName name="_32__123Graph_XCHART_2" localSheetId="14" hidden="1">[12]Spread!$J$11:$BQ$11</definedName>
    <definedName name="_32__123Graph_XCHART_2" localSheetId="15" hidden="1">[12]Spread!$J$11:$BQ$11</definedName>
    <definedName name="_32__123Graph_XCHART_2" hidden="1">[12]Spread!$J$11:$BQ$11</definedName>
    <definedName name="_36_0_0_F" hidden="1">#REF!</definedName>
    <definedName name="_38n4_" localSheetId="3" hidden="1">{#N/A,#N/A,FALSE,"Clients Office";#N/A,#N/A,FALSE,"Co Sum"}</definedName>
    <definedName name="_38n4_" localSheetId="2" hidden="1">{#N/A,#N/A,FALSE,"Clients Office";#N/A,#N/A,FALSE,"Co Sum"}</definedName>
    <definedName name="_38n4_" localSheetId="4" hidden="1">{#N/A,#N/A,FALSE,"Clients Office";#N/A,#N/A,FALSE,"Co Sum"}</definedName>
    <definedName name="_38n4_" localSheetId="16" hidden="1">{#N/A,#N/A,FALSE,"Clients Office";#N/A,#N/A,FALSE,"Co Sum"}</definedName>
    <definedName name="_38n4_" localSheetId="21" hidden="1">{#N/A,#N/A,FALSE,"Clients Office";#N/A,#N/A,FALSE,"Co Sum"}</definedName>
    <definedName name="_38n4_" localSheetId="5" hidden="1">{#N/A,#N/A,FALSE,"Clients Office";#N/A,#N/A,FALSE,"Co Sum"}</definedName>
    <definedName name="_38n4_" localSheetId="13" hidden="1">{#N/A,#N/A,FALSE,"Clients Office";#N/A,#N/A,FALSE,"Co Sum"}</definedName>
    <definedName name="_38n4_" localSheetId="14" hidden="1">{#N/A,#N/A,FALSE,"Clients Office";#N/A,#N/A,FALSE,"Co Sum"}</definedName>
    <definedName name="_38n4_" localSheetId="15" hidden="1">{#N/A,#N/A,FALSE,"Clients Office";#N/A,#N/A,FALSE,"Co Sum"}</definedName>
    <definedName name="_38n4_" hidden="1">{#N/A,#N/A,FALSE,"Clients Office";#N/A,#N/A,FALSE,"Co Sum"}</definedName>
    <definedName name="_3EE1_" localSheetId="3" hidden="1">{#N/A,#N/A,FALSE,"단가표지"}</definedName>
    <definedName name="_3EE1_" localSheetId="2" hidden="1">{#N/A,#N/A,FALSE,"단가표지"}</definedName>
    <definedName name="_3EE1_" localSheetId="4" hidden="1">{#N/A,#N/A,FALSE,"단가표지"}</definedName>
    <definedName name="_3EE1_" localSheetId="16" hidden="1">{#N/A,#N/A,FALSE,"단가표지"}</definedName>
    <definedName name="_3EE1_" localSheetId="21" hidden="1">{#N/A,#N/A,FALSE,"단가표지"}</definedName>
    <definedName name="_3EE1_" localSheetId="5" hidden="1">{#N/A,#N/A,FALSE,"단가표지"}</definedName>
    <definedName name="_3EE1_" localSheetId="13" hidden="1">{#N/A,#N/A,FALSE,"단가표지"}</definedName>
    <definedName name="_3EE1_" localSheetId="14" hidden="1">{#N/A,#N/A,FALSE,"단가표지"}</definedName>
    <definedName name="_3EE1_" localSheetId="15" hidden="1">{#N/A,#N/A,FALSE,"단가표지"}</definedName>
    <definedName name="_3EE1_" hidden="1">{#N/A,#N/A,FALSE,"단가표지"}</definedName>
    <definedName name="_3F" hidden="1">#N/A</definedName>
    <definedName name="_4">#REF!</definedName>
    <definedName name="_4_" localSheetId="3" hidden="1">[17]DHEQSUPT!#REF!</definedName>
    <definedName name="_4_" localSheetId="2" hidden="1">[17]DHEQSUPT!#REF!</definedName>
    <definedName name="_4_" localSheetId="4" hidden="1">[17]DHEQSUPT!#REF!</definedName>
    <definedName name="_4_" localSheetId="16" hidden="1">[17]DHEQSUPT!#REF!</definedName>
    <definedName name="_4_" localSheetId="21" hidden="1">[17]DHEQSUPT!#REF!</definedName>
    <definedName name="_4_" localSheetId="5" hidden="1">[17]DHEQSUPT!#REF!</definedName>
    <definedName name="_4_" localSheetId="13" hidden="1">[17]DHEQSUPT!#REF!</definedName>
    <definedName name="_4_" localSheetId="18" hidden="1">[17]DHEQSUPT!#REF!</definedName>
    <definedName name="_4_" localSheetId="14" hidden="1">[17]DHEQSUPT!#REF!</definedName>
    <definedName name="_4_" localSheetId="15" hidden="1">[17]DHEQSUPT!#REF!</definedName>
    <definedName name="_4_" hidden="1">[17]DHEQSUPT!#REF!</definedName>
    <definedName name="_4__123Graph_ACHART_2" hidden="1">#REF!</definedName>
    <definedName name="_4__123Graph_ACHART_3" hidden="1">#REF!</definedName>
    <definedName name="_4__123Graph_ACHART_4" localSheetId="3" hidden="1">[16]Productivity!$G$26:$AA$26</definedName>
    <definedName name="_4__123Graph_ACHART_4" localSheetId="2" hidden="1">[16]Productivity!$G$26:$AA$26</definedName>
    <definedName name="_4__123Graph_ACHART_4" localSheetId="4" hidden="1">[16]Productivity!$G$26:$AA$26</definedName>
    <definedName name="_4__123Graph_ACHART_4" localSheetId="16" hidden="1">[16]Productivity!$G$26:$AA$26</definedName>
    <definedName name="_4__123Graph_ACHART_4" localSheetId="21" hidden="1">[16]Productivity!$G$26:$AA$26</definedName>
    <definedName name="_4__123Graph_ACHART_4" localSheetId="5" hidden="1">[16]Productivity!$G$26:$AA$26</definedName>
    <definedName name="_4__123Graph_ACHART_4" localSheetId="13" hidden="1">[16]Productivity!$G$26:$AA$26</definedName>
    <definedName name="_4__123Graph_ACHART_4" localSheetId="18" hidden="1">[16]Productivity!$G$26:$AA$26</definedName>
    <definedName name="_4__123Graph_ACHART_4" localSheetId="14" hidden="1">[16]Productivity!$G$26:$AA$26</definedName>
    <definedName name="_4__123Graph_ACHART_4" localSheetId="15" hidden="1">[16]Productivity!$G$26:$AA$26</definedName>
    <definedName name="_4__123Graph_ACHART_4" hidden="1">[16]Productivity!$G$26:$AA$26</definedName>
    <definedName name="_4__123Graph_BCHART_2" localSheetId="3" hidden="1">[21]Z!$T$180:$AH$180</definedName>
    <definedName name="_4__123Graph_BCHART_2" localSheetId="2" hidden="1">[21]Z!$T$180:$AH$180</definedName>
    <definedName name="_4__123Graph_BCHART_2" localSheetId="4" hidden="1">[21]Z!$T$180:$AH$180</definedName>
    <definedName name="_4__123Graph_BCHART_2" localSheetId="16" hidden="1">[21]Z!$T$180:$AH$180</definedName>
    <definedName name="_4__123Graph_BCHART_2" localSheetId="21" hidden="1">[21]Z!$T$180:$AH$180</definedName>
    <definedName name="_4__123Graph_BCHART_2" localSheetId="5" hidden="1">[21]Z!$T$180:$AH$180</definedName>
    <definedName name="_4__123Graph_BCHART_2" localSheetId="13" hidden="1">[21]Z!$T$180:$AH$180</definedName>
    <definedName name="_4__123Graph_BCHART_2" localSheetId="18" hidden="1">[21]Z!$T$180:$AH$180</definedName>
    <definedName name="_4__123Graph_BCHART_2" localSheetId="14" hidden="1">[21]Z!$T$180:$AH$180</definedName>
    <definedName name="_4__123Graph_BCHART_2" localSheetId="15" hidden="1">[21]Z!$T$180:$AH$180</definedName>
    <definedName name="_4__123Graph_BCHART_2" hidden="1">[21]Z!$T$180:$AH$180</definedName>
    <definedName name="_4__123Graph_BCONTRAC._OIL" localSheetId="3" hidden="1">'[9]Cashflow Analysis'!#REF!</definedName>
    <definedName name="_4__123Graph_BCONTRAC._OIL" localSheetId="2" hidden="1">'[9]Cashflow Analysis'!#REF!</definedName>
    <definedName name="_4__123Graph_BCONTRAC._OIL" localSheetId="4" hidden="1">'[9]Cashflow Analysis'!#REF!</definedName>
    <definedName name="_4__123Graph_BCONTRAC._OIL" localSheetId="16" hidden="1">'[9]Cashflow Analysis'!#REF!</definedName>
    <definedName name="_4__123Graph_BCONTRAC._OIL" localSheetId="21" hidden="1">'[9]Cashflow Analysis'!#REF!</definedName>
    <definedName name="_4__123Graph_BCONTRAC._OIL" localSheetId="5" hidden="1">'[9]Cashflow Analysis'!#REF!</definedName>
    <definedName name="_4__123Graph_BCONTRAC._OIL" localSheetId="13" hidden="1">'[9]Cashflow Analysis'!#REF!</definedName>
    <definedName name="_4__123Graph_BCONTRAC._OIL" localSheetId="18" hidden="1">'[9]Cashflow Analysis'!#REF!</definedName>
    <definedName name="_4__123Graph_BCONTRAC._OIL" localSheetId="14" hidden="1">'[9]Cashflow Analysis'!#REF!</definedName>
    <definedName name="_4__123Graph_BCONTRAC._OIL" localSheetId="15" hidden="1">'[9]Cashflow Analysis'!#REF!</definedName>
    <definedName name="_4__123Graph_BCONTRAC._OIL" hidden="1">'[9]Cashflow Analysis'!#REF!</definedName>
    <definedName name="_4__123Graph_CCHART_1" hidden="1">#REF!</definedName>
    <definedName name="_4__123Graph_DCHART_2" localSheetId="3" hidden="1">[12]Spread!#REF!</definedName>
    <definedName name="_4__123Graph_DCHART_2" localSheetId="2" hidden="1">[12]Spread!#REF!</definedName>
    <definedName name="_4__123Graph_DCHART_2" localSheetId="4" hidden="1">[12]Spread!#REF!</definedName>
    <definedName name="_4__123Graph_DCHART_2" localSheetId="16" hidden="1">[12]Spread!#REF!</definedName>
    <definedName name="_4__123Graph_DCHART_2" localSheetId="21" hidden="1">[12]Spread!#REF!</definedName>
    <definedName name="_4__123Graph_DCHART_2" localSheetId="5" hidden="1">[12]Spread!#REF!</definedName>
    <definedName name="_4__123Graph_DCHART_2" localSheetId="13" hidden="1">[12]Spread!#REF!</definedName>
    <definedName name="_4__123Graph_DCHART_2" localSheetId="18" hidden="1">[12]Spread!#REF!</definedName>
    <definedName name="_4__123Graph_DCHART_2" localSheetId="14" hidden="1">[12]Spread!#REF!</definedName>
    <definedName name="_4__123Graph_DCHART_2" localSheetId="15" hidden="1">[12]Spread!#REF!</definedName>
    <definedName name="_4__123Graph_DCHART_2" hidden="1">[12]Spread!#REF!</definedName>
    <definedName name="_4__123Graph_XCHART_1A" localSheetId="3" hidden="1">'[20]입찰내역 발주처 양식'!#REF!</definedName>
    <definedName name="_4__123Graph_XCHART_1A" localSheetId="2" hidden="1">'[20]입찰내역 발주처 양식'!#REF!</definedName>
    <definedName name="_4__123Graph_XCHART_1A" localSheetId="4" hidden="1">'[20]입찰내역 발주처 양식'!#REF!</definedName>
    <definedName name="_4__123Graph_XCHART_1A" localSheetId="16" hidden="1">'[20]입찰내역 발주처 양식'!#REF!</definedName>
    <definedName name="_4__123Graph_XCHART_1A" localSheetId="21" hidden="1">'[20]입찰내역 발주처 양식'!#REF!</definedName>
    <definedName name="_4__123Graph_XCHART_1A" localSheetId="5" hidden="1">'[20]입찰내역 발주처 양식'!#REF!</definedName>
    <definedName name="_4__123Graph_XCHART_1A" localSheetId="13" hidden="1">'[20]입찰내역 발주처 양식'!#REF!</definedName>
    <definedName name="_4__123Graph_XCHART_1A" localSheetId="18" hidden="1">'[20]입찰내역 발주처 양식'!#REF!</definedName>
    <definedName name="_4__123Graph_XCHART_1A" localSheetId="14" hidden="1">'[20]입찰내역 발주처 양식'!#REF!</definedName>
    <definedName name="_4__123Graph_XCHART_1A" localSheetId="15" hidden="1">'[20]입찰내역 발주처 양식'!#REF!</definedName>
    <definedName name="_4__123Graph_XCHART_1A" hidden="1">'[20]입찰내역 발주처 양식'!#REF!</definedName>
    <definedName name="_4_0_0_F" hidden="1">#N/A</definedName>
    <definedName name="_41aa1_" localSheetId="3" hidden="1">{#N/A,#N/A,FALSE,"CCTV"}</definedName>
    <definedName name="_41aa1_" localSheetId="2" hidden="1">{#N/A,#N/A,FALSE,"CCTV"}</definedName>
    <definedName name="_41aa1_" localSheetId="4" hidden="1">{#N/A,#N/A,FALSE,"CCTV"}</definedName>
    <definedName name="_41aa1_" localSheetId="16" hidden="1">{#N/A,#N/A,FALSE,"CCTV"}</definedName>
    <definedName name="_41aa1_" localSheetId="21" hidden="1">{#N/A,#N/A,FALSE,"CCTV"}</definedName>
    <definedName name="_41aa1_" localSheetId="5" hidden="1">{#N/A,#N/A,FALSE,"CCTV"}</definedName>
    <definedName name="_41aa1_" localSheetId="13" hidden="1">{#N/A,#N/A,FALSE,"CCTV"}</definedName>
    <definedName name="_41aa1_" localSheetId="14" hidden="1">{#N/A,#N/A,FALSE,"CCTV"}</definedName>
    <definedName name="_41aa1_" localSheetId="15" hidden="1">{#N/A,#N/A,FALSE,"CCTV"}</definedName>
    <definedName name="_41aa1_" hidden="1">{#N/A,#N/A,FALSE,"CCTV"}</definedName>
    <definedName name="_42BD105_"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2BD105_"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2BD105_" localSheetId="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2BD105_" localSheetId="16"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2BD105_" localSheetId="2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2BD105_" localSheetId="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2BD105_" localSheetId="1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2BD105_" localSheetId="1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2BD105_" localSheetId="1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2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5n5_" localSheetId="3" hidden="1">{#N/A,#N/A,FALSE,"Clients Office";#N/A,#N/A,FALSE,"Co Sum"}</definedName>
    <definedName name="_45n5_" localSheetId="2" hidden="1">{#N/A,#N/A,FALSE,"Clients Office";#N/A,#N/A,FALSE,"Co Sum"}</definedName>
    <definedName name="_45n5_" localSheetId="4" hidden="1">{#N/A,#N/A,FALSE,"Clients Office";#N/A,#N/A,FALSE,"Co Sum"}</definedName>
    <definedName name="_45n5_" localSheetId="16" hidden="1">{#N/A,#N/A,FALSE,"Clients Office";#N/A,#N/A,FALSE,"Co Sum"}</definedName>
    <definedName name="_45n5_" localSheetId="21" hidden="1">{#N/A,#N/A,FALSE,"Clients Office";#N/A,#N/A,FALSE,"Co Sum"}</definedName>
    <definedName name="_45n5_" localSheetId="5" hidden="1">{#N/A,#N/A,FALSE,"Clients Office";#N/A,#N/A,FALSE,"Co Sum"}</definedName>
    <definedName name="_45n5_" localSheetId="13" hidden="1">{#N/A,#N/A,FALSE,"Clients Office";#N/A,#N/A,FALSE,"Co Sum"}</definedName>
    <definedName name="_45n5_" localSheetId="14" hidden="1">{#N/A,#N/A,FALSE,"Clients Office";#N/A,#N/A,FALSE,"Co Sum"}</definedName>
    <definedName name="_45n5_" localSheetId="15" hidden="1">{#N/A,#N/A,FALSE,"Clients Office";#N/A,#N/A,FALSE,"Co Sum"}</definedName>
    <definedName name="_45n5_" hidden="1">{#N/A,#N/A,FALSE,"Clients Office";#N/A,#N/A,FALSE,"Co Sum"}</definedName>
    <definedName name="_4aa1_" localSheetId="3" hidden="1">{#N/A,#N/A,FALSE,"CCTV"}</definedName>
    <definedName name="_4aa1_" localSheetId="2" hidden="1">{#N/A,#N/A,FALSE,"CCTV"}</definedName>
    <definedName name="_4aa1_" localSheetId="4" hidden="1">{#N/A,#N/A,FALSE,"CCTV"}</definedName>
    <definedName name="_4aa1_" localSheetId="16" hidden="1">{#N/A,#N/A,FALSE,"CCTV"}</definedName>
    <definedName name="_4aa1_" localSheetId="21" hidden="1">{#N/A,#N/A,FALSE,"CCTV"}</definedName>
    <definedName name="_4aa1_" localSheetId="5" hidden="1">{#N/A,#N/A,FALSE,"CCTV"}</definedName>
    <definedName name="_4aa1_" localSheetId="13" hidden="1">{#N/A,#N/A,FALSE,"CCTV"}</definedName>
    <definedName name="_4aa1_" localSheetId="14" hidden="1">{#N/A,#N/A,FALSE,"CCTV"}</definedName>
    <definedName name="_4aa1_" localSheetId="15" hidden="1">{#N/A,#N/A,FALSE,"CCTV"}</definedName>
    <definedName name="_4aa1_" hidden="1">{#N/A,#N/A,FALSE,"CCTV"}</definedName>
    <definedName name="_4F3_">#REF!</definedName>
    <definedName name="_4S3_" localSheetId="3" hidden="1">{#N/A,#N/A,FALSE,"포장2"}</definedName>
    <definedName name="_4S3_" localSheetId="2" hidden="1">{#N/A,#N/A,FALSE,"포장2"}</definedName>
    <definedName name="_4S3_" localSheetId="4" hidden="1">{#N/A,#N/A,FALSE,"포장2"}</definedName>
    <definedName name="_4S3_" localSheetId="16" hidden="1">{#N/A,#N/A,FALSE,"포장2"}</definedName>
    <definedName name="_4S3_" localSheetId="21" hidden="1">{#N/A,#N/A,FALSE,"포장2"}</definedName>
    <definedName name="_4S3_" localSheetId="5" hidden="1">{#N/A,#N/A,FALSE,"포장2"}</definedName>
    <definedName name="_4S3_" localSheetId="13" hidden="1">{#N/A,#N/A,FALSE,"포장2"}</definedName>
    <definedName name="_4S3_" localSheetId="14" hidden="1">{#N/A,#N/A,FALSE,"포장2"}</definedName>
    <definedName name="_4S3_" localSheetId="15" hidden="1">{#N/A,#N/A,FALSE,"포장2"}</definedName>
    <definedName name="_4S3_" hidden="1">{#N/A,#N/A,FALSE,"포장2"}</definedName>
    <definedName name="_5" localSheetId="3">[22]당초!#REF!</definedName>
    <definedName name="_5" localSheetId="9">[22]당초!#REF!</definedName>
    <definedName name="_5" localSheetId="8">[22]당초!#REF!</definedName>
    <definedName name="_5" localSheetId="0">[22]당초!#REF!</definedName>
    <definedName name="_5" localSheetId="10">[22]당초!#REF!</definedName>
    <definedName name="_5" localSheetId="6">[22]당초!#REF!</definedName>
    <definedName name="_5" localSheetId="12">[22]당초!#REF!</definedName>
    <definedName name="_5" localSheetId="11">[22]당초!#REF!</definedName>
    <definedName name="_5" localSheetId="1">[22]당초!#REF!</definedName>
    <definedName name="_5" localSheetId="2">[22]당초!#REF!</definedName>
    <definedName name="_5" localSheetId="4">[22]당초!#REF!</definedName>
    <definedName name="_5" localSheetId="16">[22]당초!#REF!</definedName>
    <definedName name="_5" localSheetId="21">[22]당초!#REF!</definedName>
    <definedName name="_5" localSheetId="5">[22]당초!#REF!</definedName>
    <definedName name="_5" localSheetId="7">[22]당초!#REF!</definedName>
    <definedName name="_5" localSheetId="13">[22]당초!#REF!</definedName>
    <definedName name="_5" localSheetId="18">[22]당초!#REF!</definedName>
    <definedName name="_5" localSheetId="14">[22]당초!#REF!</definedName>
    <definedName name="_5" localSheetId="15">[22]당초!#REF!</definedName>
    <definedName name="_5" hidden="1">#REF!</definedName>
    <definedName name="_5__123Graph_ACHART_2" hidden="1">#REF!</definedName>
    <definedName name="_5__123Graph_ACHART_4" hidden="1">#REF!</definedName>
    <definedName name="_5__123Graph_BCHART_1" localSheetId="3" hidden="1">[16]Productivity!$H$5:$AB$5</definedName>
    <definedName name="_5__123Graph_BCHART_1" localSheetId="2" hidden="1">[16]Productivity!$H$5:$AB$5</definedName>
    <definedName name="_5__123Graph_BCHART_1" localSheetId="4" hidden="1">[16]Productivity!$H$5:$AB$5</definedName>
    <definedName name="_5__123Graph_BCHART_1" localSheetId="16" hidden="1">[16]Productivity!$H$5:$AB$5</definedName>
    <definedName name="_5__123Graph_BCHART_1" localSheetId="21" hidden="1">[16]Productivity!$H$5:$AB$5</definedName>
    <definedName name="_5__123Graph_BCHART_1" localSheetId="5" hidden="1">[16]Productivity!$H$5:$AB$5</definedName>
    <definedName name="_5__123Graph_BCHART_1" localSheetId="13" hidden="1">[16]Productivity!$H$5:$AB$5</definedName>
    <definedName name="_5__123Graph_BCHART_1" localSheetId="18" hidden="1">[16]Productivity!$H$5:$AB$5</definedName>
    <definedName name="_5__123Graph_BCHART_1" localSheetId="14" hidden="1">[16]Productivity!$H$5:$AB$5</definedName>
    <definedName name="_5__123Graph_BCHART_1" localSheetId="15" hidden="1">[16]Productivity!$H$5:$AB$5</definedName>
    <definedName name="_5__123Graph_BCHART_1" hidden="1">[16]Productivity!$H$5:$AB$5</definedName>
    <definedName name="_5__123Graph_BCHART_2" hidden="1">#REF!</definedName>
    <definedName name="_5__123Graph_CCHART_1" localSheetId="3" hidden="1">[21]Cash2!$J$16:$J$36</definedName>
    <definedName name="_5__123Graph_CCHART_1" localSheetId="2" hidden="1">[21]Cash2!$J$16:$J$36</definedName>
    <definedName name="_5__123Graph_CCHART_1" localSheetId="4" hidden="1">[21]Cash2!$J$16:$J$36</definedName>
    <definedName name="_5__123Graph_CCHART_1" localSheetId="16" hidden="1">[21]Cash2!$J$16:$J$36</definedName>
    <definedName name="_5__123Graph_CCHART_1" localSheetId="21" hidden="1">[21]Cash2!$J$16:$J$36</definedName>
    <definedName name="_5__123Graph_CCHART_1" localSheetId="5" hidden="1">[21]Cash2!$J$16:$J$36</definedName>
    <definedName name="_5__123Graph_CCHART_1" localSheetId="13" hidden="1">[21]Cash2!$J$16:$J$36</definedName>
    <definedName name="_5__123Graph_CCHART_1" localSheetId="18" hidden="1">[21]Cash2!$J$16:$J$36</definedName>
    <definedName name="_5__123Graph_CCHART_1" localSheetId="14" hidden="1">[21]Cash2!$J$16:$J$36</definedName>
    <definedName name="_5__123Graph_CCHART_1" localSheetId="15" hidden="1">[21]Cash2!$J$16:$J$36</definedName>
    <definedName name="_5__123Graph_CCHART_1" hidden="1">[21]Cash2!$J$16:$J$36</definedName>
    <definedName name="_5__123Graph_DCHART_1" hidden="1">#REF!</definedName>
    <definedName name="_5__123Graph_ECHART_2" localSheetId="3" hidden="1">[12]Spread!#REF!</definedName>
    <definedName name="_5__123Graph_ECHART_2" localSheetId="2" hidden="1">[12]Spread!#REF!</definedName>
    <definedName name="_5__123Graph_ECHART_2" localSheetId="4" hidden="1">[12]Spread!#REF!</definedName>
    <definedName name="_5__123Graph_ECHART_2" localSheetId="16" hidden="1">[12]Spread!#REF!</definedName>
    <definedName name="_5__123Graph_ECHART_2" localSheetId="21" hidden="1">[12]Spread!#REF!</definedName>
    <definedName name="_5__123Graph_ECHART_2" localSheetId="5" hidden="1">[12]Spread!#REF!</definedName>
    <definedName name="_5__123Graph_ECHART_2" localSheetId="13" hidden="1">[12]Spread!#REF!</definedName>
    <definedName name="_5__123Graph_ECHART_2" localSheetId="18" hidden="1">[12]Spread!#REF!</definedName>
    <definedName name="_5__123Graph_ECHART_2" localSheetId="14" hidden="1">[12]Spread!#REF!</definedName>
    <definedName name="_5__123Graph_ECHART_2" localSheetId="15" hidden="1">[12]Spread!#REF!</definedName>
    <definedName name="_5__123Graph_ECHART_2" hidden="1">[12]Spread!#REF!</definedName>
    <definedName name="_52n6_" localSheetId="3" hidden="1">{#N/A,#N/A,FALSE,"Field Rates";#N/A,#N/A,FALSE,"Field Sum"}</definedName>
    <definedName name="_52n6_" localSheetId="2" hidden="1">{#N/A,#N/A,FALSE,"Field Rates";#N/A,#N/A,FALSE,"Field Sum"}</definedName>
    <definedName name="_52n6_" localSheetId="4" hidden="1">{#N/A,#N/A,FALSE,"Field Rates";#N/A,#N/A,FALSE,"Field Sum"}</definedName>
    <definedName name="_52n6_" localSheetId="16" hidden="1">{#N/A,#N/A,FALSE,"Field Rates";#N/A,#N/A,FALSE,"Field Sum"}</definedName>
    <definedName name="_52n6_" localSheetId="21" hidden="1">{#N/A,#N/A,FALSE,"Field Rates";#N/A,#N/A,FALSE,"Field Sum"}</definedName>
    <definedName name="_52n6_" localSheetId="5" hidden="1">{#N/A,#N/A,FALSE,"Field Rates";#N/A,#N/A,FALSE,"Field Sum"}</definedName>
    <definedName name="_52n6_" localSheetId="13" hidden="1">{#N/A,#N/A,FALSE,"Field Rates";#N/A,#N/A,FALSE,"Field Sum"}</definedName>
    <definedName name="_52n6_" localSheetId="14" hidden="1">{#N/A,#N/A,FALSE,"Field Rates";#N/A,#N/A,FALSE,"Field Sum"}</definedName>
    <definedName name="_52n6_" localSheetId="15" hidden="1">{#N/A,#N/A,FALSE,"Field Rates";#N/A,#N/A,FALSE,"Field Sum"}</definedName>
    <definedName name="_52n6_" hidden="1">{#N/A,#N/A,FALSE,"Field Rates";#N/A,#N/A,FALSE,"Field Sum"}</definedName>
    <definedName name="_59n7_" localSheetId="3" hidden="1">{#N/A,#N/A,FALSE,"HO Sum";#N/A,#N/A,FALSE,"HO Rates";#N/A,#N/A,FALSE,"Co Sum";#N/A,#N/A,FALSE,"Clients Office";#N/A,#N/A,FALSE,"Field Sum";#N/A,#N/A,FALSE,"Field Rates"}</definedName>
    <definedName name="_59n7_" localSheetId="2" hidden="1">{#N/A,#N/A,FALSE,"HO Sum";#N/A,#N/A,FALSE,"HO Rates";#N/A,#N/A,FALSE,"Co Sum";#N/A,#N/A,FALSE,"Clients Office";#N/A,#N/A,FALSE,"Field Sum";#N/A,#N/A,FALSE,"Field Rates"}</definedName>
    <definedName name="_59n7_" localSheetId="4" hidden="1">{#N/A,#N/A,FALSE,"HO Sum";#N/A,#N/A,FALSE,"HO Rates";#N/A,#N/A,FALSE,"Co Sum";#N/A,#N/A,FALSE,"Clients Office";#N/A,#N/A,FALSE,"Field Sum";#N/A,#N/A,FALSE,"Field Rates"}</definedName>
    <definedName name="_59n7_" localSheetId="16" hidden="1">{#N/A,#N/A,FALSE,"HO Sum";#N/A,#N/A,FALSE,"HO Rates";#N/A,#N/A,FALSE,"Co Sum";#N/A,#N/A,FALSE,"Clients Office";#N/A,#N/A,FALSE,"Field Sum";#N/A,#N/A,FALSE,"Field Rates"}</definedName>
    <definedName name="_59n7_" localSheetId="21" hidden="1">{#N/A,#N/A,FALSE,"HO Sum";#N/A,#N/A,FALSE,"HO Rates";#N/A,#N/A,FALSE,"Co Sum";#N/A,#N/A,FALSE,"Clients Office";#N/A,#N/A,FALSE,"Field Sum";#N/A,#N/A,FALSE,"Field Rates"}</definedName>
    <definedName name="_59n7_" localSheetId="5" hidden="1">{#N/A,#N/A,FALSE,"HO Sum";#N/A,#N/A,FALSE,"HO Rates";#N/A,#N/A,FALSE,"Co Sum";#N/A,#N/A,FALSE,"Clients Office";#N/A,#N/A,FALSE,"Field Sum";#N/A,#N/A,FALSE,"Field Rates"}</definedName>
    <definedName name="_59n7_" localSheetId="13" hidden="1">{#N/A,#N/A,FALSE,"HO Sum";#N/A,#N/A,FALSE,"HO Rates";#N/A,#N/A,FALSE,"Co Sum";#N/A,#N/A,FALSE,"Clients Office";#N/A,#N/A,FALSE,"Field Sum";#N/A,#N/A,FALSE,"Field Rates"}</definedName>
    <definedName name="_59n7_" localSheetId="14" hidden="1">{#N/A,#N/A,FALSE,"HO Sum";#N/A,#N/A,FALSE,"HO Rates";#N/A,#N/A,FALSE,"Co Sum";#N/A,#N/A,FALSE,"Clients Office";#N/A,#N/A,FALSE,"Field Sum";#N/A,#N/A,FALSE,"Field Rates"}</definedName>
    <definedName name="_59n7_" localSheetId="15" hidden="1">{#N/A,#N/A,FALSE,"HO Sum";#N/A,#N/A,FALSE,"HO Rates";#N/A,#N/A,FALSE,"Co Sum";#N/A,#N/A,FALSE,"Clients Office";#N/A,#N/A,FALSE,"Field Sum";#N/A,#N/A,FALSE,"Field Rates"}</definedName>
    <definedName name="_59n7_" hidden="1">{#N/A,#N/A,FALSE,"HO Sum";#N/A,#N/A,FALSE,"HO Rates";#N/A,#N/A,FALSE,"Co Sum";#N/A,#N/A,FALSE,"Clients Office";#N/A,#N/A,FALSE,"Field Sum";#N/A,#N/A,FALSE,"Field Rates"}</definedName>
    <definedName name="_6__123Graph_ACHART_5" hidden="1">#REF!</definedName>
    <definedName name="_6__123Graph_BCHART_2" localSheetId="3" hidden="1">[16]Productivity!$H$11:$AC$11</definedName>
    <definedName name="_6__123Graph_BCHART_2" localSheetId="2" hidden="1">[16]Productivity!$H$11:$AC$11</definedName>
    <definedName name="_6__123Graph_BCHART_2" localSheetId="4" hidden="1">[16]Productivity!$H$11:$AC$11</definedName>
    <definedName name="_6__123Graph_BCHART_2" localSheetId="16" hidden="1">[16]Productivity!$H$11:$AC$11</definedName>
    <definedName name="_6__123Graph_BCHART_2" localSheetId="21" hidden="1">[16]Productivity!$H$11:$AC$11</definedName>
    <definedName name="_6__123Graph_BCHART_2" localSheetId="5" hidden="1">[16]Productivity!$H$11:$AC$11</definedName>
    <definedName name="_6__123Graph_BCHART_2" localSheetId="13" hidden="1">[16]Productivity!$H$11:$AC$11</definedName>
    <definedName name="_6__123Graph_BCHART_2" localSheetId="18" hidden="1">[16]Productivity!$H$11:$AC$11</definedName>
    <definedName name="_6__123Graph_BCHART_2" localSheetId="14" hidden="1">[16]Productivity!$H$11:$AC$11</definedName>
    <definedName name="_6__123Graph_BCHART_2" localSheetId="15" hidden="1">[16]Productivity!$H$11:$AC$11</definedName>
    <definedName name="_6__123Graph_BCHART_2" hidden="1">[16]Productivity!$H$11:$AC$11</definedName>
    <definedName name="_6__123Graph_BCONTRAC._OIL" localSheetId="3" hidden="1">'[9]Cashflow Analysis'!#REF!</definedName>
    <definedName name="_6__123Graph_BCONTRAC._OIL" localSheetId="2" hidden="1">'[9]Cashflow Analysis'!#REF!</definedName>
    <definedName name="_6__123Graph_BCONTRAC._OIL" localSheetId="4" hidden="1">'[9]Cashflow Analysis'!#REF!</definedName>
    <definedName name="_6__123Graph_BCONTRAC._OIL" localSheetId="16" hidden="1">'[9]Cashflow Analysis'!#REF!</definedName>
    <definedName name="_6__123Graph_BCONTRAC._OIL" localSheetId="21" hidden="1">'[9]Cashflow Analysis'!#REF!</definedName>
    <definedName name="_6__123Graph_BCONTRAC._OIL" localSheetId="5" hidden="1">'[9]Cashflow Analysis'!#REF!</definedName>
    <definedName name="_6__123Graph_BCONTRAC._OIL" localSheetId="13" hidden="1">'[9]Cashflow Analysis'!#REF!</definedName>
    <definedName name="_6__123Graph_BCONTRAC._OIL" localSheetId="18" hidden="1">'[9]Cashflow Analysis'!#REF!</definedName>
    <definedName name="_6__123Graph_BCONTRAC._OIL" localSheetId="14" hidden="1">'[9]Cashflow Analysis'!#REF!</definedName>
    <definedName name="_6__123Graph_BCONTRAC._OIL" localSheetId="15" hidden="1">'[9]Cashflow Analysis'!#REF!</definedName>
    <definedName name="_6__123Graph_BCONTRAC._OIL" hidden="1">'[9]Cashflow Analysis'!#REF!</definedName>
    <definedName name="_6__123Graph_CCHART_1" hidden="1">#REF!</definedName>
    <definedName name="_6__123Graph_CCONTRAC._OIL" localSheetId="3" hidden="1">'[9]Cashflow Analysis'!#REF!</definedName>
    <definedName name="_6__123Graph_CCONTRAC._OIL" localSheetId="2" hidden="1">'[9]Cashflow Analysis'!#REF!</definedName>
    <definedName name="_6__123Graph_CCONTRAC._OIL" localSheetId="4" hidden="1">'[9]Cashflow Analysis'!#REF!</definedName>
    <definedName name="_6__123Graph_CCONTRAC._OIL" localSheetId="16" hidden="1">'[9]Cashflow Analysis'!#REF!</definedName>
    <definedName name="_6__123Graph_CCONTRAC._OIL" localSheetId="21" hidden="1">'[9]Cashflow Analysis'!#REF!</definedName>
    <definedName name="_6__123Graph_CCONTRAC._OIL" localSheetId="5" hidden="1">'[9]Cashflow Analysis'!#REF!</definedName>
    <definedName name="_6__123Graph_CCONTRAC._OIL" localSheetId="13" hidden="1">'[9]Cashflow Analysis'!#REF!</definedName>
    <definedName name="_6__123Graph_CCONTRAC._OIL" localSheetId="18" hidden="1">'[9]Cashflow Analysis'!#REF!</definedName>
    <definedName name="_6__123Graph_CCONTRAC._OIL" localSheetId="14" hidden="1">'[9]Cashflow Analysis'!#REF!</definedName>
    <definedName name="_6__123Graph_CCONTRAC._OIL" localSheetId="15" hidden="1">'[9]Cashflow Analysis'!#REF!</definedName>
    <definedName name="_6__123Graph_CCONTRAC._OIL" hidden="1">'[9]Cashflow Analysis'!#REF!</definedName>
    <definedName name="_6__123Graph_DCHART_1" localSheetId="3" hidden="1">[21]Cash2!$K$16:$K$36</definedName>
    <definedName name="_6__123Graph_DCHART_1" localSheetId="2" hidden="1">[21]Cash2!$K$16:$K$36</definedName>
    <definedName name="_6__123Graph_DCHART_1" localSheetId="4" hidden="1">[21]Cash2!$K$16:$K$36</definedName>
    <definedName name="_6__123Graph_DCHART_1" localSheetId="16" hidden="1">[21]Cash2!$K$16:$K$36</definedName>
    <definedName name="_6__123Graph_DCHART_1" localSheetId="21" hidden="1">[21]Cash2!$K$16:$K$36</definedName>
    <definedName name="_6__123Graph_DCHART_1" localSheetId="5" hidden="1">[21]Cash2!$K$16:$K$36</definedName>
    <definedName name="_6__123Graph_DCHART_1" localSheetId="13" hidden="1">[21]Cash2!$K$16:$K$36</definedName>
    <definedName name="_6__123Graph_DCHART_1" localSheetId="18" hidden="1">[21]Cash2!$K$16:$K$36</definedName>
    <definedName name="_6__123Graph_DCHART_1" localSheetId="14" hidden="1">[21]Cash2!$K$16:$K$36</definedName>
    <definedName name="_6__123Graph_DCHART_1" localSheetId="15" hidden="1">[21]Cash2!$K$16:$K$36</definedName>
    <definedName name="_6__123Graph_DCHART_1" hidden="1">[21]Cash2!$K$16:$K$36</definedName>
    <definedName name="_6__123Graph_FCHART_2" localSheetId="3" hidden="1">[12]Spread!#REF!</definedName>
    <definedName name="_6__123Graph_FCHART_2" localSheetId="2" hidden="1">[12]Spread!#REF!</definedName>
    <definedName name="_6__123Graph_FCHART_2" localSheetId="4" hidden="1">[12]Spread!#REF!</definedName>
    <definedName name="_6__123Graph_FCHART_2" localSheetId="16" hidden="1">[12]Spread!#REF!</definedName>
    <definedName name="_6__123Graph_FCHART_2" localSheetId="21" hidden="1">[12]Spread!#REF!</definedName>
    <definedName name="_6__123Graph_FCHART_2" localSheetId="5" hidden="1">[12]Spread!#REF!</definedName>
    <definedName name="_6__123Graph_FCHART_2" localSheetId="13" hidden="1">[12]Spread!#REF!</definedName>
    <definedName name="_6__123Graph_FCHART_2" localSheetId="18" hidden="1">[12]Spread!#REF!</definedName>
    <definedName name="_6__123Graph_FCHART_2" localSheetId="14" hidden="1">[12]Spread!#REF!</definedName>
    <definedName name="_6__123Graph_FCHART_2" localSheetId="15" hidden="1">[12]Spread!#REF!</definedName>
    <definedName name="_6__123Graph_FCHART_2" hidden="1">[12]Spread!#REF!</definedName>
    <definedName name="_6_123Grap" hidden="1">#REF!</definedName>
    <definedName name="_66n8_" localSheetId="3" hidden="1">{#N/A,#N/A,FALSE,"HO Rates";#N/A,#N/A,FALSE,"HO Sum"}</definedName>
    <definedName name="_66n8_" localSheetId="2" hidden="1">{#N/A,#N/A,FALSE,"HO Rates";#N/A,#N/A,FALSE,"HO Sum"}</definedName>
    <definedName name="_66n8_" localSheetId="4" hidden="1">{#N/A,#N/A,FALSE,"HO Rates";#N/A,#N/A,FALSE,"HO Sum"}</definedName>
    <definedName name="_66n8_" localSheetId="16" hidden="1">{#N/A,#N/A,FALSE,"HO Rates";#N/A,#N/A,FALSE,"HO Sum"}</definedName>
    <definedName name="_66n8_" localSheetId="21" hidden="1">{#N/A,#N/A,FALSE,"HO Rates";#N/A,#N/A,FALSE,"HO Sum"}</definedName>
    <definedName name="_66n8_" localSheetId="5" hidden="1">{#N/A,#N/A,FALSE,"HO Rates";#N/A,#N/A,FALSE,"HO Sum"}</definedName>
    <definedName name="_66n8_" localSheetId="13" hidden="1">{#N/A,#N/A,FALSE,"HO Rates";#N/A,#N/A,FALSE,"HO Sum"}</definedName>
    <definedName name="_66n8_" localSheetId="14" hidden="1">{#N/A,#N/A,FALSE,"HO Rates";#N/A,#N/A,FALSE,"HO Sum"}</definedName>
    <definedName name="_66n8_" localSheetId="15" hidden="1">{#N/A,#N/A,FALSE,"HO Rates";#N/A,#N/A,FALSE,"HO Sum"}</definedName>
    <definedName name="_66n8_" hidden="1">{#N/A,#N/A,FALSE,"HO Rates";#N/A,#N/A,FALSE,"HO Sum"}</definedName>
    <definedName name="_6cf2_" localSheetId="3" hidden="1">{#N/A,#N/A,FALSE,"Variables";#N/A,#N/A,FALSE,"NPV Cashflows NZ$";#N/A,#N/A,FALSE,"Cashflows NZ$"}</definedName>
    <definedName name="_6cf2_" localSheetId="2" hidden="1">{#N/A,#N/A,FALSE,"Variables";#N/A,#N/A,FALSE,"NPV Cashflows NZ$";#N/A,#N/A,FALSE,"Cashflows NZ$"}</definedName>
    <definedName name="_6cf2_" localSheetId="4" hidden="1">{#N/A,#N/A,FALSE,"Variables";#N/A,#N/A,FALSE,"NPV Cashflows NZ$";#N/A,#N/A,FALSE,"Cashflows NZ$"}</definedName>
    <definedName name="_6cf2_" localSheetId="16" hidden="1">{#N/A,#N/A,FALSE,"Variables";#N/A,#N/A,FALSE,"NPV Cashflows NZ$";#N/A,#N/A,FALSE,"Cashflows NZ$"}</definedName>
    <definedName name="_6cf2_" localSheetId="21" hidden="1">{#N/A,#N/A,FALSE,"Variables";#N/A,#N/A,FALSE,"NPV Cashflows NZ$";#N/A,#N/A,FALSE,"Cashflows NZ$"}</definedName>
    <definedName name="_6cf2_" localSheetId="5" hidden="1">{#N/A,#N/A,FALSE,"Variables";#N/A,#N/A,FALSE,"NPV Cashflows NZ$";#N/A,#N/A,FALSE,"Cashflows NZ$"}</definedName>
    <definedName name="_6cf2_" localSheetId="13" hidden="1">{#N/A,#N/A,FALSE,"Variables";#N/A,#N/A,FALSE,"NPV Cashflows NZ$";#N/A,#N/A,FALSE,"Cashflows NZ$"}</definedName>
    <definedName name="_6cf2_" localSheetId="14" hidden="1">{#N/A,#N/A,FALSE,"Variables";#N/A,#N/A,FALSE,"NPV Cashflows NZ$";#N/A,#N/A,FALSE,"Cashflows NZ$"}</definedName>
    <definedName name="_6cf2_" localSheetId="15" hidden="1">{#N/A,#N/A,FALSE,"Variables";#N/A,#N/A,FALSE,"NPV Cashflows NZ$";#N/A,#N/A,FALSE,"Cashflows NZ$"}</definedName>
    <definedName name="_6cf2_" hidden="1">{#N/A,#N/A,FALSE,"Variables";#N/A,#N/A,FALSE,"NPV Cashflows NZ$";#N/A,#N/A,FALSE,"Cashflows NZ$"}</definedName>
    <definedName name="_7__123Graph_AChart_1A" localSheetId="3" hidden="1">'[15]Eq. Mobilization'!#REF!</definedName>
    <definedName name="_7__123Graph_AChart_1A" localSheetId="2" hidden="1">'[15]Eq. Mobilization'!#REF!</definedName>
    <definedName name="_7__123Graph_AChart_1A" localSheetId="4" hidden="1">'[15]Eq. Mobilization'!#REF!</definedName>
    <definedName name="_7__123Graph_AChart_1A" localSheetId="16" hidden="1">'[15]Eq. Mobilization'!#REF!</definedName>
    <definedName name="_7__123Graph_AChart_1A" localSheetId="21" hidden="1">'[15]Eq. Mobilization'!#REF!</definedName>
    <definedName name="_7__123Graph_AChart_1A" localSheetId="5" hidden="1">'[15]Eq. Mobilization'!#REF!</definedName>
    <definedName name="_7__123Graph_AChart_1A" localSheetId="13" hidden="1">'[15]Eq. Mobilization'!#REF!</definedName>
    <definedName name="_7__123Graph_AChart_1A" localSheetId="18" hidden="1">'[15]Eq. Mobilization'!#REF!</definedName>
    <definedName name="_7__123Graph_AChart_1A" localSheetId="14" hidden="1">'[15]Eq. Mobilization'!#REF!</definedName>
    <definedName name="_7__123Graph_AChart_1A" localSheetId="15" hidden="1">'[15]Eq. Mobilization'!#REF!</definedName>
    <definedName name="_7__123Graph_AChart_1A" hidden="1">'[15]Eq. Mobilization'!#REF!</definedName>
    <definedName name="_7__123Graph_ACHART_6" hidden="1">#REF!</definedName>
    <definedName name="_7__123Graph_BCHART_2" hidden="1">#REF!</definedName>
    <definedName name="_7__123Graph_BCHART_3" localSheetId="3" hidden="1">[16]Productivity!$H$17:$AC$17</definedName>
    <definedName name="_7__123Graph_BCHART_3" localSheetId="2" hidden="1">[16]Productivity!$H$17:$AC$17</definedName>
    <definedName name="_7__123Graph_BCHART_3" localSheetId="4" hidden="1">[16]Productivity!$H$17:$AC$17</definedName>
    <definedName name="_7__123Graph_BCHART_3" localSheetId="16" hidden="1">[16]Productivity!$H$17:$AC$17</definedName>
    <definedName name="_7__123Graph_BCHART_3" localSheetId="21" hidden="1">[16]Productivity!$H$17:$AC$17</definedName>
    <definedName name="_7__123Graph_BCHART_3" localSheetId="5" hidden="1">[16]Productivity!$H$17:$AC$17</definedName>
    <definedName name="_7__123Graph_BCHART_3" localSheetId="13" hidden="1">[16]Productivity!$H$17:$AC$17</definedName>
    <definedName name="_7__123Graph_BCHART_3" localSheetId="18" hidden="1">[16]Productivity!$H$17:$AC$17</definedName>
    <definedName name="_7__123Graph_BCHART_3" localSheetId="14" hidden="1">[16]Productivity!$H$17:$AC$17</definedName>
    <definedName name="_7__123Graph_BCHART_3" localSheetId="15" hidden="1">[16]Productivity!$H$17:$AC$17</definedName>
    <definedName name="_7__123Graph_BCHART_3" hidden="1">[16]Productivity!$H$17:$AC$17</definedName>
    <definedName name="_7__123Graph_DCHART_1" hidden="1">#REF!</definedName>
    <definedName name="_7__123Graph_XCHART_2" localSheetId="3" hidden="1">[12]Spread!$J$11:$BQ$11</definedName>
    <definedName name="_7__123Graph_XCHART_2" localSheetId="2" hidden="1">[12]Spread!$J$11:$BQ$11</definedName>
    <definedName name="_7__123Graph_XCHART_2" localSheetId="4" hidden="1">[12]Spread!$J$11:$BQ$11</definedName>
    <definedName name="_7__123Graph_XCHART_2" localSheetId="16" hidden="1">[12]Spread!$J$11:$BQ$11</definedName>
    <definedName name="_7__123Graph_XCHART_2" localSheetId="21" hidden="1">[12]Spread!$J$11:$BQ$11</definedName>
    <definedName name="_7__123Graph_XCHART_2" localSheetId="5" hidden="1">[12]Spread!$J$11:$BQ$11</definedName>
    <definedName name="_7__123Graph_XCHART_2" localSheetId="13" hidden="1">[12]Spread!$J$11:$BQ$11</definedName>
    <definedName name="_7__123Graph_XCHART_2" localSheetId="18" hidden="1">[12]Spread!$J$11:$BQ$11</definedName>
    <definedName name="_7__123Graph_XCHART_2" localSheetId="14" hidden="1">[12]Spread!$J$11:$BQ$11</definedName>
    <definedName name="_7__123Graph_XCHART_2" localSheetId="15" hidden="1">[12]Spread!$J$11:$BQ$11</definedName>
    <definedName name="_7__123Graph_XCHART_2" hidden="1">[12]Spread!$J$11:$BQ$11</definedName>
    <definedName name="_7_0_0_F" hidden="1">#REF!</definedName>
    <definedName name="_73n9_" localSheetId="3" hidden="1">{#N/A,#N/A,FALSE,"HO Sum";#N/A,#N/A,FALSE,"HO Rates";#N/A,#N/A,FALSE,"Co Sum";#N/A,#N/A,FALSE,"Clients Office";#N/A,#N/A,FALSE,"Field Sum";#N/A,#N/A,FALSE,"Field Rates"}</definedName>
    <definedName name="_73n9_" localSheetId="2" hidden="1">{#N/A,#N/A,FALSE,"HO Sum";#N/A,#N/A,FALSE,"HO Rates";#N/A,#N/A,FALSE,"Co Sum";#N/A,#N/A,FALSE,"Clients Office";#N/A,#N/A,FALSE,"Field Sum";#N/A,#N/A,FALSE,"Field Rates"}</definedName>
    <definedName name="_73n9_" localSheetId="4" hidden="1">{#N/A,#N/A,FALSE,"HO Sum";#N/A,#N/A,FALSE,"HO Rates";#N/A,#N/A,FALSE,"Co Sum";#N/A,#N/A,FALSE,"Clients Office";#N/A,#N/A,FALSE,"Field Sum";#N/A,#N/A,FALSE,"Field Rates"}</definedName>
    <definedName name="_73n9_" localSheetId="16" hidden="1">{#N/A,#N/A,FALSE,"HO Sum";#N/A,#N/A,FALSE,"HO Rates";#N/A,#N/A,FALSE,"Co Sum";#N/A,#N/A,FALSE,"Clients Office";#N/A,#N/A,FALSE,"Field Sum";#N/A,#N/A,FALSE,"Field Rates"}</definedName>
    <definedName name="_73n9_" localSheetId="21" hidden="1">{#N/A,#N/A,FALSE,"HO Sum";#N/A,#N/A,FALSE,"HO Rates";#N/A,#N/A,FALSE,"Co Sum";#N/A,#N/A,FALSE,"Clients Office";#N/A,#N/A,FALSE,"Field Sum";#N/A,#N/A,FALSE,"Field Rates"}</definedName>
    <definedName name="_73n9_" localSheetId="5" hidden="1">{#N/A,#N/A,FALSE,"HO Sum";#N/A,#N/A,FALSE,"HO Rates";#N/A,#N/A,FALSE,"Co Sum";#N/A,#N/A,FALSE,"Clients Office";#N/A,#N/A,FALSE,"Field Sum";#N/A,#N/A,FALSE,"Field Rates"}</definedName>
    <definedName name="_73n9_" localSheetId="13" hidden="1">{#N/A,#N/A,FALSE,"HO Sum";#N/A,#N/A,FALSE,"HO Rates";#N/A,#N/A,FALSE,"Co Sum";#N/A,#N/A,FALSE,"Clients Office";#N/A,#N/A,FALSE,"Field Sum";#N/A,#N/A,FALSE,"Field Rates"}</definedName>
    <definedName name="_73n9_" localSheetId="14" hidden="1">{#N/A,#N/A,FALSE,"HO Sum";#N/A,#N/A,FALSE,"HO Rates";#N/A,#N/A,FALSE,"Co Sum";#N/A,#N/A,FALSE,"Clients Office";#N/A,#N/A,FALSE,"Field Sum";#N/A,#N/A,FALSE,"Field Rates"}</definedName>
    <definedName name="_73n9_" localSheetId="15" hidden="1">{#N/A,#N/A,FALSE,"HO Sum";#N/A,#N/A,FALSE,"HO Rates";#N/A,#N/A,FALSE,"Co Sum";#N/A,#N/A,FALSE,"Clients Office";#N/A,#N/A,FALSE,"Field Sum";#N/A,#N/A,FALSE,"Field Rates"}</definedName>
    <definedName name="_73n9_" hidden="1">{#N/A,#N/A,FALSE,"HO Sum";#N/A,#N/A,FALSE,"HO Rates";#N/A,#N/A,FALSE,"Co Sum";#N/A,#N/A,FALSE,"Clients Office";#N/A,#N/A,FALSE,"Field Sum";#N/A,#N/A,FALSE,"Field Rates"}</definedName>
    <definedName name="_7F" hidden="1">#REF!</definedName>
    <definedName name="_8__123Graph_AMOB_01" hidden="1">#REF!</definedName>
    <definedName name="_8__123Graph_BCHART_1" hidden="1">#REF!</definedName>
    <definedName name="_8__123Graph_BCHART_4" localSheetId="3" hidden="1">[16]Productivity!$G$27:$AC$27</definedName>
    <definedName name="_8__123Graph_BCHART_4" localSheetId="2" hidden="1">[16]Productivity!$G$27:$AC$27</definedName>
    <definedName name="_8__123Graph_BCHART_4" localSheetId="4" hidden="1">[16]Productivity!$G$27:$AC$27</definedName>
    <definedName name="_8__123Graph_BCHART_4" localSheetId="16" hidden="1">[16]Productivity!$G$27:$AC$27</definedName>
    <definedName name="_8__123Graph_BCHART_4" localSheetId="21" hidden="1">[16]Productivity!$G$27:$AC$27</definedName>
    <definedName name="_8__123Graph_BCHART_4" localSheetId="5" hidden="1">[16]Productivity!$G$27:$AC$27</definedName>
    <definedName name="_8__123Graph_BCHART_4" localSheetId="13" hidden="1">[16]Productivity!$G$27:$AC$27</definedName>
    <definedName name="_8__123Graph_BCHART_4" localSheetId="18" hidden="1">[16]Productivity!$G$27:$AC$27</definedName>
    <definedName name="_8__123Graph_BCHART_4" localSheetId="14" hidden="1">[16]Productivity!$G$27:$AC$27</definedName>
    <definedName name="_8__123Graph_BCHART_4" localSheetId="15" hidden="1">[16]Productivity!$G$27:$AC$27</definedName>
    <definedName name="_8__123Graph_BCHART_4" hidden="1">[16]Productivity!$G$27:$AC$27</definedName>
    <definedName name="_8__123Graph_DCONTRAC._OIL" localSheetId="3" hidden="1">'[9]Cashflow Analysis'!#REF!</definedName>
    <definedName name="_8__123Graph_DCONTRAC._OIL" localSheetId="2" hidden="1">'[9]Cashflow Analysis'!#REF!</definedName>
    <definedName name="_8__123Graph_DCONTRAC._OIL" localSheetId="4" hidden="1">'[9]Cashflow Analysis'!#REF!</definedName>
    <definedName name="_8__123Graph_DCONTRAC._OIL" localSheetId="16" hidden="1">'[9]Cashflow Analysis'!#REF!</definedName>
    <definedName name="_8__123Graph_DCONTRAC._OIL" localSheetId="21" hidden="1">'[9]Cashflow Analysis'!#REF!</definedName>
    <definedName name="_8__123Graph_DCONTRAC._OIL" localSheetId="5" hidden="1">'[9]Cashflow Analysis'!#REF!</definedName>
    <definedName name="_8__123Graph_DCONTRAC._OIL" localSheetId="13" hidden="1">'[9]Cashflow Analysis'!#REF!</definedName>
    <definedName name="_8__123Graph_DCONTRAC._OIL" localSheetId="18" hidden="1">'[9]Cashflow Analysis'!#REF!</definedName>
    <definedName name="_8__123Graph_DCONTRAC._OIL" localSheetId="14" hidden="1">'[9]Cashflow Analysis'!#REF!</definedName>
    <definedName name="_8__123Graph_DCONTRAC._OIL" localSheetId="15" hidden="1">'[9]Cashflow Analysis'!#REF!</definedName>
    <definedName name="_8__123Graph_DCONTRAC._OIL" hidden="1">'[9]Cashflow Analysis'!#REF!</definedName>
    <definedName name="_8_0_0_F" hidden="1">#REF!</definedName>
    <definedName name="_8F" hidden="1">#REF!</definedName>
    <definedName name="_9__123Graph_AMOB_02" hidden="1">#REF!</definedName>
    <definedName name="_9__123Graph_BCHART_2" hidden="1">#REF!</definedName>
    <definedName name="_9__123Graph_CCHART_1" hidden="1">#REF!</definedName>
    <definedName name="_9__123Graph_CCHART_3" localSheetId="3" hidden="1">[16]Productivity!$H$18:$AC$18</definedName>
    <definedName name="_9__123Graph_CCHART_3" localSheetId="2" hidden="1">[16]Productivity!$H$18:$AC$18</definedName>
    <definedName name="_9__123Graph_CCHART_3" localSheetId="4" hidden="1">[16]Productivity!$H$18:$AC$18</definedName>
    <definedName name="_9__123Graph_CCHART_3" localSheetId="16" hidden="1">[16]Productivity!$H$18:$AC$18</definedName>
    <definedName name="_9__123Graph_CCHART_3" localSheetId="21" hidden="1">[16]Productivity!$H$18:$AC$18</definedName>
    <definedName name="_9__123Graph_CCHART_3" localSheetId="5" hidden="1">[16]Productivity!$H$18:$AC$18</definedName>
    <definedName name="_9__123Graph_CCHART_3" localSheetId="13" hidden="1">[16]Productivity!$H$18:$AC$18</definedName>
    <definedName name="_9__123Graph_CCHART_3" localSheetId="18" hidden="1">[16]Productivity!$H$18:$AC$18</definedName>
    <definedName name="_9__123Graph_CCHART_3" localSheetId="14" hidden="1">[16]Productivity!$H$18:$AC$18</definedName>
    <definedName name="_9__123Graph_CCHART_3" localSheetId="15" hidden="1">[16]Productivity!$H$18:$AC$18</definedName>
    <definedName name="_9__123Graph_CCHART_3" hidden="1">[16]Productivity!$H$18:$AC$18</definedName>
    <definedName name="_9__123Graph_CCONTRAC._OIL" localSheetId="3" hidden="1">'[9]Cashflow Analysis'!#REF!</definedName>
    <definedName name="_9__123Graph_CCONTRAC._OIL" localSheetId="2" hidden="1">'[9]Cashflow Analysis'!#REF!</definedName>
    <definedName name="_9__123Graph_CCONTRAC._OIL" localSheetId="4" hidden="1">'[9]Cashflow Analysis'!#REF!</definedName>
    <definedName name="_9__123Graph_CCONTRAC._OIL" localSheetId="16" hidden="1">'[9]Cashflow Analysis'!#REF!</definedName>
    <definedName name="_9__123Graph_CCONTRAC._OIL" localSheetId="21" hidden="1">'[9]Cashflow Analysis'!#REF!</definedName>
    <definedName name="_9__123Graph_CCONTRAC._OIL" localSheetId="5" hidden="1">'[9]Cashflow Analysis'!#REF!</definedName>
    <definedName name="_9__123Graph_CCONTRAC._OIL" localSheetId="13" hidden="1">'[9]Cashflow Analysis'!#REF!</definedName>
    <definedName name="_9__123Graph_CCONTRAC._OIL" localSheetId="18" hidden="1">'[9]Cashflow Analysis'!#REF!</definedName>
    <definedName name="_9__123Graph_CCONTRAC._OIL" localSheetId="14" hidden="1">'[9]Cashflow Analysis'!#REF!</definedName>
    <definedName name="_9__123Graph_CCONTRAC._OIL" localSheetId="15" hidden="1">'[9]Cashflow Analysis'!#REF!</definedName>
    <definedName name="_9__123Graph_CCONTRAC._OIL" hidden="1">'[9]Cashflow Analysis'!#REF!</definedName>
    <definedName name="_9__123Graph_XCONTRAC._OIL" localSheetId="3" hidden="1">'[11]Cashflow Analysis'!$E$63:$BL$63</definedName>
    <definedName name="_9__123Graph_XCONTRAC._OIL" localSheetId="2" hidden="1">'[11]Cashflow Analysis'!$E$63:$BL$63</definedName>
    <definedName name="_9__123Graph_XCONTRAC._OIL" localSheetId="4" hidden="1">'[11]Cashflow Analysis'!$E$63:$BL$63</definedName>
    <definedName name="_9__123Graph_XCONTRAC._OIL" localSheetId="16" hidden="1">'[11]Cashflow Analysis'!$E$63:$BL$63</definedName>
    <definedName name="_9__123Graph_XCONTRAC._OIL" localSheetId="21" hidden="1">'[11]Cashflow Analysis'!$E$63:$BL$63</definedName>
    <definedName name="_9__123Graph_XCONTRAC._OIL" localSheetId="5" hidden="1">'[11]Cashflow Analysis'!$E$63:$BL$63</definedName>
    <definedName name="_9__123Graph_XCONTRAC._OIL" localSheetId="13" hidden="1">'[11]Cashflow Analysis'!$E$63:$BL$63</definedName>
    <definedName name="_9__123Graph_XCONTRAC._OIL" localSheetId="18" hidden="1">'[11]Cashflow Analysis'!$E$63:$BL$63</definedName>
    <definedName name="_9__123Graph_XCONTRAC._OIL" localSheetId="14" hidden="1">'[11]Cashflow Analysis'!$E$63:$BL$63</definedName>
    <definedName name="_9__123Graph_XCONTRAC._OIL" localSheetId="15" hidden="1">'[11]Cashflow Analysis'!$E$63:$BL$63</definedName>
    <definedName name="_9__123Graph_XCONTRAC._OIL" hidden="1">'[11]Cashflow Analysis'!$E$63:$BL$63</definedName>
    <definedName name="_9_0_0_F" hidden="1">#REF!</definedName>
    <definedName name="_a1" localSheetId="3" hidden="1">{"'Sheet1'!$L$16"}</definedName>
    <definedName name="_a1" localSheetId="17" hidden="1">{"'Sheet1'!$L$16"}</definedName>
    <definedName name="_a1" localSheetId="9" hidden="1">{"'Sheet1'!$L$16"}</definedName>
    <definedName name="_a1" localSheetId="8" hidden="1">{"'Sheet1'!$L$16"}</definedName>
    <definedName name="_a1" localSheetId="0" hidden="1">{"'Sheet1'!$L$16"}</definedName>
    <definedName name="_a1" localSheetId="10" hidden="1">{"'Sheet1'!$L$16"}</definedName>
    <definedName name="_a1" localSheetId="6" hidden="1">{"'Sheet1'!$L$16"}</definedName>
    <definedName name="_a1" localSheetId="12" hidden="1">{"'Sheet1'!$L$16"}</definedName>
    <definedName name="_a1" localSheetId="11" hidden="1">{"'Sheet1'!$L$16"}</definedName>
    <definedName name="_a1" localSheetId="1" hidden="1">{"'Sheet1'!$L$16"}</definedName>
    <definedName name="_a1" localSheetId="2" hidden="1">{"'Sheet1'!$L$16"}</definedName>
    <definedName name="_a1" localSheetId="4" hidden="1">{"'Sheet1'!$L$16"}</definedName>
    <definedName name="_a1" localSheetId="16" hidden="1">{"'Sheet1'!$L$16"}</definedName>
    <definedName name="_a1" localSheetId="21" hidden="1">{"'Sheet1'!$L$16"}</definedName>
    <definedName name="_a1" localSheetId="5" hidden="1">{"'Sheet1'!$L$16"}</definedName>
    <definedName name="_a1" localSheetId="23" hidden="1">{"'Sheet1'!$L$16"}</definedName>
    <definedName name="_a1" localSheetId="7" hidden="1">{"'Sheet1'!$L$16"}</definedName>
    <definedName name="_a1" localSheetId="13" hidden="1">{"'Sheet1'!$L$16"}</definedName>
    <definedName name="_a1" localSheetId="18" hidden="1">{"'Sheet1'!$L$16"}</definedName>
    <definedName name="_a1" localSheetId="14" hidden="1">{"'Sheet1'!$L$16"}</definedName>
    <definedName name="_a1" localSheetId="15" hidden="1">{"'Sheet1'!$L$16"}</definedName>
    <definedName name="_a1" hidden="1">{"'Sheet1'!$L$16"}</definedName>
    <definedName name="_A10" localSheetId="3" hidden="1">{#N/A,#N/A,FALSE,"CCTV"}</definedName>
    <definedName name="_A10" localSheetId="2" hidden="1">{#N/A,#N/A,FALSE,"CCTV"}</definedName>
    <definedName name="_A10" localSheetId="4" hidden="1">{#N/A,#N/A,FALSE,"CCTV"}</definedName>
    <definedName name="_A10" localSheetId="16" hidden="1">{#N/A,#N/A,FALSE,"CCTV"}</definedName>
    <definedName name="_A10" localSheetId="21" hidden="1">{#N/A,#N/A,FALSE,"CCTV"}</definedName>
    <definedName name="_A10" localSheetId="5" hidden="1">{#N/A,#N/A,FALSE,"CCTV"}</definedName>
    <definedName name="_A10" localSheetId="13" hidden="1">{#N/A,#N/A,FALSE,"CCTV"}</definedName>
    <definedName name="_A10" localSheetId="14" hidden="1">{#N/A,#N/A,FALSE,"CCTV"}</definedName>
    <definedName name="_A10" localSheetId="15" hidden="1">{#N/A,#N/A,FALSE,"CCTV"}</definedName>
    <definedName name="_A10" hidden="1">{#N/A,#N/A,FALSE,"CCTV"}</definedName>
    <definedName name="_a129" localSheetId="3" hidden="1">{"Offgrid",#N/A,FALSE,"OFFGRID";"Region",#N/A,FALSE,"REGION";"Offgrid -2",#N/A,FALSE,"OFFGRID";"WTP",#N/A,FALSE,"WTP";"WTP -2",#N/A,FALSE,"WTP";"Project",#N/A,FALSE,"PROJECT";"Summary -2",#N/A,FALSE,"SUMMARY"}</definedName>
    <definedName name="_a129" localSheetId="17" hidden="1">{"Offgrid",#N/A,FALSE,"OFFGRID";"Region",#N/A,FALSE,"REGION";"Offgrid -2",#N/A,FALSE,"OFFGRID";"WTP",#N/A,FALSE,"WTP";"WTP -2",#N/A,FALSE,"WTP";"Project",#N/A,FALSE,"PROJECT";"Summary -2",#N/A,FALSE,"SUMMARY"}</definedName>
    <definedName name="_a129" localSheetId="9" hidden="1">{"Offgrid",#N/A,FALSE,"OFFGRID";"Region",#N/A,FALSE,"REGION";"Offgrid -2",#N/A,FALSE,"OFFGRID";"WTP",#N/A,FALSE,"WTP";"WTP -2",#N/A,FALSE,"WTP";"Project",#N/A,FALSE,"PROJECT";"Summary -2",#N/A,FALSE,"SUMMARY"}</definedName>
    <definedName name="_a129" localSheetId="8"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localSheetId="10" hidden="1">{"Offgrid",#N/A,FALSE,"OFFGRID";"Region",#N/A,FALSE,"REGION";"Offgrid -2",#N/A,FALSE,"OFFGRID";"WTP",#N/A,FALSE,"WTP";"WTP -2",#N/A,FALSE,"WTP";"Project",#N/A,FALSE,"PROJECT";"Summary -2",#N/A,FALSE,"SUMMARY"}</definedName>
    <definedName name="_a129" localSheetId="6" hidden="1">{"Offgrid",#N/A,FALSE,"OFFGRID";"Region",#N/A,FALSE,"REGION";"Offgrid -2",#N/A,FALSE,"OFFGRID";"WTP",#N/A,FALSE,"WTP";"WTP -2",#N/A,FALSE,"WTP";"Project",#N/A,FALSE,"PROJECT";"Summary -2",#N/A,FALSE,"SUMMARY"}</definedName>
    <definedName name="_a129" localSheetId="12" hidden="1">{"Offgrid",#N/A,FALSE,"OFFGRID";"Region",#N/A,FALSE,"REGION";"Offgrid -2",#N/A,FALSE,"OFFGRID";"WTP",#N/A,FALSE,"WTP";"WTP -2",#N/A,FALSE,"WTP";"Project",#N/A,FALSE,"PROJECT";"Summary -2",#N/A,FALSE,"SUMMARY"}</definedName>
    <definedName name="_a129" localSheetId="11"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localSheetId="16" hidden="1">{"Offgrid",#N/A,FALSE,"OFFGRID";"Region",#N/A,FALSE,"REGION";"Offgrid -2",#N/A,FALSE,"OFFGRID";"WTP",#N/A,FALSE,"WTP";"WTP -2",#N/A,FALSE,"WTP";"Project",#N/A,FALSE,"PROJECT";"Summary -2",#N/A,FALSE,"SUMMARY"}</definedName>
    <definedName name="_a129" localSheetId="21" hidden="1">{"Offgrid",#N/A,FALSE,"OFFGRID";"Region",#N/A,FALSE,"REGION";"Offgrid -2",#N/A,FALSE,"OFFGRID";"WTP",#N/A,FALSE,"WTP";"WTP -2",#N/A,FALSE,"WTP";"Project",#N/A,FALSE,"PROJECT";"Summary -2",#N/A,FALSE,"SUMMARY"}</definedName>
    <definedName name="_a129" localSheetId="5" hidden="1">{"Offgrid",#N/A,FALSE,"OFFGRID";"Region",#N/A,FALSE,"REGION";"Offgrid -2",#N/A,FALSE,"OFFGRID";"WTP",#N/A,FALSE,"WTP";"WTP -2",#N/A,FALSE,"WTP";"Project",#N/A,FALSE,"PROJECT";"Summary -2",#N/A,FALSE,"SUMMARY"}</definedName>
    <definedName name="_a129" localSheetId="23" hidden="1">{"Offgrid",#N/A,FALSE,"OFFGRID";"Region",#N/A,FALSE,"REGION";"Offgrid -2",#N/A,FALSE,"OFFGRID";"WTP",#N/A,FALSE,"WTP";"WTP -2",#N/A,FALSE,"WTP";"Project",#N/A,FALSE,"PROJECT";"Summary -2",#N/A,FALSE,"SUMMARY"}</definedName>
    <definedName name="_a129" localSheetId="7" hidden="1">{"Offgrid",#N/A,FALSE,"OFFGRID";"Region",#N/A,FALSE,"REGION";"Offgrid -2",#N/A,FALSE,"OFFGRID";"WTP",#N/A,FALSE,"WTP";"WTP -2",#N/A,FALSE,"WTP";"Project",#N/A,FALSE,"PROJECT";"Summary -2",#N/A,FALSE,"SUMMARY"}</definedName>
    <definedName name="_a129" localSheetId="13" hidden="1">{"Offgrid",#N/A,FALSE,"OFFGRID";"Region",#N/A,FALSE,"REGION";"Offgrid -2",#N/A,FALSE,"OFFGRID";"WTP",#N/A,FALSE,"WTP";"WTP -2",#N/A,FALSE,"WTP";"Project",#N/A,FALSE,"PROJECT";"Summary -2",#N/A,FALSE,"SUMMARY"}</definedName>
    <definedName name="_a129" localSheetId="18" hidden="1">{"Offgrid",#N/A,FALSE,"OFFGRID";"Region",#N/A,FALSE,"REGION";"Offgrid -2",#N/A,FALSE,"OFFGRID";"WTP",#N/A,FALSE,"WTP";"WTP -2",#N/A,FALSE,"WTP";"Project",#N/A,FALSE,"PROJECT";"Summary -2",#N/A,FALSE,"SUMMARY"}</definedName>
    <definedName name="_a129" localSheetId="14" hidden="1">{"Offgrid",#N/A,FALSE,"OFFGRID";"Region",#N/A,FALSE,"REGION";"Offgrid -2",#N/A,FALSE,"OFFGRID";"WTP",#N/A,FALSE,"WTP";"WTP -2",#N/A,FALSE,"WTP";"Project",#N/A,FALSE,"PROJECT";"Summary -2",#N/A,FALSE,"SUMMARY"}</definedName>
    <definedName name="_a129" localSheetId="15"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17" hidden="1">{"Offgrid",#N/A,FALSE,"OFFGRID";"Region",#N/A,FALSE,"REGION";"Offgrid -2",#N/A,FALSE,"OFFGRID";"WTP",#N/A,FALSE,"WTP";"WTP -2",#N/A,FALSE,"WTP";"Project",#N/A,FALSE,"PROJECT";"Summary -2",#N/A,FALSE,"SUMMARY"}</definedName>
    <definedName name="_a130" localSheetId="9" hidden="1">{"Offgrid",#N/A,FALSE,"OFFGRID";"Region",#N/A,FALSE,"REGION";"Offgrid -2",#N/A,FALSE,"OFFGRID";"WTP",#N/A,FALSE,"WTP";"WTP -2",#N/A,FALSE,"WTP";"Project",#N/A,FALSE,"PROJECT";"Summary -2",#N/A,FALSE,"SUMMARY"}</definedName>
    <definedName name="_a130" localSheetId="8"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0"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12" hidden="1">{"Offgrid",#N/A,FALSE,"OFFGRID";"Region",#N/A,FALSE,"REGION";"Offgrid -2",#N/A,FALSE,"OFFGRID";"WTP",#N/A,FALSE,"WTP";"WTP -2",#N/A,FALSE,"WTP";"Project",#N/A,FALSE,"PROJECT";"Summary -2",#N/A,FALSE,"SUMMARY"}</definedName>
    <definedName name="_a130" localSheetId="11"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16" hidden="1">{"Offgrid",#N/A,FALSE,"OFFGRID";"Region",#N/A,FALSE,"REGION";"Offgrid -2",#N/A,FALSE,"OFFGRID";"WTP",#N/A,FALSE,"WTP";"WTP -2",#N/A,FALSE,"WTP";"Project",#N/A,FALSE,"PROJECT";"Summary -2",#N/A,FALSE,"SUMMARY"}</definedName>
    <definedName name="_a130" localSheetId="21"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23"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localSheetId="13" hidden="1">{"Offgrid",#N/A,FALSE,"OFFGRID";"Region",#N/A,FALSE,"REGION";"Offgrid -2",#N/A,FALSE,"OFFGRID";"WTP",#N/A,FALSE,"WTP";"WTP -2",#N/A,FALSE,"WTP";"Project",#N/A,FALSE,"PROJECT";"Summary -2",#N/A,FALSE,"SUMMARY"}</definedName>
    <definedName name="_a130" localSheetId="18" hidden="1">{"Offgrid",#N/A,FALSE,"OFFGRID";"Region",#N/A,FALSE,"REGION";"Offgrid -2",#N/A,FALSE,"OFFGRID";"WTP",#N/A,FALSE,"WTP";"WTP -2",#N/A,FALSE,"WTP";"Project",#N/A,FALSE,"PROJECT";"Summary -2",#N/A,FALSE,"SUMMARY"}</definedName>
    <definedName name="_a130" localSheetId="14" hidden="1">{"Offgrid",#N/A,FALSE,"OFFGRID";"Region",#N/A,FALSE,"REGION";"Offgrid -2",#N/A,FALSE,"OFFGRID";"WTP",#N/A,FALSE,"WTP";"WTP -2",#N/A,FALSE,"WTP";"Project",#N/A,FALSE,"PROJECT";"Summary -2",#N/A,FALSE,"SUMMARY"}</definedName>
    <definedName name="_a130" localSheetId="15"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3" hidden="1">{"'Sheet1'!$L$16"}</definedName>
    <definedName name="_a2" localSheetId="17" hidden="1">{"'Sheet1'!$L$16"}</definedName>
    <definedName name="_a2" localSheetId="9" hidden="1">{"'Sheet1'!$L$16"}</definedName>
    <definedName name="_a2" localSheetId="8" hidden="1">{"'Sheet1'!$L$16"}</definedName>
    <definedName name="_a2" localSheetId="0" hidden="1">{"'Sheet1'!$L$16"}</definedName>
    <definedName name="_a2" localSheetId="10" hidden="1">{"'Sheet1'!$L$16"}</definedName>
    <definedName name="_a2" localSheetId="6" hidden="1">{"'Sheet1'!$L$16"}</definedName>
    <definedName name="_a2" localSheetId="12" hidden="1">{"'Sheet1'!$L$16"}</definedName>
    <definedName name="_a2" localSheetId="11" hidden="1">{"'Sheet1'!$L$16"}</definedName>
    <definedName name="_a2" localSheetId="1" hidden="1">{"'Sheet1'!$L$16"}</definedName>
    <definedName name="_a2" localSheetId="2" hidden="1">{"'Sheet1'!$L$16"}</definedName>
    <definedName name="_a2" localSheetId="4" hidden="1">{"'Sheet1'!$L$16"}</definedName>
    <definedName name="_a2" localSheetId="16" hidden="1">{"'Sheet1'!$L$16"}</definedName>
    <definedName name="_a2" localSheetId="21" hidden="1">{"'Sheet1'!$L$16"}</definedName>
    <definedName name="_a2" localSheetId="5" hidden="1">{"'Sheet1'!$L$16"}</definedName>
    <definedName name="_a2" localSheetId="23" hidden="1">{"'Sheet1'!$L$16"}</definedName>
    <definedName name="_a2" localSheetId="7" hidden="1">{"'Sheet1'!$L$16"}</definedName>
    <definedName name="_a2" localSheetId="13" hidden="1">{"'Sheet1'!$L$16"}</definedName>
    <definedName name="_a2" localSheetId="18" hidden="1">{"'Sheet1'!$L$16"}</definedName>
    <definedName name="_a2" localSheetId="14" hidden="1">{"'Sheet1'!$L$16"}</definedName>
    <definedName name="_a2" localSheetId="15" hidden="1">{"'Sheet1'!$L$16"}</definedName>
    <definedName name="_a2" hidden="1">{"'Sheet1'!$L$16"}</definedName>
    <definedName name="_A20000">#REF!</definedName>
    <definedName name="_a3">[3]!_a3</definedName>
    <definedName name="_A8" localSheetId="3" hidden="1">{"'Sheet1'!$L$16"}</definedName>
    <definedName name="_A8" localSheetId="17" hidden="1">{"'Sheet1'!$L$16"}</definedName>
    <definedName name="_A8" localSheetId="9" hidden="1">{"'Sheet1'!$L$16"}</definedName>
    <definedName name="_A8" localSheetId="8" hidden="1">{"'Sheet1'!$L$16"}</definedName>
    <definedName name="_A8" localSheetId="0" hidden="1">{"'Sheet1'!$L$16"}</definedName>
    <definedName name="_A8" localSheetId="10" hidden="1">{"'Sheet1'!$L$16"}</definedName>
    <definedName name="_A8" localSheetId="6" hidden="1">{"'Sheet1'!$L$16"}</definedName>
    <definedName name="_A8" localSheetId="12" hidden="1">{"'Sheet1'!$L$16"}</definedName>
    <definedName name="_A8" localSheetId="11" hidden="1">{"'Sheet1'!$L$16"}</definedName>
    <definedName name="_A8" localSheetId="1" hidden="1">{"'Sheet1'!$L$16"}</definedName>
    <definedName name="_A8" localSheetId="2" hidden="1">{"'Sheet1'!$L$16"}</definedName>
    <definedName name="_A8" localSheetId="4" hidden="1">{"'Sheet1'!$L$16"}</definedName>
    <definedName name="_A8" localSheetId="16" hidden="1">{"'Sheet1'!$L$16"}</definedName>
    <definedName name="_A8" localSheetId="21" hidden="1">{"'Sheet1'!$L$16"}</definedName>
    <definedName name="_A8" localSheetId="5" hidden="1">{"'Sheet1'!$L$16"}</definedName>
    <definedName name="_A8" localSheetId="23" hidden="1">{"'Sheet1'!$L$16"}</definedName>
    <definedName name="_A8" localSheetId="7" hidden="1">{"'Sheet1'!$L$16"}</definedName>
    <definedName name="_A8" localSheetId="13" hidden="1">{"'Sheet1'!$L$16"}</definedName>
    <definedName name="_A8" localSheetId="18" hidden="1">{"'Sheet1'!$L$16"}</definedName>
    <definedName name="_A8" localSheetId="14" hidden="1">{"'Sheet1'!$L$16"}</definedName>
    <definedName name="_A8" localSheetId="15" hidden="1">{"'Sheet1'!$L$16"}</definedName>
    <definedName name="_A8" hidden="1">{"'Sheet1'!$L$16"}</definedName>
    <definedName name="_a9" localSheetId="3" hidden="1">{"'Sheet1'!$L$16"}</definedName>
    <definedName name="_a9" localSheetId="17" hidden="1">{"'Sheet1'!$L$16"}</definedName>
    <definedName name="_a9" localSheetId="9" hidden="1">{"'Sheet1'!$L$16"}</definedName>
    <definedName name="_a9" localSheetId="8" hidden="1">{"'Sheet1'!$L$16"}</definedName>
    <definedName name="_a9" localSheetId="0" hidden="1">{"'Sheet1'!$L$16"}</definedName>
    <definedName name="_a9" localSheetId="10" hidden="1">{"'Sheet1'!$L$16"}</definedName>
    <definedName name="_a9" localSheetId="6" hidden="1">{"'Sheet1'!$L$16"}</definedName>
    <definedName name="_a9" localSheetId="12" hidden="1">{"'Sheet1'!$L$16"}</definedName>
    <definedName name="_a9" localSheetId="11" hidden="1">{"'Sheet1'!$L$16"}</definedName>
    <definedName name="_a9" localSheetId="1" hidden="1">{"'Sheet1'!$L$16"}</definedName>
    <definedName name="_a9" localSheetId="2" hidden="1">{"'Sheet1'!$L$16"}</definedName>
    <definedName name="_a9" localSheetId="4" hidden="1">{"'Sheet1'!$L$16"}</definedName>
    <definedName name="_a9" localSheetId="16" hidden="1">{"'Sheet1'!$L$16"}</definedName>
    <definedName name="_a9" localSheetId="21" hidden="1">{"'Sheet1'!$L$16"}</definedName>
    <definedName name="_a9" localSheetId="5" hidden="1">{"'Sheet1'!$L$16"}</definedName>
    <definedName name="_a9" localSheetId="23" hidden="1">{"'Sheet1'!$L$16"}</definedName>
    <definedName name="_a9" localSheetId="7" hidden="1">{"'Sheet1'!$L$16"}</definedName>
    <definedName name="_a9" localSheetId="13" hidden="1">{"'Sheet1'!$L$16"}</definedName>
    <definedName name="_a9" localSheetId="18" hidden="1">{"'Sheet1'!$L$16"}</definedName>
    <definedName name="_a9" localSheetId="14" hidden="1">{"'Sheet1'!$L$16"}</definedName>
    <definedName name="_a9" localSheetId="15" hidden="1">{"'Sheet1'!$L$16"}</definedName>
    <definedName name="_a9" hidden="1">{"'Sheet1'!$L$16"}</definedName>
    <definedName name="_aa1" localSheetId="3" hidden="1">{#N/A,#N/A,FALSE,"CCTV"}</definedName>
    <definedName name="_aa1" localSheetId="2" hidden="1">{#N/A,#N/A,FALSE,"CCTV"}</definedName>
    <definedName name="_aa1" localSheetId="4" hidden="1">{#N/A,#N/A,FALSE,"CCTV"}</definedName>
    <definedName name="_aa1" localSheetId="16" hidden="1">{#N/A,#N/A,FALSE,"CCTV"}</definedName>
    <definedName name="_aa1" localSheetId="21" hidden="1">{#N/A,#N/A,FALSE,"CCTV"}</definedName>
    <definedName name="_aa1" localSheetId="5" hidden="1">{#N/A,#N/A,FALSE,"CCTV"}</definedName>
    <definedName name="_aa1" localSheetId="13" hidden="1">{#N/A,#N/A,FALSE,"CCTV"}</definedName>
    <definedName name="_aa1" localSheetId="14" hidden="1">{#N/A,#N/A,FALSE,"CCTV"}</definedName>
    <definedName name="_aa1" localSheetId="15" hidden="1">{#N/A,#N/A,FALSE,"CCTV"}</definedName>
    <definedName name="_aa1" hidden="1">{#N/A,#N/A,FALSE,"CCTV"}</definedName>
    <definedName name="_AAA1" localSheetId="3" hidden="1">{#N/A,#N/A,FALSE,"JACKETS (1100 t) (1)"}</definedName>
    <definedName name="_AAA1" localSheetId="2" hidden="1">{#N/A,#N/A,FALSE,"JACKETS (1100 t) (1)"}</definedName>
    <definedName name="_AAA1" localSheetId="4" hidden="1">{#N/A,#N/A,FALSE,"JACKETS (1100 t) (1)"}</definedName>
    <definedName name="_AAA1" localSheetId="16" hidden="1">{#N/A,#N/A,FALSE,"JACKETS (1100 t) (1)"}</definedName>
    <definedName name="_AAA1" localSheetId="21" hidden="1">{#N/A,#N/A,FALSE,"JACKETS (1100 t) (1)"}</definedName>
    <definedName name="_AAA1" localSheetId="5" hidden="1">{#N/A,#N/A,FALSE,"JACKETS (1100 t) (1)"}</definedName>
    <definedName name="_AAA1" localSheetId="13" hidden="1">{#N/A,#N/A,FALSE,"JACKETS (1100 t) (1)"}</definedName>
    <definedName name="_AAA1" localSheetId="14" hidden="1">{#N/A,#N/A,FALSE,"JACKETS (1100 t) (1)"}</definedName>
    <definedName name="_AAA1" localSheetId="15" hidden="1">{#N/A,#N/A,FALSE,"JACKETS (1100 t) (1)"}</definedName>
    <definedName name="_AAA1" hidden="1">{#N/A,#N/A,FALSE,"JACKETS (1100 t) (1)"}</definedName>
    <definedName name="_ars1" localSheetId="3" hidden="1">{#N/A,#N/A,TRUE,"Mhr_Sum"}</definedName>
    <definedName name="_ars1" localSheetId="2" hidden="1">{#N/A,#N/A,TRUE,"Mhr_Sum"}</definedName>
    <definedName name="_ars1" localSheetId="4" hidden="1">{#N/A,#N/A,TRUE,"Mhr_Sum"}</definedName>
    <definedName name="_ars1" localSheetId="16" hidden="1">{#N/A,#N/A,TRUE,"Mhr_Sum"}</definedName>
    <definedName name="_ars1" localSheetId="21" hidden="1">{#N/A,#N/A,TRUE,"Mhr_Sum"}</definedName>
    <definedName name="_ars1" localSheetId="5" hidden="1">{#N/A,#N/A,TRUE,"Mhr_Sum"}</definedName>
    <definedName name="_ars1" localSheetId="13" hidden="1">{#N/A,#N/A,TRUE,"Mhr_Sum"}</definedName>
    <definedName name="_ars1" localSheetId="14" hidden="1">{#N/A,#N/A,TRUE,"Mhr_Sum"}</definedName>
    <definedName name="_ars1" localSheetId="15" hidden="1">{#N/A,#N/A,TRUE,"Mhr_Sum"}</definedName>
    <definedName name="_ars1" hidden="1">{#N/A,#N/A,TRUE,"Mhr_Sum"}</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255</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tt2">[3]!_att2</definedName>
    <definedName name="_AW0031" localSheetId="3" hidden="1">{#N/A,#N/A,FALSE,"CCTV"}</definedName>
    <definedName name="_AW0031" localSheetId="2" hidden="1">{#N/A,#N/A,FALSE,"CCTV"}</definedName>
    <definedName name="_AW0031" localSheetId="4" hidden="1">{#N/A,#N/A,FALSE,"CCTV"}</definedName>
    <definedName name="_AW0031" localSheetId="16" hidden="1">{#N/A,#N/A,FALSE,"CCTV"}</definedName>
    <definedName name="_AW0031" localSheetId="21" hidden="1">{#N/A,#N/A,FALSE,"CCTV"}</definedName>
    <definedName name="_AW0031" localSheetId="5" hidden="1">{#N/A,#N/A,FALSE,"CCTV"}</definedName>
    <definedName name="_AW0031" localSheetId="13" hidden="1">{#N/A,#N/A,FALSE,"CCTV"}</definedName>
    <definedName name="_AW0031" localSheetId="14" hidden="1">{#N/A,#N/A,FALSE,"CCTV"}</definedName>
    <definedName name="_AW0031" localSheetId="15" hidden="1">{#N/A,#N/A,FALSE,"CCTV"}</definedName>
    <definedName name="_AW0031" hidden="1">{#N/A,#N/A,FALSE,"CCTV"}</definedName>
    <definedName name="_BD105"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 localSheetId="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 localSheetId="16"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 localSheetId="2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 localSheetId="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 localSheetId="1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 localSheetId="1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 localSheetId="1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ob2"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localSheetId="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localSheetId="16"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localSheetId="2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localSheetId="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localSheetId="1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localSheetId="1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localSheetId="1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uiltin13" hidden="1">#N/A</definedName>
    <definedName name="_Builtin155" localSheetId="17" hidden="1">#N/A</definedName>
    <definedName name="_Builtin155">#REF!</definedName>
    <definedName name="_cal1">[4]제출계산서!$I$185</definedName>
    <definedName name="_cal2">[4]제출계산서!$I$185</definedName>
    <definedName name="_can430">40.73</definedName>
    <definedName name="_can435">43.3</definedName>
    <definedName name="_cf2" localSheetId="3" hidden="1">{#N/A,#N/A,FALSE,"Variables";#N/A,#N/A,FALSE,"NPV Cashflows NZ$";#N/A,#N/A,FALSE,"Cashflows NZ$"}</definedName>
    <definedName name="_cf2" localSheetId="2" hidden="1">{#N/A,#N/A,FALSE,"Variables";#N/A,#N/A,FALSE,"NPV Cashflows NZ$";#N/A,#N/A,FALSE,"Cashflows NZ$"}</definedName>
    <definedName name="_cf2" localSheetId="4" hidden="1">{#N/A,#N/A,FALSE,"Variables";#N/A,#N/A,FALSE,"NPV Cashflows NZ$";#N/A,#N/A,FALSE,"Cashflows NZ$"}</definedName>
    <definedName name="_cf2" localSheetId="16" hidden="1">{#N/A,#N/A,FALSE,"Variables";#N/A,#N/A,FALSE,"NPV Cashflows NZ$";#N/A,#N/A,FALSE,"Cashflows NZ$"}</definedName>
    <definedName name="_cf2" localSheetId="21" hidden="1">{#N/A,#N/A,FALSE,"Variables";#N/A,#N/A,FALSE,"NPV Cashflows NZ$";#N/A,#N/A,FALSE,"Cashflows NZ$"}</definedName>
    <definedName name="_cf2" localSheetId="5" hidden="1">{#N/A,#N/A,FALSE,"Variables";#N/A,#N/A,FALSE,"NPV Cashflows NZ$";#N/A,#N/A,FALSE,"Cashflows NZ$"}</definedName>
    <definedName name="_cf2" localSheetId="13" hidden="1">{#N/A,#N/A,FALSE,"Variables";#N/A,#N/A,FALSE,"NPV Cashflows NZ$";#N/A,#N/A,FALSE,"Cashflows NZ$"}</definedName>
    <definedName name="_cf2" localSheetId="14" hidden="1">{#N/A,#N/A,FALSE,"Variables";#N/A,#N/A,FALSE,"NPV Cashflows NZ$";#N/A,#N/A,FALSE,"Cashflows NZ$"}</definedName>
    <definedName name="_cf2" localSheetId="15" hidden="1">{#N/A,#N/A,FALSE,"Variables";#N/A,#N/A,FALSE,"NPV Cashflows NZ$";#N/A,#N/A,FALSE,"Cashflows NZ$"}</definedName>
    <definedName name="_cf2" hidden="1">{#N/A,#N/A,FALSE,"Variables";#N/A,#N/A,FALSE,"NPV Cashflows NZ$";#N/A,#N/A,FALSE,"Cashflows NZ$"}</definedName>
    <definedName name="_Coc39" localSheetId="3" hidden="1">{"'Sheet1'!$L$16"}</definedName>
    <definedName name="_Coc39" localSheetId="17" hidden="1">{"'Sheet1'!$L$16"}</definedName>
    <definedName name="_Coc39" localSheetId="9" hidden="1">{"'Sheet1'!$L$16"}</definedName>
    <definedName name="_Coc39" localSheetId="8" hidden="1">{"'Sheet1'!$L$16"}</definedName>
    <definedName name="_Coc39" localSheetId="0" hidden="1">{"'Sheet1'!$L$16"}</definedName>
    <definedName name="_Coc39" localSheetId="10" hidden="1">{"'Sheet1'!$L$16"}</definedName>
    <definedName name="_Coc39" localSheetId="6" hidden="1">{"'Sheet1'!$L$16"}</definedName>
    <definedName name="_Coc39" localSheetId="12" hidden="1">{"'Sheet1'!$L$16"}</definedName>
    <definedName name="_Coc39" localSheetId="11" hidden="1">{"'Sheet1'!$L$16"}</definedName>
    <definedName name="_Coc39" localSheetId="1" hidden="1">{"'Sheet1'!$L$16"}</definedName>
    <definedName name="_Coc39" localSheetId="2" hidden="1">{"'Sheet1'!$L$16"}</definedName>
    <definedName name="_Coc39" localSheetId="4" hidden="1">{"'Sheet1'!$L$16"}</definedName>
    <definedName name="_Coc39" localSheetId="16" hidden="1">{"'Sheet1'!$L$16"}</definedName>
    <definedName name="_Coc39" localSheetId="21" hidden="1">{"'Sheet1'!$L$16"}</definedName>
    <definedName name="_Coc39" localSheetId="5" hidden="1">{"'Sheet1'!$L$16"}</definedName>
    <definedName name="_Coc39" localSheetId="23" hidden="1">{"'Sheet1'!$L$16"}</definedName>
    <definedName name="_Coc39" localSheetId="7" hidden="1">{"'Sheet1'!$L$16"}</definedName>
    <definedName name="_Coc39" localSheetId="13" hidden="1">{"'Sheet1'!$L$16"}</definedName>
    <definedName name="_Coc39" localSheetId="18" hidden="1">{"'Sheet1'!$L$16"}</definedName>
    <definedName name="_Coc39" localSheetId="14" hidden="1">{"'Sheet1'!$L$16"}</definedName>
    <definedName name="_Coc39" localSheetId="15" hidden="1">{"'Sheet1'!$L$16"}</definedName>
    <definedName name="_Coc39" hidden="1">{"'Sheet1'!$L$16"}</definedName>
    <definedName name="_CPBFECA">"4680"</definedName>
    <definedName name="_CTubeDS" hidden="1">"trs"</definedName>
    <definedName name="_cTubeVer" localSheetId="23" hidden="1">#REF!</definedName>
    <definedName name="_cTubeVer" hidden="1">#REF!</definedName>
    <definedName name="_d1500" localSheetId="3" hidden="1">{"'Sheet1'!$L$16"}</definedName>
    <definedName name="_d1500" localSheetId="17" hidden="1">{"'Sheet1'!$L$16"}</definedName>
    <definedName name="_d1500" localSheetId="9" hidden="1">{"'Sheet1'!$L$16"}</definedName>
    <definedName name="_d1500" localSheetId="8" hidden="1">{"'Sheet1'!$L$16"}</definedName>
    <definedName name="_d1500" localSheetId="0" hidden="1">{"'Sheet1'!$L$16"}</definedName>
    <definedName name="_d1500" localSheetId="10" hidden="1">{"'Sheet1'!$L$16"}</definedName>
    <definedName name="_d1500" localSheetId="6" hidden="1">{"'Sheet1'!$L$16"}</definedName>
    <definedName name="_d1500" localSheetId="12" hidden="1">{"'Sheet1'!$L$16"}</definedName>
    <definedName name="_d1500" localSheetId="11" hidden="1">{"'Sheet1'!$L$16"}</definedName>
    <definedName name="_d1500" localSheetId="1" hidden="1">{"'Sheet1'!$L$16"}</definedName>
    <definedName name="_d1500" localSheetId="2" hidden="1">{"'Sheet1'!$L$16"}</definedName>
    <definedName name="_d1500" localSheetId="4" hidden="1">{"'Sheet1'!$L$16"}</definedName>
    <definedName name="_d1500" localSheetId="16" hidden="1">{"'Sheet1'!$L$16"}</definedName>
    <definedName name="_d1500" localSheetId="21" hidden="1">{"'Sheet1'!$L$16"}</definedName>
    <definedName name="_d1500" localSheetId="5" hidden="1">{"'Sheet1'!$L$16"}</definedName>
    <definedName name="_d1500" localSheetId="23" hidden="1">{"'Sheet1'!$L$16"}</definedName>
    <definedName name="_d1500" localSheetId="7" hidden="1">{"'Sheet1'!$L$16"}</definedName>
    <definedName name="_d1500" localSheetId="13" hidden="1">{"'Sheet1'!$L$16"}</definedName>
    <definedName name="_d1500" localSheetId="18" hidden="1">{"'Sheet1'!$L$16"}</definedName>
    <definedName name="_d1500" localSheetId="14" hidden="1">{"'Sheet1'!$L$16"}</definedName>
    <definedName name="_d1500" localSheetId="15" hidden="1">{"'Sheet1'!$L$16"}</definedName>
    <definedName name="_d1500" hidden="1">{"'Sheet1'!$L$16"}</definedName>
    <definedName name="_ddn400">#REF!</definedName>
    <definedName name="_Dist_Bin" localSheetId="3" hidden="1">[23]찍기!#REF!</definedName>
    <definedName name="_Dist_Bin" localSheetId="2" hidden="1">[23]찍기!#REF!</definedName>
    <definedName name="_Dist_Bin" localSheetId="4" hidden="1">[23]찍기!#REF!</definedName>
    <definedName name="_Dist_Bin" localSheetId="16" hidden="1">[23]찍기!#REF!</definedName>
    <definedName name="_Dist_Bin" localSheetId="21" hidden="1">[23]찍기!#REF!</definedName>
    <definedName name="_Dist_Bin" localSheetId="5" hidden="1">[23]찍기!#REF!</definedName>
    <definedName name="_Dist_Bin" localSheetId="13" hidden="1">[23]찍기!#REF!</definedName>
    <definedName name="_Dist_Bin" localSheetId="18" hidden="1">[23]찍기!#REF!</definedName>
    <definedName name="_Dist_Bin" localSheetId="14" hidden="1">[23]찍기!#REF!</definedName>
    <definedName name="_Dist_Bin" localSheetId="15" hidden="1">[23]찍기!#REF!</definedName>
    <definedName name="_Dist_Bin" hidden="1">[23]찍기!#REF!</definedName>
    <definedName name="_doi3" localSheetId="3" hidden="1">{"'Sheet1'!$L$16"}</definedName>
    <definedName name="_doi3" localSheetId="2" hidden="1">{"'Sheet1'!$L$16"}</definedName>
    <definedName name="_doi3" localSheetId="4" hidden="1">{"'Sheet1'!$L$16"}</definedName>
    <definedName name="_doi3" localSheetId="16" hidden="1">{"'Sheet1'!$L$16"}</definedName>
    <definedName name="_doi3" localSheetId="21" hidden="1">{"'Sheet1'!$L$16"}</definedName>
    <definedName name="_doi3" localSheetId="5" hidden="1">{"'Sheet1'!$L$16"}</definedName>
    <definedName name="_doi3" localSheetId="13" hidden="1">{"'Sheet1'!$L$16"}</definedName>
    <definedName name="_doi3" localSheetId="14" hidden="1">{"'Sheet1'!$L$16"}</definedName>
    <definedName name="_doi3" localSheetId="15" hidden="1">{"'Sheet1'!$L$16"}</definedName>
    <definedName name="_doi3" hidden="1">{"'Sheet1'!$L$16"}</definedName>
    <definedName name="_doi5" localSheetId="3" hidden="1">{"'Sheet1'!$L$16"}</definedName>
    <definedName name="_doi5" localSheetId="2" hidden="1">{"'Sheet1'!$L$16"}</definedName>
    <definedName name="_doi5" localSheetId="4" hidden="1">{"'Sheet1'!$L$16"}</definedName>
    <definedName name="_doi5" localSheetId="16" hidden="1">{"'Sheet1'!$L$16"}</definedName>
    <definedName name="_doi5" localSheetId="21" hidden="1">{"'Sheet1'!$L$16"}</definedName>
    <definedName name="_doi5" localSheetId="5" hidden="1">{"'Sheet1'!$L$16"}</definedName>
    <definedName name="_doi5" localSheetId="13" hidden="1">{"'Sheet1'!$L$16"}</definedName>
    <definedName name="_doi5" localSheetId="14" hidden="1">{"'Sheet1'!$L$16"}</definedName>
    <definedName name="_doi5" localSheetId="15" hidden="1">{"'Sheet1'!$L$16"}</definedName>
    <definedName name="_doi5" hidden="1">{"'Sheet1'!$L$16"}</definedName>
    <definedName name="_ECS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E1" localSheetId="3" hidden="1">{#N/A,#N/A,FALSE,"단가표지"}</definedName>
    <definedName name="_EE1" localSheetId="2" hidden="1">{#N/A,#N/A,FALSE,"단가표지"}</definedName>
    <definedName name="_EE1" localSheetId="4" hidden="1">{#N/A,#N/A,FALSE,"단가표지"}</definedName>
    <definedName name="_EE1" localSheetId="16" hidden="1">{#N/A,#N/A,FALSE,"단가표지"}</definedName>
    <definedName name="_EE1" localSheetId="21" hidden="1">{#N/A,#N/A,FALSE,"단가표지"}</definedName>
    <definedName name="_EE1" localSheetId="5" hidden="1">{#N/A,#N/A,FALSE,"단가표지"}</definedName>
    <definedName name="_EE1" localSheetId="13" hidden="1">{#N/A,#N/A,FALSE,"단가표지"}</definedName>
    <definedName name="_EE1" localSheetId="14" hidden="1">{#N/A,#N/A,FALSE,"단가표지"}</definedName>
    <definedName name="_EE1" localSheetId="15" hidden="1">{#N/A,#N/A,FALSE,"단가표지"}</definedName>
    <definedName name="_EE1" hidden="1">{#N/A,#N/A,FALSE,"단가표지"}</definedName>
    <definedName name="_ENS235" localSheetId="23">#REF!</definedName>
    <definedName name="_ENS235">#REF!</definedName>
    <definedName name="_F3">#REF!</definedName>
    <definedName name="_FECA">"4680"</definedName>
    <definedName name="_FF3">#REF!</definedName>
    <definedName name="_Fill">#REF!</definedName>
    <definedName name="_FillQU" hidden="1">#REF!</definedName>
    <definedName name="_xlnm._FilterDatabase" localSheetId="19" hidden="1">'25-WNC-I-097'!$A$6:$DA$349</definedName>
    <definedName name="_xlnm._FilterDatabase" localSheetId="27" hidden="1">'Báo giá của GNEE'!$A$27:$J$54</definedName>
    <definedName name="_xlnm._FilterDatabase" localSheetId="26" hidden="1">'BG Gnee 2'!$A$27:$J$54</definedName>
    <definedName name="_xlnm._FilterDatabase" localSheetId="3" hidden="1">'CKTEC- tăng đơ'!$C$9:$C$18</definedName>
    <definedName name="_xlnm._FilterDatabase" localSheetId="17" hidden="1">'DT04 (TM) 1 '!$A$4:$L$4</definedName>
    <definedName name="_xlnm._FilterDatabase" localSheetId="0" hidden="1">'Giải tình Hùng nguyên'!$Q$10:$Q$12</definedName>
    <definedName name="_xlnm._FilterDatabase" localSheetId="6" hidden="1">'Giải tình IPC'!$T$10:$T$12</definedName>
    <definedName name="_xlnm._FilterDatabase" localSheetId="12" hidden="1">'Giải tình MCL đợt 2'!$V$10:$V$12</definedName>
    <definedName name="_xlnm._FilterDatabase" localSheetId="11" hidden="1">'Giải tình Ngọc Hiếu'!$T$10:$T$12</definedName>
    <definedName name="_xlnm._FilterDatabase" localSheetId="1" hidden="1">'Giải tình Ngọc Hiếu 26-2'!$T$10:$T$12</definedName>
    <definedName name="_xlnm._FilterDatabase" localSheetId="2" hidden="1">'HT-ADH VN Vải bảo ôn'!$C$9:$C$16</definedName>
    <definedName name="_xlnm._FilterDatabase" localSheetId="4" hidden="1">'Hùng nguyen 16-1'!$C$9:$C$16</definedName>
    <definedName name="_xlnm._FilterDatabase" localSheetId="16" hidden="1">'Hùng nguyen kien'!$C$9:$C$16</definedName>
    <definedName name="_xlnm._FilterDatabase" localSheetId="29" hidden="1">'PL01 Hung nguyen'!$A$6:$G$45</definedName>
    <definedName name="_xlnm._FilterDatabase" localSheetId="21" hidden="1">'Quang thịnh'!$C$9:$C$22</definedName>
    <definedName name="_xlnm._FilterDatabase" localSheetId="5" hidden="1">'Quang thịnh lần 2'!$C$9:$C$16</definedName>
    <definedName name="_xlnm._FilterDatabase" localSheetId="24" hidden="1">'Sàn winwin'!$A$24:$H$30</definedName>
    <definedName name="_xlnm._FilterDatabase" localSheetId="18" hidden="1">#REF!</definedName>
    <definedName name="_xlnm._FilterDatabase" localSheetId="30" hidden="1">'vogt 060_Plan_Khong su dung'!$A$6:$AM$102</definedName>
    <definedName name="_xlnm._FilterDatabase" localSheetId="25" hidden="1">VSAN!$A$17:$R$127</definedName>
    <definedName name="_xlnm._FilterDatabase" hidden="1">#REF!</definedName>
    <definedName name="_fll" localSheetId="3" hidden="1">[24]HX!$A$4:$A$65</definedName>
    <definedName name="_fll" localSheetId="2" hidden="1">[24]HX!$A$4:$A$65</definedName>
    <definedName name="_fll" localSheetId="4" hidden="1">[24]HX!$A$4:$A$65</definedName>
    <definedName name="_fll" localSheetId="16" hidden="1">[24]HX!$A$4:$A$65</definedName>
    <definedName name="_fll" localSheetId="21" hidden="1">[24]HX!$A$4:$A$65</definedName>
    <definedName name="_fll" localSheetId="5" hidden="1">[24]HX!$A$4:$A$65</definedName>
    <definedName name="_fll" localSheetId="13" hidden="1">[24]HX!$A$4:$A$65</definedName>
    <definedName name="_fll" localSheetId="18" hidden="1">[24]HX!$A$4:$A$65</definedName>
    <definedName name="_fll" localSheetId="14" hidden="1">[24]HX!$A$4:$A$65</definedName>
    <definedName name="_fll" localSheetId="15" hidden="1">[24]HX!$A$4:$A$65</definedName>
    <definedName name="_fll" hidden="1">[24]HX!$A$4:$A$65</definedName>
    <definedName name="_FLL2" hidden="1">#REF!</definedName>
    <definedName name="_fsf2" localSheetId="3" hidden="1">{#N/A,#N/A,TRUE,"Mhr_Sum"}</definedName>
    <definedName name="_fsf2" localSheetId="2" hidden="1">{#N/A,#N/A,TRUE,"Mhr_Sum"}</definedName>
    <definedName name="_fsf2" localSheetId="4" hidden="1">{#N/A,#N/A,TRUE,"Mhr_Sum"}</definedName>
    <definedName name="_fsf2" localSheetId="16" hidden="1">{#N/A,#N/A,TRUE,"Mhr_Sum"}</definedName>
    <definedName name="_fsf2" localSheetId="21" hidden="1">{#N/A,#N/A,TRUE,"Mhr_Sum"}</definedName>
    <definedName name="_fsf2" localSheetId="5" hidden="1">{#N/A,#N/A,TRUE,"Mhr_Sum"}</definedName>
    <definedName name="_fsf2" localSheetId="13" hidden="1">{#N/A,#N/A,TRUE,"Mhr_Sum"}</definedName>
    <definedName name="_fsf2" localSheetId="14" hidden="1">{#N/A,#N/A,TRUE,"Mhr_Sum"}</definedName>
    <definedName name="_fsf2" localSheetId="15" hidden="1">{#N/A,#N/A,TRUE,"Mhr_Sum"}</definedName>
    <definedName name="_fsf2" hidden="1">{#N/A,#N/A,TRUE,"Mhr_Sum"}</definedName>
    <definedName name="_Goi8" localSheetId="3" hidden="1">{"'Sheet1'!$L$16"}</definedName>
    <definedName name="_Goi8" localSheetId="17" hidden="1">{"'Sheet1'!$L$16"}</definedName>
    <definedName name="_Goi8" localSheetId="9" hidden="1">{"'Sheet1'!$L$16"}</definedName>
    <definedName name="_Goi8" localSheetId="8" hidden="1">{"'Sheet1'!$L$16"}</definedName>
    <definedName name="_Goi8" localSheetId="0" hidden="1">{"'Sheet1'!$L$16"}</definedName>
    <definedName name="_Goi8" localSheetId="10" hidden="1">{"'Sheet1'!$L$16"}</definedName>
    <definedName name="_Goi8" localSheetId="6" hidden="1">{"'Sheet1'!$L$16"}</definedName>
    <definedName name="_Goi8" localSheetId="12" hidden="1">{"'Sheet1'!$L$16"}</definedName>
    <definedName name="_Goi8" localSheetId="11" hidden="1">{"'Sheet1'!$L$16"}</definedName>
    <definedName name="_Goi8" localSheetId="1" hidden="1">{"'Sheet1'!$L$16"}</definedName>
    <definedName name="_Goi8" localSheetId="2" hidden="1">{"'Sheet1'!$L$16"}</definedName>
    <definedName name="_Goi8" localSheetId="4" hidden="1">{"'Sheet1'!$L$16"}</definedName>
    <definedName name="_Goi8" localSheetId="16" hidden="1">{"'Sheet1'!$L$16"}</definedName>
    <definedName name="_Goi8" localSheetId="21" hidden="1">{"'Sheet1'!$L$16"}</definedName>
    <definedName name="_Goi8" localSheetId="5" hidden="1">{"'Sheet1'!$L$16"}</definedName>
    <definedName name="_Goi8" localSheetId="23" hidden="1">{"'Sheet1'!$L$16"}</definedName>
    <definedName name="_Goi8" localSheetId="7" hidden="1">{"'Sheet1'!$L$16"}</definedName>
    <definedName name="_Goi8" localSheetId="13" hidden="1">{"'Sheet1'!$L$16"}</definedName>
    <definedName name="_Goi8" localSheetId="18" hidden="1">{"'Sheet1'!$L$16"}</definedName>
    <definedName name="_Goi8" localSheetId="14" hidden="1">{"'Sheet1'!$L$16"}</definedName>
    <definedName name="_Goi8" localSheetId="15" hidden="1">{"'Sheet1'!$L$16"}</definedName>
    <definedName name="_Goi8" hidden="1">{"'Sheet1'!$L$16"}</definedName>
    <definedName name="_h1" localSheetId="3" hidden="1">{"'Sheet1'!$L$16"}</definedName>
    <definedName name="_h1" localSheetId="17" hidden="1">{"'Sheet1'!$L$16"}</definedName>
    <definedName name="_h1" localSheetId="9" hidden="1">{"'Sheet1'!$L$16"}</definedName>
    <definedName name="_h1" localSheetId="8" hidden="1">{"'Sheet1'!$L$16"}</definedName>
    <definedName name="_h1" localSheetId="0" hidden="1">{"'Sheet1'!$L$16"}</definedName>
    <definedName name="_h1" localSheetId="10" hidden="1">{"'Sheet1'!$L$16"}</definedName>
    <definedName name="_h1" localSheetId="6" hidden="1">{"'Sheet1'!$L$16"}</definedName>
    <definedName name="_h1" localSheetId="12" hidden="1">{"'Sheet1'!$L$16"}</definedName>
    <definedName name="_h1" localSheetId="11" hidden="1">{"'Sheet1'!$L$16"}</definedName>
    <definedName name="_h1" localSheetId="1" hidden="1">{"'Sheet1'!$L$16"}</definedName>
    <definedName name="_h1" localSheetId="2" hidden="1">{"'Sheet1'!$L$16"}</definedName>
    <definedName name="_h1" localSheetId="4" hidden="1">{"'Sheet1'!$L$16"}</definedName>
    <definedName name="_h1" localSheetId="16" hidden="1">{"'Sheet1'!$L$16"}</definedName>
    <definedName name="_h1" localSheetId="21" hidden="1">{"'Sheet1'!$L$16"}</definedName>
    <definedName name="_h1" localSheetId="5" hidden="1">{"'Sheet1'!$L$16"}</definedName>
    <definedName name="_h1" localSheetId="23" hidden="1">{"'Sheet1'!$L$16"}</definedName>
    <definedName name="_h1" localSheetId="7" hidden="1">{"'Sheet1'!$L$16"}</definedName>
    <definedName name="_h1" localSheetId="13" hidden="1">{"'Sheet1'!$L$16"}</definedName>
    <definedName name="_h1" localSheetId="18" hidden="1">{"'Sheet1'!$L$16"}</definedName>
    <definedName name="_h1" localSheetId="14" hidden="1">{"'Sheet1'!$L$16"}</definedName>
    <definedName name="_h1" localSheetId="15" hidden="1">{"'Sheet1'!$L$16"}</definedName>
    <definedName name="_h1" hidden="1">{"'Sheet1'!$L$16"}</definedName>
    <definedName name="_H4" localSheetId="3" hidden="1">{#N/A,#N/A,TRUE,"Mhr_Sum"}</definedName>
    <definedName name="_H4" localSheetId="2" hidden="1">{#N/A,#N/A,TRUE,"Mhr_Sum"}</definedName>
    <definedName name="_H4" localSheetId="4" hidden="1">{#N/A,#N/A,TRUE,"Mhr_Sum"}</definedName>
    <definedName name="_H4" localSheetId="16" hidden="1">{#N/A,#N/A,TRUE,"Mhr_Sum"}</definedName>
    <definedName name="_H4" localSheetId="21" hidden="1">{#N/A,#N/A,TRUE,"Mhr_Sum"}</definedName>
    <definedName name="_H4" localSheetId="5" hidden="1">{#N/A,#N/A,TRUE,"Mhr_Sum"}</definedName>
    <definedName name="_H4" localSheetId="13" hidden="1">{#N/A,#N/A,TRUE,"Mhr_Sum"}</definedName>
    <definedName name="_H4" localSheetId="14" hidden="1">{#N/A,#N/A,TRUE,"Mhr_Sum"}</definedName>
    <definedName name="_H4" localSheetId="15" hidden="1">{#N/A,#N/A,TRUE,"Mhr_Sum"}</definedName>
    <definedName name="_H4" hidden="1">{#N/A,#N/A,TRUE,"Mhr_Sum"}</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u1" localSheetId="3" hidden="1">{"'Sheet1'!$L$16"}</definedName>
    <definedName name="_hu1" localSheetId="17" hidden="1">{"'Sheet1'!$L$16"}</definedName>
    <definedName name="_hu1" localSheetId="9" hidden="1">{"'Sheet1'!$L$16"}</definedName>
    <definedName name="_hu1" localSheetId="8" hidden="1">{"'Sheet1'!$L$16"}</definedName>
    <definedName name="_hu1" localSheetId="0" hidden="1">{"'Sheet1'!$L$16"}</definedName>
    <definedName name="_hu1" localSheetId="10" hidden="1">{"'Sheet1'!$L$16"}</definedName>
    <definedName name="_hu1" localSheetId="6" hidden="1">{"'Sheet1'!$L$16"}</definedName>
    <definedName name="_hu1" localSheetId="12" hidden="1">{"'Sheet1'!$L$16"}</definedName>
    <definedName name="_hu1" localSheetId="11" hidden="1">{"'Sheet1'!$L$16"}</definedName>
    <definedName name="_hu1" localSheetId="1" hidden="1">{"'Sheet1'!$L$16"}</definedName>
    <definedName name="_hu1" localSheetId="2" hidden="1">{"'Sheet1'!$L$16"}</definedName>
    <definedName name="_hu1" localSheetId="4" hidden="1">{"'Sheet1'!$L$16"}</definedName>
    <definedName name="_hu1" localSheetId="16" hidden="1">{"'Sheet1'!$L$16"}</definedName>
    <definedName name="_hu1" localSheetId="21" hidden="1">{"'Sheet1'!$L$16"}</definedName>
    <definedName name="_hu1" localSheetId="5" hidden="1">{"'Sheet1'!$L$16"}</definedName>
    <definedName name="_hu1" localSheetId="23" hidden="1">{"'Sheet1'!$L$16"}</definedName>
    <definedName name="_hu1" localSheetId="7" hidden="1">{"'Sheet1'!$L$16"}</definedName>
    <definedName name="_hu1" localSheetId="13" hidden="1">{"'Sheet1'!$L$16"}</definedName>
    <definedName name="_hu1" localSheetId="18" hidden="1">{"'Sheet1'!$L$16"}</definedName>
    <definedName name="_hu1" localSheetId="14" hidden="1">{"'Sheet1'!$L$16"}</definedName>
    <definedName name="_hu1" localSheetId="15" hidden="1">{"'Sheet1'!$L$16"}</definedName>
    <definedName name="_hu1" hidden="1">{"'Sheet1'!$L$16"}</definedName>
    <definedName name="_hu2" localSheetId="3" hidden="1">{"'Sheet1'!$L$16"}</definedName>
    <definedName name="_hu2" localSheetId="17" hidden="1">{"'Sheet1'!$L$16"}</definedName>
    <definedName name="_hu2" localSheetId="9" hidden="1">{"'Sheet1'!$L$16"}</definedName>
    <definedName name="_hu2" localSheetId="8" hidden="1">{"'Sheet1'!$L$16"}</definedName>
    <definedName name="_hu2" localSheetId="0" hidden="1">{"'Sheet1'!$L$16"}</definedName>
    <definedName name="_hu2" localSheetId="10" hidden="1">{"'Sheet1'!$L$16"}</definedName>
    <definedName name="_hu2" localSheetId="6" hidden="1">{"'Sheet1'!$L$16"}</definedName>
    <definedName name="_hu2" localSheetId="12" hidden="1">{"'Sheet1'!$L$16"}</definedName>
    <definedName name="_hu2" localSheetId="11" hidden="1">{"'Sheet1'!$L$16"}</definedName>
    <definedName name="_hu2" localSheetId="1" hidden="1">{"'Sheet1'!$L$16"}</definedName>
    <definedName name="_hu2" localSheetId="2" hidden="1">{"'Sheet1'!$L$16"}</definedName>
    <definedName name="_hu2" localSheetId="4" hidden="1">{"'Sheet1'!$L$16"}</definedName>
    <definedName name="_hu2" localSheetId="16" hidden="1">{"'Sheet1'!$L$16"}</definedName>
    <definedName name="_hu2" localSheetId="21" hidden="1">{"'Sheet1'!$L$16"}</definedName>
    <definedName name="_hu2" localSheetId="5" hidden="1">{"'Sheet1'!$L$16"}</definedName>
    <definedName name="_hu2" localSheetId="23" hidden="1">{"'Sheet1'!$L$16"}</definedName>
    <definedName name="_hu2" localSheetId="7" hidden="1">{"'Sheet1'!$L$16"}</definedName>
    <definedName name="_hu2" localSheetId="13" hidden="1">{"'Sheet1'!$L$16"}</definedName>
    <definedName name="_hu2" localSheetId="18" hidden="1">{"'Sheet1'!$L$16"}</definedName>
    <definedName name="_hu2" localSheetId="14" hidden="1">{"'Sheet1'!$L$16"}</definedName>
    <definedName name="_hu2" localSheetId="15" hidden="1">{"'Sheet1'!$L$16"}</definedName>
    <definedName name="_hu2" hidden="1">{"'Sheet1'!$L$16"}</definedName>
    <definedName name="_hu5" localSheetId="3" hidden="1">{"'Sheet1'!$L$16"}</definedName>
    <definedName name="_hu5" localSheetId="17" hidden="1">{"'Sheet1'!$L$16"}</definedName>
    <definedName name="_hu5" localSheetId="9" hidden="1">{"'Sheet1'!$L$16"}</definedName>
    <definedName name="_hu5" localSheetId="8" hidden="1">{"'Sheet1'!$L$16"}</definedName>
    <definedName name="_hu5" localSheetId="0" hidden="1">{"'Sheet1'!$L$16"}</definedName>
    <definedName name="_hu5" localSheetId="10" hidden="1">{"'Sheet1'!$L$16"}</definedName>
    <definedName name="_hu5" localSheetId="6" hidden="1">{"'Sheet1'!$L$16"}</definedName>
    <definedName name="_hu5" localSheetId="12" hidden="1">{"'Sheet1'!$L$16"}</definedName>
    <definedName name="_hu5" localSheetId="11" hidden="1">{"'Sheet1'!$L$16"}</definedName>
    <definedName name="_hu5" localSheetId="1" hidden="1">{"'Sheet1'!$L$16"}</definedName>
    <definedName name="_hu5" localSheetId="2" hidden="1">{"'Sheet1'!$L$16"}</definedName>
    <definedName name="_hu5" localSheetId="4" hidden="1">{"'Sheet1'!$L$16"}</definedName>
    <definedName name="_hu5" localSheetId="16" hidden="1">{"'Sheet1'!$L$16"}</definedName>
    <definedName name="_hu5" localSheetId="21" hidden="1">{"'Sheet1'!$L$16"}</definedName>
    <definedName name="_hu5" localSheetId="5" hidden="1">{"'Sheet1'!$L$16"}</definedName>
    <definedName name="_hu5" localSheetId="23" hidden="1">{"'Sheet1'!$L$16"}</definedName>
    <definedName name="_hu5" localSheetId="7" hidden="1">{"'Sheet1'!$L$16"}</definedName>
    <definedName name="_hu5" localSheetId="13" hidden="1">{"'Sheet1'!$L$16"}</definedName>
    <definedName name="_hu5" localSheetId="18" hidden="1">{"'Sheet1'!$L$16"}</definedName>
    <definedName name="_hu5" localSheetId="14" hidden="1">{"'Sheet1'!$L$16"}</definedName>
    <definedName name="_hu5" localSheetId="15" hidden="1">{"'Sheet1'!$L$16"}</definedName>
    <definedName name="_hu5" hidden="1">{"'Sheet1'!$L$16"}</definedName>
    <definedName name="_hu6" localSheetId="3" hidden="1">{"'Sheet1'!$L$16"}</definedName>
    <definedName name="_hu6" localSheetId="17" hidden="1">{"'Sheet1'!$L$16"}</definedName>
    <definedName name="_hu6" localSheetId="9" hidden="1">{"'Sheet1'!$L$16"}</definedName>
    <definedName name="_hu6" localSheetId="8" hidden="1">{"'Sheet1'!$L$16"}</definedName>
    <definedName name="_hu6" localSheetId="0" hidden="1">{"'Sheet1'!$L$16"}</definedName>
    <definedName name="_hu6" localSheetId="10" hidden="1">{"'Sheet1'!$L$16"}</definedName>
    <definedName name="_hu6" localSheetId="6" hidden="1">{"'Sheet1'!$L$16"}</definedName>
    <definedName name="_hu6" localSheetId="12" hidden="1">{"'Sheet1'!$L$16"}</definedName>
    <definedName name="_hu6" localSheetId="11" hidden="1">{"'Sheet1'!$L$16"}</definedName>
    <definedName name="_hu6" localSheetId="1" hidden="1">{"'Sheet1'!$L$16"}</definedName>
    <definedName name="_hu6" localSheetId="2" hidden="1">{"'Sheet1'!$L$16"}</definedName>
    <definedName name="_hu6" localSheetId="4" hidden="1">{"'Sheet1'!$L$16"}</definedName>
    <definedName name="_hu6" localSheetId="16" hidden="1">{"'Sheet1'!$L$16"}</definedName>
    <definedName name="_hu6" localSheetId="21" hidden="1">{"'Sheet1'!$L$16"}</definedName>
    <definedName name="_hu6" localSheetId="5" hidden="1">{"'Sheet1'!$L$16"}</definedName>
    <definedName name="_hu6" localSheetId="23" hidden="1">{"'Sheet1'!$L$16"}</definedName>
    <definedName name="_hu6" localSheetId="7" hidden="1">{"'Sheet1'!$L$16"}</definedName>
    <definedName name="_hu6" localSheetId="13" hidden="1">{"'Sheet1'!$L$16"}</definedName>
    <definedName name="_hu6" localSheetId="18" hidden="1">{"'Sheet1'!$L$16"}</definedName>
    <definedName name="_hu6" localSheetId="14" hidden="1">{"'Sheet1'!$L$16"}</definedName>
    <definedName name="_hu6" localSheetId="15" hidden="1">{"'Sheet1'!$L$16"}</definedName>
    <definedName name="_hu6" hidden="1">{"'Sheet1'!$L$16"}</definedName>
    <definedName name="_hu7" localSheetId="3" hidden="1">{"'Sheet1'!$L$16"}</definedName>
    <definedName name="_hu7" localSheetId="17" hidden="1">{"'Sheet1'!$L$16"}</definedName>
    <definedName name="_hu7" localSheetId="9" hidden="1">{"'Sheet1'!$L$16"}</definedName>
    <definedName name="_hu7" localSheetId="8" hidden="1">{"'Sheet1'!$L$16"}</definedName>
    <definedName name="_hu7" localSheetId="0" hidden="1">{"'Sheet1'!$L$16"}</definedName>
    <definedName name="_hu7" localSheetId="10" hidden="1">{"'Sheet1'!$L$16"}</definedName>
    <definedName name="_hu7" localSheetId="6" hidden="1">{"'Sheet1'!$L$16"}</definedName>
    <definedName name="_hu7" localSheetId="12" hidden="1">{"'Sheet1'!$L$16"}</definedName>
    <definedName name="_hu7" localSheetId="11" hidden="1">{"'Sheet1'!$L$16"}</definedName>
    <definedName name="_hu7" localSheetId="1" hidden="1">{"'Sheet1'!$L$16"}</definedName>
    <definedName name="_hu7" localSheetId="2" hidden="1">{"'Sheet1'!$L$16"}</definedName>
    <definedName name="_hu7" localSheetId="4" hidden="1">{"'Sheet1'!$L$16"}</definedName>
    <definedName name="_hu7" localSheetId="16" hidden="1">{"'Sheet1'!$L$16"}</definedName>
    <definedName name="_hu7" localSheetId="21" hidden="1">{"'Sheet1'!$L$16"}</definedName>
    <definedName name="_hu7" localSheetId="5" hidden="1">{"'Sheet1'!$L$16"}</definedName>
    <definedName name="_hu7" localSheetId="23" hidden="1">{"'Sheet1'!$L$16"}</definedName>
    <definedName name="_hu7" localSheetId="7" hidden="1">{"'Sheet1'!$L$16"}</definedName>
    <definedName name="_hu7" localSheetId="13" hidden="1">{"'Sheet1'!$L$16"}</definedName>
    <definedName name="_hu7" localSheetId="18" hidden="1">{"'Sheet1'!$L$16"}</definedName>
    <definedName name="_hu7" localSheetId="14" hidden="1">{"'Sheet1'!$L$16"}</definedName>
    <definedName name="_hu7" localSheetId="15" hidden="1">{"'Sheet1'!$L$16"}</definedName>
    <definedName name="_hu7" hidden="1">{"'Sheet1'!$L$16"}</definedName>
    <definedName name="_HV1">#REF!</definedName>
    <definedName name="_II1" localSheetId="3" hidden="1">{#N/A,#N/A,FALSE,"JACKETS (1100 t) (1)"}</definedName>
    <definedName name="_II1" localSheetId="2" hidden="1">{#N/A,#N/A,FALSE,"JACKETS (1100 t) (1)"}</definedName>
    <definedName name="_II1" localSheetId="4" hidden="1">{#N/A,#N/A,FALSE,"JACKETS (1100 t) (1)"}</definedName>
    <definedName name="_II1" localSheetId="16" hidden="1">{#N/A,#N/A,FALSE,"JACKETS (1100 t) (1)"}</definedName>
    <definedName name="_II1" localSheetId="21" hidden="1">{#N/A,#N/A,FALSE,"JACKETS (1100 t) (1)"}</definedName>
    <definedName name="_II1" localSheetId="5" hidden="1">{#N/A,#N/A,FALSE,"JACKETS (1100 t) (1)"}</definedName>
    <definedName name="_II1" localSheetId="13" hidden="1">{#N/A,#N/A,FALSE,"JACKETS (1100 t) (1)"}</definedName>
    <definedName name="_II1" localSheetId="14" hidden="1">{#N/A,#N/A,FALSE,"JACKETS (1100 t) (1)"}</definedName>
    <definedName name="_II1" localSheetId="15" hidden="1">{#N/A,#N/A,FALSE,"JACKETS (1100 t) (1)"}</definedName>
    <definedName name="_II1" hidden="1">{#N/A,#N/A,FALSE,"JACKETS (1100 t) (1)"}</definedName>
    <definedName name="_Key1">#REF!</definedName>
    <definedName name="_Key11" hidden="1">#REF!</definedName>
    <definedName name="_Key2">#REF!</definedName>
    <definedName name="_kfkf" localSheetId="3" hidden="1">#N/A</definedName>
    <definedName name="_kfkf" localSheetId="2" hidden="1">#N/A</definedName>
    <definedName name="_kfkf" localSheetId="4" hidden="1">#N/A</definedName>
    <definedName name="_kfkf" localSheetId="16" hidden="1">#N/A</definedName>
    <definedName name="_kfkf" localSheetId="21" hidden="1">#N/A</definedName>
    <definedName name="_kfkf" localSheetId="5" hidden="1">#N/A</definedName>
    <definedName name="_kfkf" localSheetId="13" hidden="1">#N/A</definedName>
    <definedName name="_kfkf" localSheetId="18" hidden="1">#N/A</definedName>
    <definedName name="_kfkf" localSheetId="14" hidden="1">#N/A</definedName>
    <definedName name="_kfkf" localSheetId="15" hidden="1">#N/A</definedName>
    <definedName name="_kfkf" hidden="1">#N/A</definedName>
    <definedName name="_KM130" localSheetId="3" hidden="1">{"'Sheet1'!$L$16"}</definedName>
    <definedName name="_KM130" localSheetId="17" hidden="1">{"'Sheet1'!$L$16"}</definedName>
    <definedName name="_KM130" localSheetId="9" hidden="1">{"'Sheet1'!$L$16"}</definedName>
    <definedName name="_KM130" localSheetId="8" hidden="1">{"'Sheet1'!$L$16"}</definedName>
    <definedName name="_KM130" localSheetId="0" hidden="1">{"'Sheet1'!$L$16"}</definedName>
    <definedName name="_KM130" localSheetId="10" hidden="1">{"'Sheet1'!$L$16"}</definedName>
    <definedName name="_KM130" localSheetId="6" hidden="1">{"'Sheet1'!$L$16"}</definedName>
    <definedName name="_KM130" localSheetId="12" hidden="1">{"'Sheet1'!$L$16"}</definedName>
    <definedName name="_KM130" localSheetId="11" hidden="1">{"'Sheet1'!$L$16"}</definedName>
    <definedName name="_KM130" localSheetId="1" hidden="1">{"'Sheet1'!$L$16"}</definedName>
    <definedName name="_KM130" localSheetId="2" hidden="1">{"'Sheet1'!$L$16"}</definedName>
    <definedName name="_KM130" localSheetId="4" hidden="1">{"'Sheet1'!$L$16"}</definedName>
    <definedName name="_KM130" localSheetId="16" hidden="1">{"'Sheet1'!$L$16"}</definedName>
    <definedName name="_KM130" localSheetId="21" hidden="1">{"'Sheet1'!$L$16"}</definedName>
    <definedName name="_KM130" localSheetId="5" hidden="1">{"'Sheet1'!$L$16"}</definedName>
    <definedName name="_KM130" localSheetId="23" hidden="1">{"'Sheet1'!$L$16"}</definedName>
    <definedName name="_KM130" localSheetId="7" hidden="1">{"'Sheet1'!$L$16"}</definedName>
    <definedName name="_KM130" localSheetId="13" hidden="1">{"'Sheet1'!$L$16"}</definedName>
    <definedName name="_KM130" localSheetId="18" hidden="1">{"'Sheet1'!$L$16"}</definedName>
    <definedName name="_KM130" localSheetId="14" hidden="1">{"'Sheet1'!$L$16"}</definedName>
    <definedName name="_KM130" localSheetId="15" hidden="1">{"'Sheet1'!$L$16"}</definedName>
    <definedName name="_KM130" hidden="1">{"'Sheet1'!$L$16"}</definedName>
    <definedName name="_KWS1">#N/A</definedName>
    <definedName name="_KWS2">#N/A</definedName>
    <definedName name="_KWS3">#N/A</definedName>
    <definedName name="_Lan1" localSheetId="3" hidden="1">{"'Sheet1'!$L$16"}</definedName>
    <definedName name="_Lan1" localSheetId="17" hidden="1">{"'Sheet1'!$L$16"}</definedName>
    <definedName name="_Lan1" localSheetId="9" hidden="1">{"'Sheet1'!$L$16"}</definedName>
    <definedName name="_Lan1" localSheetId="8" hidden="1">{"'Sheet1'!$L$16"}</definedName>
    <definedName name="_Lan1" localSheetId="0" hidden="1">{"'Sheet1'!$L$16"}</definedName>
    <definedName name="_Lan1" localSheetId="10" hidden="1">{"'Sheet1'!$L$16"}</definedName>
    <definedName name="_Lan1" localSheetId="6" hidden="1">{"'Sheet1'!$L$16"}</definedName>
    <definedName name="_Lan1" localSheetId="12" hidden="1">{"'Sheet1'!$L$16"}</definedName>
    <definedName name="_Lan1" localSheetId="11" hidden="1">{"'Sheet1'!$L$16"}</definedName>
    <definedName name="_Lan1" localSheetId="1" hidden="1">{"'Sheet1'!$L$16"}</definedName>
    <definedName name="_Lan1" localSheetId="2" hidden="1">{"'Sheet1'!$L$16"}</definedName>
    <definedName name="_Lan1" localSheetId="4" hidden="1">{"'Sheet1'!$L$16"}</definedName>
    <definedName name="_Lan1" localSheetId="16" hidden="1">{"'Sheet1'!$L$16"}</definedName>
    <definedName name="_Lan1" localSheetId="21" hidden="1">{"'Sheet1'!$L$16"}</definedName>
    <definedName name="_Lan1" localSheetId="5" hidden="1">{"'Sheet1'!$L$16"}</definedName>
    <definedName name="_Lan1" localSheetId="23" hidden="1">{"'Sheet1'!$L$16"}</definedName>
    <definedName name="_Lan1" localSheetId="7" hidden="1">{"'Sheet1'!$L$16"}</definedName>
    <definedName name="_Lan1" localSheetId="13" hidden="1">{"'Sheet1'!$L$16"}</definedName>
    <definedName name="_Lan1" localSheetId="18" hidden="1">{"'Sheet1'!$L$16"}</definedName>
    <definedName name="_Lan1" localSheetId="14" hidden="1">{"'Sheet1'!$L$16"}</definedName>
    <definedName name="_Lan1" localSheetId="15" hidden="1">{"'Sheet1'!$L$16"}</definedName>
    <definedName name="_Lan1" hidden="1">{"'Sheet1'!$L$16"}</definedName>
    <definedName name="_LAN3" localSheetId="3" hidden="1">{"'Sheet1'!$L$16"}</definedName>
    <definedName name="_LAN3" localSheetId="17" hidden="1">{"'Sheet1'!$L$16"}</definedName>
    <definedName name="_LAN3" localSheetId="9" hidden="1">{"'Sheet1'!$L$16"}</definedName>
    <definedName name="_LAN3" localSheetId="8" hidden="1">{"'Sheet1'!$L$16"}</definedName>
    <definedName name="_LAN3" localSheetId="0" hidden="1">{"'Sheet1'!$L$16"}</definedName>
    <definedName name="_LAN3" localSheetId="10" hidden="1">{"'Sheet1'!$L$16"}</definedName>
    <definedName name="_LAN3" localSheetId="6" hidden="1">{"'Sheet1'!$L$16"}</definedName>
    <definedName name="_LAN3" localSheetId="12" hidden="1">{"'Sheet1'!$L$16"}</definedName>
    <definedName name="_LAN3" localSheetId="11" hidden="1">{"'Sheet1'!$L$16"}</definedName>
    <definedName name="_LAN3" localSheetId="1" hidden="1">{"'Sheet1'!$L$16"}</definedName>
    <definedName name="_LAN3" localSheetId="2" hidden="1">{"'Sheet1'!$L$16"}</definedName>
    <definedName name="_LAN3" localSheetId="4" hidden="1">{"'Sheet1'!$L$16"}</definedName>
    <definedName name="_LAN3" localSheetId="16" hidden="1">{"'Sheet1'!$L$16"}</definedName>
    <definedName name="_LAN3" localSheetId="21" hidden="1">{"'Sheet1'!$L$16"}</definedName>
    <definedName name="_LAN3" localSheetId="5" hidden="1">{"'Sheet1'!$L$16"}</definedName>
    <definedName name="_LAN3" localSheetId="23" hidden="1">{"'Sheet1'!$L$16"}</definedName>
    <definedName name="_LAN3" localSheetId="7" hidden="1">{"'Sheet1'!$L$16"}</definedName>
    <definedName name="_LAN3" localSheetId="13" hidden="1">{"'Sheet1'!$L$16"}</definedName>
    <definedName name="_LAN3" localSheetId="18" hidden="1">{"'Sheet1'!$L$16"}</definedName>
    <definedName name="_LAN3" localSheetId="14" hidden="1">{"'Sheet1'!$L$16"}</definedName>
    <definedName name="_LAN3" localSheetId="15" hidden="1">{"'Sheet1'!$L$16"}</definedName>
    <definedName name="_LAN3" hidden="1">{"'Sheet1'!$L$16"}</definedName>
    <definedName name="_ld2" localSheetId="3" hidden="1">{"'Sheet1'!$L$16"}</definedName>
    <definedName name="_ld2" localSheetId="17" hidden="1">{"'Sheet1'!$L$16"}</definedName>
    <definedName name="_ld2" localSheetId="9" hidden="1">{"'Sheet1'!$L$16"}</definedName>
    <definedName name="_ld2" localSheetId="8" hidden="1">{"'Sheet1'!$L$16"}</definedName>
    <definedName name="_ld2" localSheetId="0" hidden="1">{"'Sheet1'!$L$16"}</definedName>
    <definedName name="_ld2" localSheetId="10" hidden="1">{"'Sheet1'!$L$16"}</definedName>
    <definedName name="_ld2" localSheetId="6" hidden="1">{"'Sheet1'!$L$16"}</definedName>
    <definedName name="_ld2" localSheetId="12" hidden="1">{"'Sheet1'!$L$16"}</definedName>
    <definedName name="_ld2" localSheetId="11" hidden="1">{"'Sheet1'!$L$16"}</definedName>
    <definedName name="_ld2" localSheetId="1" hidden="1">{"'Sheet1'!$L$16"}</definedName>
    <definedName name="_ld2" localSheetId="2" hidden="1">{"'Sheet1'!$L$16"}</definedName>
    <definedName name="_ld2" localSheetId="4" hidden="1">{"'Sheet1'!$L$16"}</definedName>
    <definedName name="_ld2" localSheetId="16" hidden="1">{"'Sheet1'!$L$16"}</definedName>
    <definedName name="_ld2" localSheetId="21" hidden="1">{"'Sheet1'!$L$16"}</definedName>
    <definedName name="_ld2" localSheetId="5" hidden="1">{"'Sheet1'!$L$16"}</definedName>
    <definedName name="_ld2" localSheetId="23" hidden="1">{"'Sheet1'!$L$16"}</definedName>
    <definedName name="_ld2" localSheetId="7" hidden="1">{"'Sheet1'!$L$16"}</definedName>
    <definedName name="_ld2" localSheetId="13" hidden="1">{"'Sheet1'!$L$16"}</definedName>
    <definedName name="_ld2" localSheetId="18" hidden="1">{"'Sheet1'!$L$16"}</definedName>
    <definedName name="_ld2" localSheetId="14" hidden="1">{"'Sheet1'!$L$16"}</definedName>
    <definedName name="_ld2" localSheetId="15" hidden="1">{"'Sheet1'!$L$16"}</definedName>
    <definedName name="_ld2" hidden="1">{"'Sheet1'!$L$16"}</definedName>
    <definedName name="_lk2" localSheetId="3" hidden="1">{"'Sheet1'!$L$16"}</definedName>
    <definedName name="_lk2" localSheetId="17" hidden="1">{"'Sheet1'!$L$16"}</definedName>
    <definedName name="_lk2" localSheetId="9" hidden="1">{"'Sheet1'!$L$16"}</definedName>
    <definedName name="_lk2" localSheetId="8" hidden="1">{"'Sheet1'!$L$16"}</definedName>
    <definedName name="_lk2" localSheetId="0" hidden="1">{"'Sheet1'!$L$16"}</definedName>
    <definedName name="_lk2" localSheetId="10" hidden="1">{"'Sheet1'!$L$16"}</definedName>
    <definedName name="_lk2" localSheetId="6" hidden="1">{"'Sheet1'!$L$16"}</definedName>
    <definedName name="_lk2" localSheetId="12" hidden="1">{"'Sheet1'!$L$16"}</definedName>
    <definedName name="_lk2" localSheetId="11" hidden="1">{"'Sheet1'!$L$16"}</definedName>
    <definedName name="_lk2" localSheetId="1" hidden="1">{"'Sheet1'!$L$16"}</definedName>
    <definedName name="_lk2" localSheetId="2" hidden="1">{"'Sheet1'!$L$16"}</definedName>
    <definedName name="_lk2" localSheetId="4" hidden="1">{"'Sheet1'!$L$16"}</definedName>
    <definedName name="_lk2" localSheetId="16" hidden="1">{"'Sheet1'!$L$16"}</definedName>
    <definedName name="_lk2" localSheetId="21" hidden="1">{"'Sheet1'!$L$16"}</definedName>
    <definedName name="_lk2" localSheetId="5" hidden="1">{"'Sheet1'!$L$16"}</definedName>
    <definedName name="_lk2" localSheetId="23" hidden="1">{"'Sheet1'!$L$16"}</definedName>
    <definedName name="_lk2" localSheetId="7" hidden="1">{"'Sheet1'!$L$16"}</definedName>
    <definedName name="_lk2" localSheetId="13" hidden="1">{"'Sheet1'!$L$16"}</definedName>
    <definedName name="_lk2" localSheetId="18" hidden="1">{"'Sheet1'!$L$16"}</definedName>
    <definedName name="_lk2" localSheetId="14" hidden="1">{"'Sheet1'!$L$16"}</definedName>
    <definedName name="_lk2" localSheetId="15" hidden="1">{"'Sheet1'!$L$16"}</definedName>
    <definedName name="_lk2" hidden="1">{"'Sheet1'!$L$16"}</definedName>
    <definedName name="_MatInverse_In" localSheetId="23" hidden="1">#REF!</definedName>
    <definedName name="_MatInverse_In" hidden="1">#REF!</definedName>
    <definedName name="_MatInverse_Out" hidden="1">#REF!</definedName>
    <definedName name="_MatMult_A" localSheetId="3" hidden="1">[25]재료비!#REF!</definedName>
    <definedName name="_MatMult_A" localSheetId="2" hidden="1">[25]재료비!#REF!</definedName>
    <definedName name="_MatMult_A" localSheetId="4" hidden="1">[25]재료비!#REF!</definedName>
    <definedName name="_MatMult_A" localSheetId="16" hidden="1">[25]재료비!#REF!</definedName>
    <definedName name="_MatMult_A" localSheetId="21" hidden="1">[25]재료비!#REF!</definedName>
    <definedName name="_MatMult_A" localSheetId="5" hidden="1">[25]재료비!#REF!</definedName>
    <definedName name="_MatMult_A" localSheetId="13" hidden="1">[25]재료비!#REF!</definedName>
    <definedName name="_MatMult_A" localSheetId="18" hidden="1">[25]재료비!#REF!</definedName>
    <definedName name="_MatMult_A" localSheetId="14" hidden="1">[25]재료비!#REF!</definedName>
    <definedName name="_MatMult_A" localSheetId="15" hidden="1">[25]재료비!#REF!</definedName>
    <definedName name="_MatMult_A" hidden="1">[25]재료비!#REF!</definedName>
    <definedName name="_MatMult_AxB" hidden="1">#REF!</definedName>
    <definedName name="_MatMult_B" hidden="1">#REF!</definedName>
    <definedName name="_MCC3" localSheetId="3" hidden="1">{#N/A,#N/A,FALSE,"CCTV"}</definedName>
    <definedName name="_MCC3" localSheetId="2" hidden="1">{#N/A,#N/A,FALSE,"CCTV"}</definedName>
    <definedName name="_MCC3" localSheetId="4" hidden="1">{#N/A,#N/A,FALSE,"CCTV"}</definedName>
    <definedName name="_MCC3" localSheetId="16" hidden="1">{#N/A,#N/A,FALSE,"CCTV"}</definedName>
    <definedName name="_MCC3" localSheetId="21" hidden="1">{#N/A,#N/A,FALSE,"CCTV"}</definedName>
    <definedName name="_MCC3" localSheetId="5" hidden="1">{#N/A,#N/A,FALSE,"CCTV"}</definedName>
    <definedName name="_MCC3" localSheetId="13" hidden="1">{#N/A,#N/A,FALSE,"CCTV"}</definedName>
    <definedName name="_MCC3" localSheetId="14" hidden="1">{#N/A,#N/A,FALSE,"CCTV"}</definedName>
    <definedName name="_MCC3" localSheetId="15" hidden="1">{#N/A,#N/A,FALSE,"CCTV"}</definedName>
    <definedName name="_MCC3" hidden="1">{#N/A,#N/A,FALSE,"CCTV"}</definedName>
    <definedName name="_MES10" localSheetId="23">#REF!</definedName>
    <definedName name="_MES10">#REF!</definedName>
    <definedName name="_MES11" localSheetId="23">#REF!</definedName>
    <definedName name="_MES11">#REF!</definedName>
    <definedName name="_MES14" localSheetId="23">#REF!</definedName>
    <definedName name="_MES14">#REF!</definedName>
    <definedName name="_MES15" localSheetId="23">#REF!</definedName>
    <definedName name="_MES15">#REF!</definedName>
    <definedName name="_MES20" localSheetId="23">#REF!</definedName>
    <definedName name="_MES20">#REF!</definedName>
    <definedName name="_MES21" localSheetId="23">#REF!</definedName>
    <definedName name="_MES21">#REF!</definedName>
    <definedName name="_MES24" localSheetId="23">#REF!</definedName>
    <definedName name="_MES24">#REF!</definedName>
    <definedName name="_MES25" localSheetId="23">#REF!</definedName>
    <definedName name="_MES25">#REF!</definedName>
    <definedName name="_MES40" localSheetId="23">#REF!</definedName>
    <definedName name="_MES40">#REF!</definedName>
    <definedName name="_MES41" localSheetId="23">#REF!</definedName>
    <definedName name="_MES41">#REF!</definedName>
    <definedName name="_MES42" localSheetId="23">#REF!</definedName>
    <definedName name="_MES42">#REF!</definedName>
    <definedName name="_MES43" localSheetId="23">#REF!</definedName>
    <definedName name="_MES43">#REF!</definedName>
    <definedName name="_MES44" localSheetId="23">#REF!</definedName>
    <definedName name="_MES44">#REF!</definedName>
    <definedName name="_MES45" localSheetId="23">#REF!</definedName>
    <definedName name="_MES45">#REF!</definedName>
    <definedName name="_MES5" localSheetId="23">#REF!</definedName>
    <definedName name="_MES5">#REF!</definedName>
    <definedName name="_MES50" localSheetId="23">#REF!</definedName>
    <definedName name="_MES50">#REF!</definedName>
    <definedName name="_MES51" localSheetId="23">#REF!</definedName>
    <definedName name="_MES51">#REF!</definedName>
    <definedName name="_MES52" localSheetId="23">#REF!</definedName>
    <definedName name="_MES52">#REF!</definedName>
    <definedName name="_MES53" localSheetId="23">#REF!</definedName>
    <definedName name="_MES53">#REF!</definedName>
    <definedName name="_MES6" localSheetId="23">#REF!</definedName>
    <definedName name="_MES6">#REF!</definedName>
    <definedName name="_MES62" localSheetId="23">#REF!</definedName>
    <definedName name="_MES62">#REF!</definedName>
    <definedName name="_MES70" localSheetId="23">#REF!</definedName>
    <definedName name="_MES70">#REF!</definedName>
    <definedName name="_MES71" localSheetId="23">#REF!</definedName>
    <definedName name="_MES71">#REF!</definedName>
    <definedName name="_NCL200">#REF!</definedName>
    <definedName name="_NCN15" localSheetId="3" hidden="1">{"'Sheet1'!$L$16"}</definedName>
    <definedName name="_NCN15" localSheetId="17" hidden="1">{"'Sheet1'!$L$16"}</definedName>
    <definedName name="_NCN15" localSheetId="9" hidden="1">{"'Sheet1'!$L$16"}</definedName>
    <definedName name="_NCN15" localSheetId="8" hidden="1">{"'Sheet1'!$L$16"}</definedName>
    <definedName name="_NCN15" localSheetId="0" hidden="1">{"'Sheet1'!$L$16"}</definedName>
    <definedName name="_NCN15" localSheetId="10" hidden="1">{"'Sheet1'!$L$16"}</definedName>
    <definedName name="_NCN15" localSheetId="6" hidden="1">{"'Sheet1'!$L$16"}</definedName>
    <definedName name="_NCN15" localSheetId="12" hidden="1">{"'Sheet1'!$L$16"}</definedName>
    <definedName name="_NCN15" localSheetId="11" hidden="1">{"'Sheet1'!$L$16"}</definedName>
    <definedName name="_NCN15" localSheetId="1" hidden="1">{"'Sheet1'!$L$16"}</definedName>
    <definedName name="_NCN15" localSheetId="2" hidden="1">{"'Sheet1'!$L$16"}</definedName>
    <definedName name="_NCN15" localSheetId="4" hidden="1">{"'Sheet1'!$L$16"}</definedName>
    <definedName name="_NCN15" localSheetId="16" hidden="1">{"'Sheet1'!$L$16"}</definedName>
    <definedName name="_NCN15" localSheetId="21" hidden="1">{"'Sheet1'!$L$16"}</definedName>
    <definedName name="_NCN15" localSheetId="5" hidden="1">{"'Sheet1'!$L$16"}</definedName>
    <definedName name="_NCN15" localSheetId="23" hidden="1">{"'Sheet1'!$L$16"}</definedName>
    <definedName name="_NCN15" localSheetId="7" hidden="1">{"'Sheet1'!$L$16"}</definedName>
    <definedName name="_NCN15" localSheetId="13" hidden="1">{"'Sheet1'!$L$16"}</definedName>
    <definedName name="_NCN15" localSheetId="18" hidden="1">{"'Sheet1'!$L$16"}</definedName>
    <definedName name="_NCN15" localSheetId="14" hidden="1">{"'Sheet1'!$L$16"}</definedName>
    <definedName name="_NCN15" localSheetId="15" hidden="1">{"'Sheet1'!$L$16"}</definedName>
    <definedName name="_NCN15" hidden="1">{"'Sheet1'!$L$16"}</definedName>
    <definedName name="_new2" localSheetId="3" hidden="1">{#N/A,#N/A,FALSE,"Field Rates";#N/A,#N/A,FALSE,"Field Sum"}</definedName>
    <definedName name="_new2" localSheetId="2" hidden="1">{#N/A,#N/A,FALSE,"Field Rates";#N/A,#N/A,FALSE,"Field Sum"}</definedName>
    <definedName name="_new2" localSheetId="4" hidden="1">{#N/A,#N/A,FALSE,"Field Rates";#N/A,#N/A,FALSE,"Field Sum"}</definedName>
    <definedName name="_new2" localSheetId="16" hidden="1">{#N/A,#N/A,FALSE,"Field Rates";#N/A,#N/A,FALSE,"Field Sum"}</definedName>
    <definedName name="_new2" localSheetId="21" hidden="1">{#N/A,#N/A,FALSE,"Field Rates";#N/A,#N/A,FALSE,"Field Sum"}</definedName>
    <definedName name="_new2" localSheetId="5" hidden="1">{#N/A,#N/A,FALSE,"Field Rates";#N/A,#N/A,FALSE,"Field Sum"}</definedName>
    <definedName name="_new2" localSheetId="13" hidden="1">{#N/A,#N/A,FALSE,"Field Rates";#N/A,#N/A,FALSE,"Field Sum"}</definedName>
    <definedName name="_new2" localSheetId="14" hidden="1">{#N/A,#N/A,FALSE,"Field Rates";#N/A,#N/A,FALSE,"Field Sum"}</definedName>
    <definedName name="_new2" localSheetId="15" hidden="1">{#N/A,#N/A,FALSE,"Field Rates";#N/A,#N/A,FALSE,"Field Sum"}</definedName>
    <definedName name="_new2" hidden="1">{#N/A,#N/A,FALSE,"Field Rates";#N/A,#N/A,FALSE,"Field Sum"}</definedName>
    <definedName name="_new3" localSheetId="3" hidden="1">{#N/A,#N/A,FALSE,"HO Sum";#N/A,#N/A,FALSE,"HO Rates";#N/A,#N/A,FALSE,"Co Sum";#N/A,#N/A,FALSE,"Clients Office";#N/A,#N/A,FALSE,"Field Sum";#N/A,#N/A,FALSE,"Field Rates"}</definedName>
    <definedName name="_new3" localSheetId="2" hidden="1">{#N/A,#N/A,FALSE,"HO Sum";#N/A,#N/A,FALSE,"HO Rates";#N/A,#N/A,FALSE,"Co Sum";#N/A,#N/A,FALSE,"Clients Office";#N/A,#N/A,FALSE,"Field Sum";#N/A,#N/A,FALSE,"Field Rates"}</definedName>
    <definedName name="_new3" localSheetId="4" hidden="1">{#N/A,#N/A,FALSE,"HO Sum";#N/A,#N/A,FALSE,"HO Rates";#N/A,#N/A,FALSE,"Co Sum";#N/A,#N/A,FALSE,"Clients Office";#N/A,#N/A,FALSE,"Field Sum";#N/A,#N/A,FALSE,"Field Rates"}</definedName>
    <definedName name="_new3" localSheetId="16" hidden="1">{#N/A,#N/A,FALSE,"HO Sum";#N/A,#N/A,FALSE,"HO Rates";#N/A,#N/A,FALSE,"Co Sum";#N/A,#N/A,FALSE,"Clients Office";#N/A,#N/A,FALSE,"Field Sum";#N/A,#N/A,FALSE,"Field Rates"}</definedName>
    <definedName name="_new3" localSheetId="21" hidden="1">{#N/A,#N/A,FALSE,"HO Sum";#N/A,#N/A,FALSE,"HO Rates";#N/A,#N/A,FALSE,"Co Sum";#N/A,#N/A,FALSE,"Clients Office";#N/A,#N/A,FALSE,"Field Sum";#N/A,#N/A,FALSE,"Field Rates"}</definedName>
    <definedName name="_new3" localSheetId="5" hidden="1">{#N/A,#N/A,FALSE,"HO Sum";#N/A,#N/A,FALSE,"HO Rates";#N/A,#N/A,FALSE,"Co Sum";#N/A,#N/A,FALSE,"Clients Office";#N/A,#N/A,FALSE,"Field Sum";#N/A,#N/A,FALSE,"Field Rates"}</definedName>
    <definedName name="_new3" localSheetId="13" hidden="1">{#N/A,#N/A,FALSE,"HO Sum";#N/A,#N/A,FALSE,"HO Rates";#N/A,#N/A,FALSE,"Co Sum";#N/A,#N/A,FALSE,"Clients Office";#N/A,#N/A,FALSE,"Field Sum";#N/A,#N/A,FALSE,"Field Rates"}</definedName>
    <definedName name="_new3" localSheetId="14" hidden="1">{#N/A,#N/A,FALSE,"HO Sum";#N/A,#N/A,FALSE,"HO Rates";#N/A,#N/A,FALSE,"Co Sum";#N/A,#N/A,FALSE,"Clients Office";#N/A,#N/A,FALSE,"Field Sum";#N/A,#N/A,FALSE,"Field Rates"}</definedName>
    <definedName name="_new3" localSheetId="15" hidden="1">{#N/A,#N/A,FALSE,"HO Sum";#N/A,#N/A,FALSE,"HO Rates";#N/A,#N/A,FALSE,"Co Sum";#N/A,#N/A,FALSE,"Clients Office";#N/A,#N/A,FALSE,"Field Sum";#N/A,#N/A,FALSE,"Field Rates"}</definedName>
    <definedName name="_new3" hidden="1">{#N/A,#N/A,FALSE,"HO Sum";#N/A,#N/A,FALSE,"HO Rates";#N/A,#N/A,FALSE,"Co Sum";#N/A,#N/A,FALSE,"Clients Office";#N/A,#N/A,FALSE,"Field Sum";#N/A,#N/A,FALSE,"Field Rates"}</definedName>
    <definedName name="_new4" localSheetId="3" hidden="1">{#N/A,#N/A,FALSE,"HO Rates";#N/A,#N/A,FALSE,"HO Sum"}</definedName>
    <definedName name="_new4" localSheetId="2" hidden="1">{#N/A,#N/A,FALSE,"HO Rates";#N/A,#N/A,FALSE,"HO Sum"}</definedName>
    <definedName name="_new4" localSheetId="4" hidden="1">{#N/A,#N/A,FALSE,"HO Rates";#N/A,#N/A,FALSE,"HO Sum"}</definedName>
    <definedName name="_new4" localSheetId="16" hidden="1">{#N/A,#N/A,FALSE,"HO Rates";#N/A,#N/A,FALSE,"HO Sum"}</definedName>
    <definedName name="_new4" localSheetId="21" hidden="1">{#N/A,#N/A,FALSE,"HO Rates";#N/A,#N/A,FALSE,"HO Sum"}</definedName>
    <definedName name="_new4" localSheetId="5" hidden="1">{#N/A,#N/A,FALSE,"HO Rates";#N/A,#N/A,FALSE,"HO Sum"}</definedName>
    <definedName name="_new4" localSheetId="13" hidden="1">{#N/A,#N/A,FALSE,"HO Rates";#N/A,#N/A,FALSE,"HO Sum"}</definedName>
    <definedName name="_new4" localSheetId="14" hidden="1">{#N/A,#N/A,FALSE,"HO Rates";#N/A,#N/A,FALSE,"HO Sum"}</definedName>
    <definedName name="_new4" localSheetId="15" hidden="1">{#N/A,#N/A,FALSE,"HO Rates";#N/A,#N/A,FALSE,"HO Sum"}</definedName>
    <definedName name="_new4" hidden="1">{#N/A,#N/A,FALSE,"HO Rates";#N/A,#N/A,FALSE,"HO Sum"}</definedName>
    <definedName name="_NK5" localSheetId="3" hidden="1">{"'Sheet1'!$L$16"}</definedName>
    <definedName name="_NK5" localSheetId="17" hidden="1">{"'Sheet1'!$L$16"}</definedName>
    <definedName name="_NK5" localSheetId="9" hidden="1">{"'Sheet1'!$L$16"}</definedName>
    <definedName name="_NK5" localSheetId="8" hidden="1">{"'Sheet1'!$L$16"}</definedName>
    <definedName name="_NK5" localSheetId="0" hidden="1">{"'Sheet1'!$L$16"}</definedName>
    <definedName name="_NK5" localSheetId="10" hidden="1">{"'Sheet1'!$L$16"}</definedName>
    <definedName name="_NK5" localSheetId="6" hidden="1">{"'Sheet1'!$L$16"}</definedName>
    <definedName name="_NK5" localSheetId="12" hidden="1">{"'Sheet1'!$L$16"}</definedName>
    <definedName name="_NK5" localSheetId="11" hidden="1">{"'Sheet1'!$L$16"}</definedName>
    <definedName name="_NK5" localSheetId="1" hidden="1">{"'Sheet1'!$L$16"}</definedName>
    <definedName name="_NK5" localSheetId="2" hidden="1">{"'Sheet1'!$L$16"}</definedName>
    <definedName name="_NK5" localSheetId="4" hidden="1">{"'Sheet1'!$L$16"}</definedName>
    <definedName name="_NK5" localSheetId="16" hidden="1">{"'Sheet1'!$L$16"}</definedName>
    <definedName name="_NK5" localSheetId="21" hidden="1">{"'Sheet1'!$L$16"}</definedName>
    <definedName name="_NK5" localSheetId="5" hidden="1">{"'Sheet1'!$L$16"}</definedName>
    <definedName name="_NK5" localSheetId="23" hidden="1">{"'Sheet1'!$L$16"}</definedName>
    <definedName name="_NK5" localSheetId="7" hidden="1">{"'Sheet1'!$L$16"}</definedName>
    <definedName name="_NK5" localSheetId="13" hidden="1">{"'Sheet1'!$L$16"}</definedName>
    <definedName name="_NK5" localSheetId="18" hidden="1">{"'Sheet1'!$L$16"}</definedName>
    <definedName name="_NK5" localSheetId="14" hidden="1">{"'Sheet1'!$L$16"}</definedName>
    <definedName name="_NK5" localSheetId="15" hidden="1">{"'Sheet1'!$L$16"}</definedName>
    <definedName name="_NK5" hidden="1">{"'Sheet1'!$L$16"}</definedName>
    <definedName name="_nom1" localSheetId="23">#REF!</definedName>
    <definedName name="_nom1">#REF!</definedName>
    <definedName name="_nom10">#REF!</definedName>
    <definedName name="_nom11">#REF!</definedName>
    <definedName name="_nom12">#REF!</definedName>
    <definedName name="_nom13">#REF!</definedName>
    <definedName name="_nom14">#REF!</definedName>
    <definedName name="_nom15">#REF!</definedName>
    <definedName name="_nom16">#REF!</definedName>
    <definedName name="_nom2">#REF!</definedName>
    <definedName name="_nom3">#REF!</definedName>
    <definedName name="_nom4">#REF!</definedName>
    <definedName name="_nom5">#REF!</definedName>
    <definedName name="_nom6">#REF!</definedName>
    <definedName name="_nom7">#REF!</definedName>
    <definedName name="_nom8">#REF!</definedName>
    <definedName name="_nom9">#REF!</definedName>
    <definedName name="_Order1" hidden="1">255</definedName>
    <definedName name="_Order2" hidden="1">255</definedName>
    <definedName name="_ordr2" hidden="1">0</definedName>
    <definedName name="_ordwre2" hidden="1">0</definedName>
    <definedName name="_PA3" localSheetId="3" hidden="1">{"'Sheet1'!$L$16"}</definedName>
    <definedName name="_PA3" localSheetId="17" hidden="1">{"'Sheet1'!$L$16"}</definedName>
    <definedName name="_PA3" localSheetId="9" hidden="1">{"'Sheet1'!$L$16"}</definedName>
    <definedName name="_PA3" localSheetId="8" hidden="1">{"'Sheet1'!$L$16"}</definedName>
    <definedName name="_PA3" localSheetId="0" hidden="1">{"'Sheet1'!$L$16"}</definedName>
    <definedName name="_PA3" localSheetId="10" hidden="1">{"'Sheet1'!$L$16"}</definedName>
    <definedName name="_PA3" localSheetId="6" hidden="1">{"'Sheet1'!$L$16"}</definedName>
    <definedName name="_PA3" localSheetId="12" hidden="1">{"'Sheet1'!$L$16"}</definedName>
    <definedName name="_PA3" localSheetId="11" hidden="1">{"'Sheet1'!$L$16"}</definedName>
    <definedName name="_PA3" localSheetId="1" hidden="1">{"'Sheet1'!$L$16"}</definedName>
    <definedName name="_PA3" localSheetId="2" hidden="1">{"'Sheet1'!$L$16"}</definedName>
    <definedName name="_PA3" localSheetId="4" hidden="1">{"'Sheet1'!$L$16"}</definedName>
    <definedName name="_PA3" localSheetId="16" hidden="1">{"'Sheet1'!$L$16"}</definedName>
    <definedName name="_PA3" localSheetId="21" hidden="1">{"'Sheet1'!$L$16"}</definedName>
    <definedName name="_PA3" localSheetId="5" hidden="1">{"'Sheet1'!$L$16"}</definedName>
    <definedName name="_PA3" localSheetId="23" hidden="1">{"'Sheet1'!$L$16"}</definedName>
    <definedName name="_PA3" localSheetId="7" hidden="1">{"'Sheet1'!$L$16"}</definedName>
    <definedName name="_PA3" localSheetId="13" hidden="1">{"'Sheet1'!$L$16"}</definedName>
    <definedName name="_PA3" localSheetId="18" hidden="1">{"'Sheet1'!$L$16"}</definedName>
    <definedName name="_PA3" localSheetId="14" hidden="1">{"'Sheet1'!$L$16"}</definedName>
    <definedName name="_PA3" localSheetId="15" hidden="1">{"'Sheet1'!$L$16"}</definedName>
    <definedName name="_PA3" hidden="1">{"'Sheet1'!$L$16"}</definedName>
    <definedName name="_PAG1" localSheetId="23">#REF!</definedName>
    <definedName name="_PAG1">#REF!</definedName>
    <definedName name="_pag1000" localSheetId="23">#REF!</definedName>
    <definedName name="_pag1000">#REF!</definedName>
    <definedName name="_PAG2" localSheetId="23">#REF!</definedName>
    <definedName name="_PAG2">#REF!</definedName>
    <definedName name="_PAG3" localSheetId="23">#REF!</definedName>
    <definedName name="_PAG3">#REF!</definedName>
    <definedName name="_PAG31" localSheetId="23">#REF!</definedName>
    <definedName name="_PAG31">#REF!</definedName>
    <definedName name="_PAG4" localSheetId="23">#REF!</definedName>
    <definedName name="_PAG4">#REF!</definedName>
    <definedName name="_PAG5" localSheetId="23">#REF!</definedName>
    <definedName name="_PAG5">#REF!</definedName>
    <definedName name="_PAG51" localSheetId="23">#REF!</definedName>
    <definedName name="_PAG51">#REF!</definedName>
    <definedName name="_PAG52" localSheetId="23">#REF!</definedName>
    <definedName name="_PAG52">#REF!</definedName>
    <definedName name="_Parse_In" hidden="1">#REF!</definedName>
    <definedName name="_Parse_Out" localSheetId="17" hidden="1">[26]Quantity!#REF!</definedName>
    <definedName name="_Parse_Out" hidden="1">[27]Quantity!#REF!</definedName>
    <definedName name="_pidCSE" localSheetId="23">#REF!</definedName>
    <definedName name="_pidCSE">#REF!</definedName>
    <definedName name="_pidSelect" localSheetId="23">#REF!</definedName>
    <definedName name="_pidSelect">#REF!</definedName>
    <definedName name="_PK2" localSheetId="3" hidden="1">{"'장비'!$A$3:$M$12"}</definedName>
    <definedName name="_PK2" localSheetId="2" hidden="1">{"'장비'!$A$3:$M$12"}</definedName>
    <definedName name="_PK2" localSheetId="4" hidden="1">{"'장비'!$A$3:$M$12"}</definedName>
    <definedName name="_PK2" localSheetId="16" hidden="1">{"'장비'!$A$3:$M$12"}</definedName>
    <definedName name="_PK2" localSheetId="21" hidden="1">{"'장비'!$A$3:$M$12"}</definedName>
    <definedName name="_PK2" localSheetId="5" hidden="1">{"'장비'!$A$3:$M$12"}</definedName>
    <definedName name="_PK2" localSheetId="13" hidden="1">{"'장비'!$A$3:$M$12"}</definedName>
    <definedName name="_PK2" localSheetId="14" hidden="1">{"'장비'!$A$3:$M$12"}</definedName>
    <definedName name="_PK2" localSheetId="15" hidden="1">{"'장비'!$A$3:$M$12"}</definedName>
    <definedName name="_PK2" hidden="1">{"'장비'!$A$3:$M$12"}</definedName>
    <definedName name="_PKG3" localSheetId="3" hidden="1">{"'장비'!$A$3:$M$12"}</definedName>
    <definedName name="_PKG3" localSheetId="2" hidden="1">{"'장비'!$A$3:$M$12"}</definedName>
    <definedName name="_PKG3" localSheetId="4" hidden="1">{"'장비'!$A$3:$M$12"}</definedName>
    <definedName name="_PKG3" localSheetId="16" hidden="1">{"'장비'!$A$3:$M$12"}</definedName>
    <definedName name="_PKG3" localSheetId="21" hidden="1">{"'장비'!$A$3:$M$12"}</definedName>
    <definedName name="_PKG3" localSheetId="5" hidden="1">{"'장비'!$A$3:$M$12"}</definedName>
    <definedName name="_PKG3" localSheetId="13" hidden="1">{"'장비'!$A$3:$M$12"}</definedName>
    <definedName name="_PKG3" localSheetId="14" hidden="1">{"'장비'!$A$3:$M$12"}</definedName>
    <definedName name="_PKG3" localSheetId="15" hidden="1">{"'장비'!$A$3:$M$12"}</definedName>
    <definedName name="_PKG3" hidden="1">{"'장비'!$A$3:$M$12"}</definedName>
    <definedName name="_PT100">#REF!</definedName>
    <definedName name="_pZ3">#REF!</definedName>
    <definedName name="_QLO7">#REF!</definedName>
    <definedName name="_qqq222" localSheetId="3" hidden="1">{"'장비'!$A$3:$M$12"}</definedName>
    <definedName name="_qqq222" localSheetId="2" hidden="1">{"'장비'!$A$3:$M$12"}</definedName>
    <definedName name="_qqq222" localSheetId="4" hidden="1">{"'장비'!$A$3:$M$12"}</definedName>
    <definedName name="_qqq222" localSheetId="16" hidden="1">{"'장비'!$A$3:$M$12"}</definedName>
    <definedName name="_qqq222" localSheetId="21" hidden="1">{"'장비'!$A$3:$M$12"}</definedName>
    <definedName name="_qqq222" localSheetId="5" hidden="1">{"'장비'!$A$3:$M$12"}</definedName>
    <definedName name="_qqq222" localSheetId="13" hidden="1">{"'장비'!$A$3:$M$12"}</definedName>
    <definedName name="_qqq222" localSheetId="14" hidden="1">{"'장비'!$A$3:$M$12"}</definedName>
    <definedName name="_qqq222" localSheetId="15" hidden="1">{"'장비'!$A$3:$M$12"}</definedName>
    <definedName name="_qqq222" hidden="1">{"'장비'!$A$3:$M$12"}</definedName>
    <definedName name="_R" localSheetId="3">[28]Breech_Duct!$B$65</definedName>
    <definedName name="_R" localSheetId="2">[28]Breech_Duct!$B$65</definedName>
    <definedName name="_R" localSheetId="4">[28]Breech_Duct!$B$65</definedName>
    <definedName name="_R" localSheetId="16">[28]Breech_Duct!$B$65</definedName>
    <definedName name="_R" localSheetId="21">[28]Breech_Duct!$B$65</definedName>
    <definedName name="_R" localSheetId="5">[28]Breech_Duct!$B$65</definedName>
    <definedName name="_R" localSheetId="13">[28]Breech_Duct!$B$65</definedName>
    <definedName name="_R" localSheetId="18">[28]Breech_Duct!$B$65</definedName>
    <definedName name="_R" localSheetId="14">[28]Breech_Duct!$B$65</definedName>
    <definedName name="_R" localSheetId="15">[28]Breech_Duct!$B$65</definedName>
    <definedName name="_R">[28]Breech_Duct!$B$65</definedName>
    <definedName name="_RAP2">#REF!</definedName>
    <definedName name="_RE100">#REF!</definedName>
    <definedName name="_ref2" localSheetId="3" hidden="1">[29]산근!#REF!</definedName>
    <definedName name="_ref2" localSheetId="2" hidden="1">[29]산근!#REF!</definedName>
    <definedName name="_ref2" localSheetId="4" hidden="1">[29]산근!#REF!</definedName>
    <definedName name="_ref2" localSheetId="16" hidden="1">[29]산근!#REF!</definedName>
    <definedName name="_ref2" localSheetId="21" hidden="1">[29]산근!#REF!</definedName>
    <definedName name="_ref2" localSheetId="5" hidden="1">[29]산근!#REF!</definedName>
    <definedName name="_ref2" localSheetId="13" hidden="1">[29]산근!#REF!</definedName>
    <definedName name="_ref2" localSheetId="18" hidden="1">[29]산근!#REF!</definedName>
    <definedName name="_ref2" localSheetId="14" hidden="1">[29]산근!#REF!</definedName>
    <definedName name="_ref2" localSheetId="15" hidden="1">[29]산근!#REF!</definedName>
    <definedName name="_ref2" hidden="1">[29]산근!#REF!</definedName>
    <definedName name="_Regression_Int" hidden="1">1</definedName>
    <definedName name="_Regression_Out" hidden="1">#REF!</definedName>
    <definedName name="_Regression_X" hidden="1">#REF!</definedName>
    <definedName name="_Regression_Y" hidden="1">#REF!</definedName>
    <definedName name="_reo1" localSheetId="3" hidden="1">{"VISTA_1",#N/A,FALSE,"GRAFO"}</definedName>
    <definedName name="_reo1" localSheetId="2" hidden="1">{"VISTA_1",#N/A,FALSE,"GRAFO"}</definedName>
    <definedName name="_reo1" localSheetId="4" hidden="1">{"VISTA_1",#N/A,FALSE,"GRAFO"}</definedName>
    <definedName name="_reo1" localSheetId="16" hidden="1">{"VISTA_1",#N/A,FALSE,"GRAFO"}</definedName>
    <definedName name="_reo1" localSheetId="21" hidden="1">{"VISTA_1",#N/A,FALSE,"GRAFO"}</definedName>
    <definedName name="_reo1" localSheetId="5" hidden="1">{"VISTA_1",#N/A,FALSE,"GRAFO"}</definedName>
    <definedName name="_reo1" localSheetId="13" hidden="1">{"VISTA_1",#N/A,FALSE,"GRAFO"}</definedName>
    <definedName name="_reo1" localSheetId="14" hidden="1">{"VISTA_1",#N/A,FALSE,"GRAFO"}</definedName>
    <definedName name="_reo1" localSheetId="15" hidden="1">{"VISTA_1",#N/A,FALSE,"GRAFO"}</definedName>
    <definedName name="_reo1" hidden="1">{"VISTA_1",#N/A,FALSE,"GRAFO"}</definedName>
    <definedName name="_reo2" localSheetId="3" hidden="1">{#N/A,#N/A,FALSE,"COPERTINA"}</definedName>
    <definedName name="_reo2" localSheetId="2" hidden="1">{#N/A,#N/A,FALSE,"COPERTINA"}</definedName>
    <definedName name="_reo2" localSheetId="4" hidden="1">{#N/A,#N/A,FALSE,"COPERTINA"}</definedName>
    <definedName name="_reo2" localSheetId="16" hidden="1">{#N/A,#N/A,FALSE,"COPERTINA"}</definedName>
    <definedName name="_reo2" localSheetId="21" hidden="1">{#N/A,#N/A,FALSE,"COPERTINA"}</definedName>
    <definedName name="_reo2" localSheetId="5" hidden="1">{#N/A,#N/A,FALSE,"COPERTINA"}</definedName>
    <definedName name="_reo2" localSheetId="13" hidden="1">{#N/A,#N/A,FALSE,"COPERTINA"}</definedName>
    <definedName name="_reo2" localSheetId="14" hidden="1">{#N/A,#N/A,FALSE,"COPERTINA"}</definedName>
    <definedName name="_reo2" localSheetId="15" hidden="1">{#N/A,#N/A,FALSE,"COPERTINA"}</definedName>
    <definedName name="_reo2" hidden="1">{#N/A,#N/A,FALSE,"COPERTINA"}</definedName>
    <definedName name="_REO3" localSheetId="3" hidden="1">{"VISTA_1",#N/A,FALSE,"GRAFO"}</definedName>
    <definedName name="_REO3" localSheetId="2" hidden="1">{"VISTA_1",#N/A,FALSE,"GRAFO"}</definedName>
    <definedName name="_REO3" localSheetId="4" hidden="1">{"VISTA_1",#N/A,FALSE,"GRAFO"}</definedName>
    <definedName name="_REO3" localSheetId="16" hidden="1">{"VISTA_1",#N/A,FALSE,"GRAFO"}</definedName>
    <definedName name="_REO3" localSheetId="21" hidden="1">{"VISTA_1",#N/A,FALSE,"GRAFO"}</definedName>
    <definedName name="_REO3" localSheetId="5" hidden="1">{"VISTA_1",#N/A,FALSE,"GRAFO"}</definedName>
    <definedName name="_REO3" localSheetId="13" hidden="1">{"VISTA_1",#N/A,FALSE,"GRAFO"}</definedName>
    <definedName name="_REO3" localSheetId="14" hidden="1">{"VISTA_1",#N/A,FALSE,"GRAFO"}</definedName>
    <definedName name="_REO3" localSheetId="15" hidden="1">{"VISTA_1",#N/A,FALSE,"GRAFO"}</definedName>
    <definedName name="_REO3" hidden="1">{"VISTA_1",#N/A,FALSE,"GRAFO"}</definedName>
    <definedName name="_REO4" localSheetId="3" hidden="1">{#N/A,#N/A,FALSE,"COPERTINA"}</definedName>
    <definedName name="_REO4" localSheetId="2" hidden="1">{#N/A,#N/A,FALSE,"COPERTINA"}</definedName>
    <definedName name="_REO4" localSheetId="4" hidden="1">{#N/A,#N/A,FALSE,"COPERTINA"}</definedName>
    <definedName name="_REO4" localSheetId="16" hidden="1">{#N/A,#N/A,FALSE,"COPERTINA"}</definedName>
    <definedName name="_REO4" localSheetId="21" hidden="1">{#N/A,#N/A,FALSE,"COPERTINA"}</definedName>
    <definedName name="_REO4" localSheetId="5" hidden="1">{#N/A,#N/A,FALSE,"COPERTINA"}</definedName>
    <definedName name="_REO4" localSheetId="13" hidden="1">{#N/A,#N/A,FALSE,"COPERTINA"}</definedName>
    <definedName name="_REO4" localSheetId="14" hidden="1">{#N/A,#N/A,FALSE,"COPERTINA"}</definedName>
    <definedName name="_REO4" localSheetId="15" hidden="1">{#N/A,#N/A,FALSE,"COPERTINA"}</definedName>
    <definedName name="_REO4" hidden="1">{#N/A,#N/A,FALSE,"COPERTINA"}</definedName>
    <definedName name="_S3" localSheetId="3" hidden="1">{#N/A,#N/A,FALSE,"포장2"}</definedName>
    <definedName name="_S3" localSheetId="2" hidden="1">{#N/A,#N/A,FALSE,"포장2"}</definedName>
    <definedName name="_S3" localSheetId="4" hidden="1">{#N/A,#N/A,FALSE,"포장2"}</definedName>
    <definedName name="_S3" localSheetId="16" hidden="1">{#N/A,#N/A,FALSE,"포장2"}</definedName>
    <definedName name="_S3" localSheetId="21" hidden="1">{#N/A,#N/A,FALSE,"포장2"}</definedName>
    <definedName name="_S3" localSheetId="5" hidden="1">{#N/A,#N/A,FALSE,"포장2"}</definedName>
    <definedName name="_S3" localSheetId="13" hidden="1">{#N/A,#N/A,FALSE,"포장2"}</definedName>
    <definedName name="_S3" localSheetId="14" hidden="1">{#N/A,#N/A,FALSE,"포장2"}</definedName>
    <definedName name="_S3" localSheetId="15" hidden="1">{#N/A,#N/A,FALSE,"포장2"}</definedName>
    <definedName name="_S3" hidden="1">{#N/A,#N/A,FALSE,"포장2"}</definedName>
    <definedName name="_SCL4" localSheetId="3" hidden="1">{"'Sheet1'!$L$16"}</definedName>
    <definedName name="_SCL4" localSheetId="17" hidden="1">{"'Sheet1'!$L$16"}</definedName>
    <definedName name="_SCL4" localSheetId="9" hidden="1">{"'Sheet1'!$L$16"}</definedName>
    <definedName name="_SCL4" localSheetId="8" hidden="1">{"'Sheet1'!$L$16"}</definedName>
    <definedName name="_SCL4" localSheetId="0" hidden="1">{"'Sheet1'!$L$16"}</definedName>
    <definedName name="_SCL4" localSheetId="10" hidden="1">{"'Sheet1'!$L$16"}</definedName>
    <definedName name="_SCL4" localSheetId="6" hidden="1">{"'Sheet1'!$L$16"}</definedName>
    <definedName name="_SCL4" localSheetId="12" hidden="1">{"'Sheet1'!$L$16"}</definedName>
    <definedName name="_SCL4" localSheetId="11" hidden="1">{"'Sheet1'!$L$16"}</definedName>
    <definedName name="_SCL4" localSheetId="1" hidden="1">{"'Sheet1'!$L$16"}</definedName>
    <definedName name="_SCL4" localSheetId="2" hidden="1">{"'Sheet1'!$L$16"}</definedName>
    <definedName name="_SCL4" localSheetId="4" hidden="1">{"'Sheet1'!$L$16"}</definedName>
    <definedName name="_SCL4" localSheetId="16" hidden="1">{"'Sheet1'!$L$16"}</definedName>
    <definedName name="_SCL4" localSheetId="21" hidden="1">{"'Sheet1'!$L$16"}</definedName>
    <definedName name="_SCL4" localSheetId="5" hidden="1">{"'Sheet1'!$L$16"}</definedName>
    <definedName name="_SCL4" localSheetId="23" hidden="1">{"'Sheet1'!$L$16"}</definedName>
    <definedName name="_SCL4" localSheetId="7" hidden="1">{"'Sheet1'!$L$16"}</definedName>
    <definedName name="_SCL4" localSheetId="13" hidden="1">{"'Sheet1'!$L$16"}</definedName>
    <definedName name="_SCL4" localSheetId="18" hidden="1">{"'Sheet1'!$L$16"}</definedName>
    <definedName name="_SCL4" localSheetId="14" hidden="1">{"'Sheet1'!$L$16"}</definedName>
    <definedName name="_SCL4" localSheetId="15" hidden="1">{"'Sheet1'!$L$16"}</definedName>
    <definedName name="_SCL4" hidden="1">{"'Sheet1'!$L$16"}</definedName>
    <definedName name="_SEL32" localSheetId="23">#REF!</definedName>
    <definedName name="_SEL32">#REF!</definedName>
    <definedName name="_SFA1" localSheetId="23">#REF!</definedName>
    <definedName name="_SFA1">#REF!</definedName>
    <definedName name="_SFA10" localSheetId="23">#REF!</definedName>
    <definedName name="_SFA10">#REF!</definedName>
    <definedName name="_SFA11" localSheetId="23">#REF!</definedName>
    <definedName name="_SFA11">#REF!</definedName>
    <definedName name="_SFA12" localSheetId="23">#REF!</definedName>
    <definedName name="_SFA12">#REF!</definedName>
    <definedName name="_SFA13" localSheetId="23">#REF!</definedName>
    <definedName name="_SFA13">#REF!</definedName>
    <definedName name="_SFA14" localSheetId="23">#REF!</definedName>
    <definedName name="_SFA14">#REF!</definedName>
    <definedName name="_SFA15" localSheetId="23">#REF!</definedName>
    <definedName name="_SFA15">#REF!</definedName>
    <definedName name="_SFA2" localSheetId="23">#REF!</definedName>
    <definedName name="_SFA2">#REF!</definedName>
    <definedName name="_SFA20" localSheetId="23">#REF!</definedName>
    <definedName name="_SFA20">#REF!</definedName>
    <definedName name="_SFA21" localSheetId="23">#REF!</definedName>
    <definedName name="_SFA21">#REF!</definedName>
    <definedName name="_SFA22" localSheetId="23">#REF!</definedName>
    <definedName name="_SFA22">#REF!</definedName>
    <definedName name="_SFA23" localSheetId="23">#REF!</definedName>
    <definedName name="_SFA23">#REF!</definedName>
    <definedName name="_SFA24" localSheetId="23">#REF!</definedName>
    <definedName name="_SFA24">#REF!</definedName>
    <definedName name="_SFA25" localSheetId="23">#REF!</definedName>
    <definedName name="_SFA25">#REF!</definedName>
    <definedName name="_SFA3" localSheetId="23">#REF!</definedName>
    <definedName name="_SFA3">#REF!</definedName>
    <definedName name="_SFA4" localSheetId="23">#REF!</definedName>
    <definedName name="_SFA4">#REF!</definedName>
    <definedName name="_SFA5" localSheetId="23">#REF!</definedName>
    <definedName name="_SFA5">#REF!</definedName>
    <definedName name="_SFA6" localSheetId="23">#REF!</definedName>
    <definedName name="_SFA6">#REF!</definedName>
    <definedName name="_Sh7" localSheetId="3" hidden="1">{#N/A,#N/A,FALSE,"Vessel1 1";#N/A,#N/A,FALSE,"Vessel1 2";#N/A,#N/A,FALSE,"Vessel1 3";#N/A,#N/A,FALSE,"Vessel1 4";#N/A,#N/A,FALSE,"Vessel1 5";#N/A,#N/A,FALSE,"Vessel1 6";#N/A,#N/A,FALSE,"Vessel1 7";#N/A,#N/A,FALSE,"Vessel1 8";#N/A,#N/A,FALSE,"Vessel1 9";#N/A,#N/A,FALSE,"Vessel1 10";#N/A,#N/A,FALSE,"Vessel1 11"}</definedName>
    <definedName name="_Sh7" localSheetId="2" hidden="1">{#N/A,#N/A,FALSE,"Vessel1 1";#N/A,#N/A,FALSE,"Vessel1 2";#N/A,#N/A,FALSE,"Vessel1 3";#N/A,#N/A,FALSE,"Vessel1 4";#N/A,#N/A,FALSE,"Vessel1 5";#N/A,#N/A,FALSE,"Vessel1 6";#N/A,#N/A,FALSE,"Vessel1 7";#N/A,#N/A,FALSE,"Vessel1 8";#N/A,#N/A,FALSE,"Vessel1 9";#N/A,#N/A,FALSE,"Vessel1 10";#N/A,#N/A,FALSE,"Vessel1 11"}</definedName>
    <definedName name="_Sh7" localSheetId="4" hidden="1">{#N/A,#N/A,FALSE,"Vessel1 1";#N/A,#N/A,FALSE,"Vessel1 2";#N/A,#N/A,FALSE,"Vessel1 3";#N/A,#N/A,FALSE,"Vessel1 4";#N/A,#N/A,FALSE,"Vessel1 5";#N/A,#N/A,FALSE,"Vessel1 6";#N/A,#N/A,FALSE,"Vessel1 7";#N/A,#N/A,FALSE,"Vessel1 8";#N/A,#N/A,FALSE,"Vessel1 9";#N/A,#N/A,FALSE,"Vessel1 10";#N/A,#N/A,FALSE,"Vessel1 11"}</definedName>
    <definedName name="_Sh7" localSheetId="16" hidden="1">{#N/A,#N/A,FALSE,"Vessel1 1";#N/A,#N/A,FALSE,"Vessel1 2";#N/A,#N/A,FALSE,"Vessel1 3";#N/A,#N/A,FALSE,"Vessel1 4";#N/A,#N/A,FALSE,"Vessel1 5";#N/A,#N/A,FALSE,"Vessel1 6";#N/A,#N/A,FALSE,"Vessel1 7";#N/A,#N/A,FALSE,"Vessel1 8";#N/A,#N/A,FALSE,"Vessel1 9";#N/A,#N/A,FALSE,"Vessel1 10";#N/A,#N/A,FALSE,"Vessel1 11"}</definedName>
    <definedName name="_Sh7" localSheetId="21" hidden="1">{#N/A,#N/A,FALSE,"Vessel1 1";#N/A,#N/A,FALSE,"Vessel1 2";#N/A,#N/A,FALSE,"Vessel1 3";#N/A,#N/A,FALSE,"Vessel1 4";#N/A,#N/A,FALSE,"Vessel1 5";#N/A,#N/A,FALSE,"Vessel1 6";#N/A,#N/A,FALSE,"Vessel1 7";#N/A,#N/A,FALSE,"Vessel1 8";#N/A,#N/A,FALSE,"Vessel1 9";#N/A,#N/A,FALSE,"Vessel1 10";#N/A,#N/A,FALSE,"Vessel1 11"}</definedName>
    <definedName name="_Sh7" localSheetId="5" hidden="1">{#N/A,#N/A,FALSE,"Vessel1 1";#N/A,#N/A,FALSE,"Vessel1 2";#N/A,#N/A,FALSE,"Vessel1 3";#N/A,#N/A,FALSE,"Vessel1 4";#N/A,#N/A,FALSE,"Vessel1 5";#N/A,#N/A,FALSE,"Vessel1 6";#N/A,#N/A,FALSE,"Vessel1 7";#N/A,#N/A,FALSE,"Vessel1 8";#N/A,#N/A,FALSE,"Vessel1 9";#N/A,#N/A,FALSE,"Vessel1 10";#N/A,#N/A,FALSE,"Vessel1 11"}</definedName>
    <definedName name="_Sh7" localSheetId="13" hidden="1">{#N/A,#N/A,FALSE,"Vessel1 1";#N/A,#N/A,FALSE,"Vessel1 2";#N/A,#N/A,FALSE,"Vessel1 3";#N/A,#N/A,FALSE,"Vessel1 4";#N/A,#N/A,FALSE,"Vessel1 5";#N/A,#N/A,FALSE,"Vessel1 6";#N/A,#N/A,FALSE,"Vessel1 7";#N/A,#N/A,FALSE,"Vessel1 8";#N/A,#N/A,FALSE,"Vessel1 9";#N/A,#N/A,FALSE,"Vessel1 10";#N/A,#N/A,FALSE,"Vessel1 11"}</definedName>
    <definedName name="_Sh7" localSheetId="14" hidden="1">{#N/A,#N/A,FALSE,"Vessel1 1";#N/A,#N/A,FALSE,"Vessel1 2";#N/A,#N/A,FALSE,"Vessel1 3";#N/A,#N/A,FALSE,"Vessel1 4";#N/A,#N/A,FALSE,"Vessel1 5";#N/A,#N/A,FALSE,"Vessel1 6";#N/A,#N/A,FALSE,"Vessel1 7";#N/A,#N/A,FALSE,"Vessel1 8";#N/A,#N/A,FALSE,"Vessel1 9";#N/A,#N/A,FALSE,"Vessel1 10";#N/A,#N/A,FALSE,"Vessel1 11"}</definedName>
    <definedName name="_Sh7" localSheetId="15"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ort">#REF!</definedName>
    <definedName name="_Sortmoi">#REF!</definedName>
    <definedName name="_SUN1">#N/A</definedName>
    <definedName name="_SUN2">#N/A</definedName>
    <definedName name="_T04" localSheetId="3" hidden="1">{#N/A,#N/A,FALSE,"CCTV"}</definedName>
    <definedName name="_T04" localSheetId="2" hidden="1">{#N/A,#N/A,FALSE,"CCTV"}</definedName>
    <definedName name="_T04" localSheetId="4" hidden="1">{#N/A,#N/A,FALSE,"CCTV"}</definedName>
    <definedName name="_T04" localSheetId="16" hidden="1">{#N/A,#N/A,FALSE,"CCTV"}</definedName>
    <definedName name="_T04" localSheetId="21" hidden="1">{#N/A,#N/A,FALSE,"CCTV"}</definedName>
    <definedName name="_T04" localSheetId="5" hidden="1">{#N/A,#N/A,FALSE,"CCTV"}</definedName>
    <definedName name="_T04" localSheetId="13" hidden="1">{#N/A,#N/A,FALSE,"CCTV"}</definedName>
    <definedName name="_T04" localSheetId="14" hidden="1">{#N/A,#N/A,FALSE,"CCTV"}</definedName>
    <definedName name="_T04" localSheetId="15" hidden="1">{#N/A,#N/A,FALSE,"CCTV"}</definedName>
    <definedName name="_T04" hidden="1">{#N/A,#N/A,FALSE,"CCTV"}</definedName>
    <definedName name="_t1" hidden="1">#REF!</definedName>
    <definedName name="_T10" localSheetId="3" hidden="1">{"'Sheet1'!$L$16"}</definedName>
    <definedName name="_T10" localSheetId="17" hidden="1">{"'Sheet1'!$L$16"}</definedName>
    <definedName name="_T10" localSheetId="9" hidden="1">{"'Sheet1'!$L$16"}</definedName>
    <definedName name="_T10" localSheetId="8" hidden="1">{"'Sheet1'!$L$16"}</definedName>
    <definedName name="_T10" localSheetId="0" hidden="1">{"'Sheet1'!$L$16"}</definedName>
    <definedName name="_T10" localSheetId="10" hidden="1">{"'Sheet1'!$L$16"}</definedName>
    <definedName name="_T10" localSheetId="6" hidden="1">{"'Sheet1'!$L$16"}</definedName>
    <definedName name="_T10" localSheetId="12" hidden="1">{"'Sheet1'!$L$16"}</definedName>
    <definedName name="_T10" localSheetId="11" hidden="1">{"'Sheet1'!$L$16"}</definedName>
    <definedName name="_T10" localSheetId="1" hidden="1">{"'Sheet1'!$L$16"}</definedName>
    <definedName name="_T10" localSheetId="2" hidden="1">{"'Sheet1'!$L$16"}</definedName>
    <definedName name="_T10" localSheetId="4" hidden="1">{"'Sheet1'!$L$16"}</definedName>
    <definedName name="_T10" localSheetId="16" hidden="1">{"'Sheet1'!$L$16"}</definedName>
    <definedName name="_T10" localSheetId="21" hidden="1">{"'Sheet1'!$L$16"}</definedName>
    <definedName name="_T10" localSheetId="5" hidden="1">{"'Sheet1'!$L$16"}</definedName>
    <definedName name="_T10" localSheetId="23" hidden="1">{"'Sheet1'!$L$16"}</definedName>
    <definedName name="_T10" localSheetId="7" hidden="1">{"'Sheet1'!$L$16"}</definedName>
    <definedName name="_T10" localSheetId="13" hidden="1">{"'Sheet1'!$L$16"}</definedName>
    <definedName name="_T10" localSheetId="18" hidden="1">{"'Sheet1'!$L$16"}</definedName>
    <definedName name="_T10" localSheetId="14" hidden="1">{"'Sheet1'!$L$16"}</definedName>
    <definedName name="_T10" localSheetId="15" hidden="1">{"'Sheet1'!$L$16"}</definedName>
    <definedName name="_T10" hidden="1">{"'Sheet1'!$L$16"}</definedName>
    <definedName name="_t2" hidden="1">#REF!</definedName>
    <definedName name="_Table1_In1" localSheetId="3" hidden="1">#N/A</definedName>
    <definedName name="_Table1_In1" localSheetId="2" hidden="1">#N/A</definedName>
    <definedName name="_Table1_In1" localSheetId="4" hidden="1">#N/A</definedName>
    <definedName name="_Table1_In1" localSheetId="16" hidden="1">#N/A</definedName>
    <definedName name="_Table1_In1" localSheetId="21" hidden="1">#N/A</definedName>
    <definedName name="_Table1_In1" localSheetId="5" hidden="1">#N/A</definedName>
    <definedName name="_Table1_In1" localSheetId="13" hidden="1">#N/A</definedName>
    <definedName name="_Table1_In1" localSheetId="18" hidden="1">#N/A</definedName>
    <definedName name="_Table1_In1" localSheetId="14" hidden="1">#N/A</definedName>
    <definedName name="_Table1_In1" localSheetId="15" hidden="1">#N/A</definedName>
    <definedName name="_Table1_In1" hidden="1">#N/A</definedName>
    <definedName name="_Table1_Out" localSheetId="3" hidden="1">#N/A</definedName>
    <definedName name="_Table1_Out" localSheetId="2" hidden="1">#N/A</definedName>
    <definedName name="_Table1_Out" localSheetId="4" hidden="1">#N/A</definedName>
    <definedName name="_Table1_Out" localSheetId="16" hidden="1">#N/A</definedName>
    <definedName name="_Table1_Out" localSheetId="21" hidden="1">#N/A</definedName>
    <definedName name="_Table1_Out" localSheetId="5" hidden="1">#N/A</definedName>
    <definedName name="_Table1_Out" localSheetId="13" hidden="1">#N/A</definedName>
    <definedName name="_Table1_Out" localSheetId="18" hidden="1">#N/A</definedName>
    <definedName name="_Table1_Out" localSheetId="14" hidden="1">#N/A</definedName>
    <definedName name="_Table1_Out" localSheetId="15" hidden="1">#N/A</definedName>
    <definedName name="_Table1_Out" hidden="1">#N/A</definedName>
    <definedName name="_Table2_In1" hidden="1">#REF!</definedName>
    <definedName name="_tb2" localSheetId="3" hidden="1">{"'Sheet1'!$L$16"}</definedName>
    <definedName name="_tb2" localSheetId="17" hidden="1">{"'Sheet1'!$L$16"}</definedName>
    <definedName name="_tb2" localSheetId="9" hidden="1">{"'Sheet1'!$L$16"}</definedName>
    <definedName name="_tb2" localSheetId="8" hidden="1">{"'Sheet1'!$L$16"}</definedName>
    <definedName name="_tb2" localSheetId="0" hidden="1">{"'Sheet1'!$L$16"}</definedName>
    <definedName name="_tb2" localSheetId="10" hidden="1">{"'Sheet1'!$L$16"}</definedName>
    <definedName name="_tb2" localSheetId="6" hidden="1">{"'Sheet1'!$L$16"}</definedName>
    <definedName name="_tb2" localSheetId="12" hidden="1">{"'Sheet1'!$L$16"}</definedName>
    <definedName name="_tb2" localSheetId="11" hidden="1">{"'Sheet1'!$L$16"}</definedName>
    <definedName name="_tb2" localSheetId="1" hidden="1">{"'Sheet1'!$L$16"}</definedName>
    <definedName name="_tb2" localSheetId="2" hidden="1">{"'Sheet1'!$L$16"}</definedName>
    <definedName name="_tb2" localSheetId="4" hidden="1">{"'Sheet1'!$L$16"}</definedName>
    <definedName name="_tb2" localSheetId="16" hidden="1">{"'Sheet1'!$L$16"}</definedName>
    <definedName name="_tb2" localSheetId="21" hidden="1">{"'Sheet1'!$L$16"}</definedName>
    <definedName name="_tb2" localSheetId="5" hidden="1">{"'Sheet1'!$L$16"}</definedName>
    <definedName name="_tb2" localSheetId="23" hidden="1">{"'Sheet1'!$L$16"}</definedName>
    <definedName name="_tb2" localSheetId="7" hidden="1">{"'Sheet1'!$L$16"}</definedName>
    <definedName name="_tb2" localSheetId="13" hidden="1">{"'Sheet1'!$L$16"}</definedName>
    <definedName name="_tb2" localSheetId="18" hidden="1">{"'Sheet1'!$L$16"}</definedName>
    <definedName name="_tb2" localSheetId="14" hidden="1">{"'Sheet1'!$L$16"}</definedName>
    <definedName name="_tb2" localSheetId="15" hidden="1">{"'Sheet1'!$L$16"}</definedName>
    <definedName name="_tb2" hidden="1">{"'Sheet1'!$L$16"}</definedName>
    <definedName name="_td1" localSheetId="3" hidden="1">{"'Sheet1'!$L$16"}</definedName>
    <definedName name="_td1" localSheetId="17" hidden="1">{"'Sheet1'!$L$16"}</definedName>
    <definedName name="_td1" localSheetId="9" hidden="1">{"'Sheet1'!$L$16"}</definedName>
    <definedName name="_td1" localSheetId="8" hidden="1">{"'Sheet1'!$L$16"}</definedName>
    <definedName name="_td1" localSheetId="0" hidden="1">{"'Sheet1'!$L$16"}</definedName>
    <definedName name="_td1" localSheetId="10" hidden="1">{"'Sheet1'!$L$16"}</definedName>
    <definedName name="_td1" localSheetId="6" hidden="1">{"'Sheet1'!$L$16"}</definedName>
    <definedName name="_td1" localSheetId="12" hidden="1">{"'Sheet1'!$L$16"}</definedName>
    <definedName name="_td1" localSheetId="11" hidden="1">{"'Sheet1'!$L$16"}</definedName>
    <definedName name="_td1" localSheetId="1" hidden="1">{"'Sheet1'!$L$16"}</definedName>
    <definedName name="_td1" localSheetId="2" hidden="1">{"'Sheet1'!$L$16"}</definedName>
    <definedName name="_td1" localSheetId="4" hidden="1">{"'Sheet1'!$L$16"}</definedName>
    <definedName name="_td1" localSheetId="16" hidden="1">{"'Sheet1'!$L$16"}</definedName>
    <definedName name="_td1" localSheetId="21" hidden="1">{"'Sheet1'!$L$16"}</definedName>
    <definedName name="_td1" localSheetId="5" hidden="1">{"'Sheet1'!$L$16"}</definedName>
    <definedName name="_td1" localSheetId="23" hidden="1">{"'Sheet1'!$L$16"}</definedName>
    <definedName name="_td1" localSheetId="7" hidden="1">{"'Sheet1'!$L$16"}</definedName>
    <definedName name="_td1" localSheetId="13" hidden="1">{"'Sheet1'!$L$16"}</definedName>
    <definedName name="_td1" localSheetId="18" hidden="1">{"'Sheet1'!$L$16"}</definedName>
    <definedName name="_td1" localSheetId="14" hidden="1">{"'Sheet1'!$L$16"}</definedName>
    <definedName name="_td1" localSheetId="15" hidden="1">{"'Sheet1'!$L$16"}</definedName>
    <definedName name="_td1" hidden="1">{"'Sheet1'!$L$16"}</definedName>
    <definedName name="_tem1">[3]!_tem1</definedName>
    <definedName name="_TM2" localSheetId="3" hidden="1">{"'Sheet1'!$L$16"}</definedName>
    <definedName name="_TM2" localSheetId="17" hidden="1">{"'Sheet1'!$L$16"}</definedName>
    <definedName name="_TM2" localSheetId="9" hidden="1">{"'Sheet1'!$L$16"}</definedName>
    <definedName name="_TM2" localSheetId="8" hidden="1">{"'Sheet1'!$L$16"}</definedName>
    <definedName name="_TM2" localSheetId="0" hidden="1">{"'Sheet1'!$L$16"}</definedName>
    <definedName name="_TM2" localSheetId="10" hidden="1">{"'Sheet1'!$L$16"}</definedName>
    <definedName name="_TM2" localSheetId="6" hidden="1">{"'Sheet1'!$L$16"}</definedName>
    <definedName name="_TM2" localSheetId="12" hidden="1">{"'Sheet1'!$L$16"}</definedName>
    <definedName name="_TM2" localSheetId="11" hidden="1">{"'Sheet1'!$L$16"}</definedName>
    <definedName name="_TM2" localSheetId="1" hidden="1">{"'Sheet1'!$L$16"}</definedName>
    <definedName name="_TM2" localSheetId="2" hidden="1">{"'Sheet1'!$L$16"}</definedName>
    <definedName name="_TM2" localSheetId="4" hidden="1">{"'Sheet1'!$L$16"}</definedName>
    <definedName name="_TM2" localSheetId="16" hidden="1">{"'Sheet1'!$L$16"}</definedName>
    <definedName name="_TM2" localSheetId="21" hidden="1">{"'Sheet1'!$L$16"}</definedName>
    <definedName name="_TM2" localSheetId="5" hidden="1">{"'Sheet1'!$L$16"}</definedName>
    <definedName name="_TM2" localSheetId="23" hidden="1">{"'Sheet1'!$L$16"}</definedName>
    <definedName name="_TM2" localSheetId="7" hidden="1">{"'Sheet1'!$L$16"}</definedName>
    <definedName name="_TM2" localSheetId="13" hidden="1">{"'Sheet1'!$L$16"}</definedName>
    <definedName name="_TM2" localSheetId="18" hidden="1">{"'Sheet1'!$L$16"}</definedName>
    <definedName name="_TM2" localSheetId="14" hidden="1">{"'Sheet1'!$L$16"}</definedName>
    <definedName name="_TM2" localSheetId="15" hidden="1">{"'Sheet1'!$L$16"}</definedName>
    <definedName name="_TM2" hidden="1">{"'Sheet1'!$L$16"}</definedName>
    <definedName name="_tot776">#REF!</definedName>
    <definedName name="_tt3" localSheetId="3" hidden="1">{"'Sheet1'!$L$16"}</definedName>
    <definedName name="_tt3" localSheetId="17" hidden="1">{"'Sheet1'!$L$16"}</definedName>
    <definedName name="_tt3" localSheetId="9" hidden="1">{"'Sheet1'!$L$16"}</definedName>
    <definedName name="_tt3" localSheetId="8" hidden="1">{"'Sheet1'!$L$16"}</definedName>
    <definedName name="_tt3" localSheetId="0" hidden="1">{"'Sheet1'!$L$16"}</definedName>
    <definedName name="_tt3" localSheetId="10" hidden="1">{"'Sheet1'!$L$16"}</definedName>
    <definedName name="_tt3" localSheetId="6" hidden="1">{"'Sheet1'!$L$16"}</definedName>
    <definedName name="_tt3" localSheetId="12" hidden="1">{"'Sheet1'!$L$16"}</definedName>
    <definedName name="_tt3" localSheetId="11" hidden="1">{"'Sheet1'!$L$16"}</definedName>
    <definedName name="_tt3" localSheetId="1" hidden="1">{"'Sheet1'!$L$16"}</definedName>
    <definedName name="_tt3" localSheetId="2" hidden="1">{"'Sheet1'!$L$16"}</definedName>
    <definedName name="_tt3" localSheetId="4" hidden="1">{"'Sheet1'!$L$16"}</definedName>
    <definedName name="_tt3" localSheetId="16" hidden="1">{"'Sheet1'!$L$16"}</definedName>
    <definedName name="_tt3" localSheetId="21" hidden="1">{"'Sheet1'!$L$16"}</definedName>
    <definedName name="_tt3" localSheetId="5" hidden="1">{"'Sheet1'!$L$16"}</definedName>
    <definedName name="_tt3" localSheetId="23" hidden="1">{"'Sheet1'!$L$16"}</definedName>
    <definedName name="_tt3" localSheetId="7" hidden="1">{"'Sheet1'!$L$16"}</definedName>
    <definedName name="_tt3" localSheetId="13" hidden="1">{"'Sheet1'!$L$16"}</definedName>
    <definedName name="_tt3" localSheetId="18" hidden="1">{"'Sheet1'!$L$16"}</definedName>
    <definedName name="_tt3" localSheetId="14" hidden="1">{"'Sheet1'!$L$16"}</definedName>
    <definedName name="_tt3" localSheetId="15" hidden="1">{"'Sheet1'!$L$16"}</definedName>
    <definedName name="_tt3" hidden="1">{"'Sheet1'!$L$16"}</definedName>
    <definedName name="_UU1" localSheetId="3" hidden="1">{#N/A,#N/A,FALSE,"JACKETS (1100 t) (1)"}</definedName>
    <definedName name="_UU1" localSheetId="2" hidden="1">{#N/A,#N/A,FALSE,"JACKETS (1100 t) (1)"}</definedName>
    <definedName name="_UU1" localSheetId="4" hidden="1">{#N/A,#N/A,FALSE,"JACKETS (1100 t) (1)"}</definedName>
    <definedName name="_UU1" localSheetId="16" hidden="1">{#N/A,#N/A,FALSE,"JACKETS (1100 t) (1)"}</definedName>
    <definedName name="_UU1" localSheetId="21" hidden="1">{#N/A,#N/A,FALSE,"JACKETS (1100 t) (1)"}</definedName>
    <definedName name="_UU1" localSheetId="5" hidden="1">{#N/A,#N/A,FALSE,"JACKETS (1100 t) (1)"}</definedName>
    <definedName name="_UU1" localSheetId="13" hidden="1">{#N/A,#N/A,FALSE,"JACKETS (1100 t) (1)"}</definedName>
    <definedName name="_UU1" localSheetId="14" hidden="1">{#N/A,#N/A,FALSE,"JACKETS (1100 t) (1)"}</definedName>
    <definedName name="_UU1" localSheetId="15" hidden="1">{#N/A,#N/A,FALSE,"JACKETS (1100 t) (1)"}</definedName>
    <definedName name="_UU1" hidden="1">{#N/A,#N/A,FALSE,"JACKETS (1100 t) (1)"}</definedName>
    <definedName name="_vwo1">[4]제출계산서!$I$183</definedName>
    <definedName name="_vwo2">[4]제출계산서!$I$183</definedName>
    <definedName name="_WFD">"0.2"</definedName>
    <definedName name="_WGR">"0.08"</definedName>
    <definedName name="_woogi" localSheetId="3" hidden="1">#N/A</definedName>
    <definedName name="_woogi" localSheetId="2" hidden="1">#N/A</definedName>
    <definedName name="_woogi" localSheetId="4" hidden="1">#N/A</definedName>
    <definedName name="_woogi" localSheetId="16" hidden="1">#N/A</definedName>
    <definedName name="_woogi" localSheetId="21" hidden="1">#N/A</definedName>
    <definedName name="_woogi" localSheetId="5" hidden="1">#N/A</definedName>
    <definedName name="_woogi" localSheetId="13" hidden="1">#N/A</definedName>
    <definedName name="_woogi" localSheetId="18" hidden="1">#N/A</definedName>
    <definedName name="_woogi" localSheetId="14" hidden="1">#N/A</definedName>
    <definedName name="_woogi" localSheetId="15" hidden="1">#N/A</definedName>
    <definedName name="_woogi" hidden="1">#N/A</definedName>
    <definedName name="_woogi2" localSheetId="3" hidden="1">#N/A</definedName>
    <definedName name="_woogi2" localSheetId="2" hidden="1">#N/A</definedName>
    <definedName name="_woogi2" localSheetId="4" hidden="1">#N/A</definedName>
    <definedName name="_woogi2" localSheetId="16" hidden="1">#N/A</definedName>
    <definedName name="_woogi2" localSheetId="21" hidden="1">#N/A</definedName>
    <definedName name="_woogi2" localSheetId="5" hidden="1">#N/A</definedName>
    <definedName name="_woogi2" localSheetId="13" hidden="1">#N/A</definedName>
    <definedName name="_woogi2" localSheetId="18" hidden="1">#N/A</definedName>
    <definedName name="_woogi2" localSheetId="14" hidden="1">#N/A</definedName>
    <definedName name="_woogi2" localSheetId="15" hidden="1">#N/A</definedName>
    <definedName name="_woogi2" hidden="1">#N/A</definedName>
    <definedName name="_woogi24" localSheetId="3" hidden="1">#N/A</definedName>
    <definedName name="_woogi24" localSheetId="2" hidden="1">#N/A</definedName>
    <definedName name="_woogi24" localSheetId="4" hidden="1">#N/A</definedName>
    <definedName name="_woogi24" localSheetId="16" hidden="1">#N/A</definedName>
    <definedName name="_woogi24" localSheetId="21" hidden="1">#N/A</definedName>
    <definedName name="_woogi24" localSheetId="5" hidden="1">#N/A</definedName>
    <definedName name="_woogi24" localSheetId="13" hidden="1">#N/A</definedName>
    <definedName name="_woogi24" localSheetId="18" hidden="1">#N/A</definedName>
    <definedName name="_woogi24" localSheetId="14" hidden="1">#N/A</definedName>
    <definedName name="_woogi24" localSheetId="15" hidden="1">#N/A</definedName>
    <definedName name="_woogi24" hidden="1">#N/A</definedName>
    <definedName name="_woogi3" localSheetId="3" hidden="1">#N/A</definedName>
    <definedName name="_woogi3" localSheetId="2" hidden="1">#N/A</definedName>
    <definedName name="_woogi3" localSheetId="4" hidden="1">#N/A</definedName>
    <definedName name="_woogi3" localSheetId="16" hidden="1">#N/A</definedName>
    <definedName name="_woogi3" localSheetId="21" hidden="1">#N/A</definedName>
    <definedName name="_woogi3" localSheetId="5" hidden="1">#N/A</definedName>
    <definedName name="_woogi3" localSheetId="13" hidden="1">#N/A</definedName>
    <definedName name="_woogi3" localSheetId="18" hidden="1">#N/A</definedName>
    <definedName name="_woogi3" localSheetId="14" hidden="1">#N/A</definedName>
    <definedName name="_woogi3" localSheetId="15" hidden="1">#N/A</definedName>
    <definedName name="_woogi3" hidden="1">#N/A</definedName>
    <definedName name="_재ㅐ햐" localSheetId="3" hidden="1">#N/A</definedName>
    <definedName name="_재ㅐ햐" localSheetId="2" hidden="1">#N/A</definedName>
    <definedName name="_재ㅐ햐" localSheetId="4" hidden="1">#N/A</definedName>
    <definedName name="_재ㅐ햐" localSheetId="16" hidden="1">#N/A</definedName>
    <definedName name="_재ㅐ햐" localSheetId="21" hidden="1">#N/A</definedName>
    <definedName name="_재ㅐ햐" localSheetId="5" hidden="1">#N/A</definedName>
    <definedName name="_재ㅐ햐" localSheetId="13" hidden="1">#N/A</definedName>
    <definedName name="_재ㅐ햐" localSheetId="18" hidden="1">#N/A</definedName>
    <definedName name="_재ㅐ햐" localSheetId="14" hidden="1">#N/A</definedName>
    <definedName name="_재ㅐ햐" localSheetId="15" hidden="1">#N/A</definedName>
    <definedName name="_재ㅐ햐" hidden="1">#N/A</definedName>
    <definedName name="´cAE°eE¹" hidden="1">#REF!</definedName>
    <definedName name="￠´￠￢￠´¡×￠´￠￢￠´¡×">#N/A</definedName>
    <definedName name="￠￥cAE¡ÆeEⓒo" hidden="1">#REF!</definedName>
    <definedName name="√">"SQRT"</definedName>
    <definedName name="◈002MONO현황">#REF!</definedName>
    <definedName name="A" localSheetId="3">#REF!</definedName>
    <definedName name="A" localSheetId="9">#REF!</definedName>
    <definedName name="A" localSheetId="8">#REF!</definedName>
    <definedName name="A" localSheetId="0">#REF!</definedName>
    <definedName name="A" localSheetId="10">#REF!</definedName>
    <definedName name="A" localSheetId="6">#REF!</definedName>
    <definedName name="A" localSheetId="12">#REF!</definedName>
    <definedName name="A" localSheetId="11">#REF!</definedName>
    <definedName name="A" localSheetId="1">#REF!</definedName>
    <definedName name="A" localSheetId="2">#REF!</definedName>
    <definedName name="A" localSheetId="4">#REF!</definedName>
    <definedName name="A" localSheetId="16">#REF!</definedName>
    <definedName name="A" localSheetId="21">#REF!</definedName>
    <definedName name="A" localSheetId="5">#REF!</definedName>
    <definedName name="A" localSheetId="7">#REF!</definedName>
    <definedName name="A" localSheetId="13">#REF!</definedName>
    <definedName name="A" localSheetId="18">#REF!</definedName>
    <definedName name="A" localSheetId="14">#REF!</definedName>
    <definedName name="A" localSheetId="15">#REF!</definedName>
    <definedName name="A">[28]Breech_Duct!$B$64</definedName>
    <definedName name="â" localSheetId="3" hidden="1">{"'Sheet1'!$L$16"}</definedName>
    <definedName name="â" localSheetId="17" hidden="1">{"'Sheet1'!$L$16"}</definedName>
    <definedName name="â" localSheetId="9" hidden="1">{"'Sheet1'!$L$16"}</definedName>
    <definedName name="â" localSheetId="8" hidden="1">{"'Sheet1'!$L$16"}</definedName>
    <definedName name="â" localSheetId="0" hidden="1">{"'Sheet1'!$L$16"}</definedName>
    <definedName name="â" localSheetId="10" hidden="1">{"'Sheet1'!$L$16"}</definedName>
    <definedName name="â" localSheetId="6" hidden="1">{"'Sheet1'!$L$16"}</definedName>
    <definedName name="â" localSheetId="12" hidden="1">{"'Sheet1'!$L$16"}</definedName>
    <definedName name="â" localSheetId="11" hidden="1">{"'Sheet1'!$L$16"}</definedName>
    <definedName name="â" localSheetId="1" hidden="1">{"'Sheet1'!$L$16"}</definedName>
    <definedName name="â" localSheetId="2" hidden="1">{"'Sheet1'!$L$16"}</definedName>
    <definedName name="â" localSheetId="4" hidden="1">{"'Sheet1'!$L$16"}</definedName>
    <definedName name="â" localSheetId="16" hidden="1">{"'Sheet1'!$L$16"}</definedName>
    <definedName name="â" localSheetId="21" hidden="1">{"'Sheet1'!$L$16"}</definedName>
    <definedName name="â" localSheetId="5" hidden="1">{"'Sheet1'!$L$16"}</definedName>
    <definedName name="â" localSheetId="23" hidden="1">{"'Sheet1'!$L$16"}</definedName>
    <definedName name="â" localSheetId="7" hidden="1">{"'Sheet1'!$L$16"}</definedName>
    <definedName name="â" localSheetId="13" hidden="1">{"'Sheet1'!$L$16"}</definedName>
    <definedName name="â" localSheetId="18" hidden="1">{"'Sheet1'!$L$16"}</definedName>
    <definedName name="â" localSheetId="14" hidden="1">{"'Sheet1'!$L$16"}</definedName>
    <definedName name="â" localSheetId="15" hidden="1">{"'Sheet1'!$L$16"}</definedName>
    <definedName name="â" hidden="1">{"'Sheet1'!$L$16"}</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#REF!</definedName>
    <definedName name="A1C1" hidden="1">#REF!</definedName>
    <definedName name="a1moi" localSheetId="3" hidden="1">{"'Sheet1'!$L$16"}</definedName>
    <definedName name="a1moi" localSheetId="17" hidden="1">{"'Sheet1'!$L$16"}</definedName>
    <definedName name="a1moi" localSheetId="9" hidden="1">{"'Sheet1'!$L$16"}</definedName>
    <definedName name="a1moi" localSheetId="8" hidden="1">{"'Sheet1'!$L$16"}</definedName>
    <definedName name="a1moi" localSheetId="0" hidden="1">{"'Sheet1'!$L$16"}</definedName>
    <definedName name="a1moi" localSheetId="10" hidden="1">{"'Sheet1'!$L$16"}</definedName>
    <definedName name="a1moi" localSheetId="6" hidden="1">{"'Sheet1'!$L$16"}</definedName>
    <definedName name="a1moi" localSheetId="12" hidden="1">{"'Sheet1'!$L$16"}</definedName>
    <definedName name="a1moi" localSheetId="11" hidden="1">{"'Sheet1'!$L$16"}</definedName>
    <definedName name="a1moi" localSheetId="1" hidden="1">{"'Sheet1'!$L$16"}</definedName>
    <definedName name="a1moi" localSheetId="2" hidden="1">{"'Sheet1'!$L$16"}</definedName>
    <definedName name="a1moi" localSheetId="4" hidden="1">{"'Sheet1'!$L$16"}</definedName>
    <definedName name="a1moi" localSheetId="16" hidden="1">{"'Sheet1'!$L$16"}</definedName>
    <definedName name="a1moi" localSheetId="21" hidden="1">{"'Sheet1'!$L$16"}</definedName>
    <definedName name="a1moi" localSheetId="5" hidden="1">{"'Sheet1'!$L$16"}</definedName>
    <definedName name="a1moi" localSheetId="23" hidden="1">{"'Sheet1'!$L$16"}</definedName>
    <definedName name="a1moi" localSheetId="7" hidden="1">{"'Sheet1'!$L$16"}</definedName>
    <definedName name="a1moi" localSheetId="13" hidden="1">{"'Sheet1'!$L$16"}</definedName>
    <definedName name="a1moi" localSheetId="18" hidden="1">{"'Sheet1'!$L$16"}</definedName>
    <definedName name="a1moi" localSheetId="14" hidden="1">{"'Sheet1'!$L$16"}</definedName>
    <definedName name="a1moi" localSheetId="15" hidden="1">{"'Sheet1'!$L$16"}</definedName>
    <definedName name="a1moi" hidden="1">{"'Sheet1'!$L$16"}</definedName>
    <definedName name="A35_">#REF!</definedName>
    <definedName name="A50_">#REF!</definedName>
    <definedName name="A70_">#REF!</definedName>
    <definedName name="A8b" localSheetId="23" hidden="1">#REF!</definedName>
    <definedName name="A8b" hidden="1">#REF!</definedName>
    <definedName name="A95_">#REF!</definedName>
    <definedName name="AA" localSheetId="3" hidden="1">[12]Spread!$J$10:$BQ$10</definedName>
    <definedName name="AA" localSheetId="2" hidden="1">[12]Spread!$J$10:$BQ$10</definedName>
    <definedName name="AA" localSheetId="4" hidden="1">[12]Spread!$J$10:$BQ$10</definedName>
    <definedName name="AA" localSheetId="16" hidden="1">[12]Spread!$J$10:$BQ$10</definedName>
    <definedName name="AA" localSheetId="21" hidden="1">[12]Spread!$J$10:$BQ$10</definedName>
    <definedName name="AA" localSheetId="5" hidden="1">[12]Spread!$J$10:$BQ$10</definedName>
    <definedName name="AA" localSheetId="13" hidden="1">[12]Spread!$J$10:$BQ$10</definedName>
    <definedName name="AA" localSheetId="18" hidden="1">[12]Spread!$J$10:$BQ$10</definedName>
    <definedName name="AA" localSheetId="14" hidden="1">[12]Spread!$J$10:$BQ$10</definedName>
    <definedName name="AA" localSheetId="15" hidden="1">[12]Spread!$J$10:$BQ$10</definedName>
    <definedName name="AA" hidden="1">[12]Spread!$J$10:$BQ$10</definedName>
    <definedName name="aaa" localSheetId="3">[30]Categories!$A$1:$A$11</definedName>
    <definedName name="aaa" localSheetId="17">#REF!</definedName>
    <definedName name="aaa" localSheetId="9">[30]Categories!$A$1:$A$11</definedName>
    <definedName name="aaa" localSheetId="8">[30]Categories!$A$1:$A$11</definedName>
    <definedName name="aaa" localSheetId="0">[30]Categories!$A$1:$A$11</definedName>
    <definedName name="aaa" localSheetId="10">[30]Categories!$A$1:$A$11</definedName>
    <definedName name="aaa" localSheetId="6">[30]Categories!$A$1:$A$11</definedName>
    <definedName name="aaa" localSheetId="12">[30]Categories!$A$1:$A$11</definedName>
    <definedName name="aaa" localSheetId="11">[30]Categories!$A$1:$A$11</definedName>
    <definedName name="aaa" localSheetId="1">[30]Categories!$A$1:$A$11</definedName>
    <definedName name="aaa" localSheetId="2">[30]Categories!$A$1:$A$11</definedName>
    <definedName name="aaa" localSheetId="4">[30]Categories!$A$1:$A$11</definedName>
    <definedName name="aaa" localSheetId="16">[30]Categories!$A$1:$A$11</definedName>
    <definedName name="aaa" localSheetId="21">[30]Categories!$A$1:$A$11</definedName>
    <definedName name="aaa" localSheetId="5">[30]Categories!$A$1:$A$11</definedName>
    <definedName name="aaa" localSheetId="7">[30]Categories!$A$1:$A$11</definedName>
    <definedName name="aaa" localSheetId="13">[30]Categories!$A$1:$A$11</definedName>
    <definedName name="aaa" localSheetId="18">[30]Categories!$A$1:$A$11</definedName>
    <definedName name="aaa" localSheetId="14">[30]Categories!$A$1:$A$11</definedName>
    <definedName name="aaa" localSheetId="15">[30]Categories!$A$1:$A$11</definedName>
    <definedName name="aaa">[31]Categories!$A$1:$A$11</definedName>
    <definedName name="aaaa" localSheetId="3" hidden="1">{"'Sheet1'!$A$3:$I$11"}</definedName>
    <definedName name="aaaa" localSheetId="9" hidden="1">{"'Sheet1'!$A$3:$I$11"}</definedName>
    <definedName name="aaaa" localSheetId="8" hidden="1">{"'Sheet1'!$A$3:$I$11"}</definedName>
    <definedName name="aaaa" localSheetId="0" hidden="1">{"'Sheet1'!$A$3:$I$11"}</definedName>
    <definedName name="aaaa" localSheetId="10" hidden="1">{"'Sheet1'!$A$3:$I$11"}</definedName>
    <definedName name="aaaa" localSheetId="6" hidden="1">{"'Sheet1'!$A$3:$I$11"}</definedName>
    <definedName name="aaaa" localSheetId="12" hidden="1">{"'Sheet1'!$A$3:$I$11"}</definedName>
    <definedName name="aaaa" localSheetId="11" hidden="1">{"'Sheet1'!$A$3:$I$11"}</definedName>
    <definedName name="aaaa" localSheetId="1" hidden="1">{"'Sheet1'!$A$3:$I$11"}</definedName>
    <definedName name="aaaa" localSheetId="2" hidden="1">{"'Sheet1'!$A$3:$I$11"}</definedName>
    <definedName name="aaaa" localSheetId="4" hidden="1">{"'Sheet1'!$A$3:$I$11"}</definedName>
    <definedName name="aaaa" localSheetId="16" hidden="1">{"'Sheet1'!$A$3:$I$11"}</definedName>
    <definedName name="aaaa" localSheetId="21" hidden="1">{"'Sheet1'!$A$3:$I$11"}</definedName>
    <definedName name="aaaa" localSheetId="5" hidden="1">{"'Sheet1'!$A$3:$I$11"}</definedName>
    <definedName name="aaaa" localSheetId="23" hidden="1">{#N/A,#N/A,FALSE,"Project Cost Summary";#N/A,#N/A,FALSE,"Man Hour Summary"}</definedName>
    <definedName name="aaaa" localSheetId="7" hidden="1">{"'Sheet1'!$A$3:$I$11"}</definedName>
    <definedName name="aaaa" localSheetId="13" hidden="1">{"'Sheet1'!$A$3:$I$11"}</definedName>
    <definedName name="aaaa" localSheetId="18" hidden="1">{"'Sheet1'!$A$3:$I$11"}</definedName>
    <definedName name="aaaa" localSheetId="14" hidden="1">{"'Sheet1'!$A$3:$I$11"}</definedName>
    <definedName name="aaaa" localSheetId="15" hidden="1">{"'Sheet1'!$A$3:$I$11"}</definedName>
    <definedName name="aaaa" hidden="1">{#N/A,#N/A,FALSE,"Project Cost Summary";#N/A,#N/A,FALSE,"Man Hour Summary"}</definedName>
    <definedName name="aaaa1" localSheetId="3" hidden="1">{#N/A,#N/A,TRUE,"Basic";#N/A,#N/A,TRUE,"EXT-TABLE";#N/A,#N/A,TRUE,"STEEL";#N/A,#N/A,TRUE,"INT-Table";#N/A,#N/A,TRUE,"STEEL";#N/A,#N/A,TRUE,"Door"}</definedName>
    <definedName name="aaaa1" localSheetId="2" hidden="1">{#N/A,#N/A,TRUE,"Basic";#N/A,#N/A,TRUE,"EXT-TABLE";#N/A,#N/A,TRUE,"STEEL";#N/A,#N/A,TRUE,"INT-Table";#N/A,#N/A,TRUE,"STEEL";#N/A,#N/A,TRUE,"Door"}</definedName>
    <definedName name="aaaa1" localSheetId="4" hidden="1">{#N/A,#N/A,TRUE,"Basic";#N/A,#N/A,TRUE,"EXT-TABLE";#N/A,#N/A,TRUE,"STEEL";#N/A,#N/A,TRUE,"INT-Table";#N/A,#N/A,TRUE,"STEEL";#N/A,#N/A,TRUE,"Door"}</definedName>
    <definedName name="aaaa1" localSheetId="16" hidden="1">{#N/A,#N/A,TRUE,"Basic";#N/A,#N/A,TRUE,"EXT-TABLE";#N/A,#N/A,TRUE,"STEEL";#N/A,#N/A,TRUE,"INT-Table";#N/A,#N/A,TRUE,"STEEL";#N/A,#N/A,TRUE,"Door"}</definedName>
    <definedName name="aaaa1" localSheetId="21" hidden="1">{#N/A,#N/A,TRUE,"Basic";#N/A,#N/A,TRUE,"EXT-TABLE";#N/A,#N/A,TRUE,"STEEL";#N/A,#N/A,TRUE,"INT-Table";#N/A,#N/A,TRUE,"STEEL";#N/A,#N/A,TRUE,"Door"}</definedName>
    <definedName name="aaaa1" localSheetId="5" hidden="1">{#N/A,#N/A,TRUE,"Basic";#N/A,#N/A,TRUE,"EXT-TABLE";#N/A,#N/A,TRUE,"STEEL";#N/A,#N/A,TRUE,"INT-Table";#N/A,#N/A,TRUE,"STEEL";#N/A,#N/A,TRUE,"Door"}</definedName>
    <definedName name="aaaa1" localSheetId="13" hidden="1">{#N/A,#N/A,TRUE,"Basic";#N/A,#N/A,TRUE,"EXT-TABLE";#N/A,#N/A,TRUE,"STEEL";#N/A,#N/A,TRUE,"INT-Table";#N/A,#N/A,TRUE,"STEEL";#N/A,#N/A,TRUE,"Door"}</definedName>
    <definedName name="aaaa1" localSheetId="14" hidden="1">{#N/A,#N/A,TRUE,"Basic";#N/A,#N/A,TRUE,"EXT-TABLE";#N/A,#N/A,TRUE,"STEEL";#N/A,#N/A,TRUE,"INT-Table";#N/A,#N/A,TRUE,"STEEL";#N/A,#N/A,TRUE,"Door"}</definedName>
    <definedName name="aaaa1" localSheetId="15" hidden="1">{#N/A,#N/A,TRUE,"Basic";#N/A,#N/A,TRUE,"EXT-TABLE";#N/A,#N/A,TRUE,"STEEL";#N/A,#N/A,TRUE,"INT-Table";#N/A,#N/A,TRUE,"STEEL";#N/A,#N/A,TRUE,"Door"}</definedName>
    <definedName name="aaaa1" hidden="1">{#N/A,#N/A,TRUE,"Basic";#N/A,#N/A,TRUE,"EXT-TABLE";#N/A,#N/A,TRUE,"STEEL";#N/A,#N/A,TRUE,"INT-Table";#N/A,#N/A,TRUE,"STEEL";#N/A,#N/A,TRUE,"Door"}</definedName>
    <definedName name="aaaaa" localSheetId="3" hidden="1">{"'Sheet1'!$A$3:$I$11"}</definedName>
    <definedName name="aaaaa" localSheetId="9" hidden="1">{"'Sheet1'!$A$3:$I$11"}</definedName>
    <definedName name="aaaaa" localSheetId="8" hidden="1">{"'Sheet1'!$A$3:$I$11"}</definedName>
    <definedName name="aaaaa" localSheetId="0" hidden="1">{"'Sheet1'!$A$3:$I$11"}</definedName>
    <definedName name="aaaaa" localSheetId="10" hidden="1">{"'Sheet1'!$A$3:$I$11"}</definedName>
    <definedName name="aaaaa" localSheetId="6" hidden="1">{"'Sheet1'!$A$3:$I$11"}</definedName>
    <definedName name="aaaaa" localSheetId="12" hidden="1">{"'Sheet1'!$A$3:$I$11"}</definedName>
    <definedName name="aaaaa" localSheetId="11" hidden="1">{"'Sheet1'!$A$3:$I$11"}</definedName>
    <definedName name="aaaaa" localSheetId="1" hidden="1">{"'Sheet1'!$A$3:$I$11"}</definedName>
    <definedName name="aaaaa" localSheetId="2" hidden="1">{"'Sheet1'!$A$3:$I$11"}</definedName>
    <definedName name="aaaaa" localSheetId="4" hidden="1">{"'Sheet1'!$A$3:$I$11"}</definedName>
    <definedName name="aaaaa" localSheetId="16" hidden="1">{"'Sheet1'!$A$3:$I$11"}</definedName>
    <definedName name="aaaaa" localSheetId="21" hidden="1">{"'Sheet1'!$A$3:$I$11"}</definedName>
    <definedName name="aaaaa" localSheetId="5" hidden="1">{"'Sheet1'!$A$3:$I$11"}</definedName>
    <definedName name="aaaaa" localSheetId="23" hidden="1">{#N/A,#N/A,FALSE,"CCTV"}</definedName>
    <definedName name="aaaaa" localSheetId="7" hidden="1">{"'Sheet1'!$A$3:$I$11"}</definedName>
    <definedName name="aaaaa" localSheetId="13" hidden="1">{"'Sheet1'!$A$3:$I$11"}</definedName>
    <definedName name="aaaaa" localSheetId="18" hidden="1">{"'Sheet1'!$A$3:$I$11"}</definedName>
    <definedName name="aaaaa" localSheetId="14" hidden="1">{"'Sheet1'!$A$3:$I$11"}</definedName>
    <definedName name="aaaaa" localSheetId="15" hidden="1">{"'Sheet1'!$A$3:$I$11"}</definedName>
    <definedName name="aaaaa" hidden="1">{#N/A,#N/A,FALSE,"CCTV"}</definedName>
    <definedName name="aaaaa_1" localSheetId="3" hidden="1">{#N/A,#N/A,TRUE,"Basic";#N/A,#N/A,TRUE,"EXT-TABLE";#N/A,#N/A,TRUE,"STEEL";#N/A,#N/A,TRUE,"INT-Table";#N/A,#N/A,TRUE,"STEEL";#N/A,#N/A,TRUE,"Door"}</definedName>
    <definedName name="aaaaa_1" localSheetId="2" hidden="1">{#N/A,#N/A,TRUE,"Basic";#N/A,#N/A,TRUE,"EXT-TABLE";#N/A,#N/A,TRUE,"STEEL";#N/A,#N/A,TRUE,"INT-Table";#N/A,#N/A,TRUE,"STEEL";#N/A,#N/A,TRUE,"Door"}</definedName>
    <definedName name="aaaaa_1" localSheetId="4" hidden="1">{#N/A,#N/A,TRUE,"Basic";#N/A,#N/A,TRUE,"EXT-TABLE";#N/A,#N/A,TRUE,"STEEL";#N/A,#N/A,TRUE,"INT-Table";#N/A,#N/A,TRUE,"STEEL";#N/A,#N/A,TRUE,"Door"}</definedName>
    <definedName name="aaaaa_1" localSheetId="16" hidden="1">{#N/A,#N/A,TRUE,"Basic";#N/A,#N/A,TRUE,"EXT-TABLE";#N/A,#N/A,TRUE,"STEEL";#N/A,#N/A,TRUE,"INT-Table";#N/A,#N/A,TRUE,"STEEL";#N/A,#N/A,TRUE,"Door"}</definedName>
    <definedName name="aaaaa_1" localSheetId="21" hidden="1">{#N/A,#N/A,TRUE,"Basic";#N/A,#N/A,TRUE,"EXT-TABLE";#N/A,#N/A,TRUE,"STEEL";#N/A,#N/A,TRUE,"INT-Table";#N/A,#N/A,TRUE,"STEEL";#N/A,#N/A,TRUE,"Door"}</definedName>
    <definedName name="aaaaa_1" localSheetId="5" hidden="1">{#N/A,#N/A,TRUE,"Basic";#N/A,#N/A,TRUE,"EXT-TABLE";#N/A,#N/A,TRUE,"STEEL";#N/A,#N/A,TRUE,"INT-Table";#N/A,#N/A,TRUE,"STEEL";#N/A,#N/A,TRUE,"Door"}</definedName>
    <definedName name="aaaaa_1" localSheetId="13" hidden="1">{#N/A,#N/A,TRUE,"Basic";#N/A,#N/A,TRUE,"EXT-TABLE";#N/A,#N/A,TRUE,"STEEL";#N/A,#N/A,TRUE,"INT-Table";#N/A,#N/A,TRUE,"STEEL";#N/A,#N/A,TRUE,"Door"}</definedName>
    <definedName name="aaaaa_1" localSheetId="14" hidden="1">{#N/A,#N/A,TRUE,"Basic";#N/A,#N/A,TRUE,"EXT-TABLE";#N/A,#N/A,TRUE,"STEEL";#N/A,#N/A,TRUE,"INT-Table";#N/A,#N/A,TRUE,"STEEL";#N/A,#N/A,TRUE,"Door"}</definedName>
    <definedName name="aaaaa_1" localSheetId="15" hidden="1">{#N/A,#N/A,TRUE,"Basic";#N/A,#N/A,TRUE,"EXT-TABLE";#N/A,#N/A,TRUE,"STEEL";#N/A,#N/A,TRUE,"INT-Table";#N/A,#N/A,TRUE,"STEEL";#N/A,#N/A,TRUE,"Door"}</definedName>
    <definedName name="aaaaa_1" hidden="1">{#N/A,#N/A,TRUE,"Basic";#N/A,#N/A,TRUE,"EXT-TABLE";#N/A,#N/A,TRUE,"STEEL";#N/A,#N/A,TRUE,"INT-Table";#N/A,#N/A,TRUE,"STEEL";#N/A,#N/A,TRUE,"Door"}</definedName>
    <definedName name="aaaaa_1_1" localSheetId="3" hidden="1">{#N/A,#N/A,TRUE,"Basic";#N/A,#N/A,TRUE,"EXT-TABLE";#N/A,#N/A,TRUE,"STEEL";#N/A,#N/A,TRUE,"INT-Table";#N/A,#N/A,TRUE,"STEEL";#N/A,#N/A,TRUE,"Door"}</definedName>
    <definedName name="aaaaa_1_1" localSheetId="2" hidden="1">{#N/A,#N/A,TRUE,"Basic";#N/A,#N/A,TRUE,"EXT-TABLE";#N/A,#N/A,TRUE,"STEEL";#N/A,#N/A,TRUE,"INT-Table";#N/A,#N/A,TRUE,"STEEL";#N/A,#N/A,TRUE,"Door"}</definedName>
    <definedName name="aaaaa_1_1" localSheetId="4" hidden="1">{#N/A,#N/A,TRUE,"Basic";#N/A,#N/A,TRUE,"EXT-TABLE";#N/A,#N/A,TRUE,"STEEL";#N/A,#N/A,TRUE,"INT-Table";#N/A,#N/A,TRUE,"STEEL";#N/A,#N/A,TRUE,"Door"}</definedName>
    <definedName name="aaaaa_1_1" localSheetId="16" hidden="1">{#N/A,#N/A,TRUE,"Basic";#N/A,#N/A,TRUE,"EXT-TABLE";#N/A,#N/A,TRUE,"STEEL";#N/A,#N/A,TRUE,"INT-Table";#N/A,#N/A,TRUE,"STEEL";#N/A,#N/A,TRUE,"Door"}</definedName>
    <definedName name="aaaaa_1_1" localSheetId="21" hidden="1">{#N/A,#N/A,TRUE,"Basic";#N/A,#N/A,TRUE,"EXT-TABLE";#N/A,#N/A,TRUE,"STEEL";#N/A,#N/A,TRUE,"INT-Table";#N/A,#N/A,TRUE,"STEEL";#N/A,#N/A,TRUE,"Door"}</definedName>
    <definedName name="aaaaa_1_1" localSheetId="5" hidden="1">{#N/A,#N/A,TRUE,"Basic";#N/A,#N/A,TRUE,"EXT-TABLE";#N/A,#N/A,TRUE,"STEEL";#N/A,#N/A,TRUE,"INT-Table";#N/A,#N/A,TRUE,"STEEL";#N/A,#N/A,TRUE,"Door"}</definedName>
    <definedName name="aaaaa_1_1" localSheetId="13" hidden="1">{#N/A,#N/A,TRUE,"Basic";#N/A,#N/A,TRUE,"EXT-TABLE";#N/A,#N/A,TRUE,"STEEL";#N/A,#N/A,TRUE,"INT-Table";#N/A,#N/A,TRUE,"STEEL";#N/A,#N/A,TRUE,"Door"}</definedName>
    <definedName name="aaaaa_1_1" localSheetId="14" hidden="1">{#N/A,#N/A,TRUE,"Basic";#N/A,#N/A,TRUE,"EXT-TABLE";#N/A,#N/A,TRUE,"STEEL";#N/A,#N/A,TRUE,"INT-Table";#N/A,#N/A,TRUE,"STEEL";#N/A,#N/A,TRUE,"Door"}</definedName>
    <definedName name="aaaaa_1_1" localSheetId="15" hidden="1">{#N/A,#N/A,TRUE,"Basic";#N/A,#N/A,TRUE,"EXT-TABLE";#N/A,#N/A,TRUE,"STEEL";#N/A,#N/A,TRUE,"INT-Table";#N/A,#N/A,TRUE,"STEEL";#N/A,#N/A,TRUE,"Door"}</definedName>
    <definedName name="aaaaa_1_1" hidden="1">{#N/A,#N/A,TRUE,"Basic";#N/A,#N/A,TRUE,"EXT-TABLE";#N/A,#N/A,TRUE,"STEEL";#N/A,#N/A,TRUE,"INT-Table";#N/A,#N/A,TRUE,"STEEL";#N/A,#N/A,TRUE,"Door"}</definedName>
    <definedName name="aaaaa_1_2" localSheetId="3" hidden="1">{#N/A,#N/A,TRUE,"Basic";#N/A,#N/A,TRUE,"EXT-TABLE";#N/A,#N/A,TRUE,"STEEL";#N/A,#N/A,TRUE,"INT-Table";#N/A,#N/A,TRUE,"STEEL";#N/A,#N/A,TRUE,"Door"}</definedName>
    <definedName name="aaaaa_1_2" localSheetId="2" hidden="1">{#N/A,#N/A,TRUE,"Basic";#N/A,#N/A,TRUE,"EXT-TABLE";#N/A,#N/A,TRUE,"STEEL";#N/A,#N/A,TRUE,"INT-Table";#N/A,#N/A,TRUE,"STEEL";#N/A,#N/A,TRUE,"Door"}</definedName>
    <definedName name="aaaaa_1_2" localSheetId="4" hidden="1">{#N/A,#N/A,TRUE,"Basic";#N/A,#N/A,TRUE,"EXT-TABLE";#N/A,#N/A,TRUE,"STEEL";#N/A,#N/A,TRUE,"INT-Table";#N/A,#N/A,TRUE,"STEEL";#N/A,#N/A,TRUE,"Door"}</definedName>
    <definedName name="aaaaa_1_2" localSheetId="16" hidden="1">{#N/A,#N/A,TRUE,"Basic";#N/A,#N/A,TRUE,"EXT-TABLE";#N/A,#N/A,TRUE,"STEEL";#N/A,#N/A,TRUE,"INT-Table";#N/A,#N/A,TRUE,"STEEL";#N/A,#N/A,TRUE,"Door"}</definedName>
    <definedName name="aaaaa_1_2" localSheetId="21" hidden="1">{#N/A,#N/A,TRUE,"Basic";#N/A,#N/A,TRUE,"EXT-TABLE";#N/A,#N/A,TRUE,"STEEL";#N/A,#N/A,TRUE,"INT-Table";#N/A,#N/A,TRUE,"STEEL";#N/A,#N/A,TRUE,"Door"}</definedName>
    <definedName name="aaaaa_1_2" localSheetId="5" hidden="1">{#N/A,#N/A,TRUE,"Basic";#N/A,#N/A,TRUE,"EXT-TABLE";#N/A,#N/A,TRUE,"STEEL";#N/A,#N/A,TRUE,"INT-Table";#N/A,#N/A,TRUE,"STEEL";#N/A,#N/A,TRUE,"Door"}</definedName>
    <definedName name="aaaaa_1_2" localSheetId="13" hidden="1">{#N/A,#N/A,TRUE,"Basic";#N/A,#N/A,TRUE,"EXT-TABLE";#N/A,#N/A,TRUE,"STEEL";#N/A,#N/A,TRUE,"INT-Table";#N/A,#N/A,TRUE,"STEEL";#N/A,#N/A,TRUE,"Door"}</definedName>
    <definedName name="aaaaa_1_2" localSheetId="14" hidden="1">{#N/A,#N/A,TRUE,"Basic";#N/A,#N/A,TRUE,"EXT-TABLE";#N/A,#N/A,TRUE,"STEEL";#N/A,#N/A,TRUE,"INT-Table";#N/A,#N/A,TRUE,"STEEL";#N/A,#N/A,TRUE,"Door"}</definedName>
    <definedName name="aaaaa_1_2" localSheetId="15" hidden="1">{#N/A,#N/A,TRUE,"Basic";#N/A,#N/A,TRUE,"EXT-TABLE";#N/A,#N/A,TRUE,"STEEL";#N/A,#N/A,TRUE,"INT-Table";#N/A,#N/A,TRUE,"STEEL";#N/A,#N/A,TRUE,"Door"}</definedName>
    <definedName name="aaaaa_1_2" hidden="1">{#N/A,#N/A,TRUE,"Basic";#N/A,#N/A,TRUE,"EXT-TABLE";#N/A,#N/A,TRUE,"STEEL";#N/A,#N/A,TRUE,"INT-Table";#N/A,#N/A,TRUE,"STEEL";#N/A,#N/A,TRUE,"Door"}</definedName>
    <definedName name="aaaaa_2" localSheetId="3" hidden="1">{#N/A,#N/A,TRUE,"Basic";#N/A,#N/A,TRUE,"EXT-TABLE";#N/A,#N/A,TRUE,"STEEL";#N/A,#N/A,TRUE,"INT-Table";#N/A,#N/A,TRUE,"STEEL";#N/A,#N/A,TRUE,"Door"}</definedName>
    <definedName name="aaaaa_2" localSheetId="2" hidden="1">{#N/A,#N/A,TRUE,"Basic";#N/A,#N/A,TRUE,"EXT-TABLE";#N/A,#N/A,TRUE,"STEEL";#N/A,#N/A,TRUE,"INT-Table";#N/A,#N/A,TRUE,"STEEL";#N/A,#N/A,TRUE,"Door"}</definedName>
    <definedName name="aaaaa_2" localSheetId="4" hidden="1">{#N/A,#N/A,TRUE,"Basic";#N/A,#N/A,TRUE,"EXT-TABLE";#N/A,#N/A,TRUE,"STEEL";#N/A,#N/A,TRUE,"INT-Table";#N/A,#N/A,TRUE,"STEEL";#N/A,#N/A,TRUE,"Door"}</definedName>
    <definedName name="aaaaa_2" localSheetId="16" hidden="1">{#N/A,#N/A,TRUE,"Basic";#N/A,#N/A,TRUE,"EXT-TABLE";#N/A,#N/A,TRUE,"STEEL";#N/A,#N/A,TRUE,"INT-Table";#N/A,#N/A,TRUE,"STEEL";#N/A,#N/A,TRUE,"Door"}</definedName>
    <definedName name="aaaaa_2" localSheetId="21" hidden="1">{#N/A,#N/A,TRUE,"Basic";#N/A,#N/A,TRUE,"EXT-TABLE";#N/A,#N/A,TRUE,"STEEL";#N/A,#N/A,TRUE,"INT-Table";#N/A,#N/A,TRUE,"STEEL";#N/A,#N/A,TRUE,"Door"}</definedName>
    <definedName name="aaaaa_2" localSheetId="5" hidden="1">{#N/A,#N/A,TRUE,"Basic";#N/A,#N/A,TRUE,"EXT-TABLE";#N/A,#N/A,TRUE,"STEEL";#N/A,#N/A,TRUE,"INT-Table";#N/A,#N/A,TRUE,"STEEL";#N/A,#N/A,TRUE,"Door"}</definedName>
    <definedName name="aaaaa_2" localSheetId="13" hidden="1">{#N/A,#N/A,TRUE,"Basic";#N/A,#N/A,TRUE,"EXT-TABLE";#N/A,#N/A,TRUE,"STEEL";#N/A,#N/A,TRUE,"INT-Table";#N/A,#N/A,TRUE,"STEEL";#N/A,#N/A,TRUE,"Door"}</definedName>
    <definedName name="aaaaa_2" localSheetId="14" hidden="1">{#N/A,#N/A,TRUE,"Basic";#N/A,#N/A,TRUE,"EXT-TABLE";#N/A,#N/A,TRUE,"STEEL";#N/A,#N/A,TRUE,"INT-Table";#N/A,#N/A,TRUE,"STEEL";#N/A,#N/A,TRUE,"Door"}</definedName>
    <definedName name="aaaaa_2" localSheetId="15" hidden="1">{#N/A,#N/A,TRUE,"Basic";#N/A,#N/A,TRUE,"EXT-TABLE";#N/A,#N/A,TRUE,"STEEL";#N/A,#N/A,TRUE,"INT-Table";#N/A,#N/A,TRUE,"STEEL";#N/A,#N/A,TRUE,"Door"}</definedName>
    <definedName name="aaaaa_2" hidden="1">{#N/A,#N/A,TRUE,"Basic";#N/A,#N/A,TRUE,"EXT-TABLE";#N/A,#N/A,TRUE,"STEEL";#N/A,#N/A,TRUE,"INT-Table";#N/A,#N/A,TRUE,"STEEL";#N/A,#N/A,TRUE,"Door"}</definedName>
    <definedName name="aaaaa_2_1" localSheetId="3" hidden="1">{#N/A,#N/A,TRUE,"Basic";#N/A,#N/A,TRUE,"EXT-TABLE";#N/A,#N/A,TRUE,"STEEL";#N/A,#N/A,TRUE,"INT-Table";#N/A,#N/A,TRUE,"STEEL";#N/A,#N/A,TRUE,"Door"}</definedName>
    <definedName name="aaaaa_2_1" localSheetId="2" hidden="1">{#N/A,#N/A,TRUE,"Basic";#N/A,#N/A,TRUE,"EXT-TABLE";#N/A,#N/A,TRUE,"STEEL";#N/A,#N/A,TRUE,"INT-Table";#N/A,#N/A,TRUE,"STEEL";#N/A,#N/A,TRUE,"Door"}</definedName>
    <definedName name="aaaaa_2_1" localSheetId="4" hidden="1">{#N/A,#N/A,TRUE,"Basic";#N/A,#N/A,TRUE,"EXT-TABLE";#N/A,#N/A,TRUE,"STEEL";#N/A,#N/A,TRUE,"INT-Table";#N/A,#N/A,TRUE,"STEEL";#N/A,#N/A,TRUE,"Door"}</definedName>
    <definedName name="aaaaa_2_1" localSheetId="16" hidden="1">{#N/A,#N/A,TRUE,"Basic";#N/A,#N/A,TRUE,"EXT-TABLE";#N/A,#N/A,TRUE,"STEEL";#N/A,#N/A,TRUE,"INT-Table";#N/A,#N/A,TRUE,"STEEL";#N/A,#N/A,TRUE,"Door"}</definedName>
    <definedName name="aaaaa_2_1" localSheetId="21" hidden="1">{#N/A,#N/A,TRUE,"Basic";#N/A,#N/A,TRUE,"EXT-TABLE";#N/A,#N/A,TRUE,"STEEL";#N/A,#N/A,TRUE,"INT-Table";#N/A,#N/A,TRUE,"STEEL";#N/A,#N/A,TRUE,"Door"}</definedName>
    <definedName name="aaaaa_2_1" localSheetId="5" hidden="1">{#N/A,#N/A,TRUE,"Basic";#N/A,#N/A,TRUE,"EXT-TABLE";#N/A,#N/A,TRUE,"STEEL";#N/A,#N/A,TRUE,"INT-Table";#N/A,#N/A,TRUE,"STEEL";#N/A,#N/A,TRUE,"Door"}</definedName>
    <definedName name="aaaaa_2_1" localSheetId="13" hidden="1">{#N/A,#N/A,TRUE,"Basic";#N/A,#N/A,TRUE,"EXT-TABLE";#N/A,#N/A,TRUE,"STEEL";#N/A,#N/A,TRUE,"INT-Table";#N/A,#N/A,TRUE,"STEEL";#N/A,#N/A,TRUE,"Door"}</definedName>
    <definedName name="aaaaa_2_1" localSheetId="14" hidden="1">{#N/A,#N/A,TRUE,"Basic";#N/A,#N/A,TRUE,"EXT-TABLE";#N/A,#N/A,TRUE,"STEEL";#N/A,#N/A,TRUE,"INT-Table";#N/A,#N/A,TRUE,"STEEL";#N/A,#N/A,TRUE,"Door"}</definedName>
    <definedName name="aaaaa_2_1" localSheetId="15" hidden="1">{#N/A,#N/A,TRUE,"Basic";#N/A,#N/A,TRUE,"EXT-TABLE";#N/A,#N/A,TRUE,"STEEL";#N/A,#N/A,TRUE,"INT-Table";#N/A,#N/A,TRUE,"STEEL";#N/A,#N/A,TRUE,"Door"}</definedName>
    <definedName name="aaaaa_2_1" hidden="1">{#N/A,#N/A,TRUE,"Basic";#N/A,#N/A,TRUE,"EXT-TABLE";#N/A,#N/A,TRUE,"STEEL";#N/A,#N/A,TRUE,"INT-Table";#N/A,#N/A,TRUE,"STEEL";#N/A,#N/A,TRUE,"Door"}</definedName>
    <definedName name="aaaaa_2_2" localSheetId="3" hidden="1">{#N/A,#N/A,TRUE,"Basic";#N/A,#N/A,TRUE,"EXT-TABLE";#N/A,#N/A,TRUE,"STEEL";#N/A,#N/A,TRUE,"INT-Table";#N/A,#N/A,TRUE,"STEEL";#N/A,#N/A,TRUE,"Door"}</definedName>
    <definedName name="aaaaa_2_2" localSheetId="2" hidden="1">{#N/A,#N/A,TRUE,"Basic";#N/A,#N/A,TRUE,"EXT-TABLE";#N/A,#N/A,TRUE,"STEEL";#N/A,#N/A,TRUE,"INT-Table";#N/A,#N/A,TRUE,"STEEL";#N/A,#N/A,TRUE,"Door"}</definedName>
    <definedName name="aaaaa_2_2" localSheetId="4" hidden="1">{#N/A,#N/A,TRUE,"Basic";#N/A,#N/A,TRUE,"EXT-TABLE";#N/A,#N/A,TRUE,"STEEL";#N/A,#N/A,TRUE,"INT-Table";#N/A,#N/A,TRUE,"STEEL";#N/A,#N/A,TRUE,"Door"}</definedName>
    <definedName name="aaaaa_2_2" localSheetId="16" hidden="1">{#N/A,#N/A,TRUE,"Basic";#N/A,#N/A,TRUE,"EXT-TABLE";#N/A,#N/A,TRUE,"STEEL";#N/A,#N/A,TRUE,"INT-Table";#N/A,#N/A,TRUE,"STEEL";#N/A,#N/A,TRUE,"Door"}</definedName>
    <definedName name="aaaaa_2_2" localSheetId="21" hidden="1">{#N/A,#N/A,TRUE,"Basic";#N/A,#N/A,TRUE,"EXT-TABLE";#N/A,#N/A,TRUE,"STEEL";#N/A,#N/A,TRUE,"INT-Table";#N/A,#N/A,TRUE,"STEEL";#N/A,#N/A,TRUE,"Door"}</definedName>
    <definedName name="aaaaa_2_2" localSheetId="5" hidden="1">{#N/A,#N/A,TRUE,"Basic";#N/A,#N/A,TRUE,"EXT-TABLE";#N/A,#N/A,TRUE,"STEEL";#N/A,#N/A,TRUE,"INT-Table";#N/A,#N/A,TRUE,"STEEL";#N/A,#N/A,TRUE,"Door"}</definedName>
    <definedName name="aaaaa_2_2" localSheetId="13" hidden="1">{#N/A,#N/A,TRUE,"Basic";#N/A,#N/A,TRUE,"EXT-TABLE";#N/A,#N/A,TRUE,"STEEL";#N/A,#N/A,TRUE,"INT-Table";#N/A,#N/A,TRUE,"STEEL";#N/A,#N/A,TRUE,"Door"}</definedName>
    <definedName name="aaaaa_2_2" localSheetId="14" hidden="1">{#N/A,#N/A,TRUE,"Basic";#N/A,#N/A,TRUE,"EXT-TABLE";#N/A,#N/A,TRUE,"STEEL";#N/A,#N/A,TRUE,"INT-Table";#N/A,#N/A,TRUE,"STEEL";#N/A,#N/A,TRUE,"Door"}</definedName>
    <definedName name="aaaaa_2_2" localSheetId="15" hidden="1">{#N/A,#N/A,TRUE,"Basic";#N/A,#N/A,TRUE,"EXT-TABLE";#N/A,#N/A,TRUE,"STEEL";#N/A,#N/A,TRUE,"INT-Table";#N/A,#N/A,TRUE,"STEEL";#N/A,#N/A,TRUE,"Door"}</definedName>
    <definedName name="aaaaa_2_2" hidden="1">{#N/A,#N/A,TRUE,"Basic";#N/A,#N/A,TRUE,"EXT-TABLE";#N/A,#N/A,TRUE,"STEEL";#N/A,#N/A,TRUE,"INT-Table";#N/A,#N/A,TRUE,"STEEL";#N/A,#N/A,TRUE,"Door"}</definedName>
    <definedName name="aaaaa_3" localSheetId="3" hidden="1">{#N/A,#N/A,TRUE,"Basic";#N/A,#N/A,TRUE,"EXT-TABLE";#N/A,#N/A,TRUE,"STEEL";#N/A,#N/A,TRUE,"INT-Table";#N/A,#N/A,TRUE,"STEEL";#N/A,#N/A,TRUE,"Door"}</definedName>
    <definedName name="aaaaa_3" localSheetId="2" hidden="1">{#N/A,#N/A,TRUE,"Basic";#N/A,#N/A,TRUE,"EXT-TABLE";#N/A,#N/A,TRUE,"STEEL";#N/A,#N/A,TRUE,"INT-Table";#N/A,#N/A,TRUE,"STEEL";#N/A,#N/A,TRUE,"Door"}</definedName>
    <definedName name="aaaaa_3" localSheetId="4" hidden="1">{#N/A,#N/A,TRUE,"Basic";#N/A,#N/A,TRUE,"EXT-TABLE";#N/A,#N/A,TRUE,"STEEL";#N/A,#N/A,TRUE,"INT-Table";#N/A,#N/A,TRUE,"STEEL";#N/A,#N/A,TRUE,"Door"}</definedName>
    <definedName name="aaaaa_3" localSheetId="16" hidden="1">{#N/A,#N/A,TRUE,"Basic";#N/A,#N/A,TRUE,"EXT-TABLE";#N/A,#N/A,TRUE,"STEEL";#N/A,#N/A,TRUE,"INT-Table";#N/A,#N/A,TRUE,"STEEL";#N/A,#N/A,TRUE,"Door"}</definedName>
    <definedName name="aaaaa_3" localSheetId="21" hidden="1">{#N/A,#N/A,TRUE,"Basic";#N/A,#N/A,TRUE,"EXT-TABLE";#N/A,#N/A,TRUE,"STEEL";#N/A,#N/A,TRUE,"INT-Table";#N/A,#N/A,TRUE,"STEEL";#N/A,#N/A,TRUE,"Door"}</definedName>
    <definedName name="aaaaa_3" localSheetId="5" hidden="1">{#N/A,#N/A,TRUE,"Basic";#N/A,#N/A,TRUE,"EXT-TABLE";#N/A,#N/A,TRUE,"STEEL";#N/A,#N/A,TRUE,"INT-Table";#N/A,#N/A,TRUE,"STEEL";#N/A,#N/A,TRUE,"Door"}</definedName>
    <definedName name="aaaaa_3" localSheetId="13" hidden="1">{#N/A,#N/A,TRUE,"Basic";#N/A,#N/A,TRUE,"EXT-TABLE";#N/A,#N/A,TRUE,"STEEL";#N/A,#N/A,TRUE,"INT-Table";#N/A,#N/A,TRUE,"STEEL";#N/A,#N/A,TRUE,"Door"}</definedName>
    <definedName name="aaaaa_3" localSheetId="14" hidden="1">{#N/A,#N/A,TRUE,"Basic";#N/A,#N/A,TRUE,"EXT-TABLE";#N/A,#N/A,TRUE,"STEEL";#N/A,#N/A,TRUE,"INT-Table";#N/A,#N/A,TRUE,"STEEL";#N/A,#N/A,TRUE,"Door"}</definedName>
    <definedName name="aaaaa_3" localSheetId="15" hidden="1">{#N/A,#N/A,TRUE,"Basic";#N/A,#N/A,TRUE,"EXT-TABLE";#N/A,#N/A,TRUE,"STEEL";#N/A,#N/A,TRUE,"INT-Table";#N/A,#N/A,TRUE,"STEEL";#N/A,#N/A,TRUE,"Door"}</definedName>
    <definedName name="aaaaa_3" hidden="1">{#N/A,#N/A,TRUE,"Basic";#N/A,#N/A,TRUE,"EXT-TABLE";#N/A,#N/A,TRUE,"STEEL";#N/A,#N/A,TRUE,"INT-Table";#N/A,#N/A,TRUE,"STEEL";#N/A,#N/A,TRUE,"Door"}</definedName>
    <definedName name="aaaaa_3_1" localSheetId="3" hidden="1">{#N/A,#N/A,TRUE,"Basic";#N/A,#N/A,TRUE,"EXT-TABLE";#N/A,#N/A,TRUE,"STEEL";#N/A,#N/A,TRUE,"INT-Table";#N/A,#N/A,TRUE,"STEEL";#N/A,#N/A,TRUE,"Door"}</definedName>
    <definedName name="aaaaa_3_1" localSheetId="2" hidden="1">{#N/A,#N/A,TRUE,"Basic";#N/A,#N/A,TRUE,"EXT-TABLE";#N/A,#N/A,TRUE,"STEEL";#N/A,#N/A,TRUE,"INT-Table";#N/A,#N/A,TRUE,"STEEL";#N/A,#N/A,TRUE,"Door"}</definedName>
    <definedName name="aaaaa_3_1" localSheetId="4" hidden="1">{#N/A,#N/A,TRUE,"Basic";#N/A,#N/A,TRUE,"EXT-TABLE";#N/A,#N/A,TRUE,"STEEL";#N/A,#N/A,TRUE,"INT-Table";#N/A,#N/A,TRUE,"STEEL";#N/A,#N/A,TRUE,"Door"}</definedName>
    <definedName name="aaaaa_3_1" localSheetId="16" hidden="1">{#N/A,#N/A,TRUE,"Basic";#N/A,#N/A,TRUE,"EXT-TABLE";#N/A,#N/A,TRUE,"STEEL";#N/A,#N/A,TRUE,"INT-Table";#N/A,#N/A,TRUE,"STEEL";#N/A,#N/A,TRUE,"Door"}</definedName>
    <definedName name="aaaaa_3_1" localSheetId="21" hidden="1">{#N/A,#N/A,TRUE,"Basic";#N/A,#N/A,TRUE,"EXT-TABLE";#N/A,#N/A,TRUE,"STEEL";#N/A,#N/A,TRUE,"INT-Table";#N/A,#N/A,TRUE,"STEEL";#N/A,#N/A,TRUE,"Door"}</definedName>
    <definedName name="aaaaa_3_1" localSheetId="5" hidden="1">{#N/A,#N/A,TRUE,"Basic";#N/A,#N/A,TRUE,"EXT-TABLE";#N/A,#N/A,TRUE,"STEEL";#N/A,#N/A,TRUE,"INT-Table";#N/A,#N/A,TRUE,"STEEL";#N/A,#N/A,TRUE,"Door"}</definedName>
    <definedName name="aaaaa_3_1" localSheetId="13" hidden="1">{#N/A,#N/A,TRUE,"Basic";#N/A,#N/A,TRUE,"EXT-TABLE";#N/A,#N/A,TRUE,"STEEL";#N/A,#N/A,TRUE,"INT-Table";#N/A,#N/A,TRUE,"STEEL";#N/A,#N/A,TRUE,"Door"}</definedName>
    <definedName name="aaaaa_3_1" localSheetId="14" hidden="1">{#N/A,#N/A,TRUE,"Basic";#N/A,#N/A,TRUE,"EXT-TABLE";#N/A,#N/A,TRUE,"STEEL";#N/A,#N/A,TRUE,"INT-Table";#N/A,#N/A,TRUE,"STEEL";#N/A,#N/A,TRUE,"Door"}</definedName>
    <definedName name="aaaaa_3_1" localSheetId="15" hidden="1">{#N/A,#N/A,TRUE,"Basic";#N/A,#N/A,TRUE,"EXT-TABLE";#N/A,#N/A,TRUE,"STEEL";#N/A,#N/A,TRUE,"INT-Table";#N/A,#N/A,TRUE,"STEEL";#N/A,#N/A,TRUE,"Door"}</definedName>
    <definedName name="aaaaa_3_1" hidden="1">{#N/A,#N/A,TRUE,"Basic";#N/A,#N/A,TRUE,"EXT-TABLE";#N/A,#N/A,TRUE,"STEEL";#N/A,#N/A,TRUE,"INT-Table";#N/A,#N/A,TRUE,"STEEL";#N/A,#N/A,TRUE,"Door"}</definedName>
    <definedName name="aaaaa_3_2" localSheetId="3" hidden="1">{#N/A,#N/A,TRUE,"Basic";#N/A,#N/A,TRUE,"EXT-TABLE";#N/A,#N/A,TRUE,"STEEL";#N/A,#N/A,TRUE,"INT-Table";#N/A,#N/A,TRUE,"STEEL";#N/A,#N/A,TRUE,"Door"}</definedName>
    <definedName name="aaaaa_3_2" localSheetId="2" hidden="1">{#N/A,#N/A,TRUE,"Basic";#N/A,#N/A,TRUE,"EXT-TABLE";#N/A,#N/A,TRUE,"STEEL";#N/A,#N/A,TRUE,"INT-Table";#N/A,#N/A,TRUE,"STEEL";#N/A,#N/A,TRUE,"Door"}</definedName>
    <definedName name="aaaaa_3_2" localSheetId="4" hidden="1">{#N/A,#N/A,TRUE,"Basic";#N/A,#N/A,TRUE,"EXT-TABLE";#N/A,#N/A,TRUE,"STEEL";#N/A,#N/A,TRUE,"INT-Table";#N/A,#N/A,TRUE,"STEEL";#N/A,#N/A,TRUE,"Door"}</definedName>
    <definedName name="aaaaa_3_2" localSheetId="16" hidden="1">{#N/A,#N/A,TRUE,"Basic";#N/A,#N/A,TRUE,"EXT-TABLE";#N/A,#N/A,TRUE,"STEEL";#N/A,#N/A,TRUE,"INT-Table";#N/A,#N/A,TRUE,"STEEL";#N/A,#N/A,TRUE,"Door"}</definedName>
    <definedName name="aaaaa_3_2" localSheetId="21" hidden="1">{#N/A,#N/A,TRUE,"Basic";#N/A,#N/A,TRUE,"EXT-TABLE";#N/A,#N/A,TRUE,"STEEL";#N/A,#N/A,TRUE,"INT-Table";#N/A,#N/A,TRUE,"STEEL";#N/A,#N/A,TRUE,"Door"}</definedName>
    <definedName name="aaaaa_3_2" localSheetId="5" hidden="1">{#N/A,#N/A,TRUE,"Basic";#N/A,#N/A,TRUE,"EXT-TABLE";#N/A,#N/A,TRUE,"STEEL";#N/A,#N/A,TRUE,"INT-Table";#N/A,#N/A,TRUE,"STEEL";#N/A,#N/A,TRUE,"Door"}</definedName>
    <definedName name="aaaaa_3_2" localSheetId="13" hidden="1">{#N/A,#N/A,TRUE,"Basic";#N/A,#N/A,TRUE,"EXT-TABLE";#N/A,#N/A,TRUE,"STEEL";#N/A,#N/A,TRUE,"INT-Table";#N/A,#N/A,TRUE,"STEEL";#N/A,#N/A,TRUE,"Door"}</definedName>
    <definedName name="aaaaa_3_2" localSheetId="14" hidden="1">{#N/A,#N/A,TRUE,"Basic";#N/A,#N/A,TRUE,"EXT-TABLE";#N/A,#N/A,TRUE,"STEEL";#N/A,#N/A,TRUE,"INT-Table";#N/A,#N/A,TRUE,"STEEL";#N/A,#N/A,TRUE,"Door"}</definedName>
    <definedName name="aaaaa_3_2" localSheetId="15" hidden="1">{#N/A,#N/A,TRUE,"Basic";#N/A,#N/A,TRUE,"EXT-TABLE";#N/A,#N/A,TRUE,"STEEL";#N/A,#N/A,TRUE,"INT-Table";#N/A,#N/A,TRUE,"STEEL";#N/A,#N/A,TRUE,"Door"}</definedName>
    <definedName name="aaaaa_3_2" hidden="1">{#N/A,#N/A,TRUE,"Basic";#N/A,#N/A,TRUE,"EXT-TABLE";#N/A,#N/A,TRUE,"STEEL";#N/A,#N/A,TRUE,"INT-Table";#N/A,#N/A,TRUE,"STEEL";#N/A,#N/A,TRUE,"Door"}</definedName>
    <definedName name="aaaaa_4" localSheetId="3" hidden="1">{#N/A,#N/A,TRUE,"Basic";#N/A,#N/A,TRUE,"EXT-TABLE";#N/A,#N/A,TRUE,"STEEL";#N/A,#N/A,TRUE,"INT-Table";#N/A,#N/A,TRUE,"STEEL";#N/A,#N/A,TRUE,"Door"}</definedName>
    <definedName name="aaaaa_4" localSheetId="2" hidden="1">{#N/A,#N/A,TRUE,"Basic";#N/A,#N/A,TRUE,"EXT-TABLE";#N/A,#N/A,TRUE,"STEEL";#N/A,#N/A,TRUE,"INT-Table";#N/A,#N/A,TRUE,"STEEL";#N/A,#N/A,TRUE,"Door"}</definedName>
    <definedName name="aaaaa_4" localSheetId="4" hidden="1">{#N/A,#N/A,TRUE,"Basic";#N/A,#N/A,TRUE,"EXT-TABLE";#N/A,#N/A,TRUE,"STEEL";#N/A,#N/A,TRUE,"INT-Table";#N/A,#N/A,TRUE,"STEEL";#N/A,#N/A,TRUE,"Door"}</definedName>
    <definedName name="aaaaa_4" localSheetId="16" hidden="1">{#N/A,#N/A,TRUE,"Basic";#N/A,#N/A,TRUE,"EXT-TABLE";#N/A,#N/A,TRUE,"STEEL";#N/A,#N/A,TRUE,"INT-Table";#N/A,#N/A,TRUE,"STEEL";#N/A,#N/A,TRUE,"Door"}</definedName>
    <definedName name="aaaaa_4" localSheetId="21" hidden="1">{#N/A,#N/A,TRUE,"Basic";#N/A,#N/A,TRUE,"EXT-TABLE";#N/A,#N/A,TRUE,"STEEL";#N/A,#N/A,TRUE,"INT-Table";#N/A,#N/A,TRUE,"STEEL";#N/A,#N/A,TRUE,"Door"}</definedName>
    <definedName name="aaaaa_4" localSheetId="5" hidden="1">{#N/A,#N/A,TRUE,"Basic";#N/A,#N/A,TRUE,"EXT-TABLE";#N/A,#N/A,TRUE,"STEEL";#N/A,#N/A,TRUE,"INT-Table";#N/A,#N/A,TRUE,"STEEL";#N/A,#N/A,TRUE,"Door"}</definedName>
    <definedName name="aaaaa_4" localSheetId="13" hidden="1">{#N/A,#N/A,TRUE,"Basic";#N/A,#N/A,TRUE,"EXT-TABLE";#N/A,#N/A,TRUE,"STEEL";#N/A,#N/A,TRUE,"INT-Table";#N/A,#N/A,TRUE,"STEEL";#N/A,#N/A,TRUE,"Door"}</definedName>
    <definedName name="aaaaa_4" localSheetId="14" hidden="1">{#N/A,#N/A,TRUE,"Basic";#N/A,#N/A,TRUE,"EXT-TABLE";#N/A,#N/A,TRUE,"STEEL";#N/A,#N/A,TRUE,"INT-Table";#N/A,#N/A,TRUE,"STEEL";#N/A,#N/A,TRUE,"Door"}</definedName>
    <definedName name="aaaaa_4" localSheetId="15" hidden="1">{#N/A,#N/A,TRUE,"Basic";#N/A,#N/A,TRUE,"EXT-TABLE";#N/A,#N/A,TRUE,"STEEL";#N/A,#N/A,TRUE,"INT-Table";#N/A,#N/A,TRUE,"STEEL";#N/A,#N/A,TRUE,"Door"}</definedName>
    <definedName name="aaaaa_4" hidden="1">{#N/A,#N/A,TRUE,"Basic";#N/A,#N/A,TRUE,"EXT-TABLE";#N/A,#N/A,TRUE,"STEEL";#N/A,#N/A,TRUE,"INT-Table";#N/A,#N/A,TRUE,"STEEL";#N/A,#N/A,TRUE,"Door"}</definedName>
    <definedName name="aaaaa_4_1" localSheetId="3" hidden="1">{#N/A,#N/A,TRUE,"Basic";#N/A,#N/A,TRUE,"EXT-TABLE";#N/A,#N/A,TRUE,"STEEL";#N/A,#N/A,TRUE,"INT-Table";#N/A,#N/A,TRUE,"STEEL";#N/A,#N/A,TRUE,"Door"}</definedName>
    <definedName name="aaaaa_4_1" localSheetId="2" hidden="1">{#N/A,#N/A,TRUE,"Basic";#N/A,#N/A,TRUE,"EXT-TABLE";#N/A,#N/A,TRUE,"STEEL";#N/A,#N/A,TRUE,"INT-Table";#N/A,#N/A,TRUE,"STEEL";#N/A,#N/A,TRUE,"Door"}</definedName>
    <definedName name="aaaaa_4_1" localSheetId="4" hidden="1">{#N/A,#N/A,TRUE,"Basic";#N/A,#N/A,TRUE,"EXT-TABLE";#N/A,#N/A,TRUE,"STEEL";#N/A,#N/A,TRUE,"INT-Table";#N/A,#N/A,TRUE,"STEEL";#N/A,#N/A,TRUE,"Door"}</definedName>
    <definedName name="aaaaa_4_1" localSheetId="16" hidden="1">{#N/A,#N/A,TRUE,"Basic";#N/A,#N/A,TRUE,"EXT-TABLE";#N/A,#N/A,TRUE,"STEEL";#N/A,#N/A,TRUE,"INT-Table";#N/A,#N/A,TRUE,"STEEL";#N/A,#N/A,TRUE,"Door"}</definedName>
    <definedName name="aaaaa_4_1" localSheetId="21" hidden="1">{#N/A,#N/A,TRUE,"Basic";#N/A,#N/A,TRUE,"EXT-TABLE";#N/A,#N/A,TRUE,"STEEL";#N/A,#N/A,TRUE,"INT-Table";#N/A,#N/A,TRUE,"STEEL";#N/A,#N/A,TRUE,"Door"}</definedName>
    <definedName name="aaaaa_4_1" localSheetId="5" hidden="1">{#N/A,#N/A,TRUE,"Basic";#N/A,#N/A,TRUE,"EXT-TABLE";#N/A,#N/A,TRUE,"STEEL";#N/A,#N/A,TRUE,"INT-Table";#N/A,#N/A,TRUE,"STEEL";#N/A,#N/A,TRUE,"Door"}</definedName>
    <definedName name="aaaaa_4_1" localSheetId="13" hidden="1">{#N/A,#N/A,TRUE,"Basic";#N/A,#N/A,TRUE,"EXT-TABLE";#N/A,#N/A,TRUE,"STEEL";#N/A,#N/A,TRUE,"INT-Table";#N/A,#N/A,TRUE,"STEEL";#N/A,#N/A,TRUE,"Door"}</definedName>
    <definedName name="aaaaa_4_1" localSheetId="14" hidden="1">{#N/A,#N/A,TRUE,"Basic";#N/A,#N/A,TRUE,"EXT-TABLE";#N/A,#N/A,TRUE,"STEEL";#N/A,#N/A,TRUE,"INT-Table";#N/A,#N/A,TRUE,"STEEL";#N/A,#N/A,TRUE,"Door"}</definedName>
    <definedName name="aaaaa_4_1" localSheetId="15" hidden="1">{#N/A,#N/A,TRUE,"Basic";#N/A,#N/A,TRUE,"EXT-TABLE";#N/A,#N/A,TRUE,"STEEL";#N/A,#N/A,TRUE,"INT-Table";#N/A,#N/A,TRUE,"STEEL";#N/A,#N/A,TRUE,"Door"}</definedName>
    <definedName name="aaaaa_4_1" hidden="1">{#N/A,#N/A,TRUE,"Basic";#N/A,#N/A,TRUE,"EXT-TABLE";#N/A,#N/A,TRUE,"STEEL";#N/A,#N/A,TRUE,"INT-Table";#N/A,#N/A,TRUE,"STEEL";#N/A,#N/A,TRUE,"Door"}</definedName>
    <definedName name="aaaaa_4_2" localSheetId="3" hidden="1">{#N/A,#N/A,TRUE,"Basic";#N/A,#N/A,TRUE,"EXT-TABLE";#N/A,#N/A,TRUE,"STEEL";#N/A,#N/A,TRUE,"INT-Table";#N/A,#N/A,TRUE,"STEEL";#N/A,#N/A,TRUE,"Door"}</definedName>
    <definedName name="aaaaa_4_2" localSheetId="2" hidden="1">{#N/A,#N/A,TRUE,"Basic";#N/A,#N/A,TRUE,"EXT-TABLE";#N/A,#N/A,TRUE,"STEEL";#N/A,#N/A,TRUE,"INT-Table";#N/A,#N/A,TRUE,"STEEL";#N/A,#N/A,TRUE,"Door"}</definedName>
    <definedName name="aaaaa_4_2" localSheetId="4" hidden="1">{#N/A,#N/A,TRUE,"Basic";#N/A,#N/A,TRUE,"EXT-TABLE";#N/A,#N/A,TRUE,"STEEL";#N/A,#N/A,TRUE,"INT-Table";#N/A,#N/A,TRUE,"STEEL";#N/A,#N/A,TRUE,"Door"}</definedName>
    <definedName name="aaaaa_4_2" localSheetId="16" hidden="1">{#N/A,#N/A,TRUE,"Basic";#N/A,#N/A,TRUE,"EXT-TABLE";#N/A,#N/A,TRUE,"STEEL";#N/A,#N/A,TRUE,"INT-Table";#N/A,#N/A,TRUE,"STEEL";#N/A,#N/A,TRUE,"Door"}</definedName>
    <definedName name="aaaaa_4_2" localSheetId="21" hidden="1">{#N/A,#N/A,TRUE,"Basic";#N/A,#N/A,TRUE,"EXT-TABLE";#N/A,#N/A,TRUE,"STEEL";#N/A,#N/A,TRUE,"INT-Table";#N/A,#N/A,TRUE,"STEEL";#N/A,#N/A,TRUE,"Door"}</definedName>
    <definedName name="aaaaa_4_2" localSheetId="5" hidden="1">{#N/A,#N/A,TRUE,"Basic";#N/A,#N/A,TRUE,"EXT-TABLE";#N/A,#N/A,TRUE,"STEEL";#N/A,#N/A,TRUE,"INT-Table";#N/A,#N/A,TRUE,"STEEL";#N/A,#N/A,TRUE,"Door"}</definedName>
    <definedName name="aaaaa_4_2" localSheetId="13" hidden="1">{#N/A,#N/A,TRUE,"Basic";#N/A,#N/A,TRUE,"EXT-TABLE";#N/A,#N/A,TRUE,"STEEL";#N/A,#N/A,TRUE,"INT-Table";#N/A,#N/A,TRUE,"STEEL";#N/A,#N/A,TRUE,"Door"}</definedName>
    <definedName name="aaaaa_4_2" localSheetId="14" hidden="1">{#N/A,#N/A,TRUE,"Basic";#N/A,#N/A,TRUE,"EXT-TABLE";#N/A,#N/A,TRUE,"STEEL";#N/A,#N/A,TRUE,"INT-Table";#N/A,#N/A,TRUE,"STEEL";#N/A,#N/A,TRUE,"Door"}</definedName>
    <definedName name="aaaaa_4_2" localSheetId="15" hidden="1">{#N/A,#N/A,TRUE,"Basic";#N/A,#N/A,TRUE,"EXT-TABLE";#N/A,#N/A,TRUE,"STEEL";#N/A,#N/A,TRUE,"INT-Table";#N/A,#N/A,TRUE,"STEEL";#N/A,#N/A,TRUE,"Door"}</definedName>
    <definedName name="aaaaa_4_2" hidden="1">{#N/A,#N/A,TRUE,"Basic";#N/A,#N/A,TRUE,"EXT-TABLE";#N/A,#N/A,TRUE,"STEEL";#N/A,#N/A,TRUE,"INT-Table";#N/A,#N/A,TRUE,"STEEL";#N/A,#N/A,TRUE,"Door"}</definedName>
    <definedName name="aaaaa_5" localSheetId="3" hidden="1">{#N/A,#N/A,TRUE,"Basic";#N/A,#N/A,TRUE,"EXT-TABLE";#N/A,#N/A,TRUE,"STEEL";#N/A,#N/A,TRUE,"INT-Table";#N/A,#N/A,TRUE,"STEEL";#N/A,#N/A,TRUE,"Door"}</definedName>
    <definedName name="aaaaa_5" localSheetId="2" hidden="1">{#N/A,#N/A,TRUE,"Basic";#N/A,#N/A,TRUE,"EXT-TABLE";#N/A,#N/A,TRUE,"STEEL";#N/A,#N/A,TRUE,"INT-Table";#N/A,#N/A,TRUE,"STEEL";#N/A,#N/A,TRUE,"Door"}</definedName>
    <definedName name="aaaaa_5" localSheetId="4" hidden="1">{#N/A,#N/A,TRUE,"Basic";#N/A,#N/A,TRUE,"EXT-TABLE";#N/A,#N/A,TRUE,"STEEL";#N/A,#N/A,TRUE,"INT-Table";#N/A,#N/A,TRUE,"STEEL";#N/A,#N/A,TRUE,"Door"}</definedName>
    <definedName name="aaaaa_5" localSheetId="16" hidden="1">{#N/A,#N/A,TRUE,"Basic";#N/A,#N/A,TRUE,"EXT-TABLE";#N/A,#N/A,TRUE,"STEEL";#N/A,#N/A,TRUE,"INT-Table";#N/A,#N/A,TRUE,"STEEL";#N/A,#N/A,TRUE,"Door"}</definedName>
    <definedName name="aaaaa_5" localSheetId="21" hidden="1">{#N/A,#N/A,TRUE,"Basic";#N/A,#N/A,TRUE,"EXT-TABLE";#N/A,#N/A,TRUE,"STEEL";#N/A,#N/A,TRUE,"INT-Table";#N/A,#N/A,TRUE,"STEEL";#N/A,#N/A,TRUE,"Door"}</definedName>
    <definedName name="aaaaa_5" localSheetId="5" hidden="1">{#N/A,#N/A,TRUE,"Basic";#N/A,#N/A,TRUE,"EXT-TABLE";#N/A,#N/A,TRUE,"STEEL";#N/A,#N/A,TRUE,"INT-Table";#N/A,#N/A,TRUE,"STEEL";#N/A,#N/A,TRUE,"Door"}</definedName>
    <definedName name="aaaaa_5" localSheetId="13" hidden="1">{#N/A,#N/A,TRUE,"Basic";#N/A,#N/A,TRUE,"EXT-TABLE";#N/A,#N/A,TRUE,"STEEL";#N/A,#N/A,TRUE,"INT-Table";#N/A,#N/A,TRUE,"STEEL";#N/A,#N/A,TRUE,"Door"}</definedName>
    <definedName name="aaaaa_5" localSheetId="14" hidden="1">{#N/A,#N/A,TRUE,"Basic";#N/A,#N/A,TRUE,"EXT-TABLE";#N/A,#N/A,TRUE,"STEEL";#N/A,#N/A,TRUE,"INT-Table";#N/A,#N/A,TRUE,"STEEL";#N/A,#N/A,TRUE,"Door"}</definedName>
    <definedName name="aaaaa_5" localSheetId="15" hidden="1">{#N/A,#N/A,TRUE,"Basic";#N/A,#N/A,TRUE,"EXT-TABLE";#N/A,#N/A,TRUE,"STEEL";#N/A,#N/A,TRUE,"INT-Table";#N/A,#N/A,TRUE,"STEEL";#N/A,#N/A,TRUE,"Door"}</definedName>
    <definedName name="aaaaa_5" hidden="1">{#N/A,#N/A,TRUE,"Basic";#N/A,#N/A,TRUE,"EXT-TABLE";#N/A,#N/A,TRUE,"STEEL";#N/A,#N/A,TRUE,"INT-Table";#N/A,#N/A,TRUE,"STEEL";#N/A,#N/A,TRUE,"Door"}</definedName>
    <definedName name="aaaaa_5_1" localSheetId="3" hidden="1">{#N/A,#N/A,TRUE,"Basic";#N/A,#N/A,TRUE,"EXT-TABLE";#N/A,#N/A,TRUE,"STEEL";#N/A,#N/A,TRUE,"INT-Table";#N/A,#N/A,TRUE,"STEEL";#N/A,#N/A,TRUE,"Door"}</definedName>
    <definedName name="aaaaa_5_1" localSheetId="2" hidden="1">{#N/A,#N/A,TRUE,"Basic";#N/A,#N/A,TRUE,"EXT-TABLE";#N/A,#N/A,TRUE,"STEEL";#N/A,#N/A,TRUE,"INT-Table";#N/A,#N/A,TRUE,"STEEL";#N/A,#N/A,TRUE,"Door"}</definedName>
    <definedName name="aaaaa_5_1" localSheetId="4" hidden="1">{#N/A,#N/A,TRUE,"Basic";#N/A,#N/A,TRUE,"EXT-TABLE";#N/A,#N/A,TRUE,"STEEL";#N/A,#N/A,TRUE,"INT-Table";#N/A,#N/A,TRUE,"STEEL";#N/A,#N/A,TRUE,"Door"}</definedName>
    <definedName name="aaaaa_5_1" localSheetId="16" hidden="1">{#N/A,#N/A,TRUE,"Basic";#N/A,#N/A,TRUE,"EXT-TABLE";#N/A,#N/A,TRUE,"STEEL";#N/A,#N/A,TRUE,"INT-Table";#N/A,#N/A,TRUE,"STEEL";#N/A,#N/A,TRUE,"Door"}</definedName>
    <definedName name="aaaaa_5_1" localSheetId="21" hidden="1">{#N/A,#N/A,TRUE,"Basic";#N/A,#N/A,TRUE,"EXT-TABLE";#N/A,#N/A,TRUE,"STEEL";#N/A,#N/A,TRUE,"INT-Table";#N/A,#N/A,TRUE,"STEEL";#N/A,#N/A,TRUE,"Door"}</definedName>
    <definedName name="aaaaa_5_1" localSheetId="5" hidden="1">{#N/A,#N/A,TRUE,"Basic";#N/A,#N/A,TRUE,"EXT-TABLE";#N/A,#N/A,TRUE,"STEEL";#N/A,#N/A,TRUE,"INT-Table";#N/A,#N/A,TRUE,"STEEL";#N/A,#N/A,TRUE,"Door"}</definedName>
    <definedName name="aaaaa_5_1" localSheetId="13" hidden="1">{#N/A,#N/A,TRUE,"Basic";#N/A,#N/A,TRUE,"EXT-TABLE";#N/A,#N/A,TRUE,"STEEL";#N/A,#N/A,TRUE,"INT-Table";#N/A,#N/A,TRUE,"STEEL";#N/A,#N/A,TRUE,"Door"}</definedName>
    <definedName name="aaaaa_5_1" localSheetId="14" hidden="1">{#N/A,#N/A,TRUE,"Basic";#N/A,#N/A,TRUE,"EXT-TABLE";#N/A,#N/A,TRUE,"STEEL";#N/A,#N/A,TRUE,"INT-Table";#N/A,#N/A,TRUE,"STEEL";#N/A,#N/A,TRUE,"Door"}</definedName>
    <definedName name="aaaaa_5_1" localSheetId="15" hidden="1">{#N/A,#N/A,TRUE,"Basic";#N/A,#N/A,TRUE,"EXT-TABLE";#N/A,#N/A,TRUE,"STEEL";#N/A,#N/A,TRUE,"INT-Table";#N/A,#N/A,TRUE,"STEEL";#N/A,#N/A,TRUE,"Door"}</definedName>
    <definedName name="aaaaa_5_1" hidden="1">{#N/A,#N/A,TRUE,"Basic";#N/A,#N/A,TRUE,"EXT-TABLE";#N/A,#N/A,TRUE,"STEEL";#N/A,#N/A,TRUE,"INT-Table";#N/A,#N/A,TRUE,"STEEL";#N/A,#N/A,TRUE,"Door"}</definedName>
    <definedName name="aaaaa_5_2" localSheetId="3" hidden="1">{#N/A,#N/A,TRUE,"Basic";#N/A,#N/A,TRUE,"EXT-TABLE";#N/A,#N/A,TRUE,"STEEL";#N/A,#N/A,TRUE,"INT-Table";#N/A,#N/A,TRUE,"STEEL";#N/A,#N/A,TRUE,"Door"}</definedName>
    <definedName name="aaaaa_5_2" localSheetId="2" hidden="1">{#N/A,#N/A,TRUE,"Basic";#N/A,#N/A,TRUE,"EXT-TABLE";#N/A,#N/A,TRUE,"STEEL";#N/A,#N/A,TRUE,"INT-Table";#N/A,#N/A,TRUE,"STEEL";#N/A,#N/A,TRUE,"Door"}</definedName>
    <definedName name="aaaaa_5_2" localSheetId="4" hidden="1">{#N/A,#N/A,TRUE,"Basic";#N/A,#N/A,TRUE,"EXT-TABLE";#N/A,#N/A,TRUE,"STEEL";#N/A,#N/A,TRUE,"INT-Table";#N/A,#N/A,TRUE,"STEEL";#N/A,#N/A,TRUE,"Door"}</definedName>
    <definedName name="aaaaa_5_2" localSheetId="16" hidden="1">{#N/A,#N/A,TRUE,"Basic";#N/A,#N/A,TRUE,"EXT-TABLE";#N/A,#N/A,TRUE,"STEEL";#N/A,#N/A,TRUE,"INT-Table";#N/A,#N/A,TRUE,"STEEL";#N/A,#N/A,TRUE,"Door"}</definedName>
    <definedName name="aaaaa_5_2" localSheetId="21" hidden="1">{#N/A,#N/A,TRUE,"Basic";#N/A,#N/A,TRUE,"EXT-TABLE";#N/A,#N/A,TRUE,"STEEL";#N/A,#N/A,TRUE,"INT-Table";#N/A,#N/A,TRUE,"STEEL";#N/A,#N/A,TRUE,"Door"}</definedName>
    <definedName name="aaaaa_5_2" localSheetId="5" hidden="1">{#N/A,#N/A,TRUE,"Basic";#N/A,#N/A,TRUE,"EXT-TABLE";#N/A,#N/A,TRUE,"STEEL";#N/A,#N/A,TRUE,"INT-Table";#N/A,#N/A,TRUE,"STEEL";#N/A,#N/A,TRUE,"Door"}</definedName>
    <definedName name="aaaaa_5_2" localSheetId="13" hidden="1">{#N/A,#N/A,TRUE,"Basic";#N/A,#N/A,TRUE,"EXT-TABLE";#N/A,#N/A,TRUE,"STEEL";#N/A,#N/A,TRUE,"INT-Table";#N/A,#N/A,TRUE,"STEEL";#N/A,#N/A,TRUE,"Door"}</definedName>
    <definedName name="aaaaa_5_2" localSheetId="14" hidden="1">{#N/A,#N/A,TRUE,"Basic";#N/A,#N/A,TRUE,"EXT-TABLE";#N/A,#N/A,TRUE,"STEEL";#N/A,#N/A,TRUE,"INT-Table";#N/A,#N/A,TRUE,"STEEL";#N/A,#N/A,TRUE,"Door"}</definedName>
    <definedName name="aaaaa_5_2" localSheetId="15" hidden="1">{#N/A,#N/A,TRUE,"Basic";#N/A,#N/A,TRUE,"EXT-TABLE";#N/A,#N/A,TRUE,"STEEL";#N/A,#N/A,TRUE,"INT-Table";#N/A,#N/A,TRUE,"STEEL";#N/A,#N/A,TRUE,"Door"}</definedName>
    <definedName name="aaaaa_5_2" hidden="1">{#N/A,#N/A,TRUE,"Basic";#N/A,#N/A,TRUE,"EXT-TABLE";#N/A,#N/A,TRUE,"STEEL";#N/A,#N/A,TRUE,"INT-Table";#N/A,#N/A,TRUE,"STEEL";#N/A,#N/A,TRUE,"Door"}</definedName>
    <definedName name="AAAAA1" localSheetId="3" hidden="1">{#N/A,#N/A,TRUE,"Basic";#N/A,#N/A,TRUE,"EXT-TABLE";#N/A,#N/A,TRUE,"STEEL";#N/A,#N/A,TRUE,"INT-Table";#N/A,#N/A,TRUE,"STEEL";#N/A,#N/A,TRUE,"Door"}</definedName>
    <definedName name="AAAAA1" localSheetId="2" hidden="1">{#N/A,#N/A,TRUE,"Basic";#N/A,#N/A,TRUE,"EXT-TABLE";#N/A,#N/A,TRUE,"STEEL";#N/A,#N/A,TRUE,"INT-Table";#N/A,#N/A,TRUE,"STEEL";#N/A,#N/A,TRUE,"Door"}</definedName>
    <definedName name="AAAAA1" localSheetId="4" hidden="1">{#N/A,#N/A,TRUE,"Basic";#N/A,#N/A,TRUE,"EXT-TABLE";#N/A,#N/A,TRUE,"STEEL";#N/A,#N/A,TRUE,"INT-Table";#N/A,#N/A,TRUE,"STEEL";#N/A,#N/A,TRUE,"Door"}</definedName>
    <definedName name="AAAAA1" localSheetId="16" hidden="1">{#N/A,#N/A,TRUE,"Basic";#N/A,#N/A,TRUE,"EXT-TABLE";#N/A,#N/A,TRUE,"STEEL";#N/A,#N/A,TRUE,"INT-Table";#N/A,#N/A,TRUE,"STEEL";#N/A,#N/A,TRUE,"Door"}</definedName>
    <definedName name="AAAAA1" localSheetId="21" hidden="1">{#N/A,#N/A,TRUE,"Basic";#N/A,#N/A,TRUE,"EXT-TABLE";#N/A,#N/A,TRUE,"STEEL";#N/A,#N/A,TRUE,"INT-Table";#N/A,#N/A,TRUE,"STEEL";#N/A,#N/A,TRUE,"Door"}</definedName>
    <definedName name="AAAAA1" localSheetId="5" hidden="1">{#N/A,#N/A,TRUE,"Basic";#N/A,#N/A,TRUE,"EXT-TABLE";#N/A,#N/A,TRUE,"STEEL";#N/A,#N/A,TRUE,"INT-Table";#N/A,#N/A,TRUE,"STEEL";#N/A,#N/A,TRUE,"Door"}</definedName>
    <definedName name="AAAAA1" localSheetId="13" hidden="1">{#N/A,#N/A,TRUE,"Basic";#N/A,#N/A,TRUE,"EXT-TABLE";#N/A,#N/A,TRUE,"STEEL";#N/A,#N/A,TRUE,"INT-Table";#N/A,#N/A,TRUE,"STEEL";#N/A,#N/A,TRUE,"Door"}</definedName>
    <definedName name="AAAAA1" localSheetId="14" hidden="1">{#N/A,#N/A,TRUE,"Basic";#N/A,#N/A,TRUE,"EXT-TABLE";#N/A,#N/A,TRUE,"STEEL";#N/A,#N/A,TRUE,"INT-Table";#N/A,#N/A,TRUE,"STEEL";#N/A,#N/A,TRUE,"Door"}</definedName>
    <definedName name="AAAAA1" localSheetId="15" hidden="1">{#N/A,#N/A,TRUE,"Basic";#N/A,#N/A,TRUE,"EXT-TABLE";#N/A,#N/A,TRUE,"STEEL";#N/A,#N/A,TRUE,"INT-Table";#N/A,#N/A,TRUE,"STEEL";#N/A,#N/A,TRUE,"Door"}</definedName>
    <definedName name="AAAAA1" hidden="1">{#N/A,#N/A,TRUE,"Basic";#N/A,#N/A,TRUE,"EXT-TABLE";#N/A,#N/A,TRUE,"STEEL";#N/A,#N/A,TRUE,"INT-Table";#N/A,#N/A,TRUE,"STEEL";#N/A,#N/A,TRUE,"Door"}</definedName>
    <definedName name="AAAAA1_1" localSheetId="3" hidden="1">{#N/A,#N/A,TRUE,"Basic";#N/A,#N/A,TRUE,"EXT-TABLE";#N/A,#N/A,TRUE,"STEEL";#N/A,#N/A,TRUE,"INT-Table";#N/A,#N/A,TRUE,"STEEL";#N/A,#N/A,TRUE,"Door"}</definedName>
    <definedName name="AAAAA1_1" localSheetId="2" hidden="1">{#N/A,#N/A,TRUE,"Basic";#N/A,#N/A,TRUE,"EXT-TABLE";#N/A,#N/A,TRUE,"STEEL";#N/A,#N/A,TRUE,"INT-Table";#N/A,#N/A,TRUE,"STEEL";#N/A,#N/A,TRUE,"Door"}</definedName>
    <definedName name="AAAAA1_1" localSheetId="4" hidden="1">{#N/A,#N/A,TRUE,"Basic";#N/A,#N/A,TRUE,"EXT-TABLE";#N/A,#N/A,TRUE,"STEEL";#N/A,#N/A,TRUE,"INT-Table";#N/A,#N/A,TRUE,"STEEL";#N/A,#N/A,TRUE,"Door"}</definedName>
    <definedName name="AAAAA1_1" localSheetId="16" hidden="1">{#N/A,#N/A,TRUE,"Basic";#N/A,#N/A,TRUE,"EXT-TABLE";#N/A,#N/A,TRUE,"STEEL";#N/A,#N/A,TRUE,"INT-Table";#N/A,#N/A,TRUE,"STEEL";#N/A,#N/A,TRUE,"Door"}</definedName>
    <definedName name="AAAAA1_1" localSheetId="21" hidden="1">{#N/A,#N/A,TRUE,"Basic";#N/A,#N/A,TRUE,"EXT-TABLE";#N/A,#N/A,TRUE,"STEEL";#N/A,#N/A,TRUE,"INT-Table";#N/A,#N/A,TRUE,"STEEL";#N/A,#N/A,TRUE,"Door"}</definedName>
    <definedName name="AAAAA1_1" localSheetId="5" hidden="1">{#N/A,#N/A,TRUE,"Basic";#N/A,#N/A,TRUE,"EXT-TABLE";#N/A,#N/A,TRUE,"STEEL";#N/A,#N/A,TRUE,"INT-Table";#N/A,#N/A,TRUE,"STEEL";#N/A,#N/A,TRUE,"Door"}</definedName>
    <definedName name="AAAAA1_1" localSheetId="13" hidden="1">{#N/A,#N/A,TRUE,"Basic";#N/A,#N/A,TRUE,"EXT-TABLE";#N/A,#N/A,TRUE,"STEEL";#N/A,#N/A,TRUE,"INT-Table";#N/A,#N/A,TRUE,"STEEL";#N/A,#N/A,TRUE,"Door"}</definedName>
    <definedName name="AAAAA1_1" localSheetId="14" hidden="1">{#N/A,#N/A,TRUE,"Basic";#N/A,#N/A,TRUE,"EXT-TABLE";#N/A,#N/A,TRUE,"STEEL";#N/A,#N/A,TRUE,"INT-Table";#N/A,#N/A,TRUE,"STEEL";#N/A,#N/A,TRUE,"Door"}</definedName>
    <definedName name="AAAAA1_1" localSheetId="15" hidden="1">{#N/A,#N/A,TRUE,"Basic";#N/A,#N/A,TRUE,"EXT-TABLE";#N/A,#N/A,TRUE,"STEEL";#N/A,#N/A,TRUE,"INT-Table";#N/A,#N/A,TRUE,"STEEL";#N/A,#N/A,TRUE,"Door"}</definedName>
    <definedName name="AAAAA1_1" hidden="1">{#N/A,#N/A,TRUE,"Basic";#N/A,#N/A,TRUE,"EXT-TABLE";#N/A,#N/A,TRUE,"STEEL";#N/A,#N/A,TRUE,"INT-Table";#N/A,#N/A,TRUE,"STEEL";#N/A,#N/A,TRUE,"Door"}</definedName>
    <definedName name="AAAAA1_1_1" localSheetId="3" hidden="1">{#N/A,#N/A,TRUE,"Basic";#N/A,#N/A,TRUE,"EXT-TABLE";#N/A,#N/A,TRUE,"STEEL";#N/A,#N/A,TRUE,"INT-Table";#N/A,#N/A,TRUE,"STEEL";#N/A,#N/A,TRUE,"Door"}</definedName>
    <definedName name="AAAAA1_1_1" localSheetId="2" hidden="1">{#N/A,#N/A,TRUE,"Basic";#N/A,#N/A,TRUE,"EXT-TABLE";#N/A,#N/A,TRUE,"STEEL";#N/A,#N/A,TRUE,"INT-Table";#N/A,#N/A,TRUE,"STEEL";#N/A,#N/A,TRUE,"Door"}</definedName>
    <definedName name="AAAAA1_1_1" localSheetId="4" hidden="1">{#N/A,#N/A,TRUE,"Basic";#N/A,#N/A,TRUE,"EXT-TABLE";#N/A,#N/A,TRUE,"STEEL";#N/A,#N/A,TRUE,"INT-Table";#N/A,#N/A,TRUE,"STEEL";#N/A,#N/A,TRUE,"Door"}</definedName>
    <definedName name="AAAAA1_1_1" localSheetId="16" hidden="1">{#N/A,#N/A,TRUE,"Basic";#N/A,#N/A,TRUE,"EXT-TABLE";#N/A,#N/A,TRUE,"STEEL";#N/A,#N/A,TRUE,"INT-Table";#N/A,#N/A,TRUE,"STEEL";#N/A,#N/A,TRUE,"Door"}</definedName>
    <definedName name="AAAAA1_1_1" localSheetId="21" hidden="1">{#N/A,#N/A,TRUE,"Basic";#N/A,#N/A,TRUE,"EXT-TABLE";#N/A,#N/A,TRUE,"STEEL";#N/A,#N/A,TRUE,"INT-Table";#N/A,#N/A,TRUE,"STEEL";#N/A,#N/A,TRUE,"Door"}</definedName>
    <definedName name="AAAAA1_1_1" localSheetId="5" hidden="1">{#N/A,#N/A,TRUE,"Basic";#N/A,#N/A,TRUE,"EXT-TABLE";#N/A,#N/A,TRUE,"STEEL";#N/A,#N/A,TRUE,"INT-Table";#N/A,#N/A,TRUE,"STEEL";#N/A,#N/A,TRUE,"Door"}</definedName>
    <definedName name="AAAAA1_1_1" localSheetId="13" hidden="1">{#N/A,#N/A,TRUE,"Basic";#N/A,#N/A,TRUE,"EXT-TABLE";#N/A,#N/A,TRUE,"STEEL";#N/A,#N/A,TRUE,"INT-Table";#N/A,#N/A,TRUE,"STEEL";#N/A,#N/A,TRUE,"Door"}</definedName>
    <definedName name="AAAAA1_1_1" localSheetId="14" hidden="1">{#N/A,#N/A,TRUE,"Basic";#N/A,#N/A,TRUE,"EXT-TABLE";#N/A,#N/A,TRUE,"STEEL";#N/A,#N/A,TRUE,"INT-Table";#N/A,#N/A,TRUE,"STEEL";#N/A,#N/A,TRUE,"Door"}</definedName>
    <definedName name="AAAAA1_1_1" localSheetId="15" hidden="1">{#N/A,#N/A,TRUE,"Basic";#N/A,#N/A,TRUE,"EXT-TABLE";#N/A,#N/A,TRUE,"STEEL";#N/A,#N/A,TRUE,"INT-Table";#N/A,#N/A,TRUE,"STEEL";#N/A,#N/A,TRUE,"Door"}</definedName>
    <definedName name="AAAAA1_1_1" hidden="1">{#N/A,#N/A,TRUE,"Basic";#N/A,#N/A,TRUE,"EXT-TABLE";#N/A,#N/A,TRUE,"STEEL";#N/A,#N/A,TRUE,"INT-Table";#N/A,#N/A,TRUE,"STEEL";#N/A,#N/A,TRUE,"Door"}</definedName>
    <definedName name="AAAAA1_1_2" localSheetId="3" hidden="1">{#N/A,#N/A,TRUE,"Basic";#N/A,#N/A,TRUE,"EXT-TABLE";#N/A,#N/A,TRUE,"STEEL";#N/A,#N/A,TRUE,"INT-Table";#N/A,#N/A,TRUE,"STEEL";#N/A,#N/A,TRUE,"Door"}</definedName>
    <definedName name="AAAAA1_1_2" localSheetId="2" hidden="1">{#N/A,#N/A,TRUE,"Basic";#N/A,#N/A,TRUE,"EXT-TABLE";#N/A,#N/A,TRUE,"STEEL";#N/A,#N/A,TRUE,"INT-Table";#N/A,#N/A,TRUE,"STEEL";#N/A,#N/A,TRUE,"Door"}</definedName>
    <definedName name="AAAAA1_1_2" localSheetId="4" hidden="1">{#N/A,#N/A,TRUE,"Basic";#N/A,#N/A,TRUE,"EXT-TABLE";#N/A,#N/A,TRUE,"STEEL";#N/A,#N/A,TRUE,"INT-Table";#N/A,#N/A,TRUE,"STEEL";#N/A,#N/A,TRUE,"Door"}</definedName>
    <definedName name="AAAAA1_1_2" localSheetId="16" hidden="1">{#N/A,#N/A,TRUE,"Basic";#N/A,#N/A,TRUE,"EXT-TABLE";#N/A,#N/A,TRUE,"STEEL";#N/A,#N/A,TRUE,"INT-Table";#N/A,#N/A,TRUE,"STEEL";#N/A,#N/A,TRUE,"Door"}</definedName>
    <definedName name="AAAAA1_1_2" localSheetId="21" hidden="1">{#N/A,#N/A,TRUE,"Basic";#N/A,#N/A,TRUE,"EXT-TABLE";#N/A,#N/A,TRUE,"STEEL";#N/A,#N/A,TRUE,"INT-Table";#N/A,#N/A,TRUE,"STEEL";#N/A,#N/A,TRUE,"Door"}</definedName>
    <definedName name="AAAAA1_1_2" localSheetId="5" hidden="1">{#N/A,#N/A,TRUE,"Basic";#N/A,#N/A,TRUE,"EXT-TABLE";#N/A,#N/A,TRUE,"STEEL";#N/A,#N/A,TRUE,"INT-Table";#N/A,#N/A,TRUE,"STEEL";#N/A,#N/A,TRUE,"Door"}</definedName>
    <definedName name="AAAAA1_1_2" localSheetId="13" hidden="1">{#N/A,#N/A,TRUE,"Basic";#N/A,#N/A,TRUE,"EXT-TABLE";#N/A,#N/A,TRUE,"STEEL";#N/A,#N/A,TRUE,"INT-Table";#N/A,#N/A,TRUE,"STEEL";#N/A,#N/A,TRUE,"Door"}</definedName>
    <definedName name="AAAAA1_1_2" localSheetId="14" hidden="1">{#N/A,#N/A,TRUE,"Basic";#N/A,#N/A,TRUE,"EXT-TABLE";#N/A,#N/A,TRUE,"STEEL";#N/A,#N/A,TRUE,"INT-Table";#N/A,#N/A,TRUE,"STEEL";#N/A,#N/A,TRUE,"Door"}</definedName>
    <definedName name="AAAAA1_1_2" localSheetId="15" hidden="1">{#N/A,#N/A,TRUE,"Basic";#N/A,#N/A,TRUE,"EXT-TABLE";#N/A,#N/A,TRUE,"STEEL";#N/A,#N/A,TRUE,"INT-Table";#N/A,#N/A,TRUE,"STEEL";#N/A,#N/A,TRUE,"Door"}</definedName>
    <definedName name="AAAAA1_1_2" hidden="1">{#N/A,#N/A,TRUE,"Basic";#N/A,#N/A,TRUE,"EXT-TABLE";#N/A,#N/A,TRUE,"STEEL";#N/A,#N/A,TRUE,"INT-Table";#N/A,#N/A,TRUE,"STEEL";#N/A,#N/A,TRUE,"Door"}</definedName>
    <definedName name="AAAAA1_2" localSheetId="3" hidden="1">{#N/A,#N/A,TRUE,"Basic";#N/A,#N/A,TRUE,"EXT-TABLE";#N/A,#N/A,TRUE,"STEEL";#N/A,#N/A,TRUE,"INT-Table";#N/A,#N/A,TRUE,"STEEL";#N/A,#N/A,TRUE,"Door"}</definedName>
    <definedName name="AAAAA1_2" localSheetId="2" hidden="1">{#N/A,#N/A,TRUE,"Basic";#N/A,#N/A,TRUE,"EXT-TABLE";#N/A,#N/A,TRUE,"STEEL";#N/A,#N/A,TRUE,"INT-Table";#N/A,#N/A,TRUE,"STEEL";#N/A,#N/A,TRUE,"Door"}</definedName>
    <definedName name="AAAAA1_2" localSheetId="4" hidden="1">{#N/A,#N/A,TRUE,"Basic";#N/A,#N/A,TRUE,"EXT-TABLE";#N/A,#N/A,TRUE,"STEEL";#N/A,#N/A,TRUE,"INT-Table";#N/A,#N/A,TRUE,"STEEL";#N/A,#N/A,TRUE,"Door"}</definedName>
    <definedName name="AAAAA1_2" localSheetId="16" hidden="1">{#N/A,#N/A,TRUE,"Basic";#N/A,#N/A,TRUE,"EXT-TABLE";#N/A,#N/A,TRUE,"STEEL";#N/A,#N/A,TRUE,"INT-Table";#N/A,#N/A,TRUE,"STEEL";#N/A,#N/A,TRUE,"Door"}</definedName>
    <definedName name="AAAAA1_2" localSheetId="21" hidden="1">{#N/A,#N/A,TRUE,"Basic";#N/A,#N/A,TRUE,"EXT-TABLE";#N/A,#N/A,TRUE,"STEEL";#N/A,#N/A,TRUE,"INT-Table";#N/A,#N/A,TRUE,"STEEL";#N/A,#N/A,TRUE,"Door"}</definedName>
    <definedName name="AAAAA1_2" localSheetId="5" hidden="1">{#N/A,#N/A,TRUE,"Basic";#N/A,#N/A,TRUE,"EXT-TABLE";#N/A,#N/A,TRUE,"STEEL";#N/A,#N/A,TRUE,"INT-Table";#N/A,#N/A,TRUE,"STEEL";#N/A,#N/A,TRUE,"Door"}</definedName>
    <definedName name="AAAAA1_2" localSheetId="13" hidden="1">{#N/A,#N/A,TRUE,"Basic";#N/A,#N/A,TRUE,"EXT-TABLE";#N/A,#N/A,TRUE,"STEEL";#N/A,#N/A,TRUE,"INT-Table";#N/A,#N/A,TRUE,"STEEL";#N/A,#N/A,TRUE,"Door"}</definedName>
    <definedName name="AAAAA1_2" localSheetId="14" hidden="1">{#N/A,#N/A,TRUE,"Basic";#N/A,#N/A,TRUE,"EXT-TABLE";#N/A,#N/A,TRUE,"STEEL";#N/A,#N/A,TRUE,"INT-Table";#N/A,#N/A,TRUE,"STEEL";#N/A,#N/A,TRUE,"Door"}</definedName>
    <definedName name="AAAAA1_2" localSheetId="15" hidden="1">{#N/A,#N/A,TRUE,"Basic";#N/A,#N/A,TRUE,"EXT-TABLE";#N/A,#N/A,TRUE,"STEEL";#N/A,#N/A,TRUE,"INT-Table";#N/A,#N/A,TRUE,"STEEL";#N/A,#N/A,TRUE,"Door"}</definedName>
    <definedName name="AAAAA1_2" hidden="1">{#N/A,#N/A,TRUE,"Basic";#N/A,#N/A,TRUE,"EXT-TABLE";#N/A,#N/A,TRUE,"STEEL";#N/A,#N/A,TRUE,"INT-Table";#N/A,#N/A,TRUE,"STEEL";#N/A,#N/A,TRUE,"Door"}</definedName>
    <definedName name="AAAAA1_2_1" localSheetId="3" hidden="1">{#N/A,#N/A,TRUE,"Basic";#N/A,#N/A,TRUE,"EXT-TABLE";#N/A,#N/A,TRUE,"STEEL";#N/A,#N/A,TRUE,"INT-Table";#N/A,#N/A,TRUE,"STEEL";#N/A,#N/A,TRUE,"Door"}</definedName>
    <definedName name="AAAAA1_2_1" localSheetId="2" hidden="1">{#N/A,#N/A,TRUE,"Basic";#N/A,#N/A,TRUE,"EXT-TABLE";#N/A,#N/A,TRUE,"STEEL";#N/A,#N/A,TRUE,"INT-Table";#N/A,#N/A,TRUE,"STEEL";#N/A,#N/A,TRUE,"Door"}</definedName>
    <definedName name="AAAAA1_2_1" localSheetId="4" hidden="1">{#N/A,#N/A,TRUE,"Basic";#N/A,#N/A,TRUE,"EXT-TABLE";#N/A,#N/A,TRUE,"STEEL";#N/A,#N/A,TRUE,"INT-Table";#N/A,#N/A,TRUE,"STEEL";#N/A,#N/A,TRUE,"Door"}</definedName>
    <definedName name="AAAAA1_2_1" localSheetId="16" hidden="1">{#N/A,#N/A,TRUE,"Basic";#N/A,#N/A,TRUE,"EXT-TABLE";#N/A,#N/A,TRUE,"STEEL";#N/A,#N/A,TRUE,"INT-Table";#N/A,#N/A,TRUE,"STEEL";#N/A,#N/A,TRUE,"Door"}</definedName>
    <definedName name="AAAAA1_2_1" localSheetId="21" hidden="1">{#N/A,#N/A,TRUE,"Basic";#N/A,#N/A,TRUE,"EXT-TABLE";#N/A,#N/A,TRUE,"STEEL";#N/A,#N/A,TRUE,"INT-Table";#N/A,#N/A,TRUE,"STEEL";#N/A,#N/A,TRUE,"Door"}</definedName>
    <definedName name="AAAAA1_2_1" localSheetId="5" hidden="1">{#N/A,#N/A,TRUE,"Basic";#N/A,#N/A,TRUE,"EXT-TABLE";#N/A,#N/A,TRUE,"STEEL";#N/A,#N/A,TRUE,"INT-Table";#N/A,#N/A,TRUE,"STEEL";#N/A,#N/A,TRUE,"Door"}</definedName>
    <definedName name="AAAAA1_2_1" localSheetId="13" hidden="1">{#N/A,#N/A,TRUE,"Basic";#N/A,#N/A,TRUE,"EXT-TABLE";#N/A,#N/A,TRUE,"STEEL";#N/A,#N/A,TRUE,"INT-Table";#N/A,#N/A,TRUE,"STEEL";#N/A,#N/A,TRUE,"Door"}</definedName>
    <definedName name="AAAAA1_2_1" localSheetId="14" hidden="1">{#N/A,#N/A,TRUE,"Basic";#N/A,#N/A,TRUE,"EXT-TABLE";#N/A,#N/A,TRUE,"STEEL";#N/A,#N/A,TRUE,"INT-Table";#N/A,#N/A,TRUE,"STEEL";#N/A,#N/A,TRUE,"Door"}</definedName>
    <definedName name="AAAAA1_2_1" localSheetId="15" hidden="1">{#N/A,#N/A,TRUE,"Basic";#N/A,#N/A,TRUE,"EXT-TABLE";#N/A,#N/A,TRUE,"STEEL";#N/A,#N/A,TRUE,"INT-Table";#N/A,#N/A,TRUE,"STEEL";#N/A,#N/A,TRUE,"Door"}</definedName>
    <definedName name="AAAAA1_2_1" hidden="1">{#N/A,#N/A,TRUE,"Basic";#N/A,#N/A,TRUE,"EXT-TABLE";#N/A,#N/A,TRUE,"STEEL";#N/A,#N/A,TRUE,"INT-Table";#N/A,#N/A,TRUE,"STEEL";#N/A,#N/A,TRUE,"Door"}</definedName>
    <definedName name="AAAAA1_2_2" localSheetId="3" hidden="1">{#N/A,#N/A,TRUE,"Basic";#N/A,#N/A,TRUE,"EXT-TABLE";#N/A,#N/A,TRUE,"STEEL";#N/A,#N/A,TRUE,"INT-Table";#N/A,#N/A,TRUE,"STEEL";#N/A,#N/A,TRUE,"Door"}</definedName>
    <definedName name="AAAAA1_2_2" localSheetId="2" hidden="1">{#N/A,#N/A,TRUE,"Basic";#N/A,#N/A,TRUE,"EXT-TABLE";#N/A,#N/A,TRUE,"STEEL";#N/A,#N/A,TRUE,"INT-Table";#N/A,#N/A,TRUE,"STEEL";#N/A,#N/A,TRUE,"Door"}</definedName>
    <definedName name="AAAAA1_2_2" localSheetId="4" hidden="1">{#N/A,#N/A,TRUE,"Basic";#N/A,#N/A,TRUE,"EXT-TABLE";#N/A,#N/A,TRUE,"STEEL";#N/A,#N/A,TRUE,"INT-Table";#N/A,#N/A,TRUE,"STEEL";#N/A,#N/A,TRUE,"Door"}</definedName>
    <definedName name="AAAAA1_2_2" localSheetId="16" hidden="1">{#N/A,#N/A,TRUE,"Basic";#N/A,#N/A,TRUE,"EXT-TABLE";#N/A,#N/A,TRUE,"STEEL";#N/A,#N/A,TRUE,"INT-Table";#N/A,#N/A,TRUE,"STEEL";#N/A,#N/A,TRUE,"Door"}</definedName>
    <definedName name="AAAAA1_2_2" localSheetId="21" hidden="1">{#N/A,#N/A,TRUE,"Basic";#N/A,#N/A,TRUE,"EXT-TABLE";#N/A,#N/A,TRUE,"STEEL";#N/A,#N/A,TRUE,"INT-Table";#N/A,#N/A,TRUE,"STEEL";#N/A,#N/A,TRUE,"Door"}</definedName>
    <definedName name="AAAAA1_2_2" localSheetId="5" hidden="1">{#N/A,#N/A,TRUE,"Basic";#N/A,#N/A,TRUE,"EXT-TABLE";#N/A,#N/A,TRUE,"STEEL";#N/A,#N/A,TRUE,"INT-Table";#N/A,#N/A,TRUE,"STEEL";#N/A,#N/A,TRUE,"Door"}</definedName>
    <definedName name="AAAAA1_2_2" localSheetId="13" hidden="1">{#N/A,#N/A,TRUE,"Basic";#N/A,#N/A,TRUE,"EXT-TABLE";#N/A,#N/A,TRUE,"STEEL";#N/A,#N/A,TRUE,"INT-Table";#N/A,#N/A,TRUE,"STEEL";#N/A,#N/A,TRUE,"Door"}</definedName>
    <definedName name="AAAAA1_2_2" localSheetId="14" hidden="1">{#N/A,#N/A,TRUE,"Basic";#N/A,#N/A,TRUE,"EXT-TABLE";#N/A,#N/A,TRUE,"STEEL";#N/A,#N/A,TRUE,"INT-Table";#N/A,#N/A,TRUE,"STEEL";#N/A,#N/A,TRUE,"Door"}</definedName>
    <definedName name="AAAAA1_2_2" localSheetId="15" hidden="1">{#N/A,#N/A,TRUE,"Basic";#N/A,#N/A,TRUE,"EXT-TABLE";#N/A,#N/A,TRUE,"STEEL";#N/A,#N/A,TRUE,"INT-Table";#N/A,#N/A,TRUE,"STEEL";#N/A,#N/A,TRUE,"Door"}</definedName>
    <definedName name="AAAAA1_2_2" hidden="1">{#N/A,#N/A,TRUE,"Basic";#N/A,#N/A,TRUE,"EXT-TABLE";#N/A,#N/A,TRUE,"STEEL";#N/A,#N/A,TRUE,"INT-Table";#N/A,#N/A,TRUE,"STEEL";#N/A,#N/A,TRUE,"Door"}</definedName>
    <definedName name="AAAAA1_3" localSheetId="3" hidden="1">{#N/A,#N/A,TRUE,"Basic";#N/A,#N/A,TRUE,"EXT-TABLE";#N/A,#N/A,TRUE,"STEEL";#N/A,#N/A,TRUE,"INT-Table";#N/A,#N/A,TRUE,"STEEL";#N/A,#N/A,TRUE,"Door"}</definedName>
    <definedName name="AAAAA1_3" localSheetId="2" hidden="1">{#N/A,#N/A,TRUE,"Basic";#N/A,#N/A,TRUE,"EXT-TABLE";#N/A,#N/A,TRUE,"STEEL";#N/A,#N/A,TRUE,"INT-Table";#N/A,#N/A,TRUE,"STEEL";#N/A,#N/A,TRUE,"Door"}</definedName>
    <definedName name="AAAAA1_3" localSheetId="4" hidden="1">{#N/A,#N/A,TRUE,"Basic";#N/A,#N/A,TRUE,"EXT-TABLE";#N/A,#N/A,TRUE,"STEEL";#N/A,#N/A,TRUE,"INT-Table";#N/A,#N/A,TRUE,"STEEL";#N/A,#N/A,TRUE,"Door"}</definedName>
    <definedName name="AAAAA1_3" localSheetId="16" hidden="1">{#N/A,#N/A,TRUE,"Basic";#N/A,#N/A,TRUE,"EXT-TABLE";#N/A,#N/A,TRUE,"STEEL";#N/A,#N/A,TRUE,"INT-Table";#N/A,#N/A,TRUE,"STEEL";#N/A,#N/A,TRUE,"Door"}</definedName>
    <definedName name="AAAAA1_3" localSheetId="21" hidden="1">{#N/A,#N/A,TRUE,"Basic";#N/A,#N/A,TRUE,"EXT-TABLE";#N/A,#N/A,TRUE,"STEEL";#N/A,#N/A,TRUE,"INT-Table";#N/A,#N/A,TRUE,"STEEL";#N/A,#N/A,TRUE,"Door"}</definedName>
    <definedName name="AAAAA1_3" localSheetId="5" hidden="1">{#N/A,#N/A,TRUE,"Basic";#N/A,#N/A,TRUE,"EXT-TABLE";#N/A,#N/A,TRUE,"STEEL";#N/A,#N/A,TRUE,"INT-Table";#N/A,#N/A,TRUE,"STEEL";#N/A,#N/A,TRUE,"Door"}</definedName>
    <definedName name="AAAAA1_3" localSheetId="13" hidden="1">{#N/A,#N/A,TRUE,"Basic";#N/A,#N/A,TRUE,"EXT-TABLE";#N/A,#N/A,TRUE,"STEEL";#N/A,#N/A,TRUE,"INT-Table";#N/A,#N/A,TRUE,"STEEL";#N/A,#N/A,TRUE,"Door"}</definedName>
    <definedName name="AAAAA1_3" localSheetId="14" hidden="1">{#N/A,#N/A,TRUE,"Basic";#N/A,#N/A,TRUE,"EXT-TABLE";#N/A,#N/A,TRUE,"STEEL";#N/A,#N/A,TRUE,"INT-Table";#N/A,#N/A,TRUE,"STEEL";#N/A,#N/A,TRUE,"Door"}</definedName>
    <definedName name="AAAAA1_3" localSheetId="15" hidden="1">{#N/A,#N/A,TRUE,"Basic";#N/A,#N/A,TRUE,"EXT-TABLE";#N/A,#N/A,TRUE,"STEEL";#N/A,#N/A,TRUE,"INT-Table";#N/A,#N/A,TRUE,"STEEL";#N/A,#N/A,TRUE,"Door"}</definedName>
    <definedName name="AAAAA1_3" hidden="1">{#N/A,#N/A,TRUE,"Basic";#N/A,#N/A,TRUE,"EXT-TABLE";#N/A,#N/A,TRUE,"STEEL";#N/A,#N/A,TRUE,"INT-Table";#N/A,#N/A,TRUE,"STEEL";#N/A,#N/A,TRUE,"Door"}</definedName>
    <definedName name="AAAAA1_3_1" localSheetId="3" hidden="1">{#N/A,#N/A,TRUE,"Basic";#N/A,#N/A,TRUE,"EXT-TABLE";#N/A,#N/A,TRUE,"STEEL";#N/A,#N/A,TRUE,"INT-Table";#N/A,#N/A,TRUE,"STEEL";#N/A,#N/A,TRUE,"Door"}</definedName>
    <definedName name="AAAAA1_3_1" localSheetId="2" hidden="1">{#N/A,#N/A,TRUE,"Basic";#N/A,#N/A,TRUE,"EXT-TABLE";#N/A,#N/A,TRUE,"STEEL";#N/A,#N/A,TRUE,"INT-Table";#N/A,#N/A,TRUE,"STEEL";#N/A,#N/A,TRUE,"Door"}</definedName>
    <definedName name="AAAAA1_3_1" localSheetId="4" hidden="1">{#N/A,#N/A,TRUE,"Basic";#N/A,#N/A,TRUE,"EXT-TABLE";#N/A,#N/A,TRUE,"STEEL";#N/A,#N/A,TRUE,"INT-Table";#N/A,#N/A,TRUE,"STEEL";#N/A,#N/A,TRUE,"Door"}</definedName>
    <definedName name="AAAAA1_3_1" localSheetId="16" hidden="1">{#N/A,#N/A,TRUE,"Basic";#N/A,#N/A,TRUE,"EXT-TABLE";#N/A,#N/A,TRUE,"STEEL";#N/A,#N/A,TRUE,"INT-Table";#N/A,#N/A,TRUE,"STEEL";#N/A,#N/A,TRUE,"Door"}</definedName>
    <definedName name="AAAAA1_3_1" localSheetId="21" hidden="1">{#N/A,#N/A,TRUE,"Basic";#N/A,#N/A,TRUE,"EXT-TABLE";#N/A,#N/A,TRUE,"STEEL";#N/A,#N/A,TRUE,"INT-Table";#N/A,#N/A,TRUE,"STEEL";#N/A,#N/A,TRUE,"Door"}</definedName>
    <definedName name="AAAAA1_3_1" localSheetId="5" hidden="1">{#N/A,#N/A,TRUE,"Basic";#N/A,#N/A,TRUE,"EXT-TABLE";#N/A,#N/A,TRUE,"STEEL";#N/A,#N/A,TRUE,"INT-Table";#N/A,#N/A,TRUE,"STEEL";#N/A,#N/A,TRUE,"Door"}</definedName>
    <definedName name="AAAAA1_3_1" localSheetId="13" hidden="1">{#N/A,#N/A,TRUE,"Basic";#N/A,#N/A,TRUE,"EXT-TABLE";#N/A,#N/A,TRUE,"STEEL";#N/A,#N/A,TRUE,"INT-Table";#N/A,#N/A,TRUE,"STEEL";#N/A,#N/A,TRUE,"Door"}</definedName>
    <definedName name="AAAAA1_3_1" localSheetId="14" hidden="1">{#N/A,#N/A,TRUE,"Basic";#N/A,#N/A,TRUE,"EXT-TABLE";#N/A,#N/A,TRUE,"STEEL";#N/A,#N/A,TRUE,"INT-Table";#N/A,#N/A,TRUE,"STEEL";#N/A,#N/A,TRUE,"Door"}</definedName>
    <definedName name="AAAAA1_3_1" localSheetId="15" hidden="1">{#N/A,#N/A,TRUE,"Basic";#N/A,#N/A,TRUE,"EXT-TABLE";#N/A,#N/A,TRUE,"STEEL";#N/A,#N/A,TRUE,"INT-Table";#N/A,#N/A,TRUE,"STEEL";#N/A,#N/A,TRUE,"Door"}</definedName>
    <definedName name="AAAAA1_3_1" hidden="1">{#N/A,#N/A,TRUE,"Basic";#N/A,#N/A,TRUE,"EXT-TABLE";#N/A,#N/A,TRUE,"STEEL";#N/A,#N/A,TRUE,"INT-Table";#N/A,#N/A,TRUE,"STEEL";#N/A,#N/A,TRUE,"Door"}</definedName>
    <definedName name="AAAAA1_3_2" localSheetId="3" hidden="1">{#N/A,#N/A,TRUE,"Basic";#N/A,#N/A,TRUE,"EXT-TABLE";#N/A,#N/A,TRUE,"STEEL";#N/A,#N/A,TRUE,"INT-Table";#N/A,#N/A,TRUE,"STEEL";#N/A,#N/A,TRUE,"Door"}</definedName>
    <definedName name="AAAAA1_3_2" localSheetId="2" hidden="1">{#N/A,#N/A,TRUE,"Basic";#N/A,#N/A,TRUE,"EXT-TABLE";#N/A,#N/A,TRUE,"STEEL";#N/A,#N/A,TRUE,"INT-Table";#N/A,#N/A,TRUE,"STEEL";#N/A,#N/A,TRUE,"Door"}</definedName>
    <definedName name="AAAAA1_3_2" localSheetId="4" hidden="1">{#N/A,#N/A,TRUE,"Basic";#N/A,#N/A,TRUE,"EXT-TABLE";#N/A,#N/A,TRUE,"STEEL";#N/A,#N/A,TRUE,"INT-Table";#N/A,#N/A,TRUE,"STEEL";#N/A,#N/A,TRUE,"Door"}</definedName>
    <definedName name="AAAAA1_3_2" localSheetId="16" hidden="1">{#N/A,#N/A,TRUE,"Basic";#N/A,#N/A,TRUE,"EXT-TABLE";#N/A,#N/A,TRUE,"STEEL";#N/A,#N/A,TRUE,"INT-Table";#N/A,#N/A,TRUE,"STEEL";#N/A,#N/A,TRUE,"Door"}</definedName>
    <definedName name="AAAAA1_3_2" localSheetId="21" hidden="1">{#N/A,#N/A,TRUE,"Basic";#N/A,#N/A,TRUE,"EXT-TABLE";#N/A,#N/A,TRUE,"STEEL";#N/A,#N/A,TRUE,"INT-Table";#N/A,#N/A,TRUE,"STEEL";#N/A,#N/A,TRUE,"Door"}</definedName>
    <definedName name="AAAAA1_3_2" localSheetId="5" hidden="1">{#N/A,#N/A,TRUE,"Basic";#N/A,#N/A,TRUE,"EXT-TABLE";#N/A,#N/A,TRUE,"STEEL";#N/A,#N/A,TRUE,"INT-Table";#N/A,#N/A,TRUE,"STEEL";#N/A,#N/A,TRUE,"Door"}</definedName>
    <definedName name="AAAAA1_3_2" localSheetId="13" hidden="1">{#N/A,#N/A,TRUE,"Basic";#N/A,#N/A,TRUE,"EXT-TABLE";#N/A,#N/A,TRUE,"STEEL";#N/A,#N/A,TRUE,"INT-Table";#N/A,#N/A,TRUE,"STEEL";#N/A,#N/A,TRUE,"Door"}</definedName>
    <definedName name="AAAAA1_3_2" localSheetId="14" hidden="1">{#N/A,#N/A,TRUE,"Basic";#N/A,#N/A,TRUE,"EXT-TABLE";#N/A,#N/A,TRUE,"STEEL";#N/A,#N/A,TRUE,"INT-Table";#N/A,#N/A,TRUE,"STEEL";#N/A,#N/A,TRUE,"Door"}</definedName>
    <definedName name="AAAAA1_3_2" localSheetId="15" hidden="1">{#N/A,#N/A,TRUE,"Basic";#N/A,#N/A,TRUE,"EXT-TABLE";#N/A,#N/A,TRUE,"STEEL";#N/A,#N/A,TRUE,"INT-Table";#N/A,#N/A,TRUE,"STEEL";#N/A,#N/A,TRUE,"Door"}</definedName>
    <definedName name="AAAAA1_3_2" hidden="1">{#N/A,#N/A,TRUE,"Basic";#N/A,#N/A,TRUE,"EXT-TABLE";#N/A,#N/A,TRUE,"STEEL";#N/A,#N/A,TRUE,"INT-Table";#N/A,#N/A,TRUE,"STEEL";#N/A,#N/A,TRUE,"Door"}</definedName>
    <definedName name="AAAAA1_4" localSheetId="3" hidden="1">{#N/A,#N/A,TRUE,"Basic";#N/A,#N/A,TRUE,"EXT-TABLE";#N/A,#N/A,TRUE,"STEEL";#N/A,#N/A,TRUE,"INT-Table";#N/A,#N/A,TRUE,"STEEL";#N/A,#N/A,TRUE,"Door"}</definedName>
    <definedName name="AAAAA1_4" localSheetId="2" hidden="1">{#N/A,#N/A,TRUE,"Basic";#N/A,#N/A,TRUE,"EXT-TABLE";#N/A,#N/A,TRUE,"STEEL";#N/A,#N/A,TRUE,"INT-Table";#N/A,#N/A,TRUE,"STEEL";#N/A,#N/A,TRUE,"Door"}</definedName>
    <definedName name="AAAAA1_4" localSheetId="4" hidden="1">{#N/A,#N/A,TRUE,"Basic";#N/A,#N/A,TRUE,"EXT-TABLE";#N/A,#N/A,TRUE,"STEEL";#N/A,#N/A,TRUE,"INT-Table";#N/A,#N/A,TRUE,"STEEL";#N/A,#N/A,TRUE,"Door"}</definedName>
    <definedName name="AAAAA1_4" localSheetId="16" hidden="1">{#N/A,#N/A,TRUE,"Basic";#N/A,#N/A,TRUE,"EXT-TABLE";#N/A,#N/A,TRUE,"STEEL";#N/A,#N/A,TRUE,"INT-Table";#N/A,#N/A,TRUE,"STEEL";#N/A,#N/A,TRUE,"Door"}</definedName>
    <definedName name="AAAAA1_4" localSheetId="21" hidden="1">{#N/A,#N/A,TRUE,"Basic";#N/A,#N/A,TRUE,"EXT-TABLE";#N/A,#N/A,TRUE,"STEEL";#N/A,#N/A,TRUE,"INT-Table";#N/A,#N/A,TRUE,"STEEL";#N/A,#N/A,TRUE,"Door"}</definedName>
    <definedName name="AAAAA1_4" localSheetId="5" hidden="1">{#N/A,#N/A,TRUE,"Basic";#N/A,#N/A,TRUE,"EXT-TABLE";#N/A,#N/A,TRUE,"STEEL";#N/A,#N/A,TRUE,"INT-Table";#N/A,#N/A,TRUE,"STEEL";#N/A,#N/A,TRUE,"Door"}</definedName>
    <definedName name="AAAAA1_4" localSheetId="13" hidden="1">{#N/A,#N/A,TRUE,"Basic";#N/A,#N/A,TRUE,"EXT-TABLE";#N/A,#N/A,TRUE,"STEEL";#N/A,#N/A,TRUE,"INT-Table";#N/A,#N/A,TRUE,"STEEL";#N/A,#N/A,TRUE,"Door"}</definedName>
    <definedName name="AAAAA1_4" localSheetId="14" hidden="1">{#N/A,#N/A,TRUE,"Basic";#N/A,#N/A,TRUE,"EXT-TABLE";#N/A,#N/A,TRUE,"STEEL";#N/A,#N/A,TRUE,"INT-Table";#N/A,#N/A,TRUE,"STEEL";#N/A,#N/A,TRUE,"Door"}</definedName>
    <definedName name="AAAAA1_4" localSheetId="15" hidden="1">{#N/A,#N/A,TRUE,"Basic";#N/A,#N/A,TRUE,"EXT-TABLE";#N/A,#N/A,TRUE,"STEEL";#N/A,#N/A,TRUE,"INT-Table";#N/A,#N/A,TRUE,"STEEL";#N/A,#N/A,TRUE,"Door"}</definedName>
    <definedName name="AAAAA1_4" hidden="1">{#N/A,#N/A,TRUE,"Basic";#N/A,#N/A,TRUE,"EXT-TABLE";#N/A,#N/A,TRUE,"STEEL";#N/A,#N/A,TRUE,"INT-Table";#N/A,#N/A,TRUE,"STEEL";#N/A,#N/A,TRUE,"Door"}</definedName>
    <definedName name="AAAAA1_4_1" localSheetId="3" hidden="1">{#N/A,#N/A,TRUE,"Basic";#N/A,#N/A,TRUE,"EXT-TABLE";#N/A,#N/A,TRUE,"STEEL";#N/A,#N/A,TRUE,"INT-Table";#N/A,#N/A,TRUE,"STEEL";#N/A,#N/A,TRUE,"Door"}</definedName>
    <definedName name="AAAAA1_4_1" localSheetId="2" hidden="1">{#N/A,#N/A,TRUE,"Basic";#N/A,#N/A,TRUE,"EXT-TABLE";#N/A,#N/A,TRUE,"STEEL";#N/A,#N/A,TRUE,"INT-Table";#N/A,#N/A,TRUE,"STEEL";#N/A,#N/A,TRUE,"Door"}</definedName>
    <definedName name="AAAAA1_4_1" localSheetId="4" hidden="1">{#N/A,#N/A,TRUE,"Basic";#N/A,#N/A,TRUE,"EXT-TABLE";#N/A,#N/A,TRUE,"STEEL";#N/A,#N/A,TRUE,"INT-Table";#N/A,#N/A,TRUE,"STEEL";#N/A,#N/A,TRUE,"Door"}</definedName>
    <definedName name="AAAAA1_4_1" localSheetId="16" hidden="1">{#N/A,#N/A,TRUE,"Basic";#N/A,#N/A,TRUE,"EXT-TABLE";#N/A,#N/A,TRUE,"STEEL";#N/A,#N/A,TRUE,"INT-Table";#N/A,#N/A,TRUE,"STEEL";#N/A,#N/A,TRUE,"Door"}</definedName>
    <definedName name="AAAAA1_4_1" localSheetId="21" hidden="1">{#N/A,#N/A,TRUE,"Basic";#N/A,#N/A,TRUE,"EXT-TABLE";#N/A,#N/A,TRUE,"STEEL";#N/A,#N/A,TRUE,"INT-Table";#N/A,#N/A,TRUE,"STEEL";#N/A,#N/A,TRUE,"Door"}</definedName>
    <definedName name="AAAAA1_4_1" localSheetId="5" hidden="1">{#N/A,#N/A,TRUE,"Basic";#N/A,#N/A,TRUE,"EXT-TABLE";#N/A,#N/A,TRUE,"STEEL";#N/A,#N/A,TRUE,"INT-Table";#N/A,#N/A,TRUE,"STEEL";#N/A,#N/A,TRUE,"Door"}</definedName>
    <definedName name="AAAAA1_4_1" localSheetId="13" hidden="1">{#N/A,#N/A,TRUE,"Basic";#N/A,#N/A,TRUE,"EXT-TABLE";#N/A,#N/A,TRUE,"STEEL";#N/A,#N/A,TRUE,"INT-Table";#N/A,#N/A,TRUE,"STEEL";#N/A,#N/A,TRUE,"Door"}</definedName>
    <definedName name="AAAAA1_4_1" localSheetId="14" hidden="1">{#N/A,#N/A,TRUE,"Basic";#N/A,#N/A,TRUE,"EXT-TABLE";#N/A,#N/A,TRUE,"STEEL";#N/A,#N/A,TRUE,"INT-Table";#N/A,#N/A,TRUE,"STEEL";#N/A,#N/A,TRUE,"Door"}</definedName>
    <definedName name="AAAAA1_4_1" localSheetId="15" hidden="1">{#N/A,#N/A,TRUE,"Basic";#N/A,#N/A,TRUE,"EXT-TABLE";#N/A,#N/A,TRUE,"STEEL";#N/A,#N/A,TRUE,"INT-Table";#N/A,#N/A,TRUE,"STEEL";#N/A,#N/A,TRUE,"Door"}</definedName>
    <definedName name="AAAAA1_4_1" hidden="1">{#N/A,#N/A,TRUE,"Basic";#N/A,#N/A,TRUE,"EXT-TABLE";#N/A,#N/A,TRUE,"STEEL";#N/A,#N/A,TRUE,"INT-Table";#N/A,#N/A,TRUE,"STEEL";#N/A,#N/A,TRUE,"Door"}</definedName>
    <definedName name="AAAAA1_4_2" localSheetId="3" hidden="1">{#N/A,#N/A,TRUE,"Basic";#N/A,#N/A,TRUE,"EXT-TABLE";#N/A,#N/A,TRUE,"STEEL";#N/A,#N/A,TRUE,"INT-Table";#N/A,#N/A,TRUE,"STEEL";#N/A,#N/A,TRUE,"Door"}</definedName>
    <definedName name="AAAAA1_4_2" localSheetId="2" hidden="1">{#N/A,#N/A,TRUE,"Basic";#N/A,#N/A,TRUE,"EXT-TABLE";#N/A,#N/A,TRUE,"STEEL";#N/A,#N/A,TRUE,"INT-Table";#N/A,#N/A,TRUE,"STEEL";#N/A,#N/A,TRUE,"Door"}</definedName>
    <definedName name="AAAAA1_4_2" localSheetId="4" hidden="1">{#N/A,#N/A,TRUE,"Basic";#N/A,#N/A,TRUE,"EXT-TABLE";#N/A,#N/A,TRUE,"STEEL";#N/A,#N/A,TRUE,"INT-Table";#N/A,#N/A,TRUE,"STEEL";#N/A,#N/A,TRUE,"Door"}</definedName>
    <definedName name="AAAAA1_4_2" localSheetId="16" hidden="1">{#N/A,#N/A,TRUE,"Basic";#N/A,#N/A,TRUE,"EXT-TABLE";#N/A,#N/A,TRUE,"STEEL";#N/A,#N/A,TRUE,"INT-Table";#N/A,#N/A,TRUE,"STEEL";#N/A,#N/A,TRUE,"Door"}</definedName>
    <definedName name="AAAAA1_4_2" localSheetId="21" hidden="1">{#N/A,#N/A,TRUE,"Basic";#N/A,#N/A,TRUE,"EXT-TABLE";#N/A,#N/A,TRUE,"STEEL";#N/A,#N/A,TRUE,"INT-Table";#N/A,#N/A,TRUE,"STEEL";#N/A,#N/A,TRUE,"Door"}</definedName>
    <definedName name="AAAAA1_4_2" localSheetId="5" hidden="1">{#N/A,#N/A,TRUE,"Basic";#N/A,#N/A,TRUE,"EXT-TABLE";#N/A,#N/A,TRUE,"STEEL";#N/A,#N/A,TRUE,"INT-Table";#N/A,#N/A,TRUE,"STEEL";#N/A,#N/A,TRUE,"Door"}</definedName>
    <definedName name="AAAAA1_4_2" localSheetId="13" hidden="1">{#N/A,#N/A,TRUE,"Basic";#N/A,#N/A,TRUE,"EXT-TABLE";#N/A,#N/A,TRUE,"STEEL";#N/A,#N/A,TRUE,"INT-Table";#N/A,#N/A,TRUE,"STEEL";#N/A,#N/A,TRUE,"Door"}</definedName>
    <definedName name="AAAAA1_4_2" localSheetId="14" hidden="1">{#N/A,#N/A,TRUE,"Basic";#N/A,#N/A,TRUE,"EXT-TABLE";#N/A,#N/A,TRUE,"STEEL";#N/A,#N/A,TRUE,"INT-Table";#N/A,#N/A,TRUE,"STEEL";#N/A,#N/A,TRUE,"Door"}</definedName>
    <definedName name="AAAAA1_4_2" localSheetId="15" hidden="1">{#N/A,#N/A,TRUE,"Basic";#N/A,#N/A,TRUE,"EXT-TABLE";#N/A,#N/A,TRUE,"STEEL";#N/A,#N/A,TRUE,"INT-Table";#N/A,#N/A,TRUE,"STEEL";#N/A,#N/A,TRUE,"Door"}</definedName>
    <definedName name="AAAAA1_4_2" hidden="1">{#N/A,#N/A,TRUE,"Basic";#N/A,#N/A,TRUE,"EXT-TABLE";#N/A,#N/A,TRUE,"STEEL";#N/A,#N/A,TRUE,"INT-Table";#N/A,#N/A,TRUE,"STEEL";#N/A,#N/A,TRUE,"Door"}</definedName>
    <definedName name="AAAAA1_5" localSheetId="3" hidden="1">{#N/A,#N/A,TRUE,"Basic";#N/A,#N/A,TRUE,"EXT-TABLE";#N/A,#N/A,TRUE,"STEEL";#N/A,#N/A,TRUE,"INT-Table";#N/A,#N/A,TRUE,"STEEL";#N/A,#N/A,TRUE,"Door"}</definedName>
    <definedName name="AAAAA1_5" localSheetId="2" hidden="1">{#N/A,#N/A,TRUE,"Basic";#N/A,#N/A,TRUE,"EXT-TABLE";#N/A,#N/A,TRUE,"STEEL";#N/A,#N/A,TRUE,"INT-Table";#N/A,#N/A,TRUE,"STEEL";#N/A,#N/A,TRUE,"Door"}</definedName>
    <definedName name="AAAAA1_5" localSheetId="4" hidden="1">{#N/A,#N/A,TRUE,"Basic";#N/A,#N/A,TRUE,"EXT-TABLE";#N/A,#N/A,TRUE,"STEEL";#N/A,#N/A,TRUE,"INT-Table";#N/A,#N/A,TRUE,"STEEL";#N/A,#N/A,TRUE,"Door"}</definedName>
    <definedName name="AAAAA1_5" localSheetId="16" hidden="1">{#N/A,#N/A,TRUE,"Basic";#N/A,#N/A,TRUE,"EXT-TABLE";#N/A,#N/A,TRUE,"STEEL";#N/A,#N/A,TRUE,"INT-Table";#N/A,#N/A,TRUE,"STEEL";#N/A,#N/A,TRUE,"Door"}</definedName>
    <definedName name="AAAAA1_5" localSheetId="21" hidden="1">{#N/A,#N/A,TRUE,"Basic";#N/A,#N/A,TRUE,"EXT-TABLE";#N/A,#N/A,TRUE,"STEEL";#N/A,#N/A,TRUE,"INT-Table";#N/A,#N/A,TRUE,"STEEL";#N/A,#N/A,TRUE,"Door"}</definedName>
    <definedName name="AAAAA1_5" localSheetId="5" hidden="1">{#N/A,#N/A,TRUE,"Basic";#N/A,#N/A,TRUE,"EXT-TABLE";#N/A,#N/A,TRUE,"STEEL";#N/A,#N/A,TRUE,"INT-Table";#N/A,#N/A,TRUE,"STEEL";#N/A,#N/A,TRUE,"Door"}</definedName>
    <definedName name="AAAAA1_5" localSheetId="13" hidden="1">{#N/A,#N/A,TRUE,"Basic";#N/A,#N/A,TRUE,"EXT-TABLE";#N/A,#N/A,TRUE,"STEEL";#N/A,#N/A,TRUE,"INT-Table";#N/A,#N/A,TRUE,"STEEL";#N/A,#N/A,TRUE,"Door"}</definedName>
    <definedName name="AAAAA1_5" localSheetId="14" hidden="1">{#N/A,#N/A,TRUE,"Basic";#N/A,#N/A,TRUE,"EXT-TABLE";#N/A,#N/A,TRUE,"STEEL";#N/A,#N/A,TRUE,"INT-Table";#N/A,#N/A,TRUE,"STEEL";#N/A,#N/A,TRUE,"Door"}</definedName>
    <definedName name="AAAAA1_5" localSheetId="15" hidden="1">{#N/A,#N/A,TRUE,"Basic";#N/A,#N/A,TRUE,"EXT-TABLE";#N/A,#N/A,TRUE,"STEEL";#N/A,#N/A,TRUE,"INT-Table";#N/A,#N/A,TRUE,"STEEL";#N/A,#N/A,TRUE,"Door"}</definedName>
    <definedName name="AAAAA1_5" hidden="1">{#N/A,#N/A,TRUE,"Basic";#N/A,#N/A,TRUE,"EXT-TABLE";#N/A,#N/A,TRUE,"STEEL";#N/A,#N/A,TRUE,"INT-Table";#N/A,#N/A,TRUE,"STEEL";#N/A,#N/A,TRUE,"Door"}</definedName>
    <definedName name="AAAAA1_5_1" localSheetId="3" hidden="1">{#N/A,#N/A,TRUE,"Basic";#N/A,#N/A,TRUE,"EXT-TABLE";#N/A,#N/A,TRUE,"STEEL";#N/A,#N/A,TRUE,"INT-Table";#N/A,#N/A,TRUE,"STEEL";#N/A,#N/A,TRUE,"Door"}</definedName>
    <definedName name="AAAAA1_5_1" localSheetId="2" hidden="1">{#N/A,#N/A,TRUE,"Basic";#N/A,#N/A,TRUE,"EXT-TABLE";#N/A,#N/A,TRUE,"STEEL";#N/A,#N/A,TRUE,"INT-Table";#N/A,#N/A,TRUE,"STEEL";#N/A,#N/A,TRUE,"Door"}</definedName>
    <definedName name="AAAAA1_5_1" localSheetId="4" hidden="1">{#N/A,#N/A,TRUE,"Basic";#N/A,#N/A,TRUE,"EXT-TABLE";#N/A,#N/A,TRUE,"STEEL";#N/A,#N/A,TRUE,"INT-Table";#N/A,#N/A,TRUE,"STEEL";#N/A,#N/A,TRUE,"Door"}</definedName>
    <definedName name="AAAAA1_5_1" localSheetId="16" hidden="1">{#N/A,#N/A,TRUE,"Basic";#N/A,#N/A,TRUE,"EXT-TABLE";#N/A,#N/A,TRUE,"STEEL";#N/A,#N/A,TRUE,"INT-Table";#N/A,#N/A,TRUE,"STEEL";#N/A,#N/A,TRUE,"Door"}</definedName>
    <definedName name="AAAAA1_5_1" localSheetId="21" hidden="1">{#N/A,#N/A,TRUE,"Basic";#N/A,#N/A,TRUE,"EXT-TABLE";#N/A,#N/A,TRUE,"STEEL";#N/A,#N/A,TRUE,"INT-Table";#N/A,#N/A,TRUE,"STEEL";#N/A,#N/A,TRUE,"Door"}</definedName>
    <definedName name="AAAAA1_5_1" localSheetId="5" hidden="1">{#N/A,#N/A,TRUE,"Basic";#N/A,#N/A,TRUE,"EXT-TABLE";#N/A,#N/A,TRUE,"STEEL";#N/A,#N/A,TRUE,"INT-Table";#N/A,#N/A,TRUE,"STEEL";#N/A,#N/A,TRUE,"Door"}</definedName>
    <definedName name="AAAAA1_5_1" localSheetId="13" hidden="1">{#N/A,#N/A,TRUE,"Basic";#N/A,#N/A,TRUE,"EXT-TABLE";#N/A,#N/A,TRUE,"STEEL";#N/A,#N/A,TRUE,"INT-Table";#N/A,#N/A,TRUE,"STEEL";#N/A,#N/A,TRUE,"Door"}</definedName>
    <definedName name="AAAAA1_5_1" localSheetId="14" hidden="1">{#N/A,#N/A,TRUE,"Basic";#N/A,#N/A,TRUE,"EXT-TABLE";#N/A,#N/A,TRUE,"STEEL";#N/A,#N/A,TRUE,"INT-Table";#N/A,#N/A,TRUE,"STEEL";#N/A,#N/A,TRUE,"Door"}</definedName>
    <definedName name="AAAAA1_5_1" localSheetId="15" hidden="1">{#N/A,#N/A,TRUE,"Basic";#N/A,#N/A,TRUE,"EXT-TABLE";#N/A,#N/A,TRUE,"STEEL";#N/A,#N/A,TRUE,"INT-Table";#N/A,#N/A,TRUE,"STEEL";#N/A,#N/A,TRUE,"Door"}</definedName>
    <definedName name="AAAAA1_5_1" hidden="1">{#N/A,#N/A,TRUE,"Basic";#N/A,#N/A,TRUE,"EXT-TABLE";#N/A,#N/A,TRUE,"STEEL";#N/A,#N/A,TRUE,"INT-Table";#N/A,#N/A,TRUE,"STEEL";#N/A,#N/A,TRUE,"Door"}</definedName>
    <definedName name="AAAAA1_5_2" localSheetId="3" hidden="1">{#N/A,#N/A,TRUE,"Basic";#N/A,#N/A,TRUE,"EXT-TABLE";#N/A,#N/A,TRUE,"STEEL";#N/A,#N/A,TRUE,"INT-Table";#N/A,#N/A,TRUE,"STEEL";#N/A,#N/A,TRUE,"Door"}</definedName>
    <definedName name="AAAAA1_5_2" localSheetId="2" hidden="1">{#N/A,#N/A,TRUE,"Basic";#N/A,#N/A,TRUE,"EXT-TABLE";#N/A,#N/A,TRUE,"STEEL";#N/A,#N/A,TRUE,"INT-Table";#N/A,#N/A,TRUE,"STEEL";#N/A,#N/A,TRUE,"Door"}</definedName>
    <definedName name="AAAAA1_5_2" localSheetId="4" hidden="1">{#N/A,#N/A,TRUE,"Basic";#N/A,#N/A,TRUE,"EXT-TABLE";#N/A,#N/A,TRUE,"STEEL";#N/A,#N/A,TRUE,"INT-Table";#N/A,#N/A,TRUE,"STEEL";#N/A,#N/A,TRUE,"Door"}</definedName>
    <definedName name="AAAAA1_5_2" localSheetId="16" hidden="1">{#N/A,#N/A,TRUE,"Basic";#N/A,#N/A,TRUE,"EXT-TABLE";#N/A,#N/A,TRUE,"STEEL";#N/A,#N/A,TRUE,"INT-Table";#N/A,#N/A,TRUE,"STEEL";#N/A,#N/A,TRUE,"Door"}</definedName>
    <definedName name="AAAAA1_5_2" localSheetId="21" hidden="1">{#N/A,#N/A,TRUE,"Basic";#N/A,#N/A,TRUE,"EXT-TABLE";#N/A,#N/A,TRUE,"STEEL";#N/A,#N/A,TRUE,"INT-Table";#N/A,#N/A,TRUE,"STEEL";#N/A,#N/A,TRUE,"Door"}</definedName>
    <definedName name="AAAAA1_5_2" localSheetId="5" hidden="1">{#N/A,#N/A,TRUE,"Basic";#N/A,#N/A,TRUE,"EXT-TABLE";#N/A,#N/A,TRUE,"STEEL";#N/A,#N/A,TRUE,"INT-Table";#N/A,#N/A,TRUE,"STEEL";#N/A,#N/A,TRUE,"Door"}</definedName>
    <definedName name="AAAAA1_5_2" localSheetId="13" hidden="1">{#N/A,#N/A,TRUE,"Basic";#N/A,#N/A,TRUE,"EXT-TABLE";#N/A,#N/A,TRUE,"STEEL";#N/A,#N/A,TRUE,"INT-Table";#N/A,#N/A,TRUE,"STEEL";#N/A,#N/A,TRUE,"Door"}</definedName>
    <definedName name="AAAAA1_5_2" localSheetId="14" hidden="1">{#N/A,#N/A,TRUE,"Basic";#N/A,#N/A,TRUE,"EXT-TABLE";#N/A,#N/A,TRUE,"STEEL";#N/A,#N/A,TRUE,"INT-Table";#N/A,#N/A,TRUE,"STEEL";#N/A,#N/A,TRUE,"Door"}</definedName>
    <definedName name="AAAAA1_5_2" localSheetId="15" hidden="1">{#N/A,#N/A,TRUE,"Basic";#N/A,#N/A,TRUE,"EXT-TABLE";#N/A,#N/A,TRUE,"STEEL";#N/A,#N/A,TRUE,"INT-Table";#N/A,#N/A,TRUE,"STEEL";#N/A,#N/A,TRUE,"Door"}</definedName>
    <definedName name="AAAAA1_5_2" hidden="1">{#N/A,#N/A,TRUE,"Basic";#N/A,#N/A,TRUE,"EXT-TABLE";#N/A,#N/A,TRUE,"STEEL";#N/A,#N/A,TRUE,"INT-Table";#N/A,#N/A,TRUE,"STEEL";#N/A,#N/A,TRUE,"Door"}</definedName>
    <definedName name="AAAAAA" hidden="1">#REF!</definedName>
    <definedName name="AAAAAAA"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a" localSheetId="3" hidden="1">{#N/A,#N/A,TRUE,"Mhr_Sum"}</definedName>
    <definedName name="aaaaaaaa" localSheetId="2" hidden="1">{#N/A,#N/A,TRUE,"Mhr_Sum"}</definedName>
    <definedName name="aaaaaaaa" localSheetId="4" hidden="1">{#N/A,#N/A,TRUE,"Mhr_Sum"}</definedName>
    <definedName name="aaaaaaaa" localSheetId="16" hidden="1">{#N/A,#N/A,TRUE,"Mhr_Sum"}</definedName>
    <definedName name="aaaaaaaa" localSheetId="21" hidden="1">{#N/A,#N/A,TRUE,"Mhr_Sum"}</definedName>
    <definedName name="aaaaaaaa" localSheetId="5" hidden="1">{#N/A,#N/A,TRUE,"Mhr_Sum"}</definedName>
    <definedName name="aaaaaaaa" localSheetId="13" hidden="1">{#N/A,#N/A,TRUE,"Mhr_Sum"}</definedName>
    <definedName name="aaaaaaaa" localSheetId="14" hidden="1">{#N/A,#N/A,TRUE,"Mhr_Sum"}</definedName>
    <definedName name="aaaaaaaa" localSheetId="15" hidden="1">{#N/A,#N/A,TRUE,"Mhr_Sum"}</definedName>
    <definedName name="aaaaaaaa" hidden="1">{#N/A,#N/A,TRUE,"Mhr_Sum"}</definedName>
    <definedName name="aaaaaaaaa" localSheetId="3" hidden="1">{#N/A,#N/A,FALSE,"CCTV"}</definedName>
    <definedName name="aaaaaaaaa" localSheetId="2" hidden="1">{#N/A,#N/A,FALSE,"CCTV"}</definedName>
    <definedName name="aaaaaaaaa" localSheetId="4" hidden="1">{#N/A,#N/A,FALSE,"CCTV"}</definedName>
    <definedName name="aaaaaaaaa" localSheetId="16" hidden="1">{#N/A,#N/A,FALSE,"CCTV"}</definedName>
    <definedName name="aaaaaaaaa" localSheetId="21" hidden="1">{#N/A,#N/A,FALSE,"CCTV"}</definedName>
    <definedName name="aaaaaaaaa" localSheetId="5" hidden="1">{#N/A,#N/A,FALSE,"CCTV"}</definedName>
    <definedName name="aaaaaaaaa" localSheetId="13" hidden="1">{#N/A,#N/A,FALSE,"CCTV"}</definedName>
    <definedName name="aaaaaaaaa" localSheetId="14" hidden="1">{#N/A,#N/A,FALSE,"CCTV"}</definedName>
    <definedName name="aaaaaaaaa" localSheetId="15" hidden="1">{#N/A,#N/A,FALSE,"CCTV"}</definedName>
    <definedName name="aaaaaaaaa" hidden="1">{#N/A,#N/A,FALSE,"CCTV"}</definedName>
    <definedName name="aaaaaaaaaa" localSheetId="3" hidden="1">{#N/A,#N/A,FALSE,"Project Cost Summary";#N/A,#N/A,FALSE,"Man Hour Summary"}</definedName>
    <definedName name="aaaaaaaaaa" localSheetId="9" hidden="1">{#N/A,#N/A,FALSE,"Project Cost Summary";#N/A,#N/A,FALSE,"Man Hour Summary"}</definedName>
    <definedName name="aaaaaaaaaa" localSheetId="8" hidden="1">{#N/A,#N/A,FALSE,"Project Cost Summary";#N/A,#N/A,FALSE,"Man Hour Summary"}</definedName>
    <definedName name="aaaaaaaaaa" localSheetId="0" hidden="1">{#N/A,#N/A,FALSE,"Project Cost Summary";#N/A,#N/A,FALSE,"Man Hour Summary"}</definedName>
    <definedName name="aaaaaaaaaa" localSheetId="10" hidden="1">{#N/A,#N/A,FALSE,"Project Cost Summary";#N/A,#N/A,FALSE,"Man Hour Summary"}</definedName>
    <definedName name="aaaaaaaaaa" localSheetId="6" hidden="1">{#N/A,#N/A,FALSE,"Project Cost Summary";#N/A,#N/A,FALSE,"Man Hour Summary"}</definedName>
    <definedName name="aaaaaaaaaa" localSheetId="12" hidden="1">{#N/A,#N/A,FALSE,"Project Cost Summary";#N/A,#N/A,FALSE,"Man Hour Summary"}</definedName>
    <definedName name="aaaaaaaaaa" localSheetId="11" hidden="1">{#N/A,#N/A,FALSE,"Project Cost Summary";#N/A,#N/A,FALSE,"Man Hour Summary"}</definedName>
    <definedName name="aaaaaaaaaa" localSheetId="1" hidden="1">{#N/A,#N/A,FALSE,"Project Cost Summary";#N/A,#N/A,FALSE,"Man Hour Summary"}</definedName>
    <definedName name="aaaaaaaaaa" localSheetId="2" hidden="1">{#N/A,#N/A,FALSE,"Project Cost Summary";#N/A,#N/A,FALSE,"Man Hour Summary"}</definedName>
    <definedName name="aaaaaaaaaa" localSheetId="4" hidden="1">{#N/A,#N/A,FALSE,"Project Cost Summary";#N/A,#N/A,FALSE,"Man Hour Summary"}</definedName>
    <definedName name="aaaaaaaaaa" localSheetId="16" hidden="1">{#N/A,#N/A,FALSE,"Project Cost Summary";#N/A,#N/A,FALSE,"Man Hour Summary"}</definedName>
    <definedName name="aaaaaaaaaa" localSheetId="21" hidden="1">{#N/A,#N/A,FALSE,"Project Cost Summary";#N/A,#N/A,FALSE,"Man Hour Summary"}</definedName>
    <definedName name="aaaaaaaaaa" localSheetId="5" hidden="1">{#N/A,#N/A,FALSE,"Project Cost Summary";#N/A,#N/A,FALSE,"Man Hour Summary"}</definedName>
    <definedName name="aaaaaaaaaa" localSheetId="23" hidden="1">{#N/A,#N/A,FALSE,"Project Cost Summary";#N/A,#N/A,FALSE,"Man Hour Summary"}</definedName>
    <definedName name="aaaaaaaaaa" localSheetId="7" hidden="1">{#N/A,#N/A,FALSE,"Project Cost Summary";#N/A,#N/A,FALSE,"Man Hour Summary"}</definedName>
    <definedName name="aaaaaaaaaa" localSheetId="13" hidden="1">{#N/A,#N/A,FALSE,"Project Cost Summary";#N/A,#N/A,FALSE,"Man Hour Summary"}</definedName>
    <definedName name="aaaaaaaaaa" localSheetId="18" hidden="1">{#N/A,#N/A,FALSE,"Project Cost Summary";#N/A,#N/A,FALSE,"Man Hour Summary"}</definedName>
    <definedName name="aaaaaaaaaa" localSheetId="14" hidden="1">{#N/A,#N/A,FALSE,"Project Cost Summary";#N/A,#N/A,FALSE,"Man Hour Summary"}</definedName>
    <definedName name="aaaaaaaaaa" localSheetId="15" hidden="1">{#N/A,#N/A,FALSE,"Project Cost Summary";#N/A,#N/A,FALSE,"Man Hour Summary"}</definedName>
    <definedName name="aaaaaaaaaa" hidden="1">{#N/A,#N/A,FALSE,"Project Cost Summary";#N/A,#N/A,FALSE,"Man Hour Summary"}</definedName>
    <definedName name="AAAAAAAAAAAAAAAAA" localSheetId="3" hidden="1">{#N/A,#N/A,FALSE,"배수2"}</definedName>
    <definedName name="AAAAAAAAAAAAAAAAA" localSheetId="2" hidden="1">{#N/A,#N/A,FALSE,"배수2"}</definedName>
    <definedName name="AAAAAAAAAAAAAAAAA" localSheetId="4" hidden="1">{#N/A,#N/A,FALSE,"배수2"}</definedName>
    <definedName name="AAAAAAAAAAAAAAAAA" localSheetId="16" hidden="1">{#N/A,#N/A,FALSE,"배수2"}</definedName>
    <definedName name="AAAAAAAAAAAAAAAAA" localSheetId="21" hidden="1">{#N/A,#N/A,FALSE,"배수2"}</definedName>
    <definedName name="AAAAAAAAAAAAAAAAA" localSheetId="5" hidden="1">{#N/A,#N/A,FALSE,"배수2"}</definedName>
    <definedName name="AAAAAAAAAAAAAAAAA" localSheetId="13" hidden="1">{#N/A,#N/A,FALSE,"배수2"}</definedName>
    <definedName name="AAAAAAAAAAAAAAAAA" localSheetId="14" hidden="1">{#N/A,#N/A,FALSE,"배수2"}</definedName>
    <definedName name="AAAAAAAAAAAAAAAAA" localSheetId="15" hidden="1">{#N/A,#N/A,FALSE,"배수2"}</definedName>
    <definedName name="AAAAAAAAAAAAAAAAA" hidden="1">{#N/A,#N/A,FALSE,"배수2"}</definedName>
    <definedName name="aaafff" localSheetId="3" hidden="1">{"'장비'!$A$3:$M$12"}</definedName>
    <definedName name="aaafff" localSheetId="2" hidden="1">{"'장비'!$A$3:$M$12"}</definedName>
    <definedName name="aaafff" localSheetId="4" hidden="1">{"'장비'!$A$3:$M$12"}</definedName>
    <definedName name="aaafff" localSheetId="16" hidden="1">{"'장비'!$A$3:$M$12"}</definedName>
    <definedName name="aaafff" localSheetId="21" hidden="1">{"'장비'!$A$3:$M$12"}</definedName>
    <definedName name="aaafff" localSheetId="5" hidden="1">{"'장비'!$A$3:$M$12"}</definedName>
    <definedName name="aaafff" localSheetId="13" hidden="1">{"'장비'!$A$3:$M$12"}</definedName>
    <definedName name="aaafff" localSheetId="14" hidden="1">{"'장비'!$A$3:$M$12"}</definedName>
    <definedName name="aaafff" localSheetId="15" hidden="1">{"'장비'!$A$3:$M$12"}</definedName>
    <definedName name="aaafff" hidden="1">{"'장비'!$A$3:$M$12"}</definedName>
    <definedName name="aaag" localSheetId="3" hidden="1">{#N/A,#N/A,TRUE,"SUM";#N/A,#N/A,TRUE,"EE";#N/A,#N/A,TRUE,"AC";#N/A,#N/A,TRUE,"SN"}</definedName>
    <definedName name="aaag" localSheetId="2" hidden="1">{#N/A,#N/A,TRUE,"SUM";#N/A,#N/A,TRUE,"EE";#N/A,#N/A,TRUE,"AC";#N/A,#N/A,TRUE,"SN"}</definedName>
    <definedName name="aaag" localSheetId="4" hidden="1">{#N/A,#N/A,TRUE,"SUM";#N/A,#N/A,TRUE,"EE";#N/A,#N/A,TRUE,"AC";#N/A,#N/A,TRUE,"SN"}</definedName>
    <definedName name="aaag" localSheetId="16" hidden="1">{#N/A,#N/A,TRUE,"SUM";#N/A,#N/A,TRUE,"EE";#N/A,#N/A,TRUE,"AC";#N/A,#N/A,TRUE,"SN"}</definedName>
    <definedName name="aaag" localSheetId="21" hidden="1">{#N/A,#N/A,TRUE,"SUM";#N/A,#N/A,TRUE,"EE";#N/A,#N/A,TRUE,"AC";#N/A,#N/A,TRUE,"SN"}</definedName>
    <definedName name="aaag" localSheetId="5" hidden="1">{#N/A,#N/A,TRUE,"SUM";#N/A,#N/A,TRUE,"EE";#N/A,#N/A,TRUE,"AC";#N/A,#N/A,TRUE,"SN"}</definedName>
    <definedName name="aaag" localSheetId="13" hidden="1">{#N/A,#N/A,TRUE,"SUM";#N/A,#N/A,TRUE,"EE";#N/A,#N/A,TRUE,"AC";#N/A,#N/A,TRUE,"SN"}</definedName>
    <definedName name="aaag" localSheetId="14" hidden="1">{#N/A,#N/A,TRUE,"SUM";#N/A,#N/A,TRUE,"EE";#N/A,#N/A,TRUE,"AC";#N/A,#N/A,TRUE,"SN"}</definedName>
    <definedName name="aaag" localSheetId="15" hidden="1">{#N/A,#N/A,TRUE,"SUM";#N/A,#N/A,TRUE,"EE";#N/A,#N/A,TRUE,"AC";#N/A,#N/A,TRUE,"SN"}</definedName>
    <definedName name="aaag" hidden="1">{#N/A,#N/A,TRUE,"SUM";#N/A,#N/A,TRUE,"EE";#N/A,#N/A,TRUE,"AC";#N/A,#N/A,TRUE,"SN"}</definedName>
    <definedName name="ab" localSheetId="3" hidden="1">{#N/A,#N/A,TRUE,"Mhr_Sum"}</definedName>
    <definedName name="ab" localSheetId="2" hidden="1">{#N/A,#N/A,TRUE,"Mhr_Sum"}</definedName>
    <definedName name="ab" localSheetId="4" hidden="1">{#N/A,#N/A,TRUE,"Mhr_Sum"}</definedName>
    <definedName name="ab" localSheetId="16" hidden="1">{#N/A,#N/A,TRUE,"Mhr_Sum"}</definedName>
    <definedName name="ab" localSheetId="21" hidden="1">{#N/A,#N/A,TRUE,"Mhr_Sum"}</definedName>
    <definedName name="ab" localSheetId="5" hidden="1">{#N/A,#N/A,TRUE,"Mhr_Sum"}</definedName>
    <definedName name="ab" localSheetId="13" hidden="1">{#N/A,#N/A,TRUE,"Mhr_Sum"}</definedName>
    <definedName name="ab" localSheetId="14" hidden="1">{#N/A,#N/A,TRUE,"Mhr_Sum"}</definedName>
    <definedName name="ab" localSheetId="15" hidden="1">{#N/A,#N/A,TRUE,"Mhr_Sum"}</definedName>
    <definedName name="ab" hidden="1">{#N/A,#N/A,TRUE,"Mhr_Sum"}</definedName>
    <definedName name="ab_1" localSheetId="3" hidden="1">{#N/A,#N/A,TRUE,"Basic";#N/A,#N/A,TRUE,"EXT-TABLE";#N/A,#N/A,TRUE,"STEEL";#N/A,#N/A,TRUE,"INT-Table";#N/A,#N/A,TRUE,"STEEL";#N/A,#N/A,TRUE,"Door"}</definedName>
    <definedName name="ab_1" localSheetId="2" hidden="1">{#N/A,#N/A,TRUE,"Basic";#N/A,#N/A,TRUE,"EXT-TABLE";#N/A,#N/A,TRUE,"STEEL";#N/A,#N/A,TRUE,"INT-Table";#N/A,#N/A,TRUE,"STEEL";#N/A,#N/A,TRUE,"Door"}</definedName>
    <definedName name="ab_1" localSheetId="4" hidden="1">{#N/A,#N/A,TRUE,"Basic";#N/A,#N/A,TRUE,"EXT-TABLE";#N/A,#N/A,TRUE,"STEEL";#N/A,#N/A,TRUE,"INT-Table";#N/A,#N/A,TRUE,"STEEL";#N/A,#N/A,TRUE,"Door"}</definedName>
    <definedName name="ab_1" localSheetId="16" hidden="1">{#N/A,#N/A,TRUE,"Basic";#N/A,#N/A,TRUE,"EXT-TABLE";#N/A,#N/A,TRUE,"STEEL";#N/A,#N/A,TRUE,"INT-Table";#N/A,#N/A,TRUE,"STEEL";#N/A,#N/A,TRUE,"Door"}</definedName>
    <definedName name="ab_1" localSheetId="21" hidden="1">{#N/A,#N/A,TRUE,"Basic";#N/A,#N/A,TRUE,"EXT-TABLE";#N/A,#N/A,TRUE,"STEEL";#N/A,#N/A,TRUE,"INT-Table";#N/A,#N/A,TRUE,"STEEL";#N/A,#N/A,TRUE,"Door"}</definedName>
    <definedName name="ab_1" localSheetId="5" hidden="1">{#N/A,#N/A,TRUE,"Basic";#N/A,#N/A,TRUE,"EXT-TABLE";#N/A,#N/A,TRUE,"STEEL";#N/A,#N/A,TRUE,"INT-Table";#N/A,#N/A,TRUE,"STEEL";#N/A,#N/A,TRUE,"Door"}</definedName>
    <definedName name="ab_1" localSheetId="13" hidden="1">{#N/A,#N/A,TRUE,"Basic";#N/A,#N/A,TRUE,"EXT-TABLE";#N/A,#N/A,TRUE,"STEEL";#N/A,#N/A,TRUE,"INT-Table";#N/A,#N/A,TRUE,"STEEL";#N/A,#N/A,TRUE,"Door"}</definedName>
    <definedName name="ab_1" localSheetId="14" hidden="1">{#N/A,#N/A,TRUE,"Basic";#N/A,#N/A,TRUE,"EXT-TABLE";#N/A,#N/A,TRUE,"STEEL";#N/A,#N/A,TRUE,"INT-Table";#N/A,#N/A,TRUE,"STEEL";#N/A,#N/A,TRUE,"Door"}</definedName>
    <definedName name="ab_1" localSheetId="15" hidden="1">{#N/A,#N/A,TRUE,"Basic";#N/A,#N/A,TRUE,"EXT-TABLE";#N/A,#N/A,TRUE,"STEEL";#N/A,#N/A,TRUE,"INT-Table";#N/A,#N/A,TRUE,"STEEL";#N/A,#N/A,TRUE,"Door"}</definedName>
    <definedName name="ab_1" hidden="1">{#N/A,#N/A,TRUE,"Basic";#N/A,#N/A,TRUE,"EXT-TABLE";#N/A,#N/A,TRUE,"STEEL";#N/A,#N/A,TRUE,"INT-Table";#N/A,#N/A,TRUE,"STEEL";#N/A,#N/A,TRUE,"Door"}</definedName>
    <definedName name="ab_1_1" localSheetId="3" hidden="1">{#N/A,#N/A,TRUE,"Basic";#N/A,#N/A,TRUE,"EXT-TABLE";#N/A,#N/A,TRUE,"STEEL";#N/A,#N/A,TRUE,"INT-Table";#N/A,#N/A,TRUE,"STEEL";#N/A,#N/A,TRUE,"Door"}</definedName>
    <definedName name="ab_1_1" localSheetId="2" hidden="1">{#N/A,#N/A,TRUE,"Basic";#N/A,#N/A,TRUE,"EXT-TABLE";#N/A,#N/A,TRUE,"STEEL";#N/A,#N/A,TRUE,"INT-Table";#N/A,#N/A,TRUE,"STEEL";#N/A,#N/A,TRUE,"Door"}</definedName>
    <definedName name="ab_1_1" localSheetId="4" hidden="1">{#N/A,#N/A,TRUE,"Basic";#N/A,#N/A,TRUE,"EXT-TABLE";#N/A,#N/A,TRUE,"STEEL";#N/A,#N/A,TRUE,"INT-Table";#N/A,#N/A,TRUE,"STEEL";#N/A,#N/A,TRUE,"Door"}</definedName>
    <definedName name="ab_1_1" localSheetId="16" hidden="1">{#N/A,#N/A,TRUE,"Basic";#N/A,#N/A,TRUE,"EXT-TABLE";#N/A,#N/A,TRUE,"STEEL";#N/A,#N/A,TRUE,"INT-Table";#N/A,#N/A,TRUE,"STEEL";#N/A,#N/A,TRUE,"Door"}</definedName>
    <definedName name="ab_1_1" localSheetId="21" hidden="1">{#N/A,#N/A,TRUE,"Basic";#N/A,#N/A,TRUE,"EXT-TABLE";#N/A,#N/A,TRUE,"STEEL";#N/A,#N/A,TRUE,"INT-Table";#N/A,#N/A,TRUE,"STEEL";#N/A,#N/A,TRUE,"Door"}</definedName>
    <definedName name="ab_1_1" localSheetId="5" hidden="1">{#N/A,#N/A,TRUE,"Basic";#N/A,#N/A,TRUE,"EXT-TABLE";#N/A,#N/A,TRUE,"STEEL";#N/A,#N/A,TRUE,"INT-Table";#N/A,#N/A,TRUE,"STEEL";#N/A,#N/A,TRUE,"Door"}</definedName>
    <definedName name="ab_1_1" localSheetId="13" hidden="1">{#N/A,#N/A,TRUE,"Basic";#N/A,#N/A,TRUE,"EXT-TABLE";#N/A,#N/A,TRUE,"STEEL";#N/A,#N/A,TRUE,"INT-Table";#N/A,#N/A,TRUE,"STEEL";#N/A,#N/A,TRUE,"Door"}</definedName>
    <definedName name="ab_1_1" localSheetId="14" hidden="1">{#N/A,#N/A,TRUE,"Basic";#N/A,#N/A,TRUE,"EXT-TABLE";#N/A,#N/A,TRUE,"STEEL";#N/A,#N/A,TRUE,"INT-Table";#N/A,#N/A,TRUE,"STEEL";#N/A,#N/A,TRUE,"Door"}</definedName>
    <definedName name="ab_1_1" localSheetId="15" hidden="1">{#N/A,#N/A,TRUE,"Basic";#N/A,#N/A,TRUE,"EXT-TABLE";#N/A,#N/A,TRUE,"STEEL";#N/A,#N/A,TRUE,"INT-Table";#N/A,#N/A,TRUE,"STEEL";#N/A,#N/A,TRUE,"Door"}</definedName>
    <definedName name="ab_1_1" hidden="1">{#N/A,#N/A,TRUE,"Basic";#N/A,#N/A,TRUE,"EXT-TABLE";#N/A,#N/A,TRUE,"STEEL";#N/A,#N/A,TRUE,"INT-Table";#N/A,#N/A,TRUE,"STEEL";#N/A,#N/A,TRUE,"Door"}</definedName>
    <definedName name="ab_1_2" localSheetId="3" hidden="1">{#N/A,#N/A,TRUE,"Basic";#N/A,#N/A,TRUE,"EXT-TABLE";#N/A,#N/A,TRUE,"STEEL";#N/A,#N/A,TRUE,"INT-Table";#N/A,#N/A,TRUE,"STEEL";#N/A,#N/A,TRUE,"Door"}</definedName>
    <definedName name="ab_1_2" localSheetId="2" hidden="1">{#N/A,#N/A,TRUE,"Basic";#N/A,#N/A,TRUE,"EXT-TABLE";#N/A,#N/A,TRUE,"STEEL";#N/A,#N/A,TRUE,"INT-Table";#N/A,#N/A,TRUE,"STEEL";#N/A,#N/A,TRUE,"Door"}</definedName>
    <definedName name="ab_1_2" localSheetId="4" hidden="1">{#N/A,#N/A,TRUE,"Basic";#N/A,#N/A,TRUE,"EXT-TABLE";#N/A,#N/A,TRUE,"STEEL";#N/A,#N/A,TRUE,"INT-Table";#N/A,#N/A,TRUE,"STEEL";#N/A,#N/A,TRUE,"Door"}</definedName>
    <definedName name="ab_1_2" localSheetId="16" hidden="1">{#N/A,#N/A,TRUE,"Basic";#N/A,#N/A,TRUE,"EXT-TABLE";#N/A,#N/A,TRUE,"STEEL";#N/A,#N/A,TRUE,"INT-Table";#N/A,#N/A,TRUE,"STEEL";#N/A,#N/A,TRUE,"Door"}</definedName>
    <definedName name="ab_1_2" localSheetId="21" hidden="1">{#N/A,#N/A,TRUE,"Basic";#N/A,#N/A,TRUE,"EXT-TABLE";#N/A,#N/A,TRUE,"STEEL";#N/A,#N/A,TRUE,"INT-Table";#N/A,#N/A,TRUE,"STEEL";#N/A,#N/A,TRUE,"Door"}</definedName>
    <definedName name="ab_1_2" localSheetId="5" hidden="1">{#N/A,#N/A,TRUE,"Basic";#N/A,#N/A,TRUE,"EXT-TABLE";#N/A,#N/A,TRUE,"STEEL";#N/A,#N/A,TRUE,"INT-Table";#N/A,#N/A,TRUE,"STEEL";#N/A,#N/A,TRUE,"Door"}</definedName>
    <definedName name="ab_1_2" localSheetId="13" hidden="1">{#N/A,#N/A,TRUE,"Basic";#N/A,#N/A,TRUE,"EXT-TABLE";#N/A,#N/A,TRUE,"STEEL";#N/A,#N/A,TRUE,"INT-Table";#N/A,#N/A,TRUE,"STEEL";#N/A,#N/A,TRUE,"Door"}</definedName>
    <definedName name="ab_1_2" localSheetId="14" hidden="1">{#N/A,#N/A,TRUE,"Basic";#N/A,#N/A,TRUE,"EXT-TABLE";#N/A,#N/A,TRUE,"STEEL";#N/A,#N/A,TRUE,"INT-Table";#N/A,#N/A,TRUE,"STEEL";#N/A,#N/A,TRUE,"Door"}</definedName>
    <definedName name="ab_1_2" localSheetId="15" hidden="1">{#N/A,#N/A,TRUE,"Basic";#N/A,#N/A,TRUE,"EXT-TABLE";#N/A,#N/A,TRUE,"STEEL";#N/A,#N/A,TRUE,"INT-Table";#N/A,#N/A,TRUE,"STEEL";#N/A,#N/A,TRUE,"Door"}</definedName>
    <definedName name="ab_1_2" hidden="1">{#N/A,#N/A,TRUE,"Basic";#N/A,#N/A,TRUE,"EXT-TABLE";#N/A,#N/A,TRUE,"STEEL";#N/A,#N/A,TRUE,"INT-Table";#N/A,#N/A,TRUE,"STEEL";#N/A,#N/A,TRUE,"Door"}</definedName>
    <definedName name="ab_2" localSheetId="3" hidden="1">{#N/A,#N/A,TRUE,"Basic";#N/A,#N/A,TRUE,"EXT-TABLE";#N/A,#N/A,TRUE,"STEEL";#N/A,#N/A,TRUE,"INT-Table";#N/A,#N/A,TRUE,"STEEL";#N/A,#N/A,TRUE,"Door"}</definedName>
    <definedName name="ab_2" localSheetId="2" hidden="1">{#N/A,#N/A,TRUE,"Basic";#N/A,#N/A,TRUE,"EXT-TABLE";#N/A,#N/A,TRUE,"STEEL";#N/A,#N/A,TRUE,"INT-Table";#N/A,#N/A,TRUE,"STEEL";#N/A,#N/A,TRUE,"Door"}</definedName>
    <definedName name="ab_2" localSheetId="4" hidden="1">{#N/A,#N/A,TRUE,"Basic";#N/A,#N/A,TRUE,"EXT-TABLE";#N/A,#N/A,TRUE,"STEEL";#N/A,#N/A,TRUE,"INT-Table";#N/A,#N/A,TRUE,"STEEL";#N/A,#N/A,TRUE,"Door"}</definedName>
    <definedName name="ab_2" localSheetId="16" hidden="1">{#N/A,#N/A,TRUE,"Basic";#N/A,#N/A,TRUE,"EXT-TABLE";#N/A,#N/A,TRUE,"STEEL";#N/A,#N/A,TRUE,"INT-Table";#N/A,#N/A,TRUE,"STEEL";#N/A,#N/A,TRUE,"Door"}</definedName>
    <definedName name="ab_2" localSheetId="21" hidden="1">{#N/A,#N/A,TRUE,"Basic";#N/A,#N/A,TRUE,"EXT-TABLE";#N/A,#N/A,TRUE,"STEEL";#N/A,#N/A,TRUE,"INT-Table";#N/A,#N/A,TRUE,"STEEL";#N/A,#N/A,TRUE,"Door"}</definedName>
    <definedName name="ab_2" localSheetId="5" hidden="1">{#N/A,#N/A,TRUE,"Basic";#N/A,#N/A,TRUE,"EXT-TABLE";#N/A,#N/A,TRUE,"STEEL";#N/A,#N/A,TRUE,"INT-Table";#N/A,#N/A,TRUE,"STEEL";#N/A,#N/A,TRUE,"Door"}</definedName>
    <definedName name="ab_2" localSheetId="13" hidden="1">{#N/A,#N/A,TRUE,"Basic";#N/A,#N/A,TRUE,"EXT-TABLE";#N/A,#N/A,TRUE,"STEEL";#N/A,#N/A,TRUE,"INT-Table";#N/A,#N/A,TRUE,"STEEL";#N/A,#N/A,TRUE,"Door"}</definedName>
    <definedName name="ab_2" localSheetId="14" hidden="1">{#N/A,#N/A,TRUE,"Basic";#N/A,#N/A,TRUE,"EXT-TABLE";#N/A,#N/A,TRUE,"STEEL";#N/A,#N/A,TRUE,"INT-Table";#N/A,#N/A,TRUE,"STEEL";#N/A,#N/A,TRUE,"Door"}</definedName>
    <definedName name="ab_2" localSheetId="15" hidden="1">{#N/A,#N/A,TRUE,"Basic";#N/A,#N/A,TRUE,"EXT-TABLE";#N/A,#N/A,TRUE,"STEEL";#N/A,#N/A,TRUE,"INT-Table";#N/A,#N/A,TRUE,"STEEL";#N/A,#N/A,TRUE,"Door"}</definedName>
    <definedName name="ab_2" hidden="1">{#N/A,#N/A,TRUE,"Basic";#N/A,#N/A,TRUE,"EXT-TABLE";#N/A,#N/A,TRUE,"STEEL";#N/A,#N/A,TRUE,"INT-Table";#N/A,#N/A,TRUE,"STEEL";#N/A,#N/A,TRUE,"Door"}</definedName>
    <definedName name="ab_2_1" localSheetId="3" hidden="1">{#N/A,#N/A,TRUE,"Basic";#N/A,#N/A,TRUE,"EXT-TABLE";#N/A,#N/A,TRUE,"STEEL";#N/A,#N/A,TRUE,"INT-Table";#N/A,#N/A,TRUE,"STEEL";#N/A,#N/A,TRUE,"Door"}</definedName>
    <definedName name="ab_2_1" localSheetId="2" hidden="1">{#N/A,#N/A,TRUE,"Basic";#N/A,#N/A,TRUE,"EXT-TABLE";#N/A,#N/A,TRUE,"STEEL";#N/A,#N/A,TRUE,"INT-Table";#N/A,#N/A,TRUE,"STEEL";#N/A,#N/A,TRUE,"Door"}</definedName>
    <definedName name="ab_2_1" localSheetId="4" hidden="1">{#N/A,#N/A,TRUE,"Basic";#N/A,#N/A,TRUE,"EXT-TABLE";#N/A,#N/A,TRUE,"STEEL";#N/A,#N/A,TRUE,"INT-Table";#N/A,#N/A,TRUE,"STEEL";#N/A,#N/A,TRUE,"Door"}</definedName>
    <definedName name="ab_2_1" localSheetId="16" hidden="1">{#N/A,#N/A,TRUE,"Basic";#N/A,#N/A,TRUE,"EXT-TABLE";#N/A,#N/A,TRUE,"STEEL";#N/A,#N/A,TRUE,"INT-Table";#N/A,#N/A,TRUE,"STEEL";#N/A,#N/A,TRUE,"Door"}</definedName>
    <definedName name="ab_2_1" localSheetId="21" hidden="1">{#N/A,#N/A,TRUE,"Basic";#N/A,#N/A,TRUE,"EXT-TABLE";#N/A,#N/A,TRUE,"STEEL";#N/A,#N/A,TRUE,"INT-Table";#N/A,#N/A,TRUE,"STEEL";#N/A,#N/A,TRUE,"Door"}</definedName>
    <definedName name="ab_2_1" localSheetId="5" hidden="1">{#N/A,#N/A,TRUE,"Basic";#N/A,#N/A,TRUE,"EXT-TABLE";#N/A,#N/A,TRUE,"STEEL";#N/A,#N/A,TRUE,"INT-Table";#N/A,#N/A,TRUE,"STEEL";#N/A,#N/A,TRUE,"Door"}</definedName>
    <definedName name="ab_2_1" localSheetId="13" hidden="1">{#N/A,#N/A,TRUE,"Basic";#N/A,#N/A,TRUE,"EXT-TABLE";#N/A,#N/A,TRUE,"STEEL";#N/A,#N/A,TRUE,"INT-Table";#N/A,#N/A,TRUE,"STEEL";#N/A,#N/A,TRUE,"Door"}</definedName>
    <definedName name="ab_2_1" localSheetId="14" hidden="1">{#N/A,#N/A,TRUE,"Basic";#N/A,#N/A,TRUE,"EXT-TABLE";#N/A,#N/A,TRUE,"STEEL";#N/A,#N/A,TRUE,"INT-Table";#N/A,#N/A,TRUE,"STEEL";#N/A,#N/A,TRUE,"Door"}</definedName>
    <definedName name="ab_2_1" localSheetId="15" hidden="1">{#N/A,#N/A,TRUE,"Basic";#N/A,#N/A,TRUE,"EXT-TABLE";#N/A,#N/A,TRUE,"STEEL";#N/A,#N/A,TRUE,"INT-Table";#N/A,#N/A,TRUE,"STEEL";#N/A,#N/A,TRUE,"Door"}</definedName>
    <definedName name="ab_2_1" hidden="1">{#N/A,#N/A,TRUE,"Basic";#N/A,#N/A,TRUE,"EXT-TABLE";#N/A,#N/A,TRUE,"STEEL";#N/A,#N/A,TRUE,"INT-Table";#N/A,#N/A,TRUE,"STEEL";#N/A,#N/A,TRUE,"Door"}</definedName>
    <definedName name="ab_2_2" localSheetId="3" hidden="1">{#N/A,#N/A,TRUE,"Basic";#N/A,#N/A,TRUE,"EXT-TABLE";#N/A,#N/A,TRUE,"STEEL";#N/A,#N/A,TRUE,"INT-Table";#N/A,#N/A,TRUE,"STEEL";#N/A,#N/A,TRUE,"Door"}</definedName>
    <definedName name="ab_2_2" localSheetId="2" hidden="1">{#N/A,#N/A,TRUE,"Basic";#N/A,#N/A,TRUE,"EXT-TABLE";#N/A,#N/A,TRUE,"STEEL";#N/A,#N/A,TRUE,"INT-Table";#N/A,#N/A,TRUE,"STEEL";#N/A,#N/A,TRUE,"Door"}</definedName>
    <definedName name="ab_2_2" localSheetId="4" hidden="1">{#N/A,#N/A,TRUE,"Basic";#N/A,#N/A,TRUE,"EXT-TABLE";#N/A,#N/A,TRUE,"STEEL";#N/A,#N/A,TRUE,"INT-Table";#N/A,#N/A,TRUE,"STEEL";#N/A,#N/A,TRUE,"Door"}</definedName>
    <definedName name="ab_2_2" localSheetId="16" hidden="1">{#N/A,#N/A,TRUE,"Basic";#N/A,#N/A,TRUE,"EXT-TABLE";#N/A,#N/A,TRUE,"STEEL";#N/A,#N/A,TRUE,"INT-Table";#N/A,#N/A,TRUE,"STEEL";#N/A,#N/A,TRUE,"Door"}</definedName>
    <definedName name="ab_2_2" localSheetId="21" hidden="1">{#N/A,#N/A,TRUE,"Basic";#N/A,#N/A,TRUE,"EXT-TABLE";#N/A,#N/A,TRUE,"STEEL";#N/A,#N/A,TRUE,"INT-Table";#N/A,#N/A,TRUE,"STEEL";#N/A,#N/A,TRUE,"Door"}</definedName>
    <definedName name="ab_2_2" localSheetId="5" hidden="1">{#N/A,#N/A,TRUE,"Basic";#N/A,#N/A,TRUE,"EXT-TABLE";#N/A,#N/A,TRUE,"STEEL";#N/A,#N/A,TRUE,"INT-Table";#N/A,#N/A,TRUE,"STEEL";#N/A,#N/A,TRUE,"Door"}</definedName>
    <definedName name="ab_2_2" localSheetId="13" hidden="1">{#N/A,#N/A,TRUE,"Basic";#N/A,#N/A,TRUE,"EXT-TABLE";#N/A,#N/A,TRUE,"STEEL";#N/A,#N/A,TRUE,"INT-Table";#N/A,#N/A,TRUE,"STEEL";#N/A,#N/A,TRUE,"Door"}</definedName>
    <definedName name="ab_2_2" localSheetId="14" hidden="1">{#N/A,#N/A,TRUE,"Basic";#N/A,#N/A,TRUE,"EXT-TABLE";#N/A,#N/A,TRUE,"STEEL";#N/A,#N/A,TRUE,"INT-Table";#N/A,#N/A,TRUE,"STEEL";#N/A,#N/A,TRUE,"Door"}</definedName>
    <definedName name="ab_2_2" localSheetId="15" hidden="1">{#N/A,#N/A,TRUE,"Basic";#N/A,#N/A,TRUE,"EXT-TABLE";#N/A,#N/A,TRUE,"STEEL";#N/A,#N/A,TRUE,"INT-Table";#N/A,#N/A,TRUE,"STEEL";#N/A,#N/A,TRUE,"Door"}</definedName>
    <definedName name="ab_2_2" hidden="1">{#N/A,#N/A,TRUE,"Basic";#N/A,#N/A,TRUE,"EXT-TABLE";#N/A,#N/A,TRUE,"STEEL";#N/A,#N/A,TRUE,"INT-Table";#N/A,#N/A,TRUE,"STEEL";#N/A,#N/A,TRUE,"Door"}</definedName>
    <definedName name="ab_3" localSheetId="3" hidden="1">{#N/A,#N/A,TRUE,"Basic";#N/A,#N/A,TRUE,"EXT-TABLE";#N/A,#N/A,TRUE,"STEEL";#N/A,#N/A,TRUE,"INT-Table";#N/A,#N/A,TRUE,"STEEL";#N/A,#N/A,TRUE,"Door"}</definedName>
    <definedName name="ab_3" localSheetId="2" hidden="1">{#N/A,#N/A,TRUE,"Basic";#N/A,#N/A,TRUE,"EXT-TABLE";#N/A,#N/A,TRUE,"STEEL";#N/A,#N/A,TRUE,"INT-Table";#N/A,#N/A,TRUE,"STEEL";#N/A,#N/A,TRUE,"Door"}</definedName>
    <definedName name="ab_3" localSheetId="4" hidden="1">{#N/A,#N/A,TRUE,"Basic";#N/A,#N/A,TRUE,"EXT-TABLE";#N/A,#N/A,TRUE,"STEEL";#N/A,#N/A,TRUE,"INT-Table";#N/A,#N/A,TRUE,"STEEL";#N/A,#N/A,TRUE,"Door"}</definedName>
    <definedName name="ab_3" localSheetId="16" hidden="1">{#N/A,#N/A,TRUE,"Basic";#N/A,#N/A,TRUE,"EXT-TABLE";#N/A,#N/A,TRUE,"STEEL";#N/A,#N/A,TRUE,"INT-Table";#N/A,#N/A,TRUE,"STEEL";#N/A,#N/A,TRUE,"Door"}</definedName>
    <definedName name="ab_3" localSheetId="21" hidden="1">{#N/A,#N/A,TRUE,"Basic";#N/A,#N/A,TRUE,"EXT-TABLE";#N/A,#N/A,TRUE,"STEEL";#N/A,#N/A,TRUE,"INT-Table";#N/A,#N/A,TRUE,"STEEL";#N/A,#N/A,TRUE,"Door"}</definedName>
    <definedName name="ab_3" localSheetId="5" hidden="1">{#N/A,#N/A,TRUE,"Basic";#N/A,#N/A,TRUE,"EXT-TABLE";#N/A,#N/A,TRUE,"STEEL";#N/A,#N/A,TRUE,"INT-Table";#N/A,#N/A,TRUE,"STEEL";#N/A,#N/A,TRUE,"Door"}</definedName>
    <definedName name="ab_3" localSheetId="13" hidden="1">{#N/A,#N/A,TRUE,"Basic";#N/A,#N/A,TRUE,"EXT-TABLE";#N/A,#N/A,TRUE,"STEEL";#N/A,#N/A,TRUE,"INT-Table";#N/A,#N/A,TRUE,"STEEL";#N/A,#N/A,TRUE,"Door"}</definedName>
    <definedName name="ab_3" localSheetId="14" hidden="1">{#N/A,#N/A,TRUE,"Basic";#N/A,#N/A,TRUE,"EXT-TABLE";#N/A,#N/A,TRUE,"STEEL";#N/A,#N/A,TRUE,"INT-Table";#N/A,#N/A,TRUE,"STEEL";#N/A,#N/A,TRUE,"Door"}</definedName>
    <definedName name="ab_3" localSheetId="15" hidden="1">{#N/A,#N/A,TRUE,"Basic";#N/A,#N/A,TRUE,"EXT-TABLE";#N/A,#N/A,TRUE,"STEEL";#N/A,#N/A,TRUE,"INT-Table";#N/A,#N/A,TRUE,"STEEL";#N/A,#N/A,TRUE,"Door"}</definedName>
    <definedName name="ab_3" hidden="1">{#N/A,#N/A,TRUE,"Basic";#N/A,#N/A,TRUE,"EXT-TABLE";#N/A,#N/A,TRUE,"STEEL";#N/A,#N/A,TRUE,"INT-Table";#N/A,#N/A,TRUE,"STEEL";#N/A,#N/A,TRUE,"Door"}</definedName>
    <definedName name="ab_3_1" localSheetId="3" hidden="1">{#N/A,#N/A,TRUE,"Basic";#N/A,#N/A,TRUE,"EXT-TABLE";#N/A,#N/A,TRUE,"STEEL";#N/A,#N/A,TRUE,"INT-Table";#N/A,#N/A,TRUE,"STEEL";#N/A,#N/A,TRUE,"Door"}</definedName>
    <definedName name="ab_3_1" localSheetId="2" hidden="1">{#N/A,#N/A,TRUE,"Basic";#N/A,#N/A,TRUE,"EXT-TABLE";#N/A,#N/A,TRUE,"STEEL";#N/A,#N/A,TRUE,"INT-Table";#N/A,#N/A,TRUE,"STEEL";#N/A,#N/A,TRUE,"Door"}</definedName>
    <definedName name="ab_3_1" localSheetId="4" hidden="1">{#N/A,#N/A,TRUE,"Basic";#N/A,#N/A,TRUE,"EXT-TABLE";#N/A,#N/A,TRUE,"STEEL";#N/A,#N/A,TRUE,"INT-Table";#N/A,#N/A,TRUE,"STEEL";#N/A,#N/A,TRUE,"Door"}</definedName>
    <definedName name="ab_3_1" localSheetId="16" hidden="1">{#N/A,#N/A,TRUE,"Basic";#N/A,#N/A,TRUE,"EXT-TABLE";#N/A,#N/A,TRUE,"STEEL";#N/A,#N/A,TRUE,"INT-Table";#N/A,#N/A,TRUE,"STEEL";#N/A,#N/A,TRUE,"Door"}</definedName>
    <definedName name="ab_3_1" localSheetId="21" hidden="1">{#N/A,#N/A,TRUE,"Basic";#N/A,#N/A,TRUE,"EXT-TABLE";#N/A,#N/A,TRUE,"STEEL";#N/A,#N/A,TRUE,"INT-Table";#N/A,#N/A,TRUE,"STEEL";#N/A,#N/A,TRUE,"Door"}</definedName>
    <definedName name="ab_3_1" localSheetId="5" hidden="1">{#N/A,#N/A,TRUE,"Basic";#N/A,#N/A,TRUE,"EXT-TABLE";#N/A,#N/A,TRUE,"STEEL";#N/A,#N/A,TRUE,"INT-Table";#N/A,#N/A,TRUE,"STEEL";#N/A,#N/A,TRUE,"Door"}</definedName>
    <definedName name="ab_3_1" localSheetId="13" hidden="1">{#N/A,#N/A,TRUE,"Basic";#N/A,#N/A,TRUE,"EXT-TABLE";#N/A,#N/A,TRUE,"STEEL";#N/A,#N/A,TRUE,"INT-Table";#N/A,#N/A,TRUE,"STEEL";#N/A,#N/A,TRUE,"Door"}</definedName>
    <definedName name="ab_3_1" localSheetId="14" hidden="1">{#N/A,#N/A,TRUE,"Basic";#N/A,#N/A,TRUE,"EXT-TABLE";#N/A,#N/A,TRUE,"STEEL";#N/A,#N/A,TRUE,"INT-Table";#N/A,#N/A,TRUE,"STEEL";#N/A,#N/A,TRUE,"Door"}</definedName>
    <definedName name="ab_3_1" localSheetId="15" hidden="1">{#N/A,#N/A,TRUE,"Basic";#N/A,#N/A,TRUE,"EXT-TABLE";#N/A,#N/A,TRUE,"STEEL";#N/A,#N/A,TRUE,"INT-Table";#N/A,#N/A,TRUE,"STEEL";#N/A,#N/A,TRUE,"Door"}</definedName>
    <definedName name="ab_3_1" hidden="1">{#N/A,#N/A,TRUE,"Basic";#N/A,#N/A,TRUE,"EXT-TABLE";#N/A,#N/A,TRUE,"STEEL";#N/A,#N/A,TRUE,"INT-Table";#N/A,#N/A,TRUE,"STEEL";#N/A,#N/A,TRUE,"Door"}</definedName>
    <definedName name="ab_3_2" localSheetId="3" hidden="1">{#N/A,#N/A,TRUE,"Basic";#N/A,#N/A,TRUE,"EXT-TABLE";#N/A,#N/A,TRUE,"STEEL";#N/A,#N/A,TRUE,"INT-Table";#N/A,#N/A,TRUE,"STEEL";#N/A,#N/A,TRUE,"Door"}</definedName>
    <definedName name="ab_3_2" localSheetId="2" hidden="1">{#N/A,#N/A,TRUE,"Basic";#N/A,#N/A,TRUE,"EXT-TABLE";#N/A,#N/A,TRUE,"STEEL";#N/A,#N/A,TRUE,"INT-Table";#N/A,#N/A,TRUE,"STEEL";#N/A,#N/A,TRUE,"Door"}</definedName>
    <definedName name="ab_3_2" localSheetId="4" hidden="1">{#N/A,#N/A,TRUE,"Basic";#N/A,#N/A,TRUE,"EXT-TABLE";#N/A,#N/A,TRUE,"STEEL";#N/A,#N/A,TRUE,"INT-Table";#N/A,#N/A,TRUE,"STEEL";#N/A,#N/A,TRUE,"Door"}</definedName>
    <definedName name="ab_3_2" localSheetId="16" hidden="1">{#N/A,#N/A,TRUE,"Basic";#N/A,#N/A,TRUE,"EXT-TABLE";#N/A,#N/A,TRUE,"STEEL";#N/A,#N/A,TRUE,"INT-Table";#N/A,#N/A,TRUE,"STEEL";#N/A,#N/A,TRUE,"Door"}</definedName>
    <definedName name="ab_3_2" localSheetId="21" hidden="1">{#N/A,#N/A,TRUE,"Basic";#N/A,#N/A,TRUE,"EXT-TABLE";#N/A,#N/A,TRUE,"STEEL";#N/A,#N/A,TRUE,"INT-Table";#N/A,#N/A,TRUE,"STEEL";#N/A,#N/A,TRUE,"Door"}</definedName>
    <definedName name="ab_3_2" localSheetId="5" hidden="1">{#N/A,#N/A,TRUE,"Basic";#N/A,#N/A,TRUE,"EXT-TABLE";#N/A,#N/A,TRUE,"STEEL";#N/A,#N/A,TRUE,"INT-Table";#N/A,#N/A,TRUE,"STEEL";#N/A,#N/A,TRUE,"Door"}</definedName>
    <definedName name="ab_3_2" localSheetId="13" hidden="1">{#N/A,#N/A,TRUE,"Basic";#N/A,#N/A,TRUE,"EXT-TABLE";#N/A,#N/A,TRUE,"STEEL";#N/A,#N/A,TRUE,"INT-Table";#N/A,#N/A,TRUE,"STEEL";#N/A,#N/A,TRUE,"Door"}</definedName>
    <definedName name="ab_3_2" localSheetId="14" hidden="1">{#N/A,#N/A,TRUE,"Basic";#N/A,#N/A,TRUE,"EXT-TABLE";#N/A,#N/A,TRUE,"STEEL";#N/A,#N/A,TRUE,"INT-Table";#N/A,#N/A,TRUE,"STEEL";#N/A,#N/A,TRUE,"Door"}</definedName>
    <definedName name="ab_3_2" localSheetId="15" hidden="1">{#N/A,#N/A,TRUE,"Basic";#N/A,#N/A,TRUE,"EXT-TABLE";#N/A,#N/A,TRUE,"STEEL";#N/A,#N/A,TRUE,"INT-Table";#N/A,#N/A,TRUE,"STEEL";#N/A,#N/A,TRUE,"Door"}</definedName>
    <definedName name="ab_3_2" hidden="1">{#N/A,#N/A,TRUE,"Basic";#N/A,#N/A,TRUE,"EXT-TABLE";#N/A,#N/A,TRUE,"STEEL";#N/A,#N/A,TRUE,"INT-Table";#N/A,#N/A,TRUE,"STEEL";#N/A,#N/A,TRUE,"Door"}</definedName>
    <definedName name="ab_4" localSheetId="3" hidden="1">{#N/A,#N/A,TRUE,"Basic";#N/A,#N/A,TRUE,"EXT-TABLE";#N/A,#N/A,TRUE,"STEEL";#N/A,#N/A,TRUE,"INT-Table";#N/A,#N/A,TRUE,"STEEL";#N/A,#N/A,TRUE,"Door"}</definedName>
    <definedName name="ab_4" localSheetId="2" hidden="1">{#N/A,#N/A,TRUE,"Basic";#N/A,#N/A,TRUE,"EXT-TABLE";#N/A,#N/A,TRUE,"STEEL";#N/A,#N/A,TRUE,"INT-Table";#N/A,#N/A,TRUE,"STEEL";#N/A,#N/A,TRUE,"Door"}</definedName>
    <definedName name="ab_4" localSheetId="4" hidden="1">{#N/A,#N/A,TRUE,"Basic";#N/A,#N/A,TRUE,"EXT-TABLE";#N/A,#N/A,TRUE,"STEEL";#N/A,#N/A,TRUE,"INT-Table";#N/A,#N/A,TRUE,"STEEL";#N/A,#N/A,TRUE,"Door"}</definedName>
    <definedName name="ab_4" localSheetId="16" hidden="1">{#N/A,#N/A,TRUE,"Basic";#N/A,#N/A,TRUE,"EXT-TABLE";#N/A,#N/A,TRUE,"STEEL";#N/A,#N/A,TRUE,"INT-Table";#N/A,#N/A,TRUE,"STEEL";#N/A,#N/A,TRUE,"Door"}</definedName>
    <definedName name="ab_4" localSheetId="21" hidden="1">{#N/A,#N/A,TRUE,"Basic";#N/A,#N/A,TRUE,"EXT-TABLE";#N/A,#N/A,TRUE,"STEEL";#N/A,#N/A,TRUE,"INT-Table";#N/A,#N/A,TRUE,"STEEL";#N/A,#N/A,TRUE,"Door"}</definedName>
    <definedName name="ab_4" localSheetId="5" hidden="1">{#N/A,#N/A,TRUE,"Basic";#N/A,#N/A,TRUE,"EXT-TABLE";#N/A,#N/A,TRUE,"STEEL";#N/A,#N/A,TRUE,"INT-Table";#N/A,#N/A,TRUE,"STEEL";#N/A,#N/A,TRUE,"Door"}</definedName>
    <definedName name="ab_4" localSheetId="13" hidden="1">{#N/A,#N/A,TRUE,"Basic";#N/A,#N/A,TRUE,"EXT-TABLE";#N/A,#N/A,TRUE,"STEEL";#N/A,#N/A,TRUE,"INT-Table";#N/A,#N/A,TRUE,"STEEL";#N/A,#N/A,TRUE,"Door"}</definedName>
    <definedName name="ab_4" localSheetId="14" hidden="1">{#N/A,#N/A,TRUE,"Basic";#N/A,#N/A,TRUE,"EXT-TABLE";#N/A,#N/A,TRUE,"STEEL";#N/A,#N/A,TRUE,"INT-Table";#N/A,#N/A,TRUE,"STEEL";#N/A,#N/A,TRUE,"Door"}</definedName>
    <definedName name="ab_4" localSheetId="15" hidden="1">{#N/A,#N/A,TRUE,"Basic";#N/A,#N/A,TRUE,"EXT-TABLE";#N/A,#N/A,TRUE,"STEEL";#N/A,#N/A,TRUE,"INT-Table";#N/A,#N/A,TRUE,"STEEL";#N/A,#N/A,TRUE,"Door"}</definedName>
    <definedName name="ab_4" hidden="1">{#N/A,#N/A,TRUE,"Basic";#N/A,#N/A,TRUE,"EXT-TABLE";#N/A,#N/A,TRUE,"STEEL";#N/A,#N/A,TRUE,"INT-Table";#N/A,#N/A,TRUE,"STEEL";#N/A,#N/A,TRUE,"Door"}</definedName>
    <definedName name="ab_4_1" localSheetId="3" hidden="1">{#N/A,#N/A,TRUE,"Basic";#N/A,#N/A,TRUE,"EXT-TABLE";#N/A,#N/A,TRUE,"STEEL";#N/A,#N/A,TRUE,"INT-Table";#N/A,#N/A,TRUE,"STEEL";#N/A,#N/A,TRUE,"Door"}</definedName>
    <definedName name="ab_4_1" localSheetId="2" hidden="1">{#N/A,#N/A,TRUE,"Basic";#N/A,#N/A,TRUE,"EXT-TABLE";#N/A,#N/A,TRUE,"STEEL";#N/A,#N/A,TRUE,"INT-Table";#N/A,#N/A,TRUE,"STEEL";#N/A,#N/A,TRUE,"Door"}</definedName>
    <definedName name="ab_4_1" localSheetId="4" hidden="1">{#N/A,#N/A,TRUE,"Basic";#N/A,#N/A,TRUE,"EXT-TABLE";#N/A,#N/A,TRUE,"STEEL";#N/A,#N/A,TRUE,"INT-Table";#N/A,#N/A,TRUE,"STEEL";#N/A,#N/A,TRUE,"Door"}</definedName>
    <definedName name="ab_4_1" localSheetId="16" hidden="1">{#N/A,#N/A,TRUE,"Basic";#N/A,#N/A,TRUE,"EXT-TABLE";#N/A,#N/A,TRUE,"STEEL";#N/A,#N/A,TRUE,"INT-Table";#N/A,#N/A,TRUE,"STEEL";#N/A,#N/A,TRUE,"Door"}</definedName>
    <definedName name="ab_4_1" localSheetId="21" hidden="1">{#N/A,#N/A,TRUE,"Basic";#N/A,#N/A,TRUE,"EXT-TABLE";#N/A,#N/A,TRUE,"STEEL";#N/A,#N/A,TRUE,"INT-Table";#N/A,#N/A,TRUE,"STEEL";#N/A,#N/A,TRUE,"Door"}</definedName>
    <definedName name="ab_4_1" localSheetId="5" hidden="1">{#N/A,#N/A,TRUE,"Basic";#N/A,#N/A,TRUE,"EXT-TABLE";#N/A,#N/A,TRUE,"STEEL";#N/A,#N/A,TRUE,"INT-Table";#N/A,#N/A,TRUE,"STEEL";#N/A,#N/A,TRUE,"Door"}</definedName>
    <definedName name="ab_4_1" localSheetId="13" hidden="1">{#N/A,#N/A,TRUE,"Basic";#N/A,#N/A,TRUE,"EXT-TABLE";#N/A,#N/A,TRUE,"STEEL";#N/A,#N/A,TRUE,"INT-Table";#N/A,#N/A,TRUE,"STEEL";#N/A,#N/A,TRUE,"Door"}</definedName>
    <definedName name="ab_4_1" localSheetId="14" hidden="1">{#N/A,#N/A,TRUE,"Basic";#N/A,#N/A,TRUE,"EXT-TABLE";#N/A,#N/A,TRUE,"STEEL";#N/A,#N/A,TRUE,"INT-Table";#N/A,#N/A,TRUE,"STEEL";#N/A,#N/A,TRUE,"Door"}</definedName>
    <definedName name="ab_4_1" localSheetId="15" hidden="1">{#N/A,#N/A,TRUE,"Basic";#N/A,#N/A,TRUE,"EXT-TABLE";#N/A,#N/A,TRUE,"STEEL";#N/A,#N/A,TRUE,"INT-Table";#N/A,#N/A,TRUE,"STEEL";#N/A,#N/A,TRUE,"Door"}</definedName>
    <definedName name="ab_4_1" hidden="1">{#N/A,#N/A,TRUE,"Basic";#N/A,#N/A,TRUE,"EXT-TABLE";#N/A,#N/A,TRUE,"STEEL";#N/A,#N/A,TRUE,"INT-Table";#N/A,#N/A,TRUE,"STEEL";#N/A,#N/A,TRUE,"Door"}</definedName>
    <definedName name="ab_4_2" localSheetId="3" hidden="1">{#N/A,#N/A,TRUE,"Basic";#N/A,#N/A,TRUE,"EXT-TABLE";#N/A,#N/A,TRUE,"STEEL";#N/A,#N/A,TRUE,"INT-Table";#N/A,#N/A,TRUE,"STEEL";#N/A,#N/A,TRUE,"Door"}</definedName>
    <definedName name="ab_4_2" localSheetId="2" hidden="1">{#N/A,#N/A,TRUE,"Basic";#N/A,#N/A,TRUE,"EXT-TABLE";#N/A,#N/A,TRUE,"STEEL";#N/A,#N/A,TRUE,"INT-Table";#N/A,#N/A,TRUE,"STEEL";#N/A,#N/A,TRUE,"Door"}</definedName>
    <definedName name="ab_4_2" localSheetId="4" hidden="1">{#N/A,#N/A,TRUE,"Basic";#N/A,#N/A,TRUE,"EXT-TABLE";#N/A,#N/A,TRUE,"STEEL";#N/A,#N/A,TRUE,"INT-Table";#N/A,#N/A,TRUE,"STEEL";#N/A,#N/A,TRUE,"Door"}</definedName>
    <definedName name="ab_4_2" localSheetId="16" hidden="1">{#N/A,#N/A,TRUE,"Basic";#N/A,#N/A,TRUE,"EXT-TABLE";#N/A,#N/A,TRUE,"STEEL";#N/A,#N/A,TRUE,"INT-Table";#N/A,#N/A,TRUE,"STEEL";#N/A,#N/A,TRUE,"Door"}</definedName>
    <definedName name="ab_4_2" localSheetId="21" hidden="1">{#N/A,#N/A,TRUE,"Basic";#N/A,#N/A,TRUE,"EXT-TABLE";#N/A,#N/A,TRUE,"STEEL";#N/A,#N/A,TRUE,"INT-Table";#N/A,#N/A,TRUE,"STEEL";#N/A,#N/A,TRUE,"Door"}</definedName>
    <definedName name="ab_4_2" localSheetId="5" hidden="1">{#N/A,#N/A,TRUE,"Basic";#N/A,#N/A,TRUE,"EXT-TABLE";#N/A,#N/A,TRUE,"STEEL";#N/A,#N/A,TRUE,"INT-Table";#N/A,#N/A,TRUE,"STEEL";#N/A,#N/A,TRUE,"Door"}</definedName>
    <definedName name="ab_4_2" localSheetId="13" hidden="1">{#N/A,#N/A,TRUE,"Basic";#N/A,#N/A,TRUE,"EXT-TABLE";#N/A,#N/A,TRUE,"STEEL";#N/A,#N/A,TRUE,"INT-Table";#N/A,#N/A,TRUE,"STEEL";#N/A,#N/A,TRUE,"Door"}</definedName>
    <definedName name="ab_4_2" localSheetId="14" hidden="1">{#N/A,#N/A,TRUE,"Basic";#N/A,#N/A,TRUE,"EXT-TABLE";#N/A,#N/A,TRUE,"STEEL";#N/A,#N/A,TRUE,"INT-Table";#N/A,#N/A,TRUE,"STEEL";#N/A,#N/A,TRUE,"Door"}</definedName>
    <definedName name="ab_4_2" localSheetId="15" hidden="1">{#N/A,#N/A,TRUE,"Basic";#N/A,#N/A,TRUE,"EXT-TABLE";#N/A,#N/A,TRUE,"STEEL";#N/A,#N/A,TRUE,"INT-Table";#N/A,#N/A,TRUE,"STEEL";#N/A,#N/A,TRUE,"Door"}</definedName>
    <definedName name="ab_4_2" hidden="1">{#N/A,#N/A,TRUE,"Basic";#N/A,#N/A,TRUE,"EXT-TABLE";#N/A,#N/A,TRUE,"STEEL";#N/A,#N/A,TRUE,"INT-Table";#N/A,#N/A,TRUE,"STEEL";#N/A,#N/A,TRUE,"Door"}</definedName>
    <definedName name="ab_5" localSheetId="3" hidden="1">{#N/A,#N/A,TRUE,"Basic";#N/A,#N/A,TRUE,"EXT-TABLE";#N/A,#N/A,TRUE,"STEEL";#N/A,#N/A,TRUE,"INT-Table";#N/A,#N/A,TRUE,"STEEL";#N/A,#N/A,TRUE,"Door"}</definedName>
    <definedName name="ab_5" localSheetId="2" hidden="1">{#N/A,#N/A,TRUE,"Basic";#N/A,#N/A,TRUE,"EXT-TABLE";#N/A,#N/A,TRUE,"STEEL";#N/A,#N/A,TRUE,"INT-Table";#N/A,#N/A,TRUE,"STEEL";#N/A,#N/A,TRUE,"Door"}</definedName>
    <definedName name="ab_5" localSheetId="4" hidden="1">{#N/A,#N/A,TRUE,"Basic";#N/A,#N/A,TRUE,"EXT-TABLE";#N/A,#N/A,TRUE,"STEEL";#N/A,#N/A,TRUE,"INT-Table";#N/A,#N/A,TRUE,"STEEL";#N/A,#N/A,TRUE,"Door"}</definedName>
    <definedName name="ab_5" localSheetId="16" hidden="1">{#N/A,#N/A,TRUE,"Basic";#N/A,#N/A,TRUE,"EXT-TABLE";#N/A,#N/A,TRUE,"STEEL";#N/A,#N/A,TRUE,"INT-Table";#N/A,#N/A,TRUE,"STEEL";#N/A,#N/A,TRUE,"Door"}</definedName>
    <definedName name="ab_5" localSheetId="21" hidden="1">{#N/A,#N/A,TRUE,"Basic";#N/A,#N/A,TRUE,"EXT-TABLE";#N/A,#N/A,TRUE,"STEEL";#N/A,#N/A,TRUE,"INT-Table";#N/A,#N/A,TRUE,"STEEL";#N/A,#N/A,TRUE,"Door"}</definedName>
    <definedName name="ab_5" localSheetId="5" hidden="1">{#N/A,#N/A,TRUE,"Basic";#N/A,#N/A,TRUE,"EXT-TABLE";#N/A,#N/A,TRUE,"STEEL";#N/A,#N/A,TRUE,"INT-Table";#N/A,#N/A,TRUE,"STEEL";#N/A,#N/A,TRUE,"Door"}</definedName>
    <definedName name="ab_5" localSheetId="13" hidden="1">{#N/A,#N/A,TRUE,"Basic";#N/A,#N/A,TRUE,"EXT-TABLE";#N/A,#N/A,TRUE,"STEEL";#N/A,#N/A,TRUE,"INT-Table";#N/A,#N/A,TRUE,"STEEL";#N/A,#N/A,TRUE,"Door"}</definedName>
    <definedName name="ab_5" localSheetId="14" hidden="1">{#N/A,#N/A,TRUE,"Basic";#N/A,#N/A,TRUE,"EXT-TABLE";#N/A,#N/A,TRUE,"STEEL";#N/A,#N/A,TRUE,"INT-Table";#N/A,#N/A,TRUE,"STEEL";#N/A,#N/A,TRUE,"Door"}</definedName>
    <definedName name="ab_5" localSheetId="15" hidden="1">{#N/A,#N/A,TRUE,"Basic";#N/A,#N/A,TRUE,"EXT-TABLE";#N/A,#N/A,TRUE,"STEEL";#N/A,#N/A,TRUE,"INT-Table";#N/A,#N/A,TRUE,"STEEL";#N/A,#N/A,TRUE,"Door"}</definedName>
    <definedName name="ab_5" hidden="1">{#N/A,#N/A,TRUE,"Basic";#N/A,#N/A,TRUE,"EXT-TABLE";#N/A,#N/A,TRUE,"STEEL";#N/A,#N/A,TRUE,"INT-Table";#N/A,#N/A,TRUE,"STEEL";#N/A,#N/A,TRUE,"Door"}</definedName>
    <definedName name="ab_5_1" localSheetId="3" hidden="1">{#N/A,#N/A,TRUE,"Basic";#N/A,#N/A,TRUE,"EXT-TABLE";#N/A,#N/A,TRUE,"STEEL";#N/A,#N/A,TRUE,"INT-Table";#N/A,#N/A,TRUE,"STEEL";#N/A,#N/A,TRUE,"Door"}</definedName>
    <definedName name="ab_5_1" localSheetId="2" hidden="1">{#N/A,#N/A,TRUE,"Basic";#N/A,#N/A,TRUE,"EXT-TABLE";#N/A,#N/A,TRUE,"STEEL";#N/A,#N/A,TRUE,"INT-Table";#N/A,#N/A,TRUE,"STEEL";#N/A,#N/A,TRUE,"Door"}</definedName>
    <definedName name="ab_5_1" localSheetId="4" hidden="1">{#N/A,#N/A,TRUE,"Basic";#N/A,#N/A,TRUE,"EXT-TABLE";#N/A,#N/A,TRUE,"STEEL";#N/A,#N/A,TRUE,"INT-Table";#N/A,#N/A,TRUE,"STEEL";#N/A,#N/A,TRUE,"Door"}</definedName>
    <definedName name="ab_5_1" localSheetId="16" hidden="1">{#N/A,#N/A,TRUE,"Basic";#N/A,#N/A,TRUE,"EXT-TABLE";#N/A,#N/A,TRUE,"STEEL";#N/A,#N/A,TRUE,"INT-Table";#N/A,#N/A,TRUE,"STEEL";#N/A,#N/A,TRUE,"Door"}</definedName>
    <definedName name="ab_5_1" localSheetId="21" hidden="1">{#N/A,#N/A,TRUE,"Basic";#N/A,#N/A,TRUE,"EXT-TABLE";#N/A,#N/A,TRUE,"STEEL";#N/A,#N/A,TRUE,"INT-Table";#N/A,#N/A,TRUE,"STEEL";#N/A,#N/A,TRUE,"Door"}</definedName>
    <definedName name="ab_5_1" localSheetId="5" hidden="1">{#N/A,#N/A,TRUE,"Basic";#N/A,#N/A,TRUE,"EXT-TABLE";#N/A,#N/A,TRUE,"STEEL";#N/A,#N/A,TRUE,"INT-Table";#N/A,#N/A,TRUE,"STEEL";#N/A,#N/A,TRUE,"Door"}</definedName>
    <definedName name="ab_5_1" localSheetId="13" hidden="1">{#N/A,#N/A,TRUE,"Basic";#N/A,#N/A,TRUE,"EXT-TABLE";#N/A,#N/A,TRUE,"STEEL";#N/A,#N/A,TRUE,"INT-Table";#N/A,#N/A,TRUE,"STEEL";#N/A,#N/A,TRUE,"Door"}</definedName>
    <definedName name="ab_5_1" localSheetId="14" hidden="1">{#N/A,#N/A,TRUE,"Basic";#N/A,#N/A,TRUE,"EXT-TABLE";#N/A,#N/A,TRUE,"STEEL";#N/A,#N/A,TRUE,"INT-Table";#N/A,#N/A,TRUE,"STEEL";#N/A,#N/A,TRUE,"Door"}</definedName>
    <definedName name="ab_5_1" localSheetId="15" hidden="1">{#N/A,#N/A,TRUE,"Basic";#N/A,#N/A,TRUE,"EXT-TABLE";#N/A,#N/A,TRUE,"STEEL";#N/A,#N/A,TRUE,"INT-Table";#N/A,#N/A,TRUE,"STEEL";#N/A,#N/A,TRUE,"Door"}</definedName>
    <definedName name="ab_5_1" hidden="1">{#N/A,#N/A,TRUE,"Basic";#N/A,#N/A,TRUE,"EXT-TABLE";#N/A,#N/A,TRUE,"STEEL";#N/A,#N/A,TRUE,"INT-Table";#N/A,#N/A,TRUE,"STEEL";#N/A,#N/A,TRUE,"Door"}</definedName>
    <definedName name="ab_5_2" localSheetId="3" hidden="1">{#N/A,#N/A,TRUE,"Basic";#N/A,#N/A,TRUE,"EXT-TABLE";#N/A,#N/A,TRUE,"STEEL";#N/A,#N/A,TRUE,"INT-Table";#N/A,#N/A,TRUE,"STEEL";#N/A,#N/A,TRUE,"Door"}</definedName>
    <definedName name="ab_5_2" localSheetId="2" hidden="1">{#N/A,#N/A,TRUE,"Basic";#N/A,#N/A,TRUE,"EXT-TABLE";#N/A,#N/A,TRUE,"STEEL";#N/A,#N/A,TRUE,"INT-Table";#N/A,#N/A,TRUE,"STEEL";#N/A,#N/A,TRUE,"Door"}</definedName>
    <definedName name="ab_5_2" localSheetId="4" hidden="1">{#N/A,#N/A,TRUE,"Basic";#N/A,#N/A,TRUE,"EXT-TABLE";#N/A,#N/A,TRUE,"STEEL";#N/A,#N/A,TRUE,"INT-Table";#N/A,#N/A,TRUE,"STEEL";#N/A,#N/A,TRUE,"Door"}</definedName>
    <definedName name="ab_5_2" localSheetId="16" hidden="1">{#N/A,#N/A,TRUE,"Basic";#N/A,#N/A,TRUE,"EXT-TABLE";#N/A,#N/A,TRUE,"STEEL";#N/A,#N/A,TRUE,"INT-Table";#N/A,#N/A,TRUE,"STEEL";#N/A,#N/A,TRUE,"Door"}</definedName>
    <definedName name="ab_5_2" localSheetId="21" hidden="1">{#N/A,#N/A,TRUE,"Basic";#N/A,#N/A,TRUE,"EXT-TABLE";#N/A,#N/A,TRUE,"STEEL";#N/A,#N/A,TRUE,"INT-Table";#N/A,#N/A,TRUE,"STEEL";#N/A,#N/A,TRUE,"Door"}</definedName>
    <definedName name="ab_5_2" localSheetId="5" hidden="1">{#N/A,#N/A,TRUE,"Basic";#N/A,#N/A,TRUE,"EXT-TABLE";#N/A,#N/A,TRUE,"STEEL";#N/A,#N/A,TRUE,"INT-Table";#N/A,#N/A,TRUE,"STEEL";#N/A,#N/A,TRUE,"Door"}</definedName>
    <definedName name="ab_5_2" localSheetId="13" hidden="1">{#N/A,#N/A,TRUE,"Basic";#N/A,#N/A,TRUE,"EXT-TABLE";#N/A,#N/A,TRUE,"STEEL";#N/A,#N/A,TRUE,"INT-Table";#N/A,#N/A,TRUE,"STEEL";#N/A,#N/A,TRUE,"Door"}</definedName>
    <definedName name="ab_5_2" localSheetId="14" hidden="1">{#N/A,#N/A,TRUE,"Basic";#N/A,#N/A,TRUE,"EXT-TABLE";#N/A,#N/A,TRUE,"STEEL";#N/A,#N/A,TRUE,"INT-Table";#N/A,#N/A,TRUE,"STEEL";#N/A,#N/A,TRUE,"Door"}</definedName>
    <definedName name="ab_5_2" localSheetId="15" hidden="1">{#N/A,#N/A,TRUE,"Basic";#N/A,#N/A,TRUE,"EXT-TABLE";#N/A,#N/A,TRUE,"STEEL";#N/A,#N/A,TRUE,"INT-Table";#N/A,#N/A,TRUE,"STEEL";#N/A,#N/A,TRUE,"Door"}</definedName>
    <definedName name="ab_5_2" hidden="1">{#N/A,#N/A,TRUE,"Basic";#N/A,#N/A,TRUE,"EXT-TABLE";#N/A,#N/A,TRUE,"STEEL";#N/A,#N/A,TRUE,"INT-Table";#N/A,#N/A,TRUE,"STEEL";#N/A,#N/A,TRUE,"Door"}</definedName>
    <definedName name="abc" localSheetId="3" hidden="1">{"'ｺｽﾄ予算ﾍｯﾀﾞ'!$I$5:$K$6","'ｺｽﾄ予算ﾍｯﾀﾞ'!$A$1:$K$44"}</definedName>
    <definedName name="abc" localSheetId="9" hidden="1">{"'ｺｽﾄ予算ﾍｯﾀﾞ'!$I$5:$K$6","'ｺｽﾄ予算ﾍｯﾀﾞ'!$A$1:$K$44"}</definedName>
    <definedName name="abc" localSheetId="8" hidden="1">{"'ｺｽﾄ予算ﾍｯﾀﾞ'!$I$5:$K$6","'ｺｽﾄ予算ﾍｯﾀﾞ'!$A$1:$K$44"}</definedName>
    <definedName name="abc" localSheetId="0" hidden="1">{"'ｺｽﾄ予算ﾍｯﾀﾞ'!$I$5:$K$6","'ｺｽﾄ予算ﾍｯﾀﾞ'!$A$1:$K$44"}</definedName>
    <definedName name="abc" localSheetId="10" hidden="1">{"'ｺｽﾄ予算ﾍｯﾀﾞ'!$I$5:$K$6","'ｺｽﾄ予算ﾍｯﾀﾞ'!$A$1:$K$44"}</definedName>
    <definedName name="abc" localSheetId="6" hidden="1">{"'ｺｽﾄ予算ﾍｯﾀﾞ'!$I$5:$K$6","'ｺｽﾄ予算ﾍｯﾀﾞ'!$A$1:$K$44"}</definedName>
    <definedName name="abc" localSheetId="12" hidden="1">{"'ｺｽﾄ予算ﾍｯﾀﾞ'!$I$5:$K$6","'ｺｽﾄ予算ﾍｯﾀﾞ'!$A$1:$K$44"}</definedName>
    <definedName name="abc" localSheetId="11" hidden="1">{"'ｺｽﾄ予算ﾍｯﾀﾞ'!$I$5:$K$6","'ｺｽﾄ予算ﾍｯﾀﾞ'!$A$1:$K$44"}</definedName>
    <definedName name="abc" localSheetId="1" hidden="1">{"'ｺｽﾄ予算ﾍｯﾀﾞ'!$I$5:$K$6","'ｺｽﾄ予算ﾍｯﾀﾞ'!$A$1:$K$44"}</definedName>
    <definedName name="abc" localSheetId="2" hidden="1">{"'ｺｽﾄ予算ﾍｯﾀﾞ'!$I$5:$K$6","'ｺｽﾄ予算ﾍｯﾀﾞ'!$A$1:$K$44"}</definedName>
    <definedName name="abc" localSheetId="4" hidden="1">{"'ｺｽﾄ予算ﾍｯﾀﾞ'!$I$5:$K$6","'ｺｽﾄ予算ﾍｯﾀﾞ'!$A$1:$K$44"}</definedName>
    <definedName name="abc" localSheetId="16" hidden="1">{"'ｺｽﾄ予算ﾍｯﾀﾞ'!$I$5:$K$6","'ｺｽﾄ予算ﾍｯﾀﾞ'!$A$1:$K$44"}</definedName>
    <definedName name="abc" localSheetId="21" hidden="1">{"'ｺｽﾄ予算ﾍｯﾀﾞ'!$I$5:$K$6","'ｺｽﾄ予算ﾍｯﾀﾞ'!$A$1:$K$44"}</definedName>
    <definedName name="abc" localSheetId="5" hidden="1">{"'ｺｽﾄ予算ﾍｯﾀﾞ'!$I$5:$K$6","'ｺｽﾄ予算ﾍｯﾀﾞ'!$A$1:$K$44"}</definedName>
    <definedName name="abc" localSheetId="7" hidden="1">{"'ｺｽﾄ予算ﾍｯﾀﾞ'!$I$5:$K$6","'ｺｽﾄ予算ﾍｯﾀﾞ'!$A$1:$K$44"}</definedName>
    <definedName name="abc" localSheetId="13" hidden="1">{"'ｺｽﾄ予算ﾍｯﾀﾞ'!$I$5:$K$6","'ｺｽﾄ予算ﾍｯﾀﾞ'!$A$1:$K$44"}</definedName>
    <definedName name="abc" localSheetId="18" hidden="1">{"'ｺｽﾄ予算ﾍｯﾀﾞ'!$I$5:$K$6","'ｺｽﾄ予算ﾍｯﾀﾞ'!$A$1:$K$44"}</definedName>
    <definedName name="abc" localSheetId="14" hidden="1">{"'ｺｽﾄ予算ﾍｯﾀﾞ'!$I$5:$K$6","'ｺｽﾄ予算ﾍｯﾀﾞ'!$A$1:$K$44"}</definedName>
    <definedName name="abc" localSheetId="15" hidden="1">{"'ｺｽﾄ予算ﾍｯﾀﾞ'!$I$5:$K$6","'ｺｽﾄ予算ﾍｯﾀﾞ'!$A$1:$K$44"}</definedName>
    <definedName name="abc" hidden="1">{#N/A,#N/A,TRUE,"Basic";#N/A,#N/A,TRUE,"EXT-TABLE";#N/A,#N/A,TRUE,"STEEL";#N/A,#N/A,TRUE,"INT-Table";#N/A,#N/A,TRUE,"STEEL";#N/A,#N/A,TRUE,"Door"}</definedName>
    <definedName name="abc_1" localSheetId="3" hidden="1">{#N/A,#N/A,TRUE,"Basic";#N/A,#N/A,TRUE,"EXT-TABLE";#N/A,#N/A,TRUE,"STEEL";#N/A,#N/A,TRUE,"INT-Table";#N/A,#N/A,TRUE,"STEEL";#N/A,#N/A,TRUE,"Door"}</definedName>
    <definedName name="abc_1" localSheetId="2" hidden="1">{#N/A,#N/A,TRUE,"Basic";#N/A,#N/A,TRUE,"EXT-TABLE";#N/A,#N/A,TRUE,"STEEL";#N/A,#N/A,TRUE,"INT-Table";#N/A,#N/A,TRUE,"STEEL";#N/A,#N/A,TRUE,"Door"}</definedName>
    <definedName name="abc_1" localSheetId="4" hidden="1">{#N/A,#N/A,TRUE,"Basic";#N/A,#N/A,TRUE,"EXT-TABLE";#N/A,#N/A,TRUE,"STEEL";#N/A,#N/A,TRUE,"INT-Table";#N/A,#N/A,TRUE,"STEEL";#N/A,#N/A,TRUE,"Door"}</definedName>
    <definedName name="abc_1" localSheetId="16" hidden="1">{#N/A,#N/A,TRUE,"Basic";#N/A,#N/A,TRUE,"EXT-TABLE";#N/A,#N/A,TRUE,"STEEL";#N/A,#N/A,TRUE,"INT-Table";#N/A,#N/A,TRUE,"STEEL";#N/A,#N/A,TRUE,"Door"}</definedName>
    <definedName name="abc_1" localSheetId="21" hidden="1">{#N/A,#N/A,TRUE,"Basic";#N/A,#N/A,TRUE,"EXT-TABLE";#N/A,#N/A,TRUE,"STEEL";#N/A,#N/A,TRUE,"INT-Table";#N/A,#N/A,TRUE,"STEEL";#N/A,#N/A,TRUE,"Door"}</definedName>
    <definedName name="abc_1" localSheetId="5" hidden="1">{#N/A,#N/A,TRUE,"Basic";#N/A,#N/A,TRUE,"EXT-TABLE";#N/A,#N/A,TRUE,"STEEL";#N/A,#N/A,TRUE,"INT-Table";#N/A,#N/A,TRUE,"STEEL";#N/A,#N/A,TRUE,"Door"}</definedName>
    <definedName name="abc_1" localSheetId="13" hidden="1">{#N/A,#N/A,TRUE,"Basic";#N/A,#N/A,TRUE,"EXT-TABLE";#N/A,#N/A,TRUE,"STEEL";#N/A,#N/A,TRUE,"INT-Table";#N/A,#N/A,TRUE,"STEEL";#N/A,#N/A,TRUE,"Door"}</definedName>
    <definedName name="abc_1" localSheetId="14" hidden="1">{#N/A,#N/A,TRUE,"Basic";#N/A,#N/A,TRUE,"EXT-TABLE";#N/A,#N/A,TRUE,"STEEL";#N/A,#N/A,TRUE,"INT-Table";#N/A,#N/A,TRUE,"STEEL";#N/A,#N/A,TRUE,"Door"}</definedName>
    <definedName name="abc_1" localSheetId="15" hidden="1">{#N/A,#N/A,TRUE,"Basic";#N/A,#N/A,TRUE,"EXT-TABLE";#N/A,#N/A,TRUE,"STEEL";#N/A,#N/A,TRUE,"INT-Table";#N/A,#N/A,TRUE,"STEEL";#N/A,#N/A,TRUE,"Door"}</definedName>
    <definedName name="abc_1" hidden="1">{#N/A,#N/A,TRUE,"Basic";#N/A,#N/A,TRUE,"EXT-TABLE";#N/A,#N/A,TRUE,"STEEL";#N/A,#N/A,TRUE,"INT-Table";#N/A,#N/A,TRUE,"STEEL";#N/A,#N/A,TRUE,"Door"}</definedName>
    <definedName name="abc_1_1" localSheetId="3" hidden="1">{#N/A,#N/A,TRUE,"Basic";#N/A,#N/A,TRUE,"EXT-TABLE";#N/A,#N/A,TRUE,"STEEL";#N/A,#N/A,TRUE,"INT-Table";#N/A,#N/A,TRUE,"STEEL";#N/A,#N/A,TRUE,"Door"}</definedName>
    <definedName name="abc_1_1" localSheetId="2" hidden="1">{#N/A,#N/A,TRUE,"Basic";#N/A,#N/A,TRUE,"EXT-TABLE";#N/A,#N/A,TRUE,"STEEL";#N/A,#N/A,TRUE,"INT-Table";#N/A,#N/A,TRUE,"STEEL";#N/A,#N/A,TRUE,"Door"}</definedName>
    <definedName name="abc_1_1" localSheetId="4" hidden="1">{#N/A,#N/A,TRUE,"Basic";#N/A,#N/A,TRUE,"EXT-TABLE";#N/A,#N/A,TRUE,"STEEL";#N/A,#N/A,TRUE,"INT-Table";#N/A,#N/A,TRUE,"STEEL";#N/A,#N/A,TRUE,"Door"}</definedName>
    <definedName name="abc_1_1" localSheetId="16" hidden="1">{#N/A,#N/A,TRUE,"Basic";#N/A,#N/A,TRUE,"EXT-TABLE";#N/A,#N/A,TRUE,"STEEL";#N/A,#N/A,TRUE,"INT-Table";#N/A,#N/A,TRUE,"STEEL";#N/A,#N/A,TRUE,"Door"}</definedName>
    <definedName name="abc_1_1" localSheetId="21" hidden="1">{#N/A,#N/A,TRUE,"Basic";#N/A,#N/A,TRUE,"EXT-TABLE";#N/A,#N/A,TRUE,"STEEL";#N/A,#N/A,TRUE,"INT-Table";#N/A,#N/A,TRUE,"STEEL";#N/A,#N/A,TRUE,"Door"}</definedName>
    <definedName name="abc_1_1" localSheetId="5" hidden="1">{#N/A,#N/A,TRUE,"Basic";#N/A,#N/A,TRUE,"EXT-TABLE";#N/A,#N/A,TRUE,"STEEL";#N/A,#N/A,TRUE,"INT-Table";#N/A,#N/A,TRUE,"STEEL";#N/A,#N/A,TRUE,"Door"}</definedName>
    <definedName name="abc_1_1" localSheetId="13" hidden="1">{#N/A,#N/A,TRUE,"Basic";#N/A,#N/A,TRUE,"EXT-TABLE";#N/A,#N/A,TRUE,"STEEL";#N/A,#N/A,TRUE,"INT-Table";#N/A,#N/A,TRUE,"STEEL";#N/A,#N/A,TRUE,"Door"}</definedName>
    <definedName name="abc_1_1" localSheetId="14" hidden="1">{#N/A,#N/A,TRUE,"Basic";#N/A,#N/A,TRUE,"EXT-TABLE";#N/A,#N/A,TRUE,"STEEL";#N/A,#N/A,TRUE,"INT-Table";#N/A,#N/A,TRUE,"STEEL";#N/A,#N/A,TRUE,"Door"}</definedName>
    <definedName name="abc_1_1" localSheetId="15" hidden="1">{#N/A,#N/A,TRUE,"Basic";#N/A,#N/A,TRUE,"EXT-TABLE";#N/A,#N/A,TRUE,"STEEL";#N/A,#N/A,TRUE,"INT-Table";#N/A,#N/A,TRUE,"STEEL";#N/A,#N/A,TRUE,"Door"}</definedName>
    <definedName name="abc_1_1" hidden="1">{#N/A,#N/A,TRUE,"Basic";#N/A,#N/A,TRUE,"EXT-TABLE";#N/A,#N/A,TRUE,"STEEL";#N/A,#N/A,TRUE,"INT-Table";#N/A,#N/A,TRUE,"STEEL";#N/A,#N/A,TRUE,"Door"}</definedName>
    <definedName name="abc_1_2" localSheetId="3" hidden="1">{#N/A,#N/A,TRUE,"Basic";#N/A,#N/A,TRUE,"EXT-TABLE";#N/A,#N/A,TRUE,"STEEL";#N/A,#N/A,TRUE,"INT-Table";#N/A,#N/A,TRUE,"STEEL";#N/A,#N/A,TRUE,"Door"}</definedName>
    <definedName name="abc_1_2" localSheetId="2" hidden="1">{#N/A,#N/A,TRUE,"Basic";#N/A,#N/A,TRUE,"EXT-TABLE";#N/A,#N/A,TRUE,"STEEL";#N/A,#N/A,TRUE,"INT-Table";#N/A,#N/A,TRUE,"STEEL";#N/A,#N/A,TRUE,"Door"}</definedName>
    <definedName name="abc_1_2" localSheetId="4" hidden="1">{#N/A,#N/A,TRUE,"Basic";#N/A,#N/A,TRUE,"EXT-TABLE";#N/A,#N/A,TRUE,"STEEL";#N/A,#N/A,TRUE,"INT-Table";#N/A,#N/A,TRUE,"STEEL";#N/A,#N/A,TRUE,"Door"}</definedName>
    <definedName name="abc_1_2" localSheetId="16" hidden="1">{#N/A,#N/A,TRUE,"Basic";#N/A,#N/A,TRUE,"EXT-TABLE";#N/A,#N/A,TRUE,"STEEL";#N/A,#N/A,TRUE,"INT-Table";#N/A,#N/A,TRUE,"STEEL";#N/A,#N/A,TRUE,"Door"}</definedName>
    <definedName name="abc_1_2" localSheetId="21" hidden="1">{#N/A,#N/A,TRUE,"Basic";#N/A,#N/A,TRUE,"EXT-TABLE";#N/A,#N/A,TRUE,"STEEL";#N/A,#N/A,TRUE,"INT-Table";#N/A,#N/A,TRUE,"STEEL";#N/A,#N/A,TRUE,"Door"}</definedName>
    <definedName name="abc_1_2" localSheetId="5" hidden="1">{#N/A,#N/A,TRUE,"Basic";#N/A,#N/A,TRUE,"EXT-TABLE";#N/A,#N/A,TRUE,"STEEL";#N/A,#N/A,TRUE,"INT-Table";#N/A,#N/A,TRUE,"STEEL";#N/A,#N/A,TRUE,"Door"}</definedName>
    <definedName name="abc_1_2" localSheetId="13" hidden="1">{#N/A,#N/A,TRUE,"Basic";#N/A,#N/A,TRUE,"EXT-TABLE";#N/A,#N/A,TRUE,"STEEL";#N/A,#N/A,TRUE,"INT-Table";#N/A,#N/A,TRUE,"STEEL";#N/A,#N/A,TRUE,"Door"}</definedName>
    <definedName name="abc_1_2" localSheetId="14" hidden="1">{#N/A,#N/A,TRUE,"Basic";#N/A,#N/A,TRUE,"EXT-TABLE";#N/A,#N/A,TRUE,"STEEL";#N/A,#N/A,TRUE,"INT-Table";#N/A,#N/A,TRUE,"STEEL";#N/A,#N/A,TRUE,"Door"}</definedName>
    <definedName name="abc_1_2" localSheetId="15" hidden="1">{#N/A,#N/A,TRUE,"Basic";#N/A,#N/A,TRUE,"EXT-TABLE";#N/A,#N/A,TRUE,"STEEL";#N/A,#N/A,TRUE,"INT-Table";#N/A,#N/A,TRUE,"STEEL";#N/A,#N/A,TRUE,"Door"}</definedName>
    <definedName name="abc_1_2" hidden="1">{#N/A,#N/A,TRUE,"Basic";#N/A,#N/A,TRUE,"EXT-TABLE";#N/A,#N/A,TRUE,"STEEL";#N/A,#N/A,TRUE,"INT-Table";#N/A,#N/A,TRUE,"STEEL";#N/A,#N/A,TRUE,"Door"}</definedName>
    <definedName name="abc_2" localSheetId="3" hidden="1">{#N/A,#N/A,TRUE,"Basic";#N/A,#N/A,TRUE,"EXT-TABLE";#N/A,#N/A,TRUE,"STEEL";#N/A,#N/A,TRUE,"INT-Table";#N/A,#N/A,TRUE,"STEEL";#N/A,#N/A,TRUE,"Door"}</definedName>
    <definedName name="abc_2" localSheetId="2" hidden="1">{#N/A,#N/A,TRUE,"Basic";#N/A,#N/A,TRUE,"EXT-TABLE";#N/A,#N/A,TRUE,"STEEL";#N/A,#N/A,TRUE,"INT-Table";#N/A,#N/A,TRUE,"STEEL";#N/A,#N/A,TRUE,"Door"}</definedName>
    <definedName name="abc_2" localSheetId="4" hidden="1">{#N/A,#N/A,TRUE,"Basic";#N/A,#N/A,TRUE,"EXT-TABLE";#N/A,#N/A,TRUE,"STEEL";#N/A,#N/A,TRUE,"INT-Table";#N/A,#N/A,TRUE,"STEEL";#N/A,#N/A,TRUE,"Door"}</definedName>
    <definedName name="abc_2" localSheetId="16" hidden="1">{#N/A,#N/A,TRUE,"Basic";#N/A,#N/A,TRUE,"EXT-TABLE";#N/A,#N/A,TRUE,"STEEL";#N/A,#N/A,TRUE,"INT-Table";#N/A,#N/A,TRUE,"STEEL";#N/A,#N/A,TRUE,"Door"}</definedName>
    <definedName name="abc_2" localSheetId="21" hidden="1">{#N/A,#N/A,TRUE,"Basic";#N/A,#N/A,TRUE,"EXT-TABLE";#N/A,#N/A,TRUE,"STEEL";#N/A,#N/A,TRUE,"INT-Table";#N/A,#N/A,TRUE,"STEEL";#N/A,#N/A,TRUE,"Door"}</definedName>
    <definedName name="abc_2" localSheetId="5" hidden="1">{#N/A,#N/A,TRUE,"Basic";#N/A,#N/A,TRUE,"EXT-TABLE";#N/A,#N/A,TRUE,"STEEL";#N/A,#N/A,TRUE,"INT-Table";#N/A,#N/A,TRUE,"STEEL";#N/A,#N/A,TRUE,"Door"}</definedName>
    <definedName name="abc_2" localSheetId="13" hidden="1">{#N/A,#N/A,TRUE,"Basic";#N/A,#N/A,TRUE,"EXT-TABLE";#N/A,#N/A,TRUE,"STEEL";#N/A,#N/A,TRUE,"INT-Table";#N/A,#N/A,TRUE,"STEEL";#N/A,#N/A,TRUE,"Door"}</definedName>
    <definedName name="abc_2" localSheetId="14" hidden="1">{#N/A,#N/A,TRUE,"Basic";#N/A,#N/A,TRUE,"EXT-TABLE";#N/A,#N/A,TRUE,"STEEL";#N/A,#N/A,TRUE,"INT-Table";#N/A,#N/A,TRUE,"STEEL";#N/A,#N/A,TRUE,"Door"}</definedName>
    <definedName name="abc_2" localSheetId="15" hidden="1">{#N/A,#N/A,TRUE,"Basic";#N/A,#N/A,TRUE,"EXT-TABLE";#N/A,#N/A,TRUE,"STEEL";#N/A,#N/A,TRUE,"INT-Table";#N/A,#N/A,TRUE,"STEEL";#N/A,#N/A,TRUE,"Door"}</definedName>
    <definedName name="abc_2" hidden="1">{#N/A,#N/A,TRUE,"Basic";#N/A,#N/A,TRUE,"EXT-TABLE";#N/A,#N/A,TRUE,"STEEL";#N/A,#N/A,TRUE,"INT-Table";#N/A,#N/A,TRUE,"STEEL";#N/A,#N/A,TRUE,"Door"}</definedName>
    <definedName name="abc_2_1" localSheetId="3" hidden="1">{#N/A,#N/A,TRUE,"Basic";#N/A,#N/A,TRUE,"EXT-TABLE";#N/A,#N/A,TRUE,"STEEL";#N/A,#N/A,TRUE,"INT-Table";#N/A,#N/A,TRUE,"STEEL";#N/A,#N/A,TRUE,"Door"}</definedName>
    <definedName name="abc_2_1" localSheetId="2" hidden="1">{#N/A,#N/A,TRUE,"Basic";#N/A,#N/A,TRUE,"EXT-TABLE";#N/A,#N/A,TRUE,"STEEL";#N/A,#N/A,TRUE,"INT-Table";#N/A,#N/A,TRUE,"STEEL";#N/A,#N/A,TRUE,"Door"}</definedName>
    <definedName name="abc_2_1" localSheetId="4" hidden="1">{#N/A,#N/A,TRUE,"Basic";#N/A,#N/A,TRUE,"EXT-TABLE";#N/A,#N/A,TRUE,"STEEL";#N/A,#N/A,TRUE,"INT-Table";#N/A,#N/A,TRUE,"STEEL";#N/A,#N/A,TRUE,"Door"}</definedName>
    <definedName name="abc_2_1" localSheetId="16" hidden="1">{#N/A,#N/A,TRUE,"Basic";#N/A,#N/A,TRUE,"EXT-TABLE";#N/A,#N/A,TRUE,"STEEL";#N/A,#N/A,TRUE,"INT-Table";#N/A,#N/A,TRUE,"STEEL";#N/A,#N/A,TRUE,"Door"}</definedName>
    <definedName name="abc_2_1" localSheetId="21" hidden="1">{#N/A,#N/A,TRUE,"Basic";#N/A,#N/A,TRUE,"EXT-TABLE";#N/A,#N/A,TRUE,"STEEL";#N/A,#N/A,TRUE,"INT-Table";#N/A,#N/A,TRUE,"STEEL";#N/A,#N/A,TRUE,"Door"}</definedName>
    <definedName name="abc_2_1" localSheetId="5" hidden="1">{#N/A,#N/A,TRUE,"Basic";#N/A,#N/A,TRUE,"EXT-TABLE";#N/A,#N/A,TRUE,"STEEL";#N/A,#N/A,TRUE,"INT-Table";#N/A,#N/A,TRUE,"STEEL";#N/A,#N/A,TRUE,"Door"}</definedName>
    <definedName name="abc_2_1" localSheetId="13" hidden="1">{#N/A,#N/A,TRUE,"Basic";#N/A,#N/A,TRUE,"EXT-TABLE";#N/A,#N/A,TRUE,"STEEL";#N/A,#N/A,TRUE,"INT-Table";#N/A,#N/A,TRUE,"STEEL";#N/A,#N/A,TRUE,"Door"}</definedName>
    <definedName name="abc_2_1" localSheetId="14" hidden="1">{#N/A,#N/A,TRUE,"Basic";#N/A,#N/A,TRUE,"EXT-TABLE";#N/A,#N/A,TRUE,"STEEL";#N/A,#N/A,TRUE,"INT-Table";#N/A,#N/A,TRUE,"STEEL";#N/A,#N/A,TRUE,"Door"}</definedName>
    <definedName name="abc_2_1" localSheetId="15" hidden="1">{#N/A,#N/A,TRUE,"Basic";#N/A,#N/A,TRUE,"EXT-TABLE";#N/A,#N/A,TRUE,"STEEL";#N/A,#N/A,TRUE,"INT-Table";#N/A,#N/A,TRUE,"STEEL";#N/A,#N/A,TRUE,"Door"}</definedName>
    <definedName name="abc_2_1" hidden="1">{#N/A,#N/A,TRUE,"Basic";#N/A,#N/A,TRUE,"EXT-TABLE";#N/A,#N/A,TRUE,"STEEL";#N/A,#N/A,TRUE,"INT-Table";#N/A,#N/A,TRUE,"STEEL";#N/A,#N/A,TRUE,"Door"}</definedName>
    <definedName name="abc_2_2" localSheetId="3" hidden="1">{#N/A,#N/A,TRUE,"Basic";#N/A,#N/A,TRUE,"EXT-TABLE";#N/A,#N/A,TRUE,"STEEL";#N/A,#N/A,TRUE,"INT-Table";#N/A,#N/A,TRUE,"STEEL";#N/A,#N/A,TRUE,"Door"}</definedName>
    <definedName name="abc_2_2" localSheetId="2" hidden="1">{#N/A,#N/A,TRUE,"Basic";#N/A,#N/A,TRUE,"EXT-TABLE";#N/A,#N/A,TRUE,"STEEL";#N/A,#N/A,TRUE,"INT-Table";#N/A,#N/A,TRUE,"STEEL";#N/A,#N/A,TRUE,"Door"}</definedName>
    <definedName name="abc_2_2" localSheetId="4" hidden="1">{#N/A,#N/A,TRUE,"Basic";#N/A,#N/A,TRUE,"EXT-TABLE";#N/A,#N/A,TRUE,"STEEL";#N/A,#N/A,TRUE,"INT-Table";#N/A,#N/A,TRUE,"STEEL";#N/A,#N/A,TRUE,"Door"}</definedName>
    <definedName name="abc_2_2" localSheetId="16" hidden="1">{#N/A,#N/A,TRUE,"Basic";#N/A,#N/A,TRUE,"EXT-TABLE";#N/A,#N/A,TRUE,"STEEL";#N/A,#N/A,TRUE,"INT-Table";#N/A,#N/A,TRUE,"STEEL";#N/A,#N/A,TRUE,"Door"}</definedName>
    <definedName name="abc_2_2" localSheetId="21" hidden="1">{#N/A,#N/A,TRUE,"Basic";#N/A,#N/A,TRUE,"EXT-TABLE";#N/A,#N/A,TRUE,"STEEL";#N/A,#N/A,TRUE,"INT-Table";#N/A,#N/A,TRUE,"STEEL";#N/A,#N/A,TRUE,"Door"}</definedName>
    <definedName name="abc_2_2" localSheetId="5" hidden="1">{#N/A,#N/A,TRUE,"Basic";#N/A,#N/A,TRUE,"EXT-TABLE";#N/A,#N/A,TRUE,"STEEL";#N/A,#N/A,TRUE,"INT-Table";#N/A,#N/A,TRUE,"STEEL";#N/A,#N/A,TRUE,"Door"}</definedName>
    <definedName name="abc_2_2" localSheetId="13" hidden="1">{#N/A,#N/A,TRUE,"Basic";#N/A,#N/A,TRUE,"EXT-TABLE";#N/A,#N/A,TRUE,"STEEL";#N/A,#N/A,TRUE,"INT-Table";#N/A,#N/A,TRUE,"STEEL";#N/A,#N/A,TRUE,"Door"}</definedName>
    <definedName name="abc_2_2" localSheetId="14" hidden="1">{#N/A,#N/A,TRUE,"Basic";#N/A,#N/A,TRUE,"EXT-TABLE";#N/A,#N/A,TRUE,"STEEL";#N/A,#N/A,TRUE,"INT-Table";#N/A,#N/A,TRUE,"STEEL";#N/A,#N/A,TRUE,"Door"}</definedName>
    <definedName name="abc_2_2" localSheetId="15" hidden="1">{#N/A,#N/A,TRUE,"Basic";#N/A,#N/A,TRUE,"EXT-TABLE";#N/A,#N/A,TRUE,"STEEL";#N/A,#N/A,TRUE,"INT-Table";#N/A,#N/A,TRUE,"STEEL";#N/A,#N/A,TRUE,"Door"}</definedName>
    <definedName name="abc_2_2" hidden="1">{#N/A,#N/A,TRUE,"Basic";#N/A,#N/A,TRUE,"EXT-TABLE";#N/A,#N/A,TRUE,"STEEL";#N/A,#N/A,TRUE,"INT-Table";#N/A,#N/A,TRUE,"STEEL";#N/A,#N/A,TRUE,"Door"}</definedName>
    <definedName name="abc_3" localSheetId="3" hidden="1">{#N/A,#N/A,TRUE,"Basic";#N/A,#N/A,TRUE,"EXT-TABLE";#N/A,#N/A,TRUE,"STEEL";#N/A,#N/A,TRUE,"INT-Table";#N/A,#N/A,TRUE,"STEEL";#N/A,#N/A,TRUE,"Door"}</definedName>
    <definedName name="abc_3" localSheetId="2" hidden="1">{#N/A,#N/A,TRUE,"Basic";#N/A,#N/A,TRUE,"EXT-TABLE";#N/A,#N/A,TRUE,"STEEL";#N/A,#N/A,TRUE,"INT-Table";#N/A,#N/A,TRUE,"STEEL";#N/A,#N/A,TRUE,"Door"}</definedName>
    <definedName name="abc_3" localSheetId="4" hidden="1">{#N/A,#N/A,TRUE,"Basic";#N/A,#N/A,TRUE,"EXT-TABLE";#N/A,#N/A,TRUE,"STEEL";#N/A,#N/A,TRUE,"INT-Table";#N/A,#N/A,TRUE,"STEEL";#N/A,#N/A,TRUE,"Door"}</definedName>
    <definedName name="abc_3" localSheetId="16" hidden="1">{#N/A,#N/A,TRUE,"Basic";#N/A,#N/A,TRUE,"EXT-TABLE";#N/A,#N/A,TRUE,"STEEL";#N/A,#N/A,TRUE,"INT-Table";#N/A,#N/A,TRUE,"STEEL";#N/A,#N/A,TRUE,"Door"}</definedName>
    <definedName name="abc_3" localSheetId="21" hidden="1">{#N/A,#N/A,TRUE,"Basic";#N/A,#N/A,TRUE,"EXT-TABLE";#N/A,#N/A,TRUE,"STEEL";#N/A,#N/A,TRUE,"INT-Table";#N/A,#N/A,TRUE,"STEEL";#N/A,#N/A,TRUE,"Door"}</definedName>
    <definedName name="abc_3" localSheetId="5" hidden="1">{#N/A,#N/A,TRUE,"Basic";#N/A,#N/A,TRUE,"EXT-TABLE";#N/A,#N/A,TRUE,"STEEL";#N/A,#N/A,TRUE,"INT-Table";#N/A,#N/A,TRUE,"STEEL";#N/A,#N/A,TRUE,"Door"}</definedName>
    <definedName name="abc_3" localSheetId="13" hidden="1">{#N/A,#N/A,TRUE,"Basic";#N/A,#N/A,TRUE,"EXT-TABLE";#N/A,#N/A,TRUE,"STEEL";#N/A,#N/A,TRUE,"INT-Table";#N/A,#N/A,TRUE,"STEEL";#N/A,#N/A,TRUE,"Door"}</definedName>
    <definedName name="abc_3" localSheetId="14" hidden="1">{#N/A,#N/A,TRUE,"Basic";#N/A,#N/A,TRUE,"EXT-TABLE";#N/A,#N/A,TRUE,"STEEL";#N/A,#N/A,TRUE,"INT-Table";#N/A,#N/A,TRUE,"STEEL";#N/A,#N/A,TRUE,"Door"}</definedName>
    <definedName name="abc_3" localSheetId="15" hidden="1">{#N/A,#N/A,TRUE,"Basic";#N/A,#N/A,TRUE,"EXT-TABLE";#N/A,#N/A,TRUE,"STEEL";#N/A,#N/A,TRUE,"INT-Table";#N/A,#N/A,TRUE,"STEEL";#N/A,#N/A,TRUE,"Door"}</definedName>
    <definedName name="abc_3" hidden="1">{#N/A,#N/A,TRUE,"Basic";#N/A,#N/A,TRUE,"EXT-TABLE";#N/A,#N/A,TRUE,"STEEL";#N/A,#N/A,TRUE,"INT-Table";#N/A,#N/A,TRUE,"STEEL";#N/A,#N/A,TRUE,"Door"}</definedName>
    <definedName name="abc_3_1" localSheetId="3" hidden="1">{#N/A,#N/A,TRUE,"Basic";#N/A,#N/A,TRUE,"EXT-TABLE";#N/A,#N/A,TRUE,"STEEL";#N/A,#N/A,TRUE,"INT-Table";#N/A,#N/A,TRUE,"STEEL";#N/A,#N/A,TRUE,"Door"}</definedName>
    <definedName name="abc_3_1" localSheetId="2" hidden="1">{#N/A,#N/A,TRUE,"Basic";#N/A,#N/A,TRUE,"EXT-TABLE";#N/A,#N/A,TRUE,"STEEL";#N/A,#N/A,TRUE,"INT-Table";#N/A,#N/A,TRUE,"STEEL";#N/A,#N/A,TRUE,"Door"}</definedName>
    <definedName name="abc_3_1" localSheetId="4" hidden="1">{#N/A,#N/A,TRUE,"Basic";#N/A,#N/A,TRUE,"EXT-TABLE";#N/A,#N/A,TRUE,"STEEL";#N/A,#N/A,TRUE,"INT-Table";#N/A,#N/A,TRUE,"STEEL";#N/A,#N/A,TRUE,"Door"}</definedName>
    <definedName name="abc_3_1" localSheetId="16" hidden="1">{#N/A,#N/A,TRUE,"Basic";#N/A,#N/A,TRUE,"EXT-TABLE";#N/A,#N/A,TRUE,"STEEL";#N/A,#N/A,TRUE,"INT-Table";#N/A,#N/A,TRUE,"STEEL";#N/A,#N/A,TRUE,"Door"}</definedName>
    <definedName name="abc_3_1" localSheetId="21" hidden="1">{#N/A,#N/A,TRUE,"Basic";#N/A,#N/A,TRUE,"EXT-TABLE";#N/A,#N/A,TRUE,"STEEL";#N/A,#N/A,TRUE,"INT-Table";#N/A,#N/A,TRUE,"STEEL";#N/A,#N/A,TRUE,"Door"}</definedName>
    <definedName name="abc_3_1" localSheetId="5" hidden="1">{#N/A,#N/A,TRUE,"Basic";#N/A,#N/A,TRUE,"EXT-TABLE";#N/A,#N/A,TRUE,"STEEL";#N/A,#N/A,TRUE,"INT-Table";#N/A,#N/A,TRUE,"STEEL";#N/A,#N/A,TRUE,"Door"}</definedName>
    <definedName name="abc_3_1" localSheetId="13" hidden="1">{#N/A,#N/A,TRUE,"Basic";#N/A,#N/A,TRUE,"EXT-TABLE";#N/A,#N/A,TRUE,"STEEL";#N/A,#N/A,TRUE,"INT-Table";#N/A,#N/A,TRUE,"STEEL";#N/A,#N/A,TRUE,"Door"}</definedName>
    <definedName name="abc_3_1" localSheetId="14" hidden="1">{#N/A,#N/A,TRUE,"Basic";#N/A,#N/A,TRUE,"EXT-TABLE";#N/A,#N/A,TRUE,"STEEL";#N/A,#N/A,TRUE,"INT-Table";#N/A,#N/A,TRUE,"STEEL";#N/A,#N/A,TRUE,"Door"}</definedName>
    <definedName name="abc_3_1" localSheetId="15" hidden="1">{#N/A,#N/A,TRUE,"Basic";#N/A,#N/A,TRUE,"EXT-TABLE";#N/A,#N/A,TRUE,"STEEL";#N/A,#N/A,TRUE,"INT-Table";#N/A,#N/A,TRUE,"STEEL";#N/A,#N/A,TRUE,"Door"}</definedName>
    <definedName name="abc_3_1" hidden="1">{#N/A,#N/A,TRUE,"Basic";#N/A,#N/A,TRUE,"EXT-TABLE";#N/A,#N/A,TRUE,"STEEL";#N/A,#N/A,TRUE,"INT-Table";#N/A,#N/A,TRUE,"STEEL";#N/A,#N/A,TRUE,"Door"}</definedName>
    <definedName name="abc_3_2" localSheetId="3" hidden="1">{#N/A,#N/A,TRUE,"Basic";#N/A,#N/A,TRUE,"EXT-TABLE";#N/A,#N/A,TRUE,"STEEL";#N/A,#N/A,TRUE,"INT-Table";#N/A,#N/A,TRUE,"STEEL";#N/A,#N/A,TRUE,"Door"}</definedName>
    <definedName name="abc_3_2" localSheetId="2" hidden="1">{#N/A,#N/A,TRUE,"Basic";#N/A,#N/A,TRUE,"EXT-TABLE";#N/A,#N/A,TRUE,"STEEL";#N/A,#N/A,TRUE,"INT-Table";#N/A,#N/A,TRUE,"STEEL";#N/A,#N/A,TRUE,"Door"}</definedName>
    <definedName name="abc_3_2" localSheetId="4" hidden="1">{#N/A,#N/A,TRUE,"Basic";#N/A,#N/A,TRUE,"EXT-TABLE";#N/A,#N/A,TRUE,"STEEL";#N/A,#N/A,TRUE,"INT-Table";#N/A,#N/A,TRUE,"STEEL";#N/A,#N/A,TRUE,"Door"}</definedName>
    <definedName name="abc_3_2" localSheetId="16" hidden="1">{#N/A,#N/A,TRUE,"Basic";#N/A,#N/A,TRUE,"EXT-TABLE";#N/A,#N/A,TRUE,"STEEL";#N/A,#N/A,TRUE,"INT-Table";#N/A,#N/A,TRUE,"STEEL";#N/A,#N/A,TRUE,"Door"}</definedName>
    <definedName name="abc_3_2" localSheetId="21" hidden="1">{#N/A,#N/A,TRUE,"Basic";#N/A,#N/A,TRUE,"EXT-TABLE";#N/A,#N/A,TRUE,"STEEL";#N/A,#N/A,TRUE,"INT-Table";#N/A,#N/A,TRUE,"STEEL";#N/A,#N/A,TRUE,"Door"}</definedName>
    <definedName name="abc_3_2" localSheetId="5" hidden="1">{#N/A,#N/A,TRUE,"Basic";#N/A,#N/A,TRUE,"EXT-TABLE";#N/A,#N/A,TRUE,"STEEL";#N/A,#N/A,TRUE,"INT-Table";#N/A,#N/A,TRUE,"STEEL";#N/A,#N/A,TRUE,"Door"}</definedName>
    <definedName name="abc_3_2" localSheetId="13" hidden="1">{#N/A,#N/A,TRUE,"Basic";#N/A,#N/A,TRUE,"EXT-TABLE";#N/A,#N/A,TRUE,"STEEL";#N/A,#N/A,TRUE,"INT-Table";#N/A,#N/A,TRUE,"STEEL";#N/A,#N/A,TRUE,"Door"}</definedName>
    <definedName name="abc_3_2" localSheetId="14" hidden="1">{#N/A,#N/A,TRUE,"Basic";#N/A,#N/A,TRUE,"EXT-TABLE";#N/A,#N/A,TRUE,"STEEL";#N/A,#N/A,TRUE,"INT-Table";#N/A,#N/A,TRUE,"STEEL";#N/A,#N/A,TRUE,"Door"}</definedName>
    <definedName name="abc_3_2" localSheetId="15" hidden="1">{#N/A,#N/A,TRUE,"Basic";#N/A,#N/A,TRUE,"EXT-TABLE";#N/A,#N/A,TRUE,"STEEL";#N/A,#N/A,TRUE,"INT-Table";#N/A,#N/A,TRUE,"STEEL";#N/A,#N/A,TRUE,"Door"}</definedName>
    <definedName name="abc_3_2" hidden="1">{#N/A,#N/A,TRUE,"Basic";#N/A,#N/A,TRUE,"EXT-TABLE";#N/A,#N/A,TRUE,"STEEL";#N/A,#N/A,TRUE,"INT-Table";#N/A,#N/A,TRUE,"STEEL";#N/A,#N/A,TRUE,"Door"}</definedName>
    <definedName name="abc_4" localSheetId="3" hidden="1">{#N/A,#N/A,TRUE,"Basic";#N/A,#N/A,TRUE,"EXT-TABLE";#N/A,#N/A,TRUE,"STEEL";#N/A,#N/A,TRUE,"INT-Table";#N/A,#N/A,TRUE,"STEEL";#N/A,#N/A,TRUE,"Door"}</definedName>
    <definedName name="abc_4" localSheetId="2" hidden="1">{#N/A,#N/A,TRUE,"Basic";#N/A,#N/A,TRUE,"EXT-TABLE";#N/A,#N/A,TRUE,"STEEL";#N/A,#N/A,TRUE,"INT-Table";#N/A,#N/A,TRUE,"STEEL";#N/A,#N/A,TRUE,"Door"}</definedName>
    <definedName name="abc_4" localSheetId="4" hidden="1">{#N/A,#N/A,TRUE,"Basic";#N/A,#N/A,TRUE,"EXT-TABLE";#N/A,#N/A,TRUE,"STEEL";#N/A,#N/A,TRUE,"INT-Table";#N/A,#N/A,TRUE,"STEEL";#N/A,#N/A,TRUE,"Door"}</definedName>
    <definedName name="abc_4" localSheetId="16" hidden="1">{#N/A,#N/A,TRUE,"Basic";#N/A,#N/A,TRUE,"EXT-TABLE";#N/A,#N/A,TRUE,"STEEL";#N/A,#N/A,TRUE,"INT-Table";#N/A,#N/A,TRUE,"STEEL";#N/A,#N/A,TRUE,"Door"}</definedName>
    <definedName name="abc_4" localSheetId="21" hidden="1">{#N/A,#N/A,TRUE,"Basic";#N/A,#N/A,TRUE,"EXT-TABLE";#N/A,#N/A,TRUE,"STEEL";#N/A,#N/A,TRUE,"INT-Table";#N/A,#N/A,TRUE,"STEEL";#N/A,#N/A,TRUE,"Door"}</definedName>
    <definedName name="abc_4" localSheetId="5" hidden="1">{#N/A,#N/A,TRUE,"Basic";#N/A,#N/A,TRUE,"EXT-TABLE";#N/A,#N/A,TRUE,"STEEL";#N/A,#N/A,TRUE,"INT-Table";#N/A,#N/A,TRUE,"STEEL";#N/A,#N/A,TRUE,"Door"}</definedName>
    <definedName name="abc_4" localSheetId="13" hidden="1">{#N/A,#N/A,TRUE,"Basic";#N/A,#N/A,TRUE,"EXT-TABLE";#N/A,#N/A,TRUE,"STEEL";#N/A,#N/A,TRUE,"INT-Table";#N/A,#N/A,TRUE,"STEEL";#N/A,#N/A,TRUE,"Door"}</definedName>
    <definedName name="abc_4" localSheetId="14" hidden="1">{#N/A,#N/A,TRUE,"Basic";#N/A,#N/A,TRUE,"EXT-TABLE";#N/A,#N/A,TRUE,"STEEL";#N/A,#N/A,TRUE,"INT-Table";#N/A,#N/A,TRUE,"STEEL";#N/A,#N/A,TRUE,"Door"}</definedName>
    <definedName name="abc_4" localSheetId="15" hidden="1">{#N/A,#N/A,TRUE,"Basic";#N/A,#N/A,TRUE,"EXT-TABLE";#N/A,#N/A,TRUE,"STEEL";#N/A,#N/A,TRUE,"INT-Table";#N/A,#N/A,TRUE,"STEEL";#N/A,#N/A,TRUE,"Door"}</definedName>
    <definedName name="abc_4" hidden="1">{#N/A,#N/A,TRUE,"Basic";#N/A,#N/A,TRUE,"EXT-TABLE";#N/A,#N/A,TRUE,"STEEL";#N/A,#N/A,TRUE,"INT-Table";#N/A,#N/A,TRUE,"STEEL";#N/A,#N/A,TRUE,"Door"}</definedName>
    <definedName name="abc_4_1" localSheetId="3" hidden="1">{#N/A,#N/A,TRUE,"Basic";#N/A,#N/A,TRUE,"EXT-TABLE";#N/A,#N/A,TRUE,"STEEL";#N/A,#N/A,TRUE,"INT-Table";#N/A,#N/A,TRUE,"STEEL";#N/A,#N/A,TRUE,"Door"}</definedName>
    <definedName name="abc_4_1" localSheetId="2" hidden="1">{#N/A,#N/A,TRUE,"Basic";#N/A,#N/A,TRUE,"EXT-TABLE";#N/A,#N/A,TRUE,"STEEL";#N/A,#N/A,TRUE,"INT-Table";#N/A,#N/A,TRUE,"STEEL";#N/A,#N/A,TRUE,"Door"}</definedName>
    <definedName name="abc_4_1" localSheetId="4" hidden="1">{#N/A,#N/A,TRUE,"Basic";#N/A,#N/A,TRUE,"EXT-TABLE";#N/A,#N/A,TRUE,"STEEL";#N/A,#N/A,TRUE,"INT-Table";#N/A,#N/A,TRUE,"STEEL";#N/A,#N/A,TRUE,"Door"}</definedName>
    <definedName name="abc_4_1" localSheetId="16" hidden="1">{#N/A,#N/A,TRUE,"Basic";#N/A,#N/A,TRUE,"EXT-TABLE";#N/A,#N/A,TRUE,"STEEL";#N/A,#N/A,TRUE,"INT-Table";#N/A,#N/A,TRUE,"STEEL";#N/A,#N/A,TRUE,"Door"}</definedName>
    <definedName name="abc_4_1" localSheetId="21" hidden="1">{#N/A,#N/A,TRUE,"Basic";#N/A,#N/A,TRUE,"EXT-TABLE";#N/A,#N/A,TRUE,"STEEL";#N/A,#N/A,TRUE,"INT-Table";#N/A,#N/A,TRUE,"STEEL";#N/A,#N/A,TRUE,"Door"}</definedName>
    <definedName name="abc_4_1" localSheetId="5" hidden="1">{#N/A,#N/A,TRUE,"Basic";#N/A,#N/A,TRUE,"EXT-TABLE";#N/A,#N/A,TRUE,"STEEL";#N/A,#N/A,TRUE,"INT-Table";#N/A,#N/A,TRUE,"STEEL";#N/A,#N/A,TRUE,"Door"}</definedName>
    <definedName name="abc_4_1" localSheetId="13" hidden="1">{#N/A,#N/A,TRUE,"Basic";#N/A,#N/A,TRUE,"EXT-TABLE";#N/A,#N/A,TRUE,"STEEL";#N/A,#N/A,TRUE,"INT-Table";#N/A,#N/A,TRUE,"STEEL";#N/A,#N/A,TRUE,"Door"}</definedName>
    <definedName name="abc_4_1" localSheetId="14" hidden="1">{#N/A,#N/A,TRUE,"Basic";#N/A,#N/A,TRUE,"EXT-TABLE";#N/A,#N/A,TRUE,"STEEL";#N/A,#N/A,TRUE,"INT-Table";#N/A,#N/A,TRUE,"STEEL";#N/A,#N/A,TRUE,"Door"}</definedName>
    <definedName name="abc_4_1" localSheetId="15" hidden="1">{#N/A,#N/A,TRUE,"Basic";#N/A,#N/A,TRUE,"EXT-TABLE";#N/A,#N/A,TRUE,"STEEL";#N/A,#N/A,TRUE,"INT-Table";#N/A,#N/A,TRUE,"STEEL";#N/A,#N/A,TRUE,"Door"}</definedName>
    <definedName name="abc_4_1" hidden="1">{#N/A,#N/A,TRUE,"Basic";#N/A,#N/A,TRUE,"EXT-TABLE";#N/A,#N/A,TRUE,"STEEL";#N/A,#N/A,TRUE,"INT-Table";#N/A,#N/A,TRUE,"STEEL";#N/A,#N/A,TRUE,"Door"}</definedName>
    <definedName name="abc_4_2" localSheetId="3" hidden="1">{#N/A,#N/A,TRUE,"Basic";#N/A,#N/A,TRUE,"EXT-TABLE";#N/A,#N/A,TRUE,"STEEL";#N/A,#N/A,TRUE,"INT-Table";#N/A,#N/A,TRUE,"STEEL";#N/A,#N/A,TRUE,"Door"}</definedName>
    <definedName name="abc_4_2" localSheetId="2" hidden="1">{#N/A,#N/A,TRUE,"Basic";#N/A,#N/A,TRUE,"EXT-TABLE";#N/A,#N/A,TRUE,"STEEL";#N/A,#N/A,TRUE,"INT-Table";#N/A,#N/A,TRUE,"STEEL";#N/A,#N/A,TRUE,"Door"}</definedName>
    <definedName name="abc_4_2" localSheetId="4" hidden="1">{#N/A,#N/A,TRUE,"Basic";#N/A,#N/A,TRUE,"EXT-TABLE";#N/A,#N/A,TRUE,"STEEL";#N/A,#N/A,TRUE,"INT-Table";#N/A,#N/A,TRUE,"STEEL";#N/A,#N/A,TRUE,"Door"}</definedName>
    <definedName name="abc_4_2" localSheetId="16" hidden="1">{#N/A,#N/A,TRUE,"Basic";#N/A,#N/A,TRUE,"EXT-TABLE";#N/A,#N/A,TRUE,"STEEL";#N/A,#N/A,TRUE,"INT-Table";#N/A,#N/A,TRUE,"STEEL";#N/A,#N/A,TRUE,"Door"}</definedName>
    <definedName name="abc_4_2" localSheetId="21" hidden="1">{#N/A,#N/A,TRUE,"Basic";#N/A,#N/A,TRUE,"EXT-TABLE";#N/A,#N/A,TRUE,"STEEL";#N/A,#N/A,TRUE,"INT-Table";#N/A,#N/A,TRUE,"STEEL";#N/A,#N/A,TRUE,"Door"}</definedName>
    <definedName name="abc_4_2" localSheetId="5" hidden="1">{#N/A,#N/A,TRUE,"Basic";#N/A,#N/A,TRUE,"EXT-TABLE";#N/A,#N/A,TRUE,"STEEL";#N/A,#N/A,TRUE,"INT-Table";#N/A,#N/A,TRUE,"STEEL";#N/A,#N/A,TRUE,"Door"}</definedName>
    <definedName name="abc_4_2" localSheetId="13" hidden="1">{#N/A,#N/A,TRUE,"Basic";#N/A,#N/A,TRUE,"EXT-TABLE";#N/A,#N/A,TRUE,"STEEL";#N/A,#N/A,TRUE,"INT-Table";#N/A,#N/A,TRUE,"STEEL";#N/A,#N/A,TRUE,"Door"}</definedName>
    <definedName name="abc_4_2" localSheetId="14" hidden="1">{#N/A,#N/A,TRUE,"Basic";#N/A,#N/A,TRUE,"EXT-TABLE";#N/A,#N/A,TRUE,"STEEL";#N/A,#N/A,TRUE,"INT-Table";#N/A,#N/A,TRUE,"STEEL";#N/A,#N/A,TRUE,"Door"}</definedName>
    <definedName name="abc_4_2" localSheetId="15" hidden="1">{#N/A,#N/A,TRUE,"Basic";#N/A,#N/A,TRUE,"EXT-TABLE";#N/A,#N/A,TRUE,"STEEL";#N/A,#N/A,TRUE,"INT-Table";#N/A,#N/A,TRUE,"STEEL";#N/A,#N/A,TRUE,"Door"}</definedName>
    <definedName name="abc_4_2" hidden="1">{#N/A,#N/A,TRUE,"Basic";#N/A,#N/A,TRUE,"EXT-TABLE";#N/A,#N/A,TRUE,"STEEL";#N/A,#N/A,TRUE,"INT-Table";#N/A,#N/A,TRUE,"STEEL";#N/A,#N/A,TRUE,"Door"}</definedName>
    <definedName name="abc_5" localSheetId="3" hidden="1">{#N/A,#N/A,TRUE,"Basic";#N/A,#N/A,TRUE,"EXT-TABLE";#N/A,#N/A,TRUE,"STEEL";#N/A,#N/A,TRUE,"INT-Table";#N/A,#N/A,TRUE,"STEEL";#N/A,#N/A,TRUE,"Door"}</definedName>
    <definedName name="abc_5" localSheetId="2" hidden="1">{#N/A,#N/A,TRUE,"Basic";#N/A,#N/A,TRUE,"EXT-TABLE";#N/A,#N/A,TRUE,"STEEL";#N/A,#N/A,TRUE,"INT-Table";#N/A,#N/A,TRUE,"STEEL";#N/A,#N/A,TRUE,"Door"}</definedName>
    <definedName name="abc_5" localSheetId="4" hidden="1">{#N/A,#N/A,TRUE,"Basic";#N/A,#N/A,TRUE,"EXT-TABLE";#N/A,#N/A,TRUE,"STEEL";#N/A,#N/A,TRUE,"INT-Table";#N/A,#N/A,TRUE,"STEEL";#N/A,#N/A,TRUE,"Door"}</definedName>
    <definedName name="abc_5" localSheetId="16" hidden="1">{#N/A,#N/A,TRUE,"Basic";#N/A,#N/A,TRUE,"EXT-TABLE";#N/A,#N/A,TRUE,"STEEL";#N/A,#N/A,TRUE,"INT-Table";#N/A,#N/A,TRUE,"STEEL";#N/A,#N/A,TRUE,"Door"}</definedName>
    <definedName name="abc_5" localSheetId="21" hidden="1">{#N/A,#N/A,TRUE,"Basic";#N/A,#N/A,TRUE,"EXT-TABLE";#N/A,#N/A,TRUE,"STEEL";#N/A,#N/A,TRUE,"INT-Table";#N/A,#N/A,TRUE,"STEEL";#N/A,#N/A,TRUE,"Door"}</definedName>
    <definedName name="abc_5" localSheetId="5" hidden="1">{#N/A,#N/A,TRUE,"Basic";#N/A,#N/A,TRUE,"EXT-TABLE";#N/A,#N/A,TRUE,"STEEL";#N/A,#N/A,TRUE,"INT-Table";#N/A,#N/A,TRUE,"STEEL";#N/A,#N/A,TRUE,"Door"}</definedName>
    <definedName name="abc_5" localSheetId="13" hidden="1">{#N/A,#N/A,TRUE,"Basic";#N/A,#N/A,TRUE,"EXT-TABLE";#N/A,#N/A,TRUE,"STEEL";#N/A,#N/A,TRUE,"INT-Table";#N/A,#N/A,TRUE,"STEEL";#N/A,#N/A,TRUE,"Door"}</definedName>
    <definedName name="abc_5" localSheetId="14" hidden="1">{#N/A,#N/A,TRUE,"Basic";#N/A,#N/A,TRUE,"EXT-TABLE";#N/A,#N/A,TRUE,"STEEL";#N/A,#N/A,TRUE,"INT-Table";#N/A,#N/A,TRUE,"STEEL";#N/A,#N/A,TRUE,"Door"}</definedName>
    <definedName name="abc_5" localSheetId="15" hidden="1">{#N/A,#N/A,TRUE,"Basic";#N/A,#N/A,TRUE,"EXT-TABLE";#N/A,#N/A,TRUE,"STEEL";#N/A,#N/A,TRUE,"INT-Table";#N/A,#N/A,TRUE,"STEEL";#N/A,#N/A,TRUE,"Door"}</definedName>
    <definedName name="abc_5" hidden="1">{#N/A,#N/A,TRUE,"Basic";#N/A,#N/A,TRUE,"EXT-TABLE";#N/A,#N/A,TRUE,"STEEL";#N/A,#N/A,TRUE,"INT-Table";#N/A,#N/A,TRUE,"STEEL";#N/A,#N/A,TRUE,"Door"}</definedName>
    <definedName name="abc_5_1" localSheetId="3" hidden="1">{#N/A,#N/A,TRUE,"Basic";#N/A,#N/A,TRUE,"EXT-TABLE";#N/A,#N/A,TRUE,"STEEL";#N/A,#N/A,TRUE,"INT-Table";#N/A,#N/A,TRUE,"STEEL";#N/A,#N/A,TRUE,"Door"}</definedName>
    <definedName name="abc_5_1" localSheetId="2" hidden="1">{#N/A,#N/A,TRUE,"Basic";#N/A,#N/A,TRUE,"EXT-TABLE";#N/A,#N/A,TRUE,"STEEL";#N/A,#N/A,TRUE,"INT-Table";#N/A,#N/A,TRUE,"STEEL";#N/A,#N/A,TRUE,"Door"}</definedName>
    <definedName name="abc_5_1" localSheetId="4" hidden="1">{#N/A,#N/A,TRUE,"Basic";#N/A,#N/A,TRUE,"EXT-TABLE";#N/A,#N/A,TRUE,"STEEL";#N/A,#N/A,TRUE,"INT-Table";#N/A,#N/A,TRUE,"STEEL";#N/A,#N/A,TRUE,"Door"}</definedName>
    <definedName name="abc_5_1" localSheetId="16" hidden="1">{#N/A,#N/A,TRUE,"Basic";#N/A,#N/A,TRUE,"EXT-TABLE";#N/A,#N/A,TRUE,"STEEL";#N/A,#N/A,TRUE,"INT-Table";#N/A,#N/A,TRUE,"STEEL";#N/A,#N/A,TRUE,"Door"}</definedName>
    <definedName name="abc_5_1" localSheetId="21" hidden="1">{#N/A,#N/A,TRUE,"Basic";#N/A,#N/A,TRUE,"EXT-TABLE";#N/A,#N/A,TRUE,"STEEL";#N/A,#N/A,TRUE,"INT-Table";#N/A,#N/A,TRUE,"STEEL";#N/A,#N/A,TRUE,"Door"}</definedName>
    <definedName name="abc_5_1" localSheetId="5" hidden="1">{#N/A,#N/A,TRUE,"Basic";#N/A,#N/A,TRUE,"EXT-TABLE";#N/A,#N/A,TRUE,"STEEL";#N/A,#N/A,TRUE,"INT-Table";#N/A,#N/A,TRUE,"STEEL";#N/A,#N/A,TRUE,"Door"}</definedName>
    <definedName name="abc_5_1" localSheetId="13" hidden="1">{#N/A,#N/A,TRUE,"Basic";#N/A,#N/A,TRUE,"EXT-TABLE";#N/A,#N/A,TRUE,"STEEL";#N/A,#N/A,TRUE,"INT-Table";#N/A,#N/A,TRUE,"STEEL";#N/A,#N/A,TRUE,"Door"}</definedName>
    <definedName name="abc_5_1" localSheetId="14" hidden="1">{#N/A,#N/A,TRUE,"Basic";#N/A,#N/A,TRUE,"EXT-TABLE";#N/A,#N/A,TRUE,"STEEL";#N/A,#N/A,TRUE,"INT-Table";#N/A,#N/A,TRUE,"STEEL";#N/A,#N/A,TRUE,"Door"}</definedName>
    <definedName name="abc_5_1" localSheetId="15" hidden="1">{#N/A,#N/A,TRUE,"Basic";#N/A,#N/A,TRUE,"EXT-TABLE";#N/A,#N/A,TRUE,"STEEL";#N/A,#N/A,TRUE,"INT-Table";#N/A,#N/A,TRUE,"STEEL";#N/A,#N/A,TRUE,"Door"}</definedName>
    <definedName name="abc_5_1" hidden="1">{#N/A,#N/A,TRUE,"Basic";#N/A,#N/A,TRUE,"EXT-TABLE";#N/A,#N/A,TRUE,"STEEL";#N/A,#N/A,TRUE,"INT-Table";#N/A,#N/A,TRUE,"STEEL";#N/A,#N/A,TRUE,"Door"}</definedName>
    <definedName name="abc_5_2" localSheetId="3" hidden="1">{#N/A,#N/A,TRUE,"Basic";#N/A,#N/A,TRUE,"EXT-TABLE";#N/A,#N/A,TRUE,"STEEL";#N/A,#N/A,TRUE,"INT-Table";#N/A,#N/A,TRUE,"STEEL";#N/A,#N/A,TRUE,"Door"}</definedName>
    <definedName name="abc_5_2" localSheetId="2" hidden="1">{#N/A,#N/A,TRUE,"Basic";#N/A,#N/A,TRUE,"EXT-TABLE";#N/A,#N/A,TRUE,"STEEL";#N/A,#N/A,TRUE,"INT-Table";#N/A,#N/A,TRUE,"STEEL";#N/A,#N/A,TRUE,"Door"}</definedName>
    <definedName name="abc_5_2" localSheetId="4" hidden="1">{#N/A,#N/A,TRUE,"Basic";#N/A,#N/A,TRUE,"EXT-TABLE";#N/A,#N/A,TRUE,"STEEL";#N/A,#N/A,TRUE,"INT-Table";#N/A,#N/A,TRUE,"STEEL";#N/A,#N/A,TRUE,"Door"}</definedName>
    <definedName name="abc_5_2" localSheetId="16" hidden="1">{#N/A,#N/A,TRUE,"Basic";#N/A,#N/A,TRUE,"EXT-TABLE";#N/A,#N/A,TRUE,"STEEL";#N/A,#N/A,TRUE,"INT-Table";#N/A,#N/A,TRUE,"STEEL";#N/A,#N/A,TRUE,"Door"}</definedName>
    <definedName name="abc_5_2" localSheetId="21" hidden="1">{#N/A,#N/A,TRUE,"Basic";#N/A,#N/A,TRUE,"EXT-TABLE";#N/A,#N/A,TRUE,"STEEL";#N/A,#N/A,TRUE,"INT-Table";#N/A,#N/A,TRUE,"STEEL";#N/A,#N/A,TRUE,"Door"}</definedName>
    <definedName name="abc_5_2" localSheetId="5" hidden="1">{#N/A,#N/A,TRUE,"Basic";#N/A,#N/A,TRUE,"EXT-TABLE";#N/A,#N/A,TRUE,"STEEL";#N/A,#N/A,TRUE,"INT-Table";#N/A,#N/A,TRUE,"STEEL";#N/A,#N/A,TRUE,"Door"}</definedName>
    <definedName name="abc_5_2" localSheetId="13" hidden="1">{#N/A,#N/A,TRUE,"Basic";#N/A,#N/A,TRUE,"EXT-TABLE";#N/A,#N/A,TRUE,"STEEL";#N/A,#N/A,TRUE,"INT-Table";#N/A,#N/A,TRUE,"STEEL";#N/A,#N/A,TRUE,"Door"}</definedName>
    <definedName name="abc_5_2" localSheetId="14" hidden="1">{#N/A,#N/A,TRUE,"Basic";#N/A,#N/A,TRUE,"EXT-TABLE";#N/A,#N/A,TRUE,"STEEL";#N/A,#N/A,TRUE,"INT-Table";#N/A,#N/A,TRUE,"STEEL";#N/A,#N/A,TRUE,"Door"}</definedName>
    <definedName name="abc_5_2" localSheetId="15" hidden="1">{#N/A,#N/A,TRUE,"Basic";#N/A,#N/A,TRUE,"EXT-TABLE";#N/A,#N/A,TRUE,"STEEL";#N/A,#N/A,TRUE,"INT-Table";#N/A,#N/A,TRUE,"STEEL";#N/A,#N/A,TRUE,"Door"}</definedName>
    <definedName name="abc_5_2" hidden="1">{#N/A,#N/A,TRUE,"Basic";#N/A,#N/A,TRUE,"EXT-TABLE";#N/A,#N/A,TRUE,"STEEL";#N/A,#N/A,TRUE,"INT-Table";#N/A,#N/A,TRUE,"STEEL";#N/A,#N/A,TRUE,"Door"}</definedName>
    <definedName name="abcd" localSheetId="3" hidden="1">{#N/A,#N/A,FALSE,"CCTV"}</definedName>
    <definedName name="abcd" localSheetId="2" hidden="1">{#N/A,#N/A,FALSE,"CCTV"}</definedName>
    <definedName name="abcd" localSheetId="4" hidden="1">{#N/A,#N/A,FALSE,"CCTV"}</definedName>
    <definedName name="abcd" localSheetId="16" hidden="1">{#N/A,#N/A,FALSE,"CCTV"}</definedName>
    <definedName name="abcd" localSheetId="21" hidden="1">{#N/A,#N/A,FALSE,"CCTV"}</definedName>
    <definedName name="abcd" localSheetId="5" hidden="1">{#N/A,#N/A,FALSE,"CCTV"}</definedName>
    <definedName name="abcd" localSheetId="13" hidden="1">{#N/A,#N/A,FALSE,"CCTV"}</definedName>
    <definedName name="abcd" localSheetId="14" hidden="1">{#N/A,#N/A,FALSE,"CCTV"}</definedName>
    <definedName name="abcd" localSheetId="15" hidden="1">{#N/A,#N/A,FALSE,"CCTV"}</definedName>
    <definedName name="abcd" hidden="1">{#N/A,#N/A,FALSE,"CCTV"}</definedName>
    <definedName name="ABCVAL_09">[32]Curves!$E$112:$L$123</definedName>
    <definedName name="ABCVAL_11">[33]Curves!$B$166:$J$177</definedName>
    <definedName name="ABIII" hidden="1">#REF!</definedName>
    <definedName name="ac" hidden="1">#REF!</definedName>
    <definedName name="AC120_">#REF!</definedName>
    <definedName name="AC35_">#REF!</definedName>
    <definedName name="AC50_">#REF!</definedName>
    <definedName name="AC70_">#REF!</definedName>
    <definedName name="AC95_">#REF!</definedName>
    <definedName name="Access_Button" hidden="1">"PJTFINAL_F02F11_List"</definedName>
    <definedName name="AccessDatabase" localSheetId="3" hidden="1">"A:\My Documents\見積比較鏡.mdb"</definedName>
    <definedName name="AccessDatabase" localSheetId="2" hidden="1">"A:\My Documents\見積比較鏡.mdb"</definedName>
    <definedName name="AccessDatabase" localSheetId="4" hidden="1">"A:\My Documents\見積比較鏡.mdb"</definedName>
    <definedName name="AccessDatabase" localSheetId="16" hidden="1">"A:\My Documents\見積比較鏡.mdb"</definedName>
    <definedName name="AccessDatabase" localSheetId="21" hidden="1">"A:\My Documents\見積比較鏡.mdb"</definedName>
    <definedName name="AccessDatabase" localSheetId="5" hidden="1">"A:\My Documents\見積比較鏡.mdb"</definedName>
    <definedName name="AccessDatabase" localSheetId="13" hidden="1">"A:\My Documents\見積比較鏡.mdb"</definedName>
    <definedName name="AccessDatabase" localSheetId="18" hidden="1">"A:\My Documents\見積比較鏡.mdb"</definedName>
    <definedName name="AccessDatabase" localSheetId="14" hidden="1">"A:\My Documents\見積比較鏡.mdb"</definedName>
    <definedName name="AccessDatabase" localSheetId="15" hidden="1">"A:\My Documents\見積比較鏡.mdb"</definedName>
    <definedName name="AccessDatabase" hidden="1">"A:\My Documents\見積比較鏡.mdb"</definedName>
    <definedName name="AccessDoorSize" localSheetId="3">[34]DATA_LIST!$D$15:$D$20</definedName>
    <definedName name="AccessDoorSize" localSheetId="2">[34]DATA_LIST!$D$15:$D$20</definedName>
    <definedName name="AccessDoorSize" localSheetId="4">[34]DATA_LIST!$D$15:$D$20</definedName>
    <definedName name="AccessDoorSize" localSheetId="16">[34]DATA_LIST!$D$15:$D$20</definedName>
    <definedName name="AccessDoorSize" localSheetId="21">[34]DATA_LIST!$D$15:$D$20</definedName>
    <definedName name="AccessDoorSize" localSheetId="5">[34]DATA_LIST!$D$15:$D$20</definedName>
    <definedName name="AccessDoorSize" localSheetId="13">[34]DATA_LIST!$D$15:$D$20</definedName>
    <definedName name="AccessDoorSize" localSheetId="18">[34]DATA_LIST!$D$15:$D$20</definedName>
    <definedName name="AccessDoorSize" localSheetId="14">[34]DATA_LIST!$D$15:$D$20</definedName>
    <definedName name="AccessDoorSize" localSheetId="15">[34]DATA_LIST!$D$15:$D$20</definedName>
    <definedName name="AccessDoorSize">[34]DATA_LIST!$D$15:$D$20</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upac">#REF!</definedName>
    <definedName name="ActualBreachingRatio">#REF!</definedName>
    <definedName name="ACwvu.DETT.._.COSTI." hidden="1">#REF!</definedName>
    <definedName name="ACwvu.RIEPIL.." hidden="1">#REF!</definedName>
    <definedName name="adaptation" localSheetId="3" hidden="1">{#N/A,#N/A,FALSE,"CCTV"}</definedName>
    <definedName name="adaptation" localSheetId="9" hidden="1">{#N/A,#N/A,FALSE,"CCTV"}</definedName>
    <definedName name="adaptation" localSheetId="8" hidden="1">{#N/A,#N/A,FALSE,"CCTV"}</definedName>
    <definedName name="adaptation" localSheetId="0" hidden="1">{#N/A,#N/A,FALSE,"CCTV"}</definedName>
    <definedName name="adaptation" localSheetId="10" hidden="1">{#N/A,#N/A,FALSE,"CCTV"}</definedName>
    <definedName name="adaptation" localSheetId="6" hidden="1">{#N/A,#N/A,FALSE,"CCTV"}</definedName>
    <definedName name="adaptation" localSheetId="12" hidden="1">{#N/A,#N/A,FALSE,"CCTV"}</definedName>
    <definedName name="adaptation" localSheetId="11" hidden="1">{#N/A,#N/A,FALSE,"CCTV"}</definedName>
    <definedName name="adaptation" localSheetId="1" hidden="1">{#N/A,#N/A,FALSE,"CCTV"}</definedName>
    <definedName name="adaptation" localSheetId="2" hidden="1">{#N/A,#N/A,FALSE,"CCTV"}</definedName>
    <definedName name="adaptation" localSheetId="4" hidden="1">{#N/A,#N/A,FALSE,"CCTV"}</definedName>
    <definedName name="adaptation" localSheetId="16" hidden="1">{#N/A,#N/A,FALSE,"CCTV"}</definedName>
    <definedName name="adaptation" localSheetId="21" hidden="1">{#N/A,#N/A,FALSE,"CCTV"}</definedName>
    <definedName name="adaptation" localSheetId="5" hidden="1">{#N/A,#N/A,FALSE,"CCTV"}</definedName>
    <definedName name="adaptation" localSheetId="23" hidden="1">{#N/A,#N/A,FALSE,"CCTV"}</definedName>
    <definedName name="adaptation" localSheetId="7" hidden="1">{#N/A,#N/A,FALSE,"CCTV"}</definedName>
    <definedName name="adaptation" localSheetId="13" hidden="1">{#N/A,#N/A,FALSE,"CCTV"}</definedName>
    <definedName name="adaptation" localSheetId="18" hidden="1">{#N/A,#N/A,FALSE,"CCTV"}</definedName>
    <definedName name="adaptation" localSheetId="14" hidden="1">{#N/A,#N/A,FALSE,"CCTV"}</definedName>
    <definedName name="adaptation" localSheetId="15" hidden="1">{#N/A,#N/A,FALSE,"CCTV"}</definedName>
    <definedName name="adaptation" hidden="1">{#N/A,#N/A,FALSE,"CCTV"}</definedName>
    <definedName name="ADC" hidden="1">#REF!</definedName>
    <definedName name="ADD_IN_VERSION" localSheetId="23">#REF!</definedName>
    <definedName name="ADD_IN_VERSION">#REF!</definedName>
    <definedName name="addd" localSheetId="3" hidden="1">{#N/A,#N/A,TRUE,"Mhr_Sum"}</definedName>
    <definedName name="addd" localSheetId="2" hidden="1">{#N/A,#N/A,TRUE,"Mhr_Sum"}</definedName>
    <definedName name="addd" localSheetId="4" hidden="1">{#N/A,#N/A,TRUE,"Mhr_Sum"}</definedName>
    <definedName name="addd" localSheetId="16" hidden="1">{#N/A,#N/A,TRUE,"Mhr_Sum"}</definedName>
    <definedName name="addd" localSheetId="21" hidden="1">{#N/A,#N/A,TRUE,"Mhr_Sum"}</definedName>
    <definedName name="addd" localSheetId="5" hidden="1">{#N/A,#N/A,TRUE,"Mhr_Sum"}</definedName>
    <definedName name="addd" localSheetId="13" hidden="1">{#N/A,#N/A,TRUE,"Mhr_Sum"}</definedName>
    <definedName name="addd" localSheetId="14" hidden="1">{#N/A,#N/A,TRUE,"Mhr_Sum"}</definedName>
    <definedName name="addd" localSheetId="15" hidden="1">{#N/A,#N/A,TRUE,"Mhr_Sum"}</definedName>
    <definedName name="addd" hidden="1">{#N/A,#N/A,TRUE,"Mhr_Sum"}</definedName>
    <definedName name="ADG" localSheetId="3" hidden="1">[35]기계내역서!#REF!</definedName>
    <definedName name="ADG" localSheetId="2" hidden="1">[35]기계내역서!#REF!</definedName>
    <definedName name="ADG" localSheetId="4" hidden="1">[35]기계내역서!#REF!</definedName>
    <definedName name="ADG" localSheetId="16" hidden="1">[35]기계내역서!#REF!</definedName>
    <definedName name="ADG" localSheetId="21" hidden="1">[35]기계내역서!#REF!</definedName>
    <definedName name="ADG" localSheetId="5" hidden="1">[35]기계내역서!#REF!</definedName>
    <definedName name="ADG" localSheetId="13" hidden="1">[35]기계내역서!#REF!</definedName>
    <definedName name="ADG" localSheetId="18" hidden="1">[35]기계내역서!#REF!</definedName>
    <definedName name="ADG" localSheetId="14" hidden="1">[35]기계내역서!#REF!</definedName>
    <definedName name="ADG" localSheetId="15" hidden="1">[35]기계내역서!#REF!</definedName>
    <definedName name="ADG" hidden="1">[35]기계내역서!#REF!</definedName>
    <definedName name="ADITION" localSheetId="3" hidden="1">{"'장비'!$A$3:$M$12"}</definedName>
    <definedName name="ADITION" localSheetId="2" hidden="1">{"'장비'!$A$3:$M$12"}</definedName>
    <definedName name="ADITION" localSheetId="4" hidden="1">{"'장비'!$A$3:$M$12"}</definedName>
    <definedName name="ADITION" localSheetId="16" hidden="1">{"'장비'!$A$3:$M$12"}</definedName>
    <definedName name="ADITION" localSheetId="21" hidden="1">{"'장비'!$A$3:$M$12"}</definedName>
    <definedName name="ADITION" localSheetId="5" hidden="1">{"'장비'!$A$3:$M$12"}</definedName>
    <definedName name="ADITION" localSheetId="13" hidden="1">{"'장비'!$A$3:$M$12"}</definedName>
    <definedName name="ADITION" localSheetId="14" hidden="1">{"'장비'!$A$3:$M$12"}</definedName>
    <definedName name="ADITION" localSheetId="15" hidden="1">{"'장비'!$A$3:$M$12"}</definedName>
    <definedName name="ADITION" hidden="1">{"'장비'!$A$3:$M$12"}</definedName>
    <definedName name="Admin_exp" localSheetId="23">#REF!</definedName>
    <definedName name="Admin_exp">#REF!</definedName>
    <definedName name="admint" localSheetId="3" hidden="1">'[36]Schedule(overall)'!#REF!</definedName>
    <definedName name="admint" localSheetId="2" hidden="1">'[36]Schedule(overall)'!#REF!</definedName>
    <definedName name="admint" localSheetId="4" hidden="1">'[36]Schedule(overall)'!#REF!</definedName>
    <definedName name="admint" localSheetId="16" hidden="1">'[36]Schedule(overall)'!#REF!</definedName>
    <definedName name="admint" localSheetId="21" hidden="1">'[36]Schedule(overall)'!#REF!</definedName>
    <definedName name="admint" localSheetId="5" hidden="1">'[36]Schedule(overall)'!#REF!</definedName>
    <definedName name="admint" localSheetId="13" hidden="1">'[36]Schedule(overall)'!#REF!</definedName>
    <definedName name="admint" localSheetId="18" hidden="1">'[36]Schedule(overall)'!#REF!</definedName>
    <definedName name="admint" localSheetId="14" hidden="1">'[36]Schedule(overall)'!#REF!</definedName>
    <definedName name="admint" localSheetId="15" hidden="1">'[36]Schedule(overall)'!#REF!</definedName>
    <definedName name="admint" hidden="1">'[36]Schedule(overall)'!#REF!</definedName>
    <definedName name="ADV_FC" localSheetId="23">#REF!</definedName>
    <definedName name="ADV_FC">#REF!</definedName>
    <definedName name="ADV_LC" localSheetId="23">#REF!</definedName>
    <definedName name="ADV_LC">#REF!</definedName>
    <definedName name="ADV_SUP" localSheetId="23">#REF!</definedName>
    <definedName name="ADV_SUP">#REF!</definedName>
    <definedName name="ADVANCE" localSheetId="23">#REF!</definedName>
    <definedName name="ADVANCE">#REF!</definedName>
    <definedName name="ae">#REF!</definedName>
    <definedName name="AEFWTWRWE" localSheetId="3" hidden="1">{#N/A,#N/A,FALSE,"배수1"}</definedName>
    <definedName name="AEFWTWRWE" localSheetId="2" hidden="1">{#N/A,#N/A,FALSE,"배수1"}</definedName>
    <definedName name="AEFWTWRWE" localSheetId="4" hidden="1">{#N/A,#N/A,FALSE,"배수1"}</definedName>
    <definedName name="AEFWTWRWE" localSheetId="16" hidden="1">{#N/A,#N/A,FALSE,"배수1"}</definedName>
    <definedName name="AEFWTWRWE" localSheetId="21" hidden="1">{#N/A,#N/A,FALSE,"배수1"}</definedName>
    <definedName name="AEFWTWRWE" localSheetId="5" hidden="1">{#N/A,#N/A,FALSE,"배수1"}</definedName>
    <definedName name="AEFWTWRWE" localSheetId="13" hidden="1">{#N/A,#N/A,FALSE,"배수1"}</definedName>
    <definedName name="AEFWTWRWE" localSheetId="14" hidden="1">{#N/A,#N/A,FALSE,"배수1"}</definedName>
    <definedName name="AEFWTWRWE" localSheetId="15" hidden="1">{#N/A,#N/A,FALSE,"배수1"}</definedName>
    <definedName name="AEFWTWRWE" hidden="1">{#N/A,#N/A,FALSE,"배수1"}</definedName>
    <definedName name="AF" localSheetId="3" hidden="1">{#N/A,#N/A,FALSE,"포장2"}</definedName>
    <definedName name="AF" localSheetId="2" hidden="1">{#N/A,#N/A,FALSE,"포장2"}</definedName>
    <definedName name="AF" localSheetId="4" hidden="1">{#N/A,#N/A,FALSE,"포장2"}</definedName>
    <definedName name="AF" localSheetId="16" hidden="1">{#N/A,#N/A,FALSE,"포장2"}</definedName>
    <definedName name="AF" localSheetId="21" hidden="1">{#N/A,#N/A,FALSE,"포장2"}</definedName>
    <definedName name="AF" localSheetId="5" hidden="1">{#N/A,#N/A,FALSE,"포장2"}</definedName>
    <definedName name="AF" localSheetId="13" hidden="1">{#N/A,#N/A,FALSE,"포장2"}</definedName>
    <definedName name="AF" localSheetId="14" hidden="1">{#N/A,#N/A,FALSE,"포장2"}</definedName>
    <definedName name="AF" localSheetId="15" hidden="1">{#N/A,#N/A,FALSE,"포장2"}</definedName>
    <definedName name="AF" hidden="1">{#N/A,#N/A,FALSE,"포장2"}</definedName>
    <definedName name="AFAFA" localSheetId="3" hidden="1">{#N/A,#N/A,FALSE,"부대1"}</definedName>
    <definedName name="AFAFA" localSheetId="2" hidden="1">{#N/A,#N/A,FALSE,"부대1"}</definedName>
    <definedName name="AFAFA" localSheetId="4" hidden="1">{#N/A,#N/A,FALSE,"부대1"}</definedName>
    <definedName name="AFAFA" localSheetId="16" hidden="1">{#N/A,#N/A,FALSE,"부대1"}</definedName>
    <definedName name="AFAFA" localSheetId="21" hidden="1">{#N/A,#N/A,FALSE,"부대1"}</definedName>
    <definedName name="AFAFA" localSheetId="5" hidden="1">{#N/A,#N/A,FALSE,"부대1"}</definedName>
    <definedName name="AFAFA" localSheetId="13" hidden="1">{#N/A,#N/A,FALSE,"부대1"}</definedName>
    <definedName name="AFAFA" localSheetId="14" hidden="1">{#N/A,#N/A,FALSE,"부대1"}</definedName>
    <definedName name="AFAFA" localSheetId="15" hidden="1">{#N/A,#N/A,FALSE,"부대1"}</definedName>
    <definedName name="AFAFA" hidden="1">{#N/A,#N/A,FALSE,"부대1"}</definedName>
    <definedName name="afasd" localSheetId="3" hidden="1">{#N/A,#N/A,FALSE,"단가표지"}</definedName>
    <definedName name="afasd" localSheetId="2" hidden="1">{#N/A,#N/A,FALSE,"단가표지"}</definedName>
    <definedName name="afasd" localSheetId="4" hidden="1">{#N/A,#N/A,FALSE,"단가표지"}</definedName>
    <definedName name="afasd" localSheetId="16" hidden="1">{#N/A,#N/A,FALSE,"단가표지"}</definedName>
    <definedName name="afasd" localSheetId="21" hidden="1">{#N/A,#N/A,FALSE,"단가표지"}</definedName>
    <definedName name="afasd" localSheetId="5" hidden="1">{#N/A,#N/A,FALSE,"단가표지"}</definedName>
    <definedName name="afasd" localSheetId="13" hidden="1">{#N/A,#N/A,FALSE,"단가표지"}</definedName>
    <definedName name="afasd" localSheetId="14" hidden="1">{#N/A,#N/A,FALSE,"단가표지"}</definedName>
    <definedName name="afasd" localSheetId="15" hidden="1">{#N/A,#N/A,FALSE,"단가표지"}</definedName>
    <definedName name="afasd" hidden="1">{#N/A,#N/A,FALSE,"단가표지"}</definedName>
    <definedName name="AFASFAS" localSheetId="3" hidden="1">{#N/A,#N/A,FALSE,"조골재"}</definedName>
    <definedName name="AFASFAS" localSheetId="2" hidden="1">{#N/A,#N/A,FALSE,"조골재"}</definedName>
    <definedName name="AFASFAS" localSheetId="4" hidden="1">{#N/A,#N/A,FALSE,"조골재"}</definedName>
    <definedName name="AFASFAS" localSheetId="16" hidden="1">{#N/A,#N/A,FALSE,"조골재"}</definedName>
    <definedName name="AFASFAS" localSheetId="21" hidden="1">{#N/A,#N/A,FALSE,"조골재"}</definedName>
    <definedName name="AFASFAS" localSheetId="5" hidden="1">{#N/A,#N/A,FALSE,"조골재"}</definedName>
    <definedName name="AFASFAS" localSheetId="13" hidden="1">{#N/A,#N/A,FALSE,"조골재"}</definedName>
    <definedName name="AFASFAS" localSheetId="14" hidden="1">{#N/A,#N/A,FALSE,"조골재"}</definedName>
    <definedName name="AFASFAS" localSheetId="15" hidden="1">{#N/A,#N/A,FALSE,"조골재"}</definedName>
    <definedName name="AFASFAS" hidden="1">{#N/A,#N/A,FALSE,"조골재"}</definedName>
    <definedName name="afasfsagfas" localSheetId="3" hidden="1">{#N/A,#N/A,FALSE,"Chi tiÆt"}</definedName>
    <definedName name="afasfsagfas" localSheetId="17" hidden="1">{#N/A,#N/A,FALSE,"Chi tiÆt"}</definedName>
    <definedName name="afasfsagfas" localSheetId="9" hidden="1">{#N/A,#N/A,FALSE,"Chi tiÆt"}</definedName>
    <definedName name="afasfsagfas" localSheetId="8" hidden="1">{#N/A,#N/A,FALSE,"Chi tiÆt"}</definedName>
    <definedName name="afasfsagfas" localSheetId="0" hidden="1">{#N/A,#N/A,FALSE,"Chi tiÆt"}</definedName>
    <definedName name="afasfsagfas" localSheetId="10" hidden="1">{#N/A,#N/A,FALSE,"Chi tiÆt"}</definedName>
    <definedName name="afasfsagfas" localSheetId="6" hidden="1">{#N/A,#N/A,FALSE,"Chi tiÆt"}</definedName>
    <definedName name="afasfsagfas" localSheetId="12" hidden="1">{#N/A,#N/A,FALSE,"Chi tiÆt"}</definedName>
    <definedName name="afasfsagfas" localSheetId="11" hidden="1">{#N/A,#N/A,FALSE,"Chi tiÆt"}</definedName>
    <definedName name="afasfsagfas" localSheetId="1" hidden="1">{#N/A,#N/A,FALSE,"Chi tiÆt"}</definedName>
    <definedName name="afasfsagfas" localSheetId="2" hidden="1">{#N/A,#N/A,FALSE,"Chi tiÆt"}</definedName>
    <definedName name="afasfsagfas" localSheetId="4" hidden="1">{#N/A,#N/A,FALSE,"Chi tiÆt"}</definedName>
    <definedName name="afasfsagfas" localSheetId="16" hidden="1">{#N/A,#N/A,FALSE,"Chi tiÆt"}</definedName>
    <definedName name="afasfsagfas" localSheetId="21" hidden="1">{#N/A,#N/A,FALSE,"Chi tiÆt"}</definedName>
    <definedName name="afasfsagfas" localSheetId="5" hidden="1">{#N/A,#N/A,FALSE,"Chi tiÆt"}</definedName>
    <definedName name="afasfsagfas" localSheetId="23" hidden="1">{#N/A,#N/A,FALSE,"Chi tiÆt"}</definedName>
    <definedName name="afasfsagfas" localSheetId="7" hidden="1">{#N/A,#N/A,FALSE,"Chi tiÆt"}</definedName>
    <definedName name="afasfsagfas" localSheetId="13" hidden="1">{#N/A,#N/A,FALSE,"Chi tiÆt"}</definedName>
    <definedName name="afasfsagfas" localSheetId="18" hidden="1">{#N/A,#N/A,FALSE,"Chi tiÆt"}</definedName>
    <definedName name="afasfsagfas" localSheetId="14" hidden="1">{#N/A,#N/A,FALSE,"Chi tiÆt"}</definedName>
    <definedName name="afasfsagfas" localSheetId="15" hidden="1">{#N/A,#N/A,FALSE,"Chi tiÆt"}</definedName>
    <definedName name="afasfsagfas" hidden="1">{#N/A,#N/A,FALSE,"Chi tiÆt"}</definedName>
    <definedName name="afd" localSheetId="3" hidden="1">{#N/A,#N/A,FALSE,"운반시간"}</definedName>
    <definedName name="afd" localSheetId="2" hidden="1">{#N/A,#N/A,FALSE,"운반시간"}</definedName>
    <definedName name="afd" localSheetId="4" hidden="1">{#N/A,#N/A,FALSE,"운반시간"}</definedName>
    <definedName name="afd" localSheetId="16" hidden="1">{#N/A,#N/A,FALSE,"운반시간"}</definedName>
    <definedName name="afd" localSheetId="21" hidden="1">{#N/A,#N/A,FALSE,"운반시간"}</definedName>
    <definedName name="afd" localSheetId="5" hidden="1">{#N/A,#N/A,FALSE,"운반시간"}</definedName>
    <definedName name="afd" localSheetId="13" hidden="1">{#N/A,#N/A,FALSE,"운반시간"}</definedName>
    <definedName name="afd" localSheetId="14" hidden="1">{#N/A,#N/A,FALSE,"운반시간"}</definedName>
    <definedName name="afd" localSheetId="15" hidden="1">{#N/A,#N/A,FALSE,"운반시간"}</definedName>
    <definedName name="afd" hidden="1">{#N/A,#N/A,FALSE,"운반시간"}</definedName>
    <definedName name="afdasgh" localSheetId="3" hidden="1">{#N/A,#N/A,FALSE,"CCTV"}</definedName>
    <definedName name="afdasgh" localSheetId="9" hidden="1">{#N/A,#N/A,FALSE,"CCTV"}</definedName>
    <definedName name="afdasgh" localSheetId="8" hidden="1">{#N/A,#N/A,FALSE,"CCTV"}</definedName>
    <definedName name="afdasgh" localSheetId="0" hidden="1">{#N/A,#N/A,FALSE,"CCTV"}</definedName>
    <definedName name="afdasgh" localSheetId="10" hidden="1">{#N/A,#N/A,FALSE,"CCTV"}</definedName>
    <definedName name="afdasgh" localSheetId="6" hidden="1">{#N/A,#N/A,FALSE,"CCTV"}</definedName>
    <definedName name="afdasgh" localSheetId="12" hidden="1">{#N/A,#N/A,FALSE,"CCTV"}</definedName>
    <definedName name="afdasgh" localSheetId="11" hidden="1">{#N/A,#N/A,FALSE,"CCTV"}</definedName>
    <definedName name="afdasgh" localSheetId="1" hidden="1">{#N/A,#N/A,FALSE,"CCTV"}</definedName>
    <definedName name="afdasgh" localSheetId="2" hidden="1">{#N/A,#N/A,FALSE,"CCTV"}</definedName>
    <definedName name="afdasgh" localSheetId="4" hidden="1">{#N/A,#N/A,FALSE,"CCTV"}</definedName>
    <definedName name="afdasgh" localSheetId="16" hidden="1">{#N/A,#N/A,FALSE,"CCTV"}</definedName>
    <definedName name="afdasgh" localSheetId="21" hidden="1">{#N/A,#N/A,FALSE,"CCTV"}</definedName>
    <definedName name="afdasgh" localSheetId="5" hidden="1">{#N/A,#N/A,FALSE,"CCTV"}</definedName>
    <definedName name="afdasgh" localSheetId="23" hidden="1">{#N/A,#N/A,FALSE,"CCTV"}</definedName>
    <definedName name="afdasgh" localSheetId="7" hidden="1">{#N/A,#N/A,FALSE,"CCTV"}</definedName>
    <definedName name="afdasgh" localSheetId="13" hidden="1">{#N/A,#N/A,FALSE,"CCTV"}</definedName>
    <definedName name="afdasgh" localSheetId="18" hidden="1">{#N/A,#N/A,FALSE,"CCTV"}</definedName>
    <definedName name="afdasgh" localSheetId="14" hidden="1">{#N/A,#N/A,FALSE,"CCTV"}</definedName>
    <definedName name="afdasgh" localSheetId="15" hidden="1">{#N/A,#N/A,FALSE,"CCTV"}</definedName>
    <definedName name="afdasgh" hidden="1">{#N/A,#N/A,FALSE,"CCTV"}</definedName>
    <definedName name="afdsfdg" localSheetId="3" hidden="1">{#N/A,#N/A,FALSE,"CCTV"}</definedName>
    <definedName name="afdsfdg" localSheetId="9" hidden="1">{#N/A,#N/A,FALSE,"CCTV"}</definedName>
    <definedName name="afdsfdg" localSheetId="8" hidden="1">{#N/A,#N/A,FALSE,"CCTV"}</definedName>
    <definedName name="afdsfdg" localSheetId="0" hidden="1">{#N/A,#N/A,FALSE,"CCTV"}</definedName>
    <definedName name="afdsfdg" localSheetId="10" hidden="1">{#N/A,#N/A,FALSE,"CCTV"}</definedName>
    <definedName name="afdsfdg" localSheetId="6" hidden="1">{#N/A,#N/A,FALSE,"CCTV"}</definedName>
    <definedName name="afdsfdg" localSheetId="12" hidden="1">{#N/A,#N/A,FALSE,"CCTV"}</definedName>
    <definedName name="afdsfdg" localSheetId="11" hidden="1">{#N/A,#N/A,FALSE,"CCTV"}</definedName>
    <definedName name="afdsfdg" localSheetId="1" hidden="1">{#N/A,#N/A,FALSE,"CCTV"}</definedName>
    <definedName name="afdsfdg" localSheetId="2" hidden="1">{#N/A,#N/A,FALSE,"CCTV"}</definedName>
    <definedName name="afdsfdg" localSheetId="4" hidden="1">{#N/A,#N/A,FALSE,"CCTV"}</definedName>
    <definedName name="afdsfdg" localSheetId="16" hidden="1">{#N/A,#N/A,FALSE,"CCTV"}</definedName>
    <definedName name="afdsfdg" localSheetId="21" hidden="1">{#N/A,#N/A,FALSE,"CCTV"}</definedName>
    <definedName name="afdsfdg" localSheetId="5" hidden="1">{#N/A,#N/A,FALSE,"CCTV"}</definedName>
    <definedName name="afdsfdg" localSheetId="23" hidden="1">{#N/A,#N/A,FALSE,"CCTV"}</definedName>
    <definedName name="afdsfdg" localSheetId="7" hidden="1">{#N/A,#N/A,FALSE,"CCTV"}</definedName>
    <definedName name="afdsfdg" localSheetId="13" hidden="1">{#N/A,#N/A,FALSE,"CCTV"}</definedName>
    <definedName name="afdsfdg" localSheetId="18" hidden="1">{#N/A,#N/A,FALSE,"CCTV"}</definedName>
    <definedName name="afdsfdg" localSheetId="14" hidden="1">{#N/A,#N/A,FALSE,"CCTV"}</definedName>
    <definedName name="afdsfdg" localSheetId="15" hidden="1">{#N/A,#N/A,FALSE,"CCTV"}</definedName>
    <definedName name="afdsfdg" hidden="1">{#N/A,#N/A,FALSE,"CCTV"}</definedName>
    <definedName name="AFDSFDSFDSAF" localSheetId="3" hidden="1">{#N/A,#N/A,FALSE,"혼합골재"}</definedName>
    <definedName name="AFDSFDSFDSAF" localSheetId="2" hidden="1">{#N/A,#N/A,FALSE,"혼합골재"}</definedName>
    <definedName name="AFDSFDSFDSAF" localSheetId="4" hidden="1">{#N/A,#N/A,FALSE,"혼합골재"}</definedName>
    <definedName name="AFDSFDSFDSAF" localSheetId="16" hidden="1">{#N/A,#N/A,FALSE,"혼합골재"}</definedName>
    <definedName name="AFDSFDSFDSAF" localSheetId="21" hidden="1">{#N/A,#N/A,FALSE,"혼합골재"}</definedName>
    <definedName name="AFDSFDSFDSAF" localSheetId="5" hidden="1">{#N/A,#N/A,FALSE,"혼합골재"}</definedName>
    <definedName name="AFDSFDSFDSAF" localSheetId="13" hidden="1">{#N/A,#N/A,FALSE,"혼합골재"}</definedName>
    <definedName name="AFDSFDSFDSAF" localSheetId="14" hidden="1">{#N/A,#N/A,FALSE,"혼합골재"}</definedName>
    <definedName name="AFDSFDSFDSAF" localSheetId="15" hidden="1">{#N/A,#N/A,FALSE,"혼합골재"}</definedName>
    <definedName name="AFDSFDSFDSAF" hidden="1">{#N/A,#N/A,FALSE,"혼합골재"}</definedName>
    <definedName name="AFDSFSADFSA" localSheetId="3" hidden="1">{#N/A,#N/A,FALSE,"토공2"}</definedName>
    <definedName name="AFDSFSADFSA" localSheetId="2" hidden="1">{#N/A,#N/A,FALSE,"토공2"}</definedName>
    <definedName name="AFDSFSADFSA" localSheetId="4" hidden="1">{#N/A,#N/A,FALSE,"토공2"}</definedName>
    <definedName name="AFDSFSADFSA" localSheetId="16" hidden="1">{#N/A,#N/A,FALSE,"토공2"}</definedName>
    <definedName name="AFDSFSADFSA" localSheetId="21" hidden="1">{#N/A,#N/A,FALSE,"토공2"}</definedName>
    <definedName name="AFDSFSADFSA" localSheetId="5" hidden="1">{#N/A,#N/A,FALSE,"토공2"}</definedName>
    <definedName name="AFDSFSADFSA" localSheetId="13" hidden="1">{#N/A,#N/A,FALSE,"토공2"}</definedName>
    <definedName name="AFDSFSADFSA" localSheetId="14" hidden="1">{#N/A,#N/A,FALSE,"토공2"}</definedName>
    <definedName name="AFDSFSADFSA" localSheetId="15" hidden="1">{#N/A,#N/A,FALSE,"토공2"}</definedName>
    <definedName name="AFDSFSADFSA" hidden="1">{#N/A,#N/A,FALSE,"토공2"}</definedName>
    <definedName name="AFFFFFFFFFFFFFFF" localSheetId="3" hidden="1">{#N/A,#N/A,FALSE,"단가표지"}</definedName>
    <definedName name="AFFFFFFFFFFFFFFF" localSheetId="2" hidden="1">{#N/A,#N/A,FALSE,"단가표지"}</definedName>
    <definedName name="AFFFFFFFFFFFFFFF" localSheetId="4" hidden="1">{#N/A,#N/A,FALSE,"단가표지"}</definedName>
    <definedName name="AFFFFFFFFFFFFFFF" localSheetId="16" hidden="1">{#N/A,#N/A,FALSE,"단가표지"}</definedName>
    <definedName name="AFFFFFFFFFFFFFFF" localSheetId="21" hidden="1">{#N/A,#N/A,FALSE,"단가표지"}</definedName>
    <definedName name="AFFFFFFFFFFFFFFF" localSheetId="5" hidden="1">{#N/A,#N/A,FALSE,"단가표지"}</definedName>
    <definedName name="AFFFFFFFFFFFFFFF" localSheetId="13" hidden="1">{#N/A,#N/A,FALSE,"단가표지"}</definedName>
    <definedName name="AFFFFFFFFFFFFFFF" localSheetId="14" hidden="1">{#N/A,#N/A,FALSE,"단가표지"}</definedName>
    <definedName name="AFFFFFFFFFFFFFFF" localSheetId="15" hidden="1">{#N/A,#N/A,FALSE,"단가표지"}</definedName>
    <definedName name="AFFFFFFFFFFFFFFF" hidden="1">{#N/A,#N/A,FALSE,"단가표지"}</definedName>
    <definedName name="afffgff" localSheetId="3" hidden="1">{#N/A,#N/A,FALSE,"CCTV"}</definedName>
    <definedName name="afffgff" localSheetId="9" hidden="1">{#N/A,#N/A,FALSE,"CCTV"}</definedName>
    <definedName name="afffgff" localSheetId="8" hidden="1">{#N/A,#N/A,FALSE,"CCTV"}</definedName>
    <definedName name="afffgff" localSheetId="0" hidden="1">{#N/A,#N/A,FALSE,"CCTV"}</definedName>
    <definedName name="afffgff" localSheetId="10" hidden="1">{#N/A,#N/A,FALSE,"CCTV"}</definedName>
    <definedName name="afffgff" localSheetId="6" hidden="1">{#N/A,#N/A,FALSE,"CCTV"}</definedName>
    <definedName name="afffgff" localSheetId="12" hidden="1">{#N/A,#N/A,FALSE,"CCTV"}</definedName>
    <definedName name="afffgff" localSheetId="11" hidden="1">{#N/A,#N/A,FALSE,"CCTV"}</definedName>
    <definedName name="afffgff" localSheetId="1" hidden="1">{#N/A,#N/A,FALSE,"CCTV"}</definedName>
    <definedName name="afffgff" localSheetId="2" hidden="1">{#N/A,#N/A,FALSE,"CCTV"}</definedName>
    <definedName name="afffgff" localSheetId="4" hidden="1">{#N/A,#N/A,FALSE,"CCTV"}</definedName>
    <definedName name="afffgff" localSheetId="16" hidden="1">{#N/A,#N/A,FALSE,"CCTV"}</definedName>
    <definedName name="afffgff" localSheetId="21" hidden="1">{#N/A,#N/A,FALSE,"CCTV"}</definedName>
    <definedName name="afffgff" localSheetId="5" hidden="1">{#N/A,#N/A,FALSE,"CCTV"}</definedName>
    <definedName name="afffgff" localSheetId="23" hidden="1">{#N/A,#N/A,FALSE,"CCTV"}</definedName>
    <definedName name="afffgff" localSheetId="7" hidden="1">{#N/A,#N/A,FALSE,"CCTV"}</definedName>
    <definedName name="afffgff" localSheetId="13" hidden="1">{#N/A,#N/A,FALSE,"CCTV"}</definedName>
    <definedName name="afffgff" localSheetId="18" hidden="1">{#N/A,#N/A,FALSE,"CCTV"}</definedName>
    <definedName name="afffgff" localSheetId="14" hidden="1">{#N/A,#N/A,FALSE,"CCTV"}</definedName>
    <definedName name="afffgff" localSheetId="15" hidden="1">{#N/A,#N/A,FALSE,"CCTV"}</definedName>
    <definedName name="afffgff" hidden="1">{#N/A,#N/A,FALSE,"CCTV"}</definedName>
    <definedName name="AFSAFS" localSheetId="3" hidden="1">{#N/A,#N/A,FALSE,"표지목차"}</definedName>
    <definedName name="AFSAFS" localSheetId="2" hidden="1">{#N/A,#N/A,FALSE,"표지목차"}</definedName>
    <definedName name="AFSAFS" localSheetId="4" hidden="1">{#N/A,#N/A,FALSE,"표지목차"}</definedName>
    <definedName name="AFSAFS" localSheetId="16" hidden="1">{#N/A,#N/A,FALSE,"표지목차"}</definedName>
    <definedName name="AFSAFS" localSheetId="21" hidden="1">{#N/A,#N/A,FALSE,"표지목차"}</definedName>
    <definedName name="AFSAFS" localSheetId="5" hidden="1">{#N/A,#N/A,FALSE,"표지목차"}</definedName>
    <definedName name="AFSAFS" localSheetId="13" hidden="1">{#N/A,#N/A,FALSE,"표지목차"}</definedName>
    <definedName name="AFSAFS" localSheetId="14" hidden="1">{#N/A,#N/A,FALSE,"표지목차"}</definedName>
    <definedName name="AFSAFS" localSheetId="15" hidden="1">{#N/A,#N/A,FALSE,"표지목차"}</definedName>
    <definedName name="AFSAFS" hidden="1">{#N/A,#N/A,FALSE,"표지목차"}</definedName>
    <definedName name="AFSAFSA" localSheetId="3" hidden="1">{#N/A,#N/A,FALSE,"이정표"}</definedName>
    <definedName name="AFSAFSA" localSheetId="2" hidden="1">{#N/A,#N/A,FALSE,"이정표"}</definedName>
    <definedName name="AFSAFSA" localSheetId="4" hidden="1">{#N/A,#N/A,FALSE,"이정표"}</definedName>
    <definedName name="AFSAFSA" localSheetId="16" hidden="1">{#N/A,#N/A,FALSE,"이정표"}</definedName>
    <definedName name="AFSAFSA" localSheetId="21" hidden="1">{#N/A,#N/A,FALSE,"이정표"}</definedName>
    <definedName name="AFSAFSA" localSheetId="5" hidden="1">{#N/A,#N/A,FALSE,"이정표"}</definedName>
    <definedName name="AFSAFSA" localSheetId="13" hidden="1">{#N/A,#N/A,FALSE,"이정표"}</definedName>
    <definedName name="AFSAFSA" localSheetId="14" hidden="1">{#N/A,#N/A,FALSE,"이정표"}</definedName>
    <definedName name="AFSAFSA" localSheetId="15" hidden="1">{#N/A,#N/A,FALSE,"이정표"}</definedName>
    <definedName name="AFSAFSA" hidden="1">{#N/A,#N/A,FALSE,"이정표"}</definedName>
    <definedName name="AFSAFSAF" localSheetId="3" hidden="1">{#N/A,#N/A,FALSE,"운반시간"}</definedName>
    <definedName name="AFSAFSAF" localSheetId="2" hidden="1">{#N/A,#N/A,FALSE,"운반시간"}</definedName>
    <definedName name="AFSAFSAF" localSheetId="4" hidden="1">{#N/A,#N/A,FALSE,"운반시간"}</definedName>
    <definedName name="AFSAFSAF" localSheetId="16" hidden="1">{#N/A,#N/A,FALSE,"운반시간"}</definedName>
    <definedName name="AFSAFSAF" localSheetId="21" hidden="1">{#N/A,#N/A,FALSE,"운반시간"}</definedName>
    <definedName name="AFSAFSAF" localSheetId="5" hidden="1">{#N/A,#N/A,FALSE,"운반시간"}</definedName>
    <definedName name="AFSAFSAF" localSheetId="13" hidden="1">{#N/A,#N/A,FALSE,"운반시간"}</definedName>
    <definedName name="AFSAFSAF" localSheetId="14" hidden="1">{#N/A,#N/A,FALSE,"운반시간"}</definedName>
    <definedName name="AFSAFSAF" localSheetId="15" hidden="1">{#N/A,#N/A,FALSE,"운반시간"}</definedName>
    <definedName name="AFSAFSAF" hidden="1">{#N/A,#N/A,FALSE,"운반시간"}</definedName>
    <definedName name="AFSDAFSA" localSheetId="3" hidden="1">{#N/A,#N/A,FALSE,"속도"}</definedName>
    <definedName name="AFSDAFSA" localSheetId="2" hidden="1">{#N/A,#N/A,FALSE,"속도"}</definedName>
    <definedName name="AFSDAFSA" localSheetId="4" hidden="1">{#N/A,#N/A,FALSE,"속도"}</definedName>
    <definedName name="AFSDAFSA" localSheetId="16" hidden="1">{#N/A,#N/A,FALSE,"속도"}</definedName>
    <definedName name="AFSDAFSA" localSheetId="21" hidden="1">{#N/A,#N/A,FALSE,"속도"}</definedName>
    <definedName name="AFSDAFSA" localSheetId="5" hidden="1">{#N/A,#N/A,FALSE,"속도"}</definedName>
    <definedName name="AFSDAFSA" localSheetId="13" hidden="1">{#N/A,#N/A,FALSE,"속도"}</definedName>
    <definedName name="AFSDAFSA" localSheetId="14" hidden="1">{#N/A,#N/A,FALSE,"속도"}</definedName>
    <definedName name="AFSDAFSA" localSheetId="15" hidden="1">{#N/A,#N/A,FALSE,"속도"}</definedName>
    <definedName name="AFSDAFSA" hidden="1">{#N/A,#N/A,FALSE,"속도"}</definedName>
    <definedName name="AFSSAFSAFSAFSAFSAD" localSheetId="3" hidden="1">{#N/A,#N/A,FALSE,"배수1"}</definedName>
    <definedName name="AFSSAFSAFSAFSAFSAD" localSheetId="2" hidden="1">{#N/A,#N/A,FALSE,"배수1"}</definedName>
    <definedName name="AFSSAFSAFSAFSAFSAD" localSheetId="4" hidden="1">{#N/A,#N/A,FALSE,"배수1"}</definedName>
    <definedName name="AFSSAFSAFSAFSAFSAD" localSheetId="16" hidden="1">{#N/A,#N/A,FALSE,"배수1"}</definedName>
    <definedName name="AFSSAFSAFSAFSAFSAD" localSheetId="21" hidden="1">{#N/A,#N/A,FALSE,"배수1"}</definedName>
    <definedName name="AFSSAFSAFSAFSAFSAD" localSheetId="5" hidden="1">{#N/A,#N/A,FALSE,"배수1"}</definedName>
    <definedName name="AFSSAFSAFSAFSAFSAD" localSheetId="13" hidden="1">{#N/A,#N/A,FALSE,"배수1"}</definedName>
    <definedName name="AFSSAFSAFSAFSAFSAD" localSheetId="14" hidden="1">{#N/A,#N/A,FALSE,"배수1"}</definedName>
    <definedName name="AFSSAFSAFSAFSAFSAD" localSheetId="15" hidden="1">{#N/A,#N/A,FALSE,"배수1"}</definedName>
    <definedName name="AFSSAFSAFSAFSAFSAD" hidden="1">{#N/A,#N/A,FALSE,"배수1"}</definedName>
    <definedName name="agfg" localSheetId="3" hidden="1">{"'장비'!$A$3:$M$12"}</definedName>
    <definedName name="agfg" localSheetId="2" hidden="1">{"'장비'!$A$3:$M$12"}</definedName>
    <definedName name="agfg" localSheetId="4" hidden="1">{"'장비'!$A$3:$M$12"}</definedName>
    <definedName name="agfg" localSheetId="16" hidden="1">{"'장비'!$A$3:$M$12"}</definedName>
    <definedName name="agfg" localSheetId="21" hidden="1">{"'장비'!$A$3:$M$12"}</definedName>
    <definedName name="agfg" localSheetId="5" hidden="1">{"'장비'!$A$3:$M$12"}</definedName>
    <definedName name="agfg" localSheetId="13" hidden="1">{"'장비'!$A$3:$M$12"}</definedName>
    <definedName name="agfg" localSheetId="14" hidden="1">{"'장비'!$A$3:$M$12"}</definedName>
    <definedName name="agfg" localSheetId="15" hidden="1">{"'장비'!$A$3:$M$12"}</definedName>
    <definedName name="agfg" hidden="1">{"'장비'!$A$3:$M$12"}</definedName>
    <definedName name="AH" localSheetId="3" hidden="1">{#N/A,#N/A,FALSE,"CCTV"}</definedName>
    <definedName name="AH" localSheetId="2" hidden="1">{#N/A,#N/A,FALSE,"CCTV"}</definedName>
    <definedName name="AH" localSheetId="4" hidden="1">{#N/A,#N/A,FALSE,"CCTV"}</definedName>
    <definedName name="AH" localSheetId="16" hidden="1">{#N/A,#N/A,FALSE,"CCTV"}</definedName>
    <definedName name="AH" localSheetId="21" hidden="1">{#N/A,#N/A,FALSE,"CCTV"}</definedName>
    <definedName name="AH" localSheetId="5" hidden="1">{#N/A,#N/A,FALSE,"CCTV"}</definedName>
    <definedName name="AH" localSheetId="13" hidden="1">{#N/A,#N/A,FALSE,"CCTV"}</definedName>
    <definedName name="AH" localSheetId="14" hidden="1">{#N/A,#N/A,FALSE,"CCTV"}</definedName>
    <definedName name="AH" localSheetId="15" hidden="1">{#N/A,#N/A,FALSE,"CCTV"}</definedName>
    <definedName name="AH" hidden="1">{#N/A,#N/A,FALSE,"CCTV"}</definedName>
    <definedName name="ahole">#REF!</definedName>
    <definedName name="air_trap">#REF!</definedName>
    <definedName name="ajartjr">#REF!</definedName>
    <definedName name="AL">[37]작성기준!$C$21</definedName>
    <definedName name="aLKFJFH" localSheetId="3" hidden="1">{#N/A,#N/A,FALSE,"CCTV"}</definedName>
    <definedName name="aLKFJFH" localSheetId="2" hidden="1">{#N/A,#N/A,FALSE,"CCTV"}</definedName>
    <definedName name="aLKFJFH" localSheetId="4" hidden="1">{#N/A,#N/A,FALSE,"CCTV"}</definedName>
    <definedName name="aLKFJFH" localSheetId="16" hidden="1">{#N/A,#N/A,FALSE,"CCTV"}</definedName>
    <definedName name="aLKFJFH" localSheetId="21" hidden="1">{#N/A,#N/A,FALSE,"CCTV"}</definedName>
    <definedName name="aLKFJFH" localSheetId="5" hidden="1">{#N/A,#N/A,FALSE,"CCTV"}</definedName>
    <definedName name="aLKFJFH" localSheetId="13" hidden="1">{#N/A,#N/A,FALSE,"CCTV"}</definedName>
    <definedName name="aLKFJFH" localSheetId="14" hidden="1">{#N/A,#N/A,FALSE,"CCTV"}</definedName>
    <definedName name="aLKFJFH" localSheetId="15" hidden="1">{#N/A,#N/A,FALSE,"CCTV"}</definedName>
    <definedName name="aLKFJFH" hidden="1">{#N/A,#N/A,FALSE,"CCTV"}</definedName>
    <definedName name="All_Item">#REF!</definedName>
    <definedName name="ALPIN">#N/A</definedName>
    <definedName name="ALPJYOU">#N/A</definedName>
    <definedName name="ALPTOI">#N/A</definedName>
    <definedName name="Alto_coducto" localSheetId="23">#REF!</definedName>
    <definedName name="Alto_coducto">#REF!</definedName>
    <definedName name="Alto_nominal_coducto" localSheetId="23">#REF!</definedName>
    <definedName name="Alto_nominal_coducto">#REF!</definedName>
    <definedName name="AmbP" localSheetId="23">#REF!</definedName>
    <definedName name="AmbP">#REF!</definedName>
    <definedName name="amit" localSheetId="3" hidden="1">{"Cost Summary",#N/A,FALSE,"B";"Cost Detail 1",#N/A,FALSE,"C";"Cost Detail 2",#N/A,FALSE,"C"}</definedName>
    <definedName name="amit" localSheetId="2" hidden="1">{"Cost Summary",#N/A,FALSE,"B";"Cost Detail 1",#N/A,FALSE,"C";"Cost Detail 2",#N/A,FALSE,"C"}</definedName>
    <definedName name="amit" localSheetId="4" hidden="1">{"Cost Summary",#N/A,FALSE,"B";"Cost Detail 1",#N/A,FALSE,"C";"Cost Detail 2",#N/A,FALSE,"C"}</definedName>
    <definedName name="amit" localSheetId="16" hidden="1">{"Cost Summary",#N/A,FALSE,"B";"Cost Detail 1",#N/A,FALSE,"C";"Cost Detail 2",#N/A,FALSE,"C"}</definedName>
    <definedName name="amit" localSheetId="21" hidden="1">{"Cost Summary",#N/A,FALSE,"B";"Cost Detail 1",#N/A,FALSE,"C";"Cost Detail 2",#N/A,FALSE,"C"}</definedName>
    <definedName name="amit" localSheetId="5" hidden="1">{"Cost Summary",#N/A,FALSE,"B";"Cost Detail 1",#N/A,FALSE,"C";"Cost Detail 2",#N/A,FALSE,"C"}</definedName>
    <definedName name="amit" localSheetId="13" hidden="1">{"Cost Summary",#N/A,FALSE,"B";"Cost Detail 1",#N/A,FALSE,"C";"Cost Detail 2",#N/A,FALSE,"C"}</definedName>
    <definedName name="amit" localSheetId="14" hidden="1">{"Cost Summary",#N/A,FALSE,"B";"Cost Detail 1",#N/A,FALSE,"C";"Cost Detail 2",#N/A,FALSE,"C"}</definedName>
    <definedName name="amit" localSheetId="15" hidden="1">{"Cost Summary",#N/A,FALSE,"B";"Cost Detail 1",#N/A,FALSE,"C";"Cost Detail 2",#N/A,FALSE,"C"}</definedName>
    <definedName name="amit" hidden="1">{"Cost Summary",#N/A,FALSE,"B";"Cost Detail 1",#N/A,FALSE,"C";"Cost Detail 2",#N/A,FALSE,"C"}</definedName>
    <definedName name="amoi" localSheetId="3" hidden="1">{"'Sheet1'!$L$16"}</definedName>
    <definedName name="amoi" localSheetId="17" hidden="1">{"'Sheet1'!$L$16"}</definedName>
    <definedName name="amoi" localSheetId="9" hidden="1">{"'Sheet1'!$L$16"}</definedName>
    <definedName name="amoi" localSheetId="8" hidden="1">{"'Sheet1'!$L$16"}</definedName>
    <definedName name="amoi" localSheetId="0" hidden="1">{"'Sheet1'!$L$16"}</definedName>
    <definedName name="amoi" localSheetId="10" hidden="1">{"'Sheet1'!$L$16"}</definedName>
    <definedName name="amoi" localSheetId="6" hidden="1">{"'Sheet1'!$L$16"}</definedName>
    <definedName name="amoi" localSheetId="12" hidden="1">{"'Sheet1'!$L$16"}</definedName>
    <definedName name="amoi" localSheetId="11" hidden="1">{"'Sheet1'!$L$16"}</definedName>
    <definedName name="amoi" localSheetId="1" hidden="1">{"'Sheet1'!$L$16"}</definedName>
    <definedName name="amoi" localSheetId="2" hidden="1">{"'Sheet1'!$L$16"}</definedName>
    <definedName name="amoi" localSheetId="4" hidden="1">{"'Sheet1'!$L$16"}</definedName>
    <definedName name="amoi" localSheetId="16" hidden="1">{"'Sheet1'!$L$16"}</definedName>
    <definedName name="amoi" localSheetId="21" hidden="1">{"'Sheet1'!$L$16"}</definedName>
    <definedName name="amoi" localSheetId="5" hidden="1">{"'Sheet1'!$L$16"}</definedName>
    <definedName name="amoi" localSheetId="23" hidden="1">{"'Sheet1'!$L$16"}</definedName>
    <definedName name="amoi" localSheetId="7" hidden="1">{"'Sheet1'!$L$16"}</definedName>
    <definedName name="amoi" localSheetId="13" hidden="1">{"'Sheet1'!$L$16"}</definedName>
    <definedName name="amoi" localSheetId="18" hidden="1">{"'Sheet1'!$L$16"}</definedName>
    <definedName name="amoi" localSheetId="14" hidden="1">{"'Sheet1'!$L$16"}</definedName>
    <definedName name="amoi" localSheetId="15" hidden="1">{"'Sheet1'!$L$16"}</definedName>
    <definedName name="amoi" hidden="1">{"'Sheet1'!$L$16"}</definedName>
    <definedName name="an" localSheetId="23">#REF!</definedName>
    <definedName name="an">#REF!</definedName>
    <definedName name="Ancho_conducto" localSheetId="23">#REF!</definedName>
    <definedName name="Ancho_conducto">#REF!</definedName>
    <definedName name="Ancho_nominal_conducto" localSheetId="23">#REF!</definedName>
    <definedName name="Ancho_nominal_conducto">#REF!</definedName>
    <definedName name="AnchoConducto" localSheetId="23">#REF!</definedName>
    <definedName name="AnchoConducto">#REF!</definedName>
    <definedName name="Anhängelast">#REF!</definedName>
    <definedName name="anscount" hidden="1">1</definedName>
    <definedName name="ANTFC" localSheetId="23">#REF!</definedName>
    <definedName name="ANTFC">#REF!</definedName>
    <definedName name="ANTFC_1" localSheetId="23">#REF!</definedName>
    <definedName name="ANTFC_1">#REF!</definedName>
    <definedName name="ANTFC_2" localSheetId="23">#REF!</definedName>
    <definedName name="ANTFC_2">#REF!</definedName>
    <definedName name="ANTFO" localSheetId="23">#REF!</definedName>
    <definedName name="ANTFO">#REF!</definedName>
    <definedName name="ANTFO_1" localSheetId="23">#REF!</definedName>
    <definedName name="ANTFO_1">#REF!</definedName>
    <definedName name="ANTFO_2" localSheetId="23">#REF!</definedName>
    <definedName name="ANTFO_2">#REF!</definedName>
    <definedName name="ANTLC" localSheetId="23">#REF!</definedName>
    <definedName name="ANTLC">#REF!</definedName>
    <definedName name="ANTLC_1" localSheetId="23">#REF!</definedName>
    <definedName name="ANTLC_1">#REF!</definedName>
    <definedName name="ANTLC_2" localSheetId="23">#REF!</definedName>
    <definedName name="ANTLC_2">#REF!</definedName>
    <definedName name="Antoan" localSheetId="3" hidden="1">{"'Sheet1'!$L$16"}</definedName>
    <definedName name="Antoan" localSheetId="17" hidden="1">{"'Sheet1'!$L$16"}</definedName>
    <definedName name="Antoan" localSheetId="9" hidden="1">{"'Sheet1'!$L$16"}</definedName>
    <definedName name="Antoan" localSheetId="8" hidden="1">{"'Sheet1'!$L$16"}</definedName>
    <definedName name="Antoan" localSheetId="0" hidden="1">{"'Sheet1'!$L$16"}</definedName>
    <definedName name="Antoan" localSheetId="10" hidden="1">{"'Sheet1'!$L$16"}</definedName>
    <definedName name="Antoan" localSheetId="6" hidden="1">{"'Sheet1'!$L$16"}</definedName>
    <definedName name="Antoan" localSheetId="12" hidden="1">{"'Sheet1'!$L$16"}</definedName>
    <definedName name="Antoan" localSheetId="11" hidden="1">{"'Sheet1'!$L$16"}</definedName>
    <definedName name="Antoan" localSheetId="1" hidden="1">{"'Sheet1'!$L$16"}</definedName>
    <definedName name="Antoan" localSheetId="2" hidden="1">{"'Sheet1'!$L$16"}</definedName>
    <definedName name="Antoan" localSheetId="4" hidden="1">{"'Sheet1'!$L$16"}</definedName>
    <definedName name="Antoan" localSheetId="16" hidden="1">{"'Sheet1'!$L$16"}</definedName>
    <definedName name="Antoan" localSheetId="21" hidden="1">{"'Sheet1'!$L$16"}</definedName>
    <definedName name="Antoan" localSheetId="5" hidden="1">{"'Sheet1'!$L$16"}</definedName>
    <definedName name="Antoan" localSheetId="23" hidden="1">{"'Sheet1'!$L$16"}</definedName>
    <definedName name="Antoan" localSheetId="7" hidden="1">{"'Sheet1'!$L$16"}</definedName>
    <definedName name="Antoan" localSheetId="13" hidden="1">{"'Sheet1'!$L$16"}</definedName>
    <definedName name="Antoan" localSheetId="18" hidden="1">{"'Sheet1'!$L$16"}</definedName>
    <definedName name="Antoan" localSheetId="14" hidden="1">{"'Sheet1'!$L$16"}</definedName>
    <definedName name="Antoan" localSheetId="15" hidden="1">{"'Sheet1'!$L$16"}</definedName>
    <definedName name="Antoan" hidden="1">{"'Sheet1'!$L$16"}</definedName>
    <definedName name="ANTS" localSheetId="23">#REF!</definedName>
    <definedName name="ANTS">#REF!</definedName>
    <definedName name="ANTS_1" localSheetId="23">#REF!</definedName>
    <definedName name="ANTS_1">#REF!</definedName>
    <definedName name="ANTS_2" localSheetId="23">#REF!</definedName>
    <definedName name="ANTS_2">#REF!</definedName>
    <definedName name="AppType" localSheetId="23">#REF!</definedName>
    <definedName name="AppType">#REF!</definedName>
    <definedName name="aq" localSheetId="3">#REF!</definedName>
    <definedName name="aq" localSheetId="9">#REF!</definedName>
    <definedName name="aq" localSheetId="8">#REF!</definedName>
    <definedName name="aq" localSheetId="0">#REF!</definedName>
    <definedName name="aq" localSheetId="10">#REF!</definedName>
    <definedName name="aq" localSheetId="6">#REF!</definedName>
    <definedName name="aq" localSheetId="12">#REF!</definedName>
    <definedName name="aq" localSheetId="11">#REF!</definedName>
    <definedName name="aq" localSheetId="1">#REF!</definedName>
    <definedName name="aq" localSheetId="2">#REF!</definedName>
    <definedName name="aq" localSheetId="4">#REF!</definedName>
    <definedName name="aq" localSheetId="16">#REF!</definedName>
    <definedName name="aq" localSheetId="21">#REF!</definedName>
    <definedName name="aq" localSheetId="5">#REF!</definedName>
    <definedName name="aq" localSheetId="7">#REF!</definedName>
    <definedName name="aq" localSheetId="13">#REF!</definedName>
    <definedName name="aq" localSheetId="18">#REF!</definedName>
    <definedName name="aq" localSheetId="14">#REF!</definedName>
    <definedName name="aq" localSheetId="15">#REF!</definedName>
    <definedName name="aq" hidden="1">1</definedName>
    <definedName name="AQE" localSheetId="3" hidden="1">{"'장비'!$A$3:$M$12"}</definedName>
    <definedName name="AQE" localSheetId="2" hidden="1">{"'장비'!$A$3:$M$12"}</definedName>
    <definedName name="AQE" localSheetId="4" hidden="1">{"'장비'!$A$3:$M$12"}</definedName>
    <definedName name="AQE" localSheetId="16" hidden="1">{"'장비'!$A$3:$M$12"}</definedName>
    <definedName name="AQE" localSheetId="21" hidden="1">{"'장비'!$A$3:$M$12"}</definedName>
    <definedName name="AQE" localSheetId="5" hidden="1">{"'장비'!$A$3:$M$12"}</definedName>
    <definedName name="AQE" localSheetId="13" hidden="1">{"'장비'!$A$3:$M$12"}</definedName>
    <definedName name="AQE" localSheetId="14" hidden="1">{"'장비'!$A$3:$M$12"}</definedName>
    <definedName name="AQE" localSheetId="15" hidden="1">{"'장비'!$A$3:$M$12"}</definedName>
    <definedName name="AQE" hidden="1">{"'장비'!$A$3:$M$12"}</definedName>
    <definedName name="AQW" localSheetId="3" hidden="1">{#N/A,#N/A,FALSE,"CCTV"}</definedName>
    <definedName name="AQW" localSheetId="2" hidden="1">{#N/A,#N/A,FALSE,"CCTV"}</definedName>
    <definedName name="AQW" localSheetId="4" hidden="1">{#N/A,#N/A,FALSE,"CCTV"}</definedName>
    <definedName name="AQW" localSheetId="16" hidden="1">{#N/A,#N/A,FALSE,"CCTV"}</definedName>
    <definedName name="AQW" localSheetId="21" hidden="1">{#N/A,#N/A,FALSE,"CCTV"}</definedName>
    <definedName name="AQW" localSheetId="5" hidden="1">{#N/A,#N/A,FALSE,"CCTV"}</definedName>
    <definedName name="AQW" localSheetId="13" hidden="1">{#N/A,#N/A,FALSE,"CCTV"}</definedName>
    <definedName name="AQW" localSheetId="14" hidden="1">{#N/A,#N/A,FALSE,"CCTV"}</definedName>
    <definedName name="AQW" localSheetId="15" hidden="1">{#N/A,#N/A,FALSE,"CCTV"}</definedName>
    <definedName name="AQW" hidden="1">{#N/A,#N/A,FALSE,"CCTV"}</definedName>
    <definedName name="AQWS"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localSheetId="3" hidden="1">{#N/A,#N/A,FALSE,"Mhr_Sum"}</definedName>
    <definedName name="ar" localSheetId="2" hidden="1">{#N/A,#N/A,FALSE,"Mhr_Sum"}</definedName>
    <definedName name="ar" localSheetId="4" hidden="1">{#N/A,#N/A,FALSE,"Mhr_Sum"}</definedName>
    <definedName name="ar" localSheetId="16" hidden="1">{#N/A,#N/A,FALSE,"Mhr_Sum"}</definedName>
    <definedName name="ar" localSheetId="21" hidden="1">{#N/A,#N/A,FALSE,"Mhr_Sum"}</definedName>
    <definedName name="ar" localSheetId="5" hidden="1">{#N/A,#N/A,FALSE,"Mhr_Sum"}</definedName>
    <definedName name="ar" localSheetId="13" hidden="1">{#N/A,#N/A,FALSE,"Mhr_Sum"}</definedName>
    <definedName name="ar" localSheetId="14" hidden="1">{#N/A,#N/A,FALSE,"Mhr_Sum"}</definedName>
    <definedName name="ar" localSheetId="15" hidden="1">{#N/A,#N/A,FALSE,"Mhr_Sum"}</definedName>
    <definedName name="ar" hidden="1">{#N/A,#N/A,FALSE,"Mhr_Sum"}</definedName>
    <definedName name="AREA_SORT" localSheetId="23">#REF!</definedName>
    <definedName name="AREA_SORT">#REF!</definedName>
    <definedName name="area1" localSheetId="3" hidden="1">{#N/A,#N/A,TRUE,"Basic";#N/A,#N/A,TRUE,"EXT-TABLE";#N/A,#N/A,TRUE,"STEEL";#N/A,#N/A,TRUE,"INT-Table";#N/A,#N/A,TRUE,"STEEL";#N/A,#N/A,TRUE,"Door"}</definedName>
    <definedName name="area1" localSheetId="2" hidden="1">{#N/A,#N/A,TRUE,"Basic";#N/A,#N/A,TRUE,"EXT-TABLE";#N/A,#N/A,TRUE,"STEEL";#N/A,#N/A,TRUE,"INT-Table";#N/A,#N/A,TRUE,"STEEL";#N/A,#N/A,TRUE,"Door"}</definedName>
    <definedName name="area1" localSheetId="4" hidden="1">{#N/A,#N/A,TRUE,"Basic";#N/A,#N/A,TRUE,"EXT-TABLE";#N/A,#N/A,TRUE,"STEEL";#N/A,#N/A,TRUE,"INT-Table";#N/A,#N/A,TRUE,"STEEL";#N/A,#N/A,TRUE,"Door"}</definedName>
    <definedName name="area1" localSheetId="16" hidden="1">{#N/A,#N/A,TRUE,"Basic";#N/A,#N/A,TRUE,"EXT-TABLE";#N/A,#N/A,TRUE,"STEEL";#N/A,#N/A,TRUE,"INT-Table";#N/A,#N/A,TRUE,"STEEL";#N/A,#N/A,TRUE,"Door"}</definedName>
    <definedName name="area1" localSheetId="21" hidden="1">{#N/A,#N/A,TRUE,"Basic";#N/A,#N/A,TRUE,"EXT-TABLE";#N/A,#N/A,TRUE,"STEEL";#N/A,#N/A,TRUE,"INT-Table";#N/A,#N/A,TRUE,"STEEL";#N/A,#N/A,TRUE,"Door"}</definedName>
    <definedName name="area1" localSheetId="5" hidden="1">{#N/A,#N/A,TRUE,"Basic";#N/A,#N/A,TRUE,"EXT-TABLE";#N/A,#N/A,TRUE,"STEEL";#N/A,#N/A,TRUE,"INT-Table";#N/A,#N/A,TRUE,"STEEL";#N/A,#N/A,TRUE,"Door"}</definedName>
    <definedName name="area1" localSheetId="13" hidden="1">{#N/A,#N/A,TRUE,"Basic";#N/A,#N/A,TRUE,"EXT-TABLE";#N/A,#N/A,TRUE,"STEEL";#N/A,#N/A,TRUE,"INT-Table";#N/A,#N/A,TRUE,"STEEL";#N/A,#N/A,TRUE,"Door"}</definedName>
    <definedName name="area1" localSheetId="14" hidden="1">{#N/A,#N/A,TRUE,"Basic";#N/A,#N/A,TRUE,"EXT-TABLE";#N/A,#N/A,TRUE,"STEEL";#N/A,#N/A,TRUE,"INT-Table";#N/A,#N/A,TRUE,"STEEL";#N/A,#N/A,TRUE,"Door"}</definedName>
    <definedName name="area1" localSheetId="15" hidden="1">{#N/A,#N/A,TRUE,"Basic";#N/A,#N/A,TRUE,"EXT-TABLE";#N/A,#N/A,TRUE,"STEEL";#N/A,#N/A,TRUE,"INT-Table";#N/A,#N/A,TRUE,"STEEL";#N/A,#N/A,TRUE,"Door"}</definedName>
    <definedName name="area1" hidden="1">{#N/A,#N/A,TRUE,"Basic";#N/A,#N/A,TRUE,"EXT-TABLE";#N/A,#N/A,TRUE,"STEEL";#N/A,#N/A,TRUE,"INT-Table";#N/A,#N/A,TRUE,"STEEL";#N/A,#N/A,TRUE,"Door"}</definedName>
    <definedName name="area1_1" localSheetId="3" hidden="1">{#N/A,#N/A,TRUE,"Basic";#N/A,#N/A,TRUE,"EXT-TABLE";#N/A,#N/A,TRUE,"STEEL";#N/A,#N/A,TRUE,"INT-Table";#N/A,#N/A,TRUE,"STEEL";#N/A,#N/A,TRUE,"Door"}</definedName>
    <definedName name="area1_1" localSheetId="2" hidden="1">{#N/A,#N/A,TRUE,"Basic";#N/A,#N/A,TRUE,"EXT-TABLE";#N/A,#N/A,TRUE,"STEEL";#N/A,#N/A,TRUE,"INT-Table";#N/A,#N/A,TRUE,"STEEL";#N/A,#N/A,TRUE,"Door"}</definedName>
    <definedName name="area1_1" localSheetId="4" hidden="1">{#N/A,#N/A,TRUE,"Basic";#N/A,#N/A,TRUE,"EXT-TABLE";#N/A,#N/A,TRUE,"STEEL";#N/A,#N/A,TRUE,"INT-Table";#N/A,#N/A,TRUE,"STEEL";#N/A,#N/A,TRUE,"Door"}</definedName>
    <definedName name="area1_1" localSheetId="16" hidden="1">{#N/A,#N/A,TRUE,"Basic";#N/A,#N/A,TRUE,"EXT-TABLE";#N/A,#N/A,TRUE,"STEEL";#N/A,#N/A,TRUE,"INT-Table";#N/A,#N/A,TRUE,"STEEL";#N/A,#N/A,TRUE,"Door"}</definedName>
    <definedName name="area1_1" localSheetId="21" hidden="1">{#N/A,#N/A,TRUE,"Basic";#N/A,#N/A,TRUE,"EXT-TABLE";#N/A,#N/A,TRUE,"STEEL";#N/A,#N/A,TRUE,"INT-Table";#N/A,#N/A,TRUE,"STEEL";#N/A,#N/A,TRUE,"Door"}</definedName>
    <definedName name="area1_1" localSheetId="5" hidden="1">{#N/A,#N/A,TRUE,"Basic";#N/A,#N/A,TRUE,"EXT-TABLE";#N/A,#N/A,TRUE,"STEEL";#N/A,#N/A,TRUE,"INT-Table";#N/A,#N/A,TRUE,"STEEL";#N/A,#N/A,TRUE,"Door"}</definedName>
    <definedName name="area1_1" localSheetId="13" hidden="1">{#N/A,#N/A,TRUE,"Basic";#N/A,#N/A,TRUE,"EXT-TABLE";#N/A,#N/A,TRUE,"STEEL";#N/A,#N/A,TRUE,"INT-Table";#N/A,#N/A,TRUE,"STEEL";#N/A,#N/A,TRUE,"Door"}</definedName>
    <definedName name="area1_1" localSheetId="14" hidden="1">{#N/A,#N/A,TRUE,"Basic";#N/A,#N/A,TRUE,"EXT-TABLE";#N/A,#N/A,TRUE,"STEEL";#N/A,#N/A,TRUE,"INT-Table";#N/A,#N/A,TRUE,"STEEL";#N/A,#N/A,TRUE,"Door"}</definedName>
    <definedName name="area1_1" localSheetId="15" hidden="1">{#N/A,#N/A,TRUE,"Basic";#N/A,#N/A,TRUE,"EXT-TABLE";#N/A,#N/A,TRUE,"STEEL";#N/A,#N/A,TRUE,"INT-Table";#N/A,#N/A,TRUE,"STEEL";#N/A,#N/A,TRUE,"Door"}</definedName>
    <definedName name="area1_1" hidden="1">{#N/A,#N/A,TRUE,"Basic";#N/A,#N/A,TRUE,"EXT-TABLE";#N/A,#N/A,TRUE,"STEEL";#N/A,#N/A,TRUE,"INT-Table";#N/A,#N/A,TRUE,"STEEL";#N/A,#N/A,TRUE,"Door"}</definedName>
    <definedName name="area1_1_1" localSheetId="3" hidden="1">{#N/A,#N/A,TRUE,"Basic";#N/A,#N/A,TRUE,"EXT-TABLE";#N/A,#N/A,TRUE,"STEEL";#N/A,#N/A,TRUE,"INT-Table";#N/A,#N/A,TRUE,"STEEL";#N/A,#N/A,TRUE,"Door"}</definedName>
    <definedName name="area1_1_1" localSheetId="2" hidden="1">{#N/A,#N/A,TRUE,"Basic";#N/A,#N/A,TRUE,"EXT-TABLE";#N/A,#N/A,TRUE,"STEEL";#N/A,#N/A,TRUE,"INT-Table";#N/A,#N/A,TRUE,"STEEL";#N/A,#N/A,TRUE,"Door"}</definedName>
    <definedName name="area1_1_1" localSheetId="4" hidden="1">{#N/A,#N/A,TRUE,"Basic";#N/A,#N/A,TRUE,"EXT-TABLE";#N/A,#N/A,TRUE,"STEEL";#N/A,#N/A,TRUE,"INT-Table";#N/A,#N/A,TRUE,"STEEL";#N/A,#N/A,TRUE,"Door"}</definedName>
    <definedName name="area1_1_1" localSheetId="16" hidden="1">{#N/A,#N/A,TRUE,"Basic";#N/A,#N/A,TRUE,"EXT-TABLE";#N/A,#N/A,TRUE,"STEEL";#N/A,#N/A,TRUE,"INT-Table";#N/A,#N/A,TRUE,"STEEL";#N/A,#N/A,TRUE,"Door"}</definedName>
    <definedName name="area1_1_1" localSheetId="21" hidden="1">{#N/A,#N/A,TRUE,"Basic";#N/A,#N/A,TRUE,"EXT-TABLE";#N/A,#N/A,TRUE,"STEEL";#N/A,#N/A,TRUE,"INT-Table";#N/A,#N/A,TRUE,"STEEL";#N/A,#N/A,TRUE,"Door"}</definedName>
    <definedName name="area1_1_1" localSheetId="5" hidden="1">{#N/A,#N/A,TRUE,"Basic";#N/A,#N/A,TRUE,"EXT-TABLE";#N/A,#N/A,TRUE,"STEEL";#N/A,#N/A,TRUE,"INT-Table";#N/A,#N/A,TRUE,"STEEL";#N/A,#N/A,TRUE,"Door"}</definedName>
    <definedName name="area1_1_1" localSheetId="13" hidden="1">{#N/A,#N/A,TRUE,"Basic";#N/A,#N/A,TRUE,"EXT-TABLE";#N/A,#N/A,TRUE,"STEEL";#N/A,#N/A,TRUE,"INT-Table";#N/A,#N/A,TRUE,"STEEL";#N/A,#N/A,TRUE,"Door"}</definedName>
    <definedName name="area1_1_1" localSheetId="14" hidden="1">{#N/A,#N/A,TRUE,"Basic";#N/A,#N/A,TRUE,"EXT-TABLE";#N/A,#N/A,TRUE,"STEEL";#N/A,#N/A,TRUE,"INT-Table";#N/A,#N/A,TRUE,"STEEL";#N/A,#N/A,TRUE,"Door"}</definedName>
    <definedName name="area1_1_1" localSheetId="15" hidden="1">{#N/A,#N/A,TRUE,"Basic";#N/A,#N/A,TRUE,"EXT-TABLE";#N/A,#N/A,TRUE,"STEEL";#N/A,#N/A,TRUE,"INT-Table";#N/A,#N/A,TRUE,"STEEL";#N/A,#N/A,TRUE,"Door"}</definedName>
    <definedName name="area1_1_1" hidden="1">{#N/A,#N/A,TRUE,"Basic";#N/A,#N/A,TRUE,"EXT-TABLE";#N/A,#N/A,TRUE,"STEEL";#N/A,#N/A,TRUE,"INT-Table";#N/A,#N/A,TRUE,"STEEL";#N/A,#N/A,TRUE,"Door"}</definedName>
    <definedName name="area1_1_2" localSheetId="3" hidden="1">{#N/A,#N/A,TRUE,"Basic";#N/A,#N/A,TRUE,"EXT-TABLE";#N/A,#N/A,TRUE,"STEEL";#N/A,#N/A,TRUE,"INT-Table";#N/A,#N/A,TRUE,"STEEL";#N/A,#N/A,TRUE,"Door"}</definedName>
    <definedName name="area1_1_2" localSheetId="2" hidden="1">{#N/A,#N/A,TRUE,"Basic";#N/A,#N/A,TRUE,"EXT-TABLE";#N/A,#N/A,TRUE,"STEEL";#N/A,#N/A,TRUE,"INT-Table";#N/A,#N/A,TRUE,"STEEL";#N/A,#N/A,TRUE,"Door"}</definedName>
    <definedName name="area1_1_2" localSheetId="4" hidden="1">{#N/A,#N/A,TRUE,"Basic";#N/A,#N/A,TRUE,"EXT-TABLE";#N/A,#N/A,TRUE,"STEEL";#N/A,#N/A,TRUE,"INT-Table";#N/A,#N/A,TRUE,"STEEL";#N/A,#N/A,TRUE,"Door"}</definedName>
    <definedName name="area1_1_2" localSheetId="16" hidden="1">{#N/A,#N/A,TRUE,"Basic";#N/A,#N/A,TRUE,"EXT-TABLE";#N/A,#N/A,TRUE,"STEEL";#N/A,#N/A,TRUE,"INT-Table";#N/A,#N/A,TRUE,"STEEL";#N/A,#N/A,TRUE,"Door"}</definedName>
    <definedName name="area1_1_2" localSheetId="21" hidden="1">{#N/A,#N/A,TRUE,"Basic";#N/A,#N/A,TRUE,"EXT-TABLE";#N/A,#N/A,TRUE,"STEEL";#N/A,#N/A,TRUE,"INT-Table";#N/A,#N/A,TRUE,"STEEL";#N/A,#N/A,TRUE,"Door"}</definedName>
    <definedName name="area1_1_2" localSheetId="5" hidden="1">{#N/A,#N/A,TRUE,"Basic";#N/A,#N/A,TRUE,"EXT-TABLE";#N/A,#N/A,TRUE,"STEEL";#N/A,#N/A,TRUE,"INT-Table";#N/A,#N/A,TRUE,"STEEL";#N/A,#N/A,TRUE,"Door"}</definedName>
    <definedName name="area1_1_2" localSheetId="13" hidden="1">{#N/A,#N/A,TRUE,"Basic";#N/A,#N/A,TRUE,"EXT-TABLE";#N/A,#N/A,TRUE,"STEEL";#N/A,#N/A,TRUE,"INT-Table";#N/A,#N/A,TRUE,"STEEL";#N/A,#N/A,TRUE,"Door"}</definedName>
    <definedName name="area1_1_2" localSheetId="14" hidden="1">{#N/A,#N/A,TRUE,"Basic";#N/A,#N/A,TRUE,"EXT-TABLE";#N/A,#N/A,TRUE,"STEEL";#N/A,#N/A,TRUE,"INT-Table";#N/A,#N/A,TRUE,"STEEL";#N/A,#N/A,TRUE,"Door"}</definedName>
    <definedName name="area1_1_2" localSheetId="15" hidden="1">{#N/A,#N/A,TRUE,"Basic";#N/A,#N/A,TRUE,"EXT-TABLE";#N/A,#N/A,TRUE,"STEEL";#N/A,#N/A,TRUE,"INT-Table";#N/A,#N/A,TRUE,"STEEL";#N/A,#N/A,TRUE,"Door"}</definedName>
    <definedName name="area1_1_2" hidden="1">{#N/A,#N/A,TRUE,"Basic";#N/A,#N/A,TRUE,"EXT-TABLE";#N/A,#N/A,TRUE,"STEEL";#N/A,#N/A,TRUE,"INT-Table";#N/A,#N/A,TRUE,"STEEL";#N/A,#N/A,TRUE,"Door"}</definedName>
    <definedName name="area1_2" localSheetId="3" hidden="1">{#N/A,#N/A,TRUE,"Basic";#N/A,#N/A,TRUE,"EXT-TABLE";#N/A,#N/A,TRUE,"STEEL";#N/A,#N/A,TRUE,"INT-Table";#N/A,#N/A,TRUE,"STEEL";#N/A,#N/A,TRUE,"Door"}</definedName>
    <definedName name="area1_2" localSheetId="2" hidden="1">{#N/A,#N/A,TRUE,"Basic";#N/A,#N/A,TRUE,"EXT-TABLE";#N/A,#N/A,TRUE,"STEEL";#N/A,#N/A,TRUE,"INT-Table";#N/A,#N/A,TRUE,"STEEL";#N/A,#N/A,TRUE,"Door"}</definedName>
    <definedName name="area1_2" localSheetId="4" hidden="1">{#N/A,#N/A,TRUE,"Basic";#N/A,#N/A,TRUE,"EXT-TABLE";#N/A,#N/A,TRUE,"STEEL";#N/A,#N/A,TRUE,"INT-Table";#N/A,#N/A,TRUE,"STEEL";#N/A,#N/A,TRUE,"Door"}</definedName>
    <definedName name="area1_2" localSheetId="16" hidden="1">{#N/A,#N/A,TRUE,"Basic";#N/A,#N/A,TRUE,"EXT-TABLE";#N/A,#N/A,TRUE,"STEEL";#N/A,#N/A,TRUE,"INT-Table";#N/A,#N/A,TRUE,"STEEL";#N/A,#N/A,TRUE,"Door"}</definedName>
    <definedName name="area1_2" localSheetId="21" hidden="1">{#N/A,#N/A,TRUE,"Basic";#N/A,#N/A,TRUE,"EXT-TABLE";#N/A,#N/A,TRUE,"STEEL";#N/A,#N/A,TRUE,"INT-Table";#N/A,#N/A,TRUE,"STEEL";#N/A,#N/A,TRUE,"Door"}</definedName>
    <definedName name="area1_2" localSheetId="5" hidden="1">{#N/A,#N/A,TRUE,"Basic";#N/A,#N/A,TRUE,"EXT-TABLE";#N/A,#N/A,TRUE,"STEEL";#N/A,#N/A,TRUE,"INT-Table";#N/A,#N/A,TRUE,"STEEL";#N/A,#N/A,TRUE,"Door"}</definedName>
    <definedName name="area1_2" localSheetId="13" hidden="1">{#N/A,#N/A,TRUE,"Basic";#N/A,#N/A,TRUE,"EXT-TABLE";#N/A,#N/A,TRUE,"STEEL";#N/A,#N/A,TRUE,"INT-Table";#N/A,#N/A,TRUE,"STEEL";#N/A,#N/A,TRUE,"Door"}</definedName>
    <definedName name="area1_2" localSheetId="14" hidden="1">{#N/A,#N/A,TRUE,"Basic";#N/A,#N/A,TRUE,"EXT-TABLE";#N/A,#N/A,TRUE,"STEEL";#N/A,#N/A,TRUE,"INT-Table";#N/A,#N/A,TRUE,"STEEL";#N/A,#N/A,TRUE,"Door"}</definedName>
    <definedName name="area1_2" localSheetId="15" hidden="1">{#N/A,#N/A,TRUE,"Basic";#N/A,#N/A,TRUE,"EXT-TABLE";#N/A,#N/A,TRUE,"STEEL";#N/A,#N/A,TRUE,"INT-Table";#N/A,#N/A,TRUE,"STEEL";#N/A,#N/A,TRUE,"Door"}</definedName>
    <definedName name="area1_2" hidden="1">{#N/A,#N/A,TRUE,"Basic";#N/A,#N/A,TRUE,"EXT-TABLE";#N/A,#N/A,TRUE,"STEEL";#N/A,#N/A,TRUE,"INT-Table";#N/A,#N/A,TRUE,"STEEL";#N/A,#N/A,TRUE,"Door"}</definedName>
    <definedName name="area1_2_1" localSheetId="3" hidden="1">{#N/A,#N/A,TRUE,"Basic";#N/A,#N/A,TRUE,"EXT-TABLE";#N/A,#N/A,TRUE,"STEEL";#N/A,#N/A,TRUE,"INT-Table";#N/A,#N/A,TRUE,"STEEL";#N/A,#N/A,TRUE,"Door"}</definedName>
    <definedName name="area1_2_1" localSheetId="2" hidden="1">{#N/A,#N/A,TRUE,"Basic";#N/A,#N/A,TRUE,"EXT-TABLE";#N/A,#N/A,TRUE,"STEEL";#N/A,#N/A,TRUE,"INT-Table";#N/A,#N/A,TRUE,"STEEL";#N/A,#N/A,TRUE,"Door"}</definedName>
    <definedName name="area1_2_1" localSheetId="4" hidden="1">{#N/A,#N/A,TRUE,"Basic";#N/A,#N/A,TRUE,"EXT-TABLE";#N/A,#N/A,TRUE,"STEEL";#N/A,#N/A,TRUE,"INT-Table";#N/A,#N/A,TRUE,"STEEL";#N/A,#N/A,TRUE,"Door"}</definedName>
    <definedName name="area1_2_1" localSheetId="16" hidden="1">{#N/A,#N/A,TRUE,"Basic";#N/A,#N/A,TRUE,"EXT-TABLE";#N/A,#N/A,TRUE,"STEEL";#N/A,#N/A,TRUE,"INT-Table";#N/A,#N/A,TRUE,"STEEL";#N/A,#N/A,TRUE,"Door"}</definedName>
    <definedName name="area1_2_1" localSheetId="21" hidden="1">{#N/A,#N/A,TRUE,"Basic";#N/A,#N/A,TRUE,"EXT-TABLE";#N/A,#N/A,TRUE,"STEEL";#N/A,#N/A,TRUE,"INT-Table";#N/A,#N/A,TRUE,"STEEL";#N/A,#N/A,TRUE,"Door"}</definedName>
    <definedName name="area1_2_1" localSheetId="5" hidden="1">{#N/A,#N/A,TRUE,"Basic";#N/A,#N/A,TRUE,"EXT-TABLE";#N/A,#N/A,TRUE,"STEEL";#N/A,#N/A,TRUE,"INT-Table";#N/A,#N/A,TRUE,"STEEL";#N/A,#N/A,TRUE,"Door"}</definedName>
    <definedName name="area1_2_1" localSheetId="13" hidden="1">{#N/A,#N/A,TRUE,"Basic";#N/A,#N/A,TRUE,"EXT-TABLE";#N/A,#N/A,TRUE,"STEEL";#N/A,#N/A,TRUE,"INT-Table";#N/A,#N/A,TRUE,"STEEL";#N/A,#N/A,TRUE,"Door"}</definedName>
    <definedName name="area1_2_1" localSheetId="14" hidden="1">{#N/A,#N/A,TRUE,"Basic";#N/A,#N/A,TRUE,"EXT-TABLE";#N/A,#N/A,TRUE,"STEEL";#N/A,#N/A,TRUE,"INT-Table";#N/A,#N/A,TRUE,"STEEL";#N/A,#N/A,TRUE,"Door"}</definedName>
    <definedName name="area1_2_1" localSheetId="15" hidden="1">{#N/A,#N/A,TRUE,"Basic";#N/A,#N/A,TRUE,"EXT-TABLE";#N/A,#N/A,TRUE,"STEEL";#N/A,#N/A,TRUE,"INT-Table";#N/A,#N/A,TRUE,"STEEL";#N/A,#N/A,TRUE,"Door"}</definedName>
    <definedName name="area1_2_1" hidden="1">{#N/A,#N/A,TRUE,"Basic";#N/A,#N/A,TRUE,"EXT-TABLE";#N/A,#N/A,TRUE,"STEEL";#N/A,#N/A,TRUE,"INT-Table";#N/A,#N/A,TRUE,"STEEL";#N/A,#N/A,TRUE,"Door"}</definedName>
    <definedName name="area1_2_2" localSheetId="3" hidden="1">{#N/A,#N/A,TRUE,"Basic";#N/A,#N/A,TRUE,"EXT-TABLE";#N/A,#N/A,TRUE,"STEEL";#N/A,#N/A,TRUE,"INT-Table";#N/A,#N/A,TRUE,"STEEL";#N/A,#N/A,TRUE,"Door"}</definedName>
    <definedName name="area1_2_2" localSheetId="2" hidden="1">{#N/A,#N/A,TRUE,"Basic";#N/A,#N/A,TRUE,"EXT-TABLE";#N/A,#N/A,TRUE,"STEEL";#N/A,#N/A,TRUE,"INT-Table";#N/A,#N/A,TRUE,"STEEL";#N/A,#N/A,TRUE,"Door"}</definedName>
    <definedName name="area1_2_2" localSheetId="4" hidden="1">{#N/A,#N/A,TRUE,"Basic";#N/A,#N/A,TRUE,"EXT-TABLE";#N/A,#N/A,TRUE,"STEEL";#N/A,#N/A,TRUE,"INT-Table";#N/A,#N/A,TRUE,"STEEL";#N/A,#N/A,TRUE,"Door"}</definedName>
    <definedName name="area1_2_2" localSheetId="16" hidden="1">{#N/A,#N/A,TRUE,"Basic";#N/A,#N/A,TRUE,"EXT-TABLE";#N/A,#N/A,TRUE,"STEEL";#N/A,#N/A,TRUE,"INT-Table";#N/A,#N/A,TRUE,"STEEL";#N/A,#N/A,TRUE,"Door"}</definedName>
    <definedName name="area1_2_2" localSheetId="21" hidden="1">{#N/A,#N/A,TRUE,"Basic";#N/A,#N/A,TRUE,"EXT-TABLE";#N/A,#N/A,TRUE,"STEEL";#N/A,#N/A,TRUE,"INT-Table";#N/A,#N/A,TRUE,"STEEL";#N/A,#N/A,TRUE,"Door"}</definedName>
    <definedName name="area1_2_2" localSheetId="5" hidden="1">{#N/A,#N/A,TRUE,"Basic";#N/A,#N/A,TRUE,"EXT-TABLE";#N/A,#N/A,TRUE,"STEEL";#N/A,#N/A,TRUE,"INT-Table";#N/A,#N/A,TRUE,"STEEL";#N/A,#N/A,TRUE,"Door"}</definedName>
    <definedName name="area1_2_2" localSheetId="13" hidden="1">{#N/A,#N/A,TRUE,"Basic";#N/A,#N/A,TRUE,"EXT-TABLE";#N/A,#N/A,TRUE,"STEEL";#N/A,#N/A,TRUE,"INT-Table";#N/A,#N/A,TRUE,"STEEL";#N/A,#N/A,TRUE,"Door"}</definedName>
    <definedName name="area1_2_2" localSheetId="14" hidden="1">{#N/A,#N/A,TRUE,"Basic";#N/A,#N/A,TRUE,"EXT-TABLE";#N/A,#N/A,TRUE,"STEEL";#N/A,#N/A,TRUE,"INT-Table";#N/A,#N/A,TRUE,"STEEL";#N/A,#N/A,TRUE,"Door"}</definedName>
    <definedName name="area1_2_2" localSheetId="15" hidden="1">{#N/A,#N/A,TRUE,"Basic";#N/A,#N/A,TRUE,"EXT-TABLE";#N/A,#N/A,TRUE,"STEEL";#N/A,#N/A,TRUE,"INT-Table";#N/A,#N/A,TRUE,"STEEL";#N/A,#N/A,TRUE,"Door"}</definedName>
    <definedName name="area1_2_2" hidden="1">{#N/A,#N/A,TRUE,"Basic";#N/A,#N/A,TRUE,"EXT-TABLE";#N/A,#N/A,TRUE,"STEEL";#N/A,#N/A,TRUE,"INT-Table";#N/A,#N/A,TRUE,"STEEL";#N/A,#N/A,TRUE,"Door"}</definedName>
    <definedName name="area1_3" localSheetId="3" hidden="1">{#N/A,#N/A,TRUE,"Basic";#N/A,#N/A,TRUE,"EXT-TABLE";#N/A,#N/A,TRUE,"STEEL";#N/A,#N/A,TRUE,"INT-Table";#N/A,#N/A,TRUE,"STEEL";#N/A,#N/A,TRUE,"Door"}</definedName>
    <definedName name="area1_3" localSheetId="2" hidden="1">{#N/A,#N/A,TRUE,"Basic";#N/A,#N/A,TRUE,"EXT-TABLE";#N/A,#N/A,TRUE,"STEEL";#N/A,#N/A,TRUE,"INT-Table";#N/A,#N/A,TRUE,"STEEL";#N/A,#N/A,TRUE,"Door"}</definedName>
    <definedName name="area1_3" localSheetId="4" hidden="1">{#N/A,#N/A,TRUE,"Basic";#N/A,#N/A,TRUE,"EXT-TABLE";#N/A,#N/A,TRUE,"STEEL";#N/A,#N/A,TRUE,"INT-Table";#N/A,#N/A,TRUE,"STEEL";#N/A,#N/A,TRUE,"Door"}</definedName>
    <definedName name="area1_3" localSheetId="16" hidden="1">{#N/A,#N/A,TRUE,"Basic";#N/A,#N/A,TRUE,"EXT-TABLE";#N/A,#N/A,TRUE,"STEEL";#N/A,#N/A,TRUE,"INT-Table";#N/A,#N/A,TRUE,"STEEL";#N/A,#N/A,TRUE,"Door"}</definedName>
    <definedName name="area1_3" localSheetId="21" hidden="1">{#N/A,#N/A,TRUE,"Basic";#N/A,#N/A,TRUE,"EXT-TABLE";#N/A,#N/A,TRUE,"STEEL";#N/A,#N/A,TRUE,"INT-Table";#N/A,#N/A,TRUE,"STEEL";#N/A,#N/A,TRUE,"Door"}</definedName>
    <definedName name="area1_3" localSheetId="5" hidden="1">{#N/A,#N/A,TRUE,"Basic";#N/A,#N/A,TRUE,"EXT-TABLE";#N/A,#N/A,TRUE,"STEEL";#N/A,#N/A,TRUE,"INT-Table";#N/A,#N/A,TRUE,"STEEL";#N/A,#N/A,TRUE,"Door"}</definedName>
    <definedName name="area1_3" localSheetId="13" hidden="1">{#N/A,#N/A,TRUE,"Basic";#N/A,#N/A,TRUE,"EXT-TABLE";#N/A,#N/A,TRUE,"STEEL";#N/A,#N/A,TRUE,"INT-Table";#N/A,#N/A,TRUE,"STEEL";#N/A,#N/A,TRUE,"Door"}</definedName>
    <definedName name="area1_3" localSheetId="14" hidden="1">{#N/A,#N/A,TRUE,"Basic";#N/A,#N/A,TRUE,"EXT-TABLE";#N/A,#N/A,TRUE,"STEEL";#N/A,#N/A,TRUE,"INT-Table";#N/A,#N/A,TRUE,"STEEL";#N/A,#N/A,TRUE,"Door"}</definedName>
    <definedName name="area1_3" localSheetId="15" hidden="1">{#N/A,#N/A,TRUE,"Basic";#N/A,#N/A,TRUE,"EXT-TABLE";#N/A,#N/A,TRUE,"STEEL";#N/A,#N/A,TRUE,"INT-Table";#N/A,#N/A,TRUE,"STEEL";#N/A,#N/A,TRUE,"Door"}</definedName>
    <definedName name="area1_3" hidden="1">{#N/A,#N/A,TRUE,"Basic";#N/A,#N/A,TRUE,"EXT-TABLE";#N/A,#N/A,TRUE,"STEEL";#N/A,#N/A,TRUE,"INT-Table";#N/A,#N/A,TRUE,"STEEL";#N/A,#N/A,TRUE,"Door"}</definedName>
    <definedName name="area1_3_1" localSheetId="3" hidden="1">{#N/A,#N/A,TRUE,"Basic";#N/A,#N/A,TRUE,"EXT-TABLE";#N/A,#N/A,TRUE,"STEEL";#N/A,#N/A,TRUE,"INT-Table";#N/A,#N/A,TRUE,"STEEL";#N/A,#N/A,TRUE,"Door"}</definedName>
    <definedName name="area1_3_1" localSheetId="2" hidden="1">{#N/A,#N/A,TRUE,"Basic";#N/A,#N/A,TRUE,"EXT-TABLE";#N/A,#N/A,TRUE,"STEEL";#N/A,#N/A,TRUE,"INT-Table";#N/A,#N/A,TRUE,"STEEL";#N/A,#N/A,TRUE,"Door"}</definedName>
    <definedName name="area1_3_1" localSheetId="4" hidden="1">{#N/A,#N/A,TRUE,"Basic";#N/A,#N/A,TRUE,"EXT-TABLE";#N/A,#N/A,TRUE,"STEEL";#N/A,#N/A,TRUE,"INT-Table";#N/A,#N/A,TRUE,"STEEL";#N/A,#N/A,TRUE,"Door"}</definedName>
    <definedName name="area1_3_1" localSheetId="16" hidden="1">{#N/A,#N/A,TRUE,"Basic";#N/A,#N/A,TRUE,"EXT-TABLE";#N/A,#N/A,TRUE,"STEEL";#N/A,#N/A,TRUE,"INT-Table";#N/A,#N/A,TRUE,"STEEL";#N/A,#N/A,TRUE,"Door"}</definedName>
    <definedName name="area1_3_1" localSheetId="21" hidden="1">{#N/A,#N/A,TRUE,"Basic";#N/A,#N/A,TRUE,"EXT-TABLE";#N/A,#N/A,TRUE,"STEEL";#N/A,#N/A,TRUE,"INT-Table";#N/A,#N/A,TRUE,"STEEL";#N/A,#N/A,TRUE,"Door"}</definedName>
    <definedName name="area1_3_1" localSheetId="5" hidden="1">{#N/A,#N/A,TRUE,"Basic";#N/A,#N/A,TRUE,"EXT-TABLE";#N/A,#N/A,TRUE,"STEEL";#N/A,#N/A,TRUE,"INT-Table";#N/A,#N/A,TRUE,"STEEL";#N/A,#N/A,TRUE,"Door"}</definedName>
    <definedName name="area1_3_1" localSheetId="13" hidden="1">{#N/A,#N/A,TRUE,"Basic";#N/A,#N/A,TRUE,"EXT-TABLE";#N/A,#N/A,TRUE,"STEEL";#N/A,#N/A,TRUE,"INT-Table";#N/A,#N/A,TRUE,"STEEL";#N/A,#N/A,TRUE,"Door"}</definedName>
    <definedName name="area1_3_1" localSheetId="14" hidden="1">{#N/A,#N/A,TRUE,"Basic";#N/A,#N/A,TRUE,"EXT-TABLE";#N/A,#N/A,TRUE,"STEEL";#N/A,#N/A,TRUE,"INT-Table";#N/A,#N/A,TRUE,"STEEL";#N/A,#N/A,TRUE,"Door"}</definedName>
    <definedName name="area1_3_1" localSheetId="15" hidden="1">{#N/A,#N/A,TRUE,"Basic";#N/A,#N/A,TRUE,"EXT-TABLE";#N/A,#N/A,TRUE,"STEEL";#N/A,#N/A,TRUE,"INT-Table";#N/A,#N/A,TRUE,"STEEL";#N/A,#N/A,TRUE,"Door"}</definedName>
    <definedName name="area1_3_1" hidden="1">{#N/A,#N/A,TRUE,"Basic";#N/A,#N/A,TRUE,"EXT-TABLE";#N/A,#N/A,TRUE,"STEEL";#N/A,#N/A,TRUE,"INT-Table";#N/A,#N/A,TRUE,"STEEL";#N/A,#N/A,TRUE,"Door"}</definedName>
    <definedName name="area1_3_2" localSheetId="3" hidden="1">{#N/A,#N/A,TRUE,"Basic";#N/A,#N/A,TRUE,"EXT-TABLE";#N/A,#N/A,TRUE,"STEEL";#N/A,#N/A,TRUE,"INT-Table";#N/A,#N/A,TRUE,"STEEL";#N/A,#N/A,TRUE,"Door"}</definedName>
    <definedName name="area1_3_2" localSheetId="2" hidden="1">{#N/A,#N/A,TRUE,"Basic";#N/A,#N/A,TRUE,"EXT-TABLE";#N/A,#N/A,TRUE,"STEEL";#N/A,#N/A,TRUE,"INT-Table";#N/A,#N/A,TRUE,"STEEL";#N/A,#N/A,TRUE,"Door"}</definedName>
    <definedName name="area1_3_2" localSheetId="4" hidden="1">{#N/A,#N/A,TRUE,"Basic";#N/A,#N/A,TRUE,"EXT-TABLE";#N/A,#N/A,TRUE,"STEEL";#N/A,#N/A,TRUE,"INT-Table";#N/A,#N/A,TRUE,"STEEL";#N/A,#N/A,TRUE,"Door"}</definedName>
    <definedName name="area1_3_2" localSheetId="16" hidden="1">{#N/A,#N/A,TRUE,"Basic";#N/A,#N/A,TRUE,"EXT-TABLE";#N/A,#N/A,TRUE,"STEEL";#N/A,#N/A,TRUE,"INT-Table";#N/A,#N/A,TRUE,"STEEL";#N/A,#N/A,TRUE,"Door"}</definedName>
    <definedName name="area1_3_2" localSheetId="21" hidden="1">{#N/A,#N/A,TRUE,"Basic";#N/A,#N/A,TRUE,"EXT-TABLE";#N/A,#N/A,TRUE,"STEEL";#N/A,#N/A,TRUE,"INT-Table";#N/A,#N/A,TRUE,"STEEL";#N/A,#N/A,TRUE,"Door"}</definedName>
    <definedName name="area1_3_2" localSheetId="5" hidden="1">{#N/A,#N/A,TRUE,"Basic";#N/A,#N/A,TRUE,"EXT-TABLE";#N/A,#N/A,TRUE,"STEEL";#N/A,#N/A,TRUE,"INT-Table";#N/A,#N/A,TRUE,"STEEL";#N/A,#N/A,TRUE,"Door"}</definedName>
    <definedName name="area1_3_2" localSheetId="13" hidden="1">{#N/A,#N/A,TRUE,"Basic";#N/A,#N/A,TRUE,"EXT-TABLE";#N/A,#N/A,TRUE,"STEEL";#N/A,#N/A,TRUE,"INT-Table";#N/A,#N/A,TRUE,"STEEL";#N/A,#N/A,TRUE,"Door"}</definedName>
    <definedName name="area1_3_2" localSheetId="14" hidden="1">{#N/A,#N/A,TRUE,"Basic";#N/A,#N/A,TRUE,"EXT-TABLE";#N/A,#N/A,TRUE,"STEEL";#N/A,#N/A,TRUE,"INT-Table";#N/A,#N/A,TRUE,"STEEL";#N/A,#N/A,TRUE,"Door"}</definedName>
    <definedName name="area1_3_2" localSheetId="15" hidden="1">{#N/A,#N/A,TRUE,"Basic";#N/A,#N/A,TRUE,"EXT-TABLE";#N/A,#N/A,TRUE,"STEEL";#N/A,#N/A,TRUE,"INT-Table";#N/A,#N/A,TRUE,"STEEL";#N/A,#N/A,TRUE,"Door"}</definedName>
    <definedName name="area1_3_2" hidden="1">{#N/A,#N/A,TRUE,"Basic";#N/A,#N/A,TRUE,"EXT-TABLE";#N/A,#N/A,TRUE,"STEEL";#N/A,#N/A,TRUE,"INT-Table";#N/A,#N/A,TRUE,"STEEL";#N/A,#N/A,TRUE,"Door"}</definedName>
    <definedName name="area1_4" localSheetId="3" hidden="1">{#N/A,#N/A,TRUE,"Basic";#N/A,#N/A,TRUE,"EXT-TABLE";#N/A,#N/A,TRUE,"STEEL";#N/A,#N/A,TRUE,"INT-Table";#N/A,#N/A,TRUE,"STEEL";#N/A,#N/A,TRUE,"Door"}</definedName>
    <definedName name="area1_4" localSheetId="2" hidden="1">{#N/A,#N/A,TRUE,"Basic";#N/A,#N/A,TRUE,"EXT-TABLE";#N/A,#N/A,TRUE,"STEEL";#N/A,#N/A,TRUE,"INT-Table";#N/A,#N/A,TRUE,"STEEL";#N/A,#N/A,TRUE,"Door"}</definedName>
    <definedName name="area1_4" localSheetId="4" hidden="1">{#N/A,#N/A,TRUE,"Basic";#N/A,#N/A,TRUE,"EXT-TABLE";#N/A,#N/A,TRUE,"STEEL";#N/A,#N/A,TRUE,"INT-Table";#N/A,#N/A,TRUE,"STEEL";#N/A,#N/A,TRUE,"Door"}</definedName>
    <definedName name="area1_4" localSheetId="16" hidden="1">{#N/A,#N/A,TRUE,"Basic";#N/A,#N/A,TRUE,"EXT-TABLE";#N/A,#N/A,TRUE,"STEEL";#N/A,#N/A,TRUE,"INT-Table";#N/A,#N/A,TRUE,"STEEL";#N/A,#N/A,TRUE,"Door"}</definedName>
    <definedName name="area1_4" localSheetId="21" hidden="1">{#N/A,#N/A,TRUE,"Basic";#N/A,#N/A,TRUE,"EXT-TABLE";#N/A,#N/A,TRUE,"STEEL";#N/A,#N/A,TRUE,"INT-Table";#N/A,#N/A,TRUE,"STEEL";#N/A,#N/A,TRUE,"Door"}</definedName>
    <definedName name="area1_4" localSheetId="5" hidden="1">{#N/A,#N/A,TRUE,"Basic";#N/A,#N/A,TRUE,"EXT-TABLE";#N/A,#N/A,TRUE,"STEEL";#N/A,#N/A,TRUE,"INT-Table";#N/A,#N/A,TRUE,"STEEL";#N/A,#N/A,TRUE,"Door"}</definedName>
    <definedName name="area1_4" localSheetId="13" hidden="1">{#N/A,#N/A,TRUE,"Basic";#N/A,#N/A,TRUE,"EXT-TABLE";#N/A,#N/A,TRUE,"STEEL";#N/A,#N/A,TRUE,"INT-Table";#N/A,#N/A,TRUE,"STEEL";#N/A,#N/A,TRUE,"Door"}</definedName>
    <definedName name="area1_4" localSheetId="14" hidden="1">{#N/A,#N/A,TRUE,"Basic";#N/A,#N/A,TRUE,"EXT-TABLE";#N/A,#N/A,TRUE,"STEEL";#N/A,#N/A,TRUE,"INT-Table";#N/A,#N/A,TRUE,"STEEL";#N/A,#N/A,TRUE,"Door"}</definedName>
    <definedName name="area1_4" localSheetId="15" hidden="1">{#N/A,#N/A,TRUE,"Basic";#N/A,#N/A,TRUE,"EXT-TABLE";#N/A,#N/A,TRUE,"STEEL";#N/A,#N/A,TRUE,"INT-Table";#N/A,#N/A,TRUE,"STEEL";#N/A,#N/A,TRUE,"Door"}</definedName>
    <definedName name="area1_4" hidden="1">{#N/A,#N/A,TRUE,"Basic";#N/A,#N/A,TRUE,"EXT-TABLE";#N/A,#N/A,TRUE,"STEEL";#N/A,#N/A,TRUE,"INT-Table";#N/A,#N/A,TRUE,"STEEL";#N/A,#N/A,TRUE,"Door"}</definedName>
    <definedName name="area1_4_1" localSheetId="3" hidden="1">{#N/A,#N/A,TRUE,"Basic";#N/A,#N/A,TRUE,"EXT-TABLE";#N/A,#N/A,TRUE,"STEEL";#N/A,#N/A,TRUE,"INT-Table";#N/A,#N/A,TRUE,"STEEL";#N/A,#N/A,TRUE,"Door"}</definedName>
    <definedName name="area1_4_1" localSheetId="2" hidden="1">{#N/A,#N/A,TRUE,"Basic";#N/A,#N/A,TRUE,"EXT-TABLE";#N/A,#N/A,TRUE,"STEEL";#N/A,#N/A,TRUE,"INT-Table";#N/A,#N/A,TRUE,"STEEL";#N/A,#N/A,TRUE,"Door"}</definedName>
    <definedName name="area1_4_1" localSheetId="4" hidden="1">{#N/A,#N/A,TRUE,"Basic";#N/A,#N/A,TRUE,"EXT-TABLE";#N/A,#N/A,TRUE,"STEEL";#N/A,#N/A,TRUE,"INT-Table";#N/A,#N/A,TRUE,"STEEL";#N/A,#N/A,TRUE,"Door"}</definedName>
    <definedName name="area1_4_1" localSheetId="16" hidden="1">{#N/A,#N/A,TRUE,"Basic";#N/A,#N/A,TRUE,"EXT-TABLE";#N/A,#N/A,TRUE,"STEEL";#N/A,#N/A,TRUE,"INT-Table";#N/A,#N/A,TRUE,"STEEL";#N/A,#N/A,TRUE,"Door"}</definedName>
    <definedName name="area1_4_1" localSheetId="21" hidden="1">{#N/A,#N/A,TRUE,"Basic";#N/A,#N/A,TRUE,"EXT-TABLE";#N/A,#N/A,TRUE,"STEEL";#N/A,#N/A,TRUE,"INT-Table";#N/A,#N/A,TRUE,"STEEL";#N/A,#N/A,TRUE,"Door"}</definedName>
    <definedName name="area1_4_1" localSheetId="5" hidden="1">{#N/A,#N/A,TRUE,"Basic";#N/A,#N/A,TRUE,"EXT-TABLE";#N/A,#N/A,TRUE,"STEEL";#N/A,#N/A,TRUE,"INT-Table";#N/A,#N/A,TRUE,"STEEL";#N/A,#N/A,TRUE,"Door"}</definedName>
    <definedName name="area1_4_1" localSheetId="13" hidden="1">{#N/A,#N/A,TRUE,"Basic";#N/A,#N/A,TRUE,"EXT-TABLE";#N/A,#N/A,TRUE,"STEEL";#N/A,#N/A,TRUE,"INT-Table";#N/A,#N/A,TRUE,"STEEL";#N/A,#N/A,TRUE,"Door"}</definedName>
    <definedName name="area1_4_1" localSheetId="14" hidden="1">{#N/A,#N/A,TRUE,"Basic";#N/A,#N/A,TRUE,"EXT-TABLE";#N/A,#N/A,TRUE,"STEEL";#N/A,#N/A,TRUE,"INT-Table";#N/A,#N/A,TRUE,"STEEL";#N/A,#N/A,TRUE,"Door"}</definedName>
    <definedName name="area1_4_1" localSheetId="15" hidden="1">{#N/A,#N/A,TRUE,"Basic";#N/A,#N/A,TRUE,"EXT-TABLE";#N/A,#N/A,TRUE,"STEEL";#N/A,#N/A,TRUE,"INT-Table";#N/A,#N/A,TRUE,"STEEL";#N/A,#N/A,TRUE,"Door"}</definedName>
    <definedName name="area1_4_1" hidden="1">{#N/A,#N/A,TRUE,"Basic";#N/A,#N/A,TRUE,"EXT-TABLE";#N/A,#N/A,TRUE,"STEEL";#N/A,#N/A,TRUE,"INT-Table";#N/A,#N/A,TRUE,"STEEL";#N/A,#N/A,TRUE,"Door"}</definedName>
    <definedName name="area1_4_2" localSheetId="3" hidden="1">{#N/A,#N/A,TRUE,"Basic";#N/A,#N/A,TRUE,"EXT-TABLE";#N/A,#N/A,TRUE,"STEEL";#N/A,#N/A,TRUE,"INT-Table";#N/A,#N/A,TRUE,"STEEL";#N/A,#N/A,TRUE,"Door"}</definedName>
    <definedName name="area1_4_2" localSheetId="2" hidden="1">{#N/A,#N/A,TRUE,"Basic";#N/A,#N/A,TRUE,"EXT-TABLE";#N/A,#N/A,TRUE,"STEEL";#N/A,#N/A,TRUE,"INT-Table";#N/A,#N/A,TRUE,"STEEL";#N/A,#N/A,TRUE,"Door"}</definedName>
    <definedName name="area1_4_2" localSheetId="4" hidden="1">{#N/A,#N/A,TRUE,"Basic";#N/A,#N/A,TRUE,"EXT-TABLE";#N/A,#N/A,TRUE,"STEEL";#N/A,#N/A,TRUE,"INT-Table";#N/A,#N/A,TRUE,"STEEL";#N/A,#N/A,TRUE,"Door"}</definedName>
    <definedName name="area1_4_2" localSheetId="16" hidden="1">{#N/A,#N/A,TRUE,"Basic";#N/A,#N/A,TRUE,"EXT-TABLE";#N/A,#N/A,TRUE,"STEEL";#N/A,#N/A,TRUE,"INT-Table";#N/A,#N/A,TRUE,"STEEL";#N/A,#N/A,TRUE,"Door"}</definedName>
    <definedName name="area1_4_2" localSheetId="21" hidden="1">{#N/A,#N/A,TRUE,"Basic";#N/A,#N/A,TRUE,"EXT-TABLE";#N/A,#N/A,TRUE,"STEEL";#N/A,#N/A,TRUE,"INT-Table";#N/A,#N/A,TRUE,"STEEL";#N/A,#N/A,TRUE,"Door"}</definedName>
    <definedName name="area1_4_2" localSheetId="5" hidden="1">{#N/A,#N/A,TRUE,"Basic";#N/A,#N/A,TRUE,"EXT-TABLE";#N/A,#N/A,TRUE,"STEEL";#N/A,#N/A,TRUE,"INT-Table";#N/A,#N/A,TRUE,"STEEL";#N/A,#N/A,TRUE,"Door"}</definedName>
    <definedName name="area1_4_2" localSheetId="13" hidden="1">{#N/A,#N/A,TRUE,"Basic";#N/A,#N/A,TRUE,"EXT-TABLE";#N/A,#N/A,TRUE,"STEEL";#N/A,#N/A,TRUE,"INT-Table";#N/A,#N/A,TRUE,"STEEL";#N/A,#N/A,TRUE,"Door"}</definedName>
    <definedName name="area1_4_2" localSheetId="14" hidden="1">{#N/A,#N/A,TRUE,"Basic";#N/A,#N/A,TRUE,"EXT-TABLE";#N/A,#N/A,TRUE,"STEEL";#N/A,#N/A,TRUE,"INT-Table";#N/A,#N/A,TRUE,"STEEL";#N/A,#N/A,TRUE,"Door"}</definedName>
    <definedName name="area1_4_2" localSheetId="15" hidden="1">{#N/A,#N/A,TRUE,"Basic";#N/A,#N/A,TRUE,"EXT-TABLE";#N/A,#N/A,TRUE,"STEEL";#N/A,#N/A,TRUE,"INT-Table";#N/A,#N/A,TRUE,"STEEL";#N/A,#N/A,TRUE,"Door"}</definedName>
    <definedName name="area1_4_2" hidden="1">{#N/A,#N/A,TRUE,"Basic";#N/A,#N/A,TRUE,"EXT-TABLE";#N/A,#N/A,TRUE,"STEEL";#N/A,#N/A,TRUE,"INT-Table";#N/A,#N/A,TRUE,"STEEL";#N/A,#N/A,TRUE,"Door"}</definedName>
    <definedName name="area1_5" localSheetId="3" hidden="1">{#N/A,#N/A,TRUE,"Basic";#N/A,#N/A,TRUE,"EXT-TABLE";#N/A,#N/A,TRUE,"STEEL";#N/A,#N/A,TRUE,"INT-Table";#N/A,#N/A,TRUE,"STEEL";#N/A,#N/A,TRUE,"Door"}</definedName>
    <definedName name="area1_5" localSheetId="2" hidden="1">{#N/A,#N/A,TRUE,"Basic";#N/A,#N/A,TRUE,"EXT-TABLE";#N/A,#N/A,TRUE,"STEEL";#N/A,#N/A,TRUE,"INT-Table";#N/A,#N/A,TRUE,"STEEL";#N/A,#N/A,TRUE,"Door"}</definedName>
    <definedName name="area1_5" localSheetId="4" hidden="1">{#N/A,#N/A,TRUE,"Basic";#N/A,#N/A,TRUE,"EXT-TABLE";#N/A,#N/A,TRUE,"STEEL";#N/A,#N/A,TRUE,"INT-Table";#N/A,#N/A,TRUE,"STEEL";#N/A,#N/A,TRUE,"Door"}</definedName>
    <definedName name="area1_5" localSheetId="16" hidden="1">{#N/A,#N/A,TRUE,"Basic";#N/A,#N/A,TRUE,"EXT-TABLE";#N/A,#N/A,TRUE,"STEEL";#N/A,#N/A,TRUE,"INT-Table";#N/A,#N/A,TRUE,"STEEL";#N/A,#N/A,TRUE,"Door"}</definedName>
    <definedName name="area1_5" localSheetId="21" hidden="1">{#N/A,#N/A,TRUE,"Basic";#N/A,#N/A,TRUE,"EXT-TABLE";#N/A,#N/A,TRUE,"STEEL";#N/A,#N/A,TRUE,"INT-Table";#N/A,#N/A,TRUE,"STEEL";#N/A,#N/A,TRUE,"Door"}</definedName>
    <definedName name="area1_5" localSheetId="5" hidden="1">{#N/A,#N/A,TRUE,"Basic";#N/A,#N/A,TRUE,"EXT-TABLE";#N/A,#N/A,TRUE,"STEEL";#N/A,#N/A,TRUE,"INT-Table";#N/A,#N/A,TRUE,"STEEL";#N/A,#N/A,TRUE,"Door"}</definedName>
    <definedName name="area1_5" localSheetId="13" hidden="1">{#N/A,#N/A,TRUE,"Basic";#N/A,#N/A,TRUE,"EXT-TABLE";#N/A,#N/A,TRUE,"STEEL";#N/A,#N/A,TRUE,"INT-Table";#N/A,#N/A,TRUE,"STEEL";#N/A,#N/A,TRUE,"Door"}</definedName>
    <definedName name="area1_5" localSheetId="14" hidden="1">{#N/A,#N/A,TRUE,"Basic";#N/A,#N/A,TRUE,"EXT-TABLE";#N/A,#N/A,TRUE,"STEEL";#N/A,#N/A,TRUE,"INT-Table";#N/A,#N/A,TRUE,"STEEL";#N/A,#N/A,TRUE,"Door"}</definedName>
    <definedName name="area1_5" localSheetId="15" hidden="1">{#N/A,#N/A,TRUE,"Basic";#N/A,#N/A,TRUE,"EXT-TABLE";#N/A,#N/A,TRUE,"STEEL";#N/A,#N/A,TRUE,"INT-Table";#N/A,#N/A,TRUE,"STEEL";#N/A,#N/A,TRUE,"Door"}</definedName>
    <definedName name="area1_5" hidden="1">{#N/A,#N/A,TRUE,"Basic";#N/A,#N/A,TRUE,"EXT-TABLE";#N/A,#N/A,TRUE,"STEEL";#N/A,#N/A,TRUE,"INT-Table";#N/A,#N/A,TRUE,"STEEL";#N/A,#N/A,TRUE,"Door"}</definedName>
    <definedName name="area1_5_1" localSheetId="3" hidden="1">{#N/A,#N/A,TRUE,"Basic";#N/A,#N/A,TRUE,"EXT-TABLE";#N/A,#N/A,TRUE,"STEEL";#N/A,#N/A,TRUE,"INT-Table";#N/A,#N/A,TRUE,"STEEL";#N/A,#N/A,TRUE,"Door"}</definedName>
    <definedName name="area1_5_1" localSheetId="2" hidden="1">{#N/A,#N/A,TRUE,"Basic";#N/A,#N/A,TRUE,"EXT-TABLE";#N/A,#N/A,TRUE,"STEEL";#N/A,#N/A,TRUE,"INT-Table";#N/A,#N/A,TRUE,"STEEL";#N/A,#N/A,TRUE,"Door"}</definedName>
    <definedName name="area1_5_1" localSheetId="4" hidden="1">{#N/A,#N/A,TRUE,"Basic";#N/A,#N/A,TRUE,"EXT-TABLE";#N/A,#N/A,TRUE,"STEEL";#N/A,#N/A,TRUE,"INT-Table";#N/A,#N/A,TRUE,"STEEL";#N/A,#N/A,TRUE,"Door"}</definedName>
    <definedName name="area1_5_1" localSheetId="16" hidden="1">{#N/A,#N/A,TRUE,"Basic";#N/A,#N/A,TRUE,"EXT-TABLE";#N/A,#N/A,TRUE,"STEEL";#N/A,#N/A,TRUE,"INT-Table";#N/A,#N/A,TRUE,"STEEL";#N/A,#N/A,TRUE,"Door"}</definedName>
    <definedName name="area1_5_1" localSheetId="21" hidden="1">{#N/A,#N/A,TRUE,"Basic";#N/A,#N/A,TRUE,"EXT-TABLE";#N/A,#N/A,TRUE,"STEEL";#N/A,#N/A,TRUE,"INT-Table";#N/A,#N/A,TRUE,"STEEL";#N/A,#N/A,TRUE,"Door"}</definedName>
    <definedName name="area1_5_1" localSheetId="5" hidden="1">{#N/A,#N/A,TRUE,"Basic";#N/A,#N/A,TRUE,"EXT-TABLE";#N/A,#N/A,TRUE,"STEEL";#N/A,#N/A,TRUE,"INT-Table";#N/A,#N/A,TRUE,"STEEL";#N/A,#N/A,TRUE,"Door"}</definedName>
    <definedName name="area1_5_1" localSheetId="13" hidden="1">{#N/A,#N/A,TRUE,"Basic";#N/A,#N/A,TRUE,"EXT-TABLE";#N/A,#N/A,TRUE,"STEEL";#N/A,#N/A,TRUE,"INT-Table";#N/A,#N/A,TRUE,"STEEL";#N/A,#N/A,TRUE,"Door"}</definedName>
    <definedName name="area1_5_1" localSheetId="14" hidden="1">{#N/A,#N/A,TRUE,"Basic";#N/A,#N/A,TRUE,"EXT-TABLE";#N/A,#N/A,TRUE,"STEEL";#N/A,#N/A,TRUE,"INT-Table";#N/A,#N/A,TRUE,"STEEL";#N/A,#N/A,TRUE,"Door"}</definedName>
    <definedName name="area1_5_1" localSheetId="15" hidden="1">{#N/A,#N/A,TRUE,"Basic";#N/A,#N/A,TRUE,"EXT-TABLE";#N/A,#N/A,TRUE,"STEEL";#N/A,#N/A,TRUE,"INT-Table";#N/A,#N/A,TRUE,"STEEL";#N/A,#N/A,TRUE,"Door"}</definedName>
    <definedName name="area1_5_1" hidden="1">{#N/A,#N/A,TRUE,"Basic";#N/A,#N/A,TRUE,"EXT-TABLE";#N/A,#N/A,TRUE,"STEEL";#N/A,#N/A,TRUE,"INT-Table";#N/A,#N/A,TRUE,"STEEL";#N/A,#N/A,TRUE,"Door"}</definedName>
    <definedName name="area1_5_2" localSheetId="3" hidden="1">{#N/A,#N/A,TRUE,"Basic";#N/A,#N/A,TRUE,"EXT-TABLE";#N/A,#N/A,TRUE,"STEEL";#N/A,#N/A,TRUE,"INT-Table";#N/A,#N/A,TRUE,"STEEL";#N/A,#N/A,TRUE,"Door"}</definedName>
    <definedName name="area1_5_2" localSheetId="2" hidden="1">{#N/A,#N/A,TRUE,"Basic";#N/A,#N/A,TRUE,"EXT-TABLE";#N/A,#N/A,TRUE,"STEEL";#N/A,#N/A,TRUE,"INT-Table";#N/A,#N/A,TRUE,"STEEL";#N/A,#N/A,TRUE,"Door"}</definedName>
    <definedName name="area1_5_2" localSheetId="4" hidden="1">{#N/A,#N/A,TRUE,"Basic";#N/A,#N/A,TRUE,"EXT-TABLE";#N/A,#N/A,TRUE,"STEEL";#N/A,#N/A,TRUE,"INT-Table";#N/A,#N/A,TRUE,"STEEL";#N/A,#N/A,TRUE,"Door"}</definedName>
    <definedName name="area1_5_2" localSheetId="16" hidden="1">{#N/A,#N/A,TRUE,"Basic";#N/A,#N/A,TRUE,"EXT-TABLE";#N/A,#N/A,TRUE,"STEEL";#N/A,#N/A,TRUE,"INT-Table";#N/A,#N/A,TRUE,"STEEL";#N/A,#N/A,TRUE,"Door"}</definedName>
    <definedName name="area1_5_2" localSheetId="21" hidden="1">{#N/A,#N/A,TRUE,"Basic";#N/A,#N/A,TRUE,"EXT-TABLE";#N/A,#N/A,TRUE,"STEEL";#N/A,#N/A,TRUE,"INT-Table";#N/A,#N/A,TRUE,"STEEL";#N/A,#N/A,TRUE,"Door"}</definedName>
    <definedName name="area1_5_2" localSheetId="5" hidden="1">{#N/A,#N/A,TRUE,"Basic";#N/A,#N/A,TRUE,"EXT-TABLE";#N/A,#N/A,TRUE,"STEEL";#N/A,#N/A,TRUE,"INT-Table";#N/A,#N/A,TRUE,"STEEL";#N/A,#N/A,TRUE,"Door"}</definedName>
    <definedName name="area1_5_2" localSheetId="13" hidden="1">{#N/A,#N/A,TRUE,"Basic";#N/A,#N/A,TRUE,"EXT-TABLE";#N/A,#N/A,TRUE,"STEEL";#N/A,#N/A,TRUE,"INT-Table";#N/A,#N/A,TRUE,"STEEL";#N/A,#N/A,TRUE,"Door"}</definedName>
    <definedName name="area1_5_2" localSheetId="14" hidden="1">{#N/A,#N/A,TRUE,"Basic";#N/A,#N/A,TRUE,"EXT-TABLE";#N/A,#N/A,TRUE,"STEEL";#N/A,#N/A,TRUE,"INT-Table";#N/A,#N/A,TRUE,"STEEL";#N/A,#N/A,TRUE,"Door"}</definedName>
    <definedName name="area1_5_2" localSheetId="15" hidden="1">{#N/A,#N/A,TRUE,"Basic";#N/A,#N/A,TRUE,"EXT-TABLE";#N/A,#N/A,TRUE,"STEEL";#N/A,#N/A,TRUE,"INT-Table";#N/A,#N/A,TRUE,"STEEL";#N/A,#N/A,TRUE,"Door"}</definedName>
    <definedName name="area1_5_2" hidden="1">{#N/A,#N/A,TRUE,"Basic";#N/A,#N/A,TRUE,"EXT-TABLE";#N/A,#N/A,TRUE,"STEEL";#N/A,#N/A,TRUE,"INT-Table";#N/A,#N/A,TRUE,"STEEL";#N/A,#N/A,TRUE,"Door"}</definedName>
    <definedName name="Arial" localSheetId="23">#REF!</definedName>
    <definedName name="Arial">#REF!</definedName>
    <definedName name="ARPASEVAN" localSheetId="3" hidden="1">{#N/A,#N/A,FALSE,"CCTV"}</definedName>
    <definedName name="ARPASEVAN" localSheetId="2" hidden="1">{#N/A,#N/A,FALSE,"CCTV"}</definedName>
    <definedName name="ARPASEVAN" localSheetId="4" hidden="1">{#N/A,#N/A,FALSE,"CCTV"}</definedName>
    <definedName name="ARPASEVAN" localSheetId="16" hidden="1">{#N/A,#N/A,FALSE,"CCTV"}</definedName>
    <definedName name="ARPASEVAN" localSheetId="21" hidden="1">{#N/A,#N/A,FALSE,"CCTV"}</definedName>
    <definedName name="ARPASEVAN" localSheetId="5" hidden="1">{#N/A,#N/A,FALSE,"CCTV"}</definedName>
    <definedName name="ARPASEVAN" localSheetId="13" hidden="1">{#N/A,#N/A,FALSE,"CCTV"}</definedName>
    <definedName name="ARPASEVAN" localSheetId="14" hidden="1">{#N/A,#N/A,FALSE,"CCTV"}</definedName>
    <definedName name="ARPASEVAN" localSheetId="15" hidden="1">{#N/A,#N/A,FALSE,"CCTV"}</definedName>
    <definedName name="ARPASEVAN" hidden="1">{#N/A,#N/A,FALSE,"CCTV"}</definedName>
    <definedName name="ars" localSheetId="3" hidden="1">{#N/A,#N/A,TRUE,"Mhr_Sum"}</definedName>
    <definedName name="ars" localSheetId="2" hidden="1">{#N/A,#N/A,TRUE,"Mhr_Sum"}</definedName>
    <definedName name="ars" localSheetId="4" hidden="1">{#N/A,#N/A,TRUE,"Mhr_Sum"}</definedName>
    <definedName name="ars" localSheetId="16" hidden="1">{#N/A,#N/A,TRUE,"Mhr_Sum"}</definedName>
    <definedName name="ars" localSheetId="21" hidden="1">{#N/A,#N/A,TRUE,"Mhr_Sum"}</definedName>
    <definedName name="ars" localSheetId="5" hidden="1">{#N/A,#N/A,TRUE,"Mhr_Sum"}</definedName>
    <definedName name="ars" localSheetId="13" hidden="1">{#N/A,#N/A,TRUE,"Mhr_Sum"}</definedName>
    <definedName name="ars" localSheetId="14" hidden="1">{#N/A,#N/A,TRUE,"Mhr_Sum"}</definedName>
    <definedName name="ars" localSheetId="15" hidden="1">{#N/A,#N/A,TRUE,"Mhr_Sum"}</definedName>
    <definedName name="ars" hidden="1">{#N/A,#N/A,TRUE,"Mhr_Sum"}</definedName>
    <definedName name="Artikel">#REF!</definedName>
    <definedName name="as" localSheetId="3" hidden="1">'[38]Cashflow Analysis'!#REF!</definedName>
    <definedName name="as" localSheetId="2" hidden="1">'[38]Cashflow Analysis'!#REF!</definedName>
    <definedName name="as" localSheetId="4" hidden="1">'[38]Cashflow Analysis'!#REF!</definedName>
    <definedName name="as" localSheetId="16" hidden="1">'[38]Cashflow Analysis'!#REF!</definedName>
    <definedName name="as" localSheetId="21" hidden="1">'[38]Cashflow Analysis'!#REF!</definedName>
    <definedName name="as" localSheetId="5" hidden="1">'[38]Cashflow Analysis'!#REF!</definedName>
    <definedName name="as" localSheetId="13" hidden="1">'[38]Cashflow Analysis'!#REF!</definedName>
    <definedName name="as" localSheetId="18" hidden="1">'[38]Cashflow Analysis'!#REF!</definedName>
    <definedName name="as" localSheetId="14" hidden="1">'[38]Cashflow Analysis'!#REF!</definedName>
    <definedName name="as" localSheetId="15" hidden="1">'[38]Cashflow Analysis'!#REF!</definedName>
    <definedName name="as" hidden="1">'[38]Cashflow Analysis'!#REF!</definedName>
    <definedName name="AS2DocOpenMode" hidden="1">"AS2DocumentEdit"</definedName>
    <definedName name="AS2ReportLS" hidden="1">1</definedName>
    <definedName name="AS2SyncStepLS" hidden="1">0</definedName>
    <definedName name="AS2TickmarkLS">#REF!</definedName>
    <definedName name="AS2VersionLS" hidden="1">300</definedName>
    <definedName name="asas" localSheetId="3" hidden="1">{#N/A,#N/A,TRUE,"Basic";#N/A,#N/A,TRUE,"EXT-TABLE";#N/A,#N/A,TRUE,"STEEL";#N/A,#N/A,TRUE,"INT-Table";#N/A,#N/A,TRUE,"STEEL";#N/A,#N/A,TRUE,"Door"}</definedName>
    <definedName name="asas" localSheetId="2" hidden="1">{#N/A,#N/A,TRUE,"Basic";#N/A,#N/A,TRUE,"EXT-TABLE";#N/A,#N/A,TRUE,"STEEL";#N/A,#N/A,TRUE,"INT-Table";#N/A,#N/A,TRUE,"STEEL";#N/A,#N/A,TRUE,"Door"}</definedName>
    <definedName name="asas" localSheetId="4" hidden="1">{#N/A,#N/A,TRUE,"Basic";#N/A,#N/A,TRUE,"EXT-TABLE";#N/A,#N/A,TRUE,"STEEL";#N/A,#N/A,TRUE,"INT-Table";#N/A,#N/A,TRUE,"STEEL";#N/A,#N/A,TRUE,"Door"}</definedName>
    <definedName name="asas" localSheetId="16" hidden="1">{#N/A,#N/A,TRUE,"Basic";#N/A,#N/A,TRUE,"EXT-TABLE";#N/A,#N/A,TRUE,"STEEL";#N/A,#N/A,TRUE,"INT-Table";#N/A,#N/A,TRUE,"STEEL";#N/A,#N/A,TRUE,"Door"}</definedName>
    <definedName name="asas" localSheetId="21" hidden="1">{#N/A,#N/A,TRUE,"Basic";#N/A,#N/A,TRUE,"EXT-TABLE";#N/A,#N/A,TRUE,"STEEL";#N/A,#N/A,TRUE,"INT-Table";#N/A,#N/A,TRUE,"STEEL";#N/A,#N/A,TRUE,"Door"}</definedName>
    <definedName name="asas" localSheetId="5" hidden="1">{#N/A,#N/A,TRUE,"Basic";#N/A,#N/A,TRUE,"EXT-TABLE";#N/A,#N/A,TRUE,"STEEL";#N/A,#N/A,TRUE,"INT-Table";#N/A,#N/A,TRUE,"STEEL";#N/A,#N/A,TRUE,"Door"}</definedName>
    <definedName name="asas" localSheetId="13" hidden="1">{#N/A,#N/A,TRUE,"Basic";#N/A,#N/A,TRUE,"EXT-TABLE";#N/A,#N/A,TRUE,"STEEL";#N/A,#N/A,TRUE,"INT-Table";#N/A,#N/A,TRUE,"STEEL";#N/A,#N/A,TRUE,"Door"}</definedName>
    <definedName name="asas" localSheetId="14" hidden="1">{#N/A,#N/A,TRUE,"Basic";#N/A,#N/A,TRUE,"EXT-TABLE";#N/A,#N/A,TRUE,"STEEL";#N/A,#N/A,TRUE,"INT-Table";#N/A,#N/A,TRUE,"STEEL";#N/A,#N/A,TRUE,"Door"}</definedName>
    <definedName name="asas" localSheetId="15" hidden="1">{#N/A,#N/A,TRUE,"Basic";#N/A,#N/A,TRUE,"EXT-TABLE";#N/A,#N/A,TRUE,"STEEL";#N/A,#N/A,TRUE,"INT-Table";#N/A,#N/A,TRUE,"STEEL";#N/A,#N/A,TRUE,"Door"}</definedName>
    <definedName name="asas" hidden="1">{#N/A,#N/A,TRUE,"Basic";#N/A,#N/A,TRUE,"EXT-TABLE";#N/A,#N/A,TRUE,"STEEL";#N/A,#N/A,TRUE,"INT-Table";#N/A,#N/A,TRUE,"STEEL";#N/A,#N/A,TRUE,"Door"}</definedName>
    <definedName name="asas_1" localSheetId="3" hidden="1">{#N/A,#N/A,TRUE,"Basic";#N/A,#N/A,TRUE,"EXT-TABLE";#N/A,#N/A,TRUE,"STEEL";#N/A,#N/A,TRUE,"INT-Table";#N/A,#N/A,TRUE,"STEEL";#N/A,#N/A,TRUE,"Door"}</definedName>
    <definedName name="asas_1" localSheetId="2" hidden="1">{#N/A,#N/A,TRUE,"Basic";#N/A,#N/A,TRUE,"EXT-TABLE";#N/A,#N/A,TRUE,"STEEL";#N/A,#N/A,TRUE,"INT-Table";#N/A,#N/A,TRUE,"STEEL";#N/A,#N/A,TRUE,"Door"}</definedName>
    <definedName name="asas_1" localSheetId="4" hidden="1">{#N/A,#N/A,TRUE,"Basic";#N/A,#N/A,TRUE,"EXT-TABLE";#N/A,#N/A,TRUE,"STEEL";#N/A,#N/A,TRUE,"INT-Table";#N/A,#N/A,TRUE,"STEEL";#N/A,#N/A,TRUE,"Door"}</definedName>
    <definedName name="asas_1" localSheetId="16" hidden="1">{#N/A,#N/A,TRUE,"Basic";#N/A,#N/A,TRUE,"EXT-TABLE";#N/A,#N/A,TRUE,"STEEL";#N/A,#N/A,TRUE,"INT-Table";#N/A,#N/A,TRUE,"STEEL";#N/A,#N/A,TRUE,"Door"}</definedName>
    <definedName name="asas_1" localSheetId="21" hidden="1">{#N/A,#N/A,TRUE,"Basic";#N/A,#N/A,TRUE,"EXT-TABLE";#N/A,#N/A,TRUE,"STEEL";#N/A,#N/A,TRUE,"INT-Table";#N/A,#N/A,TRUE,"STEEL";#N/A,#N/A,TRUE,"Door"}</definedName>
    <definedName name="asas_1" localSheetId="5" hidden="1">{#N/A,#N/A,TRUE,"Basic";#N/A,#N/A,TRUE,"EXT-TABLE";#N/A,#N/A,TRUE,"STEEL";#N/A,#N/A,TRUE,"INT-Table";#N/A,#N/A,TRUE,"STEEL";#N/A,#N/A,TRUE,"Door"}</definedName>
    <definedName name="asas_1" localSheetId="13" hidden="1">{#N/A,#N/A,TRUE,"Basic";#N/A,#N/A,TRUE,"EXT-TABLE";#N/A,#N/A,TRUE,"STEEL";#N/A,#N/A,TRUE,"INT-Table";#N/A,#N/A,TRUE,"STEEL";#N/A,#N/A,TRUE,"Door"}</definedName>
    <definedName name="asas_1" localSheetId="14" hidden="1">{#N/A,#N/A,TRUE,"Basic";#N/A,#N/A,TRUE,"EXT-TABLE";#N/A,#N/A,TRUE,"STEEL";#N/A,#N/A,TRUE,"INT-Table";#N/A,#N/A,TRUE,"STEEL";#N/A,#N/A,TRUE,"Door"}</definedName>
    <definedName name="asas_1" localSheetId="15" hidden="1">{#N/A,#N/A,TRUE,"Basic";#N/A,#N/A,TRUE,"EXT-TABLE";#N/A,#N/A,TRUE,"STEEL";#N/A,#N/A,TRUE,"INT-Table";#N/A,#N/A,TRUE,"STEEL";#N/A,#N/A,TRUE,"Door"}</definedName>
    <definedName name="asas_1" hidden="1">{#N/A,#N/A,TRUE,"Basic";#N/A,#N/A,TRUE,"EXT-TABLE";#N/A,#N/A,TRUE,"STEEL";#N/A,#N/A,TRUE,"INT-Table";#N/A,#N/A,TRUE,"STEEL";#N/A,#N/A,TRUE,"Door"}</definedName>
    <definedName name="asas_1_1" localSheetId="3" hidden="1">{#N/A,#N/A,TRUE,"Basic";#N/A,#N/A,TRUE,"EXT-TABLE";#N/A,#N/A,TRUE,"STEEL";#N/A,#N/A,TRUE,"INT-Table";#N/A,#N/A,TRUE,"STEEL";#N/A,#N/A,TRUE,"Door"}</definedName>
    <definedName name="asas_1_1" localSheetId="2" hidden="1">{#N/A,#N/A,TRUE,"Basic";#N/A,#N/A,TRUE,"EXT-TABLE";#N/A,#N/A,TRUE,"STEEL";#N/A,#N/A,TRUE,"INT-Table";#N/A,#N/A,TRUE,"STEEL";#N/A,#N/A,TRUE,"Door"}</definedName>
    <definedName name="asas_1_1" localSheetId="4" hidden="1">{#N/A,#N/A,TRUE,"Basic";#N/A,#N/A,TRUE,"EXT-TABLE";#N/A,#N/A,TRUE,"STEEL";#N/A,#N/A,TRUE,"INT-Table";#N/A,#N/A,TRUE,"STEEL";#N/A,#N/A,TRUE,"Door"}</definedName>
    <definedName name="asas_1_1" localSheetId="16" hidden="1">{#N/A,#N/A,TRUE,"Basic";#N/A,#N/A,TRUE,"EXT-TABLE";#N/A,#N/A,TRUE,"STEEL";#N/A,#N/A,TRUE,"INT-Table";#N/A,#N/A,TRUE,"STEEL";#N/A,#N/A,TRUE,"Door"}</definedName>
    <definedName name="asas_1_1" localSheetId="21" hidden="1">{#N/A,#N/A,TRUE,"Basic";#N/A,#N/A,TRUE,"EXT-TABLE";#N/A,#N/A,TRUE,"STEEL";#N/A,#N/A,TRUE,"INT-Table";#N/A,#N/A,TRUE,"STEEL";#N/A,#N/A,TRUE,"Door"}</definedName>
    <definedName name="asas_1_1" localSheetId="5" hidden="1">{#N/A,#N/A,TRUE,"Basic";#N/A,#N/A,TRUE,"EXT-TABLE";#N/A,#N/A,TRUE,"STEEL";#N/A,#N/A,TRUE,"INT-Table";#N/A,#N/A,TRUE,"STEEL";#N/A,#N/A,TRUE,"Door"}</definedName>
    <definedName name="asas_1_1" localSheetId="13" hidden="1">{#N/A,#N/A,TRUE,"Basic";#N/A,#N/A,TRUE,"EXT-TABLE";#N/A,#N/A,TRUE,"STEEL";#N/A,#N/A,TRUE,"INT-Table";#N/A,#N/A,TRUE,"STEEL";#N/A,#N/A,TRUE,"Door"}</definedName>
    <definedName name="asas_1_1" localSheetId="14" hidden="1">{#N/A,#N/A,TRUE,"Basic";#N/A,#N/A,TRUE,"EXT-TABLE";#N/A,#N/A,TRUE,"STEEL";#N/A,#N/A,TRUE,"INT-Table";#N/A,#N/A,TRUE,"STEEL";#N/A,#N/A,TRUE,"Door"}</definedName>
    <definedName name="asas_1_1" localSheetId="15" hidden="1">{#N/A,#N/A,TRUE,"Basic";#N/A,#N/A,TRUE,"EXT-TABLE";#N/A,#N/A,TRUE,"STEEL";#N/A,#N/A,TRUE,"INT-Table";#N/A,#N/A,TRUE,"STEEL";#N/A,#N/A,TRUE,"Door"}</definedName>
    <definedName name="asas_1_1" hidden="1">{#N/A,#N/A,TRUE,"Basic";#N/A,#N/A,TRUE,"EXT-TABLE";#N/A,#N/A,TRUE,"STEEL";#N/A,#N/A,TRUE,"INT-Table";#N/A,#N/A,TRUE,"STEEL";#N/A,#N/A,TRUE,"Door"}</definedName>
    <definedName name="asas_1_2" localSheetId="3" hidden="1">{#N/A,#N/A,TRUE,"Basic";#N/A,#N/A,TRUE,"EXT-TABLE";#N/A,#N/A,TRUE,"STEEL";#N/A,#N/A,TRUE,"INT-Table";#N/A,#N/A,TRUE,"STEEL";#N/A,#N/A,TRUE,"Door"}</definedName>
    <definedName name="asas_1_2" localSheetId="2" hidden="1">{#N/A,#N/A,TRUE,"Basic";#N/A,#N/A,TRUE,"EXT-TABLE";#N/A,#N/A,TRUE,"STEEL";#N/A,#N/A,TRUE,"INT-Table";#N/A,#N/A,TRUE,"STEEL";#N/A,#N/A,TRUE,"Door"}</definedName>
    <definedName name="asas_1_2" localSheetId="4" hidden="1">{#N/A,#N/A,TRUE,"Basic";#N/A,#N/A,TRUE,"EXT-TABLE";#N/A,#N/A,TRUE,"STEEL";#N/A,#N/A,TRUE,"INT-Table";#N/A,#N/A,TRUE,"STEEL";#N/A,#N/A,TRUE,"Door"}</definedName>
    <definedName name="asas_1_2" localSheetId="16" hidden="1">{#N/A,#N/A,TRUE,"Basic";#N/A,#N/A,TRUE,"EXT-TABLE";#N/A,#N/A,TRUE,"STEEL";#N/A,#N/A,TRUE,"INT-Table";#N/A,#N/A,TRUE,"STEEL";#N/A,#N/A,TRUE,"Door"}</definedName>
    <definedName name="asas_1_2" localSheetId="21" hidden="1">{#N/A,#N/A,TRUE,"Basic";#N/A,#N/A,TRUE,"EXT-TABLE";#N/A,#N/A,TRUE,"STEEL";#N/A,#N/A,TRUE,"INT-Table";#N/A,#N/A,TRUE,"STEEL";#N/A,#N/A,TRUE,"Door"}</definedName>
    <definedName name="asas_1_2" localSheetId="5" hidden="1">{#N/A,#N/A,TRUE,"Basic";#N/A,#N/A,TRUE,"EXT-TABLE";#N/A,#N/A,TRUE,"STEEL";#N/A,#N/A,TRUE,"INT-Table";#N/A,#N/A,TRUE,"STEEL";#N/A,#N/A,TRUE,"Door"}</definedName>
    <definedName name="asas_1_2" localSheetId="13" hidden="1">{#N/A,#N/A,TRUE,"Basic";#N/A,#N/A,TRUE,"EXT-TABLE";#N/A,#N/A,TRUE,"STEEL";#N/A,#N/A,TRUE,"INT-Table";#N/A,#N/A,TRUE,"STEEL";#N/A,#N/A,TRUE,"Door"}</definedName>
    <definedName name="asas_1_2" localSheetId="14" hidden="1">{#N/A,#N/A,TRUE,"Basic";#N/A,#N/A,TRUE,"EXT-TABLE";#N/A,#N/A,TRUE,"STEEL";#N/A,#N/A,TRUE,"INT-Table";#N/A,#N/A,TRUE,"STEEL";#N/A,#N/A,TRUE,"Door"}</definedName>
    <definedName name="asas_1_2" localSheetId="15" hidden="1">{#N/A,#N/A,TRUE,"Basic";#N/A,#N/A,TRUE,"EXT-TABLE";#N/A,#N/A,TRUE,"STEEL";#N/A,#N/A,TRUE,"INT-Table";#N/A,#N/A,TRUE,"STEEL";#N/A,#N/A,TRUE,"Door"}</definedName>
    <definedName name="asas_1_2" hidden="1">{#N/A,#N/A,TRUE,"Basic";#N/A,#N/A,TRUE,"EXT-TABLE";#N/A,#N/A,TRUE,"STEEL";#N/A,#N/A,TRUE,"INT-Table";#N/A,#N/A,TRUE,"STEEL";#N/A,#N/A,TRUE,"Door"}</definedName>
    <definedName name="asas_2" localSheetId="3" hidden="1">{#N/A,#N/A,TRUE,"Basic";#N/A,#N/A,TRUE,"EXT-TABLE";#N/A,#N/A,TRUE,"STEEL";#N/A,#N/A,TRUE,"INT-Table";#N/A,#N/A,TRUE,"STEEL";#N/A,#N/A,TRUE,"Door"}</definedName>
    <definedName name="asas_2" localSheetId="2" hidden="1">{#N/A,#N/A,TRUE,"Basic";#N/A,#N/A,TRUE,"EXT-TABLE";#N/A,#N/A,TRUE,"STEEL";#N/A,#N/A,TRUE,"INT-Table";#N/A,#N/A,TRUE,"STEEL";#N/A,#N/A,TRUE,"Door"}</definedName>
    <definedName name="asas_2" localSheetId="4" hidden="1">{#N/A,#N/A,TRUE,"Basic";#N/A,#N/A,TRUE,"EXT-TABLE";#N/A,#N/A,TRUE,"STEEL";#N/A,#N/A,TRUE,"INT-Table";#N/A,#N/A,TRUE,"STEEL";#N/A,#N/A,TRUE,"Door"}</definedName>
    <definedName name="asas_2" localSheetId="16" hidden="1">{#N/A,#N/A,TRUE,"Basic";#N/A,#N/A,TRUE,"EXT-TABLE";#N/A,#N/A,TRUE,"STEEL";#N/A,#N/A,TRUE,"INT-Table";#N/A,#N/A,TRUE,"STEEL";#N/A,#N/A,TRUE,"Door"}</definedName>
    <definedName name="asas_2" localSheetId="21" hidden="1">{#N/A,#N/A,TRUE,"Basic";#N/A,#N/A,TRUE,"EXT-TABLE";#N/A,#N/A,TRUE,"STEEL";#N/A,#N/A,TRUE,"INT-Table";#N/A,#N/A,TRUE,"STEEL";#N/A,#N/A,TRUE,"Door"}</definedName>
    <definedName name="asas_2" localSheetId="5" hidden="1">{#N/A,#N/A,TRUE,"Basic";#N/A,#N/A,TRUE,"EXT-TABLE";#N/A,#N/A,TRUE,"STEEL";#N/A,#N/A,TRUE,"INT-Table";#N/A,#N/A,TRUE,"STEEL";#N/A,#N/A,TRUE,"Door"}</definedName>
    <definedName name="asas_2" localSheetId="13" hidden="1">{#N/A,#N/A,TRUE,"Basic";#N/A,#N/A,TRUE,"EXT-TABLE";#N/A,#N/A,TRUE,"STEEL";#N/A,#N/A,TRUE,"INT-Table";#N/A,#N/A,TRUE,"STEEL";#N/A,#N/A,TRUE,"Door"}</definedName>
    <definedName name="asas_2" localSheetId="14" hidden="1">{#N/A,#N/A,TRUE,"Basic";#N/A,#N/A,TRUE,"EXT-TABLE";#N/A,#N/A,TRUE,"STEEL";#N/A,#N/A,TRUE,"INT-Table";#N/A,#N/A,TRUE,"STEEL";#N/A,#N/A,TRUE,"Door"}</definedName>
    <definedName name="asas_2" localSheetId="15" hidden="1">{#N/A,#N/A,TRUE,"Basic";#N/A,#N/A,TRUE,"EXT-TABLE";#N/A,#N/A,TRUE,"STEEL";#N/A,#N/A,TRUE,"INT-Table";#N/A,#N/A,TRUE,"STEEL";#N/A,#N/A,TRUE,"Door"}</definedName>
    <definedName name="asas_2" hidden="1">{#N/A,#N/A,TRUE,"Basic";#N/A,#N/A,TRUE,"EXT-TABLE";#N/A,#N/A,TRUE,"STEEL";#N/A,#N/A,TRUE,"INT-Table";#N/A,#N/A,TRUE,"STEEL";#N/A,#N/A,TRUE,"Door"}</definedName>
    <definedName name="asas_2_1" localSheetId="3" hidden="1">{#N/A,#N/A,TRUE,"Basic";#N/A,#N/A,TRUE,"EXT-TABLE";#N/A,#N/A,TRUE,"STEEL";#N/A,#N/A,TRUE,"INT-Table";#N/A,#N/A,TRUE,"STEEL";#N/A,#N/A,TRUE,"Door"}</definedName>
    <definedName name="asas_2_1" localSheetId="2" hidden="1">{#N/A,#N/A,TRUE,"Basic";#N/A,#N/A,TRUE,"EXT-TABLE";#N/A,#N/A,TRUE,"STEEL";#N/A,#N/A,TRUE,"INT-Table";#N/A,#N/A,TRUE,"STEEL";#N/A,#N/A,TRUE,"Door"}</definedName>
    <definedName name="asas_2_1" localSheetId="4" hidden="1">{#N/A,#N/A,TRUE,"Basic";#N/A,#N/A,TRUE,"EXT-TABLE";#N/A,#N/A,TRUE,"STEEL";#N/A,#N/A,TRUE,"INT-Table";#N/A,#N/A,TRUE,"STEEL";#N/A,#N/A,TRUE,"Door"}</definedName>
    <definedName name="asas_2_1" localSheetId="16" hidden="1">{#N/A,#N/A,TRUE,"Basic";#N/A,#N/A,TRUE,"EXT-TABLE";#N/A,#N/A,TRUE,"STEEL";#N/A,#N/A,TRUE,"INT-Table";#N/A,#N/A,TRUE,"STEEL";#N/A,#N/A,TRUE,"Door"}</definedName>
    <definedName name="asas_2_1" localSheetId="21" hidden="1">{#N/A,#N/A,TRUE,"Basic";#N/A,#N/A,TRUE,"EXT-TABLE";#N/A,#N/A,TRUE,"STEEL";#N/A,#N/A,TRUE,"INT-Table";#N/A,#N/A,TRUE,"STEEL";#N/A,#N/A,TRUE,"Door"}</definedName>
    <definedName name="asas_2_1" localSheetId="5" hidden="1">{#N/A,#N/A,TRUE,"Basic";#N/A,#N/A,TRUE,"EXT-TABLE";#N/A,#N/A,TRUE,"STEEL";#N/A,#N/A,TRUE,"INT-Table";#N/A,#N/A,TRUE,"STEEL";#N/A,#N/A,TRUE,"Door"}</definedName>
    <definedName name="asas_2_1" localSheetId="13" hidden="1">{#N/A,#N/A,TRUE,"Basic";#N/A,#N/A,TRUE,"EXT-TABLE";#N/A,#N/A,TRUE,"STEEL";#N/A,#N/A,TRUE,"INT-Table";#N/A,#N/A,TRUE,"STEEL";#N/A,#N/A,TRUE,"Door"}</definedName>
    <definedName name="asas_2_1" localSheetId="14" hidden="1">{#N/A,#N/A,TRUE,"Basic";#N/A,#N/A,TRUE,"EXT-TABLE";#N/A,#N/A,TRUE,"STEEL";#N/A,#N/A,TRUE,"INT-Table";#N/A,#N/A,TRUE,"STEEL";#N/A,#N/A,TRUE,"Door"}</definedName>
    <definedName name="asas_2_1" localSheetId="15" hidden="1">{#N/A,#N/A,TRUE,"Basic";#N/A,#N/A,TRUE,"EXT-TABLE";#N/A,#N/A,TRUE,"STEEL";#N/A,#N/A,TRUE,"INT-Table";#N/A,#N/A,TRUE,"STEEL";#N/A,#N/A,TRUE,"Door"}</definedName>
    <definedName name="asas_2_1" hidden="1">{#N/A,#N/A,TRUE,"Basic";#N/A,#N/A,TRUE,"EXT-TABLE";#N/A,#N/A,TRUE,"STEEL";#N/A,#N/A,TRUE,"INT-Table";#N/A,#N/A,TRUE,"STEEL";#N/A,#N/A,TRUE,"Door"}</definedName>
    <definedName name="asas_2_2" localSheetId="3" hidden="1">{#N/A,#N/A,TRUE,"Basic";#N/A,#N/A,TRUE,"EXT-TABLE";#N/A,#N/A,TRUE,"STEEL";#N/A,#N/A,TRUE,"INT-Table";#N/A,#N/A,TRUE,"STEEL";#N/A,#N/A,TRUE,"Door"}</definedName>
    <definedName name="asas_2_2" localSheetId="2" hidden="1">{#N/A,#N/A,TRUE,"Basic";#N/A,#N/A,TRUE,"EXT-TABLE";#N/A,#N/A,TRUE,"STEEL";#N/A,#N/A,TRUE,"INT-Table";#N/A,#N/A,TRUE,"STEEL";#N/A,#N/A,TRUE,"Door"}</definedName>
    <definedName name="asas_2_2" localSheetId="4" hidden="1">{#N/A,#N/A,TRUE,"Basic";#N/A,#N/A,TRUE,"EXT-TABLE";#N/A,#N/A,TRUE,"STEEL";#N/A,#N/A,TRUE,"INT-Table";#N/A,#N/A,TRUE,"STEEL";#N/A,#N/A,TRUE,"Door"}</definedName>
    <definedName name="asas_2_2" localSheetId="16" hidden="1">{#N/A,#N/A,TRUE,"Basic";#N/A,#N/A,TRUE,"EXT-TABLE";#N/A,#N/A,TRUE,"STEEL";#N/A,#N/A,TRUE,"INT-Table";#N/A,#N/A,TRUE,"STEEL";#N/A,#N/A,TRUE,"Door"}</definedName>
    <definedName name="asas_2_2" localSheetId="21" hidden="1">{#N/A,#N/A,TRUE,"Basic";#N/A,#N/A,TRUE,"EXT-TABLE";#N/A,#N/A,TRUE,"STEEL";#N/A,#N/A,TRUE,"INT-Table";#N/A,#N/A,TRUE,"STEEL";#N/A,#N/A,TRUE,"Door"}</definedName>
    <definedName name="asas_2_2" localSheetId="5" hidden="1">{#N/A,#N/A,TRUE,"Basic";#N/A,#N/A,TRUE,"EXT-TABLE";#N/A,#N/A,TRUE,"STEEL";#N/A,#N/A,TRUE,"INT-Table";#N/A,#N/A,TRUE,"STEEL";#N/A,#N/A,TRUE,"Door"}</definedName>
    <definedName name="asas_2_2" localSheetId="13" hidden="1">{#N/A,#N/A,TRUE,"Basic";#N/A,#N/A,TRUE,"EXT-TABLE";#N/A,#N/A,TRUE,"STEEL";#N/A,#N/A,TRUE,"INT-Table";#N/A,#N/A,TRUE,"STEEL";#N/A,#N/A,TRUE,"Door"}</definedName>
    <definedName name="asas_2_2" localSheetId="14" hidden="1">{#N/A,#N/A,TRUE,"Basic";#N/A,#N/A,TRUE,"EXT-TABLE";#N/A,#N/A,TRUE,"STEEL";#N/A,#N/A,TRUE,"INT-Table";#N/A,#N/A,TRUE,"STEEL";#N/A,#N/A,TRUE,"Door"}</definedName>
    <definedName name="asas_2_2" localSheetId="15" hidden="1">{#N/A,#N/A,TRUE,"Basic";#N/A,#N/A,TRUE,"EXT-TABLE";#N/A,#N/A,TRUE,"STEEL";#N/A,#N/A,TRUE,"INT-Table";#N/A,#N/A,TRUE,"STEEL";#N/A,#N/A,TRUE,"Door"}</definedName>
    <definedName name="asas_2_2" hidden="1">{#N/A,#N/A,TRUE,"Basic";#N/A,#N/A,TRUE,"EXT-TABLE";#N/A,#N/A,TRUE,"STEEL";#N/A,#N/A,TRUE,"INT-Table";#N/A,#N/A,TRUE,"STEEL";#N/A,#N/A,TRUE,"Door"}</definedName>
    <definedName name="asas_3" localSheetId="3" hidden="1">{#N/A,#N/A,TRUE,"Basic";#N/A,#N/A,TRUE,"EXT-TABLE";#N/A,#N/A,TRUE,"STEEL";#N/A,#N/A,TRUE,"INT-Table";#N/A,#N/A,TRUE,"STEEL";#N/A,#N/A,TRUE,"Door"}</definedName>
    <definedName name="asas_3" localSheetId="2" hidden="1">{#N/A,#N/A,TRUE,"Basic";#N/A,#N/A,TRUE,"EXT-TABLE";#N/A,#N/A,TRUE,"STEEL";#N/A,#N/A,TRUE,"INT-Table";#N/A,#N/A,TRUE,"STEEL";#N/A,#N/A,TRUE,"Door"}</definedName>
    <definedName name="asas_3" localSheetId="4" hidden="1">{#N/A,#N/A,TRUE,"Basic";#N/A,#N/A,TRUE,"EXT-TABLE";#N/A,#N/A,TRUE,"STEEL";#N/A,#N/A,TRUE,"INT-Table";#N/A,#N/A,TRUE,"STEEL";#N/A,#N/A,TRUE,"Door"}</definedName>
    <definedName name="asas_3" localSheetId="16" hidden="1">{#N/A,#N/A,TRUE,"Basic";#N/A,#N/A,TRUE,"EXT-TABLE";#N/A,#N/A,TRUE,"STEEL";#N/A,#N/A,TRUE,"INT-Table";#N/A,#N/A,TRUE,"STEEL";#N/A,#N/A,TRUE,"Door"}</definedName>
    <definedName name="asas_3" localSheetId="21" hidden="1">{#N/A,#N/A,TRUE,"Basic";#N/A,#N/A,TRUE,"EXT-TABLE";#N/A,#N/A,TRUE,"STEEL";#N/A,#N/A,TRUE,"INT-Table";#N/A,#N/A,TRUE,"STEEL";#N/A,#N/A,TRUE,"Door"}</definedName>
    <definedName name="asas_3" localSheetId="5" hidden="1">{#N/A,#N/A,TRUE,"Basic";#N/A,#N/A,TRUE,"EXT-TABLE";#N/A,#N/A,TRUE,"STEEL";#N/A,#N/A,TRUE,"INT-Table";#N/A,#N/A,TRUE,"STEEL";#N/A,#N/A,TRUE,"Door"}</definedName>
    <definedName name="asas_3" localSheetId="13" hidden="1">{#N/A,#N/A,TRUE,"Basic";#N/A,#N/A,TRUE,"EXT-TABLE";#N/A,#N/A,TRUE,"STEEL";#N/A,#N/A,TRUE,"INT-Table";#N/A,#N/A,TRUE,"STEEL";#N/A,#N/A,TRUE,"Door"}</definedName>
    <definedName name="asas_3" localSheetId="14" hidden="1">{#N/A,#N/A,TRUE,"Basic";#N/A,#N/A,TRUE,"EXT-TABLE";#N/A,#N/A,TRUE,"STEEL";#N/A,#N/A,TRUE,"INT-Table";#N/A,#N/A,TRUE,"STEEL";#N/A,#N/A,TRUE,"Door"}</definedName>
    <definedName name="asas_3" localSheetId="15" hidden="1">{#N/A,#N/A,TRUE,"Basic";#N/A,#N/A,TRUE,"EXT-TABLE";#N/A,#N/A,TRUE,"STEEL";#N/A,#N/A,TRUE,"INT-Table";#N/A,#N/A,TRUE,"STEEL";#N/A,#N/A,TRUE,"Door"}</definedName>
    <definedName name="asas_3" hidden="1">{#N/A,#N/A,TRUE,"Basic";#N/A,#N/A,TRUE,"EXT-TABLE";#N/A,#N/A,TRUE,"STEEL";#N/A,#N/A,TRUE,"INT-Table";#N/A,#N/A,TRUE,"STEEL";#N/A,#N/A,TRUE,"Door"}</definedName>
    <definedName name="asas_3_1" localSheetId="3" hidden="1">{#N/A,#N/A,TRUE,"Basic";#N/A,#N/A,TRUE,"EXT-TABLE";#N/A,#N/A,TRUE,"STEEL";#N/A,#N/A,TRUE,"INT-Table";#N/A,#N/A,TRUE,"STEEL";#N/A,#N/A,TRUE,"Door"}</definedName>
    <definedName name="asas_3_1" localSheetId="2" hidden="1">{#N/A,#N/A,TRUE,"Basic";#N/A,#N/A,TRUE,"EXT-TABLE";#N/A,#N/A,TRUE,"STEEL";#N/A,#N/A,TRUE,"INT-Table";#N/A,#N/A,TRUE,"STEEL";#N/A,#N/A,TRUE,"Door"}</definedName>
    <definedName name="asas_3_1" localSheetId="4" hidden="1">{#N/A,#N/A,TRUE,"Basic";#N/A,#N/A,TRUE,"EXT-TABLE";#N/A,#N/A,TRUE,"STEEL";#N/A,#N/A,TRUE,"INT-Table";#N/A,#N/A,TRUE,"STEEL";#N/A,#N/A,TRUE,"Door"}</definedName>
    <definedName name="asas_3_1" localSheetId="16" hidden="1">{#N/A,#N/A,TRUE,"Basic";#N/A,#N/A,TRUE,"EXT-TABLE";#N/A,#N/A,TRUE,"STEEL";#N/A,#N/A,TRUE,"INT-Table";#N/A,#N/A,TRUE,"STEEL";#N/A,#N/A,TRUE,"Door"}</definedName>
    <definedName name="asas_3_1" localSheetId="21" hidden="1">{#N/A,#N/A,TRUE,"Basic";#N/A,#N/A,TRUE,"EXT-TABLE";#N/A,#N/A,TRUE,"STEEL";#N/A,#N/A,TRUE,"INT-Table";#N/A,#N/A,TRUE,"STEEL";#N/A,#N/A,TRUE,"Door"}</definedName>
    <definedName name="asas_3_1" localSheetId="5" hidden="1">{#N/A,#N/A,TRUE,"Basic";#N/A,#N/A,TRUE,"EXT-TABLE";#N/A,#N/A,TRUE,"STEEL";#N/A,#N/A,TRUE,"INT-Table";#N/A,#N/A,TRUE,"STEEL";#N/A,#N/A,TRUE,"Door"}</definedName>
    <definedName name="asas_3_1" localSheetId="13" hidden="1">{#N/A,#N/A,TRUE,"Basic";#N/A,#N/A,TRUE,"EXT-TABLE";#N/A,#N/A,TRUE,"STEEL";#N/A,#N/A,TRUE,"INT-Table";#N/A,#N/A,TRUE,"STEEL";#N/A,#N/A,TRUE,"Door"}</definedName>
    <definedName name="asas_3_1" localSheetId="14" hidden="1">{#N/A,#N/A,TRUE,"Basic";#N/A,#N/A,TRUE,"EXT-TABLE";#N/A,#N/A,TRUE,"STEEL";#N/A,#N/A,TRUE,"INT-Table";#N/A,#N/A,TRUE,"STEEL";#N/A,#N/A,TRUE,"Door"}</definedName>
    <definedName name="asas_3_1" localSheetId="15" hidden="1">{#N/A,#N/A,TRUE,"Basic";#N/A,#N/A,TRUE,"EXT-TABLE";#N/A,#N/A,TRUE,"STEEL";#N/A,#N/A,TRUE,"INT-Table";#N/A,#N/A,TRUE,"STEEL";#N/A,#N/A,TRUE,"Door"}</definedName>
    <definedName name="asas_3_1" hidden="1">{#N/A,#N/A,TRUE,"Basic";#N/A,#N/A,TRUE,"EXT-TABLE";#N/A,#N/A,TRUE,"STEEL";#N/A,#N/A,TRUE,"INT-Table";#N/A,#N/A,TRUE,"STEEL";#N/A,#N/A,TRUE,"Door"}</definedName>
    <definedName name="asas_3_2" localSheetId="3" hidden="1">{#N/A,#N/A,TRUE,"Basic";#N/A,#N/A,TRUE,"EXT-TABLE";#N/A,#N/A,TRUE,"STEEL";#N/A,#N/A,TRUE,"INT-Table";#N/A,#N/A,TRUE,"STEEL";#N/A,#N/A,TRUE,"Door"}</definedName>
    <definedName name="asas_3_2" localSheetId="2" hidden="1">{#N/A,#N/A,TRUE,"Basic";#N/A,#N/A,TRUE,"EXT-TABLE";#N/A,#N/A,TRUE,"STEEL";#N/A,#N/A,TRUE,"INT-Table";#N/A,#N/A,TRUE,"STEEL";#N/A,#N/A,TRUE,"Door"}</definedName>
    <definedName name="asas_3_2" localSheetId="4" hidden="1">{#N/A,#N/A,TRUE,"Basic";#N/A,#N/A,TRUE,"EXT-TABLE";#N/A,#N/A,TRUE,"STEEL";#N/A,#N/A,TRUE,"INT-Table";#N/A,#N/A,TRUE,"STEEL";#N/A,#N/A,TRUE,"Door"}</definedName>
    <definedName name="asas_3_2" localSheetId="16" hidden="1">{#N/A,#N/A,TRUE,"Basic";#N/A,#N/A,TRUE,"EXT-TABLE";#N/A,#N/A,TRUE,"STEEL";#N/A,#N/A,TRUE,"INT-Table";#N/A,#N/A,TRUE,"STEEL";#N/A,#N/A,TRUE,"Door"}</definedName>
    <definedName name="asas_3_2" localSheetId="21" hidden="1">{#N/A,#N/A,TRUE,"Basic";#N/A,#N/A,TRUE,"EXT-TABLE";#N/A,#N/A,TRUE,"STEEL";#N/A,#N/A,TRUE,"INT-Table";#N/A,#N/A,TRUE,"STEEL";#N/A,#N/A,TRUE,"Door"}</definedName>
    <definedName name="asas_3_2" localSheetId="5" hidden="1">{#N/A,#N/A,TRUE,"Basic";#N/A,#N/A,TRUE,"EXT-TABLE";#N/A,#N/A,TRUE,"STEEL";#N/A,#N/A,TRUE,"INT-Table";#N/A,#N/A,TRUE,"STEEL";#N/A,#N/A,TRUE,"Door"}</definedName>
    <definedName name="asas_3_2" localSheetId="13" hidden="1">{#N/A,#N/A,TRUE,"Basic";#N/A,#N/A,TRUE,"EXT-TABLE";#N/A,#N/A,TRUE,"STEEL";#N/A,#N/A,TRUE,"INT-Table";#N/A,#N/A,TRUE,"STEEL";#N/A,#N/A,TRUE,"Door"}</definedName>
    <definedName name="asas_3_2" localSheetId="14" hidden="1">{#N/A,#N/A,TRUE,"Basic";#N/A,#N/A,TRUE,"EXT-TABLE";#N/A,#N/A,TRUE,"STEEL";#N/A,#N/A,TRUE,"INT-Table";#N/A,#N/A,TRUE,"STEEL";#N/A,#N/A,TRUE,"Door"}</definedName>
    <definedName name="asas_3_2" localSheetId="15" hidden="1">{#N/A,#N/A,TRUE,"Basic";#N/A,#N/A,TRUE,"EXT-TABLE";#N/A,#N/A,TRUE,"STEEL";#N/A,#N/A,TRUE,"INT-Table";#N/A,#N/A,TRUE,"STEEL";#N/A,#N/A,TRUE,"Door"}</definedName>
    <definedName name="asas_3_2" hidden="1">{#N/A,#N/A,TRUE,"Basic";#N/A,#N/A,TRUE,"EXT-TABLE";#N/A,#N/A,TRUE,"STEEL";#N/A,#N/A,TRUE,"INT-Table";#N/A,#N/A,TRUE,"STEEL";#N/A,#N/A,TRUE,"Door"}</definedName>
    <definedName name="asas_4" localSheetId="3" hidden="1">{#N/A,#N/A,TRUE,"Basic";#N/A,#N/A,TRUE,"EXT-TABLE";#N/A,#N/A,TRUE,"STEEL";#N/A,#N/A,TRUE,"INT-Table";#N/A,#N/A,TRUE,"STEEL";#N/A,#N/A,TRUE,"Door"}</definedName>
    <definedName name="asas_4" localSheetId="2" hidden="1">{#N/A,#N/A,TRUE,"Basic";#N/A,#N/A,TRUE,"EXT-TABLE";#N/A,#N/A,TRUE,"STEEL";#N/A,#N/A,TRUE,"INT-Table";#N/A,#N/A,TRUE,"STEEL";#N/A,#N/A,TRUE,"Door"}</definedName>
    <definedName name="asas_4" localSheetId="4" hidden="1">{#N/A,#N/A,TRUE,"Basic";#N/A,#N/A,TRUE,"EXT-TABLE";#N/A,#N/A,TRUE,"STEEL";#N/A,#N/A,TRUE,"INT-Table";#N/A,#N/A,TRUE,"STEEL";#N/A,#N/A,TRUE,"Door"}</definedName>
    <definedName name="asas_4" localSheetId="16" hidden="1">{#N/A,#N/A,TRUE,"Basic";#N/A,#N/A,TRUE,"EXT-TABLE";#N/A,#N/A,TRUE,"STEEL";#N/A,#N/A,TRUE,"INT-Table";#N/A,#N/A,TRUE,"STEEL";#N/A,#N/A,TRUE,"Door"}</definedName>
    <definedName name="asas_4" localSheetId="21" hidden="1">{#N/A,#N/A,TRUE,"Basic";#N/A,#N/A,TRUE,"EXT-TABLE";#N/A,#N/A,TRUE,"STEEL";#N/A,#N/A,TRUE,"INT-Table";#N/A,#N/A,TRUE,"STEEL";#N/A,#N/A,TRUE,"Door"}</definedName>
    <definedName name="asas_4" localSheetId="5" hidden="1">{#N/A,#N/A,TRUE,"Basic";#N/A,#N/A,TRUE,"EXT-TABLE";#N/A,#N/A,TRUE,"STEEL";#N/A,#N/A,TRUE,"INT-Table";#N/A,#N/A,TRUE,"STEEL";#N/A,#N/A,TRUE,"Door"}</definedName>
    <definedName name="asas_4" localSheetId="13" hidden="1">{#N/A,#N/A,TRUE,"Basic";#N/A,#N/A,TRUE,"EXT-TABLE";#N/A,#N/A,TRUE,"STEEL";#N/A,#N/A,TRUE,"INT-Table";#N/A,#N/A,TRUE,"STEEL";#N/A,#N/A,TRUE,"Door"}</definedName>
    <definedName name="asas_4" localSheetId="14" hidden="1">{#N/A,#N/A,TRUE,"Basic";#N/A,#N/A,TRUE,"EXT-TABLE";#N/A,#N/A,TRUE,"STEEL";#N/A,#N/A,TRUE,"INT-Table";#N/A,#N/A,TRUE,"STEEL";#N/A,#N/A,TRUE,"Door"}</definedName>
    <definedName name="asas_4" localSheetId="15" hidden="1">{#N/A,#N/A,TRUE,"Basic";#N/A,#N/A,TRUE,"EXT-TABLE";#N/A,#N/A,TRUE,"STEEL";#N/A,#N/A,TRUE,"INT-Table";#N/A,#N/A,TRUE,"STEEL";#N/A,#N/A,TRUE,"Door"}</definedName>
    <definedName name="asas_4" hidden="1">{#N/A,#N/A,TRUE,"Basic";#N/A,#N/A,TRUE,"EXT-TABLE";#N/A,#N/A,TRUE,"STEEL";#N/A,#N/A,TRUE,"INT-Table";#N/A,#N/A,TRUE,"STEEL";#N/A,#N/A,TRUE,"Door"}</definedName>
    <definedName name="asas_4_1" localSheetId="3" hidden="1">{#N/A,#N/A,TRUE,"Basic";#N/A,#N/A,TRUE,"EXT-TABLE";#N/A,#N/A,TRUE,"STEEL";#N/A,#N/A,TRUE,"INT-Table";#N/A,#N/A,TRUE,"STEEL";#N/A,#N/A,TRUE,"Door"}</definedName>
    <definedName name="asas_4_1" localSheetId="2" hidden="1">{#N/A,#N/A,TRUE,"Basic";#N/A,#N/A,TRUE,"EXT-TABLE";#N/A,#N/A,TRUE,"STEEL";#N/A,#N/A,TRUE,"INT-Table";#N/A,#N/A,TRUE,"STEEL";#N/A,#N/A,TRUE,"Door"}</definedName>
    <definedName name="asas_4_1" localSheetId="4" hidden="1">{#N/A,#N/A,TRUE,"Basic";#N/A,#N/A,TRUE,"EXT-TABLE";#N/A,#N/A,TRUE,"STEEL";#N/A,#N/A,TRUE,"INT-Table";#N/A,#N/A,TRUE,"STEEL";#N/A,#N/A,TRUE,"Door"}</definedName>
    <definedName name="asas_4_1" localSheetId="16" hidden="1">{#N/A,#N/A,TRUE,"Basic";#N/A,#N/A,TRUE,"EXT-TABLE";#N/A,#N/A,TRUE,"STEEL";#N/A,#N/A,TRUE,"INT-Table";#N/A,#N/A,TRUE,"STEEL";#N/A,#N/A,TRUE,"Door"}</definedName>
    <definedName name="asas_4_1" localSheetId="21" hidden="1">{#N/A,#N/A,TRUE,"Basic";#N/A,#N/A,TRUE,"EXT-TABLE";#N/A,#N/A,TRUE,"STEEL";#N/A,#N/A,TRUE,"INT-Table";#N/A,#N/A,TRUE,"STEEL";#N/A,#N/A,TRUE,"Door"}</definedName>
    <definedName name="asas_4_1" localSheetId="5" hidden="1">{#N/A,#N/A,TRUE,"Basic";#N/A,#N/A,TRUE,"EXT-TABLE";#N/A,#N/A,TRUE,"STEEL";#N/A,#N/A,TRUE,"INT-Table";#N/A,#N/A,TRUE,"STEEL";#N/A,#N/A,TRUE,"Door"}</definedName>
    <definedName name="asas_4_1" localSheetId="13" hidden="1">{#N/A,#N/A,TRUE,"Basic";#N/A,#N/A,TRUE,"EXT-TABLE";#N/A,#N/A,TRUE,"STEEL";#N/A,#N/A,TRUE,"INT-Table";#N/A,#N/A,TRUE,"STEEL";#N/A,#N/A,TRUE,"Door"}</definedName>
    <definedName name="asas_4_1" localSheetId="14" hidden="1">{#N/A,#N/A,TRUE,"Basic";#N/A,#N/A,TRUE,"EXT-TABLE";#N/A,#N/A,TRUE,"STEEL";#N/A,#N/A,TRUE,"INT-Table";#N/A,#N/A,TRUE,"STEEL";#N/A,#N/A,TRUE,"Door"}</definedName>
    <definedName name="asas_4_1" localSheetId="15" hidden="1">{#N/A,#N/A,TRUE,"Basic";#N/A,#N/A,TRUE,"EXT-TABLE";#N/A,#N/A,TRUE,"STEEL";#N/A,#N/A,TRUE,"INT-Table";#N/A,#N/A,TRUE,"STEEL";#N/A,#N/A,TRUE,"Door"}</definedName>
    <definedName name="asas_4_1" hidden="1">{#N/A,#N/A,TRUE,"Basic";#N/A,#N/A,TRUE,"EXT-TABLE";#N/A,#N/A,TRUE,"STEEL";#N/A,#N/A,TRUE,"INT-Table";#N/A,#N/A,TRUE,"STEEL";#N/A,#N/A,TRUE,"Door"}</definedName>
    <definedName name="asas_4_2" localSheetId="3" hidden="1">{#N/A,#N/A,TRUE,"Basic";#N/A,#N/A,TRUE,"EXT-TABLE";#N/A,#N/A,TRUE,"STEEL";#N/A,#N/A,TRUE,"INT-Table";#N/A,#N/A,TRUE,"STEEL";#N/A,#N/A,TRUE,"Door"}</definedName>
    <definedName name="asas_4_2" localSheetId="2" hidden="1">{#N/A,#N/A,TRUE,"Basic";#N/A,#N/A,TRUE,"EXT-TABLE";#N/A,#N/A,TRUE,"STEEL";#N/A,#N/A,TRUE,"INT-Table";#N/A,#N/A,TRUE,"STEEL";#N/A,#N/A,TRUE,"Door"}</definedName>
    <definedName name="asas_4_2" localSheetId="4" hidden="1">{#N/A,#N/A,TRUE,"Basic";#N/A,#N/A,TRUE,"EXT-TABLE";#N/A,#N/A,TRUE,"STEEL";#N/A,#N/A,TRUE,"INT-Table";#N/A,#N/A,TRUE,"STEEL";#N/A,#N/A,TRUE,"Door"}</definedName>
    <definedName name="asas_4_2" localSheetId="16" hidden="1">{#N/A,#N/A,TRUE,"Basic";#N/A,#N/A,TRUE,"EXT-TABLE";#N/A,#N/A,TRUE,"STEEL";#N/A,#N/A,TRUE,"INT-Table";#N/A,#N/A,TRUE,"STEEL";#N/A,#N/A,TRUE,"Door"}</definedName>
    <definedName name="asas_4_2" localSheetId="21" hidden="1">{#N/A,#N/A,TRUE,"Basic";#N/A,#N/A,TRUE,"EXT-TABLE";#N/A,#N/A,TRUE,"STEEL";#N/A,#N/A,TRUE,"INT-Table";#N/A,#N/A,TRUE,"STEEL";#N/A,#N/A,TRUE,"Door"}</definedName>
    <definedName name="asas_4_2" localSheetId="5" hidden="1">{#N/A,#N/A,TRUE,"Basic";#N/A,#N/A,TRUE,"EXT-TABLE";#N/A,#N/A,TRUE,"STEEL";#N/A,#N/A,TRUE,"INT-Table";#N/A,#N/A,TRUE,"STEEL";#N/A,#N/A,TRUE,"Door"}</definedName>
    <definedName name="asas_4_2" localSheetId="13" hidden="1">{#N/A,#N/A,TRUE,"Basic";#N/A,#N/A,TRUE,"EXT-TABLE";#N/A,#N/A,TRUE,"STEEL";#N/A,#N/A,TRUE,"INT-Table";#N/A,#N/A,TRUE,"STEEL";#N/A,#N/A,TRUE,"Door"}</definedName>
    <definedName name="asas_4_2" localSheetId="14" hidden="1">{#N/A,#N/A,TRUE,"Basic";#N/A,#N/A,TRUE,"EXT-TABLE";#N/A,#N/A,TRUE,"STEEL";#N/A,#N/A,TRUE,"INT-Table";#N/A,#N/A,TRUE,"STEEL";#N/A,#N/A,TRUE,"Door"}</definedName>
    <definedName name="asas_4_2" localSheetId="15" hidden="1">{#N/A,#N/A,TRUE,"Basic";#N/A,#N/A,TRUE,"EXT-TABLE";#N/A,#N/A,TRUE,"STEEL";#N/A,#N/A,TRUE,"INT-Table";#N/A,#N/A,TRUE,"STEEL";#N/A,#N/A,TRUE,"Door"}</definedName>
    <definedName name="asas_4_2" hidden="1">{#N/A,#N/A,TRUE,"Basic";#N/A,#N/A,TRUE,"EXT-TABLE";#N/A,#N/A,TRUE,"STEEL";#N/A,#N/A,TRUE,"INT-Table";#N/A,#N/A,TRUE,"STEEL";#N/A,#N/A,TRUE,"Door"}</definedName>
    <definedName name="asas_5" localSheetId="3" hidden="1">{#N/A,#N/A,TRUE,"Basic";#N/A,#N/A,TRUE,"EXT-TABLE";#N/A,#N/A,TRUE,"STEEL";#N/A,#N/A,TRUE,"INT-Table";#N/A,#N/A,TRUE,"STEEL";#N/A,#N/A,TRUE,"Door"}</definedName>
    <definedName name="asas_5" localSheetId="2" hidden="1">{#N/A,#N/A,TRUE,"Basic";#N/A,#N/A,TRUE,"EXT-TABLE";#N/A,#N/A,TRUE,"STEEL";#N/A,#N/A,TRUE,"INT-Table";#N/A,#N/A,TRUE,"STEEL";#N/A,#N/A,TRUE,"Door"}</definedName>
    <definedName name="asas_5" localSheetId="4" hidden="1">{#N/A,#N/A,TRUE,"Basic";#N/A,#N/A,TRUE,"EXT-TABLE";#N/A,#N/A,TRUE,"STEEL";#N/A,#N/A,TRUE,"INT-Table";#N/A,#N/A,TRUE,"STEEL";#N/A,#N/A,TRUE,"Door"}</definedName>
    <definedName name="asas_5" localSheetId="16" hidden="1">{#N/A,#N/A,TRUE,"Basic";#N/A,#N/A,TRUE,"EXT-TABLE";#N/A,#N/A,TRUE,"STEEL";#N/A,#N/A,TRUE,"INT-Table";#N/A,#N/A,TRUE,"STEEL";#N/A,#N/A,TRUE,"Door"}</definedName>
    <definedName name="asas_5" localSheetId="21" hidden="1">{#N/A,#N/A,TRUE,"Basic";#N/A,#N/A,TRUE,"EXT-TABLE";#N/A,#N/A,TRUE,"STEEL";#N/A,#N/A,TRUE,"INT-Table";#N/A,#N/A,TRUE,"STEEL";#N/A,#N/A,TRUE,"Door"}</definedName>
    <definedName name="asas_5" localSheetId="5" hidden="1">{#N/A,#N/A,TRUE,"Basic";#N/A,#N/A,TRUE,"EXT-TABLE";#N/A,#N/A,TRUE,"STEEL";#N/A,#N/A,TRUE,"INT-Table";#N/A,#N/A,TRUE,"STEEL";#N/A,#N/A,TRUE,"Door"}</definedName>
    <definedName name="asas_5" localSheetId="13" hidden="1">{#N/A,#N/A,TRUE,"Basic";#N/A,#N/A,TRUE,"EXT-TABLE";#N/A,#N/A,TRUE,"STEEL";#N/A,#N/A,TRUE,"INT-Table";#N/A,#N/A,TRUE,"STEEL";#N/A,#N/A,TRUE,"Door"}</definedName>
    <definedName name="asas_5" localSheetId="14" hidden="1">{#N/A,#N/A,TRUE,"Basic";#N/A,#N/A,TRUE,"EXT-TABLE";#N/A,#N/A,TRUE,"STEEL";#N/A,#N/A,TRUE,"INT-Table";#N/A,#N/A,TRUE,"STEEL";#N/A,#N/A,TRUE,"Door"}</definedName>
    <definedName name="asas_5" localSheetId="15" hidden="1">{#N/A,#N/A,TRUE,"Basic";#N/A,#N/A,TRUE,"EXT-TABLE";#N/A,#N/A,TRUE,"STEEL";#N/A,#N/A,TRUE,"INT-Table";#N/A,#N/A,TRUE,"STEEL";#N/A,#N/A,TRUE,"Door"}</definedName>
    <definedName name="asas_5" hidden="1">{#N/A,#N/A,TRUE,"Basic";#N/A,#N/A,TRUE,"EXT-TABLE";#N/A,#N/A,TRUE,"STEEL";#N/A,#N/A,TRUE,"INT-Table";#N/A,#N/A,TRUE,"STEEL";#N/A,#N/A,TRUE,"Door"}</definedName>
    <definedName name="asas_5_1" localSheetId="3" hidden="1">{#N/A,#N/A,TRUE,"Basic";#N/A,#N/A,TRUE,"EXT-TABLE";#N/A,#N/A,TRUE,"STEEL";#N/A,#N/A,TRUE,"INT-Table";#N/A,#N/A,TRUE,"STEEL";#N/A,#N/A,TRUE,"Door"}</definedName>
    <definedName name="asas_5_1" localSheetId="2" hidden="1">{#N/A,#N/A,TRUE,"Basic";#N/A,#N/A,TRUE,"EXT-TABLE";#N/A,#N/A,TRUE,"STEEL";#N/A,#N/A,TRUE,"INT-Table";#N/A,#N/A,TRUE,"STEEL";#N/A,#N/A,TRUE,"Door"}</definedName>
    <definedName name="asas_5_1" localSheetId="4" hidden="1">{#N/A,#N/A,TRUE,"Basic";#N/A,#N/A,TRUE,"EXT-TABLE";#N/A,#N/A,TRUE,"STEEL";#N/A,#N/A,TRUE,"INT-Table";#N/A,#N/A,TRUE,"STEEL";#N/A,#N/A,TRUE,"Door"}</definedName>
    <definedName name="asas_5_1" localSheetId="16" hidden="1">{#N/A,#N/A,TRUE,"Basic";#N/A,#N/A,TRUE,"EXT-TABLE";#N/A,#N/A,TRUE,"STEEL";#N/A,#N/A,TRUE,"INT-Table";#N/A,#N/A,TRUE,"STEEL";#N/A,#N/A,TRUE,"Door"}</definedName>
    <definedName name="asas_5_1" localSheetId="21" hidden="1">{#N/A,#N/A,TRUE,"Basic";#N/A,#N/A,TRUE,"EXT-TABLE";#N/A,#N/A,TRUE,"STEEL";#N/A,#N/A,TRUE,"INT-Table";#N/A,#N/A,TRUE,"STEEL";#N/A,#N/A,TRUE,"Door"}</definedName>
    <definedName name="asas_5_1" localSheetId="5" hidden="1">{#N/A,#N/A,TRUE,"Basic";#N/A,#N/A,TRUE,"EXT-TABLE";#N/A,#N/A,TRUE,"STEEL";#N/A,#N/A,TRUE,"INT-Table";#N/A,#N/A,TRUE,"STEEL";#N/A,#N/A,TRUE,"Door"}</definedName>
    <definedName name="asas_5_1" localSheetId="13" hidden="1">{#N/A,#N/A,TRUE,"Basic";#N/A,#N/A,TRUE,"EXT-TABLE";#N/A,#N/A,TRUE,"STEEL";#N/A,#N/A,TRUE,"INT-Table";#N/A,#N/A,TRUE,"STEEL";#N/A,#N/A,TRUE,"Door"}</definedName>
    <definedName name="asas_5_1" localSheetId="14" hidden="1">{#N/A,#N/A,TRUE,"Basic";#N/A,#N/A,TRUE,"EXT-TABLE";#N/A,#N/A,TRUE,"STEEL";#N/A,#N/A,TRUE,"INT-Table";#N/A,#N/A,TRUE,"STEEL";#N/A,#N/A,TRUE,"Door"}</definedName>
    <definedName name="asas_5_1" localSheetId="15" hidden="1">{#N/A,#N/A,TRUE,"Basic";#N/A,#N/A,TRUE,"EXT-TABLE";#N/A,#N/A,TRUE,"STEEL";#N/A,#N/A,TRUE,"INT-Table";#N/A,#N/A,TRUE,"STEEL";#N/A,#N/A,TRUE,"Door"}</definedName>
    <definedName name="asas_5_1" hidden="1">{#N/A,#N/A,TRUE,"Basic";#N/A,#N/A,TRUE,"EXT-TABLE";#N/A,#N/A,TRUE,"STEEL";#N/A,#N/A,TRUE,"INT-Table";#N/A,#N/A,TRUE,"STEEL";#N/A,#N/A,TRUE,"Door"}</definedName>
    <definedName name="asas_5_2" localSheetId="3" hidden="1">{#N/A,#N/A,TRUE,"Basic";#N/A,#N/A,TRUE,"EXT-TABLE";#N/A,#N/A,TRUE,"STEEL";#N/A,#N/A,TRUE,"INT-Table";#N/A,#N/A,TRUE,"STEEL";#N/A,#N/A,TRUE,"Door"}</definedName>
    <definedName name="asas_5_2" localSheetId="2" hidden="1">{#N/A,#N/A,TRUE,"Basic";#N/A,#N/A,TRUE,"EXT-TABLE";#N/A,#N/A,TRUE,"STEEL";#N/A,#N/A,TRUE,"INT-Table";#N/A,#N/A,TRUE,"STEEL";#N/A,#N/A,TRUE,"Door"}</definedName>
    <definedName name="asas_5_2" localSheetId="4" hidden="1">{#N/A,#N/A,TRUE,"Basic";#N/A,#N/A,TRUE,"EXT-TABLE";#N/A,#N/A,TRUE,"STEEL";#N/A,#N/A,TRUE,"INT-Table";#N/A,#N/A,TRUE,"STEEL";#N/A,#N/A,TRUE,"Door"}</definedName>
    <definedName name="asas_5_2" localSheetId="16" hidden="1">{#N/A,#N/A,TRUE,"Basic";#N/A,#N/A,TRUE,"EXT-TABLE";#N/A,#N/A,TRUE,"STEEL";#N/A,#N/A,TRUE,"INT-Table";#N/A,#N/A,TRUE,"STEEL";#N/A,#N/A,TRUE,"Door"}</definedName>
    <definedName name="asas_5_2" localSheetId="21" hidden="1">{#N/A,#N/A,TRUE,"Basic";#N/A,#N/A,TRUE,"EXT-TABLE";#N/A,#N/A,TRUE,"STEEL";#N/A,#N/A,TRUE,"INT-Table";#N/A,#N/A,TRUE,"STEEL";#N/A,#N/A,TRUE,"Door"}</definedName>
    <definedName name="asas_5_2" localSheetId="5" hidden="1">{#N/A,#N/A,TRUE,"Basic";#N/A,#N/A,TRUE,"EXT-TABLE";#N/A,#N/A,TRUE,"STEEL";#N/A,#N/A,TRUE,"INT-Table";#N/A,#N/A,TRUE,"STEEL";#N/A,#N/A,TRUE,"Door"}</definedName>
    <definedName name="asas_5_2" localSheetId="13" hidden="1">{#N/A,#N/A,TRUE,"Basic";#N/A,#N/A,TRUE,"EXT-TABLE";#N/A,#N/A,TRUE,"STEEL";#N/A,#N/A,TRUE,"INT-Table";#N/A,#N/A,TRUE,"STEEL";#N/A,#N/A,TRUE,"Door"}</definedName>
    <definedName name="asas_5_2" localSheetId="14" hidden="1">{#N/A,#N/A,TRUE,"Basic";#N/A,#N/A,TRUE,"EXT-TABLE";#N/A,#N/A,TRUE,"STEEL";#N/A,#N/A,TRUE,"INT-Table";#N/A,#N/A,TRUE,"STEEL";#N/A,#N/A,TRUE,"Door"}</definedName>
    <definedName name="asas_5_2" localSheetId="15" hidden="1">{#N/A,#N/A,TRUE,"Basic";#N/A,#N/A,TRUE,"EXT-TABLE";#N/A,#N/A,TRUE,"STEEL";#N/A,#N/A,TRUE,"INT-Table";#N/A,#N/A,TRUE,"STEEL";#N/A,#N/A,TRUE,"Door"}</definedName>
    <definedName name="asas_5_2" hidden="1">{#N/A,#N/A,TRUE,"Basic";#N/A,#N/A,TRUE,"EXT-TABLE";#N/A,#N/A,TRUE,"STEEL";#N/A,#N/A,TRUE,"INT-Table";#N/A,#N/A,TRUE,"STEEL";#N/A,#N/A,TRUE,"Door"}</definedName>
    <definedName name="asasd" hidden="1">#REF!</definedName>
    <definedName name="asd" localSheetId="3">#REF!</definedName>
    <definedName name="asd" localSheetId="9">#REF!</definedName>
    <definedName name="asd" localSheetId="8">#REF!</definedName>
    <definedName name="asd" localSheetId="0">#REF!</definedName>
    <definedName name="asd" localSheetId="10">#REF!</definedName>
    <definedName name="asd" localSheetId="6">#REF!</definedName>
    <definedName name="asd" localSheetId="12">#REF!</definedName>
    <definedName name="asd" localSheetId="11">#REF!</definedName>
    <definedName name="asd" localSheetId="1">#REF!</definedName>
    <definedName name="asd" localSheetId="2">#REF!</definedName>
    <definedName name="asd" localSheetId="4">#REF!</definedName>
    <definedName name="asd" localSheetId="16">#REF!</definedName>
    <definedName name="asd" localSheetId="21">#REF!</definedName>
    <definedName name="asd" localSheetId="5">#REF!</definedName>
    <definedName name="asd" localSheetId="7">#REF!</definedName>
    <definedName name="asd" localSheetId="13">#REF!</definedName>
    <definedName name="asd" localSheetId="18">#REF!</definedName>
    <definedName name="asd" localSheetId="14">#REF!</definedName>
    <definedName name="asd" localSheetId="15">#REF!</definedName>
    <definedName name="ASD" hidden="1">{#N/A,#N/A,TRUE,"Mhr_Sum"}</definedName>
    <definedName name="ASDA" localSheetId="3" hidden="1">{#N/A,#N/A,FALSE,"CCTV"}</definedName>
    <definedName name="ASDA" localSheetId="2" hidden="1">{#N/A,#N/A,FALSE,"CCTV"}</definedName>
    <definedName name="ASDA" localSheetId="4" hidden="1">{#N/A,#N/A,FALSE,"CCTV"}</definedName>
    <definedName name="ASDA" localSheetId="16" hidden="1">{#N/A,#N/A,FALSE,"CCTV"}</definedName>
    <definedName name="ASDA" localSheetId="21" hidden="1">{#N/A,#N/A,FALSE,"CCTV"}</definedName>
    <definedName name="ASDA" localSheetId="5" hidden="1">{#N/A,#N/A,FALSE,"CCTV"}</definedName>
    <definedName name="ASDA" localSheetId="13" hidden="1">{#N/A,#N/A,FALSE,"CCTV"}</definedName>
    <definedName name="ASDA" localSheetId="14" hidden="1">{#N/A,#N/A,FALSE,"CCTV"}</definedName>
    <definedName name="ASDA" localSheetId="15" hidden="1">{#N/A,#N/A,FALSE,"CCTV"}</definedName>
    <definedName name="ASDA" hidden="1">{#N/A,#N/A,FALSE,"CCTV"}</definedName>
    <definedName name="ASDASDASD" hidden="1">#REF!</definedName>
    <definedName name="asdcad" localSheetId="3" hidden="1">{#N/A,#N/A,FALSE,"CCTV"}</definedName>
    <definedName name="asdcad" localSheetId="2" hidden="1">{#N/A,#N/A,FALSE,"CCTV"}</definedName>
    <definedName name="asdcad" localSheetId="4" hidden="1">{#N/A,#N/A,FALSE,"CCTV"}</definedName>
    <definedName name="asdcad" localSheetId="16" hidden="1">{#N/A,#N/A,FALSE,"CCTV"}</definedName>
    <definedName name="asdcad" localSheetId="21" hidden="1">{#N/A,#N/A,FALSE,"CCTV"}</definedName>
    <definedName name="asdcad" localSheetId="5" hidden="1">{#N/A,#N/A,FALSE,"CCTV"}</definedName>
    <definedName name="asdcad" localSheetId="13" hidden="1">{#N/A,#N/A,FALSE,"CCTV"}</definedName>
    <definedName name="asdcad" localSheetId="14" hidden="1">{#N/A,#N/A,FALSE,"CCTV"}</definedName>
    <definedName name="asdcad" localSheetId="15" hidden="1">{#N/A,#N/A,FALSE,"CCTV"}</definedName>
    <definedName name="asdcad" hidden="1">{#N/A,#N/A,FALSE,"CCTV"}</definedName>
    <definedName name="asdf" localSheetId="3" hidden="1">{#N/A,#N/A,FALSE,"１）背景";#N/A,#N/A,FALSE,"２）前提事項";#N/A,#N/A,FALSE,"３）優先順位";#N/A,#N/A,FALSE,"４）改善サマリー";#N/A,#N/A,FALSE,"５）懸念-1";#N/A,#N/A,FALSE,"５）懸念-2";#N/A,#N/A,FALSE,"５）懸念-3";#N/A,#N/A,FALSE,"５）懸念-4";#N/A,#N/A,FALSE,"６）組織図";#N/A,#N/A,FALSE,"６）スケジュール"}</definedName>
    <definedName name="asdf" localSheetId="9" hidden="1">{#N/A,#N/A,FALSE,"１）背景";#N/A,#N/A,FALSE,"２）前提事項";#N/A,#N/A,FALSE,"３）優先順位";#N/A,#N/A,FALSE,"４）改善サマリー";#N/A,#N/A,FALSE,"５）懸念-1";#N/A,#N/A,FALSE,"５）懸念-2";#N/A,#N/A,FALSE,"５）懸念-3";#N/A,#N/A,FALSE,"５）懸念-4";#N/A,#N/A,FALSE,"６）組織図";#N/A,#N/A,FALSE,"６）スケジュール"}</definedName>
    <definedName name="asdf" localSheetId="8" hidden="1">{#N/A,#N/A,FALSE,"１）背景";#N/A,#N/A,FALSE,"２）前提事項";#N/A,#N/A,FALSE,"３）優先順位";#N/A,#N/A,FALSE,"４）改善サマリー";#N/A,#N/A,FALSE,"５）懸念-1";#N/A,#N/A,FALSE,"５）懸念-2";#N/A,#N/A,FALSE,"５）懸念-3";#N/A,#N/A,FALSE,"５）懸念-4";#N/A,#N/A,FALSE,"６）組織図";#N/A,#N/A,FALSE,"６）スケジュール"}</definedName>
    <definedName name="asdf" localSheetId="0" hidden="1">{#N/A,#N/A,FALSE,"１）背景";#N/A,#N/A,FALSE,"２）前提事項";#N/A,#N/A,FALSE,"３）優先順位";#N/A,#N/A,FALSE,"４）改善サマリー";#N/A,#N/A,FALSE,"５）懸念-1";#N/A,#N/A,FALSE,"５）懸念-2";#N/A,#N/A,FALSE,"５）懸念-3";#N/A,#N/A,FALSE,"５）懸念-4";#N/A,#N/A,FALSE,"６）組織図";#N/A,#N/A,FALSE,"６）スケジュール"}</definedName>
    <definedName name="asdf" localSheetId="10" hidden="1">{#N/A,#N/A,FALSE,"１）背景";#N/A,#N/A,FALSE,"２）前提事項";#N/A,#N/A,FALSE,"３）優先順位";#N/A,#N/A,FALSE,"４）改善サマリー";#N/A,#N/A,FALSE,"５）懸念-1";#N/A,#N/A,FALSE,"５）懸念-2";#N/A,#N/A,FALSE,"５）懸念-3";#N/A,#N/A,FALSE,"５）懸念-4";#N/A,#N/A,FALSE,"６）組織図";#N/A,#N/A,FALSE,"６）スケジュール"}</definedName>
    <definedName name="asdf" localSheetId="6" hidden="1">{#N/A,#N/A,FALSE,"１）背景";#N/A,#N/A,FALSE,"２）前提事項";#N/A,#N/A,FALSE,"３）優先順位";#N/A,#N/A,FALSE,"４）改善サマリー";#N/A,#N/A,FALSE,"５）懸念-1";#N/A,#N/A,FALSE,"５）懸念-2";#N/A,#N/A,FALSE,"５）懸念-3";#N/A,#N/A,FALSE,"５）懸念-4";#N/A,#N/A,FALSE,"６）組織図";#N/A,#N/A,FALSE,"６）スケジュール"}</definedName>
    <definedName name="asdf" localSheetId="12" hidden="1">{#N/A,#N/A,FALSE,"１）背景";#N/A,#N/A,FALSE,"２）前提事項";#N/A,#N/A,FALSE,"３）優先順位";#N/A,#N/A,FALSE,"４）改善サマリー";#N/A,#N/A,FALSE,"５）懸念-1";#N/A,#N/A,FALSE,"５）懸念-2";#N/A,#N/A,FALSE,"５）懸念-3";#N/A,#N/A,FALSE,"５）懸念-4";#N/A,#N/A,FALSE,"６）組織図";#N/A,#N/A,FALSE,"６）スケジュール"}</definedName>
    <definedName name="asdf" localSheetId="11" hidden="1">{#N/A,#N/A,FALSE,"１）背景";#N/A,#N/A,FALSE,"２）前提事項";#N/A,#N/A,FALSE,"３）優先順位";#N/A,#N/A,FALSE,"４）改善サマリー";#N/A,#N/A,FALSE,"５）懸念-1";#N/A,#N/A,FALSE,"５）懸念-2";#N/A,#N/A,FALSE,"５）懸念-3";#N/A,#N/A,FALSE,"５）懸念-4";#N/A,#N/A,FALSE,"６）組織図";#N/A,#N/A,FALSE,"６）スケジュール"}</definedName>
    <definedName name="asdf" localSheetId="1" hidden="1">{#N/A,#N/A,FALSE,"１）背景";#N/A,#N/A,FALSE,"２）前提事項";#N/A,#N/A,FALSE,"３）優先順位";#N/A,#N/A,FALSE,"４）改善サマリー";#N/A,#N/A,FALSE,"５）懸念-1";#N/A,#N/A,FALSE,"５）懸念-2";#N/A,#N/A,FALSE,"５）懸念-3";#N/A,#N/A,FALSE,"５）懸念-4";#N/A,#N/A,FALSE,"６）組織図";#N/A,#N/A,FALSE,"６）スケジュール"}</definedName>
    <definedName name="asdf" localSheetId="2" hidden="1">{#N/A,#N/A,FALSE,"１）背景";#N/A,#N/A,FALSE,"２）前提事項";#N/A,#N/A,FALSE,"３）優先順位";#N/A,#N/A,FALSE,"４）改善サマリー";#N/A,#N/A,FALSE,"５）懸念-1";#N/A,#N/A,FALSE,"５）懸念-2";#N/A,#N/A,FALSE,"５）懸念-3";#N/A,#N/A,FALSE,"５）懸念-4";#N/A,#N/A,FALSE,"６）組織図";#N/A,#N/A,FALSE,"６）スケジュール"}</definedName>
    <definedName name="asdf" localSheetId="4" hidden="1">{#N/A,#N/A,FALSE,"１）背景";#N/A,#N/A,FALSE,"２）前提事項";#N/A,#N/A,FALSE,"３）優先順位";#N/A,#N/A,FALSE,"４）改善サマリー";#N/A,#N/A,FALSE,"５）懸念-1";#N/A,#N/A,FALSE,"５）懸念-2";#N/A,#N/A,FALSE,"５）懸念-3";#N/A,#N/A,FALSE,"５）懸念-4";#N/A,#N/A,FALSE,"６）組織図";#N/A,#N/A,FALSE,"６）スケジュール"}</definedName>
    <definedName name="asdf" localSheetId="16" hidden="1">{#N/A,#N/A,FALSE,"１）背景";#N/A,#N/A,FALSE,"２）前提事項";#N/A,#N/A,FALSE,"３）優先順位";#N/A,#N/A,FALSE,"４）改善サマリー";#N/A,#N/A,FALSE,"５）懸念-1";#N/A,#N/A,FALSE,"５）懸念-2";#N/A,#N/A,FALSE,"５）懸念-3";#N/A,#N/A,FALSE,"５）懸念-4";#N/A,#N/A,FALSE,"６）組織図";#N/A,#N/A,FALSE,"６）スケジュール"}</definedName>
    <definedName name="asdf" localSheetId="21" hidden="1">{#N/A,#N/A,FALSE,"１）背景";#N/A,#N/A,FALSE,"２）前提事項";#N/A,#N/A,FALSE,"３）優先順位";#N/A,#N/A,FALSE,"４）改善サマリー";#N/A,#N/A,FALSE,"５）懸念-1";#N/A,#N/A,FALSE,"５）懸念-2";#N/A,#N/A,FALSE,"５）懸念-3";#N/A,#N/A,FALSE,"５）懸念-4";#N/A,#N/A,FALSE,"６）組織図";#N/A,#N/A,FALSE,"６）スケジュール"}</definedName>
    <definedName name="asdf" localSheetId="5" hidden="1">{#N/A,#N/A,FALSE,"１）背景";#N/A,#N/A,FALSE,"２）前提事項";#N/A,#N/A,FALSE,"３）優先順位";#N/A,#N/A,FALSE,"４）改善サマリー";#N/A,#N/A,FALSE,"５）懸念-1";#N/A,#N/A,FALSE,"５）懸念-2";#N/A,#N/A,FALSE,"５）懸念-3";#N/A,#N/A,FALSE,"５）懸念-4";#N/A,#N/A,FALSE,"６）組織図";#N/A,#N/A,FALSE,"６）スケジュール"}</definedName>
    <definedName name="asdf" localSheetId="7" hidden="1">{#N/A,#N/A,FALSE,"１）背景";#N/A,#N/A,FALSE,"２）前提事項";#N/A,#N/A,FALSE,"３）優先順位";#N/A,#N/A,FALSE,"４）改善サマリー";#N/A,#N/A,FALSE,"５）懸念-1";#N/A,#N/A,FALSE,"５）懸念-2";#N/A,#N/A,FALSE,"５）懸念-3";#N/A,#N/A,FALSE,"５）懸念-4";#N/A,#N/A,FALSE,"６）組織図";#N/A,#N/A,FALSE,"６）スケジュール"}</definedName>
    <definedName name="asdf" localSheetId="13" hidden="1">{#N/A,#N/A,FALSE,"１）背景";#N/A,#N/A,FALSE,"２）前提事項";#N/A,#N/A,FALSE,"３）優先順位";#N/A,#N/A,FALSE,"４）改善サマリー";#N/A,#N/A,FALSE,"５）懸念-1";#N/A,#N/A,FALSE,"５）懸念-2";#N/A,#N/A,FALSE,"５）懸念-3";#N/A,#N/A,FALSE,"５）懸念-4";#N/A,#N/A,FALSE,"６）組織図";#N/A,#N/A,FALSE,"６）スケジュール"}</definedName>
    <definedName name="asdf" localSheetId="18" hidden="1">{#N/A,#N/A,FALSE,"１）背景";#N/A,#N/A,FALSE,"２）前提事項";#N/A,#N/A,FALSE,"３）優先順位";#N/A,#N/A,FALSE,"４）改善サマリー";#N/A,#N/A,FALSE,"５）懸念-1";#N/A,#N/A,FALSE,"５）懸念-2";#N/A,#N/A,FALSE,"５）懸念-3";#N/A,#N/A,FALSE,"５）懸念-4";#N/A,#N/A,FALSE,"６）組織図";#N/A,#N/A,FALSE,"６）スケジュール"}</definedName>
    <definedName name="asdf" localSheetId="14" hidden="1">{#N/A,#N/A,FALSE,"１）背景";#N/A,#N/A,FALSE,"２）前提事項";#N/A,#N/A,FALSE,"３）優先順位";#N/A,#N/A,FALSE,"４）改善サマリー";#N/A,#N/A,FALSE,"５）懸念-1";#N/A,#N/A,FALSE,"５）懸念-2";#N/A,#N/A,FALSE,"５）懸念-3";#N/A,#N/A,FALSE,"５）懸念-4";#N/A,#N/A,FALSE,"６）組織図";#N/A,#N/A,FALSE,"６）スケジュール"}</definedName>
    <definedName name="asdf" localSheetId="15" hidden="1">{#N/A,#N/A,FALSE,"１）背景";#N/A,#N/A,FALSE,"２）前提事項";#N/A,#N/A,FALSE,"３）優先順位";#N/A,#N/A,FALSE,"４）改善サマリー";#N/A,#N/A,FALSE,"５）懸念-1";#N/A,#N/A,FALSE,"５）懸念-2";#N/A,#N/A,FALSE,"５）懸念-3";#N/A,#N/A,FALSE,"５）懸念-4";#N/A,#N/A,FALSE,"６）組織図";#N/A,#N/A,FALSE,"６）スケジュール"}</definedName>
    <definedName name="Asdf" hidden="1">{"'장비'!$A$3:$M$12"}</definedName>
    <definedName name="asdfc" localSheetId="3" hidden="1">{#N/A,#N/A,FALSE,"Vessel1 1";#N/A,#N/A,FALSE,"Vessel1 2";#N/A,#N/A,FALSE,"Vessel1 3";#N/A,#N/A,FALSE,"Vessel1 4";#N/A,#N/A,FALSE,"Vessel1 5";#N/A,#N/A,FALSE,"Vessel1 6";#N/A,#N/A,FALSE,"Vessel1 7";#N/A,#N/A,FALSE,"Vessel1 8";#N/A,#N/A,FALSE,"Vessel1 9";#N/A,#N/A,FALSE,"Vessel1 10";#N/A,#N/A,FALSE,"Vessel1 11"}</definedName>
    <definedName name="asdfc" localSheetId="2" hidden="1">{#N/A,#N/A,FALSE,"Vessel1 1";#N/A,#N/A,FALSE,"Vessel1 2";#N/A,#N/A,FALSE,"Vessel1 3";#N/A,#N/A,FALSE,"Vessel1 4";#N/A,#N/A,FALSE,"Vessel1 5";#N/A,#N/A,FALSE,"Vessel1 6";#N/A,#N/A,FALSE,"Vessel1 7";#N/A,#N/A,FALSE,"Vessel1 8";#N/A,#N/A,FALSE,"Vessel1 9";#N/A,#N/A,FALSE,"Vessel1 10";#N/A,#N/A,FALSE,"Vessel1 11"}</definedName>
    <definedName name="asdfc" localSheetId="4" hidden="1">{#N/A,#N/A,FALSE,"Vessel1 1";#N/A,#N/A,FALSE,"Vessel1 2";#N/A,#N/A,FALSE,"Vessel1 3";#N/A,#N/A,FALSE,"Vessel1 4";#N/A,#N/A,FALSE,"Vessel1 5";#N/A,#N/A,FALSE,"Vessel1 6";#N/A,#N/A,FALSE,"Vessel1 7";#N/A,#N/A,FALSE,"Vessel1 8";#N/A,#N/A,FALSE,"Vessel1 9";#N/A,#N/A,FALSE,"Vessel1 10";#N/A,#N/A,FALSE,"Vessel1 11"}</definedName>
    <definedName name="asdfc" localSheetId="16" hidden="1">{#N/A,#N/A,FALSE,"Vessel1 1";#N/A,#N/A,FALSE,"Vessel1 2";#N/A,#N/A,FALSE,"Vessel1 3";#N/A,#N/A,FALSE,"Vessel1 4";#N/A,#N/A,FALSE,"Vessel1 5";#N/A,#N/A,FALSE,"Vessel1 6";#N/A,#N/A,FALSE,"Vessel1 7";#N/A,#N/A,FALSE,"Vessel1 8";#N/A,#N/A,FALSE,"Vessel1 9";#N/A,#N/A,FALSE,"Vessel1 10";#N/A,#N/A,FALSE,"Vessel1 11"}</definedName>
    <definedName name="asdfc" localSheetId="21" hidden="1">{#N/A,#N/A,FALSE,"Vessel1 1";#N/A,#N/A,FALSE,"Vessel1 2";#N/A,#N/A,FALSE,"Vessel1 3";#N/A,#N/A,FALSE,"Vessel1 4";#N/A,#N/A,FALSE,"Vessel1 5";#N/A,#N/A,FALSE,"Vessel1 6";#N/A,#N/A,FALSE,"Vessel1 7";#N/A,#N/A,FALSE,"Vessel1 8";#N/A,#N/A,FALSE,"Vessel1 9";#N/A,#N/A,FALSE,"Vessel1 10";#N/A,#N/A,FALSE,"Vessel1 11"}</definedName>
    <definedName name="asdfc" localSheetId="5" hidden="1">{#N/A,#N/A,FALSE,"Vessel1 1";#N/A,#N/A,FALSE,"Vessel1 2";#N/A,#N/A,FALSE,"Vessel1 3";#N/A,#N/A,FALSE,"Vessel1 4";#N/A,#N/A,FALSE,"Vessel1 5";#N/A,#N/A,FALSE,"Vessel1 6";#N/A,#N/A,FALSE,"Vessel1 7";#N/A,#N/A,FALSE,"Vessel1 8";#N/A,#N/A,FALSE,"Vessel1 9";#N/A,#N/A,FALSE,"Vessel1 10";#N/A,#N/A,FALSE,"Vessel1 11"}</definedName>
    <definedName name="asdfc" localSheetId="13" hidden="1">{#N/A,#N/A,FALSE,"Vessel1 1";#N/A,#N/A,FALSE,"Vessel1 2";#N/A,#N/A,FALSE,"Vessel1 3";#N/A,#N/A,FALSE,"Vessel1 4";#N/A,#N/A,FALSE,"Vessel1 5";#N/A,#N/A,FALSE,"Vessel1 6";#N/A,#N/A,FALSE,"Vessel1 7";#N/A,#N/A,FALSE,"Vessel1 8";#N/A,#N/A,FALSE,"Vessel1 9";#N/A,#N/A,FALSE,"Vessel1 10";#N/A,#N/A,FALSE,"Vessel1 11"}</definedName>
    <definedName name="asdfc" localSheetId="14" hidden="1">{#N/A,#N/A,FALSE,"Vessel1 1";#N/A,#N/A,FALSE,"Vessel1 2";#N/A,#N/A,FALSE,"Vessel1 3";#N/A,#N/A,FALSE,"Vessel1 4";#N/A,#N/A,FALSE,"Vessel1 5";#N/A,#N/A,FALSE,"Vessel1 6";#N/A,#N/A,FALSE,"Vessel1 7";#N/A,#N/A,FALSE,"Vessel1 8";#N/A,#N/A,FALSE,"Vessel1 9";#N/A,#N/A,FALSE,"Vessel1 10";#N/A,#N/A,FALSE,"Vessel1 11"}</definedName>
    <definedName name="asdfc" localSheetId="15" hidden="1">{#N/A,#N/A,FALSE,"Vessel1 1";#N/A,#N/A,FALSE,"Vessel1 2";#N/A,#N/A,FALSE,"Vessel1 3";#N/A,#N/A,FALSE,"Vessel1 4";#N/A,#N/A,FALSE,"Vessel1 5";#N/A,#N/A,FALSE,"Vessel1 6";#N/A,#N/A,FALSE,"Vessel1 7";#N/A,#N/A,FALSE,"Vessel1 8";#N/A,#N/A,FALSE,"Vessel1 9";#N/A,#N/A,FALSE,"Vessel1 10";#N/A,#N/A,FALSE,"Vessel1 11"}</definedName>
    <definedName name="asdfc" hidden="1">{#N/A,#N/A,FALSE,"Vessel1 1";#N/A,#N/A,FALSE,"Vessel1 2";#N/A,#N/A,FALSE,"Vessel1 3";#N/A,#N/A,FALSE,"Vessel1 4";#N/A,#N/A,FALSE,"Vessel1 5";#N/A,#N/A,FALSE,"Vessel1 6";#N/A,#N/A,FALSE,"Vessel1 7";#N/A,#N/A,FALSE,"Vessel1 8";#N/A,#N/A,FALSE,"Vessel1 9";#N/A,#N/A,FALSE,"Vessel1 10";#N/A,#N/A,FALSE,"Vessel1 11"}</definedName>
    <definedName name="ASDFD" localSheetId="3" hidden="1">{#N/A,#N/A,FALSE,"CCTV"}</definedName>
    <definedName name="ASDFD" localSheetId="2" hidden="1">{#N/A,#N/A,FALSE,"CCTV"}</definedName>
    <definedName name="ASDFD" localSheetId="4" hidden="1">{#N/A,#N/A,FALSE,"CCTV"}</definedName>
    <definedName name="ASDFD" localSheetId="16" hidden="1">{#N/A,#N/A,FALSE,"CCTV"}</definedName>
    <definedName name="ASDFD" localSheetId="21" hidden="1">{#N/A,#N/A,FALSE,"CCTV"}</definedName>
    <definedName name="ASDFD" localSheetId="5" hidden="1">{#N/A,#N/A,FALSE,"CCTV"}</definedName>
    <definedName name="ASDFD" localSheetId="13" hidden="1">{#N/A,#N/A,FALSE,"CCTV"}</definedName>
    <definedName name="ASDFD" localSheetId="14" hidden="1">{#N/A,#N/A,FALSE,"CCTV"}</definedName>
    <definedName name="ASDFD" localSheetId="15" hidden="1">{#N/A,#N/A,FALSE,"CCTV"}</definedName>
    <definedName name="ASDFD" hidden="1">{#N/A,#N/A,FALSE,"CCTV"}</definedName>
    <definedName name="asdffgggh" localSheetId="3" hidden="1">{"'Sheet1'!$L$16"}</definedName>
    <definedName name="asdffgggh" localSheetId="17" hidden="1">{"'Sheet1'!$L$16"}</definedName>
    <definedName name="asdffgggh" localSheetId="9" hidden="1">{"'Sheet1'!$L$16"}</definedName>
    <definedName name="asdffgggh" localSheetId="8" hidden="1">{"'Sheet1'!$L$16"}</definedName>
    <definedName name="asdffgggh" localSheetId="0" hidden="1">{"'Sheet1'!$L$16"}</definedName>
    <definedName name="asdffgggh" localSheetId="10" hidden="1">{"'Sheet1'!$L$16"}</definedName>
    <definedName name="asdffgggh" localSheetId="6" hidden="1">{"'Sheet1'!$L$16"}</definedName>
    <definedName name="asdffgggh" localSheetId="12" hidden="1">{"'Sheet1'!$L$16"}</definedName>
    <definedName name="asdffgggh" localSheetId="11" hidden="1">{"'Sheet1'!$L$16"}</definedName>
    <definedName name="asdffgggh" localSheetId="1" hidden="1">{"'Sheet1'!$L$16"}</definedName>
    <definedName name="asdffgggh" localSheetId="2" hidden="1">{"'Sheet1'!$L$16"}</definedName>
    <definedName name="asdffgggh" localSheetId="4" hidden="1">{"'Sheet1'!$L$16"}</definedName>
    <definedName name="asdffgggh" localSheetId="16" hidden="1">{"'Sheet1'!$L$16"}</definedName>
    <definedName name="asdffgggh" localSheetId="21" hidden="1">{"'Sheet1'!$L$16"}</definedName>
    <definedName name="asdffgggh" localSheetId="5" hidden="1">{"'Sheet1'!$L$16"}</definedName>
    <definedName name="asdffgggh" localSheetId="23" hidden="1">{"'Sheet1'!$L$16"}</definedName>
    <definedName name="asdffgggh" localSheetId="7" hidden="1">{"'Sheet1'!$L$16"}</definedName>
    <definedName name="asdffgggh" localSheetId="13" hidden="1">{"'Sheet1'!$L$16"}</definedName>
    <definedName name="asdffgggh" localSheetId="18" hidden="1">{"'Sheet1'!$L$16"}</definedName>
    <definedName name="asdffgggh" localSheetId="14" hidden="1">{"'Sheet1'!$L$16"}</definedName>
    <definedName name="asdffgggh" localSheetId="15" hidden="1">{"'Sheet1'!$L$16"}</definedName>
    <definedName name="asdffgggh" hidden="1">{"'Sheet1'!$L$16"}</definedName>
    <definedName name="ASDF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H" localSheetId="3" hidden="1">{#N/A,#N/A,FALSE,"CCTV"}</definedName>
    <definedName name="ASDFGH" localSheetId="2" hidden="1">{#N/A,#N/A,FALSE,"CCTV"}</definedName>
    <definedName name="ASDFGH" localSheetId="4" hidden="1">{#N/A,#N/A,FALSE,"CCTV"}</definedName>
    <definedName name="ASDFGH" localSheetId="16" hidden="1">{#N/A,#N/A,FALSE,"CCTV"}</definedName>
    <definedName name="ASDFGH" localSheetId="21" hidden="1">{#N/A,#N/A,FALSE,"CCTV"}</definedName>
    <definedName name="ASDFGH" localSheetId="5" hidden="1">{#N/A,#N/A,FALSE,"CCTV"}</definedName>
    <definedName name="ASDFGH" localSheetId="13" hidden="1">{#N/A,#N/A,FALSE,"CCTV"}</definedName>
    <definedName name="ASDFGH" localSheetId="14" hidden="1">{#N/A,#N/A,FALSE,"CCTV"}</definedName>
    <definedName name="ASDFGH" localSheetId="15" hidden="1">{#N/A,#N/A,FALSE,"CCTV"}</definedName>
    <definedName name="ASDFGH" hidden="1">{#N/A,#N/A,FALSE,"CCTV"}</definedName>
    <definedName name="asdfqwedf" localSheetId="3" hidden="1">{#N/A,#N/A,TRUE,"Basic";#N/A,#N/A,TRUE,"EXT-TABLE";#N/A,#N/A,TRUE,"STEEL";#N/A,#N/A,TRUE,"INT-Table";#N/A,#N/A,TRUE,"STEEL";#N/A,#N/A,TRUE,"Door"}</definedName>
    <definedName name="asdfqwedf" localSheetId="2" hidden="1">{#N/A,#N/A,TRUE,"Basic";#N/A,#N/A,TRUE,"EXT-TABLE";#N/A,#N/A,TRUE,"STEEL";#N/A,#N/A,TRUE,"INT-Table";#N/A,#N/A,TRUE,"STEEL";#N/A,#N/A,TRUE,"Door"}</definedName>
    <definedName name="asdfqwedf" localSheetId="4" hidden="1">{#N/A,#N/A,TRUE,"Basic";#N/A,#N/A,TRUE,"EXT-TABLE";#N/A,#N/A,TRUE,"STEEL";#N/A,#N/A,TRUE,"INT-Table";#N/A,#N/A,TRUE,"STEEL";#N/A,#N/A,TRUE,"Door"}</definedName>
    <definedName name="asdfqwedf" localSheetId="16" hidden="1">{#N/A,#N/A,TRUE,"Basic";#N/A,#N/A,TRUE,"EXT-TABLE";#N/A,#N/A,TRUE,"STEEL";#N/A,#N/A,TRUE,"INT-Table";#N/A,#N/A,TRUE,"STEEL";#N/A,#N/A,TRUE,"Door"}</definedName>
    <definedName name="asdfqwedf" localSheetId="21" hidden="1">{#N/A,#N/A,TRUE,"Basic";#N/A,#N/A,TRUE,"EXT-TABLE";#N/A,#N/A,TRUE,"STEEL";#N/A,#N/A,TRUE,"INT-Table";#N/A,#N/A,TRUE,"STEEL";#N/A,#N/A,TRUE,"Door"}</definedName>
    <definedName name="asdfqwedf" localSheetId="5" hidden="1">{#N/A,#N/A,TRUE,"Basic";#N/A,#N/A,TRUE,"EXT-TABLE";#N/A,#N/A,TRUE,"STEEL";#N/A,#N/A,TRUE,"INT-Table";#N/A,#N/A,TRUE,"STEEL";#N/A,#N/A,TRUE,"Door"}</definedName>
    <definedName name="asdfqwedf" localSheetId="13" hidden="1">{#N/A,#N/A,TRUE,"Basic";#N/A,#N/A,TRUE,"EXT-TABLE";#N/A,#N/A,TRUE,"STEEL";#N/A,#N/A,TRUE,"INT-Table";#N/A,#N/A,TRUE,"STEEL";#N/A,#N/A,TRUE,"Door"}</definedName>
    <definedName name="asdfqwedf" localSheetId="14" hidden="1">{#N/A,#N/A,TRUE,"Basic";#N/A,#N/A,TRUE,"EXT-TABLE";#N/A,#N/A,TRUE,"STEEL";#N/A,#N/A,TRUE,"INT-Table";#N/A,#N/A,TRUE,"STEEL";#N/A,#N/A,TRUE,"Door"}</definedName>
    <definedName name="asdfqwedf" localSheetId="15" hidden="1">{#N/A,#N/A,TRUE,"Basic";#N/A,#N/A,TRUE,"EXT-TABLE";#N/A,#N/A,TRUE,"STEEL";#N/A,#N/A,TRUE,"INT-Table";#N/A,#N/A,TRUE,"STEEL";#N/A,#N/A,TRUE,"Door"}</definedName>
    <definedName name="asdfqwedf" hidden="1">{#N/A,#N/A,TRUE,"Basic";#N/A,#N/A,TRUE,"EXT-TABLE";#N/A,#N/A,TRUE,"STEEL";#N/A,#N/A,TRUE,"INT-Table";#N/A,#N/A,TRUE,"STEEL";#N/A,#N/A,TRUE,"Door"}</definedName>
    <definedName name="asdfs" localSheetId="3" hidden="1">[39]Cash2!$G$16:$G$31</definedName>
    <definedName name="asdfs" localSheetId="2" hidden="1">[39]Cash2!$G$16:$G$31</definedName>
    <definedName name="asdfs" localSheetId="4" hidden="1">[39]Cash2!$G$16:$G$31</definedName>
    <definedName name="asdfs" localSheetId="16" hidden="1">[39]Cash2!$G$16:$G$31</definedName>
    <definedName name="asdfs" localSheetId="21" hidden="1">[39]Cash2!$G$16:$G$31</definedName>
    <definedName name="asdfs" localSheetId="5" hidden="1">[39]Cash2!$G$16:$G$31</definedName>
    <definedName name="asdfs" localSheetId="13" hidden="1">[39]Cash2!$G$16:$G$31</definedName>
    <definedName name="asdfs" localSheetId="18" hidden="1">[39]Cash2!$G$16:$G$31</definedName>
    <definedName name="asdfs" localSheetId="14" hidden="1">[39]Cash2!$G$16:$G$31</definedName>
    <definedName name="asdfs" localSheetId="15" hidden="1">[39]Cash2!$G$16:$G$31</definedName>
    <definedName name="asdfs" hidden="1">[39]Cash2!$G$16:$G$31</definedName>
    <definedName name="asdsadfsd" localSheetId="3" hidden="1">[40]R2564AHDTS!#REF!</definedName>
    <definedName name="asdsadfsd" localSheetId="2" hidden="1">[40]R2564AHDTS!#REF!</definedName>
    <definedName name="asdsadfsd" localSheetId="4" hidden="1">[40]R2564AHDTS!#REF!</definedName>
    <definedName name="asdsadfsd" localSheetId="16" hidden="1">[40]R2564AHDTS!#REF!</definedName>
    <definedName name="asdsadfsd" localSheetId="21" hidden="1">[40]R2564AHDTS!#REF!</definedName>
    <definedName name="asdsadfsd" localSheetId="5" hidden="1">[40]R2564AHDTS!#REF!</definedName>
    <definedName name="asdsadfsd" localSheetId="13" hidden="1">[40]R2564AHDTS!#REF!</definedName>
    <definedName name="asdsadfsd" localSheetId="18" hidden="1">[40]R2564AHDTS!#REF!</definedName>
    <definedName name="asdsadfsd" localSheetId="14" hidden="1">[40]R2564AHDTS!#REF!</definedName>
    <definedName name="asdsadfsd" localSheetId="15" hidden="1">[40]R2564AHDTS!#REF!</definedName>
    <definedName name="asdsadfsd" hidden="1">[40]R2564AHDTS!#REF!</definedName>
    <definedName name="asf" localSheetId="3" hidden="1">{"'Sheet1'!$L$16"}</definedName>
    <definedName name="asf" localSheetId="17" hidden="1">{"'Sheet1'!$L$16"}</definedName>
    <definedName name="asf" localSheetId="9" hidden="1">{"'Sheet1'!$L$16"}</definedName>
    <definedName name="asf" localSheetId="8" hidden="1">{"'Sheet1'!$L$16"}</definedName>
    <definedName name="asf" localSheetId="0" hidden="1">{"'Sheet1'!$L$16"}</definedName>
    <definedName name="asf" localSheetId="10" hidden="1">{"'Sheet1'!$L$16"}</definedName>
    <definedName name="asf" localSheetId="6" hidden="1">{"'Sheet1'!$L$16"}</definedName>
    <definedName name="asf" localSheetId="12" hidden="1">{"'Sheet1'!$L$16"}</definedName>
    <definedName name="asf" localSheetId="11" hidden="1">{"'Sheet1'!$L$16"}</definedName>
    <definedName name="asf" localSheetId="1" hidden="1">{"'Sheet1'!$L$16"}</definedName>
    <definedName name="asf" localSheetId="2" hidden="1">{"'Sheet1'!$L$16"}</definedName>
    <definedName name="asf" localSheetId="4" hidden="1">{"'Sheet1'!$L$16"}</definedName>
    <definedName name="asf" localSheetId="16" hidden="1">{"'Sheet1'!$L$16"}</definedName>
    <definedName name="asf" localSheetId="21" hidden="1">{"'Sheet1'!$L$16"}</definedName>
    <definedName name="asf" localSheetId="5" hidden="1">{"'Sheet1'!$L$16"}</definedName>
    <definedName name="asf" localSheetId="23" hidden="1">{"'Sheet1'!$L$16"}</definedName>
    <definedName name="asf" localSheetId="7" hidden="1">{"'Sheet1'!$L$16"}</definedName>
    <definedName name="asf" localSheetId="13" hidden="1">{"'Sheet1'!$L$16"}</definedName>
    <definedName name="asf" localSheetId="18" hidden="1">{"'Sheet1'!$L$16"}</definedName>
    <definedName name="asf" localSheetId="14" hidden="1">{"'Sheet1'!$L$16"}</definedName>
    <definedName name="asf" localSheetId="15" hidden="1">{"'Sheet1'!$L$16"}</definedName>
    <definedName name="asf" hidden="1">{"'Sheet1'!$L$16"}</definedName>
    <definedName name="asfas" localSheetId="3" hidden="1">{#N/A,#N/A,FALSE,"표지목차"}</definedName>
    <definedName name="asfas" localSheetId="2" hidden="1">{#N/A,#N/A,FALSE,"표지목차"}</definedName>
    <definedName name="asfas" localSheetId="4" hidden="1">{#N/A,#N/A,FALSE,"표지목차"}</definedName>
    <definedName name="asfas" localSheetId="16" hidden="1">{#N/A,#N/A,FALSE,"표지목차"}</definedName>
    <definedName name="asfas" localSheetId="21" hidden="1">{#N/A,#N/A,FALSE,"표지목차"}</definedName>
    <definedName name="asfas" localSheetId="5" hidden="1">{#N/A,#N/A,FALSE,"표지목차"}</definedName>
    <definedName name="asfas" localSheetId="13" hidden="1">{#N/A,#N/A,FALSE,"표지목차"}</definedName>
    <definedName name="asfas" localSheetId="14" hidden="1">{#N/A,#N/A,FALSE,"표지목차"}</definedName>
    <definedName name="asfas" localSheetId="15" hidden="1">{#N/A,#N/A,FALSE,"표지목차"}</definedName>
    <definedName name="asfas" hidden="1">{#N/A,#N/A,FALSE,"표지목차"}</definedName>
    <definedName name="asfasf" localSheetId="3" hidden="1">{#N/A,#N/A,FALSE,"CCTV"}</definedName>
    <definedName name="asfasf" localSheetId="9" hidden="1">{#N/A,#N/A,FALSE,"CCTV"}</definedName>
    <definedName name="asfasf" localSheetId="8" hidden="1">{#N/A,#N/A,FALSE,"CCTV"}</definedName>
    <definedName name="asfasf" localSheetId="0" hidden="1">{#N/A,#N/A,FALSE,"CCTV"}</definedName>
    <definedName name="asfasf" localSheetId="10" hidden="1">{#N/A,#N/A,FALSE,"CCTV"}</definedName>
    <definedName name="asfasf" localSheetId="6" hidden="1">{#N/A,#N/A,FALSE,"CCTV"}</definedName>
    <definedName name="asfasf" localSheetId="12" hidden="1">{#N/A,#N/A,FALSE,"CCTV"}</definedName>
    <definedName name="asfasf" localSheetId="11" hidden="1">{#N/A,#N/A,FALSE,"CCTV"}</definedName>
    <definedName name="asfasf" localSheetId="1" hidden="1">{#N/A,#N/A,FALSE,"CCTV"}</definedName>
    <definedName name="asfasf" localSheetId="2" hidden="1">{#N/A,#N/A,FALSE,"CCTV"}</definedName>
    <definedName name="asfasf" localSheetId="4" hidden="1">{#N/A,#N/A,FALSE,"CCTV"}</definedName>
    <definedName name="asfasf" localSheetId="16" hidden="1">{#N/A,#N/A,FALSE,"CCTV"}</definedName>
    <definedName name="asfasf" localSheetId="21" hidden="1">{#N/A,#N/A,FALSE,"CCTV"}</definedName>
    <definedName name="asfasf" localSheetId="5" hidden="1">{#N/A,#N/A,FALSE,"CCTV"}</definedName>
    <definedName name="asfasf" localSheetId="23" hidden="1">{#N/A,#N/A,FALSE,"CCTV"}</definedName>
    <definedName name="asfasf" localSheetId="7" hidden="1">{#N/A,#N/A,FALSE,"CCTV"}</definedName>
    <definedName name="asfasf" localSheetId="13" hidden="1">{#N/A,#N/A,FALSE,"CCTV"}</definedName>
    <definedName name="asfasf" localSheetId="18" hidden="1">{#N/A,#N/A,FALSE,"CCTV"}</definedName>
    <definedName name="asfasf" localSheetId="14" hidden="1">{#N/A,#N/A,FALSE,"CCTV"}</definedName>
    <definedName name="asfasf" localSheetId="15" hidden="1">{#N/A,#N/A,FALSE,"CCTV"}</definedName>
    <definedName name="asfasf" hidden="1">{#N/A,#N/A,FALSE,"CCTV"}</definedName>
    <definedName name="ASFG" hidden="1">#REF!</definedName>
    <definedName name="ASFSA" localSheetId="3" hidden="1">{#N/A,#N/A,FALSE,"포장1";#N/A,#N/A,FALSE,"포장1"}</definedName>
    <definedName name="ASFSA" localSheetId="2" hidden="1">{#N/A,#N/A,FALSE,"포장1";#N/A,#N/A,FALSE,"포장1"}</definedName>
    <definedName name="ASFSA" localSheetId="4" hidden="1">{#N/A,#N/A,FALSE,"포장1";#N/A,#N/A,FALSE,"포장1"}</definedName>
    <definedName name="ASFSA" localSheetId="16" hidden="1">{#N/A,#N/A,FALSE,"포장1";#N/A,#N/A,FALSE,"포장1"}</definedName>
    <definedName name="ASFSA" localSheetId="21" hidden="1">{#N/A,#N/A,FALSE,"포장1";#N/A,#N/A,FALSE,"포장1"}</definedName>
    <definedName name="ASFSA" localSheetId="5" hidden="1">{#N/A,#N/A,FALSE,"포장1";#N/A,#N/A,FALSE,"포장1"}</definedName>
    <definedName name="ASFSA" localSheetId="13" hidden="1">{#N/A,#N/A,FALSE,"포장1";#N/A,#N/A,FALSE,"포장1"}</definedName>
    <definedName name="ASFSA" localSheetId="14" hidden="1">{#N/A,#N/A,FALSE,"포장1";#N/A,#N/A,FALSE,"포장1"}</definedName>
    <definedName name="ASFSA" localSheetId="15" hidden="1">{#N/A,#N/A,FALSE,"포장1";#N/A,#N/A,FALSE,"포장1"}</definedName>
    <definedName name="ASFSA" hidden="1">{#N/A,#N/A,FALSE,"포장1";#N/A,#N/A,FALSE,"포장1"}</definedName>
    <definedName name="ASFSADFSAFSA" localSheetId="3" hidden="1">{#N/A,#N/A,FALSE,"부대2"}</definedName>
    <definedName name="ASFSADFSAFSA" localSheetId="2" hidden="1">{#N/A,#N/A,FALSE,"부대2"}</definedName>
    <definedName name="ASFSADFSAFSA" localSheetId="4" hidden="1">{#N/A,#N/A,FALSE,"부대2"}</definedName>
    <definedName name="ASFSADFSAFSA" localSheetId="16" hidden="1">{#N/A,#N/A,FALSE,"부대2"}</definedName>
    <definedName name="ASFSADFSAFSA" localSheetId="21" hidden="1">{#N/A,#N/A,FALSE,"부대2"}</definedName>
    <definedName name="ASFSADFSAFSA" localSheetId="5" hidden="1">{#N/A,#N/A,FALSE,"부대2"}</definedName>
    <definedName name="ASFSADFSAFSA" localSheetId="13" hidden="1">{#N/A,#N/A,FALSE,"부대2"}</definedName>
    <definedName name="ASFSADFSAFSA" localSheetId="14" hidden="1">{#N/A,#N/A,FALSE,"부대2"}</definedName>
    <definedName name="ASFSADFSAFSA" localSheetId="15" hidden="1">{#N/A,#N/A,FALSE,"부대2"}</definedName>
    <definedName name="ASFSADFSAFSA" hidden="1">{#N/A,#N/A,FALSE,"부대2"}</definedName>
    <definedName name="ASFSADFSDGAFDSAF" localSheetId="3" hidden="1">{#N/A,#N/A,FALSE,"2~8번"}</definedName>
    <definedName name="ASFSADFSDGAFDSAF" localSheetId="2" hidden="1">{#N/A,#N/A,FALSE,"2~8번"}</definedName>
    <definedName name="ASFSADFSDGAFDSAF" localSheetId="4" hidden="1">{#N/A,#N/A,FALSE,"2~8번"}</definedName>
    <definedName name="ASFSADFSDGAFDSAF" localSheetId="16" hidden="1">{#N/A,#N/A,FALSE,"2~8번"}</definedName>
    <definedName name="ASFSADFSDGAFDSAF" localSheetId="21" hidden="1">{#N/A,#N/A,FALSE,"2~8번"}</definedName>
    <definedName name="ASFSADFSDGAFDSAF" localSheetId="5" hidden="1">{#N/A,#N/A,FALSE,"2~8번"}</definedName>
    <definedName name="ASFSADFSDGAFDSAF" localSheetId="13" hidden="1">{#N/A,#N/A,FALSE,"2~8번"}</definedName>
    <definedName name="ASFSADFSDGAFDSAF" localSheetId="14" hidden="1">{#N/A,#N/A,FALSE,"2~8번"}</definedName>
    <definedName name="ASFSADFSDGAFDSAF" localSheetId="15" hidden="1">{#N/A,#N/A,FALSE,"2~8번"}</definedName>
    <definedName name="ASFSADFSDGAFDSAF" hidden="1">{#N/A,#N/A,FALSE,"2~8번"}</definedName>
    <definedName name="ASFSAFAS" localSheetId="3" hidden="1">{#N/A,#N/A,FALSE,"2~8번"}</definedName>
    <definedName name="ASFSAFAS" localSheetId="2" hidden="1">{#N/A,#N/A,FALSE,"2~8번"}</definedName>
    <definedName name="ASFSAFAS" localSheetId="4" hidden="1">{#N/A,#N/A,FALSE,"2~8번"}</definedName>
    <definedName name="ASFSAFAS" localSheetId="16" hidden="1">{#N/A,#N/A,FALSE,"2~8번"}</definedName>
    <definedName name="ASFSAFAS" localSheetId="21" hidden="1">{#N/A,#N/A,FALSE,"2~8번"}</definedName>
    <definedName name="ASFSAFAS" localSheetId="5" hidden="1">{#N/A,#N/A,FALSE,"2~8번"}</definedName>
    <definedName name="ASFSAFAS" localSheetId="13" hidden="1">{#N/A,#N/A,FALSE,"2~8번"}</definedName>
    <definedName name="ASFSAFAS" localSheetId="14" hidden="1">{#N/A,#N/A,FALSE,"2~8번"}</definedName>
    <definedName name="ASFSAFAS" localSheetId="15" hidden="1">{#N/A,#N/A,FALSE,"2~8번"}</definedName>
    <definedName name="ASFSAFAS" hidden="1">{#N/A,#N/A,FALSE,"2~8번"}</definedName>
    <definedName name="ASFSAFASFSA" localSheetId="3" hidden="1">{#N/A,#N/A,FALSE,"혼합골재"}</definedName>
    <definedName name="ASFSAFASFSA" localSheetId="2" hidden="1">{#N/A,#N/A,FALSE,"혼합골재"}</definedName>
    <definedName name="ASFSAFASFSA" localSheetId="4" hidden="1">{#N/A,#N/A,FALSE,"혼합골재"}</definedName>
    <definedName name="ASFSAFASFSA" localSheetId="16" hidden="1">{#N/A,#N/A,FALSE,"혼합골재"}</definedName>
    <definedName name="ASFSAFASFSA" localSheetId="21" hidden="1">{#N/A,#N/A,FALSE,"혼합골재"}</definedName>
    <definedName name="ASFSAFASFSA" localSheetId="5" hidden="1">{#N/A,#N/A,FALSE,"혼합골재"}</definedName>
    <definedName name="ASFSAFASFSA" localSheetId="13" hidden="1">{#N/A,#N/A,FALSE,"혼합골재"}</definedName>
    <definedName name="ASFSAFASFSA" localSheetId="14" hidden="1">{#N/A,#N/A,FALSE,"혼합골재"}</definedName>
    <definedName name="ASFSAFASFSA" localSheetId="15" hidden="1">{#N/A,#N/A,FALSE,"혼합골재"}</definedName>
    <definedName name="ASFSAFASFSA" hidden="1">{#N/A,#N/A,FALSE,"혼합골재"}</definedName>
    <definedName name="ASFSAFSA" localSheetId="3" hidden="1">{#N/A,#N/A,FALSE,"혼합골재"}</definedName>
    <definedName name="ASFSAFSA" localSheetId="2" hidden="1">{#N/A,#N/A,FALSE,"혼합골재"}</definedName>
    <definedName name="ASFSAFSA" localSheetId="4" hidden="1">{#N/A,#N/A,FALSE,"혼합골재"}</definedName>
    <definedName name="ASFSAFSA" localSheetId="16" hidden="1">{#N/A,#N/A,FALSE,"혼합골재"}</definedName>
    <definedName name="ASFSAFSA" localSheetId="21" hidden="1">{#N/A,#N/A,FALSE,"혼합골재"}</definedName>
    <definedName name="ASFSAFSA" localSheetId="5" hidden="1">{#N/A,#N/A,FALSE,"혼합골재"}</definedName>
    <definedName name="ASFSAFSA" localSheetId="13" hidden="1">{#N/A,#N/A,FALSE,"혼합골재"}</definedName>
    <definedName name="ASFSAFSA" localSheetId="14" hidden="1">{#N/A,#N/A,FALSE,"혼합골재"}</definedName>
    <definedName name="ASFSAFSA" localSheetId="15" hidden="1">{#N/A,#N/A,FALSE,"혼합골재"}</definedName>
    <definedName name="ASFSAFSA" hidden="1">{#N/A,#N/A,FALSE,"혼합골재"}</definedName>
    <definedName name="ASFSDAFSAF" localSheetId="3" hidden="1">{#N/A,#N/A,FALSE,"표지목차"}</definedName>
    <definedName name="ASFSDAFSAF" localSheetId="2" hidden="1">{#N/A,#N/A,FALSE,"표지목차"}</definedName>
    <definedName name="ASFSDAFSAF" localSheetId="4" hidden="1">{#N/A,#N/A,FALSE,"표지목차"}</definedName>
    <definedName name="ASFSDAFSAF" localSheetId="16" hidden="1">{#N/A,#N/A,FALSE,"표지목차"}</definedName>
    <definedName name="ASFSDAFSAF" localSheetId="21" hidden="1">{#N/A,#N/A,FALSE,"표지목차"}</definedName>
    <definedName name="ASFSDAFSAF" localSheetId="5" hidden="1">{#N/A,#N/A,FALSE,"표지목차"}</definedName>
    <definedName name="ASFSDAFSAF" localSheetId="13" hidden="1">{#N/A,#N/A,FALSE,"표지목차"}</definedName>
    <definedName name="ASFSDAFSAF" localSheetId="14" hidden="1">{#N/A,#N/A,FALSE,"표지목차"}</definedName>
    <definedName name="ASFSDAFSAF" localSheetId="15" hidden="1">{#N/A,#N/A,FALSE,"표지목차"}</definedName>
    <definedName name="ASFSDAFSAF" hidden="1">{#N/A,#N/A,FALSE,"표지목차"}</definedName>
    <definedName name="ASFSDFSDFSAD" localSheetId="3" hidden="1">{#N/A,#N/A,FALSE,"2~8번"}</definedName>
    <definedName name="ASFSDFSDFSAD" localSheetId="2" hidden="1">{#N/A,#N/A,FALSE,"2~8번"}</definedName>
    <definedName name="ASFSDFSDFSAD" localSheetId="4" hidden="1">{#N/A,#N/A,FALSE,"2~8번"}</definedName>
    <definedName name="ASFSDFSDFSAD" localSheetId="16" hidden="1">{#N/A,#N/A,FALSE,"2~8번"}</definedName>
    <definedName name="ASFSDFSDFSAD" localSheetId="21" hidden="1">{#N/A,#N/A,FALSE,"2~8번"}</definedName>
    <definedName name="ASFSDFSDFSAD" localSheetId="5" hidden="1">{#N/A,#N/A,FALSE,"2~8번"}</definedName>
    <definedName name="ASFSDFSDFSAD" localSheetId="13" hidden="1">{#N/A,#N/A,FALSE,"2~8번"}</definedName>
    <definedName name="ASFSDFSDFSAD" localSheetId="14" hidden="1">{#N/A,#N/A,FALSE,"2~8번"}</definedName>
    <definedName name="ASFSDFSDFSAD" localSheetId="15" hidden="1">{#N/A,#N/A,FALSE,"2~8번"}</definedName>
    <definedName name="ASFSDFSDFSAD" hidden="1">{#N/A,#N/A,FALSE,"2~8번"}</definedName>
    <definedName name="ASG" hidden="1">#REF!</definedName>
    <definedName name="ash" localSheetId="3" hidden="1">{"'现金流量表（全部投资）'!$B$4:$P$23"}</definedName>
    <definedName name="ash" localSheetId="2" hidden="1">{"'现金流量表（全部投资）'!$B$4:$P$23"}</definedName>
    <definedName name="ash" localSheetId="4" hidden="1">{"'现金流量表（全部投资）'!$B$4:$P$23"}</definedName>
    <definedName name="ash" localSheetId="16" hidden="1">{"'现金流量表（全部投资）'!$B$4:$P$23"}</definedName>
    <definedName name="ash" localSheetId="21" hidden="1">{"'现金流量表（全部投资）'!$B$4:$P$23"}</definedName>
    <definedName name="ash" localSheetId="5" hidden="1">{"'现金流量表（全部投资）'!$B$4:$P$23"}</definedName>
    <definedName name="ash" localSheetId="13" hidden="1">{"'现金流量表（全部投资）'!$B$4:$P$23"}</definedName>
    <definedName name="ash" localSheetId="14" hidden="1">{"'现金流量表（全部投资）'!$B$4:$P$23"}</definedName>
    <definedName name="ash" localSheetId="15" hidden="1">{"'现金流量表（全部投资）'!$B$4:$P$23"}</definedName>
    <definedName name="ash" hidden="1">{"'现金流量表（全部投资）'!$B$4:$P$23"}</definedName>
    <definedName name="ASMEMinTemp" localSheetId="23">#REF!</definedName>
    <definedName name="ASMEMinTemp">#REF!</definedName>
    <definedName name="assdf" localSheetId="3" hidden="1">[39]Z!$T$179:$AH$179</definedName>
    <definedName name="assdf" localSheetId="2" hidden="1">[39]Z!$T$179:$AH$179</definedName>
    <definedName name="assdf" localSheetId="4" hidden="1">[39]Z!$T$179:$AH$179</definedName>
    <definedName name="assdf" localSheetId="16" hidden="1">[39]Z!$T$179:$AH$179</definedName>
    <definedName name="assdf" localSheetId="21" hidden="1">[39]Z!$T$179:$AH$179</definedName>
    <definedName name="assdf" localSheetId="5" hidden="1">[39]Z!$T$179:$AH$179</definedName>
    <definedName name="assdf" localSheetId="13" hidden="1">[39]Z!$T$179:$AH$179</definedName>
    <definedName name="assdf" localSheetId="18" hidden="1">[39]Z!$T$179:$AH$179</definedName>
    <definedName name="assdf" localSheetId="14" hidden="1">[39]Z!$T$179:$AH$179</definedName>
    <definedName name="assdf" localSheetId="15" hidden="1">[39]Z!$T$179:$AH$179</definedName>
    <definedName name="assdf" hidden="1">[39]Z!$T$179:$AH$179</definedName>
    <definedName name="ASTMA36" localSheetId="23">#REF!</definedName>
    <definedName name="ASTMA36">#REF!</definedName>
    <definedName name="ATGT" localSheetId="3" hidden="1">{"'Sheet1'!$L$16"}</definedName>
    <definedName name="ATGT" localSheetId="17" hidden="1">{"'Sheet1'!$L$16"}</definedName>
    <definedName name="ATGT" localSheetId="9" hidden="1">{"'Sheet1'!$L$16"}</definedName>
    <definedName name="ATGT" localSheetId="8" hidden="1">{"'Sheet1'!$L$16"}</definedName>
    <definedName name="ATGT" localSheetId="0" hidden="1">{"'Sheet1'!$L$16"}</definedName>
    <definedName name="ATGT" localSheetId="10" hidden="1">{"'Sheet1'!$L$16"}</definedName>
    <definedName name="ATGT" localSheetId="6" hidden="1">{"'Sheet1'!$L$16"}</definedName>
    <definedName name="ATGT" localSheetId="12" hidden="1">{"'Sheet1'!$L$16"}</definedName>
    <definedName name="ATGT" localSheetId="11" hidden="1">{"'Sheet1'!$L$16"}</definedName>
    <definedName name="ATGT" localSheetId="1" hidden="1">{"'Sheet1'!$L$16"}</definedName>
    <definedName name="ATGT" localSheetId="2" hidden="1">{"'Sheet1'!$L$16"}</definedName>
    <definedName name="ATGT" localSheetId="4" hidden="1">{"'Sheet1'!$L$16"}</definedName>
    <definedName name="ATGT" localSheetId="16" hidden="1">{"'Sheet1'!$L$16"}</definedName>
    <definedName name="ATGT" localSheetId="21" hidden="1">{"'Sheet1'!$L$16"}</definedName>
    <definedName name="ATGT" localSheetId="5" hidden="1">{"'Sheet1'!$L$16"}</definedName>
    <definedName name="ATGT" localSheetId="23" hidden="1">{"'Sheet1'!$L$16"}</definedName>
    <definedName name="ATGT" localSheetId="7" hidden="1">{"'Sheet1'!$L$16"}</definedName>
    <definedName name="ATGT" localSheetId="13" hidden="1">{"'Sheet1'!$L$16"}</definedName>
    <definedName name="ATGT" localSheetId="18" hidden="1">{"'Sheet1'!$L$16"}</definedName>
    <definedName name="ATGT" localSheetId="14" hidden="1">{"'Sheet1'!$L$16"}</definedName>
    <definedName name="ATGT" localSheetId="15" hidden="1">{"'Sheet1'!$L$16"}</definedName>
    <definedName name="ATGT" hidden="1">{"'Sheet1'!$L$16"}</definedName>
    <definedName name="Atten_Lg_Inc" localSheetId="3">'[41]Noise (3)'!$O$35</definedName>
    <definedName name="Atten_Lg_Inc" localSheetId="2">'[41]Noise (3)'!$O$35</definedName>
    <definedName name="Atten_Lg_Inc" localSheetId="4">'[41]Noise (3)'!$O$35</definedName>
    <definedName name="Atten_Lg_Inc" localSheetId="16">'[41]Noise (3)'!$O$35</definedName>
    <definedName name="Atten_Lg_Inc" localSheetId="21">'[41]Noise (3)'!$O$35</definedName>
    <definedName name="Atten_Lg_Inc" localSheetId="5">'[41]Noise (3)'!$O$35</definedName>
    <definedName name="Atten_Lg_Inc" localSheetId="13">'[41]Noise (3)'!$O$35</definedName>
    <definedName name="Atten_Lg_Inc" localSheetId="18">'[41]Noise (3)'!$O$35</definedName>
    <definedName name="Atten_Lg_Inc" localSheetId="14">'[41]Noise (3)'!$O$35</definedName>
    <definedName name="Atten_Lg_Inc" localSheetId="15">'[41]Noise (3)'!$O$35</definedName>
    <definedName name="Atten_Lg_Inc">'[41]Noise (3)'!$O$35</definedName>
    <definedName name="AttenuationLength" localSheetId="3">'[41]Noise (3)'!$C$40</definedName>
    <definedName name="AttenuationLength" localSheetId="2">'[41]Noise (3)'!$C$40</definedName>
    <definedName name="AttenuationLength" localSheetId="4">'[41]Noise (3)'!$C$40</definedName>
    <definedName name="AttenuationLength" localSheetId="16">'[41]Noise (3)'!$C$40</definedName>
    <definedName name="AttenuationLength" localSheetId="21">'[41]Noise (3)'!$C$40</definedName>
    <definedName name="AttenuationLength" localSheetId="5">'[41]Noise (3)'!$C$40</definedName>
    <definedName name="AttenuationLength" localSheetId="13">'[41]Noise (3)'!$C$40</definedName>
    <definedName name="AttenuationLength" localSheetId="18">'[41]Noise (3)'!$C$40</definedName>
    <definedName name="AttenuationLength" localSheetId="14">'[41]Noise (3)'!$C$40</definedName>
    <definedName name="AttenuationLength" localSheetId="15">'[41]Noise (3)'!$C$40</definedName>
    <definedName name="AttenuationLength">'[41]Noise (3)'!$C$40</definedName>
    <definedName name="AttenuationLength_input" localSheetId="3">'[41]Noise (3)'!$C$16</definedName>
    <definedName name="AttenuationLength_input" localSheetId="2">'[41]Noise (3)'!$C$16</definedName>
    <definedName name="AttenuationLength_input" localSheetId="4">'[41]Noise (3)'!$C$16</definedName>
    <definedName name="AttenuationLength_input" localSheetId="16">'[41]Noise (3)'!$C$16</definedName>
    <definedName name="AttenuationLength_input" localSheetId="21">'[41]Noise (3)'!$C$16</definedName>
    <definedName name="AttenuationLength_input" localSheetId="5">'[41]Noise (3)'!$C$16</definedName>
    <definedName name="AttenuationLength_input" localSheetId="13">'[41]Noise (3)'!$C$16</definedName>
    <definedName name="AttenuationLength_input" localSheetId="18">'[41]Noise (3)'!$C$16</definedName>
    <definedName name="AttenuationLength_input" localSheetId="14">'[41]Noise (3)'!$C$16</definedName>
    <definedName name="AttenuationLength_input" localSheetId="15">'[41]Noise (3)'!$C$16</definedName>
    <definedName name="AttenuationLength_input">'[41]Noise (3)'!$C$16</definedName>
    <definedName name="attic_basement_ship_data" localSheetId="23">#REF!</definedName>
    <definedName name="attic_basement_ship_data">#REF!</definedName>
    <definedName name="Aufstellungsart">#REF!</definedName>
    <definedName name="Auslandstabelle">#REF!</definedName>
    <definedName name="Autor">#REF!</definedName>
    <definedName name="av" localSheetId="3" hidden="1">{"'Liquid'!$A$1:$U$57"}</definedName>
    <definedName name="av" localSheetId="2" hidden="1">{"'Liquid'!$A$1:$U$57"}</definedName>
    <definedName name="av" localSheetId="4" hidden="1">{"'Liquid'!$A$1:$U$57"}</definedName>
    <definedName name="av" localSheetId="16" hidden="1">{"'Liquid'!$A$1:$U$57"}</definedName>
    <definedName name="av" localSheetId="21" hidden="1">{"'Liquid'!$A$1:$U$57"}</definedName>
    <definedName name="av" localSheetId="5" hidden="1">{"'Liquid'!$A$1:$U$57"}</definedName>
    <definedName name="av" localSheetId="13" hidden="1">{"'Liquid'!$A$1:$U$57"}</definedName>
    <definedName name="av" localSheetId="14" hidden="1">{"'Liquid'!$A$1:$U$57"}</definedName>
    <definedName name="av" localSheetId="15" hidden="1">{"'Liquid'!$A$1:$U$57"}</definedName>
    <definedName name="av" hidden="1">{"'Liquid'!$A$1:$U$57"}</definedName>
    <definedName name="Avg_Splitter_Lg" localSheetId="3">'[41]Estimation of splitter length'!$E$23</definedName>
    <definedName name="Avg_Splitter_Lg" localSheetId="2">'[41]Estimation of splitter length'!$E$23</definedName>
    <definedName name="Avg_Splitter_Lg" localSheetId="4">'[41]Estimation of splitter length'!$E$23</definedName>
    <definedName name="Avg_Splitter_Lg" localSheetId="16">'[41]Estimation of splitter length'!$E$23</definedName>
    <definedName name="Avg_Splitter_Lg" localSheetId="21">'[41]Estimation of splitter length'!$E$23</definedName>
    <definedName name="Avg_Splitter_Lg" localSheetId="5">'[41]Estimation of splitter length'!$E$23</definedName>
    <definedName name="Avg_Splitter_Lg" localSheetId="13">'[41]Estimation of splitter length'!$E$23</definedName>
    <definedName name="Avg_Splitter_Lg" localSheetId="18">'[41]Estimation of splitter length'!$E$23</definedName>
    <definedName name="Avg_Splitter_Lg" localSheetId="14">'[41]Estimation of splitter length'!$E$23</definedName>
    <definedName name="Avg_Splitter_Lg" localSheetId="15">'[41]Estimation of splitter length'!$E$23</definedName>
    <definedName name="Avg_Splitter_Lg">'[41]Estimation of splitter length'!$E$23</definedName>
    <definedName name="avigilia" localSheetId="3" hidden="1">{#N/A,#N/A,FALSE,"Project Cost Summary";#N/A,#N/A,FALSE,"Man Hour Summary"}</definedName>
    <definedName name="avigilia" localSheetId="9" hidden="1">{#N/A,#N/A,FALSE,"Project Cost Summary";#N/A,#N/A,FALSE,"Man Hour Summary"}</definedName>
    <definedName name="avigilia" localSheetId="8" hidden="1">{#N/A,#N/A,FALSE,"Project Cost Summary";#N/A,#N/A,FALSE,"Man Hour Summary"}</definedName>
    <definedName name="avigilia" localSheetId="0" hidden="1">{#N/A,#N/A,FALSE,"Project Cost Summary";#N/A,#N/A,FALSE,"Man Hour Summary"}</definedName>
    <definedName name="avigilia" localSheetId="10" hidden="1">{#N/A,#N/A,FALSE,"Project Cost Summary";#N/A,#N/A,FALSE,"Man Hour Summary"}</definedName>
    <definedName name="avigilia" localSheetId="6" hidden="1">{#N/A,#N/A,FALSE,"Project Cost Summary";#N/A,#N/A,FALSE,"Man Hour Summary"}</definedName>
    <definedName name="avigilia" localSheetId="12" hidden="1">{#N/A,#N/A,FALSE,"Project Cost Summary";#N/A,#N/A,FALSE,"Man Hour Summary"}</definedName>
    <definedName name="avigilia" localSheetId="11" hidden="1">{#N/A,#N/A,FALSE,"Project Cost Summary";#N/A,#N/A,FALSE,"Man Hour Summary"}</definedName>
    <definedName name="avigilia" localSheetId="1" hidden="1">{#N/A,#N/A,FALSE,"Project Cost Summary";#N/A,#N/A,FALSE,"Man Hour Summary"}</definedName>
    <definedName name="avigilia" localSheetId="2" hidden="1">{#N/A,#N/A,FALSE,"Project Cost Summary";#N/A,#N/A,FALSE,"Man Hour Summary"}</definedName>
    <definedName name="avigilia" localSheetId="4" hidden="1">{#N/A,#N/A,FALSE,"Project Cost Summary";#N/A,#N/A,FALSE,"Man Hour Summary"}</definedName>
    <definedName name="avigilia" localSheetId="16" hidden="1">{#N/A,#N/A,FALSE,"Project Cost Summary";#N/A,#N/A,FALSE,"Man Hour Summary"}</definedName>
    <definedName name="avigilia" localSheetId="21" hidden="1">{#N/A,#N/A,FALSE,"Project Cost Summary";#N/A,#N/A,FALSE,"Man Hour Summary"}</definedName>
    <definedName name="avigilia" localSheetId="5" hidden="1">{#N/A,#N/A,FALSE,"Project Cost Summary";#N/A,#N/A,FALSE,"Man Hour Summary"}</definedName>
    <definedName name="avigilia" localSheetId="23" hidden="1">{#N/A,#N/A,FALSE,"Project Cost Summary";#N/A,#N/A,FALSE,"Man Hour Summary"}</definedName>
    <definedName name="avigilia" localSheetId="7" hidden="1">{#N/A,#N/A,FALSE,"Project Cost Summary";#N/A,#N/A,FALSE,"Man Hour Summary"}</definedName>
    <definedName name="avigilia" localSheetId="13" hidden="1">{#N/A,#N/A,FALSE,"Project Cost Summary";#N/A,#N/A,FALSE,"Man Hour Summary"}</definedName>
    <definedName name="avigilia" localSheetId="18" hidden="1">{#N/A,#N/A,FALSE,"Project Cost Summary";#N/A,#N/A,FALSE,"Man Hour Summary"}</definedName>
    <definedName name="avigilia" localSheetId="14" hidden="1">{#N/A,#N/A,FALSE,"Project Cost Summary";#N/A,#N/A,FALSE,"Man Hour Summary"}</definedName>
    <definedName name="avigilia" localSheetId="15" hidden="1">{#N/A,#N/A,FALSE,"Project Cost Summary";#N/A,#N/A,FALSE,"Man Hour Summary"}</definedName>
    <definedName name="avigilia" hidden="1">{#N/A,#N/A,FALSE,"Project Cost Summary";#N/A,#N/A,FALSE,"Man Hour Summary"}</definedName>
    <definedName name="avigilia1" localSheetId="3" hidden="1">{#N/A,#N/A,FALSE,"Project Cost Summary";#N/A,#N/A,FALSE,"Man Hour Summary"}</definedName>
    <definedName name="avigilia1" localSheetId="9" hidden="1">{#N/A,#N/A,FALSE,"Project Cost Summary";#N/A,#N/A,FALSE,"Man Hour Summary"}</definedName>
    <definedName name="avigilia1" localSheetId="8" hidden="1">{#N/A,#N/A,FALSE,"Project Cost Summary";#N/A,#N/A,FALSE,"Man Hour Summary"}</definedName>
    <definedName name="avigilia1" localSheetId="0" hidden="1">{#N/A,#N/A,FALSE,"Project Cost Summary";#N/A,#N/A,FALSE,"Man Hour Summary"}</definedName>
    <definedName name="avigilia1" localSheetId="10" hidden="1">{#N/A,#N/A,FALSE,"Project Cost Summary";#N/A,#N/A,FALSE,"Man Hour Summary"}</definedName>
    <definedName name="avigilia1" localSheetId="6" hidden="1">{#N/A,#N/A,FALSE,"Project Cost Summary";#N/A,#N/A,FALSE,"Man Hour Summary"}</definedName>
    <definedName name="avigilia1" localSheetId="12" hidden="1">{#N/A,#N/A,FALSE,"Project Cost Summary";#N/A,#N/A,FALSE,"Man Hour Summary"}</definedName>
    <definedName name="avigilia1" localSheetId="11" hidden="1">{#N/A,#N/A,FALSE,"Project Cost Summary";#N/A,#N/A,FALSE,"Man Hour Summary"}</definedName>
    <definedName name="avigilia1" localSheetId="1" hidden="1">{#N/A,#N/A,FALSE,"Project Cost Summary";#N/A,#N/A,FALSE,"Man Hour Summary"}</definedName>
    <definedName name="avigilia1" localSheetId="2" hidden="1">{#N/A,#N/A,FALSE,"Project Cost Summary";#N/A,#N/A,FALSE,"Man Hour Summary"}</definedName>
    <definedName name="avigilia1" localSheetId="4" hidden="1">{#N/A,#N/A,FALSE,"Project Cost Summary";#N/A,#N/A,FALSE,"Man Hour Summary"}</definedName>
    <definedName name="avigilia1" localSheetId="16" hidden="1">{#N/A,#N/A,FALSE,"Project Cost Summary";#N/A,#N/A,FALSE,"Man Hour Summary"}</definedName>
    <definedName name="avigilia1" localSheetId="21" hidden="1">{#N/A,#N/A,FALSE,"Project Cost Summary";#N/A,#N/A,FALSE,"Man Hour Summary"}</definedName>
    <definedName name="avigilia1" localSheetId="5" hidden="1">{#N/A,#N/A,FALSE,"Project Cost Summary";#N/A,#N/A,FALSE,"Man Hour Summary"}</definedName>
    <definedName name="avigilia1" localSheetId="23" hidden="1">{#N/A,#N/A,FALSE,"Project Cost Summary";#N/A,#N/A,FALSE,"Man Hour Summary"}</definedName>
    <definedName name="avigilia1" localSheetId="7" hidden="1">{#N/A,#N/A,FALSE,"Project Cost Summary";#N/A,#N/A,FALSE,"Man Hour Summary"}</definedName>
    <definedName name="avigilia1" localSheetId="13" hidden="1">{#N/A,#N/A,FALSE,"Project Cost Summary";#N/A,#N/A,FALSE,"Man Hour Summary"}</definedName>
    <definedName name="avigilia1" localSheetId="18" hidden="1">{#N/A,#N/A,FALSE,"Project Cost Summary";#N/A,#N/A,FALSE,"Man Hour Summary"}</definedName>
    <definedName name="avigilia1" localSheetId="14" hidden="1">{#N/A,#N/A,FALSE,"Project Cost Summary";#N/A,#N/A,FALSE,"Man Hour Summary"}</definedName>
    <definedName name="avigilia1" localSheetId="15" hidden="1">{#N/A,#N/A,FALSE,"Project Cost Summary";#N/A,#N/A,FALSE,"Man Hour Summary"}</definedName>
    <definedName name="avigilia1" hidden="1">{#N/A,#N/A,FALSE,"Project Cost Summary";#N/A,#N/A,FALSE,"Man Hour Summary"}</definedName>
    <definedName name="avigilia2" localSheetId="3" hidden="1">{#N/A,#N/A,FALSE,"Project Cost Summary";#N/A,#N/A,FALSE,"Man Hour Summary"}</definedName>
    <definedName name="avigilia2" localSheetId="9" hidden="1">{#N/A,#N/A,FALSE,"Project Cost Summary";#N/A,#N/A,FALSE,"Man Hour Summary"}</definedName>
    <definedName name="avigilia2" localSheetId="8" hidden="1">{#N/A,#N/A,FALSE,"Project Cost Summary";#N/A,#N/A,FALSE,"Man Hour Summary"}</definedName>
    <definedName name="avigilia2" localSheetId="0" hidden="1">{#N/A,#N/A,FALSE,"Project Cost Summary";#N/A,#N/A,FALSE,"Man Hour Summary"}</definedName>
    <definedName name="avigilia2" localSheetId="10" hidden="1">{#N/A,#N/A,FALSE,"Project Cost Summary";#N/A,#N/A,FALSE,"Man Hour Summary"}</definedName>
    <definedName name="avigilia2" localSheetId="6" hidden="1">{#N/A,#N/A,FALSE,"Project Cost Summary";#N/A,#N/A,FALSE,"Man Hour Summary"}</definedName>
    <definedName name="avigilia2" localSheetId="12" hidden="1">{#N/A,#N/A,FALSE,"Project Cost Summary";#N/A,#N/A,FALSE,"Man Hour Summary"}</definedName>
    <definedName name="avigilia2" localSheetId="11" hidden="1">{#N/A,#N/A,FALSE,"Project Cost Summary";#N/A,#N/A,FALSE,"Man Hour Summary"}</definedName>
    <definedName name="avigilia2" localSheetId="1" hidden="1">{#N/A,#N/A,FALSE,"Project Cost Summary";#N/A,#N/A,FALSE,"Man Hour Summary"}</definedName>
    <definedName name="avigilia2" localSheetId="2" hidden="1">{#N/A,#N/A,FALSE,"Project Cost Summary";#N/A,#N/A,FALSE,"Man Hour Summary"}</definedName>
    <definedName name="avigilia2" localSheetId="4" hidden="1">{#N/A,#N/A,FALSE,"Project Cost Summary";#N/A,#N/A,FALSE,"Man Hour Summary"}</definedName>
    <definedName name="avigilia2" localSheetId="16" hidden="1">{#N/A,#N/A,FALSE,"Project Cost Summary";#N/A,#N/A,FALSE,"Man Hour Summary"}</definedName>
    <definedName name="avigilia2" localSheetId="21" hidden="1">{#N/A,#N/A,FALSE,"Project Cost Summary";#N/A,#N/A,FALSE,"Man Hour Summary"}</definedName>
    <definedName name="avigilia2" localSheetId="5" hidden="1">{#N/A,#N/A,FALSE,"Project Cost Summary";#N/A,#N/A,FALSE,"Man Hour Summary"}</definedName>
    <definedName name="avigilia2" localSheetId="23" hidden="1">{#N/A,#N/A,FALSE,"Project Cost Summary";#N/A,#N/A,FALSE,"Man Hour Summary"}</definedName>
    <definedName name="avigilia2" localSheetId="7" hidden="1">{#N/A,#N/A,FALSE,"Project Cost Summary";#N/A,#N/A,FALSE,"Man Hour Summary"}</definedName>
    <definedName name="avigilia2" localSheetId="13" hidden="1">{#N/A,#N/A,FALSE,"Project Cost Summary";#N/A,#N/A,FALSE,"Man Hour Summary"}</definedName>
    <definedName name="avigilia2" localSheetId="18" hidden="1">{#N/A,#N/A,FALSE,"Project Cost Summary";#N/A,#N/A,FALSE,"Man Hour Summary"}</definedName>
    <definedName name="avigilia2" localSheetId="14" hidden="1">{#N/A,#N/A,FALSE,"Project Cost Summary";#N/A,#N/A,FALSE,"Man Hour Summary"}</definedName>
    <definedName name="avigilia2" localSheetId="15" hidden="1">{#N/A,#N/A,FALSE,"Project Cost Summary";#N/A,#N/A,FALSE,"Man Hour Summary"}</definedName>
    <definedName name="avigilia2" hidden="1">{#N/A,#N/A,FALSE,"Project Cost Summary";#N/A,#N/A,FALSE,"Man Hour Summary"}</definedName>
    <definedName name="avigilia3" localSheetId="3" hidden="1">{#N/A,#N/A,FALSE,"Project Cost Summary";#N/A,#N/A,FALSE,"Man Hour Summary"}</definedName>
    <definedName name="avigilia3" localSheetId="9" hidden="1">{#N/A,#N/A,FALSE,"Project Cost Summary";#N/A,#N/A,FALSE,"Man Hour Summary"}</definedName>
    <definedName name="avigilia3" localSheetId="8" hidden="1">{#N/A,#N/A,FALSE,"Project Cost Summary";#N/A,#N/A,FALSE,"Man Hour Summary"}</definedName>
    <definedName name="avigilia3" localSheetId="0" hidden="1">{#N/A,#N/A,FALSE,"Project Cost Summary";#N/A,#N/A,FALSE,"Man Hour Summary"}</definedName>
    <definedName name="avigilia3" localSheetId="10" hidden="1">{#N/A,#N/A,FALSE,"Project Cost Summary";#N/A,#N/A,FALSE,"Man Hour Summary"}</definedName>
    <definedName name="avigilia3" localSheetId="6" hidden="1">{#N/A,#N/A,FALSE,"Project Cost Summary";#N/A,#N/A,FALSE,"Man Hour Summary"}</definedName>
    <definedName name="avigilia3" localSheetId="12" hidden="1">{#N/A,#N/A,FALSE,"Project Cost Summary";#N/A,#N/A,FALSE,"Man Hour Summary"}</definedName>
    <definedName name="avigilia3" localSheetId="11" hidden="1">{#N/A,#N/A,FALSE,"Project Cost Summary";#N/A,#N/A,FALSE,"Man Hour Summary"}</definedName>
    <definedName name="avigilia3" localSheetId="1" hidden="1">{#N/A,#N/A,FALSE,"Project Cost Summary";#N/A,#N/A,FALSE,"Man Hour Summary"}</definedName>
    <definedName name="avigilia3" localSheetId="2" hidden="1">{#N/A,#N/A,FALSE,"Project Cost Summary";#N/A,#N/A,FALSE,"Man Hour Summary"}</definedName>
    <definedName name="avigilia3" localSheetId="4" hidden="1">{#N/A,#N/A,FALSE,"Project Cost Summary";#N/A,#N/A,FALSE,"Man Hour Summary"}</definedName>
    <definedName name="avigilia3" localSheetId="16" hidden="1">{#N/A,#N/A,FALSE,"Project Cost Summary";#N/A,#N/A,FALSE,"Man Hour Summary"}</definedName>
    <definedName name="avigilia3" localSheetId="21" hidden="1">{#N/A,#N/A,FALSE,"Project Cost Summary";#N/A,#N/A,FALSE,"Man Hour Summary"}</definedName>
    <definedName name="avigilia3" localSheetId="5" hidden="1">{#N/A,#N/A,FALSE,"Project Cost Summary";#N/A,#N/A,FALSE,"Man Hour Summary"}</definedName>
    <definedName name="avigilia3" localSheetId="23" hidden="1">{#N/A,#N/A,FALSE,"Project Cost Summary";#N/A,#N/A,FALSE,"Man Hour Summary"}</definedName>
    <definedName name="avigilia3" localSheetId="7" hidden="1">{#N/A,#N/A,FALSE,"Project Cost Summary";#N/A,#N/A,FALSE,"Man Hour Summary"}</definedName>
    <definedName name="avigilia3" localSheetId="13" hidden="1">{#N/A,#N/A,FALSE,"Project Cost Summary";#N/A,#N/A,FALSE,"Man Hour Summary"}</definedName>
    <definedName name="avigilia3" localSheetId="18" hidden="1">{#N/A,#N/A,FALSE,"Project Cost Summary";#N/A,#N/A,FALSE,"Man Hour Summary"}</definedName>
    <definedName name="avigilia3" localSheetId="14" hidden="1">{#N/A,#N/A,FALSE,"Project Cost Summary";#N/A,#N/A,FALSE,"Man Hour Summary"}</definedName>
    <definedName name="avigilia3" localSheetId="15" hidden="1">{#N/A,#N/A,FALSE,"Project Cost Summary";#N/A,#N/A,FALSE,"Man Hour Summary"}</definedName>
    <definedName name="avigilia3" hidden="1">{#N/A,#N/A,FALSE,"Project Cost Summary";#N/A,#N/A,FALSE,"Man Hour Summary"}</definedName>
    <definedName name="avigilia4" localSheetId="3" hidden="1">{#N/A,#N/A,FALSE,"Project Cost Summary";#N/A,#N/A,FALSE,"Man Hour Summary"}</definedName>
    <definedName name="avigilia4" localSheetId="9" hidden="1">{#N/A,#N/A,FALSE,"Project Cost Summary";#N/A,#N/A,FALSE,"Man Hour Summary"}</definedName>
    <definedName name="avigilia4" localSheetId="8" hidden="1">{#N/A,#N/A,FALSE,"Project Cost Summary";#N/A,#N/A,FALSE,"Man Hour Summary"}</definedName>
    <definedName name="avigilia4" localSheetId="0" hidden="1">{#N/A,#N/A,FALSE,"Project Cost Summary";#N/A,#N/A,FALSE,"Man Hour Summary"}</definedName>
    <definedName name="avigilia4" localSheetId="10" hidden="1">{#N/A,#N/A,FALSE,"Project Cost Summary";#N/A,#N/A,FALSE,"Man Hour Summary"}</definedName>
    <definedName name="avigilia4" localSheetId="6" hidden="1">{#N/A,#N/A,FALSE,"Project Cost Summary";#N/A,#N/A,FALSE,"Man Hour Summary"}</definedName>
    <definedName name="avigilia4" localSheetId="12" hidden="1">{#N/A,#N/A,FALSE,"Project Cost Summary";#N/A,#N/A,FALSE,"Man Hour Summary"}</definedName>
    <definedName name="avigilia4" localSheetId="11" hidden="1">{#N/A,#N/A,FALSE,"Project Cost Summary";#N/A,#N/A,FALSE,"Man Hour Summary"}</definedName>
    <definedName name="avigilia4" localSheetId="1" hidden="1">{#N/A,#N/A,FALSE,"Project Cost Summary";#N/A,#N/A,FALSE,"Man Hour Summary"}</definedName>
    <definedName name="avigilia4" localSheetId="2" hidden="1">{#N/A,#N/A,FALSE,"Project Cost Summary";#N/A,#N/A,FALSE,"Man Hour Summary"}</definedName>
    <definedName name="avigilia4" localSheetId="4" hidden="1">{#N/A,#N/A,FALSE,"Project Cost Summary";#N/A,#N/A,FALSE,"Man Hour Summary"}</definedName>
    <definedName name="avigilia4" localSheetId="16" hidden="1">{#N/A,#N/A,FALSE,"Project Cost Summary";#N/A,#N/A,FALSE,"Man Hour Summary"}</definedName>
    <definedName name="avigilia4" localSheetId="21" hidden="1">{#N/A,#N/A,FALSE,"Project Cost Summary";#N/A,#N/A,FALSE,"Man Hour Summary"}</definedName>
    <definedName name="avigilia4" localSheetId="5" hidden="1">{#N/A,#N/A,FALSE,"Project Cost Summary";#N/A,#N/A,FALSE,"Man Hour Summary"}</definedName>
    <definedName name="avigilia4" localSheetId="23" hidden="1">{#N/A,#N/A,FALSE,"Project Cost Summary";#N/A,#N/A,FALSE,"Man Hour Summary"}</definedName>
    <definedName name="avigilia4" localSheetId="7" hidden="1">{#N/A,#N/A,FALSE,"Project Cost Summary";#N/A,#N/A,FALSE,"Man Hour Summary"}</definedName>
    <definedName name="avigilia4" localSheetId="13" hidden="1">{#N/A,#N/A,FALSE,"Project Cost Summary";#N/A,#N/A,FALSE,"Man Hour Summary"}</definedName>
    <definedName name="avigilia4" localSheetId="18" hidden="1">{#N/A,#N/A,FALSE,"Project Cost Summary";#N/A,#N/A,FALSE,"Man Hour Summary"}</definedName>
    <definedName name="avigilia4" localSheetId="14" hidden="1">{#N/A,#N/A,FALSE,"Project Cost Summary";#N/A,#N/A,FALSE,"Man Hour Summary"}</definedName>
    <definedName name="avigilia4" localSheetId="15" hidden="1">{#N/A,#N/A,FALSE,"Project Cost Summary";#N/A,#N/A,FALSE,"Man Hour Summary"}</definedName>
    <definedName name="avigilia4" hidden="1">{#N/A,#N/A,FALSE,"Project Cost Summary";#N/A,#N/A,FALSE,"Man Hour Summary"}</definedName>
    <definedName name="avigilia5" localSheetId="3" hidden="1">{#N/A,#N/A,FALSE,"Project Cost Summary";#N/A,#N/A,FALSE,"Man Hour Summary"}</definedName>
    <definedName name="avigilia5" localSheetId="9" hidden="1">{#N/A,#N/A,FALSE,"Project Cost Summary";#N/A,#N/A,FALSE,"Man Hour Summary"}</definedName>
    <definedName name="avigilia5" localSheetId="8" hidden="1">{#N/A,#N/A,FALSE,"Project Cost Summary";#N/A,#N/A,FALSE,"Man Hour Summary"}</definedName>
    <definedName name="avigilia5" localSheetId="0" hidden="1">{#N/A,#N/A,FALSE,"Project Cost Summary";#N/A,#N/A,FALSE,"Man Hour Summary"}</definedName>
    <definedName name="avigilia5" localSheetId="10" hidden="1">{#N/A,#N/A,FALSE,"Project Cost Summary";#N/A,#N/A,FALSE,"Man Hour Summary"}</definedName>
    <definedName name="avigilia5" localSheetId="6" hidden="1">{#N/A,#N/A,FALSE,"Project Cost Summary";#N/A,#N/A,FALSE,"Man Hour Summary"}</definedName>
    <definedName name="avigilia5" localSheetId="12" hidden="1">{#N/A,#N/A,FALSE,"Project Cost Summary";#N/A,#N/A,FALSE,"Man Hour Summary"}</definedName>
    <definedName name="avigilia5" localSheetId="11" hidden="1">{#N/A,#N/A,FALSE,"Project Cost Summary";#N/A,#N/A,FALSE,"Man Hour Summary"}</definedName>
    <definedName name="avigilia5" localSheetId="1" hidden="1">{#N/A,#N/A,FALSE,"Project Cost Summary";#N/A,#N/A,FALSE,"Man Hour Summary"}</definedName>
    <definedName name="avigilia5" localSheetId="2" hidden="1">{#N/A,#N/A,FALSE,"Project Cost Summary";#N/A,#N/A,FALSE,"Man Hour Summary"}</definedName>
    <definedName name="avigilia5" localSheetId="4" hidden="1">{#N/A,#N/A,FALSE,"Project Cost Summary";#N/A,#N/A,FALSE,"Man Hour Summary"}</definedName>
    <definedName name="avigilia5" localSheetId="16" hidden="1">{#N/A,#N/A,FALSE,"Project Cost Summary";#N/A,#N/A,FALSE,"Man Hour Summary"}</definedName>
    <definedName name="avigilia5" localSheetId="21" hidden="1">{#N/A,#N/A,FALSE,"Project Cost Summary";#N/A,#N/A,FALSE,"Man Hour Summary"}</definedName>
    <definedName name="avigilia5" localSheetId="5" hidden="1">{#N/A,#N/A,FALSE,"Project Cost Summary";#N/A,#N/A,FALSE,"Man Hour Summary"}</definedName>
    <definedName name="avigilia5" localSheetId="23" hidden="1">{#N/A,#N/A,FALSE,"Project Cost Summary";#N/A,#N/A,FALSE,"Man Hour Summary"}</definedName>
    <definedName name="avigilia5" localSheetId="7" hidden="1">{#N/A,#N/A,FALSE,"Project Cost Summary";#N/A,#N/A,FALSE,"Man Hour Summary"}</definedName>
    <definedName name="avigilia5" localSheetId="13" hidden="1">{#N/A,#N/A,FALSE,"Project Cost Summary";#N/A,#N/A,FALSE,"Man Hour Summary"}</definedName>
    <definedName name="avigilia5" localSheetId="18" hidden="1">{#N/A,#N/A,FALSE,"Project Cost Summary";#N/A,#N/A,FALSE,"Man Hour Summary"}</definedName>
    <definedName name="avigilia5" localSheetId="14" hidden="1">{#N/A,#N/A,FALSE,"Project Cost Summary";#N/A,#N/A,FALSE,"Man Hour Summary"}</definedName>
    <definedName name="avigilia5" localSheetId="15" hidden="1">{#N/A,#N/A,FALSE,"Project Cost Summary";#N/A,#N/A,FALSE,"Man Hour Summary"}</definedName>
    <definedName name="avigilia5" hidden="1">{#N/A,#N/A,FALSE,"Project Cost Summary";#N/A,#N/A,FALSE,"Man Hour Summary"}</definedName>
    <definedName name="avigilia6" localSheetId="3" hidden="1">{#N/A,#N/A,FALSE,"Project Cost Summary";#N/A,#N/A,FALSE,"Man Hour Summary"}</definedName>
    <definedName name="avigilia6" localSheetId="9" hidden="1">{#N/A,#N/A,FALSE,"Project Cost Summary";#N/A,#N/A,FALSE,"Man Hour Summary"}</definedName>
    <definedName name="avigilia6" localSheetId="8" hidden="1">{#N/A,#N/A,FALSE,"Project Cost Summary";#N/A,#N/A,FALSE,"Man Hour Summary"}</definedName>
    <definedName name="avigilia6" localSheetId="0" hidden="1">{#N/A,#N/A,FALSE,"Project Cost Summary";#N/A,#N/A,FALSE,"Man Hour Summary"}</definedName>
    <definedName name="avigilia6" localSheetId="10" hidden="1">{#N/A,#N/A,FALSE,"Project Cost Summary";#N/A,#N/A,FALSE,"Man Hour Summary"}</definedName>
    <definedName name="avigilia6" localSheetId="6" hidden="1">{#N/A,#N/A,FALSE,"Project Cost Summary";#N/A,#N/A,FALSE,"Man Hour Summary"}</definedName>
    <definedName name="avigilia6" localSheetId="12" hidden="1">{#N/A,#N/A,FALSE,"Project Cost Summary";#N/A,#N/A,FALSE,"Man Hour Summary"}</definedName>
    <definedName name="avigilia6" localSheetId="11" hidden="1">{#N/A,#N/A,FALSE,"Project Cost Summary";#N/A,#N/A,FALSE,"Man Hour Summary"}</definedName>
    <definedName name="avigilia6" localSheetId="1" hidden="1">{#N/A,#N/A,FALSE,"Project Cost Summary";#N/A,#N/A,FALSE,"Man Hour Summary"}</definedName>
    <definedName name="avigilia6" localSheetId="2" hidden="1">{#N/A,#N/A,FALSE,"Project Cost Summary";#N/A,#N/A,FALSE,"Man Hour Summary"}</definedName>
    <definedName name="avigilia6" localSheetId="4" hidden="1">{#N/A,#N/A,FALSE,"Project Cost Summary";#N/A,#N/A,FALSE,"Man Hour Summary"}</definedName>
    <definedName name="avigilia6" localSheetId="16" hidden="1">{#N/A,#N/A,FALSE,"Project Cost Summary";#N/A,#N/A,FALSE,"Man Hour Summary"}</definedName>
    <definedName name="avigilia6" localSheetId="21" hidden="1">{#N/A,#N/A,FALSE,"Project Cost Summary";#N/A,#N/A,FALSE,"Man Hour Summary"}</definedName>
    <definedName name="avigilia6" localSheetId="5" hidden="1">{#N/A,#N/A,FALSE,"Project Cost Summary";#N/A,#N/A,FALSE,"Man Hour Summary"}</definedName>
    <definedName name="avigilia6" localSheetId="23" hidden="1">{#N/A,#N/A,FALSE,"Project Cost Summary";#N/A,#N/A,FALSE,"Man Hour Summary"}</definedName>
    <definedName name="avigilia6" localSheetId="7" hidden="1">{#N/A,#N/A,FALSE,"Project Cost Summary";#N/A,#N/A,FALSE,"Man Hour Summary"}</definedName>
    <definedName name="avigilia6" localSheetId="13" hidden="1">{#N/A,#N/A,FALSE,"Project Cost Summary";#N/A,#N/A,FALSE,"Man Hour Summary"}</definedName>
    <definedName name="avigilia6" localSheetId="18" hidden="1">{#N/A,#N/A,FALSE,"Project Cost Summary";#N/A,#N/A,FALSE,"Man Hour Summary"}</definedName>
    <definedName name="avigilia6" localSheetId="14" hidden="1">{#N/A,#N/A,FALSE,"Project Cost Summary";#N/A,#N/A,FALSE,"Man Hour Summary"}</definedName>
    <definedName name="avigilia6" localSheetId="15" hidden="1">{#N/A,#N/A,FALSE,"Project Cost Summary";#N/A,#N/A,FALSE,"Man Hour Summary"}</definedName>
    <definedName name="avigilia6" hidden="1">{#N/A,#N/A,FALSE,"Project Cost Summary";#N/A,#N/A,FALSE,"Man Hour Summary"}</definedName>
    <definedName name="avigilia7" localSheetId="3" hidden="1">{#N/A,#N/A,FALSE,"Project Cost Summary";#N/A,#N/A,FALSE,"Man Hour Summary"}</definedName>
    <definedName name="avigilia7" localSheetId="9" hidden="1">{#N/A,#N/A,FALSE,"Project Cost Summary";#N/A,#N/A,FALSE,"Man Hour Summary"}</definedName>
    <definedName name="avigilia7" localSheetId="8" hidden="1">{#N/A,#N/A,FALSE,"Project Cost Summary";#N/A,#N/A,FALSE,"Man Hour Summary"}</definedName>
    <definedName name="avigilia7" localSheetId="0" hidden="1">{#N/A,#N/A,FALSE,"Project Cost Summary";#N/A,#N/A,FALSE,"Man Hour Summary"}</definedName>
    <definedName name="avigilia7" localSheetId="10" hidden="1">{#N/A,#N/A,FALSE,"Project Cost Summary";#N/A,#N/A,FALSE,"Man Hour Summary"}</definedName>
    <definedName name="avigilia7" localSheetId="6" hidden="1">{#N/A,#N/A,FALSE,"Project Cost Summary";#N/A,#N/A,FALSE,"Man Hour Summary"}</definedName>
    <definedName name="avigilia7" localSheetId="12" hidden="1">{#N/A,#N/A,FALSE,"Project Cost Summary";#N/A,#N/A,FALSE,"Man Hour Summary"}</definedName>
    <definedName name="avigilia7" localSheetId="11" hidden="1">{#N/A,#N/A,FALSE,"Project Cost Summary";#N/A,#N/A,FALSE,"Man Hour Summary"}</definedName>
    <definedName name="avigilia7" localSheetId="1" hidden="1">{#N/A,#N/A,FALSE,"Project Cost Summary";#N/A,#N/A,FALSE,"Man Hour Summary"}</definedName>
    <definedName name="avigilia7" localSheetId="2" hidden="1">{#N/A,#N/A,FALSE,"Project Cost Summary";#N/A,#N/A,FALSE,"Man Hour Summary"}</definedName>
    <definedName name="avigilia7" localSheetId="4" hidden="1">{#N/A,#N/A,FALSE,"Project Cost Summary";#N/A,#N/A,FALSE,"Man Hour Summary"}</definedName>
    <definedName name="avigilia7" localSheetId="16" hidden="1">{#N/A,#N/A,FALSE,"Project Cost Summary";#N/A,#N/A,FALSE,"Man Hour Summary"}</definedName>
    <definedName name="avigilia7" localSheetId="21" hidden="1">{#N/A,#N/A,FALSE,"Project Cost Summary";#N/A,#N/A,FALSE,"Man Hour Summary"}</definedName>
    <definedName name="avigilia7" localSheetId="5" hidden="1">{#N/A,#N/A,FALSE,"Project Cost Summary";#N/A,#N/A,FALSE,"Man Hour Summary"}</definedName>
    <definedName name="avigilia7" localSheetId="23" hidden="1">{#N/A,#N/A,FALSE,"Project Cost Summary";#N/A,#N/A,FALSE,"Man Hour Summary"}</definedName>
    <definedName name="avigilia7" localSheetId="7" hidden="1">{#N/A,#N/A,FALSE,"Project Cost Summary";#N/A,#N/A,FALSE,"Man Hour Summary"}</definedName>
    <definedName name="avigilia7" localSheetId="13" hidden="1">{#N/A,#N/A,FALSE,"Project Cost Summary";#N/A,#N/A,FALSE,"Man Hour Summary"}</definedName>
    <definedName name="avigilia7" localSheetId="18" hidden="1">{#N/A,#N/A,FALSE,"Project Cost Summary";#N/A,#N/A,FALSE,"Man Hour Summary"}</definedName>
    <definedName name="avigilia7" localSheetId="14" hidden="1">{#N/A,#N/A,FALSE,"Project Cost Summary";#N/A,#N/A,FALSE,"Man Hour Summary"}</definedName>
    <definedName name="avigilia7" localSheetId="15" hidden="1">{#N/A,#N/A,FALSE,"Project Cost Summary";#N/A,#N/A,FALSE,"Man Hour Summary"}</definedName>
    <definedName name="avigilia7" hidden="1">{#N/A,#N/A,FALSE,"Project Cost Summary";#N/A,#N/A,FALSE,"Man Hour Summary"}</definedName>
    <definedName name="AVIGILIA8" localSheetId="3" hidden="1">{#N/A,#N/A,FALSE,"Project Cost Summary";#N/A,#N/A,FALSE,"Man Hour Summary"}</definedName>
    <definedName name="AVIGILIA8" localSheetId="9" hidden="1">{#N/A,#N/A,FALSE,"Project Cost Summary";#N/A,#N/A,FALSE,"Man Hour Summary"}</definedName>
    <definedName name="AVIGILIA8" localSheetId="8" hidden="1">{#N/A,#N/A,FALSE,"Project Cost Summary";#N/A,#N/A,FALSE,"Man Hour Summary"}</definedName>
    <definedName name="AVIGILIA8" localSheetId="0" hidden="1">{#N/A,#N/A,FALSE,"Project Cost Summary";#N/A,#N/A,FALSE,"Man Hour Summary"}</definedName>
    <definedName name="AVIGILIA8" localSheetId="10" hidden="1">{#N/A,#N/A,FALSE,"Project Cost Summary";#N/A,#N/A,FALSE,"Man Hour Summary"}</definedName>
    <definedName name="AVIGILIA8" localSheetId="6" hidden="1">{#N/A,#N/A,FALSE,"Project Cost Summary";#N/A,#N/A,FALSE,"Man Hour Summary"}</definedName>
    <definedName name="AVIGILIA8" localSheetId="12" hidden="1">{#N/A,#N/A,FALSE,"Project Cost Summary";#N/A,#N/A,FALSE,"Man Hour Summary"}</definedName>
    <definedName name="AVIGILIA8" localSheetId="11" hidden="1">{#N/A,#N/A,FALSE,"Project Cost Summary";#N/A,#N/A,FALSE,"Man Hour Summary"}</definedName>
    <definedName name="AVIGILIA8" localSheetId="1" hidden="1">{#N/A,#N/A,FALSE,"Project Cost Summary";#N/A,#N/A,FALSE,"Man Hour Summary"}</definedName>
    <definedName name="AVIGILIA8" localSheetId="2" hidden="1">{#N/A,#N/A,FALSE,"Project Cost Summary";#N/A,#N/A,FALSE,"Man Hour Summary"}</definedName>
    <definedName name="AVIGILIA8" localSheetId="4" hidden="1">{#N/A,#N/A,FALSE,"Project Cost Summary";#N/A,#N/A,FALSE,"Man Hour Summary"}</definedName>
    <definedName name="AVIGILIA8" localSheetId="16" hidden="1">{#N/A,#N/A,FALSE,"Project Cost Summary";#N/A,#N/A,FALSE,"Man Hour Summary"}</definedName>
    <definedName name="AVIGILIA8" localSheetId="21" hidden="1">{#N/A,#N/A,FALSE,"Project Cost Summary";#N/A,#N/A,FALSE,"Man Hour Summary"}</definedName>
    <definedName name="AVIGILIA8" localSheetId="5" hidden="1">{#N/A,#N/A,FALSE,"Project Cost Summary";#N/A,#N/A,FALSE,"Man Hour Summary"}</definedName>
    <definedName name="AVIGILIA8" localSheetId="23" hidden="1">{#N/A,#N/A,FALSE,"Project Cost Summary";#N/A,#N/A,FALSE,"Man Hour Summary"}</definedName>
    <definedName name="AVIGILIA8" localSheetId="7" hidden="1">{#N/A,#N/A,FALSE,"Project Cost Summary";#N/A,#N/A,FALSE,"Man Hour Summary"}</definedName>
    <definedName name="AVIGILIA8" localSheetId="13" hidden="1">{#N/A,#N/A,FALSE,"Project Cost Summary";#N/A,#N/A,FALSE,"Man Hour Summary"}</definedName>
    <definedName name="AVIGILIA8" localSheetId="18" hidden="1">{#N/A,#N/A,FALSE,"Project Cost Summary";#N/A,#N/A,FALSE,"Man Hour Summary"}</definedName>
    <definedName name="AVIGILIA8" localSheetId="14" hidden="1">{#N/A,#N/A,FALSE,"Project Cost Summary";#N/A,#N/A,FALSE,"Man Hour Summary"}</definedName>
    <definedName name="AVIGILIA8" localSheetId="15" hidden="1">{#N/A,#N/A,FALSE,"Project Cost Summary";#N/A,#N/A,FALSE,"Man Hour Summary"}</definedName>
    <definedName name="AVIGILIA8" hidden="1">{#N/A,#N/A,FALSE,"Project Cost Summary";#N/A,#N/A,FALSE,"Man Hour Summary"}</definedName>
    <definedName name="azerty" localSheetId="23" hidden="1">#REF!</definedName>
    <definedName name="azerty" hidden="1">#REF!</definedName>
    <definedName name="b" localSheetId="3" hidden="1">{"'Sheet1'!$A$3:$I$11"}</definedName>
    <definedName name="b" localSheetId="9" hidden="1">{"'Sheet1'!$A$3:$I$11"}</definedName>
    <definedName name="b" localSheetId="8" hidden="1">{"'Sheet1'!$A$3:$I$11"}</definedName>
    <definedName name="b" localSheetId="0" hidden="1">{"'Sheet1'!$A$3:$I$11"}</definedName>
    <definedName name="b" localSheetId="10" hidden="1">{"'Sheet1'!$A$3:$I$11"}</definedName>
    <definedName name="b" localSheetId="6" hidden="1">{"'Sheet1'!$A$3:$I$11"}</definedName>
    <definedName name="b" localSheetId="12" hidden="1">{"'Sheet1'!$A$3:$I$11"}</definedName>
    <definedName name="b" localSheetId="11" hidden="1">{"'Sheet1'!$A$3:$I$11"}</definedName>
    <definedName name="b" localSheetId="1" hidden="1">{"'Sheet1'!$A$3:$I$11"}</definedName>
    <definedName name="b" localSheetId="2" hidden="1">{"'Sheet1'!$A$3:$I$11"}</definedName>
    <definedName name="b" localSheetId="4" hidden="1">{"'Sheet1'!$A$3:$I$11"}</definedName>
    <definedName name="b" localSheetId="16" hidden="1">{"'Sheet1'!$A$3:$I$11"}</definedName>
    <definedName name="b" localSheetId="21" hidden="1">{"'Sheet1'!$A$3:$I$11"}</definedName>
    <definedName name="b" localSheetId="5" hidden="1">{"'Sheet1'!$A$3:$I$11"}</definedName>
    <definedName name="b" localSheetId="7" hidden="1">{"'Sheet1'!$A$3:$I$11"}</definedName>
    <definedName name="b" localSheetId="13" hidden="1">{"'Sheet1'!$A$3:$I$11"}</definedName>
    <definedName name="b" localSheetId="18" hidden="1">{"'Sheet1'!$A$3:$I$11"}</definedName>
    <definedName name="b" localSheetId="14" hidden="1">{"'Sheet1'!$A$3:$I$11"}</definedName>
    <definedName name="b" localSheetId="15" hidden="1">{"'Sheet1'!$A$3:$I$11"}</definedName>
    <definedName name="B">[28]Breech_Duct!$B$66</definedName>
    <definedName name="b0">#REF!</definedName>
    <definedName name="BaffleOrientation" localSheetId="3">'[41]Noise (3)'!$C$12</definedName>
    <definedName name="BaffleOrientation" localSheetId="2">'[41]Noise (3)'!$C$12</definedName>
    <definedName name="BaffleOrientation" localSheetId="4">'[41]Noise (3)'!$C$12</definedName>
    <definedName name="BaffleOrientation" localSheetId="16">'[41]Noise (3)'!$C$12</definedName>
    <definedName name="BaffleOrientation" localSheetId="21">'[41]Noise (3)'!$C$12</definedName>
    <definedName name="BaffleOrientation" localSheetId="5">'[41]Noise (3)'!$C$12</definedName>
    <definedName name="BaffleOrientation" localSheetId="13">'[41]Noise (3)'!$C$12</definedName>
    <definedName name="BaffleOrientation" localSheetId="18">'[41]Noise (3)'!$C$12</definedName>
    <definedName name="BaffleOrientation" localSheetId="14">'[41]Noise (3)'!$C$12</definedName>
    <definedName name="BaffleOrientation" localSheetId="15">'[41]Noise (3)'!$C$12</definedName>
    <definedName name="BaffleOrientation">'[41]Noise (3)'!$C$12</definedName>
    <definedName name="ball">#REF!</definedName>
    <definedName name="banQL" localSheetId="3" hidden="1">{"'Sheet1'!$L$16"}</definedName>
    <definedName name="banQL" localSheetId="17" hidden="1">{"'Sheet1'!$L$16"}</definedName>
    <definedName name="banQL" localSheetId="9" hidden="1">{"'Sheet1'!$L$16"}</definedName>
    <definedName name="banQL" localSheetId="8" hidden="1">{"'Sheet1'!$L$16"}</definedName>
    <definedName name="banQL" localSheetId="0" hidden="1">{"'Sheet1'!$L$16"}</definedName>
    <definedName name="banQL" localSheetId="10" hidden="1">{"'Sheet1'!$L$16"}</definedName>
    <definedName name="banQL" localSheetId="6" hidden="1">{"'Sheet1'!$L$16"}</definedName>
    <definedName name="banQL" localSheetId="12" hidden="1">{"'Sheet1'!$L$16"}</definedName>
    <definedName name="banQL" localSheetId="11" hidden="1">{"'Sheet1'!$L$16"}</definedName>
    <definedName name="banQL" localSheetId="1" hidden="1">{"'Sheet1'!$L$16"}</definedName>
    <definedName name="banQL" localSheetId="2" hidden="1">{"'Sheet1'!$L$16"}</definedName>
    <definedName name="banQL" localSheetId="4" hidden="1">{"'Sheet1'!$L$16"}</definedName>
    <definedName name="banQL" localSheetId="16" hidden="1">{"'Sheet1'!$L$16"}</definedName>
    <definedName name="banQL" localSheetId="21" hidden="1">{"'Sheet1'!$L$16"}</definedName>
    <definedName name="banQL" localSheetId="5" hidden="1">{"'Sheet1'!$L$16"}</definedName>
    <definedName name="banQL" localSheetId="23" hidden="1">{"'Sheet1'!$L$16"}</definedName>
    <definedName name="banQL" localSheetId="7" hidden="1">{"'Sheet1'!$L$16"}</definedName>
    <definedName name="banQL" localSheetId="13" hidden="1">{"'Sheet1'!$L$16"}</definedName>
    <definedName name="banQL" localSheetId="18" hidden="1">{"'Sheet1'!$L$16"}</definedName>
    <definedName name="banQL" localSheetId="14" hidden="1">{"'Sheet1'!$L$16"}</definedName>
    <definedName name="banQL" localSheetId="15" hidden="1">{"'Sheet1'!$L$16"}</definedName>
    <definedName name="banQL" hidden="1">{"'Sheet1'!$L$16"}</definedName>
    <definedName name="baogia2" hidden="1">#REF!</definedName>
    <definedName name="baogio" localSheetId="3" hidden="1">{#N/A,#N/A,FALSE,"CCTV"}</definedName>
    <definedName name="baogio" localSheetId="2" hidden="1">{#N/A,#N/A,FALSE,"CCTV"}</definedName>
    <definedName name="baogio" localSheetId="4" hidden="1">{#N/A,#N/A,FALSE,"CCTV"}</definedName>
    <definedName name="baogio" localSheetId="16" hidden="1">{#N/A,#N/A,FALSE,"CCTV"}</definedName>
    <definedName name="baogio" localSheetId="21" hidden="1">{#N/A,#N/A,FALSE,"CCTV"}</definedName>
    <definedName name="baogio" localSheetId="5" hidden="1">{#N/A,#N/A,FALSE,"CCTV"}</definedName>
    <definedName name="baogio" localSheetId="13" hidden="1">{#N/A,#N/A,FALSE,"CCTV"}</definedName>
    <definedName name="baogio" localSheetId="14" hidden="1">{#N/A,#N/A,FALSE,"CCTV"}</definedName>
    <definedName name="baogio" localSheetId="15" hidden="1">{#N/A,#N/A,FALSE,"CCTV"}</definedName>
    <definedName name="baogio" hidden="1">{#N/A,#N/A,FALSE,"CCTV"}</definedName>
    <definedName name="BAR_FC" localSheetId="23">#REF!</definedName>
    <definedName name="BAR_FC">#REF!</definedName>
    <definedName name="BAR_LC" localSheetId="23">#REF!</definedName>
    <definedName name="BAR_LC">#REF!</definedName>
    <definedName name="BAR_SUP" localSheetId="23">#REF!</definedName>
    <definedName name="BAR_SUP">#REF!</definedName>
    <definedName name="barge" localSheetId="3" hidden="1">{#N/A,#N/A,FALSE,"Mhr_Sum"}</definedName>
    <definedName name="barge" localSheetId="2" hidden="1">{#N/A,#N/A,FALSE,"Mhr_Sum"}</definedName>
    <definedName name="barge" localSheetId="4" hidden="1">{#N/A,#N/A,FALSE,"Mhr_Sum"}</definedName>
    <definedName name="barge" localSheetId="16" hidden="1">{#N/A,#N/A,FALSE,"Mhr_Sum"}</definedName>
    <definedName name="barge" localSheetId="21" hidden="1">{#N/A,#N/A,FALSE,"Mhr_Sum"}</definedName>
    <definedName name="barge" localSheetId="5" hidden="1">{#N/A,#N/A,FALSE,"Mhr_Sum"}</definedName>
    <definedName name="barge" localSheetId="13" hidden="1">{#N/A,#N/A,FALSE,"Mhr_Sum"}</definedName>
    <definedName name="barge" localSheetId="14" hidden="1">{#N/A,#N/A,FALSE,"Mhr_Sum"}</definedName>
    <definedName name="barge" localSheetId="15" hidden="1">{#N/A,#N/A,FALSE,"Mhr_Sum"}</definedName>
    <definedName name="barge" hidden="1">{#N/A,#N/A,FALSE,"Mhr_Sum"}</definedName>
    <definedName name="BASE" localSheetId="3" hidden="1">{#N/A,#N/A,TRUE,"Basic";#N/A,#N/A,TRUE,"EXT-TABLE";#N/A,#N/A,TRUE,"STEEL";#N/A,#N/A,TRUE,"INT-Table";#N/A,#N/A,TRUE,"STEEL";#N/A,#N/A,TRUE,"Door"}</definedName>
    <definedName name="BASE" localSheetId="2" hidden="1">{#N/A,#N/A,TRUE,"Basic";#N/A,#N/A,TRUE,"EXT-TABLE";#N/A,#N/A,TRUE,"STEEL";#N/A,#N/A,TRUE,"INT-Table";#N/A,#N/A,TRUE,"STEEL";#N/A,#N/A,TRUE,"Door"}</definedName>
    <definedName name="BASE" localSheetId="4" hidden="1">{#N/A,#N/A,TRUE,"Basic";#N/A,#N/A,TRUE,"EXT-TABLE";#N/A,#N/A,TRUE,"STEEL";#N/A,#N/A,TRUE,"INT-Table";#N/A,#N/A,TRUE,"STEEL";#N/A,#N/A,TRUE,"Door"}</definedName>
    <definedName name="BASE" localSheetId="16" hidden="1">{#N/A,#N/A,TRUE,"Basic";#N/A,#N/A,TRUE,"EXT-TABLE";#N/A,#N/A,TRUE,"STEEL";#N/A,#N/A,TRUE,"INT-Table";#N/A,#N/A,TRUE,"STEEL";#N/A,#N/A,TRUE,"Door"}</definedName>
    <definedName name="BASE" localSheetId="21" hidden="1">{#N/A,#N/A,TRUE,"Basic";#N/A,#N/A,TRUE,"EXT-TABLE";#N/A,#N/A,TRUE,"STEEL";#N/A,#N/A,TRUE,"INT-Table";#N/A,#N/A,TRUE,"STEEL";#N/A,#N/A,TRUE,"Door"}</definedName>
    <definedName name="BASE" localSheetId="5" hidden="1">{#N/A,#N/A,TRUE,"Basic";#N/A,#N/A,TRUE,"EXT-TABLE";#N/A,#N/A,TRUE,"STEEL";#N/A,#N/A,TRUE,"INT-Table";#N/A,#N/A,TRUE,"STEEL";#N/A,#N/A,TRUE,"Door"}</definedName>
    <definedName name="BASE" localSheetId="13" hidden="1">{#N/A,#N/A,TRUE,"Basic";#N/A,#N/A,TRUE,"EXT-TABLE";#N/A,#N/A,TRUE,"STEEL";#N/A,#N/A,TRUE,"INT-Table";#N/A,#N/A,TRUE,"STEEL";#N/A,#N/A,TRUE,"Door"}</definedName>
    <definedName name="BASE" localSheetId="14" hidden="1">{#N/A,#N/A,TRUE,"Basic";#N/A,#N/A,TRUE,"EXT-TABLE";#N/A,#N/A,TRUE,"STEEL";#N/A,#N/A,TRUE,"INT-Table";#N/A,#N/A,TRUE,"STEEL";#N/A,#N/A,TRUE,"Door"}</definedName>
    <definedName name="BASE" localSheetId="15" hidden="1">{#N/A,#N/A,TRUE,"Basic";#N/A,#N/A,TRUE,"EXT-TABLE";#N/A,#N/A,TRUE,"STEEL";#N/A,#N/A,TRUE,"INT-Table";#N/A,#N/A,TRUE,"STEEL";#N/A,#N/A,TRUE,"Door"}</definedName>
    <definedName name="BASE" hidden="1">{#N/A,#N/A,TRUE,"Basic";#N/A,#N/A,TRUE,"EXT-TABLE";#N/A,#N/A,TRUE,"STEEL";#N/A,#N/A,TRUE,"INT-Table";#N/A,#N/A,TRUE,"STEEL";#N/A,#N/A,TRUE,"Door"}</definedName>
    <definedName name="BASE_1" localSheetId="3" hidden="1">{#N/A,#N/A,TRUE,"Basic";#N/A,#N/A,TRUE,"EXT-TABLE";#N/A,#N/A,TRUE,"STEEL";#N/A,#N/A,TRUE,"INT-Table";#N/A,#N/A,TRUE,"STEEL";#N/A,#N/A,TRUE,"Door"}</definedName>
    <definedName name="BASE_1" localSheetId="2" hidden="1">{#N/A,#N/A,TRUE,"Basic";#N/A,#N/A,TRUE,"EXT-TABLE";#N/A,#N/A,TRUE,"STEEL";#N/A,#N/A,TRUE,"INT-Table";#N/A,#N/A,TRUE,"STEEL";#N/A,#N/A,TRUE,"Door"}</definedName>
    <definedName name="BASE_1" localSheetId="4" hidden="1">{#N/A,#N/A,TRUE,"Basic";#N/A,#N/A,TRUE,"EXT-TABLE";#N/A,#N/A,TRUE,"STEEL";#N/A,#N/A,TRUE,"INT-Table";#N/A,#N/A,TRUE,"STEEL";#N/A,#N/A,TRUE,"Door"}</definedName>
    <definedName name="BASE_1" localSheetId="16" hidden="1">{#N/A,#N/A,TRUE,"Basic";#N/A,#N/A,TRUE,"EXT-TABLE";#N/A,#N/A,TRUE,"STEEL";#N/A,#N/A,TRUE,"INT-Table";#N/A,#N/A,TRUE,"STEEL";#N/A,#N/A,TRUE,"Door"}</definedName>
    <definedName name="BASE_1" localSheetId="21" hidden="1">{#N/A,#N/A,TRUE,"Basic";#N/A,#N/A,TRUE,"EXT-TABLE";#N/A,#N/A,TRUE,"STEEL";#N/A,#N/A,TRUE,"INT-Table";#N/A,#N/A,TRUE,"STEEL";#N/A,#N/A,TRUE,"Door"}</definedName>
    <definedName name="BASE_1" localSheetId="5" hidden="1">{#N/A,#N/A,TRUE,"Basic";#N/A,#N/A,TRUE,"EXT-TABLE";#N/A,#N/A,TRUE,"STEEL";#N/A,#N/A,TRUE,"INT-Table";#N/A,#N/A,TRUE,"STEEL";#N/A,#N/A,TRUE,"Door"}</definedName>
    <definedName name="BASE_1" localSheetId="13" hidden="1">{#N/A,#N/A,TRUE,"Basic";#N/A,#N/A,TRUE,"EXT-TABLE";#N/A,#N/A,TRUE,"STEEL";#N/A,#N/A,TRUE,"INT-Table";#N/A,#N/A,TRUE,"STEEL";#N/A,#N/A,TRUE,"Door"}</definedName>
    <definedName name="BASE_1" localSheetId="14" hidden="1">{#N/A,#N/A,TRUE,"Basic";#N/A,#N/A,TRUE,"EXT-TABLE";#N/A,#N/A,TRUE,"STEEL";#N/A,#N/A,TRUE,"INT-Table";#N/A,#N/A,TRUE,"STEEL";#N/A,#N/A,TRUE,"Door"}</definedName>
    <definedName name="BASE_1" localSheetId="15" hidden="1">{#N/A,#N/A,TRUE,"Basic";#N/A,#N/A,TRUE,"EXT-TABLE";#N/A,#N/A,TRUE,"STEEL";#N/A,#N/A,TRUE,"INT-Table";#N/A,#N/A,TRUE,"STEEL";#N/A,#N/A,TRUE,"Door"}</definedName>
    <definedName name="BASE_1" hidden="1">{#N/A,#N/A,TRUE,"Basic";#N/A,#N/A,TRUE,"EXT-TABLE";#N/A,#N/A,TRUE,"STEEL";#N/A,#N/A,TRUE,"INT-Table";#N/A,#N/A,TRUE,"STEEL";#N/A,#N/A,TRUE,"Door"}</definedName>
    <definedName name="BASE_1_1" localSheetId="3" hidden="1">{#N/A,#N/A,TRUE,"Basic";#N/A,#N/A,TRUE,"EXT-TABLE";#N/A,#N/A,TRUE,"STEEL";#N/A,#N/A,TRUE,"INT-Table";#N/A,#N/A,TRUE,"STEEL";#N/A,#N/A,TRUE,"Door"}</definedName>
    <definedName name="BASE_1_1" localSheetId="2" hidden="1">{#N/A,#N/A,TRUE,"Basic";#N/A,#N/A,TRUE,"EXT-TABLE";#N/A,#N/A,TRUE,"STEEL";#N/A,#N/A,TRUE,"INT-Table";#N/A,#N/A,TRUE,"STEEL";#N/A,#N/A,TRUE,"Door"}</definedName>
    <definedName name="BASE_1_1" localSheetId="4" hidden="1">{#N/A,#N/A,TRUE,"Basic";#N/A,#N/A,TRUE,"EXT-TABLE";#N/A,#N/A,TRUE,"STEEL";#N/A,#N/A,TRUE,"INT-Table";#N/A,#N/A,TRUE,"STEEL";#N/A,#N/A,TRUE,"Door"}</definedName>
    <definedName name="BASE_1_1" localSheetId="16" hidden="1">{#N/A,#N/A,TRUE,"Basic";#N/A,#N/A,TRUE,"EXT-TABLE";#N/A,#N/A,TRUE,"STEEL";#N/A,#N/A,TRUE,"INT-Table";#N/A,#N/A,TRUE,"STEEL";#N/A,#N/A,TRUE,"Door"}</definedName>
    <definedName name="BASE_1_1" localSheetId="21" hidden="1">{#N/A,#N/A,TRUE,"Basic";#N/A,#N/A,TRUE,"EXT-TABLE";#N/A,#N/A,TRUE,"STEEL";#N/A,#N/A,TRUE,"INT-Table";#N/A,#N/A,TRUE,"STEEL";#N/A,#N/A,TRUE,"Door"}</definedName>
    <definedName name="BASE_1_1" localSheetId="5" hidden="1">{#N/A,#N/A,TRUE,"Basic";#N/A,#N/A,TRUE,"EXT-TABLE";#N/A,#N/A,TRUE,"STEEL";#N/A,#N/A,TRUE,"INT-Table";#N/A,#N/A,TRUE,"STEEL";#N/A,#N/A,TRUE,"Door"}</definedName>
    <definedName name="BASE_1_1" localSheetId="13" hidden="1">{#N/A,#N/A,TRUE,"Basic";#N/A,#N/A,TRUE,"EXT-TABLE";#N/A,#N/A,TRUE,"STEEL";#N/A,#N/A,TRUE,"INT-Table";#N/A,#N/A,TRUE,"STEEL";#N/A,#N/A,TRUE,"Door"}</definedName>
    <definedName name="BASE_1_1" localSheetId="14" hidden="1">{#N/A,#N/A,TRUE,"Basic";#N/A,#N/A,TRUE,"EXT-TABLE";#N/A,#N/A,TRUE,"STEEL";#N/A,#N/A,TRUE,"INT-Table";#N/A,#N/A,TRUE,"STEEL";#N/A,#N/A,TRUE,"Door"}</definedName>
    <definedName name="BASE_1_1" localSheetId="15" hidden="1">{#N/A,#N/A,TRUE,"Basic";#N/A,#N/A,TRUE,"EXT-TABLE";#N/A,#N/A,TRUE,"STEEL";#N/A,#N/A,TRUE,"INT-Table";#N/A,#N/A,TRUE,"STEEL";#N/A,#N/A,TRUE,"Door"}</definedName>
    <definedName name="BASE_1_1" hidden="1">{#N/A,#N/A,TRUE,"Basic";#N/A,#N/A,TRUE,"EXT-TABLE";#N/A,#N/A,TRUE,"STEEL";#N/A,#N/A,TRUE,"INT-Table";#N/A,#N/A,TRUE,"STEEL";#N/A,#N/A,TRUE,"Door"}</definedName>
    <definedName name="BASE_1_2" localSheetId="3" hidden="1">{#N/A,#N/A,TRUE,"Basic";#N/A,#N/A,TRUE,"EXT-TABLE";#N/A,#N/A,TRUE,"STEEL";#N/A,#N/A,TRUE,"INT-Table";#N/A,#N/A,TRUE,"STEEL";#N/A,#N/A,TRUE,"Door"}</definedName>
    <definedName name="BASE_1_2" localSheetId="2" hidden="1">{#N/A,#N/A,TRUE,"Basic";#N/A,#N/A,TRUE,"EXT-TABLE";#N/A,#N/A,TRUE,"STEEL";#N/A,#N/A,TRUE,"INT-Table";#N/A,#N/A,TRUE,"STEEL";#N/A,#N/A,TRUE,"Door"}</definedName>
    <definedName name="BASE_1_2" localSheetId="4" hidden="1">{#N/A,#N/A,TRUE,"Basic";#N/A,#N/A,TRUE,"EXT-TABLE";#N/A,#N/A,TRUE,"STEEL";#N/A,#N/A,TRUE,"INT-Table";#N/A,#N/A,TRUE,"STEEL";#N/A,#N/A,TRUE,"Door"}</definedName>
    <definedName name="BASE_1_2" localSheetId="16" hidden="1">{#N/A,#N/A,TRUE,"Basic";#N/A,#N/A,TRUE,"EXT-TABLE";#N/A,#N/A,TRUE,"STEEL";#N/A,#N/A,TRUE,"INT-Table";#N/A,#N/A,TRUE,"STEEL";#N/A,#N/A,TRUE,"Door"}</definedName>
    <definedName name="BASE_1_2" localSheetId="21" hidden="1">{#N/A,#N/A,TRUE,"Basic";#N/A,#N/A,TRUE,"EXT-TABLE";#N/A,#N/A,TRUE,"STEEL";#N/A,#N/A,TRUE,"INT-Table";#N/A,#N/A,TRUE,"STEEL";#N/A,#N/A,TRUE,"Door"}</definedName>
    <definedName name="BASE_1_2" localSheetId="5" hidden="1">{#N/A,#N/A,TRUE,"Basic";#N/A,#N/A,TRUE,"EXT-TABLE";#N/A,#N/A,TRUE,"STEEL";#N/A,#N/A,TRUE,"INT-Table";#N/A,#N/A,TRUE,"STEEL";#N/A,#N/A,TRUE,"Door"}</definedName>
    <definedName name="BASE_1_2" localSheetId="13" hidden="1">{#N/A,#N/A,TRUE,"Basic";#N/A,#N/A,TRUE,"EXT-TABLE";#N/A,#N/A,TRUE,"STEEL";#N/A,#N/A,TRUE,"INT-Table";#N/A,#N/A,TRUE,"STEEL";#N/A,#N/A,TRUE,"Door"}</definedName>
    <definedName name="BASE_1_2" localSheetId="14" hidden="1">{#N/A,#N/A,TRUE,"Basic";#N/A,#N/A,TRUE,"EXT-TABLE";#N/A,#N/A,TRUE,"STEEL";#N/A,#N/A,TRUE,"INT-Table";#N/A,#N/A,TRUE,"STEEL";#N/A,#N/A,TRUE,"Door"}</definedName>
    <definedName name="BASE_1_2" localSheetId="15" hidden="1">{#N/A,#N/A,TRUE,"Basic";#N/A,#N/A,TRUE,"EXT-TABLE";#N/A,#N/A,TRUE,"STEEL";#N/A,#N/A,TRUE,"INT-Table";#N/A,#N/A,TRUE,"STEEL";#N/A,#N/A,TRUE,"Door"}</definedName>
    <definedName name="BASE_1_2" hidden="1">{#N/A,#N/A,TRUE,"Basic";#N/A,#N/A,TRUE,"EXT-TABLE";#N/A,#N/A,TRUE,"STEEL";#N/A,#N/A,TRUE,"INT-Table";#N/A,#N/A,TRUE,"STEEL";#N/A,#N/A,TRUE,"Door"}</definedName>
    <definedName name="BASE_2" localSheetId="3" hidden="1">{#N/A,#N/A,TRUE,"Basic";#N/A,#N/A,TRUE,"EXT-TABLE";#N/A,#N/A,TRUE,"STEEL";#N/A,#N/A,TRUE,"INT-Table";#N/A,#N/A,TRUE,"STEEL";#N/A,#N/A,TRUE,"Door"}</definedName>
    <definedName name="BASE_2" localSheetId="2" hidden="1">{#N/A,#N/A,TRUE,"Basic";#N/A,#N/A,TRUE,"EXT-TABLE";#N/A,#N/A,TRUE,"STEEL";#N/A,#N/A,TRUE,"INT-Table";#N/A,#N/A,TRUE,"STEEL";#N/A,#N/A,TRUE,"Door"}</definedName>
    <definedName name="BASE_2" localSheetId="4" hidden="1">{#N/A,#N/A,TRUE,"Basic";#N/A,#N/A,TRUE,"EXT-TABLE";#N/A,#N/A,TRUE,"STEEL";#N/A,#N/A,TRUE,"INT-Table";#N/A,#N/A,TRUE,"STEEL";#N/A,#N/A,TRUE,"Door"}</definedName>
    <definedName name="BASE_2" localSheetId="16" hidden="1">{#N/A,#N/A,TRUE,"Basic";#N/A,#N/A,TRUE,"EXT-TABLE";#N/A,#N/A,TRUE,"STEEL";#N/A,#N/A,TRUE,"INT-Table";#N/A,#N/A,TRUE,"STEEL";#N/A,#N/A,TRUE,"Door"}</definedName>
    <definedName name="BASE_2" localSheetId="21" hidden="1">{#N/A,#N/A,TRUE,"Basic";#N/A,#N/A,TRUE,"EXT-TABLE";#N/A,#N/A,TRUE,"STEEL";#N/A,#N/A,TRUE,"INT-Table";#N/A,#N/A,TRUE,"STEEL";#N/A,#N/A,TRUE,"Door"}</definedName>
    <definedName name="BASE_2" localSheetId="5" hidden="1">{#N/A,#N/A,TRUE,"Basic";#N/A,#N/A,TRUE,"EXT-TABLE";#N/A,#N/A,TRUE,"STEEL";#N/A,#N/A,TRUE,"INT-Table";#N/A,#N/A,TRUE,"STEEL";#N/A,#N/A,TRUE,"Door"}</definedName>
    <definedName name="BASE_2" localSheetId="13" hidden="1">{#N/A,#N/A,TRUE,"Basic";#N/A,#N/A,TRUE,"EXT-TABLE";#N/A,#N/A,TRUE,"STEEL";#N/A,#N/A,TRUE,"INT-Table";#N/A,#N/A,TRUE,"STEEL";#N/A,#N/A,TRUE,"Door"}</definedName>
    <definedName name="BASE_2" localSheetId="14" hidden="1">{#N/A,#N/A,TRUE,"Basic";#N/A,#N/A,TRUE,"EXT-TABLE";#N/A,#N/A,TRUE,"STEEL";#N/A,#N/A,TRUE,"INT-Table";#N/A,#N/A,TRUE,"STEEL";#N/A,#N/A,TRUE,"Door"}</definedName>
    <definedName name="BASE_2" localSheetId="15" hidden="1">{#N/A,#N/A,TRUE,"Basic";#N/A,#N/A,TRUE,"EXT-TABLE";#N/A,#N/A,TRUE,"STEEL";#N/A,#N/A,TRUE,"INT-Table";#N/A,#N/A,TRUE,"STEEL";#N/A,#N/A,TRUE,"Door"}</definedName>
    <definedName name="BASE_2" hidden="1">{#N/A,#N/A,TRUE,"Basic";#N/A,#N/A,TRUE,"EXT-TABLE";#N/A,#N/A,TRUE,"STEEL";#N/A,#N/A,TRUE,"INT-Table";#N/A,#N/A,TRUE,"STEEL";#N/A,#N/A,TRUE,"Door"}</definedName>
    <definedName name="BASE_2_1" localSheetId="3" hidden="1">{#N/A,#N/A,TRUE,"Basic";#N/A,#N/A,TRUE,"EXT-TABLE";#N/A,#N/A,TRUE,"STEEL";#N/A,#N/A,TRUE,"INT-Table";#N/A,#N/A,TRUE,"STEEL";#N/A,#N/A,TRUE,"Door"}</definedName>
    <definedName name="BASE_2_1" localSheetId="2" hidden="1">{#N/A,#N/A,TRUE,"Basic";#N/A,#N/A,TRUE,"EXT-TABLE";#N/A,#N/A,TRUE,"STEEL";#N/A,#N/A,TRUE,"INT-Table";#N/A,#N/A,TRUE,"STEEL";#N/A,#N/A,TRUE,"Door"}</definedName>
    <definedName name="BASE_2_1" localSheetId="4" hidden="1">{#N/A,#N/A,TRUE,"Basic";#N/A,#N/A,TRUE,"EXT-TABLE";#N/A,#N/A,TRUE,"STEEL";#N/A,#N/A,TRUE,"INT-Table";#N/A,#N/A,TRUE,"STEEL";#N/A,#N/A,TRUE,"Door"}</definedName>
    <definedName name="BASE_2_1" localSheetId="16" hidden="1">{#N/A,#N/A,TRUE,"Basic";#N/A,#N/A,TRUE,"EXT-TABLE";#N/A,#N/A,TRUE,"STEEL";#N/A,#N/A,TRUE,"INT-Table";#N/A,#N/A,TRUE,"STEEL";#N/A,#N/A,TRUE,"Door"}</definedName>
    <definedName name="BASE_2_1" localSheetId="21" hidden="1">{#N/A,#N/A,TRUE,"Basic";#N/A,#N/A,TRUE,"EXT-TABLE";#N/A,#N/A,TRUE,"STEEL";#N/A,#N/A,TRUE,"INT-Table";#N/A,#N/A,TRUE,"STEEL";#N/A,#N/A,TRUE,"Door"}</definedName>
    <definedName name="BASE_2_1" localSheetId="5" hidden="1">{#N/A,#N/A,TRUE,"Basic";#N/A,#N/A,TRUE,"EXT-TABLE";#N/A,#N/A,TRUE,"STEEL";#N/A,#N/A,TRUE,"INT-Table";#N/A,#N/A,TRUE,"STEEL";#N/A,#N/A,TRUE,"Door"}</definedName>
    <definedName name="BASE_2_1" localSheetId="13" hidden="1">{#N/A,#N/A,TRUE,"Basic";#N/A,#N/A,TRUE,"EXT-TABLE";#N/A,#N/A,TRUE,"STEEL";#N/A,#N/A,TRUE,"INT-Table";#N/A,#N/A,TRUE,"STEEL";#N/A,#N/A,TRUE,"Door"}</definedName>
    <definedName name="BASE_2_1" localSheetId="14" hidden="1">{#N/A,#N/A,TRUE,"Basic";#N/A,#N/A,TRUE,"EXT-TABLE";#N/A,#N/A,TRUE,"STEEL";#N/A,#N/A,TRUE,"INT-Table";#N/A,#N/A,TRUE,"STEEL";#N/A,#N/A,TRUE,"Door"}</definedName>
    <definedName name="BASE_2_1" localSheetId="15" hidden="1">{#N/A,#N/A,TRUE,"Basic";#N/A,#N/A,TRUE,"EXT-TABLE";#N/A,#N/A,TRUE,"STEEL";#N/A,#N/A,TRUE,"INT-Table";#N/A,#N/A,TRUE,"STEEL";#N/A,#N/A,TRUE,"Door"}</definedName>
    <definedName name="BASE_2_1" hidden="1">{#N/A,#N/A,TRUE,"Basic";#N/A,#N/A,TRUE,"EXT-TABLE";#N/A,#N/A,TRUE,"STEEL";#N/A,#N/A,TRUE,"INT-Table";#N/A,#N/A,TRUE,"STEEL";#N/A,#N/A,TRUE,"Door"}</definedName>
    <definedName name="BASE_2_2" localSheetId="3" hidden="1">{#N/A,#N/A,TRUE,"Basic";#N/A,#N/A,TRUE,"EXT-TABLE";#N/A,#N/A,TRUE,"STEEL";#N/A,#N/A,TRUE,"INT-Table";#N/A,#N/A,TRUE,"STEEL";#N/A,#N/A,TRUE,"Door"}</definedName>
    <definedName name="BASE_2_2" localSheetId="2" hidden="1">{#N/A,#N/A,TRUE,"Basic";#N/A,#N/A,TRUE,"EXT-TABLE";#N/A,#N/A,TRUE,"STEEL";#N/A,#N/A,TRUE,"INT-Table";#N/A,#N/A,TRUE,"STEEL";#N/A,#N/A,TRUE,"Door"}</definedName>
    <definedName name="BASE_2_2" localSheetId="4" hidden="1">{#N/A,#N/A,TRUE,"Basic";#N/A,#N/A,TRUE,"EXT-TABLE";#N/A,#N/A,TRUE,"STEEL";#N/A,#N/A,TRUE,"INT-Table";#N/A,#N/A,TRUE,"STEEL";#N/A,#N/A,TRUE,"Door"}</definedName>
    <definedName name="BASE_2_2" localSheetId="16" hidden="1">{#N/A,#N/A,TRUE,"Basic";#N/A,#N/A,TRUE,"EXT-TABLE";#N/A,#N/A,TRUE,"STEEL";#N/A,#N/A,TRUE,"INT-Table";#N/A,#N/A,TRUE,"STEEL";#N/A,#N/A,TRUE,"Door"}</definedName>
    <definedName name="BASE_2_2" localSheetId="21" hidden="1">{#N/A,#N/A,TRUE,"Basic";#N/A,#N/A,TRUE,"EXT-TABLE";#N/A,#N/A,TRUE,"STEEL";#N/A,#N/A,TRUE,"INT-Table";#N/A,#N/A,TRUE,"STEEL";#N/A,#N/A,TRUE,"Door"}</definedName>
    <definedName name="BASE_2_2" localSheetId="5" hidden="1">{#N/A,#N/A,TRUE,"Basic";#N/A,#N/A,TRUE,"EXT-TABLE";#N/A,#N/A,TRUE,"STEEL";#N/A,#N/A,TRUE,"INT-Table";#N/A,#N/A,TRUE,"STEEL";#N/A,#N/A,TRUE,"Door"}</definedName>
    <definedName name="BASE_2_2" localSheetId="13" hidden="1">{#N/A,#N/A,TRUE,"Basic";#N/A,#N/A,TRUE,"EXT-TABLE";#N/A,#N/A,TRUE,"STEEL";#N/A,#N/A,TRUE,"INT-Table";#N/A,#N/A,TRUE,"STEEL";#N/A,#N/A,TRUE,"Door"}</definedName>
    <definedName name="BASE_2_2" localSheetId="14" hidden="1">{#N/A,#N/A,TRUE,"Basic";#N/A,#N/A,TRUE,"EXT-TABLE";#N/A,#N/A,TRUE,"STEEL";#N/A,#N/A,TRUE,"INT-Table";#N/A,#N/A,TRUE,"STEEL";#N/A,#N/A,TRUE,"Door"}</definedName>
    <definedName name="BASE_2_2" localSheetId="15" hidden="1">{#N/A,#N/A,TRUE,"Basic";#N/A,#N/A,TRUE,"EXT-TABLE";#N/A,#N/A,TRUE,"STEEL";#N/A,#N/A,TRUE,"INT-Table";#N/A,#N/A,TRUE,"STEEL";#N/A,#N/A,TRUE,"Door"}</definedName>
    <definedName name="BASE_2_2" hidden="1">{#N/A,#N/A,TRUE,"Basic";#N/A,#N/A,TRUE,"EXT-TABLE";#N/A,#N/A,TRUE,"STEEL";#N/A,#N/A,TRUE,"INT-Table";#N/A,#N/A,TRUE,"STEEL";#N/A,#N/A,TRUE,"Door"}</definedName>
    <definedName name="BASE_3" localSheetId="3" hidden="1">{#N/A,#N/A,TRUE,"Basic";#N/A,#N/A,TRUE,"EXT-TABLE";#N/A,#N/A,TRUE,"STEEL";#N/A,#N/A,TRUE,"INT-Table";#N/A,#N/A,TRUE,"STEEL";#N/A,#N/A,TRUE,"Door"}</definedName>
    <definedName name="BASE_3" localSheetId="2" hidden="1">{#N/A,#N/A,TRUE,"Basic";#N/A,#N/A,TRUE,"EXT-TABLE";#N/A,#N/A,TRUE,"STEEL";#N/A,#N/A,TRUE,"INT-Table";#N/A,#N/A,TRUE,"STEEL";#N/A,#N/A,TRUE,"Door"}</definedName>
    <definedName name="BASE_3" localSheetId="4" hidden="1">{#N/A,#N/A,TRUE,"Basic";#N/A,#N/A,TRUE,"EXT-TABLE";#N/A,#N/A,TRUE,"STEEL";#N/A,#N/A,TRUE,"INT-Table";#N/A,#N/A,TRUE,"STEEL";#N/A,#N/A,TRUE,"Door"}</definedName>
    <definedName name="BASE_3" localSheetId="16" hidden="1">{#N/A,#N/A,TRUE,"Basic";#N/A,#N/A,TRUE,"EXT-TABLE";#N/A,#N/A,TRUE,"STEEL";#N/A,#N/A,TRUE,"INT-Table";#N/A,#N/A,TRUE,"STEEL";#N/A,#N/A,TRUE,"Door"}</definedName>
    <definedName name="BASE_3" localSheetId="21" hidden="1">{#N/A,#N/A,TRUE,"Basic";#N/A,#N/A,TRUE,"EXT-TABLE";#N/A,#N/A,TRUE,"STEEL";#N/A,#N/A,TRUE,"INT-Table";#N/A,#N/A,TRUE,"STEEL";#N/A,#N/A,TRUE,"Door"}</definedName>
    <definedName name="BASE_3" localSheetId="5" hidden="1">{#N/A,#N/A,TRUE,"Basic";#N/A,#N/A,TRUE,"EXT-TABLE";#N/A,#N/A,TRUE,"STEEL";#N/A,#N/A,TRUE,"INT-Table";#N/A,#N/A,TRUE,"STEEL";#N/A,#N/A,TRUE,"Door"}</definedName>
    <definedName name="BASE_3" localSheetId="13" hidden="1">{#N/A,#N/A,TRUE,"Basic";#N/A,#N/A,TRUE,"EXT-TABLE";#N/A,#N/A,TRUE,"STEEL";#N/A,#N/A,TRUE,"INT-Table";#N/A,#N/A,TRUE,"STEEL";#N/A,#N/A,TRUE,"Door"}</definedName>
    <definedName name="BASE_3" localSheetId="14" hidden="1">{#N/A,#N/A,TRUE,"Basic";#N/A,#N/A,TRUE,"EXT-TABLE";#N/A,#N/A,TRUE,"STEEL";#N/A,#N/A,TRUE,"INT-Table";#N/A,#N/A,TRUE,"STEEL";#N/A,#N/A,TRUE,"Door"}</definedName>
    <definedName name="BASE_3" localSheetId="15" hidden="1">{#N/A,#N/A,TRUE,"Basic";#N/A,#N/A,TRUE,"EXT-TABLE";#N/A,#N/A,TRUE,"STEEL";#N/A,#N/A,TRUE,"INT-Table";#N/A,#N/A,TRUE,"STEEL";#N/A,#N/A,TRUE,"Door"}</definedName>
    <definedName name="BASE_3" hidden="1">{#N/A,#N/A,TRUE,"Basic";#N/A,#N/A,TRUE,"EXT-TABLE";#N/A,#N/A,TRUE,"STEEL";#N/A,#N/A,TRUE,"INT-Table";#N/A,#N/A,TRUE,"STEEL";#N/A,#N/A,TRUE,"Door"}</definedName>
    <definedName name="BASE_3_1" localSheetId="3" hidden="1">{#N/A,#N/A,TRUE,"Basic";#N/A,#N/A,TRUE,"EXT-TABLE";#N/A,#N/A,TRUE,"STEEL";#N/A,#N/A,TRUE,"INT-Table";#N/A,#N/A,TRUE,"STEEL";#N/A,#N/A,TRUE,"Door"}</definedName>
    <definedName name="BASE_3_1" localSheetId="2" hidden="1">{#N/A,#N/A,TRUE,"Basic";#N/A,#N/A,TRUE,"EXT-TABLE";#N/A,#N/A,TRUE,"STEEL";#N/A,#N/A,TRUE,"INT-Table";#N/A,#N/A,TRUE,"STEEL";#N/A,#N/A,TRUE,"Door"}</definedName>
    <definedName name="BASE_3_1" localSheetId="4" hidden="1">{#N/A,#N/A,TRUE,"Basic";#N/A,#N/A,TRUE,"EXT-TABLE";#N/A,#N/A,TRUE,"STEEL";#N/A,#N/A,TRUE,"INT-Table";#N/A,#N/A,TRUE,"STEEL";#N/A,#N/A,TRUE,"Door"}</definedName>
    <definedName name="BASE_3_1" localSheetId="16" hidden="1">{#N/A,#N/A,TRUE,"Basic";#N/A,#N/A,TRUE,"EXT-TABLE";#N/A,#N/A,TRUE,"STEEL";#N/A,#N/A,TRUE,"INT-Table";#N/A,#N/A,TRUE,"STEEL";#N/A,#N/A,TRUE,"Door"}</definedName>
    <definedName name="BASE_3_1" localSheetId="21" hidden="1">{#N/A,#N/A,TRUE,"Basic";#N/A,#N/A,TRUE,"EXT-TABLE";#N/A,#N/A,TRUE,"STEEL";#N/A,#N/A,TRUE,"INT-Table";#N/A,#N/A,TRUE,"STEEL";#N/A,#N/A,TRUE,"Door"}</definedName>
    <definedName name="BASE_3_1" localSheetId="5" hidden="1">{#N/A,#N/A,TRUE,"Basic";#N/A,#N/A,TRUE,"EXT-TABLE";#N/A,#N/A,TRUE,"STEEL";#N/A,#N/A,TRUE,"INT-Table";#N/A,#N/A,TRUE,"STEEL";#N/A,#N/A,TRUE,"Door"}</definedName>
    <definedName name="BASE_3_1" localSheetId="13" hidden="1">{#N/A,#N/A,TRUE,"Basic";#N/A,#N/A,TRUE,"EXT-TABLE";#N/A,#N/A,TRUE,"STEEL";#N/A,#N/A,TRUE,"INT-Table";#N/A,#N/A,TRUE,"STEEL";#N/A,#N/A,TRUE,"Door"}</definedName>
    <definedName name="BASE_3_1" localSheetId="14" hidden="1">{#N/A,#N/A,TRUE,"Basic";#N/A,#N/A,TRUE,"EXT-TABLE";#N/A,#N/A,TRUE,"STEEL";#N/A,#N/A,TRUE,"INT-Table";#N/A,#N/A,TRUE,"STEEL";#N/A,#N/A,TRUE,"Door"}</definedName>
    <definedName name="BASE_3_1" localSheetId="15" hidden="1">{#N/A,#N/A,TRUE,"Basic";#N/A,#N/A,TRUE,"EXT-TABLE";#N/A,#N/A,TRUE,"STEEL";#N/A,#N/A,TRUE,"INT-Table";#N/A,#N/A,TRUE,"STEEL";#N/A,#N/A,TRUE,"Door"}</definedName>
    <definedName name="BASE_3_1" hidden="1">{#N/A,#N/A,TRUE,"Basic";#N/A,#N/A,TRUE,"EXT-TABLE";#N/A,#N/A,TRUE,"STEEL";#N/A,#N/A,TRUE,"INT-Table";#N/A,#N/A,TRUE,"STEEL";#N/A,#N/A,TRUE,"Door"}</definedName>
    <definedName name="BASE_3_2" localSheetId="3" hidden="1">{#N/A,#N/A,TRUE,"Basic";#N/A,#N/A,TRUE,"EXT-TABLE";#N/A,#N/A,TRUE,"STEEL";#N/A,#N/A,TRUE,"INT-Table";#N/A,#N/A,TRUE,"STEEL";#N/A,#N/A,TRUE,"Door"}</definedName>
    <definedName name="BASE_3_2" localSheetId="2" hidden="1">{#N/A,#N/A,TRUE,"Basic";#N/A,#N/A,TRUE,"EXT-TABLE";#N/A,#N/A,TRUE,"STEEL";#N/A,#N/A,TRUE,"INT-Table";#N/A,#N/A,TRUE,"STEEL";#N/A,#N/A,TRUE,"Door"}</definedName>
    <definedName name="BASE_3_2" localSheetId="4" hidden="1">{#N/A,#N/A,TRUE,"Basic";#N/A,#N/A,TRUE,"EXT-TABLE";#N/A,#N/A,TRUE,"STEEL";#N/A,#N/A,TRUE,"INT-Table";#N/A,#N/A,TRUE,"STEEL";#N/A,#N/A,TRUE,"Door"}</definedName>
    <definedName name="BASE_3_2" localSheetId="16" hidden="1">{#N/A,#N/A,TRUE,"Basic";#N/A,#N/A,TRUE,"EXT-TABLE";#N/A,#N/A,TRUE,"STEEL";#N/A,#N/A,TRUE,"INT-Table";#N/A,#N/A,TRUE,"STEEL";#N/A,#N/A,TRUE,"Door"}</definedName>
    <definedName name="BASE_3_2" localSheetId="21" hidden="1">{#N/A,#N/A,TRUE,"Basic";#N/A,#N/A,TRUE,"EXT-TABLE";#N/A,#N/A,TRUE,"STEEL";#N/A,#N/A,TRUE,"INT-Table";#N/A,#N/A,TRUE,"STEEL";#N/A,#N/A,TRUE,"Door"}</definedName>
    <definedName name="BASE_3_2" localSheetId="5" hidden="1">{#N/A,#N/A,TRUE,"Basic";#N/A,#N/A,TRUE,"EXT-TABLE";#N/A,#N/A,TRUE,"STEEL";#N/A,#N/A,TRUE,"INT-Table";#N/A,#N/A,TRUE,"STEEL";#N/A,#N/A,TRUE,"Door"}</definedName>
    <definedName name="BASE_3_2" localSheetId="13" hidden="1">{#N/A,#N/A,TRUE,"Basic";#N/A,#N/A,TRUE,"EXT-TABLE";#N/A,#N/A,TRUE,"STEEL";#N/A,#N/A,TRUE,"INT-Table";#N/A,#N/A,TRUE,"STEEL";#N/A,#N/A,TRUE,"Door"}</definedName>
    <definedName name="BASE_3_2" localSheetId="14" hidden="1">{#N/A,#N/A,TRUE,"Basic";#N/A,#N/A,TRUE,"EXT-TABLE";#N/A,#N/A,TRUE,"STEEL";#N/A,#N/A,TRUE,"INT-Table";#N/A,#N/A,TRUE,"STEEL";#N/A,#N/A,TRUE,"Door"}</definedName>
    <definedName name="BASE_3_2" localSheetId="15" hidden="1">{#N/A,#N/A,TRUE,"Basic";#N/A,#N/A,TRUE,"EXT-TABLE";#N/A,#N/A,TRUE,"STEEL";#N/A,#N/A,TRUE,"INT-Table";#N/A,#N/A,TRUE,"STEEL";#N/A,#N/A,TRUE,"Door"}</definedName>
    <definedName name="BASE_3_2" hidden="1">{#N/A,#N/A,TRUE,"Basic";#N/A,#N/A,TRUE,"EXT-TABLE";#N/A,#N/A,TRUE,"STEEL";#N/A,#N/A,TRUE,"INT-Table";#N/A,#N/A,TRUE,"STEEL";#N/A,#N/A,TRUE,"Door"}</definedName>
    <definedName name="BASE_4" localSheetId="3" hidden="1">{#N/A,#N/A,TRUE,"Basic";#N/A,#N/A,TRUE,"EXT-TABLE";#N/A,#N/A,TRUE,"STEEL";#N/A,#N/A,TRUE,"INT-Table";#N/A,#N/A,TRUE,"STEEL";#N/A,#N/A,TRUE,"Door"}</definedName>
    <definedName name="BASE_4" localSheetId="2" hidden="1">{#N/A,#N/A,TRUE,"Basic";#N/A,#N/A,TRUE,"EXT-TABLE";#N/A,#N/A,TRUE,"STEEL";#N/A,#N/A,TRUE,"INT-Table";#N/A,#N/A,TRUE,"STEEL";#N/A,#N/A,TRUE,"Door"}</definedName>
    <definedName name="BASE_4" localSheetId="4" hidden="1">{#N/A,#N/A,TRUE,"Basic";#N/A,#N/A,TRUE,"EXT-TABLE";#N/A,#N/A,TRUE,"STEEL";#N/A,#N/A,TRUE,"INT-Table";#N/A,#N/A,TRUE,"STEEL";#N/A,#N/A,TRUE,"Door"}</definedName>
    <definedName name="BASE_4" localSheetId="16" hidden="1">{#N/A,#N/A,TRUE,"Basic";#N/A,#N/A,TRUE,"EXT-TABLE";#N/A,#N/A,TRUE,"STEEL";#N/A,#N/A,TRUE,"INT-Table";#N/A,#N/A,TRUE,"STEEL";#N/A,#N/A,TRUE,"Door"}</definedName>
    <definedName name="BASE_4" localSheetId="21" hidden="1">{#N/A,#N/A,TRUE,"Basic";#N/A,#N/A,TRUE,"EXT-TABLE";#N/A,#N/A,TRUE,"STEEL";#N/A,#N/A,TRUE,"INT-Table";#N/A,#N/A,TRUE,"STEEL";#N/A,#N/A,TRUE,"Door"}</definedName>
    <definedName name="BASE_4" localSheetId="5" hidden="1">{#N/A,#N/A,TRUE,"Basic";#N/A,#N/A,TRUE,"EXT-TABLE";#N/A,#N/A,TRUE,"STEEL";#N/A,#N/A,TRUE,"INT-Table";#N/A,#N/A,TRUE,"STEEL";#N/A,#N/A,TRUE,"Door"}</definedName>
    <definedName name="BASE_4" localSheetId="13" hidden="1">{#N/A,#N/A,TRUE,"Basic";#N/A,#N/A,TRUE,"EXT-TABLE";#N/A,#N/A,TRUE,"STEEL";#N/A,#N/A,TRUE,"INT-Table";#N/A,#N/A,TRUE,"STEEL";#N/A,#N/A,TRUE,"Door"}</definedName>
    <definedName name="BASE_4" localSheetId="14" hidden="1">{#N/A,#N/A,TRUE,"Basic";#N/A,#N/A,TRUE,"EXT-TABLE";#N/A,#N/A,TRUE,"STEEL";#N/A,#N/A,TRUE,"INT-Table";#N/A,#N/A,TRUE,"STEEL";#N/A,#N/A,TRUE,"Door"}</definedName>
    <definedName name="BASE_4" localSheetId="15" hidden="1">{#N/A,#N/A,TRUE,"Basic";#N/A,#N/A,TRUE,"EXT-TABLE";#N/A,#N/A,TRUE,"STEEL";#N/A,#N/A,TRUE,"INT-Table";#N/A,#N/A,TRUE,"STEEL";#N/A,#N/A,TRUE,"Door"}</definedName>
    <definedName name="BASE_4" hidden="1">{#N/A,#N/A,TRUE,"Basic";#N/A,#N/A,TRUE,"EXT-TABLE";#N/A,#N/A,TRUE,"STEEL";#N/A,#N/A,TRUE,"INT-Table";#N/A,#N/A,TRUE,"STEEL";#N/A,#N/A,TRUE,"Door"}</definedName>
    <definedName name="BASE_4_1" localSheetId="3" hidden="1">{#N/A,#N/A,TRUE,"Basic";#N/A,#N/A,TRUE,"EXT-TABLE";#N/A,#N/A,TRUE,"STEEL";#N/A,#N/A,TRUE,"INT-Table";#N/A,#N/A,TRUE,"STEEL";#N/A,#N/A,TRUE,"Door"}</definedName>
    <definedName name="BASE_4_1" localSheetId="2" hidden="1">{#N/A,#N/A,TRUE,"Basic";#N/A,#N/A,TRUE,"EXT-TABLE";#N/A,#N/A,TRUE,"STEEL";#N/A,#N/A,TRUE,"INT-Table";#N/A,#N/A,TRUE,"STEEL";#N/A,#N/A,TRUE,"Door"}</definedName>
    <definedName name="BASE_4_1" localSheetId="4" hidden="1">{#N/A,#N/A,TRUE,"Basic";#N/A,#N/A,TRUE,"EXT-TABLE";#N/A,#N/A,TRUE,"STEEL";#N/A,#N/A,TRUE,"INT-Table";#N/A,#N/A,TRUE,"STEEL";#N/A,#N/A,TRUE,"Door"}</definedName>
    <definedName name="BASE_4_1" localSheetId="16" hidden="1">{#N/A,#N/A,TRUE,"Basic";#N/A,#N/A,TRUE,"EXT-TABLE";#N/A,#N/A,TRUE,"STEEL";#N/A,#N/A,TRUE,"INT-Table";#N/A,#N/A,TRUE,"STEEL";#N/A,#N/A,TRUE,"Door"}</definedName>
    <definedName name="BASE_4_1" localSheetId="21" hidden="1">{#N/A,#N/A,TRUE,"Basic";#N/A,#N/A,TRUE,"EXT-TABLE";#N/A,#N/A,TRUE,"STEEL";#N/A,#N/A,TRUE,"INT-Table";#N/A,#N/A,TRUE,"STEEL";#N/A,#N/A,TRUE,"Door"}</definedName>
    <definedName name="BASE_4_1" localSheetId="5" hidden="1">{#N/A,#N/A,TRUE,"Basic";#N/A,#N/A,TRUE,"EXT-TABLE";#N/A,#N/A,TRUE,"STEEL";#N/A,#N/A,TRUE,"INT-Table";#N/A,#N/A,TRUE,"STEEL";#N/A,#N/A,TRUE,"Door"}</definedName>
    <definedName name="BASE_4_1" localSheetId="13" hidden="1">{#N/A,#N/A,TRUE,"Basic";#N/A,#N/A,TRUE,"EXT-TABLE";#N/A,#N/A,TRUE,"STEEL";#N/A,#N/A,TRUE,"INT-Table";#N/A,#N/A,TRUE,"STEEL";#N/A,#N/A,TRUE,"Door"}</definedName>
    <definedName name="BASE_4_1" localSheetId="14" hidden="1">{#N/A,#N/A,TRUE,"Basic";#N/A,#N/A,TRUE,"EXT-TABLE";#N/A,#N/A,TRUE,"STEEL";#N/A,#N/A,TRUE,"INT-Table";#N/A,#N/A,TRUE,"STEEL";#N/A,#N/A,TRUE,"Door"}</definedName>
    <definedName name="BASE_4_1" localSheetId="15" hidden="1">{#N/A,#N/A,TRUE,"Basic";#N/A,#N/A,TRUE,"EXT-TABLE";#N/A,#N/A,TRUE,"STEEL";#N/A,#N/A,TRUE,"INT-Table";#N/A,#N/A,TRUE,"STEEL";#N/A,#N/A,TRUE,"Door"}</definedName>
    <definedName name="BASE_4_1" hidden="1">{#N/A,#N/A,TRUE,"Basic";#N/A,#N/A,TRUE,"EXT-TABLE";#N/A,#N/A,TRUE,"STEEL";#N/A,#N/A,TRUE,"INT-Table";#N/A,#N/A,TRUE,"STEEL";#N/A,#N/A,TRUE,"Door"}</definedName>
    <definedName name="BASE_4_2" localSheetId="3" hidden="1">{#N/A,#N/A,TRUE,"Basic";#N/A,#N/A,TRUE,"EXT-TABLE";#N/A,#N/A,TRUE,"STEEL";#N/A,#N/A,TRUE,"INT-Table";#N/A,#N/A,TRUE,"STEEL";#N/A,#N/A,TRUE,"Door"}</definedName>
    <definedName name="BASE_4_2" localSheetId="2" hidden="1">{#N/A,#N/A,TRUE,"Basic";#N/A,#N/A,TRUE,"EXT-TABLE";#N/A,#N/A,TRUE,"STEEL";#N/A,#N/A,TRUE,"INT-Table";#N/A,#N/A,TRUE,"STEEL";#N/A,#N/A,TRUE,"Door"}</definedName>
    <definedName name="BASE_4_2" localSheetId="4" hidden="1">{#N/A,#N/A,TRUE,"Basic";#N/A,#N/A,TRUE,"EXT-TABLE";#N/A,#N/A,TRUE,"STEEL";#N/A,#N/A,TRUE,"INT-Table";#N/A,#N/A,TRUE,"STEEL";#N/A,#N/A,TRUE,"Door"}</definedName>
    <definedName name="BASE_4_2" localSheetId="16" hidden="1">{#N/A,#N/A,TRUE,"Basic";#N/A,#N/A,TRUE,"EXT-TABLE";#N/A,#N/A,TRUE,"STEEL";#N/A,#N/A,TRUE,"INT-Table";#N/A,#N/A,TRUE,"STEEL";#N/A,#N/A,TRUE,"Door"}</definedName>
    <definedName name="BASE_4_2" localSheetId="21" hidden="1">{#N/A,#N/A,TRUE,"Basic";#N/A,#N/A,TRUE,"EXT-TABLE";#N/A,#N/A,TRUE,"STEEL";#N/A,#N/A,TRUE,"INT-Table";#N/A,#N/A,TRUE,"STEEL";#N/A,#N/A,TRUE,"Door"}</definedName>
    <definedName name="BASE_4_2" localSheetId="5" hidden="1">{#N/A,#N/A,TRUE,"Basic";#N/A,#N/A,TRUE,"EXT-TABLE";#N/A,#N/A,TRUE,"STEEL";#N/A,#N/A,TRUE,"INT-Table";#N/A,#N/A,TRUE,"STEEL";#N/A,#N/A,TRUE,"Door"}</definedName>
    <definedName name="BASE_4_2" localSheetId="13" hidden="1">{#N/A,#N/A,TRUE,"Basic";#N/A,#N/A,TRUE,"EXT-TABLE";#N/A,#N/A,TRUE,"STEEL";#N/A,#N/A,TRUE,"INT-Table";#N/A,#N/A,TRUE,"STEEL";#N/A,#N/A,TRUE,"Door"}</definedName>
    <definedName name="BASE_4_2" localSheetId="14" hidden="1">{#N/A,#N/A,TRUE,"Basic";#N/A,#N/A,TRUE,"EXT-TABLE";#N/A,#N/A,TRUE,"STEEL";#N/A,#N/A,TRUE,"INT-Table";#N/A,#N/A,TRUE,"STEEL";#N/A,#N/A,TRUE,"Door"}</definedName>
    <definedName name="BASE_4_2" localSheetId="15" hidden="1">{#N/A,#N/A,TRUE,"Basic";#N/A,#N/A,TRUE,"EXT-TABLE";#N/A,#N/A,TRUE,"STEEL";#N/A,#N/A,TRUE,"INT-Table";#N/A,#N/A,TRUE,"STEEL";#N/A,#N/A,TRUE,"Door"}</definedName>
    <definedName name="BASE_4_2" hidden="1">{#N/A,#N/A,TRUE,"Basic";#N/A,#N/A,TRUE,"EXT-TABLE";#N/A,#N/A,TRUE,"STEEL";#N/A,#N/A,TRUE,"INT-Table";#N/A,#N/A,TRUE,"STEEL";#N/A,#N/A,TRUE,"Door"}</definedName>
    <definedName name="BASE_5" localSheetId="3" hidden="1">{#N/A,#N/A,TRUE,"Basic";#N/A,#N/A,TRUE,"EXT-TABLE";#N/A,#N/A,TRUE,"STEEL";#N/A,#N/A,TRUE,"INT-Table";#N/A,#N/A,TRUE,"STEEL";#N/A,#N/A,TRUE,"Door"}</definedName>
    <definedName name="BASE_5" localSheetId="2" hidden="1">{#N/A,#N/A,TRUE,"Basic";#N/A,#N/A,TRUE,"EXT-TABLE";#N/A,#N/A,TRUE,"STEEL";#N/A,#N/A,TRUE,"INT-Table";#N/A,#N/A,TRUE,"STEEL";#N/A,#N/A,TRUE,"Door"}</definedName>
    <definedName name="BASE_5" localSheetId="4" hidden="1">{#N/A,#N/A,TRUE,"Basic";#N/A,#N/A,TRUE,"EXT-TABLE";#N/A,#N/A,TRUE,"STEEL";#N/A,#N/A,TRUE,"INT-Table";#N/A,#N/A,TRUE,"STEEL";#N/A,#N/A,TRUE,"Door"}</definedName>
    <definedName name="BASE_5" localSheetId="16" hidden="1">{#N/A,#N/A,TRUE,"Basic";#N/A,#N/A,TRUE,"EXT-TABLE";#N/A,#N/A,TRUE,"STEEL";#N/A,#N/A,TRUE,"INT-Table";#N/A,#N/A,TRUE,"STEEL";#N/A,#N/A,TRUE,"Door"}</definedName>
    <definedName name="BASE_5" localSheetId="21" hidden="1">{#N/A,#N/A,TRUE,"Basic";#N/A,#N/A,TRUE,"EXT-TABLE";#N/A,#N/A,TRUE,"STEEL";#N/A,#N/A,TRUE,"INT-Table";#N/A,#N/A,TRUE,"STEEL";#N/A,#N/A,TRUE,"Door"}</definedName>
    <definedName name="BASE_5" localSheetId="5" hidden="1">{#N/A,#N/A,TRUE,"Basic";#N/A,#N/A,TRUE,"EXT-TABLE";#N/A,#N/A,TRUE,"STEEL";#N/A,#N/A,TRUE,"INT-Table";#N/A,#N/A,TRUE,"STEEL";#N/A,#N/A,TRUE,"Door"}</definedName>
    <definedName name="BASE_5" localSheetId="13" hidden="1">{#N/A,#N/A,TRUE,"Basic";#N/A,#N/A,TRUE,"EXT-TABLE";#N/A,#N/A,TRUE,"STEEL";#N/A,#N/A,TRUE,"INT-Table";#N/A,#N/A,TRUE,"STEEL";#N/A,#N/A,TRUE,"Door"}</definedName>
    <definedName name="BASE_5" localSheetId="14" hidden="1">{#N/A,#N/A,TRUE,"Basic";#N/A,#N/A,TRUE,"EXT-TABLE";#N/A,#N/A,TRUE,"STEEL";#N/A,#N/A,TRUE,"INT-Table";#N/A,#N/A,TRUE,"STEEL";#N/A,#N/A,TRUE,"Door"}</definedName>
    <definedName name="BASE_5" localSheetId="15" hidden="1">{#N/A,#N/A,TRUE,"Basic";#N/A,#N/A,TRUE,"EXT-TABLE";#N/A,#N/A,TRUE,"STEEL";#N/A,#N/A,TRUE,"INT-Table";#N/A,#N/A,TRUE,"STEEL";#N/A,#N/A,TRUE,"Door"}</definedName>
    <definedName name="BASE_5" hidden="1">{#N/A,#N/A,TRUE,"Basic";#N/A,#N/A,TRUE,"EXT-TABLE";#N/A,#N/A,TRUE,"STEEL";#N/A,#N/A,TRUE,"INT-Table";#N/A,#N/A,TRUE,"STEEL";#N/A,#N/A,TRUE,"Door"}</definedName>
    <definedName name="BASE_5_1" localSheetId="3" hidden="1">{#N/A,#N/A,TRUE,"Basic";#N/A,#N/A,TRUE,"EXT-TABLE";#N/A,#N/A,TRUE,"STEEL";#N/A,#N/A,TRUE,"INT-Table";#N/A,#N/A,TRUE,"STEEL";#N/A,#N/A,TRUE,"Door"}</definedName>
    <definedName name="BASE_5_1" localSheetId="2" hidden="1">{#N/A,#N/A,TRUE,"Basic";#N/A,#N/A,TRUE,"EXT-TABLE";#N/A,#N/A,TRUE,"STEEL";#N/A,#N/A,TRUE,"INT-Table";#N/A,#N/A,TRUE,"STEEL";#N/A,#N/A,TRUE,"Door"}</definedName>
    <definedName name="BASE_5_1" localSheetId="4" hidden="1">{#N/A,#N/A,TRUE,"Basic";#N/A,#N/A,TRUE,"EXT-TABLE";#N/A,#N/A,TRUE,"STEEL";#N/A,#N/A,TRUE,"INT-Table";#N/A,#N/A,TRUE,"STEEL";#N/A,#N/A,TRUE,"Door"}</definedName>
    <definedName name="BASE_5_1" localSheetId="16" hidden="1">{#N/A,#N/A,TRUE,"Basic";#N/A,#N/A,TRUE,"EXT-TABLE";#N/A,#N/A,TRUE,"STEEL";#N/A,#N/A,TRUE,"INT-Table";#N/A,#N/A,TRUE,"STEEL";#N/A,#N/A,TRUE,"Door"}</definedName>
    <definedName name="BASE_5_1" localSheetId="21" hidden="1">{#N/A,#N/A,TRUE,"Basic";#N/A,#N/A,TRUE,"EXT-TABLE";#N/A,#N/A,TRUE,"STEEL";#N/A,#N/A,TRUE,"INT-Table";#N/A,#N/A,TRUE,"STEEL";#N/A,#N/A,TRUE,"Door"}</definedName>
    <definedName name="BASE_5_1" localSheetId="5" hidden="1">{#N/A,#N/A,TRUE,"Basic";#N/A,#N/A,TRUE,"EXT-TABLE";#N/A,#N/A,TRUE,"STEEL";#N/A,#N/A,TRUE,"INT-Table";#N/A,#N/A,TRUE,"STEEL";#N/A,#N/A,TRUE,"Door"}</definedName>
    <definedName name="BASE_5_1" localSheetId="13" hidden="1">{#N/A,#N/A,TRUE,"Basic";#N/A,#N/A,TRUE,"EXT-TABLE";#N/A,#N/A,TRUE,"STEEL";#N/A,#N/A,TRUE,"INT-Table";#N/A,#N/A,TRUE,"STEEL";#N/A,#N/A,TRUE,"Door"}</definedName>
    <definedName name="BASE_5_1" localSheetId="14" hidden="1">{#N/A,#N/A,TRUE,"Basic";#N/A,#N/A,TRUE,"EXT-TABLE";#N/A,#N/A,TRUE,"STEEL";#N/A,#N/A,TRUE,"INT-Table";#N/A,#N/A,TRUE,"STEEL";#N/A,#N/A,TRUE,"Door"}</definedName>
    <definedName name="BASE_5_1" localSheetId="15" hidden="1">{#N/A,#N/A,TRUE,"Basic";#N/A,#N/A,TRUE,"EXT-TABLE";#N/A,#N/A,TRUE,"STEEL";#N/A,#N/A,TRUE,"INT-Table";#N/A,#N/A,TRUE,"STEEL";#N/A,#N/A,TRUE,"Door"}</definedName>
    <definedName name="BASE_5_1" hidden="1">{#N/A,#N/A,TRUE,"Basic";#N/A,#N/A,TRUE,"EXT-TABLE";#N/A,#N/A,TRUE,"STEEL";#N/A,#N/A,TRUE,"INT-Table";#N/A,#N/A,TRUE,"STEEL";#N/A,#N/A,TRUE,"Door"}</definedName>
    <definedName name="BASE_5_2" localSheetId="3" hidden="1">{#N/A,#N/A,TRUE,"Basic";#N/A,#N/A,TRUE,"EXT-TABLE";#N/A,#N/A,TRUE,"STEEL";#N/A,#N/A,TRUE,"INT-Table";#N/A,#N/A,TRUE,"STEEL";#N/A,#N/A,TRUE,"Door"}</definedName>
    <definedName name="BASE_5_2" localSheetId="2" hidden="1">{#N/A,#N/A,TRUE,"Basic";#N/A,#N/A,TRUE,"EXT-TABLE";#N/A,#N/A,TRUE,"STEEL";#N/A,#N/A,TRUE,"INT-Table";#N/A,#N/A,TRUE,"STEEL";#N/A,#N/A,TRUE,"Door"}</definedName>
    <definedName name="BASE_5_2" localSheetId="4" hidden="1">{#N/A,#N/A,TRUE,"Basic";#N/A,#N/A,TRUE,"EXT-TABLE";#N/A,#N/A,TRUE,"STEEL";#N/A,#N/A,TRUE,"INT-Table";#N/A,#N/A,TRUE,"STEEL";#N/A,#N/A,TRUE,"Door"}</definedName>
    <definedName name="BASE_5_2" localSheetId="16" hidden="1">{#N/A,#N/A,TRUE,"Basic";#N/A,#N/A,TRUE,"EXT-TABLE";#N/A,#N/A,TRUE,"STEEL";#N/A,#N/A,TRUE,"INT-Table";#N/A,#N/A,TRUE,"STEEL";#N/A,#N/A,TRUE,"Door"}</definedName>
    <definedName name="BASE_5_2" localSheetId="21" hidden="1">{#N/A,#N/A,TRUE,"Basic";#N/A,#N/A,TRUE,"EXT-TABLE";#N/A,#N/A,TRUE,"STEEL";#N/A,#N/A,TRUE,"INT-Table";#N/A,#N/A,TRUE,"STEEL";#N/A,#N/A,TRUE,"Door"}</definedName>
    <definedName name="BASE_5_2" localSheetId="5" hidden="1">{#N/A,#N/A,TRUE,"Basic";#N/A,#N/A,TRUE,"EXT-TABLE";#N/A,#N/A,TRUE,"STEEL";#N/A,#N/A,TRUE,"INT-Table";#N/A,#N/A,TRUE,"STEEL";#N/A,#N/A,TRUE,"Door"}</definedName>
    <definedName name="BASE_5_2" localSheetId="13" hidden="1">{#N/A,#N/A,TRUE,"Basic";#N/A,#N/A,TRUE,"EXT-TABLE";#N/A,#N/A,TRUE,"STEEL";#N/A,#N/A,TRUE,"INT-Table";#N/A,#N/A,TRUE,"STEEL";#N/A,#N/A,TRUE,"Door"}</definedName>
    <definedName name="BASE_5_2" localSheetId="14" hidden="1">{#N/A,#N/A,TRUE,"Basic";#N/A,#N/A,TRUE,"EXT-TABLE";#N/A,#N/A,TRUE,"STEEL";#N/A,#N/A,TRUE,"INT-Table";#N/A,#N/A,TRUE,"STEEL";#N/A,#N/A,TRUE,"Door"}</definedName>
    <definedName name="BASE_5_2" localSheetId="15" hidden="1">{#N/A,#N/A,TRUE,"Basic";#N/A,#N/A,TRUE,"EXT-TABLE";#N/A,#N/A,TRUE,"STEEL";#N/A,#N/A,TRUE,"INT-Table";#N/A,#N/A,TRUE,"STEEL";#N/A,#N/A,TRUE,"Door"}</definedName>
    <definedName name="BASE_5_2" hidden="1">{#N/A,#N/A,TRUE,"Basic";#N/A,#N/A,TRUE,"EXT-TABLE";#N/A,#N/A,TRUE,"STEEL";#N/A,#N/A,TRUE,"INT-Table";#N/A,#N/A,TRUE,"STEEL";#N/A,#N/A,TRUE,"Door"}</definedName>
    <definedName name="Base_Total_Matl">[42]BQ!#REF!</definedName>
    <definedName name="baseplate_ht" localSheetId="23">#REF!</definedName>
    <definedName name="baseplate_ht">#REF!</definedName>
    <definedName name="baseplate_len" localSheetId="23">#REF!</definedName>
    <definedName name="baseplate_len">#REF!</definedName>
    <definedName name="baseplate_wid" localSheetId="23">#REF!</definedName>
    <definedName name="baseplate_wid">#REF!</definedName>
    <definedName name="baseplate_wid_add" localSheetId="23">#REF!</definedName>
    <definedName name="baseplate_wid_add">#REF!</definedName>
    <definedName name="basin" localSheetId="3" hidden="1">{"'장비'!$A$3:$M$12"}</definedName>
    <definedName name="basin" localSheetId="2" hidden="1">{"'장비'!$A$3:$M$12"}</definedName>
    <definedName name="basin" localSheetId="4" hidden="1">{"'장비'!$A$3:$M$12"}</definedName>
    <definedName name="basin" localSheetId="16" hidden="1">{"'장비'!$A$3:$M$12"}</definedName>
    <definedName name="basin" localSheetId="21" hidden="1">{"'장비'!$A$3:$M$12"}</definedName>
    <definedName name="basin" localSheetId="5" hidden="1">{"'장비'!$A$3:$M$12"}</definedName>
    <definedName name="basin" localSheetId="13" hidden="1">{"'장비'!$A$3:$M$12"}</definedName>
    <definedName name="basin" localSheetId="14" hidden="1">{"'장비'!$A$3:$M$12"}</definedName>
    <definedName name="basin" localSheetId="15" hidden="1">{"'장비'!$A$3:$M$12"}</definedName>
    <definedName name="basin" hidden="1">{"'장비'!$A$3:$M$12"}</definedName>
    <definedName name="bb" localSheetId="3" hidden="1">{"'Sheet1'!$A$3:$I$11"}</definedName>
    <definedName name="bb" localSheetId="9" hidden="1">{"'Sheet1'!$A$3:$I$11"}</definedName>
    <definedName name="bb" localSheetId="8" hidden="1">{"'Sheet1'!$A$3:$I$11"}</definedName>
    <definedName name="bb" localSheetId="0" hidden="1">{"'Sheet1'!$A$3:$I$11"}</definedName>
    <definedName name="bb" localSheetId="10" hidden="1">{"'Sheet1'!$A$3:$I$11"}</definedName>
    <definedName name="bb" localSheetId="6" hidden="1">{"'Sheet1'!$A$3:$I$11"}</definedName>
    <definedName name="bb" localSheetId="12" hidden="1">{"'Sheet1'!$A$3:$I$11"}</definedName>
    <definedName name="bb" localSheetId="11" hidden="1">{"'Sheet1'!$A$3:$I$11"}</definedName>
    <definedName name="bb" localSheetId="1" hidden="1">{"'Sheet1'!$A$3:$I$11"}</definedName>
    <definedName name="bb" localSheetId="2" hidden="1">{"'Sheet1'!$A$3:$I$11"}</definedName>
    <definedName name="bb" localSheetId="4" hidden="1">{"'Sheet1'!$A$3:$I$11"}</definedName>
    <definedName name="bb" localSheetId="16" hidden="1">{"'Sheet1'!$A$3:$I$11"}</definedName>
    <definedName name="bb" localSheetId="21" hidden="1">{"'Sheet1'!$A$3:$I$11"}</definedName>
    <definedName name="bb" localSheetId="5" hidden="1">{"'Sheet1'!$A$3:$I$11"}</definedName>
    <definedName name="bb" localSheetId="7" hidden="1">{"'Sheet1'!$A$3:$I$11"}</definedName>
    <definedName name="bb" localSheetId="13" hidden="1">{"'Sheet1'!$A$3:$I$11"}</definedName>
    <definedName name="bb" localSheetId="18" hidden="1">{"'Sheet1'!$A$3:$I$11"}</definedName>
    <definedName name="bb" localSheetId="14" hidden="1">{"'Sheet1'!$A$3:$I$11"}</definedName>
    <definedName name="bb" localSheetId="15" hidden="1">{"'Sheet1'!$A$3:$I$11"}</definedName>
    <definedName name="BB" hidden="1">[12]Spread!#REF!</definedName>
    <definedName name="bbb" localSheetId="3">#REF!</definedName>
    <definedName name="bbb" localSheetId="2">#REF!</definedName>
    <definedName name="bbb" localSheetId="4">#REF!</definedName>
    <definedName name="bbb" localSheetId="16">#REF!</definedName>
    <definedName name="bbb" localSheetId="21">#REF!</definedName>
    <definedName name="bbb" localSheetId="5">#REF!</definedName>
    <definedName name="bbb" localSheetId="23">#REF!</definedName>
    <definedName name="bbb" localSheetId="13">#REF!</definedName>
    <definedName name="bbb" localSheetId="18">#REF!</definedName>
    <definedName name="bbb" localSheetId="14">#REF!</definedName>
    <definedName name="bbb" localSheetId="15">#REF!</definedName>
    <definedName name="bbb">#REF!</definedName>
    <definedName name="bbbb" localSheetId="3" hidden="1">{"'Sheet1'!$A$3:$I$11"}</definedName>
    <definedName name="bbbb" localSheetId="9" hidden="1">{"'Sheet1'!$A$3:$I$11"}</definedName>
    <definedName name="bbbb" localSheetId="8" hidden="1">{"'Sheet1'!$A$3:$I$11"}</definedName>
    <definedName name="bbbb" localSheetId="0" hidden="1">{"'Sheet1'!$A$3:$I$11"}</definedName>
    <definedName name="bbbb" localSheetId="10" hidden="1">{"'Sheet1'!$A$3:$I$11"}</definedName>
    <definedName name="bbbb" localSheetId="6" hidden="1">{"'Sheet1'!$A$3:$I$11"}</definedName>
    <definedName name="bbbb" localSheetId="12" hidden="1">{"'Sheet1'!$A$3:$I$11"}</definedName>
    <definedName name="bbbb" localSheetId="11" hidden="1">{"'Sheet1'!$A$3:$I$11"}</definedName>
    <definedName name="bbbb" localSheetId="1" hidden="1">{"'Sheet1'!$A$3:$I$11"}</definedName>
    <definedName name="bbbb" localSheetId="2" hidden="1">{"'Sheet1'!$A$3:$I$11"}</definedName>
    <definedName name="bbbb" localSheetId="4" hidden="1">{"'Sheet1'!$A$3:$I$11"}</definedName>
    <definedName name="bbbb" localSheetId="16" hidden="1">{"'Sheet1'!$A$3:$I$11"}</definedName>
    <definedName name="bbbb" localSheetId="21" hidden="1">{"'Sheet1'!$A$3:$I$11"}</definedName>
    <definedName name="bbbb" localSheetId="5" hidden="1">{"'Sheet1'!$A$3:$I$11"}</definedName>
    <definedName name="bbbb" localSheetId="7" hidden="1">{"'Sheet1'!$A$3:$I$11"}</definedName>
    <definedName name="bbbb" localSheetId="13" hidden="1">{"'Sheet1'!$A$3:$I$11"}</definedName>
    <definedName name="bbbb" localSheetId="14" hidden="1">{"'Sheet1'!$A$3:$I$11"}</definedName>
    <definedName name="bbbb" localSheetId="15" hidden="1">{"'Sheet1'!$A$3:$I$11"}</definedName>
    <definedName name="bbbb" hidden="1">{"'Sheet1'!$A$3:$I$11"}</definedName>
    <definedName name="BBBBBBB" hidden="1">#REF!</definedName>
    <definedName name="bcd" localSheetId="3" hidden="1">{#N/A,#N/A,TRUE,"Basic";#N/A,#N/A,TRUE,"EXT-TABLE";#N/A,#N/A,TRUE,"STEEL";#N/A,#N/A,TRUE,"INT-Table";#N/A,#N/A,TRUE,"STEEL";#N/A,#N/A,TRUE,"Door"}</definedName>
    <definedName name="bcd" localSheetId="2" hidden="1">{#N/A,#N/A,TRUE,"Basic";#N/A,#N/A,TRUE,"EXT-TABLE";#N/A,#N/A,TRUE,"STEEL";#N/A,#N/A,TRUE,"INT-Table";#N/A,#N/A,TRUE,"STEEL";#N/A,#N/A,TRUE,"Door"}</definedName>
    <definedName name="bcd" localSheetId="4" hidden="1">{#N/A,#N/A,TRUE,"Basic";#N/A,#N/A,TRUE,"EXT-TABLE";#N/A,#N/A,TRUE,"STEEL";#N/A,#N/A,TRUE,"INT-Table";#N/A,#N/A,TRUE,"STEEL";#N/A,#N/A,TRUE,"Door"}</definedName>
    <definedName name="bcd" localSheetId="16" hidden="1">{#N/A,#N/A,TRUE,"Basic";#N/A,#N/A,TRUE,"EXT-TABLE";#N/A,#N/A,TRUE,"STEEL";#N/A,#N/A,TRUE,"INT-Table";#N/A,#N/A,TRUE,"STEEL";#N/A,#N/A,TRUE,"Door"}</definedName>
    <definedName name="bcd" localSheetId="21" hidden="1">{#N/A,#N/A,TRUE,"Basic";#N/A,#N/A,TRUE,"EXT-TABLE";#N/A,#N/A,TRUE,"STEEL";#N/A,#N/A,TRUE,"INT-Table";#N/A,#N/A,TRUE,"STEEL";#N/A,#N/A,TRUE,"Door"}</definedName>
    <definedName name="bcd" localSheetId="5" hidden="1">{#N/A,#N/A,TRUE,"Basic";#N/A,#N/A,TRUE,"EXT-TABLE";#N/A,#N/A,TRUE,"STEEL";#N/A,#N/A,TRUE,"INT-Table";#N/A,#N/A,TRUE,"STEEL";#N/A,#N/A,TRUE,"Door"}</definedName>
    <definedName name="bcd" localSheetId="13" hidden="1">{#N/A,#N/A,TRUE,"Basic";#N/A,#N/A,TRUE,"EXT-TABLE";#N/A,#N/A,TRUE,"STEEL";#N/A,#N/A,TRUE,"INT-Table";#N/A,#N/A,TRUE,"STEEL";#N/A,#N/A,TRUE,"Door"}</definedName>
    <definedName name="bcd" localSheetId="14" hidden="1">{#N/A,#N/A,TRUE,"Basic";#N/A,#N/A,TRUE,"EXT-TABLE";#N/A,#N/A,TRUE,"STEEL";#N/A,#N/A,TRUE,"INT-Table";#N/A,#N/A,TRUE,"STEEL";#N/A,#N/A,TRUE,"Door"}</definedName>
    <definedName name="bcd" localSheetId="15" hidden="1">{#N/A,#N/A,TRUE,"Basic";#N/A,#N/A,TRUE,"EXT-TABLE";#N/A,#N/A,TRUE,"STEEL";#N/A,#N/A,TRUE,"INT-Table";#N/A,#N/A,TRUE,"STEEL";#N/A,#N/A,TRUE,"Door"}</definedName>
    <definedName name="bcd" hidden="1">{#N/A,#N/A,TRUE,"Basic";#N/A,#N/A,TRUE,"EXT-TABLE";#N/A,#N/A,TRUE,"STEEL";#N/A,#N/A,TRUE,"INT-Table";#N/A,#N/A,TRUE,"STEEL";#N/A,#N/A,TRUE,"Door"}</definedName>
    <definedName name="bcd_1" localSheetId="3" hidden="1">{#N/A,#N/A,TRUE,"Basic";#N/A,#N/A,TRUE,"EXT-TABLE";#N/A,#N/A,TRUE,"STEEL";#N/A,#N/A,TRUE,"INT-Table";#N/A,#N/A,TRUE,"STEEL";#N/A,#N/A,TRUE,"Door"}</definedName>
    <definedName name="bcd_1" localSheetId="2" hidden="1">{#N/A,#N/A,TRUE,"Basic";#N/A,#N/A,TRUE,"EXT-TABLE";#N/A,#N/A,TRUE,"STEEL";#N/A,#N/A,TRUE,"INT-Table";#N/A,#N/A,TRUE,"STEEL";#N/A,#N/A,TRUE,"Door"}</definedName>
    <definedName name="bcd_1" localSheetId="4" hidden="1">{#N/A,#N/A,TRUE,"Basic";#N/A,#N/A,TRUE,"EXT-TABLE";#N/A,#N/A,TRUE,"STEEL";#N/A,#N/A,TRUE,"INT-Table";#N/A,#N/A,TRUE,"STEEL";#N/A,#N/A,TRUE,"Door"}</definedName>
    <definedName name="bcd_1" localSheetId="16" hidden="1">{#N/A,#N/A,TRUE,"Basic";#N/A,#N/A,TRUE,"EXT-TABLE";#N/A,#N/A,TRUE,"STEEL";#N/A,#N/A,TRUE,"INT-Table";#N/A,#N/A,TRUE,"STEEL";#N/A,#N/A,TRUE,"Door"}</definedName>
    <definedName name="bcd_1" localSheetId="21" hidden="1">{#N/A,#N/A,TRUE,"Basic";#N/A,#N/A,TRUE,"EXT-TABLE";#N/A,#N/A,TRUE,"STEEL";#N/A,#N/A,TRUE,"INT-Table";#N/A,#N/A,TRUE,"STEEL";#N/A,#N/A,TRUE,"Door"}</definedName>
    <definedName name="bcd_1" localSheetId="5" hidden="1">{#N/A,#N/A,TRUE,"Basic";#N/A,#N/A,TRUE,"EXT-TABLE";#N/A,#N/A,TRUE,"STEEL";#N/A,#N/A,TRUE,"INT-Table";#N/A,#N/A,TRUE,"STEEL";#N/A,#N/A,TRUE,"Door"}</definedName>
    <definedName name="bcd_1" localSheetId="13" hidden="1">{#N/A,#N/A,TRUE,"Basic";#N/A,#N/A,TRUE,"EXT-TABLE";#N/A,#N/A,TRUE,"STEEL";#N/A,#N/A,TRUE,"INT-Table";#N/A,#N/A,TRUE,"STEEL";#N/A,#N/A,TRUE,"Door"}</definedName>
    <definedName name="bcd_1" localSheetId="14" hidden="1">{#N/A,#N/A,TRUE,"Basic";#N/A,#N/A,TRUE,"EXT-TABLE";#N/A,#N/A,TRUE,"STEEL";#N/A,#N/A,TRUE,"INT-Table";#N/A,#N/A,TRUE,"STEEL";#N/A,#N/A,TRUE,"Door"}</definedName>
    <definedName name="bcd_1" localSheetId="15" hidden="1">{#N/A,#N/A,TRUE,"Basic";#N/A,#N/A,TRUE,"EXT-TABLE";#N/A,#N/A,TRUE,"STEEL";#N/A,#N/A,TRUE,"INT-Table";#N/A,#N/A,TRUE,"STEEL";#N/A,#N/A,TRUE,"Door"}</definedName>
    <definedName name="bcd_1" hidden="1">{#N/A,#N/A,TRUE,"Basic";#N/A,#N/A,TRUE,"EXT-TABLE";#N/A,#N/A,TRUE,"STEEL";#N/A,#N/A,TRUE,"INT-Table";#N/A,#N/A,TRUE,"STEEL";#N/A,#N/A,TRUE,"Door"}</definedName>
    <definedName name="bcd_1_1" localSheetId="3" hidden="1">{#N/A,#N/A,TRUE,"Basic";#N/A,#N/A,TRUE,"EXT-TABLE";#N/A,#N/A,TRUE,"STEEL";#N/A,#N/A,TRUE,"INT-Table";#N/A,#N/A,TRUE,"STEEL";#N/A,#N/A,TRUE,"Door"}</definedName>
    <definedName name="bcd_1_1" localSheetId="2" hidden="1">{#N/A,#N/A,TRUE,"Basic";#N/A,#N/A,TRUE,"EXT-TABLE";#N/A,#N/A,TRUE,"STEEL";#N/A,#N/A,TRUE,"INT-Table";#N/A,#N/A,TRUE,"STEEL";#N/A,#N/A,TRUE,"Door"}</definedName>
    <definedName name="bcd_1_1" localSheetId="4" hidden="1">{#N/A,#N/A,TRUE,"Basic";#N/A,#N/A,TRUE,"EXT-TABLE";#N/A,#N/A,TRUE,"STEEL";#N/A,#N/A,TRUE,"INT-Table";#N/A,#N/A,TRUE,"STEEL";#N/A,#N/A,TRUE,"Door"}</definedName>
    <definedName name="bcd_1_1" localSheetId="16" hidden="1">{#N/A,#N/A,TRUE,"Basic";#N/A,#N/A,TRUE,"EXT-TABLE";#N/A,#N/A,TRUE,"STEEL";#N/A,#N/A,TRUE,"INT-Table";#N/A,#N/A,TRUE,"STEEL";#N/A,#N/A,TRUE,"Door"}</definedName>
    <definedName name="bcd_1_1" localSheetId="21" hidden="1">{#N/A,#N/A,TRUE,"Basic";#N/A,#N/A,TRUE,"EXT-TABLE";#N/A,#N/A,TRUE,"STEEL";#N/A,#N/A,TRUE,"INT-Table";#N/A,#N/A,TRUE,"STEEL";#N/A,#N/A,TRUE,"Door"}</definedName>
    <definedName name="bcd_1_1" localSheetId="5" hidden="1">{#N/A,#N/A,TRUE,"Basic";#N/A,#N/A,TRUE,"EXT-TABLE";#N/A,#N/A,TRUE,"STEEL";#N/A,#N/A,TRUE,"INT-Table";#N/A,#N/A,TRUE,"STEEL";#N/A,#N/A,TRUE,"Door"}</definedName>
    <definedName name="bcd_1_1" localSheetId="13" hidden="1">{#N/A,#N/A,TRUE,"Basic";#N/A,#N/A,TRUE,"EXT-TABLE";#N/A,#N/A,TRUE,"STEEL";#N/A,#N/A,TRUE,"INT-Table";#N/A,#N/A,TRUE,"STEEL";#N/A,#N/A,TRUE,"Door"}</definedName>
    <definedName name="bcd_1_1" localSheetId="14" hidden="1">{#N/A,#N/A,TRUE,"Basic";#N/A,#N/A,TRUE,"EXT-TABLE";#N/A,#N/A,TRUE,"STEEL";#N/A,#N/A,TRUE,"INT-Table";#N/A,#N/A,TRUE,"STEEL";#N/A,#N/A,TRUE,"Door"}</definedName>
    <definedName name="bcd_1_1" localSheetId="15" hidden="1">{#N/A,#N/A,TRUE,"Basic";#N/A,#N/A,TRUE,"EXT-TABLE";#N/A,#N/A,TRUE,"STEEL";#N/A,#N/A,TRUE,"INT-Table";#N/A,#N/A,TRUE,"STEEL";#N/A,#N/A,TRUE,"Door"}</definedName>
    <definedName name="bcd_1_1" hidden="1">{#N/A,#N/A,TRUE,"Basic";#N/A,#N/A,TRUE,"EXT-TABLE";#N/A,#N/A,TRUE,"STEEL";#N/A,#N/A,TRUE,"INT-Table";#N/A,#N/A,TRUE,"STEEL";#N/A,#N/A,TRUE,"Door"}</definedName>
    <definedName name="bcd_1_2" localSheetId="3" hidden="1">{#N/A,#N/A,TRUE,"Basic";#N/A,#N/A,TRUE,"EXT-TABLE";#N/A,#N/A,TRUE,"STEEL";#N/A,#N/A,TRUE,"INT-Table";#N/A,#N/A,TRUE,"STEEL";#N/A,#N/A,TRUE,"Door"}</definedName>
    <definedName name="bcd_1_2" localSheetId="2" hidden="1">{#N/A,#N/A,TRUE,"Basic";#N/A,#N/A,TRUE,"EXT-TABLE";#N/A,#N/A,TRUE,"STEEL";#N/A,#N/A,TRUE,"INT-Table";#N/A,#N/A,TRUE,"STEEL";#N/A,#N/A,TRUE,"Door"}</definedName>
    <definedName name="bcd_1_2" localSheetId="4" hidden="1">{#N/A,#N/A,TRUE,"Basic";#N/A,#N/A,TRUE,"EXT-TABLE";#N/A,#N/A,TRUE,"STEEL";#N/A,#N/A,TRUE,"INT-Table";#N/A,#N/A,TRUE,"STEEL";#N/A,#N/A,TRUE,"Door"}</definedName>
    <definedName name="bcd_1_2" localSheetId="16" hidden="1">{#N/A,#N/A,TRUE,"Basic";#N/A,#N/A,TRUE,"EXT-TABLE";#N/A,#N/A,TRUE,"STEEL";#N/A,#N/A,TRUE,"INT-Table";#N/A,#N/A,TRUE,"STEEL";#N/A,#N/A,TRUE,"Door"}</definedName>
    <definedName name="bcd_1_2" localSheetId="21" hidden="1">{#N/A,#N/A,TRUE,"Basic";#N/A,#N/A,TRUE,"EXT-TABLE";#N/A,#N/A,TRUE,"STEEL";#N/A,#N/A,TRUE,"INT-Table";#N/A,#N/A,TRUE,"STEEL";#N/A,#N/A,TRUE,"Door"}</definedName>
    <definedName name="bcd_1_2" localSheetId="5" hidden="1">{#N/A,#N/A,TRUE,"Basic";#N/A,#N/A,TRUE,"EXT-TABLE";#N/A,#N/A,TRUE,"STEEL";#N/A,#N/A,TRUE,"INT-Table";#N/A,#N/A,TRUE,"STEEL";#N/A,#N/A,TRUE,"Door"}</definedName>
    <definedName name="bcd_1_2" localSheetId="13" hidden="1">{#N/A,#N/A,TRUE,"Basic";#N/A,#N/A,TRUE,"EXT-TABLE";#N/A,#N/A,TRUE,"STEEL";#N/A,#N/A,TRUE,"INT-Table";#N/A,#N/A,TRUE,"STEEL";#N/A,#N/A,TRUE,"Door"}</definedName>
    <definedName name="bcd_1_2" localSheetId="14" hidden="1">{#N/A,#N/A,TRUE,"Basic";#N/A,#N/A,TRUE,"EXT-TABLE";#N/A,#N/A,TRUE,"STEEL";#N/A,#N/A,TRUE,"INT-Table";#N/A,#N/A,TRUE,"STEEL";#N/A,#N/A,TRUE,"Door"}</definedName>
    <definedName name="bcd_1_2" localSheetId="15" hidden="1">{#N/A,#N/A,TRUE,"Basic";#N/A,#N/A,TRUE,"EXT-TABLE";#N/A,#N/A,TRUE,"STEEL";#N/A,#N/A,TRUE,"INT-Table";#N/A,#N/A,TRUE,"STEEL";#N/A,#N/A,TRUE,"Door"}</definedName>
    <definedName name="bcd_1_2" hidden="1">{#N/A,#N/A,TRUE,"Basic";#N/A,#N/A,TRUE,"EXT-TABLE";#N/A,#N/A,TRUE,"STEEL";#N/A,#N/A,TRUE,"INT-Table";#N/A,#N/A,TRUE,"STEEL";#N/A,#N/A,TRUE,"Door"}</definedName>
    <definedName name="bcd_2" localSheetId="3" hidden="1">{#N/A,#N/A,TRUE,"Basic";#N/A,#N/A,TRUE,"EXT-TABLE";#N/A,#N/A,TRUE,"STEEL";#N/A,#N/A,TRUE,"INT-Table";#N/A,#N/A,TRUE,"STEEL";#N/A,#N/A,TRUE,"Door"}</definedName>
    <definedName name="bcd_2" localSheetId="2" hidden="1">{#N/A,#N/A,TRUE,"Basic";#N/A,#N/A,TRUE,"EXT-TABLE";#N/A,#N/A,TRUE,"STEEL";#N/A,#N/A,TRUE,"INT-Table";#N/A,#N/A,TRUE,"STEEL";#N/A,#N/A,TRUE,"Door"}</definedName>
    <definedName name="bcd_2" localSheetId="4" hidden="1">{#N/A,#N/A,TRUE,"Basic";#N/A,#N/A,TRUE,"EXT-TABLE";#N/A,#N/A,TRUE,"STEEL";#N/A,#N/A,TRUE,"INT-Table";#N/A,#N/A,TRUE,"STEEL";#N/A,#N/A,TRUE,"Door"}</definedName>
    <definedName name="bcd_2" localSheetId="16" hidden="1">{#N/A,#N/A,TRUE,"Basic";#N/A,#N/A,TRUE,"EXT-TABLE";#N/A,#N/A,TRUE,"STEEL";#N/A,#N/A,TRUE,"INT-Table";#N/A,#N/A,TRUE,"STEEL";#N/A,#N/A,TRUE,"Door"}</definedName>
    <definedName name="bcd_2" localSheetId="21" hidden="1">{#N/A,#N/A,TRUE,"Basic";#N/A,#N/A,TRUE,"EXT-TABLE";#N/A,#N/A,TRUE,"STEEL";#N/A,#N/A,TRUE,"INT-Table";#N/A,#N/A,TRUE,"STEEL";#N/A,#N/A,TRUE,"Door"}</definedName>
    <definedName name="bcd_2" localSheetId="5" hidden="1">{#N/A,#N/A,TRUE,"Basic";#N/A,#N/A,TRUE,"EXT-TABLE";#N/A,#N/A,TRUE,"STEEL";#N/A,#N/A,TRUE,"INT-Table";#N/A,#N/A,TRUE,"STEEL";#N/A,#N/A,TRUE,"Door"}</definedName>
    <definedName name="bcd_2" localSheetId="13" hidden="1">{#N/A,#N/A,TRUE,"Basic";#N/A,#N/A,TRUE,"EXT-TABLE";#N/A,#N/A,TRUE,"STEEL";#N/A,#N/A,TRUE,"INT-Table";#N/A,#N/A,TRUE,"STEEL";#N/A,#N/A,TRUE,"Door"}</definedName>
    <definedName name="bcd_2" localSheetId="14" hidden="1">{#N/A,#N/A,TRUE,"Basic";#N/A,#N/A,TRUE,"EXT-TABLE";#N/A,#N/A,TRUE,"STEEL";#N/A,#N/A,TRUE,"INT-Table";#N/A,#N/A,TRUE,"STEEL";#N/A,#N/A,TRUE,"Door"}</definedName>
    <definedName name="bcd_2" localSheetId="15" hidden="1">{#N/A,#N/A,TRUE,"Basic";#N/A,#N/A,TRUE,"EXT-TABLE";#N/A,#N/A,TRUE,"STEEL";#N/A,#N/A,TRUE,"INT-Table";#N/A,#N/A,TRUE,"STEEL";#N/A,#N/A,TRUE,"Door"}</definedName>
    <definedName name="bcd_2" hidden="1">{#N/A,#N/A,TRUE,"Basic";#N/A,#N/A,TRUE,"EXT-TABLE";#N/A,#N/A,TRUE,"STEEL";#N/A,#N/A,TRUE,"INT-Table";#N/A,#N/A,TRUE,"STEEL";#N/A,#N/A,TRUE,"Door"}</definedName>
    <definedName name="bcd_2_1" localSheetId="3" hidden="1">{#N/A,#N/A,TRUE,"Basic";#N/A,#N/A,TRUE,"EXT-TABLE";#N/A,#N/A,TRUE,"STEEL";#N/A,#N/A,TRUE,"INT-Table";#N/A,#N/A,TRUE,"STEEL";#N/A,#N/A,TRUE,"Door"}</definedName>
    <definedName name="bcd_2_1" localSheetId="2" hidden="1">{#N/A,#N/A,TRUE,"Basic";#N/A,#N/A,TRUE,"EXT-TABLE";#N/A,#N/A,TRUE,"STEEL";#N/A,#N/A,TRUE,"INT-Table";#N/A,#N/A,TRUE,"STEEL";#N/A,#N/A,TRUE,"Door"}</definedName>
    <definedName name="bcd_2_1" localSheetId="4" hidden="1">{#N/A,#N/A,TRUE,"Basic";#N/A,#N/A,TRUE,"EXT-TABLE";#N/A,#N/A,TRUE,"STEEL";#N/A,#N/A,TRUE,"INT-Table";#N/A,#N/A,TRUE,"STEEL";#N/A,#N/A,TRUE,"Door"}</definedName>
    <definedName name="bcd_2_1" localSheetId="16" hidden="1">{#N/A,#N/A,TRUE,"Basic";#N/A,#N/A,TRUE,"EXT-TABLE";#N/A,#N/A,TRUE,"STEEL";#N/A,#N/A,TRUE,"INT-Table";#N/A,#N/A,TRUE,"STEEL";#N/A,#N/A,TRUE,"Door"}</definedName>
    <definedName name="bcd_2_1" localSheetId="21" hidden="1">{#N/A,#N/A,TRUE,"Basic";#N/A,#N/A,TRUE,"EXT-TABLE";#N/A,#N/A,TRUE,"STEEL";#N/A,#N/A,TRUE,"INT-Table";#N/A,#N/A,TRUE,"STEEL";#N/A,#N/A,TRUE,"Door"}</definedName>
    <definedName name="bcd_2_1" localSheetId="5" hidden="1">{#N/A,#N/A,TRUE,"Basic";#N/A,#N/A,TRUE,"EXT-TABLE";#N/A,#N/A,TRUE,"STEEL";#N/A,#N/A,TRUE,"INT-Table";#N/A,#N/A,TRUE,"STEEL";#N/A,#N/A,TRUE,"Door"}</definedName>
    <definedName name="bcd_2_1" localSheetId="13" hidden="1">{#N/A,#N/A,TRUE,"Basic";#N/A,#N/A,TRUE,"EXT-TABLE";#N/A,#N/A,TRUE,"STEEL";#N/A,#N/A,TRUE,"INT-Table";#N/A,#N/A,TRUE,"STEEL";#N/A,#N/A,TRUE,"Door"}</definedName>
    <definedName name="bcd_2_1" localSheetId="14" hidden="1">{#N/A,#N/A,TRUE,"Basic";#N/A,#N/A,TRUE,"EXT-TABLE";#N/A,#N/A,TRUE,"STEEL";#N/A,#N/A,TRUE,"INT-Table";#N/A,#N/A,TRUE,"STEEL";#N/A,#N/A,TRUE,"Door"}</definedName>
    <definedName name="bcd_2_1" localSheetId="15" hidden="1">{#N/A,#N/A,TRUE,"Basic";#N/A,#N/A,TRUE,"EXT-TABLE";#N/A,#N/A,TRUE,"STEEL";#N/A,#N/A,TRUE,"INT-Table";#N/A,#N/A,TRUE,"STEEL";#N/A,#N/A,TRUE,"Door"}</definedName>
    <definedName name="bcd_2_1" hidden="1">{#N/A,#N/A,TRUE,"Basic";#N/A,#N/A,TRUE,"EXT-TABLE";#N/A,#N/A,TRUE,"STEEL";#N/A,#N/A,TRUE,"INT-Table";#N/A,#N/A,TRUE,"STEEL";#N/A,#N/A,TRUE,"Door"}</definedName>
    <definedName name="bcd_2_2" localSheetId="3" hidden="1">{#N/A,#N/A,TRUE,"Basic";#N/A,#N/A,TRUE,"EXT-TABLE";#N/A,#N/A,TRUE,"STEEL";#N/A,#N/A,TRUE,"INT-Table";#N/A,#N/A,TRUE,"STEEL";#N/A,#N/A,TRUE,"Door"}</definedName>
    <definedName name="bcd_2_2" localSheetId="2" hidden="1">{#N/A,#N/A,TRUE,"Basic";#N/A,#N/A,TRUE,"EXT-TABLE";#N/A,#N/A,TRUE,"STEEL";#N/A,#N/A,TRUE,"INT-Table";#N/A,#N/A,TRUE,"STEEL";#N/A,#N/A,TRUE,"Door"}</definedName>
    <definedName name="bcd_2_2" localSheetId="4" hidden="1">{#N/A,#N/A,TRUE,"Basic";#N/A,#N/A,TRUE,"EXT-TABLE";#N/A,#N/A,TRUE,"STEEL";#N/A,#N/A,TRUE,"INT-Table";#N/A,#N/A,TRUE,"STEEL";#N/A,#N/A,TRUE,"Door"}</definedName>
    <definedName name="bcd_2_2" localSheetId="16" hidden="1">{#N/A,#N/A,TRUE,"Basic";#N/A,#N/A,TRUE,"EXT-TABLE";#N/A,#N/A,TRUE,"STEEL";#N/A,#N/A,TRUE,"INT-Table";#N/A,#N/A,TRUE,"STEEL";#N/A,#N/A,TRUE,"Door"}</definedName>
    <definedName name="bcd_2_2" localSheetId="21" hidden="1">{#N/A,#N/A,TRUE,"Basic";#N/A,#N/A,TRUE,"EXT-TABLE";#N/A,#N/A,TRUE,"STEEL";#N/A,#N/A,TRUE,"INT-Table";#N/A,#N/A,TRUE,"STEEL";#N/A,#N/A,TRUE,"Door"}</definedName>
    <definedName name="bcd_2_2" localSheetId="5" hidden="1">{#N/A,#N/A,TRUE,"Basic";#N/A,#N/A,TRUE,"EXT-TABLE";#N/A,#N/A,TRUE,"STEEL";#N/A,#N/A,TRUE,"INT-Table";#N/A,#N/A,TRUE,"STEEL";#N/A,#N/A,TRUE,"Door"}</definedName>
    <definedName name="bcd_2_2" localSheetId="13" hidden="1">{#N/A,#N/A,TRUE,"Basic";#N/A,#N/A,TRUE,"EXT-TABLE";#N/A,#N/A,TRUE,"STEEL";#N/A,#N/A,TRUE,"INT-Table";#N/A,#N/A,TRUE,"STEEL";#N/A,#N/A,TRUE,"Door"}</definedName>
    <definedName name="bcd_2_2" localSheetId="14" hidden="1">{#N/A,#N/A,TRUE,"Basic";#N/A,#N/A,TRUE,"EXT-TABLE";#N/A,#N/A,TRUE,"STEEL";#N/A,#N/A,TRUE,"INT-Table";#N/A,#N/A,TRUE,"STEEL";#N/A,#N/A,TRUE,"Door"}</definedName>
    <definedName name="bcd_2_2" localSheetId="15" hidden="1">{#N/A,#N/A,TRUE,"Basic";#N/A,#N/A,TRUE,"EXT-TABLE";#N/A,#N/A,TRUE,"STEEL";#N/A,#N/A,TRUE,"INT-Table";#N/A,#N/A,TRUE,"STEEL";#N/A,#N/A,TRUE,"Door"}</definedName>
    <definedName name="bcd_2_2" hidden="1">{#N/A,#N/A,TRUE,"Basic";#N/A,#N/A,TRUE,"EXT-TABLE";#N/A,#N/A,TRUE,"STEEL";#N/A,#N/A,TRUE,"INT-Table";#N/A,#N/A,TRUE,"STEEL";#N/A,#N/A,TRUE,"Door"}</definedName>
    <definedName name="bcd_3" localSheetId="3" hidden="1">{#N/A,#N/A,TRUE,"Basic";#N/A,#N/A,TRUE,"EXT-TABLE";#N/A,#N/A,TRUE,"STEEL";#N/A,#N/A,TRUE,"INT-Table";#N/A,#N/A,TRUE,"STEEL";#N/A,#N/A,TRUE,"Door"}</definedName>
    <definedName name="bcd_3" localSheetId="2" hidden="1">{#N/A,#N/A,TRUE,"Basic";#N/A,#N/A,TRUE,"EXT-TABLE";#N/A,#N/A,TRUE,"STEEL";#N/A,#N/A,TRUE,"INT-Table";#N/A,#N/A,TRUE,"STEEL";#N/A,#N/A,TRUE,"Door"}</definedName>
    <definedName name="bcd_3" localSheetId="4" hidden="1">{#N/A,#N/A,TRUE,"Basic";#N/A,#N/A,TRUE,"EXT-TABLE";#N/A,#N/A,TRUE,"STEEL";#N/A,#N/A,TRUE,"INT-Table";#N/A,#N/A,TRUE,"STEEL";#N/A,#N/A,TRUE,"Door"}</definedName>
    <definedName name="bcd_3" localSheetId="16" hidden="1">{#N/A,#N/A,TRUE,"Basic";#N/A,#N/A,TRUE,"EXT-TABLE";#N/A,#N/A,TRUE,"STEEL";#N/A,#N/A,TRUE,"INT-Table";#N/A,#N/A,TRUE,"STEEL";#N/A,#N/A,TRUE,"Door"}</definedName>
    <definedName name="bcd_3" localSheetId="21" hidden="1">{#N/A,#N/A,TRUE,"Basic";#N/A,#N/A,TRUE,"EXT-TABLE";#N/A,#N/A,TRUE,"STEEL";#N/A,#N/A,TRUE,"INT-Table";#N/A,#N/A,TRUE,"STEEL";#N/A,#N/A,TRUE,"Door"}</definedName>
    <definedName name="bcd_3" localSheetId="5" hidden="1">{#N/A,#N/A,TRUE,"Basic";#N/A,#N/A,TRUE,"EXT-TABLE";#N/A,#N/A,TRUE,"STEEL";#N/A,#N/A,TRUE,"INT-Table";#N/A,#N/A,TRUE,"STEEL";#N/A,#N/A,TRUE,"Door"}</definedName>
    <definedName name="bcd_3" localSheetId="13" hidden="1">{#N/A,#N/A,TRUE,"Basic";#N/A,#N/A,TRUE,"EXT-TABLE";#N/A,#N/A,TRUE,"STEEL";#N/A,#N/A,TRUE,"INT-Table";#N/A,#N/A,TRUE,"STEEL";#N/A,#N/A,TRUE,"Door"}</definedName>
    <definedName name="bcd_3" localSheetId="14" hidden="1">{#N/A,#N/A,TRUE,"Basic";#N/A,#N/A,TRUE,"EXT-TABLE";#N/A,#N/A,TRUE,"STEEL";#N/A,#N/A,TRUE,"INT-Table";#N/A,#N/A,TRUE,"STEEL";#N/A,#N/A,TRUE,"Door"}</definedName>
    <definedName name="bcd_3" localSheetId="15" hidden="1">{#N/A,#N/A,TRUE,"Basic";#N/A,#N/A,TRUE,"EXT-TABLE";#N/A,#N/A,TRUE,"STEEL";#N/A,#N/A,TRUE,"INT-Table";#N/A,#N/A,TRUE,"STEEL";#N/A,#N/A,TRUE,"Door"}</definedName>
    <definedName name="bcd_3" hidden="1">{#N/A,#N/A,TRUE,"Basic";#N/A,#N/A,TRUE,"EXT-TABLE";#N/A,#N/A,TRUE,"STEEL";#N/A,#N/A,TRUE,"INT-Table";#N/A,#N/A,TRUE,"STEEL";#N/A,#N/A,TRUE,"Door"}</definedName>
    <definedName name="bcd_3_1" localSheetId="3" hidden="1">{#N/A,#N/A,TRUE,"Basic";#N/A,#N/A,TRUE,"EXT-TABLE";#N/A,#N/A,TRUE,"STEEL";#N/A,#N/A,TRUE,"INT-Table";#N/A,#N/A,TRUE,"STEEL";#N/A,#N/A,TRUE,"Door"}</definedName>
    <definedName name="bcd_3_1" localSheetId="2" hidden="1">{#N/A,#N/A,TRUE,"Basic";#N/A,#N/A,TRUE,"EXT-TABLE";#N/A,#N/A,TRUE,"STEEL";#N/A,#N/A,TRUE,"INT-Table";#N/A,#N/A,TRUE,"STEEL";#N/A,#N/A,TRUE,"Door"}</definedName>
    <definedName name="bcd_3_1" localSheetId="4" hidden="1">{#N/A,#N/A,TRUE,"Basic";#N/A,#N/A,TRUE,"EXT-TABLE";#N/A,#N/A,TRUE,"STEEL";#N/A,#N/A,TRUE,"INT-Table";#N/A,#N/A,TRUE,"STEEL";#N/A,#N/A,TRUE,"Door"}</definedName>
    <definedName name="bcd_3_1" localSheetId="16" hidden="1">{#N/A,#N/A,TRUE,"Basic";#N/A,#N/A,TRUE,"EXT-TABLE";#N/A,#N/A,TRUE,"STEEL";#N/A,#N/A,TRUE,"INT-Table";#N/A,#N/A,TRUE,"STEEL";#N/A,#N/A,TRUE,"Door"}</definedName>
    <definedName name="bcd_3_1" localSheetId="21" hidden="1">{#N/A,#N/A,TRUE,"Basic";#N/A,#N/A,TRUE,"EXT-TABLE";#N/A,#N/A,TRUE,"STEEL";#N/A,#N/A,TRUE,"INT-Table";#N/A,#N/A,TRUE,"STEEL";#N/A,#N/A,TRUE,"Door"}</definedName>
    <definedName name="bcd_3_1" localSheetId="5" hidden="1">{#N/A,#N/A,TRUE,"Basic";#N/A,#N/A,TRUE,"EXT-TABLE";#N/A,#N/A,TRUE,"STEEL";#N/A,#N/A,TRUE,"INT-Table";#N/A,#N/A,TRUE,"STEEL";#N/A,#N/A,TRUE,"Door"}</definedName>
    <definedName name="bcd_3_1" localSheetId="13" hidden="1">{#N/A,#N/A,TRUE,"Basic";#N/A,#N/A,TRUE,"EXT-TABLE";#N/A,#N/A,TRUE,"STEEL";#N/A,#N/A,TRUE,"INT-Table";#N/A,#N/A,TRUE,"STEEL";#N/A,#N/A,TRUE,"Door"}</definedName>
    <definedName name="bcd_3_1" localSheetId="14" hidden="1">{#N/A,#N/A,TRUE,"Basic";#N/A,#N/A,TRUE,"EXT-TABLE";#N/A,#N/A,TRUE,"STEEL";#N/A,#N/A,TRUE,"INT-Table";#N/A,#N/A,TRUE,"STEEL";#N/A,#N/A,TRUE,"Door"}</definedName>
    <definedName name="bcd_3_1" localSheetId="15" hidden="1">{#N/A,#N/A,TRUE,"Basic";#N/A,#N/A,TRUE,"EXT-TABLE";#N/A,#N/A,TRUE,"STEEL";#N/A,#N/A,TRUE,"INT-Table";#N/A,#N/A,TRUE,"STEEL";#N/A,#N/A,TRUE,"Door"}</definedName>
    <definedName name="bcd_3_1" hidden="1">{#N/A,#N/A,TRUE,"Basic";#N/A,#N/A,TRUE,"EXT-TABLE";#N/A,#N/A,TRUE,"STEEL";#N/A,#N/A,TRUE,"INT-Table";#N/A,#N/A,TRUE,"STEEL";#N/A,#N/A,TRUE,"Door"}</definedName>
    <definedName name="bcd_3_2" localSheetId="3" hidden="1">{#N/A,#N/A,TRUE,"Basic";#N/A,#N/A,TRUE,"EXT-TABLE";#N/A,#N/A,TRUE,"STEEL";#N/A,#N/A,TRUE,"INT-Table";#N/A,#N/A,TRUE,"STEEL";#N/A,#N/A,TRUE,"Door"}</definedName>
    <definedName name="bcd_3_2" localSheetId="2" hidden="1">{#N/A,#N/A,TRUE,"Basic";#N/A,#N/A,TRUE,"EXT-TABLE";#N/A,#N/A,TRUE,"STEEL";#N/A,#N/A,TRUE,"INT-Table";#N/A,#N/A,TRUE,"STEEL";#N/A,#N/A,TRUE,"Door"}</definedName>
    <definedName name="bcd_3_2" localSheetId="4" hidden="1">{#N/A,#N/A,TRUE,"Basic";#N/A,#N/A,TRUE,"EXT-TABLE";#N/A,#N/A,TRUE,"STEEL";#N/A,#N/A,TRUE,"INT-Table";#N/A,#N/A,TRUE,"STEEL";#N/A,#N/A,TRUE,"Door"}</definedName>
    <definedName name="bcd_3_2" localSheetId="16" hidden="1">{#N/A,#N/A,TRUE,"Basic";#N/A,#N/A,TRUE,"EXT-TABLE";#N/A,#N/A,TRUE,"STEEL";#N/A,#N/A,TRUE,"INT-Table";#N/A,#N/A,TRUE,"STEEL";#N/A,#N/A,TRUE,"Door"}</definedName>
    <definedName name="bcd_3_2" localSheetId="21" hidden="1">{#N/A,#N/A,TRUE,"Basic";#N/A,#N/A,TRUE,"EXT-TABLE";#N/A,#N/A,TRUE,"STEEL";#N/A,#N/A,TRUE,"INT-Table";#N/A,#N/A,TRUE,"STEEL";#N/A,#N/A,TRUE,"Door"}</definedName>
    <definedName name="bcd_3_2" localSheetId="5" hidden="1">{#N/A,#N/A,TRUE,"Basic";#N/A,#N/A,TRUE,"EXT-TABLE";#N/A,#N/A,TRUE,"STEEL";#N/A,#N/A,TRUE,"INT-Table";#N/A,#N/A,TRUE,"STEEL";#N/A,#N/A,TRUE,"Door"}</definedName>
    <definedName name="bcd_3_2" localSheetId="13" hidden="1">{#N/A,#N/A,TRUE,"Basic";#N/A,#N/A,TRUE,"EXT-TABLE";#N/A,#N/A,TRUE,"STEEL";#N/A,#N/A,TRUE,"INT-Table";#N/A,#N/A,TRUE,"STEEL";#N/A,#N/A,TRUE,"Door"}</definedName>
    <definedName name="bcd_3_2" localSheetId="14" hidden="1">{#N/A,#N/A,TRUE,"Basic";#N/A,#N/A,TRUE,"EXT-TABLE";#N/A,#N/A,TRUE,"STEEL";#N/A,#N/A,TRUE,"INT-Table";#N/A,#N/A,TRUE,"STEEL";#N/A,#N/A,TRUE,"Door"}</definedName>
    <definedName name="bcd_3_2" localSheetId="15" hidden="1">{#N/A,#N/A,TRUE,"Basic";#N/A,#N/A,TRUE,"EXT-TABLE";#N/A,#N/A,TRUE,"STEEL";#N/A,#N/A,TRUE,"INT-Table";#N/A,#N/A,TRUE,"STEEL";#N/A,#N/A,TRUE,"Door"}</definedName>
    <definedName name="bcd_3_2" hidden="1">{#N/A,#N/A,TRUE,"Basic";#N/A,#N/A,TRUE,"EXT-TABLE";#N/A,#N/A,TRUE,"STEEL";#N/A,#N/A,TRUE,"INT-Table";#N/A,#N/A,TRUE,"STEEL";#N/A,#N/A,TRUE,"Door"}</definedName>
    <definedName name="bcd_4" localSheetId="3" hidden="1">{#N/A,#N/A,TRUE,"Basic";#N/A,#N/A,TRUE,"EXT-TABLE";#N/A,#N/A,TRUE,"STEEL";#N/A,#N/A,TRUE,"INT-Table";#N/A,#N/A,TRUE,"STEEL";#N/A,#N/A,TRUE,"Door"}</definedName>
    <definedName name="bcd_4" localSheetId="2" hidden="1">{#N/A,#N/A,TRUE,"Basic";#N/A,#N/A,TRUE,"EXT-TABLE";#N/A,#N/A,TRUE,"STEEL";#N/A,#N/A,TRUE,"INT-Table";#N/A,#N/A,TRUE,"STEEL";#N/A,#N/A,TRUE,"Door"}</definedName>
    <definedName name="bcd_4" localSheetId="4" hidden="1">{#N/A,#N/A,TRUE,"Basic";#N/A,#N/A,TRUE,"EXT-TABLE";#N/A,#N/A,TRUE,"STEEL";#N/A,#N/A,TRUE,"INT-Table";#N/A,#N/A,TRUE,"STEEL";#N/A,#N/A,TRUE,"Door"}</definedName>
    <definedName name="bcd_4" localSheetId="16" hidden="1">{#N/A,#N/A,TRUE,"Basic";#N/A,#N/A,TRUE,"EXT-TABLE";#N/A,#N/A,TRUE,"STEEL";#N/A,#N/A,TRUE,"INT-Table";#N/A,#N/A,TRUE,"STEEL";#N/A,#N/A,TRUE,"Door"}</definedName>
    <definedName name="bcd_4" localSheetId="21" hidden="1">{#N/A,#N/A,TRUE,"Basic";#N/A,#N/A,TRUE,"EXT-TABLE";#N/A,#N/A,TRUE,"STEEL";#N/A,#N/A,TRUE,"INT-Table";#N/A,#N/A,TRUE,"STEEL";#N/A,#N/A,TRUE,"Door"}</definedName>
    <definedName name="bcd_4" localSheetId="5" hidden="1">{#N/A,#N/A,TRUE,"Basic";#N/A,#N/A,TRUE,"EXT-TABLE";#N/A,#N/A,TRUE,"STEEL";#N/A,#N/A,TRUE,"INT-Table";#N/A,#N/A,TRUE,"STEEL";#N/A,#N/A,TRUE,"Door"}</definedName>
    <definedName name="bcd_4" localSheetId="13" hidden="1">{#N/A,#N/A,TRUE,"Basic";#N/A,#N/A,TRUE,"EXT-TABLE";#N/A,#N/A,TRUE,"STEEL";#N/A,#N/A,TRUE,"INT-Table";#N/A,#N/A,TRUE,"STEEL";#N/A,#N/A,TRUE,"Door"}</definedName>
    <definedName name="bcd_4" localSheetId="14" hidden="1">{#N/A,#N/A,TRUE,"Basic";#N/A,#N/A,TRUE,"EXT-TABLE";#N/A,#N/A,TRUE,"STEEL";#N/A,#N/A,TRUE,"INT-Table";#N/A,#N/A,TRUE,"STEEL";#N/A,#N/A,TRUE,"Door"}</definedName>
    <definedName name="bcd_4" localSheetId="15" hidden="1">{#N/A,#N/A,TRUE,"Basic";#N/A,#N/A,TRUE,"EXT-TABLE";#N/A,#N/A,TRUE,"STEEL";#N/A,#N/A,TRUE,"INT-Table";#N/A,#N/A,TRUE,"STEEL";#N/A,#N/A,TRUE,"Door"}</definedName>
    <definedName name="bcd_4" hidden="1">{#N/A,#N/A,TRUE,"Basic";#N/A,#N/A,TRUE,"EXT-TABLE";#N/A,#N/A,TRUE,"STEEL";#N/A,#N/A,TRUE,"INT-Table";#N/A,#N/A,TRUE,"STEEL";#N/A,#N/A,TRUE,"Door"}</definedName>
    <definedName name="bcd_4_1" localSheetId="3" hidden="1">{#N/A,#N/A,TRUE,"Basic";#N/A,#N/A,TRUE,"EXT-TABLE";#N/A,#N/A,TRUE,"STEEL";#N/A,#N/A,TRUE,"INT-Table";#N/A,#N/A,TRUE,"STEEL";#N/A,#N/A,TRUE,"Door"}</definedName>
    <definedName name="bcd_4_1" localSheetId="2" hidden="1">{#N/A,#N/A,TRUE,"Basic";#N/A,#N/A,TRUE,"EXT-TABLE";#N/A,#N/A,TRUE,"STEEL";#N/A,#N/A,TRUE,"INT-Table";#N/A,#N/A,TRUE,"STEEL";#N/A,#N/A,TRUE,"Door"}</definedName>
    <definedName name="bcd_4_1" localSheetId="4" hidden="1">{#N/A,#N/A,TRUE,"Basic";#N/A,#N/A,TRUE,"EXT-TABLE";#N/A,#N/A,TRUE,"STEEL";#N/A,#N/A,TRUE,"INT-Table";#N/A,#N/A,TRUE,"STEEL";#N/A,#N/A,TRUE,"Door"}</definedName>
    <definedName name="bcd_4_1" localSheetId="16" hidden="1">{#N/A,#N/A,TRUE,"Basic";#N/A,#N/A,TRUE,"EXT-TABLE";#N/A,#N/A,TRUE,"STEEL";#N/A,#N/A,TRUE,"INT-Table";#N/A,#N/A,TRUE,"STEEL";#N/A,#N/A,TRUE,"Door"}</definedName>
    <definedName name="bcd_4_1" localSheetId="21" hidden="1">{#N/A,#N/A,TRUE,"Basic";#N/A,#N/A,TRUE,"EXT-TABLE";#N/A,#N/A,TRUE,"STEEL";#N/A,#N/A,TRUE,"INT-Table";#N/A,#N/A,TRUE,"STEEL";#N/A,#N/A,TRUE,"Door"}</definedName>
    <definedName name="bcd_4_1" localSheetId="5" hidden="1">{#N/A,#N/A,TRUE,"Basic";#N/A,#N/A,TRUE,"EXT-TABLE";#N/A,#N/A,TRUE,"STEEL";#N/A,#N/A,TRUE,"INT-Table";#N/A,#N/A,TRUE,"STEEL";#N/A,#N/A,TRUE,"Door"}</definedName>
    <definedName name="bcd_4_1" localSheetId="13" hidden="1">{#N/A,#N/A,TRUE,"Basic";#N/A,#N/A,TRUE,"EXT-TABLE";#N/A,#N/A,TRUE,"STEEL";#N/A,#N/A,TRUE,"INT-Table";#N/A,#N/A,TRUE,"STEEL";#N/A,#N/A,TRUE,"Door"}</definedName>
    <definedName name="bcd_4_1" localSheetId="14" hidden="1">{#N/A,#N/A,TRUE,"Basic";#N/A,#N/A,TRUE,"EXT-TABLE";#N/A,#N/A,TRUE,"STEEL";#N/A,#N/A,TRUE,"INT-Table";#N/A,#N/A,TRUE,"STEEL";#N/A,#N/A,TRUE,"Door"}</definedName>
    <definedName name="bcd_4_1" localSheetId="15" hidden="1">{#N/A,#N/A,TRUE,"Basic";#N/A,#N/A,TRUE,"EXT-TABLE";#N/A,#N/A,TRUE,"STEEL";#N/A,#N/A,TRUE,"INT-Table";#N/A,#N/A,TRUE,"STEEL";#N/A,#N/A,TRUE,"Door"}</definedName>
    <definedName name="bcd_4_1" hidden="1">{#N/A,#N/A,TRUE,"Basic";#N/A,#N/A,TRUE,"EXT-TABLE";#N/A,#N/A,TRUE,"STEEL";#N/A,#N/A,TRUE,"INT-Table";#N/A,#N/A,TRUE,"STEEL";#N/A,#N/A,TRUE,"Door"}</definedName>
    <definedName name="bcd_4_2" localSheetId="3" hidden="1">{#N/A,#N/A,TRUE,"Basic";#N/A,#N/A,TRUE,"EXT-TABLE";#N/A,#N/A,TRUE,"STEEL";#N/A,#N/A,TRUE,"INT-Table";#N/A,#N/A,TRUE,"STEEL";#N/A,#N/A,TRUE,"Door"}</definedName>
    <definedName name="bcd_4_2" localSheetId="2" hidden="1">{#N/A,#N/A,TRUE,"Basic";#N/A,#N/A,TRUE,"EXT-TABLE";#N/A,#N/A,TRUE,"STEEL";#N/A,#N/A,TRUE,"INT-Table";#N/A,#N/A,TRUE,"STEEL";#N/A,#N/A,TRUE,"Door"}</definedName>
    <definedName name="bcd_4_2" localSheetId="4" hidden="1">{#N/A,#N/A,TRUE,"Basic";#N/A,#N/A,TRUE,"EXT-TABLE";#N/A,#N/A,TRUE,"STEEL";#N/A,#N/A,TRUE,"INT-Table";#N/A,#N/A,TRUE,"STEEL";#N/A,#N/A,TRUE,"Door"}</definedName>
    <definedName name="bcd_4_2" localSheetId="16" hidden="1">{#N/A,#N/A,TRUE,"Basic";#N/A,#N/A,TRUE,"EXT-TABLE";#N/A,#N/A,TRUE,"STEEL";#N/A,#N/A,TRUE,"INT-Table";#N/A,#N/A,TRUE,"STEEL";#N/A,#N/A,TRUE,"Door"}</definedName>
    <definedName name="bcd_4_2" localSheetId="21" hidden="1">{#N/A,#N/A,TRUE,"Basic";#N/A,#N/A,TRUE,"EXT-TABLE";#N/A,#N/A,TRUE,"STEEL";#N/A,#N/A,TRUE,"INT-Table";#N/A,#N/A,TRUE,"STEEL";#N/A,#N/A,TRUE,"Door"}</definedName>
    <definedName name="bcd_4_2" localSheetId="5" hidden="1">{#N/A,#N/A,TRUE,"Basic";#N/A,#N/A,TRUE,"EXT-TABLE";#N/A,#N/A,TRUE,"STEEL";#N/A,#N/A,TRUE,"INT-Table";#N/A,#N/A,TRUE,"STEEL";#N/A,#N/A,TRUE,"Door"}</definedName>
    <definedName name="bcd_4_2" localSheetId="13" hidden="1">{#N/A,#N/A,TRUE,"Basic";#N/A,#N/A,TRUE,"EXT-TABLE";#N/A,#N/A,TRUE,"STEEL";#N/A,#N/A,TRUE,"INT-Table";#N/A,#N/A,TRUE,"STEEL";#N/A,#N/A,TRUE,"Door"}</definedName>
    <definedName name="bcd_4_2" localSheetId="14" hidden="1">{#N/A,#N/A,TRUE,"Basic";#N/A,#N/A,TRUE,"EXT-TABLE";#N/A,#N/A,TRUE,"STEEL";#N/A,#N/A,TRUE,"INT-Table";#N/A,#N/A,TRUE,"STEEL";#N/A,#N/A,TRUE,"Door"}</definedName>
    <definedName name="bcd_4_2" localSheetId="15" hidden="1">{#N/A,#N/A,TRUE,"Basic";#N/A,#N/A,TRUE,"EXT-TABLE";#N/A,#N/A,TRUE,"STEEL";#N/A,#N/A,TRUE,"INT-Table";#N/A,#N/A,TRUE,"STEEL";#N/A,#N/A,TRUE,"Door"}</definedName>
    <definedName name="bcd_4_2" hidden="1">{#N/A,#N/A,TRUE,"Basic";#N/A,#N/A,TRUE,"EXT-TABLE";#N/A,#N/A,TRUE,"STEEL";#N/A,#N/A,TRUE,"INT-Table";#N/A,#N/A,TRUE,"STEEL";#N/A,#N/A,TRUE,"Door"}</definedName>
    <definedName name="bcd_5" localSheetId="3" hidden="1">{#N/A,#N/A,TRUE,"Basic";#N/A,#N/A,TRUE,"EXT-TABLE";#N/A,#N/A,TRUE,"STEEL";#N/A,#N/A,TRUE,"INT-Table";#N/A,#N/A,TRUE,"STEEL";#N/A,#N/A,TRUE,"Door"}</definedName>
    <definedName name="bcd_5" localSheetId="2" hidden="1">{#N/A,#N/A,TRUE,"Basic";#N/A,#N/A,TRUE,"EXT-TABLE";#N/A,#N/A,TRUE,"STEEL";#N/A,#N/A,TRUE,"INT-Table";#N/A,#N/A,TRUE,"STEEL";#N/A,#N/A,TRUE,"Door"}</definedName>
    <definedName name="bcd_5" localSheetId="4" hidden="1">{#N/A,#N/A,TRUE,"Basic";#N/A,#N/A,TRUE,"EXT-TABLE";#N/A,#N/A,TRUE,"STEEL";#N/A,#N/A,TRUE,"INT-Table";#N/A,#N/A,TRUE,"STEEL";#N/A,#N/A,TRUE,"Door"}</definedName>
    <definedName name="bcd_5" localSheetId="16" hidden="1">{#N/A,#N/A,TRUE,"Basic";#N/A,#N/A,TRUE,"EXT-TABLE";#N/A,#N/A,TRUE,"STEEL";#N/A,#N/A,TRUE,"INT-Table";#N/A,#N/A,TRUE,"STEEL";#N/A,#N/A,TRUE,"Door"}</definedName>
    <definedName name="bcd_5" localSheetId="21" hidden="1">{#N/A,#N/A,TRUE,"Basic";#N/A,#N/A,TRUE,"EXT-TABLE";#N/A,#N/A,TRUE,"STEEL";#N/A,#N/A,TRUE,"INT-Table";#N/A,#N/A,TRUE,"STEEL";#N/A,#N/A,TRUE,"Door"}</definedName>
    <definedName name="bcd_5" localSheetId="5" hidden="1">{#N/A,#N/A,TRUE,"Basic";#N/A,#N/A,TRUE,"EXT-TABLE";#N/A,#N/A,TRUE,"STEEL";#N/A,#N/A,TRUE,"INT-Table";#N/A,#N/A,TRUE,"STEEL";#N/A,#N/A,TRUE,"Door"}</definedName>
    <definedName name="bcd_5" localSheetId="13" hidden="1">{#N/A,#N/A,TRUE,"Basic";#N/A,#N/A,TRUE,"EXT-TABLE";#N/A,#N/A,TRUE,"STEEL";#N/A,#N/A,TRUE,"INT-Table";#N/A,#N/A,TRUE,"STEEL";#N/A,#N/A,TRUE,"Door"}</definedName>
    <definedName name="bcd_5" localSheetId="14" hidden="1">{#N/A,#N/A,TRUE,"Basic";#N/A,#N/A,TRUE,"EXT-TABLE";#N/A,#N/A,TRUE,"STEEL";#N/A,#N/A,TRUE,"INT-Table";#N/A,#N/A,TRUE,"STEEL";#N/A,#N/A,TRUE,"Door"}</definedName>
    <definedName name="bcd_5" localSheetId="15" hidden="1">{#N/A,#N/A,TRUE,"Basic";#N/A,#N/A,TRUE,"EXT-TABLE";#N/A,#N/A,TRUE,"STEEL";#N/A,#N/A,TRUE,"INT-Table";#N/A,#N/A,TRUE,"STEEL";#N/A,#N/A,TRUE,"Door"}</definedName>
    <definedName name="bcd_5" hidden="1">{#N/A,#N/A,TRUE,"Basic";#N/A,#N/A,TRUE,"EXT-TABLE";#N/A,#N/A,TRUE,"STEEL";#N/A,#N/A,TRUE,"INT-Table";#N/A,#N/A,TRUE,"STEEL";#N/A,#N/A,TRUE,"Door"}</definedName>
    <definedName name="bcd_5_1" localSheetId="3" hidden="1">{#N/A,#N/A,TRUE,"Basic";#N/A,#N/A,TRUE,"EXT-TABLE";#N/A,#N/A,TRUE,"STEEL";#N/A,#N/A,TRUE,"INT-Table";#N/A,#N/A,TRUE,"STEEL";#N/A,#N/A,TRUE,"Door"}</definedName>
    <definedName name="bcd_5_1" localSheetId="2" hidden="1">{#N/A,#N/A,TRUE,"Basic";#N/A,#N/A,TRUE,"EXT-TABLE";#N/A,#N/A,TRUE,"STEEL";#N/A,#N/A,TRUE,"INT-Table";#N/A,#N/A,TRUE,"STEEL";#N/A,#N/A,TRUE,"Door"}</definedName>
    <definedName name="bcd_5_1" localSheetId="4" hidden="1">{#N/A,#N/A,TRUE,"Basic";#N/A,#N/A,TRUE,"EXT-TABLE";#N/A,#N/A,TRUE,"STEEL";#N/A,#N/A,TRUE,"INT-Table";#N/A,#N/A,TRUE,"STEEL";#N/A,#N/A,TRUE,"Door"}</definedName>
    <definedName name="bcd_5_1" localSheetId="16" hidden="1">{#N/A,#N/A,TRUE,"Basic";#N/A,#N/A,TRUE,"EXT-TABLE";#N/A,#N/A,TRUE,"STEEL";#N/A,#N/A,TRUE,"INT-Table";#N/A,#N/A,TRUE,"STEEL";#N/A,#N/A,TRUE,"Door"}</definedName>
    <definedName name="bcd_5_1" localSheetId="21" hidden="1">{#N/A,#N/A,TRUE,"Basic";#N/A,#N/A,TRUE,"EXT-TABLE";#N/A,#N/A,TRUE,"STEEL";#N/A,#N/A,TRUE,"INT-Table";#N/A,#N/A,TRUE,"STEEL";#N/A,#N/A,TRUE,"Door"}</definedName>
    <definedName name="bcd_5_1" localSheetId="5" hidden="1">{#N/A,#N/A,TRUE,"Basic";#N/A,#N/A,TRUE,"EXT-TABLE";#N/A,#N/A,TRUE,"STEEL";#N/A,#N/A,TRUE,"INT-Table";#N/A,#N/A,TRUE,"STEEL";#N/A,#N/A,TRUE,"Door"}</definedName>
    <definedName name="bcd_5_1" localSheetId="13" hidden="1">{#N/A,#N/A,TRUE,"Basic";#N/A,#N/A,TRUE,"EXT-TABLE";#N/A,#N/A,TRUE,"STEEL";#N/A,#N/A,TRUE,"INT-Table";#N/A,#N/A,TRUE,"STEEL";#N/A,#N/A,TRUE,"Door"}</definedName>
    <definedName name="bcd_5_1" localSheetId="14" hidden="1">{#N/A,#N/A,TRUE,"Basic";#N/A,#N/A,TRUE,"EXT-TABLE";#N/A,#N/A,TRUE,"STEEL";#N/A,#N/A,TRUE,"INT-Table";#N/A,#N/A,TRUE,"STEEL";#N/A,#N/A,TRUE,"Door"}</definedName>
    <definedName name="bcd_5_1" localSheetId="15" hidden="1">{#N/A,#N/A,TRUE,"Basic";#N/A,#N/A,TRUE,"EXT-TABLE";#N/A,#N/A,TRUE,"STEEL";#N/A,#N/A,TRUE,"INT-Table";#N/A,#N/A,TRUE,"STEEL";#N/A,#N/A,TRUE,"Door"}</definedName>
    <definedName name="bcd_5_1" hidden="1">{#N/A,#N/A,TRUE,"Basic";#N/A,#N/A,TRUE,"EXT-TABLE";#N/A,#N/A,TRUE,"STEEL";#N/A,#N/A,TRUE,"INT-Table";#N/A,#N/A,TRUE,"STEEL";#N/A,#N/A,TRUE,"Door"}</definedName>
    <definedName name="bcd_5_2" localSheetId="3" hidden="1">{#N/A,#N/A,TRUE,"Basic";#N/A,#N/A,TRUE,"EXT-TABLE";#N/A,#N/A,TRUE,"STEEL";#N/A,#N/A,TRUE,"INT-Table";#N/A,#N/A,TRUE,"STEEL";#N/A,#N/A,TRUE,"Door"}</definedName>
    <definedName name="bcd_5_2" localSheetId="2" hidden="1">{#N/A,#N/A,TRUE,"Basic";#N/A,#N/A,TRUE,"EXT-TABLE";#N/A,#N/A,TRUE,"STEEL";#N/A,#N/A,TRUE,"INT-Table";#N/A,#N/A,TRUE,"STEEL";#N/A,#N/A,TRUE,"Door"}</definedName>
    <definedName name="bcd_5_2" localSheetId="4" hidden="1">{#N/A,#N/A,TRUE,"Basic";#N/A,#N/A,TRUE,"EXT-TABLE";#N/A,#N/A,TRUE,"STEEL";#N/A,#N/A,TRUE,"INT-Table";#N/A,#N/A,TRUE,"STEEL";#N/A,#N/A,TRUE,"Door"}</definedName>
    <definedName name="bcd_5_2" localSheetId="16" hidden="1">{#N/A,#N/A,TRUE,"Basic";#N/A,#N/A,TRUE,"EXT-TABLE";#N/A,#N/A,TRUE,"STEEL";#N/A,#N/A,TRUE,"INT-Table";#N/A,#N/A,TRUE,"STEEL";#N/A,#N/A,TRUE,"Door"}</definedName>
    <definedName name="bcd_5_2" localSheetId="21" hidden="1">{#N/A,#N/A,TRUE,"Basic";#N/A,#N/A,TRUE,"EXT-TABLE";#N/A,#N/A,TRUE,"STEEL";#N/A,#N/A,TRUE,"INT-Table";#N/A,#N/A,TRUE,"STEEL";#N/A,#N/A,TRUE,"Door"}</definedName>
    <definedName name="bcd_5_2" localSheetId="5" hidden="1">{#N/A,#N/A,TRUE,"Basic";#N/A,#N/A,TRUE,"EXT-TABLE";#N/A,#N/A,TRUE,"STEEL";#N/A,#N/A,TRUE,"INT-Table";#N/A,#N/A,TRUE,"STEEL";#N/A,#N/A,TRUE,"Door"}</definedName>
    <definedName name="bcd_5_2" localSheetId="13" hidden="1">{#N/A,#N/A,TRUE,"Basic";#N/A,#N/A,TRUE,"EXT-TABLE";#N/A,#N/A,TRUE,"STEEL";#N/A,#N/A,TRUE,"INT-Table";#N/A,#N/A,TRUE,"STEEL";#N/A,#N/A,TRUE,"Door"}</definedName>
    <definedName name="bcd_5_2" localSheetId="14" hidden="1">{#N/A,#N/A,TRUE,"Basic";#N/A,#N/A,TRUE,"EXT-TABLE";#N/A,#N/A,TRUE,"STEEL";#N/A,#N/A,TRUE,"INT-Table";#N/A,#N/A,TRUE,"STEEL";#N/A,#N/A,TRUE,"Door"}</definedName>
    <definedName name="bcd_5_2" localSheetId="15" hidden="1">{#N/A,#N/A,TRUE,"Basic";#N/A,#N/A,TRUE,"EXT-TABLE";#N/A,#N/A,TRUE,"STEEL";#N/A,#N/A,TRUE,"INT-Table";#N/A,#N/A,TRUE,"STEEL";#N/A,#N/A,TRUE,"Door"}</definedName>
    <definedName name="bcd_5_2" hidden="1">{#N/A,#N/A,TRUE,"Basic";#N/A,#N/A,TRUE,"EXT-TABLE";#N/A,#N/A,TRUE,"STEEL";#N/A,#N/A,TRUE,"INT-Table";#N/A,#N/A,TRUE,"STEEL";#N/A,#N/A,TRUE,"Door"}</definedName>
    <definedName name="BCHC1" localSheetId="3" hidden="1">{"'Sheet1'!$L$16"}</definedName>
    <definedName name="BCHC1" localSheetId="17" hidden="1">{"'Sheet1'!$L$16"}</definedName>
    <definedName name="BCHC1" localSheetId="9" hidden="1">{"'Sheet1'!$L$16"}</definedName>
    <definedName name="BCHC1" localSheetId="8" hidden="1">{"'Sheet1'!$L$16"}</definedName>
    <definedName name="BCHC1" localSheetId="0" hidden="1">{"'Sheet1'!$L$16"}</definedName>
    <definedName name="BCHC1" localSheetId="10" hidden="1">{"'Sheet1'!$L$16"}</definedName>
    <definedName name="BCHC1" localSheetId="6" hidden="1">{"'Sheet1'!$L$16"}</definedName>
    <definedName name="BCHC1" localSheetId="12" hidden="1">{"'Sheet1'!$L$16"}</definedName>
    <definedName name="BCHC1" localSheetId="11" hidden="1">{"'Sheet1'!$L$16"}</definedName>
    <definedName name="BCHC1" localSheetId="1" hidden="1">{"'Sheet1'!$L$16"}</definedName>
    <definedName name="BCHC1" localSheetId="2" hidden="1">{"'Sheet1'!$L$16"}</definedName>
    <definedName name="BCHC1" localSheetId="4" hidden="1">{"'Sheet1'!$L$16"}</definedName>
    <definedName name="BCHC1" localSheetId="16" hidden="1">{"'Sheet1'!$L$16"}</definedName>
    <definedName name="BCHC1" localSheetId="21" hidden="1">{"'Sheet1'!$L$16"}</definedName>
    <definedName name="BCHC1" localSheetId="5" hidden="1">{"'Sheet1'!$L$16"}</definedName>
    <definedName name="BCHC1" localSheetId="23" hidden="1">{"'Sheet1'!$L$16"}</definedName>
    <definedName name="BCHC1" localSheetId="7" hidden="1">{"'Sheet1'!$L$16"}</definedName>
    <definedName name="BCHC1" localSheetId="13" hidden="1">{"'Sheet1'!$L$16"}</definedName>
    <definedName name="BCHC1" localSheetId="18" hidden="1">{"'Sheet1'!$L$16"}</definedName>
    <definedName name="BCHC1" localSheetId="14" hidden="1">{"'Sheet1'!$L$16"}</definedName>
    <definedName name="BCHC1" localSheetId="15" hidden="1">{"'Sheet1'!$L$16"}</definedName>
    <definedName name="BCHC1" hidden="1">{"'Sheet1'!$L$16"}</definedName>
    <definedName name="beam">1.15</definedName>
    <definedName name="BELL" localSheetId="3" hidden="1">{#N/A,#N/A,TRUE,"Basic";#N/A,#N/A,TRUE,"EXT-TABLE";#N/A,#N/A,TRUE,"STEEL";#N/A,#N/A,TRUE,"INT-Table";#N/A,#N/A,TRUE,"STEEL";#N/A,#N/A,TRUE,"Door"}</definedName>
    <definedName name="BELL" localSheetId="2" hidden="1">{#N/A,#N/A,TRUE,"Basic";#N/A,#N/A,TRUE,"EXT-TABLE";#N/A,#N/A,TRUE,"STEEL";#N/A,#N/A,TRUE,"INT-Table";#N/A,#N/A,TRUE,"STEEL";#N/A,#N/A,TRUE,"Door"}</definedName>
    <definedName name="BELL" localSheetId="4" hidden="1">{#N/A,#N/A,TRUE,"Basic";#N/A,#N/A,TRUE,"EXT-TABLE";#N/A,#N/A,TRUE,"STEEL";#N/A,#N/A,TRUE,"INT-Table";#N/A,#N/A,TRUE,"STEEL";#N/A,#N/A,TRUE,"Door"}</definedName>
    <definedName name="BELL" localSheetId="16" hidden="1">{#N/A,#N/A,TRUE,"Basic";#N/A,#N/A,TRUE,"EXT-TABLE";#N/A,#N/A,TRUE,"STEEL";#N/A,#N/A,TRUE,"INT-Table";#N/A,#N/A,TRUE,"STEEL";#N/A,#N/A,TRUE,"Door"}</definedName>
    <definedName name="BELL" localSheetId="21" hidden="1">{#N/A,#N/A,TRUE,"Basic";#N/A,#N/A,TRUE,"EXT-TABLE";#N/A,#N/A,TRUE,"STEEL";#N/A,#N/A,TRUE,"INT-Table";#N/A,#N/A,TRUE,"STEEL";#N/A,#N/A,TRUE,"Door"}</definedName>
    <definedName name="BELL" localSheetId="5" hidden="1">{#N/A,#N/A,TRUE,"Basic";#N/A,#N/A,TRUE,"EXT-TABLE";#N/A,#N/A,TRUE,"STEEL";#N/A,#N/A,TRUE,"INT-Table";#N/A,#N/A,TRUE,"STEEL";#N/A,#N/A,TRUE,"Door"}</definedName>
    <definedName name="BELL" localSheetId="13" hidden="1">{#N/A,#N/A,TRUE,"Basic";#N/A,#N/A,TRUE,"EXT-TABLE";#N/A,#N/A,TRUE,"STEEL";#N/A,#N/A,TRUE,"INT-Table";#N/A,#N/A,TRUE,"STEEL";#N/A,#N/A,TRUE,"Door"}</definedName>
    <definedName name="BELL" localSheetId="14" hidden="1">{#N/A,#N/A,TRUE,"Basic";#N/A,#N/A,TRUE,"EXT-TABLE";#N/A,#N/A,TRUE,"STEEL";#N/A,#N/A,TRUE,"INT-Table";#N/A,#N/A,TRUE,"STEEL";#N/A,#N/A,TRUE,"Door"}</definedName>
    <definedName name="BELL" localSheetId="15" hidden="1">{#N/A,#N/A,TRUE,"Basic";#N/A,#N/A,TRUE,"EXT-TABLE";#N/A,#N/A,TRUE,"STEEL";#N/A,#N/A,TRUE,"INT-Table";#N/A,#N/A,TRUE,"STEEL";#N/A,#N/A,TRUE,"Door"}</definedName>
    <definedName name="BELL" hidden="1">{#N/A,#N/A,TRUE,"Basic";#N/A,#N/A,TRUE,"EXT-TABLE";#N/A,#N/A,TRUE,"STEEL";#N/A,#N/A,TRUE,"INT-Table";#N/A,#N/A,TRUE,"STEEL";#N/A,#N/A,TRUE,"Door"}</definedName>
    <definedName name="BELL_1" localSheetId="3" hidden="1">{#N/A,#N/A,TRUE,"Basic";#N/A,#N/A,TRUE,"EXT-TABLE";#N/A,#N/A,TRUE,"STEEL";#N/A,#N/A,TRUE,"INT-Table";#N/A,#N/A,TRUE,"STEEL";#N/A,#N/A,TRUE,"Door"}</definedName>
    <definedName name="BELL_1" localSheetId="2" hidden="1">{#N/A,#N/A,TRUE,"Basic";#N/A,#N/A,TRUE,"EXT-TABLE";#N/A,#N/A,TRUE,"STEEL";#N/A,#N/A,TRUE,"INT-Table";#N/A,#N/A,TRUE,"STEEL";#N/A,#N/A,TRUE,"Door"}</definedName>
    <definedName name="BELL_1" localSheetId="4" hidden="1">{#N/A,#N/A,TRUE,"Basic";#N/A,#N/A,TRUE,"EXT-TABLE";#N/A,#N/A,TRUE,"STEEL";#N/A,#N/A,TRUE,"INT-Table";#N/A,#N/A,TRUE,"STEEL";#N/A,#N/A,TRUE,"Door"}</definedName>
    <definedName name="BELL_1" localSheetId="16" hidden="1">{#N/A,#N/A,TRUE,"Basic";#N/A,#N/A,TRUE,"EXT-TABLE";#N/A,#N/A,TRUE,"STEEL";#N/A,#N/A,TRUE,"INT-Table";#N/A,#N/A,TRUE,"STEEL";#N/A,#N/A,TRUE,"Door"}</definedName>
    <definedName name="BELL_1" localSheetId="21" hidden="1">{#N/A,#N/A,TRUE,"Basic";#N/A,#N/A,TRUE,"EXT-TABLE";#N/A,#N/A,TRUE,"STEEL";#N/A,#N/A,TRUE,"INT-Table";#N/A,#N/A,TRUE,"STEEL";#N/A,#N/A,TRUE,"Door"}</definedName>
    <definedName name="BELL_1" localSheetId="5" hidden="1">{#N/A,#N/A,TRUE,"Basic";#N/A,#N/A,TRUE,"EXT-TABLE";#N/A,#N/A,TRUE,"STEEL";#N/A,#N/A,TRUE,"INT-Table";#N/A,#N/A,TRUE,"STEEL";#N/A,#N/A,TRUE,"Door"}</definedName>
    <definedName name="BELL_1" localSheetId="13" hidden="1">{#N/A,#N/A,TRUE,"Basic";#N/A,#N/A,TRUE,"EXT-TABLE";#N/A,#N/A,TRUE,"STEEL";#N/A,#N/A,TRUE,"INT-Table";#N/A,#N/A,TRUE,"STEEL";#N/A,#N/A,TRUE,"Door"}</definedName>
    <definedName name="BELL_1" localSheetId="14" hidden="1">{#N/A,#N/A,TRUE,"Basic";#N/A,#N/A,TRUE,"EXT-TABLE";#N/A,#N/A,TRUE,"STEEL";#N/A,#N/A,TRUE,"INT-Table";#N/A,#N/A,TRUE,"STEEL";#N/A,#N/A,TRUE,"Door"}</definedName>
    <definedName name="BELL_1" localSheetId="15" hidden="1">{#N/A,#N/A,TRUE,"Basic";#N/A,#N/A,TRUE,"EXT-TABLE";#N/A,#N/A,TRUE,"STEEL";#N/A,#N/A,TRUE,"INT-Table";#N/A,#N/A,TRUE,"STEEL";#N/A,#N/A,TRUE,"Door"}</definedName>
    <definedName name="BELL_1" hidden="1">{#N/A,#N/A,TRUE,"Basic";#N/A,#N/A,TRUE,"EXT-TABLE";#N/A,#N/A,TRUE,"STEEL";#N/A,#N/A,TRUE,"INT-Table";#N/A,#N/A,TRUE,"STEEL";#N/A,#N/A,TRUE,"Door"}</definedName>
    <definedName name="BELL_1_1" localSheetId="3" hidden="1">{#N/A,#N/A,TRUE,"Basic";#N/A,#N/A,TRUE,"EXT-TABLE";#N/A,#N/A,TRUE,"STEEL";#N/A,#N/A,TRUE,"INT-Table";#N/A,#N/A,TRUE,"STEEL";#N/A,#N/A,TRUE,"Door"}</definedName>
    <definedName name="BELL_1_1" localSheetId="2" hidden="1">{#N/A,#N/A,TRUE,"Basic";#N/A,#N/A,TRUE,"EXT-TABLE";#N/A,#N/A,TRUE,"STEEL";#N/A,#N/A,TRUE,"INT-Table";#N/A,#N/A,TRUE,"STEEL";#N/A,#N/A,TRUE,"Door"}</definedName>
    <definedName name="BELL_1_1" localSheetId="4" hidden="1">{#N/A,#N/A,TRUE,"Basic";#N/A,#N/A,TRUE,"EXT-TABLE";#N/A,#N/A,TRUE,"STEEL";#N/A,#N/A,TRUE,"INT-Table";#N/A,#N/A,TRUE,"STEEL";#N/A,#N/A,TRUE,"Door"}</definedName>
    <definedName name="BELL_1_1" localSheetId="16" hidden="1">{#N/A,#N/A,TRUE,"Basic";#N/A,#N/A,TRUE,"EXT-TABLE";#N/A,#N/A,TRUE,"STEEL";#N/A,#N/A,TRUE,"INT-Table";#N/A,#N/A,TRUE,"STEEL";#N/A,#N/A,TRUE,"Door"}</definedName>
    <definedName name="BELL_1_1" localSheetId="21" hidden="1">{#N/A,#N/A,TRUE,"Basic";#N/A,#N/A,TRUE,"EXT-TABLE";#N/A,#N/A,TRUE,"STEEL";#N/A,#N/A,TRUE,"INT-Table";#N/A,#N/A,TRUE,"STEEL";#N/A,#N/A,TRUE,"Door"}</definedName>
    <definedName name="BELL_1_1" localSheetId="5" hidden="1">{#N/A,#N/A,TRUE,"Basic";#N/A,#N/A,TRUE,"EXT-TABLE";#N/A,#N/A,TRUE,"STEEL";#N/A,#N/A,TRUE,"INT-Table";#N/A,#N/A,TRUE,"STEEL";#N/A,#N/A,TRUE,"Door"}</definedName>
    <definedName name="BELL_1_1" localSheetId="13" hidden="1">{#N/A,#N/A,TRUE,"Basic";#N/A,#N/A,TRUE,"EXT-TABLE";#N/A,#N/A,TRUE,"STEEL";#N/A,#N/A,TRUE,"INT-Table";#N/A,#N/A,TRUE,"STEEL";#N/A,#N/A,TRUE,"Door"}</definedName>
    <definedName name="BELL_1_1" localSheetId="14" hidden="1">{#N/A,#N/A,TRUE,"Basic";#N/A,#N/A,TRUE,"EXT-TABLE";#N/A,#N/A,TRUE,"STEEL";#N/A,#N/A,TRUE,"INT-Table";#N/A,#N/A,TRUE,"STEEL";#N/A,#N/A,TRUE,"Door"}</definedName>
    <definedName name="BELL_1_1" localSheetId="15" hidden="1">{#N/A,#N/A,TRUE,"Basic";#N/A,#N/A,TRUE,"EXT-TABLE";#N/A,#N/A,TRUE,"STEEL";#N/A,#N/A,TRUE,"INT-Table";#N/A,#N/A,TRUE,"STEEL";#N/A,#N/A,TRUE,"Door"}</definedName>
    <definedName name="BELL_1_1" hidden="1">{#N/A,#N/A,TRUE,"Basic";#N/A,#N/A,TRUE,"EXT-TABLE";#N/A,#N/A,TRUE,"STEEL";#N/A,#N/A,TRUE,"INT-Table";#N/A,#N/A,TRUE,"STEEL";#N/A,#N/A,TRUE,"Door"}</definedName>
    <definedName name="BELL_1_2" localSheetId="3" hidden="1">{#N/A,#N/A,TRUE,"Basic";#N/A,#N/A,TRUE,"EXT-TABLE";#N/A,#N/A,TRUE,"STEEL";#N/A,#N/A,TRUE,"INT-Table";#N/A,#N/A,TRUE,"STEEL";#N/A,#N/A,TRUE,"Door"}</definedName>
    <definedName name="BELL_1_2" localSheetId="2" hidden="1">{#N/A,#N/A,TRUE,"Basic";#N/A,#N/A,TRUE,"EXT-TABLE";#N/A,#N/A,TRUE,"STEEL";#N/A,#N/A,TRUE,"INT-Table";#N/A,#N/A,TRUE,"STEEL";#N/A,#N/A,TRUE,"Door"}</definedName>
    <definedName name="BELL_1_2" localSheetId="4" hidden="1">{#N/A,#N/A,TRUE,"Basic";#N/A,#N/A,TRUE,"EXT-TABLE";#N/A,#N/A,TRUE,"STEEL";#N/A,#N/A,TRUE,"INT-Table";#N/A,#N/A,TRUE,"STEEL";#N/A,#N/A,TRUE,"Door"}</definedName>
    <definedName name="BELL_1_2" localSheetId="16" hidden="1">{#N/A,#N/A,TRUE,"Basic";#N/A,#N/A,TRUE,"EXT-TABLE";#N/A,#N/A,TRUE,"STEEL";#N/A,#N/A,TRUE,"INT-Table";#N/A,#N/A,TRUE,"STEEL";#N/A,#N/A,TRUE,"Door"}</definedName>
    <definedName name="BELL_1_2" localSheetId="21" hidden="1">{#N/A,#N/A,TRUE,"Basic";#N/A,#N/A,TRUE,"EXT-TABLE";#N/A,#N/A,TRUE,"STEEL";#N/A,#N/A,TRUE,"INT-Table";#N/A,#N/A,TRUE,"STEEL";#N/A,#N/A,TRUE,"Door"}</definedName>
    <definedName name="BELL_1_2" localSheetId="5" hidden="1">{#N/A,#N/A,TRUE,"Basic";#N/A,#N/A,TRUE,"EXT-TABLE";#N/A,#N/A,TRUE,"STEEL";#N/A,#N/A,TRUE,"INT-Table";#N/A,#N/A,TRUE,"STEEL";#N/A,#N/A,TRUE,"Door"}</definedName>
    <definedName name="BELL_1_2" localSheetId="13" hidden="1">{#N/A,#N/A,TRUE,"Basic";#N/A,#N/A,TRUE,"EXT-TABLE";#N/A,#N/A,TRUE,"STEEL";#N/A,#N/A,TRUE,"INT-Table";#N/A,#N/A,TRUE,"STEEL";#N/A,#N/A,TRUE,"Door"}</definedName>
    <definedName name="BELL_1_2" localSheetId="14" hidden="1">{#N/A,#N/A,TRUE,"Basic";#N/A,#N/A,TRUE,"EXT-TABLE";#N/A,#N/A,TRUE,"STEEL";#N/A,#N/A,TRUE,"INT-Table";#N/A,#N/A,TRUE,"STEEL";#N/A,#N/A,TRUE,"Door"}</definedName>
    <definedName name="BELL_1_2" localSheetId="15" hidden="1">{#N/A,#N/A,TRUE,"Basic";#N/A,#N/A,TRUE,"EXT-TABLE";#N/A,#N/A,TRUE,"STEEL";#N/A,#N/A,TRUE,"INT-Table";#N/A,#N/A,TRUE,"STEEL";#N/A,#N/A,TRUE,"Door"}</definedName>
    <definedName name="BELL_1_2" hidden="1">{#N/A,#N/A,TRUE,"Basic";#N/A,#N/A,TRUE,"EXT-TABLE";#N/A,#N/A,TRUE,"STEEL";#N/A,#N/A,TRUE,"INT-Table";#N/A,#N/A,TRUE,"STEEL";#N/A,#N/A,TRUE,"Door"}</definedName>
    <definedName name="BELL_2" localSheetId="3" hidden="1">{#N/A,#N/A,TRUE,"Basic";#N/A,#N/A,TRUE,"EXT-TABLE";#N/A,#N/A,TRUE,"STEEL";#N/A,#N/A,TRUE,"INT-Table";#N/A,#N/A,TRUE,"STEEL";#N/A,#N/A,TRUE,"Door"}</definedName>
    <definedName name="BELL_2" localSheetId="2" hidden="1">{#N/A,#N/A,TRUE,"Basic";#N/A,#N/A,TRUE,"EXT-TABLE";#N/A,#N/A,TRUE,"STEEL";#N/A,#N/A,TRUE,"INT-Table";#N/A,#N/A,TRUE,"STEEL";#N/A,#N/A,TRUE,"Door"}</definedName>
    <definedName name="BELL_2" localSheetId="4" hidden="1">{#N/A,#N/A,TRUE,"Basic";#N/A,#N/A,TRUE,"EXT-TABLE";#N/A,#N/A,TRUE,"STEEL";#N/A,#N/A,TRUE,"INT-Table";#N/A,#N/A,TRUE,"STEEL";#N/A,#N/A,TRUE,"Door"}</definedName>
    <definedName name="BELL_2" localSheetId="16" hidden="1">{#N/A,#N/A,TRUE,"Basic";#N/A,#N/A,TRUE,"EXT-TABLE";#N/A,#N/A,TRUE,"STEEL";#N/A,#N/A,TRUE,"INT-Table";#N/A,#N/A,TRUE,"STEEL";#N/A,#N/A,TRUE,"Door"}</definedName>
    <definedName name="BELL_2" localSheetId="21" hidden="1">{#N/A,#N/A,TRUE,"Basic";#N/A,#N/A,TRUE,"EXT-TABLE";#N/A,#N/A,TRUE,"STEEL";#N/A,#N/A,TRUE,"INT-Table";#N/A,#N/A,TRUE,"STEEL";#N/A,#N/A,TRUE,"Door"}</definedName>
    <definedName name="BELL_2" localSheetId="5" hidden="1">{#N/A,#N/A,TRUE,"Basic";#N/A,#N/A,TRUE,"EXT-TABLE";#N/A,#N/A,TRUE,"STEEL";#N/A,#N/A,TRUE,"INT-Table";#N/A,#N/A,TRUE,"STEEL";#N/A,#N/A,TRUE,"Door"}</definedName>
    <definedName name="BELL_2" localSheetId="13" hidden="1">{#N/A,#N/A,TRUE,"Basic";#N/A,#N/A,TRUE,"EXT-TABLE";#N/A,#N/A,TRUE,"STEEL";#N/A,#N/A,TRUE,"INT-Table";#N/A,#N/A,TRUE,"STEEL";#N/A,#N/A,TRUE,"Door"}</definedName>
    <definedName name="BELL_2" localSheetId="14" hidden="1">{#N/A,#N/A,TRUE,"Basic";#N/A,#N/A,TRUE,"EXT-TABLE";#N/A,#N/A,TRUE,"STEEL";#N/A,#N/A,TRUE,"INT-Table";#N/A,#N/A,TRUE,"STEEL";#N/A,#N/A,TRUE,"Door"}</definedName>
    <definedName name="BELL_2" localSheetId="15" hidden="1">{#N/A,#N/A,TRUE,"Basic";#N/A,#N/A,TRUE,"EXT-TABLE";#N/A,#N/A,TRUE,"STEEL";#N/A,#N/A,TRUE,"INT-Table";#N/A,#N/A,TRUE,"STEEL";#N/A,#N/A,TRUE,"Door"}</definedName>
    <definedName name="BELL_2" hidden="1">{#N/A,#N/A,TRUE,"Basic";#N/A,#N/A,TRUE,"EXT-TABLE";#N/A,#N/A,TRUE,"STEEL";#N/A,#N/A,TRUE,"INT-Table";#N/A,#N/A,TRUE,"STEEL";#N/A,#N/A,TRUE,"Door"}</definedName>
    <definedName name="BELL_2_1" localSheetId="3" hidden="1">{#N/A,#N/A,TRUE,"Basic";#N/A,#N/A,TRUE,"EXT-TABLE";#N/A,#N/A,TRUE,"STEEL";#N/A,#N/A,TRUE,"INT-Table";#N/A,#N/A,TRUE,"STEEL";#N/A,#N/A,TRUE,"Door"}</definedName>
    <definedName name="BELL_2_1" localSheetId="2" hidden="1">{#N/A,#N/A,TRUE,"Basic";#N/A,#N/A,TRUE,"EXT-TABLE";#N/A,#N/A,TRUE,"STEEL";#N/A,#N/A,TRUE,"INT-Table";#N/A,#N/A,TRUE,"STEEL";#N/A,#N/A,TRUE,"Door"}</definedName>
    <definedName name="BELL_2_1" localSheetId="4" hidden="1">{#N/A,#N/A,TRUE,"Basic";#N/A,#N/A,TRUE,"EXT-TABLE";#N/A,#N/A,TRUE,"STEEL";#N/A,#N/A,TRUE,"INT-Table";#N/A,#N/A,TRUE,"STEEL";#N/A,#N/A,TRUE,"Door"}</definedName>
    <definedName name="BELL_2_1" localSheetId="16" hidden="1">{#N/A,#N/A,TRUE,"Basic";#N/A,#N/A,TRUE,"EXT-TABLE";#N/A,#N/A,TRUE,"STEEL";#N/A,#N/A,TRUE,"INT-Table";#N/A,#N/A,TRUE,"STEEL";#N/A,#N/A,TRUE,"Door"}</definedName>
    <definedName name="BELL_2_1" localSheetId="21" hidden="1">{#N/A,#N/A,TRUE,"Basic";#N/A,#N/A,TRUE,"EXT-TABLE";#N/A,#N/A,TRUE,"STEEL";#N/A,#N/A,TRUE,"INT-Table";#N/A,#N/A,TRUE,"STEEL";#N/A,#N/A,TRUE,"Door"}</definedName>
    <definedName name="BELL_2_1" localSheetId="5" hidden="1">{#N/A,#N/A,TRUE,"Basic";#N/A,#N/A,TRUE,"EXT-TABLE";#N/A,#N/A,TRUE,"STEEL";#N/A,#N/A,TRUE,"INT-Table";#N/A,#N/A,TRUE,"STEEL";#N/A,#N/A,TRUE,"Door"}</definedName>
    <definedName name="BELL_2_1" localSheetId="13" hidden="1">{#N/A,#N/A,TRUE,"Basic";#N/A,#N/A,TRUE,"EXT-TABLE";#N/A,#N/A,TRUE,"STEEL";#N/A,#N/A,TRUE,"INT-Table";#N/A,#N/A,TRUE,"STEEL";#N/A,#N/A,TRUE,"Door"}</definedName>
    <definedName name="BELL_2_1" localSheetId="14" hidden="1">{#N/A,#N/A,TRUE,"Basic";#N/A,#N/A,TRUE,"EXT-TABLE";#N/A,#N/A,TRUE,"STEEL";#N/A,#N/A,TRUE,"INT-Table";#N/A,#N/A,TRUE,"STEEL";#N/A,#N/A,TRUE,"Door"}</definedName>
    <definedName name="BELL_2_1" localSheetId="15" hidden="1">{#N/A,#N/A,TRUE,"Basic";#N/A,#N/A,TRUE,"EXT-TABLE";#N/A,#N/A,TRUE,"STEEL";#N/A,#N/A,TRUE,"INT-Table";#N/A,#N/A,TRUE,"STEEL";#N/A,#N/A,TRUE,"Door"}</definedName>
    <definedName name="BELL_2_1" hidden="1">{#N/A,#N/A,TRUE,"Basic";#N/A,#N/A,TRUE,"EXT-TABLE";#N/A,#N/A,TRUE,"STEEL";#N/A,#N/A,TRUE,"INT-Table";#N/A,#N/A,TRUE,"STEEL";#N/A,#N/A,TRUE,"Door"}</definedName>
    <definedName name="BELL_2_2" localSheetId="3" hidden="1">{#N/A,#N/A,TRUE,"Basic";#N/A,#N/A,TRUE,"EXT-TABLE";#N/A,#N/A,TRUE,"STEEL";#N/A,#N/A,TRUE,"INT-Table";#N/A,#N/A,TRUE,"STEEL";#N/A,#N/A,TRUE,"Door"}</definedName>
    <definedName name="BELL_2_2" localSheetId="2" hidden="1">{#N/A,#N/A,TRUE,"Basic";#N/A,#N/A,TRUE,"EXT-TABLE";#N/A,#N/A,TRUE,"STEEL";#N/A,#N/A,TRUE,"INT-Table";#N/A,#N/A,TRUE,"STEEL";#N/A,#N/A,TRUE,"Door"}</definedName>
    <definedName name="BELL_2_2" localSheetId="4" hidden="1">{#N/A,#N/A,TRUE,"Basic";#N/A,#N/A,TRUE,"EXT-TABLE";#N/A,#N/A,TRUE,"STEEL";#N/A,#N/A,TRUE,"INT-Table";#N/A,#N/A,TRUE,"STEEL";#N/A,#N/A,TRUE,"Door"}</definedName>
    <definedName name="BELL_2_2" localSheetId="16" hidden="1">{#N/A,#N/A,TRUE,"Basic";#N/A,#N/A,TRUE,"EXT-TABLE";#N/A,#N/A,TRUE,"STEEL";#N/A,#N/A,TRUE,"INT-Table";#N/A,#N/A,TRUE,"STEEL";#N/A,#N/A,TRUE,"Door"}</definedName>
    <definedName name="BELL_2_2" localSheetId="21" hidden="1">{#N/A,#N/A,TRUE,"Basic";#N/A,#N/A,TRUE,"EXT-TABLE";#N/A,#N/A,TRUE,"STEEL";#N/A,#N/A,TRUE,"INT-Table";#N/A,#N/A,TRUE,"STEEL";#N/A,#N/A,TRUE,"Door"}</definedName>
    <definedName name="BELL_2_2" localSheetId="5" hidden="1">{#N/A,#N/A,TRUE,"Basic";#N/A,#N/A,TRUE,"EXT-TABLE";#N/A,#N/A,TRUE,"STEEL";#N/A,#N/A,TRUE,"INT-Table";#N/A,#N/A,TRUE,"STEEL";#N/A,#N/A,TRUE,"Door"}</definedName>
    <definedName name="BELL_2_2" localSheetId="13" hidden="1">{#N/A,#N/A,TRUE,"Basic";#N/A,#N/A,TRUE,"EXT-TABLE";#N/A,#N/A,TRUE,"STEEL";#N/A,#N/A,TRUE,"INT-Table";#N/A,#N/A,TRUE,"STEEL";#N/A,#N/A,TRUE,"Door"}</definedName>
    <definedName name="BELL_2_2" localSheetId="14" hidden="1">{#N/A,#N/A,TRUE,"Basic";#N/A,#N/A,TRUE,"EXT-TABLE";#N/A,#N/A,TRUE,"STEEL";#N/A,#N/A,TRUE,"INT-Table";#N/A,#N/A,TRUE,"STEEL";#N/A,#N/A,TRUE,"Door"}</definedName>
    <definedName name="BELL_2_2" localSheetId="15" hidden="1">{#N/A,#N/A,TRUE,"Basic";#N/A,#N/A,TRUE,"EXT-TABLE";#N/A,#N/A,TRUE,"STEEL";#N/A,#N/A,TRUE,"INT-Table";#N/A,#N/A,TRUE,"STEEL";#N/A,#N/A,TRUE,"Door"}</definedName>
    <definedName name="BELL_2_2" hidden="1">{#N/A,#N/A,TRUE,"Basic";#N/A,#N/A,TRUE,"EXT-TABLE";#N/A,#N/A,TRUE,"STEEL";#N/A,#N/A,TRUE,"INT-Table";#N/A,#N/A,TRUE,"STEEL";#N/A,#N/A,TRUE,"Door"}</definedName>
    <definedName name="BELL_3" localSheetId="3" hidden="1">{#N/A,#N/A,TRUE,"Basic";#N/A,#N/A,TRUE,"EXT-TABLE";#N/A,#N/A,TRUE,"STEEL";#N/A,#N/A,TRUE,"INT-Table";#N/A,#N/A,TRUE,"STEEL";#N/A,#N/A,TRUE,"Door"}</definedName>
    <definedName name="BELL_3" localSheetId="2" hidden="1">{#N/A,#N/A,TRUE,"Basic";#N/A,#N/A,TRUE,"EXT-TABLE";#N/A,#N/A,TRUE,"STEEL";#N/A,#N/A,TRUE,"INT-Table";#N/A,#N/A,TRUE,"STEEL";#N/A,#N/A,TRUE,"Door"}</definedName>
    <definedName name="BELL_3" localSheetId="4" hidden="1">{#N/A,#N/A,TRUE,"Basic";#N/A,#N/A,TRUE,"EXT-TABLE";#N/A,#N/A,TRUE,"STEEL";#N/A,#N/A,TRUE,"INT-Table";#N/A,#N/A,TRUE,"STEEL";#N/A,#N/A,TRUE,"Door"}</definedName>
    <definedName name="BELL_3" localSheetId="16" hidden="1">{#N/A,#N/A,TRUE,"Basic";#N/A,#N/A,TRUE,"EXT-TABLE";#N/A,#N/A,TRUE,"STEEL";#N/A,#N/A,TRUE,"INT-Table";#N/A,#N/A,TRUE,"STEEL";#N/A,#N/A,TRUE,"Door"}</definedName>
    <definedName name="BELL_3" localSheetId="21" hidden="1">{#N/A,#N/A,TRUE,"Basic";#N/A,#N/A,TRUE,"EXT-TABLE";#N/A,#N/A,TRUE,"STEEL";#N/A,#N/A,TRUE,"INT-Table";#N/A,#N/A,TRUE,"STEEL";#N/A,#N/A,TRUE,"Door"}</definedName>
    <definedName name="BELL_3" localSheetId="5" hidden="1">{#N/A,#N/A,TRUE,"Basic";#N/A,#N/A,TRUE,"EXT-TABLE";#N/A,#N/A,TRUE,"STEEL";#N/A,#N/A,TRUE,"INT-Table";#N/A,#N/A,TRUE,"STEEL";#N/A,#N/A,TRUE,"Door"}</definedName>
    <definedName name="BELL_3" localSheetId="13" hidden="1">{#N/A,#N/A,TRUE,"Basic";#N/A,#N/A,TRUE,"EXT-TABLE";#N/A,#N/A,TRUE,"STEEL";#N/A,#N/A,TRUE,"INT-Table";#N/A,#N/A,TRUE,"STEEL";#N/A,#N/A,TRUE,"Door"}</definedName>
    <definedName name="BELL_3" localSheetId="14" hidden="1">{#N/A,#N/A,TRUE,"Basic";#N/A,#N/A,TRUE,"EXT-TABLE";#N/A,#N/A,TRUE,"STEEL";#N/A,#N/A,TRUE,"INT-Table";#N/A,#N/A,TRUE,"STEEL";#N/A,#N/A,TRUE,"Door"}</definedName>
    <definedName name="BELL_3" localSheetId="15" hidden="1">{#N/A,#N/A,TRUE,"Basic";#N/A,#N/A,TRUE,"EXT-TABLE";#N/A,#N/A,TRUE,"STEEL";#N/A,#N/A,TRUE,"INT-Table";#N/A,#N/A,TRUE,"STEEL";#N/A,#N/A,TRUE,"Door"}</definedName>
    <definedName name="BELL_3" hidden="1">{#N/A,#N/A,TRUE,"Basic";#N/A,#N/A,TRUE,"EXT-TABLE";#N/A,#N/A,TRUE,"STEEL";#N/A,#N/A,TRUE,"INT-Table";#N/A,#N/A,TRUE,"STEEL";#N/A,#N/A,TRUE,"Door"}</definedName>
    <definedName name="BELL_3_1" localSheetId="3" hidden="1">{#N/A,#N/A,TRUE,"Basic";#N/A,#N/A,TRUE,"EXT-TABLE";#N/A,#N/A,TRUE,"STEEL";#N/A,#N/A,TRUE,"INT-Table";#N/A,#N/A,TRUE,"STEEL";#N/A,#N/A,TRUE,"Door"}</definedName>
    <definedName name="BELL_3_1" localSheetId="2" hidden="1">{#N/A,#N/A,TRUE,"Basic";#N/A,#N/A,TRUE,"EXT-TABLE";#N/A,#N/A,TRUE,"STEEL";#N/A,#N/A,TRUE,"INT-Table";#N/A,#N/A,TRUE,"STEEL";#N/A,#N/A,TRUE,"Door"}</definedName>
    <definedName name="BELL_3_1" localSheetId="4" hidden="1">{#N/A,#N/A,TRUE,"Basic";#N/A,#N/A,TRUE,"EXT-TABLE";#N/A,#N/A,TRUE,"STEEL";#N/A,#N/A,TRUE,"INT-Table";#N/A,#N/A,TRUE,"STEEL";#N/A,#N/A,TRUE,"Door"}</definedName>
    <definedName name="BELL_3_1" localSheetId="16" hidden="1">{#N/A,#N/A,TRUE,"Basic";#N/A,#N/A,TRUE,"EXT-TABLE";#N/A,#N/A,TRUE,"STEEL";#N/A,#N/A,TRUE,"INT-Table";#N/A,#N/A,TRUE,"STEEL";#N/A,#N/A,TRUE,"Door"}</definedName>
    <definedName name="BELL_3_1" localSheetId="21" hidden="1">{#N/A,#N/A,TRUE,"Basic";#N/A,#N/A,TRUE,"EXT-TABLE";#N/A,#N/A,TRUE,"STEEL";#N/A,#N/A,TRUE,"INT-Table";#N/A,#N/A,TRUE,"STEEL";#N/A,#N/A,TRUE,"Door"}</definedName>
    <definedName name="BELL_3_1" localSheetId="5" hidden="1">{#N/A,#N/A,TRUE,"Basic";#N/A,#N/A,TRUE,"EXT-TABLE";#N/A,#N/A,TRUE,"STEEL";#N/A,#N/A,TRUE,"INT-Table";#N/A,#N/A,TRUE,"STEEL";#N/A,#N/A,TRUE,"Door"}</definedName>
    <definedName name="BELL_3_1" localSheetId="13" hidden="1">{#N/A,#N/A,TRUE,"Basic";#N/A,#N/A,TRUE,"EXT-TABLE";#N/A,#N/A,TRUE,"STEEL";#N/A,#N/A,TRUE,"INT-Table";#N/A,#N/A,TRUE,"STEEL";#N/A,#N/A,TRUE,"Door"}</definedName>
    <definedName name="BELL_3_1" localSheetId="14" hidden="1">{#N/A,#N/A,TRUE,"Basic";#N/A,#N/A,TRUE,"EXT-TABLE";#N/A,#N/A,TRUE,"STEEL";#N/A,#N/A,TRUE,"INT-Table";#N/A,#N/A,TRUE,"STEEL";#N/A,#N/A,TRUE,"Door"}</definedName>
    <definedName name="BELL_3_1" localSheetId="15" hidden="1">{#N/A,#N/A,TRUE,"Basic";#N/A,#N/A,TRUE,"EXT-TABLE";#N/A,#N/A,TRUE,"STEEL";#N/A,#N/A,TRUE,"INT-Table";#N/A,#N/A,TRUE,"STEEL";#N/A,#N/A,TRUE,"Door"}</definedName>
    <definedName name="BELL_3_1" hidden="1">{#N/A,#N/A,TRUE,"Basic";#N/A,#N/A,TRUE,"EXT-TABLE";#N/A,#N/A,TRUE,"STEEL";#N/A,#N/A,TRUE,"INT-Table";#N/A,#N/A,TRUE,"STEEL";#N/A,#N/A,TRUE,"Door"}</definedName>
    <definedName name="BELL_3_2" localSheetId="3" hidden="1">{#N/A,#N/A,TRUE,"Basic";#N/A,#N/A,TRUE,"EXT-TABLE";#N/A,#N/A,TRUE,"STEEL";#N/A,#N/A,TRUE,"INT-Table";#N/A,#N/A,TRUE,"STEEL";#N/A,#N/A,TRUE,"Door"}</definedName>
    <definedName name="BELL_3_2" localSheetId="2" hidden="1">{#N/A,#N/A,TRUE,"Basic";#N/A,#N/A,TRUE,"EXT-TABLE";#N/A,#N/A,TRUE,"STEEL";#N/A,#N/A,TRUE,"INT-Table";#N/A,#N/A,TRUE,"STEEL";#N/A,#N/A,TRUE,"Door"}</definedName>
    <definedName name="BELL_3_2" localSheetId="4" hidden="1">{#N/A,#N/A,TRUE,"Basic";#N/A,#N/A,TRUE,"EXT-TABLE";#N/A,#N/A,TRUE,"STEEL";#N/A,#N/A,TRUE,"INT-Table";#N/A,#N/A,TRUE,"STEEL";#N/A,#N/A,TRUE,"Door"}</definedName>
    <definedName name="BELL_3_2" localSheetId="16" hidden="1">{#N/A,#N/A,TRUE,"Basic";#N/A,#N/A,TRUE,"EXT-TABLE";#N/A,#N/A,TRUE,"STEEL";#N/A,#N/A,TRUE,"INT-Table";#N/A,#N/A,TRUE,"STEEL";#N/A,#N/A,TRUE,"Door"}</definedName>
    <definedName name="BELL_3_2" localSheetId="21" hidden="1">{#N/A,#N/A,TRUE,"Basic";#N/A,#N/A,TRUE,"EXT-TABLE";#N/A,#N/A,TRUE,"STEEL";#N/A,#N/A,TRUE,"INT-Table";#N/A,#N/A,TRUE,"STEEL";#N/A,#N/A,TRUE,"Door"}</definedName>
    <definedName name="BELL_3_2" localSheetId="5" hidden="1">{#N/A,#N/A,TRUE,"Basic";#N/A,#N/A,TRUE,"EXT-TABLE";#N/A,#N/A,TRUE,"STEEL";#N/A,#N/A,TRUE,"INT-Table";#N/A,#N/A,TRUE,"STEEL";#N/A,#N/A,TRUE,"Door"}</definedName>
    <definedName name="BELL_3_2" localSheetId="13" hidden="1">{#N/A,#N/A,TRUE,"Basic";#N/A,#N/A,TRUE,"EXT-TABLE";#N/A,#N/A,TRUE,"STEEL";#N/A,#N/A,TRUE,"INT-Table";#N/A,#N/A,TRUE,"STEEL";#N/A,#N/A,TRUE,"Door"}</definedName>
    <definedName name="BELL_3_2" localSheetId="14" hidden="1">{#N/A,#N/A,TRUE,"Basic";#N/A,#N/A,TRUE,"EXT-TABLE";#N/A,#N/A,TRUE,"STEEL";#N/A,#N/A,TRUE,"INT-Table";#N/A,#N/A,TRUE,"STEEL";#N/A,#N/A,TRUE,"Door"}</definedName>
    <definedName name="BELL_3_2" localSheetId="15" hidden="1">{#N/A,#N/A,TRUE,"Basic";#N/A,#N/A,TRUE,"EXT-TABLE";#N/A,#N/A,TRUE,"STEEL";#N/A,#N/A,TRUE,"INT-Table";#N/A,#N/A,TRUE,"STEEL";#N/A,#N/A,TRUE,"Door"}</definedName>
    <definedName name="BELL_3_2" hidden="1">{#N/A,#N/A,TRUE,"Basic";#N/A,#N/A,TRUE,"EXT-TABLE";#N/A,#N/A,TRUE,"STEEL";#N/A,#N/A,TRUE,"INT-Table";#N/A,#N/A,TRUE,"STEEL";#N/A,#N/A,TRUE,"Door"}</definedName>
    <definedName name="BELL_4" localSheetId="3" hidden="1">{#N/A,#N/A,TRUE,"Basic";#N/A,#N/A,TRUE,"EXT-TABLE";#N/A,#N/A,TRUE,"STEEL";#N/A,#N/A,TRUE,"INT-Table";#N/A,#N/A,TRUE,"STEEL";#N/A,#N/A,TRUE,"Door"}</definedName>
    <definedName name="BELL_4" localSheetId="2" hidden="1">{#N/A,#N/A,TRUE,"Basic";#N/A,#N/A,TRUE,"EXT-TABLE";#N/A,#N/A,TRUE,"STEEL";#N/A,#N/A,TRUE,"INT-Table";#N/A,#N/A,TRUE,"STEEL";#N/A,#N/A,TRUE,"Door"}</definedName>
    <definedName name="BELL_4" localSheetId="4" hidden="1">{#N/A,#N/A,TRUE,"Basic";#N/A,#N/A,TRUE,"EXT-TABLE";#N/A,#N/A,TRUE,"STEEL";#N/A,#N/A,TRUE,"INT-Table";#N/A,#N/A,TRUE,"STEEL";#N/A,#N/A,TRUE,"Door"}</definedName>
    <definedName name="BELL_4" localSheetId="16" hidden="1">{#N/A,#N/A,TRUE,"Basic";#N/A,#N/A,TRUE,"EXT-TABLE";#N/A,#N/A,TRUE,"STEEL";#N/A,#N/A,TRUE,"INT-Table";#N/A,#N/A,TRUE,"STEEL";#N/A,#N/A,TRUE,"Door"}</definedName>
    <definedName name="BELL_4" localSheetId="21" hidden="1">{#N/A,#N/A,TRUE,"Basic";#N/A,#N/A,TRUE,"EXT-TABLE";#N/A,#N/A,TRUE,"STEEL";#N/A,#N/A,TRUE,"INT-Table";#N/A,#N/A,TRUE,"STEEL";#N/A,#N/A,TRUE,"Door"}</definedName>
    <definedName name="BELL_4" localSheetId="5" hidden="1">{#N/A,#N/A,TRUE,"Basic";#N/A,#N/A,TRUE,"EXT-TABLE";#N/A,#N/A,TRUE,"STEEL";#N/A,#N/A,TRUE,"INT-Table";#N/A,#N/A,TRUE,"STEEL";#N/A,#N/A,TRUE,"Door"}</definedName>
    <definedName name="BELL_4" localSheetId="13" hidden="1">{#N/A,#N/A,TRUE,"Basic";#N/A,#N/A,TRUE,"EXT-TABLE";#N/A,#N/A,TRUE,"STEEL";#N/A,#N/A,TRUE,"INT-Table";#N/A,#N/A,TRUE,"STEEL";#N/A,#N/A,TRUE,"Door"}</definedName>
    <definedName name="BELL_4" localSheetId="14" hidden="1">{#N/A,#N/A,TRUE,"Basic";#N/A,#N/A,TRUE,"EXT-TABLE";#N/A,#N/A,TRUE,"STEEL";#N/A,#N/A,TRUE,"INT-Table";#N/A,#N/A,TRUE,"STEEL";#N/A,#N/A,TRUE,"Door"}</definedName>
    <definedName name="BELL_4" localSheetId="15" hidden="1">{#N/A,#N/A,TRUE,"Basic";#N/A,#N/A,TRUE,"EXT-TABLE";#N/A,#N/A,TRUE,"STEEL";#N/A,#N/A,TRUE,"INT-Table";#N/A,#N/A,TRUE,"STEEL";#N/A,#N/A,TRUE,"Door"}</definedName>
    <definedName name="BELL_4" hidden="1">{#N/A,#N/A,TRUE,"Basic";#N/A,#N/A,TRUE,"EXT-TABLE";#N/A,#N/A,TRUE,"STEEL";#N/A,#N/A,TRUE,"INT-Table";#N/A,#N/A,TRUE,"STEEL";#N/A,#N/A,TRUE,"Door"}</definedName>
    <definedName name="BELL_4_1" localSheetId="3" hidden="1">{#N/A,#N/A,TRUE,"Basic";#N/A,#N/A,TRUE,"EXT-TABLE";#N/A,#N/A,TRUE,"STEEL";#N/A,#N/A,TRUE,"INT-Table";#N/A,#N/A,TRUE,"STEEL";#N/A,#N/A,TRUE,"Door"}</definedName>
    <definedName name="BELL_4_1" localSheetId="2" hidden="1">{#N/A,#N/A,TRUE,"Basic";#N/A,#N/A,TRUE,"EXT-TABLE";#N/A,#N/A,TRUE,"STEEL";#N/A,#N/A,TRUE,"INT-Table";#N/A,#N/A,TRUE,"STEEL";#N/A,#N/A,TRUE,"Door"}</definedName>
    <definedName name="BELL_4_1" localSheetId="4" hidden="1">{#N/A,#N/A,TRUE,"Basic";#N/A,#N/A,TRUE,"EXT-TABLE";#N/A,#N/A,TRUE,"STEEL";#N/A,#N/A,TRUE,"INT-Table";#N/A,#N/A,TRUE,"STEEL";#N/A,#N/A,TRUE,"Door"}</definedName>
    <definedName name="BELL_4_1" localSheetId="16" hidden="1">{#N/A,#N/A,TRUE,"Basic";#N/A,#N/A,TRUE,"EXT-TABLE";#N/A,#N/A,TRUE,"STEEL";#N/A,#N/A,TRUE,"INT-Table";#N/A,#N/A,TRUE,"STEEL";#N/A,#N/A,TRUE,"Door"}</definedName>
    <definedName name="BELL_4_1" localSheetId="21" hidden="1">{#N/A,#N/A,TRUE,"Basic";#N/A,#N/A,TRUE,"EXT-TABLE";#N/A,#N/A,TRUE,"STEEL";#N/A,#N/A,TRUE,"INT-Table";#N/A,#N/A,TRUE,"STEEL";#N/A,#N/A,TRUE,"Door"}</definedName>
    <definedName name="BELL_4_1" localSheetId="5" hidden="1">{#N/A,#N/A,TRUE,"Basic";#N/A,#N/A,TRUE,"EXT-TABLE";#N/A,#N/A,TRUE,"STEEL";#N/A,#N/A,TRUE,"INT-Table";#N/A,#N/A,TRUE,"STEEL";#N/A,#N/A,TRUE,"Door"}</definedName>
    <definedName name="BELL_4_1" localSheetId="13" hidden="1">{#N/A,#N/A,TRUE,"Basic";#N/A,#N/A,TRUE,"EXT-TABLE";#N/A,#N/A,TRUE,"STEEL";#N/A,#N/A,TRUE,"INT-Table";#N/A,#N/A,TRUE,"STEEL";#N/A,#N/A,TRUE,"Door"}</definedName>
    <definedName name="BELL_4_1" localSheetId="14" hidden="1">{#N/A,#N/A,TRUE,"Basic";#N/A,#N/A,TRUE,"EXT-TABLE";#N/A,#N/A,TRUE,"STEEL";#N/A,#N/A,TRUE,"INT-Table";#N/A,#N/A,TRUE,"STEEL";#N/A,#N/A,TRUE,"Door"}</definedName>
    <definedName name="BELL_4_1" localSheetId="15" hidden="1">{#N/A,#N/A,TRUE,"Basic";#N/A,#N/A,TRUE,"EXT-TABLE";#N/A,#N/A,TRUE,"STEEL";#N/A,#N/A,TRUE,"INT-Table";#N/A,#N/A,TRUE,"STEEL";#N/A,#N/A,TRUE,"Door"}</definedName>
    <definedName name="BELL_4_1" hidden="1">{#N/A,#N/A,TRUE,"Basic";#N/A,#N/A,TRUE,"EXT-TABLE";#N/A,#N/A,TRUE,"STEEL";#N/A,#N/A,TRUE,"INT-Table";#N/A,#N/A,TRUE,"STEEL";#N/A,#N/A,TRUE,"Door"}</definedName>
    <definedName name="BELL_4_2" localSheetId="3" hidden="1">{#N/A,#N/A,TRUE,"Basic";#N/A,#N/A,TRUE,"EXT-TABLE";#N/A,#N/A,TRUE,"STEEL";#N/A,#N/A,TRUE,"INT-Table";#N/A,#N/A,TRUE,"STEEL";#N/A,#N/A,TRUE,"Door"}</definedName>
    <definedName name="BELL_4_2" localSheetId="2" hidden="1">{#N/A,#N/A,TRUE,"Basic";#N/A,#N/A,TRUE,"EXT-TABLE";#N/A,#N/A,TRUE,"STEEL";#N/A,#N/A,TRUE,"INT-Table";#N/A,#N/A,TRUE,"STEEL";#N/A,#N/A,TRUE,"Door"}</definedName>
    <definedName name="BELL_4_2" localSheetId="4" hidden="1">{#N/A,#N/A,TRUE,"Basic";#N/A,#N/A,TRUE,"EXT-TABLE";#N/A,#N/A,TRUE,"STEEL";#N/A,#N/A,TRUE,"INT-Table";#N/A,#N/A,TRUE,"STEEL";#N/A,#N/A,TRUE,"Door"}</definedName>
    <definedName name="BELL_4_2" localSheetId="16" hidden="1">{#N/A,#N/A,TRUE,"Basic";#N/A,#N/A,TRUE,"EXT-TABLE";#N/A,#N/A,TRUE,"STEEL";#N/A,#N/A,TRUE,"INT-Table";#N/A,#N/A,TRUE,"STEEL";#N/A,#N/A,TRUE,"Door"}</definedName>
    <definedName name="BELL_4_2" localSheetId="21" hidden="1">{#N/A,#N/A,TRUE,"Basic";#N/A,#N/A,TRUE,"EXT-TABLE";#N/A,#N/A,TRUE,"STEEL";#N/A,#N/A,TRUE,"INT-Table";#N/A,#N/A,TRUE,"STEEL";#N/A,#N/A,TRUE,"Door"}</definedName>
    <definedName name="BELL_4_2" localSheetId="5" hidden="1">{#N/A,#N/A,TRUE,"Basic";#N/A,#N/A,TRUE,"EXT-TABLE";#N/A,#N/A,TRUE,"STEEL";#N/A,#N/A,TRUE,"INT-Table";#N/A,#N/A,TRUE,"STEEL";#N/A,#N/A,TRUE,"Door"}</definedName>
    <definedName name="BELL_4_2" localSheetId="13" hidden="1">{#N/A,#N/A,TRUE,"Basic";#N/A,#N/A,TRUE,"EXT-TABLE";#N/A,#N/A,TRUE,"STEEL";#N/A,#N/A,TRUE,"INT-Table";#N/A,#N/A,TRUE,"STEEL";#N/A,#N/A,TRUE,"Door"}</definedName>
    <definedName name="BELL_4_2" localSheetId="14" hidden="1">{#N/A,#N/A,TRUE,"Basic";#N/A,#N/A,TRUE,"EXT-TABLE";#N/A,#N/A,TRUE,"STEEL";#N/A,#N/A,TRUE,"INT-Table";#N/A,#N/A,TRUE,"STEEL";#N/A,#N/A,TRUE,"Door"}</definedName>
    <definedName name="BELL_4_2" localSheetId="15" hidden="1">{#N/A,#N/A,TRUE,"Basic";#N/A,#N/A,TRUE,"EXT-TABLE";#N/A,#N/A,TRUE,"STEEL";#N/A,#N/A,TRUE,"INT-Table";#N/A,#N/A,TRUE,"STEEL";#N/A,#N/A,TRUE,"Door"}</definedName>
    <definedName name="BELL_4_2" hidden="1">{#N/A,#N/A,TRUE,"Basic";#N/A,#N/A,TRUE,"EXT-TABLE";#N/A,#N/A,TRUE,"STEEL";#N/A,#N/A,TRUE,"INT-Table";#N/A,#N/A,TRUE,"STEEL";#N/A,#N/A,TRUE,"Door"}</definedName>
    <definedName name="BELL_5" localSheetId="3" hidden="1">{#N/A,#N/A,TRUE,"Basic";#N/A,#N/A,TRUE,"EXT-TABLE";#N/A,#N/A,TRUE,"STEEL";#N/A,#N/A,TRUE,"INT-Table";#N/A,#N/A,TRUE,"STEEL";#N/A,#N/A,TRUE,"Door"}</definedName>
    <definedName name="BELL_5" localSheetId="2" hidden="1">{#N/A,#N/A,TRUE,"Basic";#N/A,#N/A,TRUE,"EXT-TABLE";#N/A,#N/A,TRUE,"STEEL";#N/A,#N/A,TRUE,"INT-Table";#N/A,#N/A,TRUE,"STEEL";#N/A,#N/A,TRUE,"Door"}</definedName>
    <definedName name="BELL_5" localSheetId="4" hidden="1">{#N/A,#N/A,TRUE,"Basic";#N/A,#N/A,TRUE,"EXT-TABLE";#N/A,#N/A,TRUE,"STEEL";#N/A,#N/A,TRUE,"INT-Table";#N/A,#N/A,TRUE,"STEEL";#N/A,#N/A,TRUE,"Door"}</definedName>
    <definedName name="BELL_5" localSheetId="16" hidden="1">{#N/A,#N/A,TRUE,"Basic";#N/A,#N/A,TRUE,"EXT-TABLE";#N/A,#N/A,TRUE,"STEEL";#N/A,#N/A,TRUE,"INT-Table";#N/A,#N/A,TRUE,"STEEL";#N/A,#N/A,TRUE,"Door"}</definedName>
    <definedName name="BELL_5" localSheetId="21" hidden="1">{#N/A,#N/A,TRUE,"Basic";#N/A,#N/A,TRUE,"EXT-TABLE";#N/A,#N/A,TRUE,"STEEL";#N/A,#N/A,TRUE,"INT-Table";#N/A,#N/A,TRUE,"STEEL";#N/A,#N/A,TRUE,"Door"}</definedName>
    <definedName name="BELL_5" localSheetId="5" hidden="1">{#N/A,#N/A,TRUE,"Basic";#N/A,#N/A,TRUE,"EXT-TABLE";#N/A,#N/A,TRUE,"STEEL";#N/A,#N/A,TRUE,"INT-Table";#N/A,#N/A,TRUE,"STEEL";#N/A,#N/A,TRUE,"Door"}</definedName>
    <definedName name="BELL_5" localSheetId="13" hidden="1">{#N/A,#N/A,TRUE,"Basic";#N/A,#N/A,TRUE,"EXT-TABLE";#N/A,#N/A,TRUE,"STEEL";#N/A,#N/A,TRUE,"INT-Table";#N/A,#N/A,TRUE,"STEEL";#N/A,#N/A,TRUE,"Door"}</definedName>
    <definedName name="BELL_5" localSheetId="14" hidden="1">{#N/A,#N/A,TRUE,"Basic";#N/A,#N/A,TRUE,"EXT-TABLE";#N/A,#N/A,TRUE,"STEEL";#N/A,#N/A,TRUE,"INT-Table";#N/A,#N/A,TRUE,"STEEL";#N/A,#N/A,TRUE,"Door"}</definedName>
    <definedName name="BELL_5" localSheetId="15" hidden="1">{#N/A,#N/A,TRUE,"Basic";#N/A,#N/A,TRUE,"EXT-TABLE";#N/A,#N/A,TRUE,"STEEL";#N/A,#N/A,TRUE,"INT-Table";#N/A,#N/A,TRUE,"STEEL";#N/A,#N/A,TRUE,"Door"}</definedName>
    <definedName name="BELL_5" hidden="1">{#N/A,#N/A,TRUE,"Basic";#N/A,#N/A,TRUE,"EXT-TABLE";#N/A,#N/A,TRUE,"STEEL";#N/A,#N/A,TRUE,"INT-Table";#N/A,#N/A,TRUE,"STEEL";#N/A,#N/A,TRUE,"Door"}</definedName>
    <definedName name="BELL_5_1" localSheetId="3" hidden="1">{#N/A,#N/A,TRUE,"Basic";#N/A,#N/A,TRUE,"EXT-TABLE";#N/A,#N/A,TRUE,"STEEL";#N/A,#N/A,TRUE,"INT-Table";#N/A,#N/A,TRUE,"STEEL";#N/A,#N/A,TRUE,"Door"}</definedName>
    <definedName name="BELL_5_1" localSheetId="2" hidden="1">{#N/A,#N/A,TRUE,"Basic";#N/A,#N/A,TRUE,"EXT-TABLE";#N/A,#N/A,TRUE,"STEEL";#N/A,#N/A,TRUE,"INT-Table";#N/A,#N/A,TRUE,"STEEL";#N/A,#N/A,TRUE,"Door"}</definedName>
    <definedName name="BELL_5_1" localSheetId="4" hidden="1">{#N/A,#N/A,TRUE,"Basic";#N/A,#N/A,TRUE,"EXT-TABLE";#N/A,#N/A,TRUE,"STEEL";#N/A,#N/A,TRUE,"INT-Table";#N/A,#N/A,TRUE,"STEEL";#N/A,#N/A,TRUE,"Door"}</definedName>
    <definedName name="BELL_5_1" localSheetId="16" hidden="1">{#N/A,#N/A,TRUE,"Basic";#N/A,#N/A,TRUE,"EXT-TABLE";#N/A,#N/A,TRUE,"STEEL";#N/A,#N/A,TRUE,"INT-Table";#N/A,#N/A,TRUE,"STEEL";#N/A,#N/A,TRUE,"Door"}</definedName>
    <definedName name="BELL_5_1" localSheetId="21" hidden="1">{#N/A,#N/A,TRUE,"Basic";#N/A,#N/A,TRUE,"EXT-TABLE";#N/A,#N/A,TRUE,"STEEL";#N/A,#N/A,TRUE,"INT-Table";#N/A,#N/A,TRUE,"STEEL";#N/A,#N/A,TRUE,"Door"}</definedName>
    <definedName name="BELL_5_1" localSheetId="5" hidden="1">{#N/A,#N/A,TRUE,"Basic";#N/A,#N/A,TRUE,"EXT-TABLE";#N/A,#N/A,TRUE,"STEEL";#N/A,#N/A,TRUE,"INT-Table";#N/A,#N/A,TRUE,"STEEL";#N/A,#N/A,TRUE,"Door"}</definedName>
    <definedName name="BELL_5_1" localSheetId="13" hidden="1">{#N/A,#N/A,TRUE,"Basic";#N/A,#N/A,TRUE,"EXT-TABLE";#N/A,#N/A,TRUE,"STEEL";#N/A,#N/A,TRUE,"INT-Table";#N/A,#N/A,TRUE,"STEEL";#N/A,#N/A,TRUE,"Door"}</definedName>
    <definedName name="BELL_5_1" localSheetId="14" hidden="1">{#N/A,#N/A,TRUE,"Basic";#N/A,#N/A,TRUE,"EXT-TABLE";#N/A,#N/A,TRUE,"STEEL";#N/A,#N/A,TRUE,"INT-Table";#N/A,#N/A,TRUE,"STEEL";#N/A,#N/A,TRUE,"Door"}</definedName>
    <definedName name="BELL_5_1" localSheetId="15" hidden="1">{#N/A,#N/A,TRUE,"Basic";#N/A,#N/A,TRUE,"EXT-TABLE";#N/A,#N/A,TRUE,"STEEL";#N/A,#N/A,TRUE,"INT-Table";#N/A,#N/A,TRUE,"STEEL";#N/A,#N/A,TRUE,"Door"}</definedName>
    <definedName name="BELL_5_1" hidden="1">{#N/A,#N/A,TRUE,"Basic";#N/A,#N/A,TRUE,"EXT-TABLE";#N/A,#N/A,TRUE,"STEEL";#N/A,#N/A,TRUE,"INT-Table";#N/A,#N/A,TRUE,"STEEL";#N/A,#N/A,TRUE,"Door"}</definedName>
    <definedName name="BELL_5_2" localSheetId="3" hidden="1">{#N/A,#N/A,TRUE,"Basic";#N/A,#N/A,TRUE,"EXT-TABLE";#N/A,#N/A,TRUE,"STEEL";#N/A,#N/A,TRUE,"INT-Table";#N/A,#N/A,TRUE,"STEEL";#N/A,#N/A,TRUE,"Door"}</definedName>
    <definedName name="BELL_5_2" localSheetId="2" hidden="1">{#N/A,#N/A,TRUE,"Basic";#N/A,#N/A,TRUE,"EXT-TABLE";#N/A,#N/A,TRUE,"STEEL";#N/A,#N/A,TRUE,"INT-Table";#N/A,#N/A,TRUE,"STEEL";#N/A,#N/A,TRUE,"Door"}</definedName>
    <definedName name="BELL_5_2" localSheetId="4" hidden="1">{#N/A,#N/A,TRUE,"Basic";#N/A,#N/A,TRUE,"EXT-TABLE";#N/A,#N/A,TRUE,"STEEL";#N/A,#N/A,TRUE,"INT-Table";#N/A,#N/A,TRUE,"STEEL";#N/A,#N/A,TRUE,"Door"}</definedName>
    <definedName name="BELL_5_2" localSheetId="16" hidden="1">{#N/A,#N/A,TRUE,"Basic";#N/A,#N/A,TRUE,"EXT-TABLE";#N/A,#N/A,TRUE,"STEEL";#N/A,#N/A,TRUE,"INT-Table";#N/A,#N/A,TRUE,"STEEL";#N/A,#N/A,TRUE,"Door"}</definedName>
    <definedName name="BELL_5_2" localSheetId="21" hidden="1">{#N/A,#N/A,TRUE,"Basic";#N/A,#N/A,TRUE,"EXT-TABLE";#N/A,#N/A,TRUE,"STEEL";#N/A,#N/A,TRUE,"INT-Table";#N/A,#N/A,TRUE,"STEEL";#N/A,#N/A,TRUE,"Door"}</definedName>
    <definedName name="BELL_5_2" localSheetId="5" hidden="1">{#N/A,#N/A,TRUE,"Basic";#N/A,#N/A,TRUE,"EXT-TABLE";#N/A,#N/A,TRUE,"STEEL";#N/A,#N/A,TRUE,"INT-Table";#N/A,#N/A,TRUE,"STEEL";#N/A,#N/A,TRUE,"Door"}</definedName>
    <definedName name="BELL_5_2" localSheetId="13" hidden="1">{#N/A,#N/A,TRUE,"Basic";#N/A,#N/A,TRUE,"EXT-TABLE";#N/A,#N/A,TRUE,"STEEL";#N/A,#N/A,TRUE,"INT-Table";#N/A,#N/A,TRUE,"STEEL";#N/A,#N/A,TRUE,"Door"}</definedName>
    <definedName name="BELL_5_2" localSheetId="14" hidden="1">{#N/A,#N/A,TRUE,"Basic";#N/A,#N/A,TRUE,"EXT-TABLE";#N/A,#N/A,TRUE,"STEEL";#N/A,#N/A,TRUE,"INT-Table";#N/A,#N/A,TRUE,"STEEL";#N/A,#N/A,TRUE,"Door"}</definedName>
    <definedName name="BELL_5_2" localSheetId="15" hidden="1">{#N/A,#N/A,TRUE,"Basic";#N/A,#N/A,TRUE,"EXT-TABLE";#N/A,#N/A,TRUE,"STEEL";#N/A,#N/A,TRUE,"INT-Table";#N/A,#N/A,TRUE,"STEEL";#N/A,#N/A,TRUE,"Door"}</definedName>
    <definedName name="BELL_5_2" hidden="1">{#N/A,#N/A,TRUE,"Basic";#N/A,#N/A,TRUE,"EXT-TABLE";#N/A,#N/A,TRUE,"STEEL";#N/A,#N/A,TRUE,"INT-Table";#N/A,#N/A,TRUE,"STEEL";#N/A,#N/A,TRUE,"Door"}</definedName>
    <definedName name="BendReduction" localSheetId="3">'[41]Noise (3)'!$C$28</definedName>
    <definedName name="BendReduction" localSheetId="2">'[41]Noise (3)'!$C$28</definedName>
    <definedName name="BendReduction" localSheetId="4">'[41]Noise (3)'!$C$28</definedName>
    <definedName name="BendReduction" localSheetId="16">'[41]Noise (3)'!$C$28</definedName>
    <definedName name="BendReduction" localSheetId="21">'[41]Noise (3)'!$C$28</definedName>
    <definedName name="BendReduction" localSheetId="5">'[41]Noise (3)'!$C$28</definedName>
    <definedName name="BendReduction" localSheetId="13">'[41]Noise (3)'!$C$28</definedName>
    <definedName name="BendReduction" localSheetId="18">'[41]Noise (3)'!$C$28</definedName>
    <definedName name="BendReduction" localSheetId="14">'[41]Noise (3)'!$C$28</definedName>
    <definedName name="BendReduction" localSheetId="15">'[41]Noise (3)'!$C$28</definedName>
    <definedName name="BendReduction">'[41]Noise (3)'!$C$28</definedName>
    <definedName name="Bendreductions" localSheetId="3">'[41]Noise (3)'!$G$79:$P$79</definedName>
    <definedName name="Bendreductions" localSheetId="2">'[41]Noise (3)'!$G$79:$P$79</definedName>
    <definedName name="Bendreductions" localSheetId="4">'[41]Noise (3)'!$G$79:$P$79</definedName>
    <definedName name="Bendreductions" localSheetId="16">'[41]Noise (3)'!$G$79:$P$79</definedName>
    <definedName name="Bendreductions" localSheetId="21">'[41]Noise (3)'!$G$79:$P$79</definedName>
    <definedName name="Bendreductions" localSheetId="5">'[41]Noise (3)'!$G$79:$P$79</definedName>
    <definedName name="Bendreductions" localSheetId="13">'[41]Noise (3)'!$G$79:$P$79</definedName>
    <definedName name="Bendreductions" localSheetId="18">'[41]Noise (3)'!$G$79:$P$79</definedName>
    <definedName name="Bendreductions" localSheetId="14">'[41]Noise (3)'!$G$79:$P$79</definedName>
    <definedName name="Bendreductions" localSheetId="15">'[41]Noise (3)'!$G$79:$P$79</definedName>
    <definedName name="Bendreductions">'[41]Noise (3)'!$G$79:$P$79</definedName>
    <definedName name="Bends" localSheetId="3">[41]Tables!$A$5:$A$8</definedName>
    <definedName name="Bends" localSheetId="2">[41]Tables!$A$5:$A$8</definedName>
    <definedName name="Bends" localSheetId="4">[41]Tables!$A$5:$A$8</definedName>
    <definedName name="Bends" localSheetId="16">[41]Tables!$A$5:$A$8</definedName>
    <definedName name="Bends" localSheetId="21">[41]Tables!$A$5:$A$8</definedName>
    <definedName name="Bends" localSheetId="5">[41]Tables!$A$5:$A$8</definedName>
    <definedName name="Bends" localSheetId="13">[41]Tables!$A$5:$A$8</definedName>
    <definedName name="Bends" localSheetId="18">[41]Tables!$A$5:$A$8</definedName>
    <definedName name="Bends" localSheetId="14">[41]Tables!$A$5:$A$8</definedName>
    <definedName name="Bends" localSheetId="15">[41]Tables!$A$5:$A$8</definedName>
    <definedName name="Bends">[41]Tables!$A$5:$A$8</definedName>
    <definedName name="BendTable" localSheetId="3">[41]Tables!$A$5:$J$8</definedName>
    <definedName name="BendTable" localSheetId="2">[41]Tables!$A$5:$J$8</definedName>
    <definedName name="BendTable" localSheetId="4">[41]Tables!$A$5:$J$8</definedName>
    <definedName name="BendTable" localSheetId="16">[41]Tables!$A$5:$J$8</definedName>
    <definedName name="BendTable" localSheetId="21">[41]Tables!$A$5:$J$8</definedName>
    <definedName name="BendTable" localSheetId="5">[41]Tables!$A$5:$J$8</definedName>
    <definedName name="BendTable" localSheetId="13">[41]Tables!$A$5:$J$8</definedName>
    <definedName name="BendTable" localSheetId="18">[41]Tables!$A$5:$J$8</definedName>
    <definedName name="BendTable" localSheetId="14">[41]Tables!$A$5:$J$8</definedName>
    <definedName name="BendTable" localSheetId="15">[41]Tables!$A$5:$J$8</definedName>
    <definedName name="BendTable">[41]Tables!$A$5:$J$8</definedName>
    <definedName name="best0563" localSheetId="3" hidden="1">{"Übersicht","Bestellübersicht",FALSE,"Best.-Übersicht"}</definedName>
    <definedName name="best0563" localSheetId="9" hidden="1">{"Übersicht","Bestellübersicht",FALSE,"Best.-Übersicht"}</definedName>
    <definedName name="best0563" localSheetId="8" hidden="1">{"Übersicht","Bestellübersicht",FALSE,"Best.-Übersicht"}</definedName>
    <definedName name="best0563" localSheetId="0" hidden="1">{"Übersicht","Bestellübersicht",FALSE,"Best.-Übersicht"}</definedName>
    <definedName name="best0563" localSheetId="10" hidden="1">{"Übersicht","Bestellübersicht",FALSE,"Best.-Übersicht"}</definedName>
    <definedName name="best0563" localSheetId="6" hidden="1">{"Übersicht","Bestellübersicht",FALSE,"Best.-Übersicht"}</definedName>
    <definedName name="best0563" localSheetId="12" hidden="1">{"Übersicht","Bestellübersicht",FALSE,"Best.-Übersicht"}</definedName>
    <definedName name="best0563" localSheetId="11" hidden="1">{"Übersicht","Bestellübersicht",FALSE,"Best.-Übersicht"}</definedName>
    <definedName name="best0563" localSheetId="1" hidden="1">{"Übersicht","Bestellübersicht",FALSE,"Best.-Übersicht"}</definedName>
    <definedName name="best0563" localSheetId="2" hidden="1">{"Übersicht","Bestellübersicht",FALSE,"Best.-Übersicht"}</definedName>
    <definedName name="best0563" localSheetId="4" hidden="1">{"Übersicht","Bestellübersicht",FALSE,"Best.-Übersicht"}</definedName>
    <definedName name="best0563" localSheetId="16" hidden="1">{"Übersicht","Bestellübersicht",FALSE,"Best.-Übersicht"}</definedName>
    <definedName name="best0563" localSheetId="21" hidden="1">{"Übersicht","Bestellübersicht",FALSE,"Best.-Übersicht"}</definedName>
    <definedName name="best0563" localSheetId="5" hidden="1">{"Übersicht","Bestellübersicht",FALSE,"Best.-Übersicht"}</definedName>
    <definedName name="best0563" localSheetId="23" hidden="1">{"Übersicht","Bestellübersicht",FALSE,"Best.-Übersicht"}</definedName>
    <definedName name="best0563" localSheetId="7" hidden="1">{"Übersicht","Bestellübersicht",FALSE,"Best.-Übersicht"}</definedName>
    <definedName name="best0563" localSheetId="13" hidden="1">{"Übersicht","Bestellübersicht",FALSE,"Best.-Übersicht"}</definedName>
    <definedName name="best0563" localSheetId="18" hidden="1">{"Übersicht","Bestellübersicht",FALSE,"Best.-Übersicht"}</definedName>
    <definedName name="best0563" localSheetId="14" hidden="1">{"Übersicht","Bestellübersicht",FALSE,"Best.-Übersicht"}</definedName>
    <definedName name="best0563" localSheetId="15" hidden="1">{"Übersicht","Bestellübersicht",FALSE,"Best.-Übersicht"}</definedName>
    <definedName name="best0563" hidden="1">{"Übersicht","Bestellübersicht",FALSE,"Best.-Übersicht"}</definedName>
    <definedName name="bfbfdhfdhdfgh" localSheetId="3" hidden="1">{#N/A,#N/A,FALSE,"CCTV"}</definedName>
    <definedName name="bfbfdhfdhdfgh" localSheetId="9" hidden="1">{#N/A,#N/A,FALSE,"CCTV"}</definedName>
    <definedName name="bfbfdhfdhdfgh" localSheetId="8" hidden="1">{#N/A,#N/A,FALSE,"CCTV"}</definedName>
    <definedName name="bfbfdhfdhdfgh" localSheetId="0" hidden="1">{#N/A,#N/A,FALSE,"CCTV"}</definedName>
    <definedName name="bfbfdhfdhdfgh" localSheetId="10" hidden="1">{#N/A,#N/A,FALSE,"CCTV"}</definedName>
    <definedName name="bfbfdhfdhdfgh" localSheetId="6" hidden="1">{#N/A,#N/A,FALSE,"CCTV"}</definedName>
    <definedName name="bfbfdhfdhdfgh" localSheetId="12" hidden="1">{#N/A,#N/A,FALSE,"CCTV"}</definedName>
    <definedName name="bfbfdhfdhdfgh" localSheetId="11" hidden="1">{#N/A,#N/A,FALSE,"CCTV"}</definedName>
    <definedName name="bfbfdhfdhdfgh" localSheetId="1" hidden="1">{#N/A,#N/A,FALSE,"CCTV"}</definedName>
    <definedName name="bfbfdhfdhdfgh" localSheetId="2" hidden="1">{#N/A,#N/A,FALSE,"CCTV"}</definedName>
    <definedName name="bfbfdhfdhdfgh" localSheetId="4" hidden="1">{#N/A,#N/A,FALSE,"CCTV"}</definedName>
    <definedName name="bfbfdhfdhdfgh" localSheetId="16" hidden="1">{#N/A,#N/A,FALSE,"CCTV"}</definedName>
    <definedName name="bfbfdhfdhdfgh" localSheetId="21" hidden="1">{#N/A,#N/A,FALSE,"CCTV"}</definedName>
    <definedName name="bfbfdhfdhdfgh" localSheetId="5" hidden="1">{#N/A,#N/A,FALSE,"CCTV"}</definedName>
    <definedName name="bfbfdhfdhdfgh" localSheetId="23" hidden="1">{#N/A,#N/A,FALSE,"CCTV"}</definedName>
    <definedName name="bfbfdhfdhdfgh" localSheetId="7" hidden="1">{#N/A,#N/A,FALSE,"CCTV"}</definedName>
    <definedName name="bfbfdhfdhdfgh" localSheetId="13" hidden="1">{#N/A,#N/A,FALSE,"CCTV"}</definedName>
    <definedName name="bfbfdhfdhdfgh" localSheetId="18" hidden="1">{#N/A,#N/A,FALSE,"CCTV"}</definedName>
    <definedName name="bfbfdhfdhdfgh" localSheetId="14" hidden="1">{#N/A,#N/A,FALSE,"CCTV"}</definedName>
    <definedName name="bfbfdhfdhdfgh" localSheetId="15" hidden="1">{#N/A,#N/A,FALSE,"CCTV"}</definedName>
    <definedName name="bfbfdhfdhdfgh" hidden="1">{#N/A,#N/A,FALSE,"CCTV"}</definedName>
    <definedName name="BFDFB"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RRR" localSheetId="3" hidden="1">[12]Spread!#REF!</definedName>
    <definedName name="BGRRR" localSheetId="2" hidden="1">[12]Spread!#REF!</definedName>
    <definedName name="BGRRR" localSheetId="4" hidden="1">[12]Spread!#REF!</definedName>
    <definedName name="BGRRR" localSheetId="16" hidden="1">[12]Spread!#REF!</definedName>
    <definedName name="BGRRR" localSheetId="21" hidden="1">[12]Spread!#REF!</definedName>
    <definedName name="BGRRR" localSheetId="5" hidden="1">[12]Spread!#REF!</definedName>
    <definedName name="BGRRR" localSheetId="13" hidden="1">[12]Spread!#REF!</definedName>
    <definedName name="BGRRR" localSheetId="18" hidden="1">[12]Spread!#REF!</definedName>
    <definedName name="BGRRR" localSheetId="14" hidden="1">[12]Spread!#REF!</definedName>
    <definedName name="BGRRR" localSheetId="15" hidden="1">[12]Spread!#REF!</definedName>
    <definedName name="BGRRR" hidden="1">[12]Spread!#REF!</definedName>
    <definedName name="BIGC" localSheetId="3" hidden="1">{#N/A,#N/A,TRUE,"Str.";#N/A,#N/A,TRUE,"Steel &amp; Roof";#N/A,#N/A,TRUE,"Arc.";#N/A,#N/A,TRUE,"Preliminary";#N/A,#N/A,TRUE,"Sum_Prelim"}</definedName>
    <definedName name="BIGC" localSheetId="2" hidden="1">{#N/A,#N/A,TRUE,"Str.";#N/A,#N/A,TRUE,"Steel &amp; Roof";#N/A,#N/A,TRUE,"Arc.";#N/A,#N/A,TRUE,"Preliminary";#N/A,#N/A,TRUE,"Sum_Prelim"}</definedName>
    <definedName name="BIGC" localSheetId="4" hidden="1">{#N/A,#N/A,TRUE,"Str.";#N/A,#N/A,TRUE,"Steel &amp; Roof";#N/A,#N/A,TRUE,"Arc.";#N/A,#N/A,TRUE,"Preliminary";#N/A,#N/A,TRUE,"Sum_Prelim"}</definedName>
    <definedName name="BIGC" localSheetId="16" hidden="1">{#N/A,#N/A,TRUE,"Str.";#N/A,#N/A,TRUE,"Steel &amp; Roof";#N/A,#N/A,TRUE,"Arc.";#N/A,#N/A,TRUE,"Preliminary";#N/A,#N/A,TRUE,"Sum_Prelim"}</definedName>
    <definedName name="BIGC" localSheetId="21" hidden="1">{#N/A,#N/A,TRUE,"Str.";#N/A,#N/A,TRUE,"Steel &amp; Roof";#N/A,#N/A,TRUE,"Arc.";#N/A,#N/A,TRUE,"Preliminary";#N/A,#N/A,TRUE,"Sum_Prelim"}</definedName>
    <definedName name="BIGC" localSheetId="5" hidden="1">{#N/A,#N/A,TRUE,"Str.";#N/A,#N/A,TRUE,"Steel &amp; Roof";#N/A,#N/A,TRUE,"Arc.";#N/A,#N/A,TRUE,"Preliminary";#N/A,#N/A,TRUE,"Sum_Prelim"}</definedName>
    <definedName name="BIGC" localSheetId="13" hidden="1">{#N/A,#N/A,TRUE,"Str.";#N/A,#N/A,TRUE,"Steel &amp; Roof";#N/A,#N/A,TRUE,"Arc.";#N/A,#N/A,TRUE,"Preliminary";#N/A,#N/A,TRUE,"Sum_Prelim"}</definedName>
    <definedName name="BIGC" localSheetId="14" hidden="1">{#N/A,#N/A,TRUE,"Str.";#N/A,#N/A,TRUE,"Steel &amp; Roof";#N/A,#N/A,TRUE,"Arc.";#N/A,#N/A,TRUE,"Preliminary";#N/A,#N/A,TRUE,"Sum_Prelim"}</definedName>
    <definedName name="BIGC" localSheetId="15" hidden="1">{#N/A,#N/A,TRUE,"Str.";#N/A,#N/A,TRUE,"Steel &amp; Roof";#N/A,#N/A,TRUE,"Arc.";#N/A,#N/A,TRUE,"Preliminary";#N/A,#N/A,TRUE,"Sum_Prelim"}</definedName>
    <definedName name="BIGC" hidden="1">{#N/A,#N/A,TRUE,"Str.";#N/A,#N/A,TRUE,"Steel &amp; Roof";#N/A,#N/A,TRUE,"Arc.";#N/A,#N/A,TRUE,"Preliminary";#N/A,#N/A,TRUE,"Sum_Prelim"}</definedName>
    <definedName name="BJJ" localSheetId="3" hidden="1">{#N/A,#N/A,FALSE,"CCTV"}</definedName>
    <definedName name="BJJ" localSheetId="2" hidden="1">{#N/A,#N/A,FALSE,"CCTV"}</definedName>
    <definedName name="BJJ" localSheetId="4" hidden="1">{#N/A,#N/A,FALSE,"CCTV"}</definedName>
    <definedName name="BJJ" localSheetId="16" hidden="1">{#N/A,#N/A,FALSE,"CCTV"}</definedName>
    <definedName name="BJJ" localSheetId="21" hidden="1">{#N/A,#N/A,FALSE,"CCTV"}</definedName>
    <definedName name="BJJ" localSheetId="5" hidden="1">{#N/A,#N/A,FALSE,"CCTV"}</definedName>
    <definedName name="BJJ" localSheetId="13" hidden="1">{#N/A,#N/A,FALSE,"CCTV"}</definedName>
    <definedName name="BJJ" localSheetId="14" hidden="1">{#N/A,#N/A,FALSE,"CCTV"}</definedName>
    <definedName name="BJJ" localSheetId="15" hidden="1">{#N/A,#N/A,FALSE,"CCTV"}</definedName>
    <definedName name="BJJ" hidden="1">{#N/A,#N/A,FALSE,"CCTV"}</definedName>
    <definedName name="bkd" localSheetId="3" hidden="1">{"'Sheet1'!$L$16"}</definedName>
    <definedName name="bkd" localSheetId="2" hidden="1">{"'Sheet1'!$L$16"}</definedName>
    <definedName name="bkd" localSheetId="4" hidden="1">{"'Sheet1'!$L$16"}</definedName>
    <definedName name="bkd" localSheetId="16" hidden="1">{"'Sheet1'!$L$16"}</definedName>
    <definedName name="bkd" localSheetId="21" hidden="1">{"'Sheet1'!$L$16"}</definedName>
    <definedName name="bkd" localSheetId="5" hidden="1">{"'Sheet1'!$L$16"}</definedName>
    <definedName name="bkd" localSheetId="13" hidden="1">{"'Sheet1'!$L$16"}</definedName>
    <definedName name="bkd" localSheetId="14" hidden="1">{"'Sheet1'!$L$16"}</definedName>
    <definedName name="bkd" localSheetId="15" hidden="1">{"'Sheet1'!$L$16"}</definedName>
    <definedName name="bkd" hidden="1">{"'Sheet1'!$L$16"}</definedName>
    <definedName name="BL">#REF!</definedName>
    <definedName name="bld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echdicke">#REF!</definedName>
    <definedName name="Blechverkleidung">#REF!</definedName>
    <definedName name="BLR_COMP">#REF!</definedName>
    <definedName name="BLR_COMP1">#REF!</definedName>
    <definedName name="BM" localSheetId="3" hidden="1">{#N/A,#N/A,FALSE,"CCTV"}</definedName>
    <definedName name="BM" localSheetId="9" hidden="1">{#N/A,#N/A,FALSE,"CCTV"}</definedName>
    <definedName name="BM" localSheetId="8" hidden="1">{#N/A,#N/A,FALSE,"CCTV"}</definedName>
    <definedName name="BM" localSheetId="0" hidden="1">{#N/A,#N/A,FALSE,"CCTV"}</definedName>
    <definedName name="BM" localSheetId="10" hidden="1">{#N/A,#N/A,FALSE,"CCTV"}</definedName>
    <definedName name="BM" localSheetId="6" hidden="1">{#N/A,#N/A,FALSE,"CCTV"}</definedName>
    <definedName name="BM" localSheetId="12" hidden="1">{#N/A,#N/A,FALSE,"CCTV"}</definedName>
    <definedName name="BM" localSheetId="11" hidden="1">{#N/A,#N/A,FALSE,"CCTV"}</definedName>
    <definedName name="BM" localSheetId="1" hidden="1">{#N/A,#N/A,FALSE,"CCTV"}</definedName>
    <definedName name="BM" localSheetId="2" hidden="1">{#N/A,#N/A,FALSE,"CCTV"}</definedName>
    <definedName name="BM" localSheetId="4" hidden="1">{#N/A,#N/A,FALSE,"CCTV"}</definedName>
    <definedName name="BM" localSheetId="16" hidden="1">{#N/A,#N/A,FALSE,"CCTV"}</definedName>
    <definedName name="BM" localSheetId="21" hidden="1">{#N/A,#N/A,FALSE,"CCTV"}</definedName>
    <definedName name="BM" localSheetId="5" hidden="1">{#N/A,#N/A,FALSE,"CCTV"}</definedName>
    <definedName name="BM" localSheetId="23" hidden="1">{#N/A,#N/A,FALSE,"CCTV"}</definedName>
    <definedName name="BM" localSheetId="7" hidden="1">{#N/A,#N/A,FALSE,"CCTV"}</definedName>
    <definedName name="BM" localSheetId="13" hidden="1">{#N/A,#N/A,FALSE,"CCTV"}</definedName>
    <definedName name="BM" localSheetId="18" hidden="1">{#N/A,#N/A,FALSE,"CCTV"}</definedName>
    <definedName name="BM" localSheetId="14" hidden="1">{#N/A,#N/A,FALSE,"CCTV"}</definedName>
    <definedName name="BM" localSheetId="15" hidden="1">{#N/A,#N/A,FALSE,"CCTV"}</definedName>
    <definedName name="BM" hidden="1">{#N/A,#N/A,FALSE,"CCTV"}</definedName>
    <definedName name="BM.1">#REF!</definedName>
    <definedName name="bn" localSheetId="3" hidden="1">{"'Sheet1'!$L$16"}</definedName>
    <definedName name="bn" localSheetId="2" hidden="1">{"'Sheet1'!$L$16"}</definedName>
    <definedName name="bn" localSheetId="4" hidden="1">{"'Sheet1'!$L$16"}</definedName>
    <definedName name="bn" localSheetId="16" hidden="1">{"'Sheet1'!$L$16"}</definedName>
    <definedName name="bn" localSheetId="21" hidden="1">{"'Sheet1'!$L$16"}</definedName>
    <definedName name="bn" localSheetId="5" hidden="1">{"'Sheet1'!$L$16"}</definedName>
    <definedName name="bn" localSheetId="13" hidden="1">{"'Sheet1'!$L$16"}</definedName>
    <definedName name="bn" localSheetId="14" hidden="1">{"'Sheet1'!$L$16"}</definedName>
    <definedName name="bn" localSheetId="15" hidden="1">{"'Sheet1'!$L$16"}</definedName>
    <definedName name="bn" hidden="1">{"'Sheet1'!$L$16"}</definedName>
    <definedName name="BNMH" localSheetId="3" hidden="1">{#N/A,#N/A,FALSE,"CCTV"}</definedName>
    <definedName name="BNMH" localSheetId="2" hidden="1">{#N/A,#N/A,FALSE,"CCTV"}</definedName>
    <definedName name="BNMH" localSheetId="4" hidden="1">{#N/A,#N/A,FALSE,"CCTV"}</definedName>
    <definedName name="BNMH" localSheetId="16" hidden="1">{#N/A,#N/A,FALSE,"CCTV"}</definedName>
    <definedName name="BNMH" localSheetId="21" hidden="1">{#N/A,#N/A,FALSE,"CCTV"}</definedName>
    <definedName name="BNMH" localSheetId="5" hidden="1">{#N/A,#N/A,FALSE,"CCTV"}</definedName>
    <definedName name="BNMH" localSheetId="13" hidden="1">{#N/A,#N/A,FALSE,"CCTV"}</definedName>
    <definedName name="BNMH" localSheetId="14" hidden="1">{#N/A,#N/A,FALSE,"CCTV"}</definedName>
    <definedName name="BNMH" localSheetId="15" hidden="1">{#N/A,#N/A,FALSE,"CCTV"}</definedName>
    <definedName name="BNMH" hidden="1">{#N/A,#N/A,FALSE,"CCTV"}</definedName>
    <definedName name="bob"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localSheetId="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localSheetId="16"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localSheetId="2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localSheetId="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localSheetId="1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localSheetId="1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localSheetId="1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denausführung">#REF!</definedName>
    <definedName name="BODY">#REF!</definedName>
    <definedName name="Boiler" localSheetId="3">[41]Tables!$A$31:$A$48</definedName>
    <definedName name="Boiler" localSheetId="2">[41]Tables!$A$31:$A$48</definedName>
    <definedName name="Boiler" localSheetId="4">[41]Tables!$A$31:$A$48</definedName>
    <definedName name="Boiler" localSheetId="16">[41]Tables!$A$31:$A$48</definedName>
    <definedName name="Boiler" localSheetId="21">[41]Tables!$A$31:$A$48</definedName>
    <definedName name="Boiler" localSheetId="5">[41]Tables!$A$31:$A$48</definedName>
    <definedName name="Boiler" localSheetId="13">[41]Tables!$A$31:$A$48</definedName>
    <definedName name="Boiler" localSheetId="18">[41]Tables!$A$31:$A$48</definedName>
    <definedName name="Boiler" localSheetId="14">[41]Tables!$A$31:$A$48</definedName>
    <definedName name="Boiler" localSheetId="15">[41]Tables!$A$31:$A$48</definedName>
    <definedName name="Boiler">[41]Tables!$A$31:$A$48</definedName>
    <definedName name="boiler_depth" localSheetId="23">#REF!</definedName>
    <definedName name="boiler_depth">#REF!</definedName>
    <definedName name="BoilerReductionTotal" localSheetId="3">'[41]Radiation (6)'!$C$164:$L$164</definedName>
    <definedName name="BoilerReductionTotal" localSheetId="2">'[41]Radiation (6)'!$C$164:$L$164</definedName>
    <definedName name="BoilerReductionTotal" localSheetId="4">'[41]Radiation (6)'!$C$164:$L$164</definedName>
    <definedName name="BoilerReductionTotal" localSheetId="16">'[41]Radiation (6)'!$C$164:$L$164</definedName>
    <definedName name="BoilerReductionTotal" localSheetId="21">'[41]Radiation (6)'!$C$164:$L$164</definedName>
    <definedName name="BoilerReductionTotal" localSheetId="5">'[41]Radiation (6)'!$C$164:$L$164</definedName>
    <definedName name="BoilerReductionTotal" localSheetId="13">'[41]Radiation (6)'!$C$164:$L$164</definedName>
    <definedName name="BoilerReductionTotal" localSheetId="18">'[41]Radiation (6)'!$C$164:$L$164</definedName>
    <definedName name="BoilerReductionTotal" localSheetId="14">'[41]Radiation (6)'!$C$164:$L$164</definedName>
    <definedName name="BoilerReductionTotal" localSheetId="15">'[41]Radiation (6)'!$C$164:$L$164</definedName>
    <definedName name="BoilerReductionTotal">'[41]Radiation (6)'!$C$164:$L$164</definedName>
    <definedName name="bolts">#REF!</definedName>
    <definedName name="BoltSpec">#REF!</definedName>
    <definedName name="book1" hidden="1">#REF!</definedName>
    <definedName name="BOQ">#REF!</definedName>
    <definedName name="BOQ_SUMMARY" localSheetId="3" hidden="1">{#N/A,#N/A,TRUE,"Basic";#N/A,#N/A,TRUE,"EXT-TABLE";#N/A,#N/A,TRUE,"STEEL";#N/A,#N/A,TRUE,"INT-Table";#N/A,#N/A,TRUE,"STEEL";#N/A,#N/A,TRUE,"Door"}</definedName>
    <definedName name="BOQ_SUMMARY" localSheetId="2" hidden="1">{#N/A,#N/A,TRUE,"Basic";#N/A,#N/A,TRUE,"EXT-TABLE";#N/A,#N/A,TRUE,"STEEL";#N/A,#N/A,TRUE,"INT-Table";#N/A,#N/A,TRUE,"STEEL";#N/A,#N/A,TRUE,"Door"}</definedName>
    <definedName name="BOQ_SUMMARY" localSheetId="4" hidden="1">{#N/A,#N/A,TRUE,"Basic";#N/A,#N/A,TRUE,"EXT-TABLE";#N/A,#N/A,TRUE,"STEEL";#N/A,#N/A,TRUE,"INT-Table";#N/A,#N/A,TRUE,"STEEL";#N/A,#N/A,TRUE,"Door"}</definedName>
    <definedName name="BOQ_SUMMARY" localSheetId="16" hidden="1">{#N/A,#N/A,TRUE,"Basic";#N/A,#N/A,TRUE,"EXT-TABLE";#N/A,#N/A,TRUE,"STEEL";#N/A,#N/A,TRUE,"INT-Table";#N/A,#N/A,TRUE,"STEEL";#N/A,#N/A,TRUE,"Door"}</definedName>
    <definedName name="BOQ_SUMMARY" localSheetId="21" hidden="1">{#N/A,#N/A,TRUE,"Basic";#N/A,#N/A,TRUE,"EXT-TABLE";#N/A,#N/A,TRUE,"STEEL";#N/A,#N/A,TRUE,"INT-Table";#N/A,#N/A,TRUE,"STEEL";#N/A,#N/A,TRUE,"Door"}</definedName>
    <definedName name="BOQ_SUMMARY" localSheetId="5" hidden="1">{#N/A,#N/A,TRUE,"Basic";#N/A,#N/A,TRUE,"EXT-TABLE";#N/A,#N/A,TRUE,"STEEL";#N/A,#N/A,TRUE,"INT-Table";#N/A,#N/A,TRUE,"STEEL";#N/A,#N/A,TRUE,"Door"}</definedName>
    <definedName name="BOQ_SUMMARY" localSheetId="13" hidden="1">{#N/A,#N/A,TRUE,"Basic";#N/A,#N/A,TRUE,"EXT-TABLE";#N/A,#N/A,TRUE,"STEEL";#N/A,#N/A,TRUE,"INT-Table";#N/A,#N/A,TRUE,"STEEL";#N/A,#N/A,TRUE,"Door"}</definedName>
    <definedName name="BOQ_SUMMARY" localSheetId="14" hidden="1">{#N/A,#N/A,TRUE,"Basic";#N/A,#N/A,TRUE,"EXT-TABLE";#N/A,#N/A,TRUE,"STEEL";#N/A,#N/A,TRUE,"INT-Table";#N/A,#N/A,TRUE,"STEEL";#N/A,#N/A,TRUE,"Door"}</definedName>
    <definedName name="BOQ_SUMMARY" localSheetId="15" hidden="1">{#N/A,#N/A,TRUE,"Basic";#N/A,#N/A,TRUE,"EXT-TABLE";#N/A,#N/A,TRUE,"STEEL";#N/A,#N/A,TRUE,"INT-Table";#N/A,#N/A,TRUE,"STEEL";#N/A,#N/A,TRUE,"Door"}</definedName>
    <definedName name="BOQ_SUMMARY" hidden="1">{#N/A,#N/A,TRUE,"Basic";#N/A,#N/A,TRUE,"EXT-TABLE";#N/A,#N/A,TRUE,"STEEL";#N/A,#N/A,TRUE,"INT-Table";#N/A,#N/A,TRUE,"STEEL";#N/A,#N/A,TRUE,"Door"}</definedName>
    <definedName name="BOR_P3" localSheetId="23">#REF!</definedName>
    <definedName name="BOR_P3">#REF!</definedName>
    <definedName name="BOR_P5" localSheetId="23">#REF!</definedName>
    <definedName name="BOR_P5">#REF!</definedName>
    <definedName name="botdl">#REF!</definedName>
    <definedName name="BP">#REF!</definedName>
    <definedName name="BraceAmt">#REF!</definedName>
    <definedName name="BRAnd" localSheetId="3" hidden="1">{#N/A,#N/A,FALSE,"P&amp;LSUM";#N/A,#N/A,FALSE,"P&amp;LSUM Construction";#N/A,#N/A,FALSE,"P&amp;LSUM ROV";#N/A,#N/A,FALSE,"jobreport";#N/A,#N/A,FALSE,"OJI";#N/A,#N/A,FALSE,"OH"}</definedName>
    <definedName name="BRAnd" localSheetId="2" hidden="1">{#N/A,#N/A,FALSE,"P&amp;LSUM";#N/A,#N/A,FALSE,"P&amp;LSUM Construction";#N/A,#N/A,FALSE,"P&amp;LSUM ROV";#N/A,#N/A,FALSE,"jobreport";#N/A,#N/A,FALSE,"OJI";#N/A,#N/A,FALSE,"OH"}</definedName>
    <definedName name="BRAnd" localSheetId="4" hidden="1">{#N/A,#N/A,FALSE,"P&amp;LSUM";#N/A,#N/A,FALSE,"P&amp;LSUM Construction";#N/A,#N/A,FALSE,"P&amp;LSUM ROV";#N/A,#N/A,FALSE,"jobreport";#N/A,#N/A,FALSE,"OJI";#N/A,#N/A,FALSE,"OH"}</definedName>
    <definedName name="BRAnd" localSheetId="16" hidden="1">{#N/A,#N/A,FALSE,"P&amp;LSUM";#N/A,#N/A,FALSE,"P&amp;LSUM Construction";#N/A,#N/A,FALSE,"P&amp;LSUM ROV";#N/A,#N/A,FALSE,"jobreport";#N/A,#N/A,FALSE,"OJI";#N/A,#N/A,FALSE,"OH"}</definedName>
    <definedName name="BRAnd" localSheetId="21" hidden="1">{#N/A,#N/A,FALSE,"P&amp;LSUM";#N/A,#N/A,FALSE,"P&amp;LSUM Construction";#N/A,#N/A,FALSE,"P&amp;LSUM ROV";#N/A,#N/A,FALSE,"jobreport";#N/A,#N/A,FALSE,"OJI";#N/A,#N/A,FALSE,"OH"}</definedName>
    <definedName name="BRAnd" localSheetId="5" hidden="1">{#N/A,#N/A,FALSE,"P&amp;LSUM";#N/A,#N/A,FALSE,"P&amp;LSUM Construction";#N/A,#N/A,FALSE,"P&amp;LSUM ROV";#N/A,#N/A,FALSE,"jobreport";#N/A,#N/A,FALSE,"OJI";#N/A,#N/A,FALSE,"OH"}</definedName>
    <definedName name="BRAnd" localSheetId="13" hidden="1">{#N/A,#N/A,FALSE,"P&amp;LSUM";#N/A,#N/A,FALSE,"P&amp;LSUM Construction";#N/A,#N/A,FALSE,"P&amp;LSUM ROV";#N/A,#N/A,FALSE,"jobreport";#N/A,#N/A,FALSE,"OJI";#N/A,#N/A,FALSE,"OH"}</definedName>
    <definedName name="BRAnd" localSheetId="14" hidden="1">{#N/A,#N/A,FALSE,"P&amp;LSUM";#N/A,#N/A,FALSE,"P&amp;LSUM Construction";#N/A,#N/A,FALSE,"P&amp;LSUM ROV";#N/A,#N/A,FALSE,"jobreport";#N/A,#N/A,FALSE,"OJI";#N/A,#N/A,FALSE,"OH"}</definedName>
    <definedName name="BRAnd" localSheetId="15" hidden="1">{#N/A,#N/A,FALSE,"P&amp;LSUM";#N/A,#N/A,FALSE,"P&amp;LSUM Construction";#N/A,#N/A,FALSE,"P&amp;LSUM ROV";#N/A,#N/A,FALSE,"jobreport";#N/A,#N/A,FALSE,"OJI";#N/A,#N/A,FALSE,"OH"}</definedName>
    <definedName name="BRAnd" hidden="1">{#N/A,#N/A,FALSE,"P&amp;LSUM";#N/A,#N/A,FALSE,"P&amp;LSUM Construction";#N/A,#N/A,FALSE,"P&amp;LSUM ROV";#N/A,#N/A,FALSE,"jobreport";#N/A,#N/A,FALSE,"OJI";#N/A,#N/A,FALSE,"OH"}</definedName>
    <definedName name="Breaks">#REF!</definedName>
    <definedName name="BRIGADE_1" localSheetId="23">#REF!</definedName>
    <definedName name="BRIGADE_1">#REF!</definedName>
    <definedName name="BRIGADE_2" localSheetId="23">#REF!</definedName>
    <definedName name="BRIGADE_2">#REF!</definedName>
    <definedName name="BrkPts">#REF!</definedName>
    <definedName name="bs" localSheetId="3" hidden="1">[18]PSV2701F!$C$148:$C$170</definedName>
    <definedName name="bs" localSheetId="2" hidden="1">[18]PSV2701F!$C$148:$C$170</definedName>
    <definedName name="bs" localSheetId="4" hidden="1">[18]PSV2701F!$C$148:$C$170</definedName>
    <definedName name="bs" localSheetId="16" hidden="1">[18]PSV2701F!$C$148:$C$170</definedName>
    <definedName name="bs" localSheetId="21" hidden="1">[18]PSV2701F!$C$148:$C$170</definedName>
    <definedName name="bs" localSheetId="5" hidden="1">[18]PSV2701F!$C$148:$C$170</definedName>
    <definedName name="bs" localSheetId="13" hidden="1">[18]PSV2701F!$C$148:$C$170</definedName>
    <definedName name="bs" localSheetId="18" hidden="1">[18]PSV2701F!$C$148:$C$170</definedName>
    <definedName name="bs" localSheetId="14" hidden="1">[18]PSV2701F!$C$148:$C$170</definedName>
    <definedName name="bs" localSheetId="15" hidden="1">[18]PSV2701F!$C$148:$C$170</definedName>
    <definedName name="bs" hidden="1">[18]PSV2701F!$C$148:$C$170</definedName>
    <definedName name="BSBSBS" localSheetId="3" hidden="1">[18]PSV2701F!$Q$57:$BT$57</definedName>
    <definedName name="BSBSBS" localSheetId="2" hidden="1">[18]PSV2701F!$Q$57:$BT$57</definedName>
    <definedName name="BSBSBS" localSheetId="4" hidden="1">[18]PSV2701F!$Q$57:$BT$57</definedName>
    <definedName name="BSBSBS" localSheetId="16" hidden="1">[18]PSV2701F!$Q$57:$BT$57</definedName>
    <definedName name="BSBSBS" localSheetId="21" hidden="1">[18]PSV2701F!$Q$57:$BT$57</definedName>
    <definedName name="BSBSBS" localSheetId="5" hidden="1">[18]PSV2701F!$Q$57:$BT$57</definedName>
    <definedName name="BSBSBS" localSheetId="13" hidden="1">[18]PSV2701F!$Q$57:$BT$57</definedName>
    <definedName name="BSBSBS" localSheetId="18" hidden="1">[18]PSV2701F!$Q$57:$BT$57</definedName>
    <definedName name="BSBSBS" localSheetId="14" hidden="1">[18]PSV2701F!$Q$57:$BT$57</definedName>
    <definedName name="BSBSBS" localSheetId="15" hidden="1">[18]PSV2701F!$Q$57:$BT$57</definedName>
    <definedName name="BSBSBS" hidden="1">[18]PSV2701F!$Q$57:$BT$57</definedName>
    <definedName name="bsvv" localSheetId="3" hidden="1">{#N/A,#N/A,TRUE,"Mhr_Sum"}</definedName>
    <definedName name="bsvv" localSheetId="2" hidden="1">{#N/A,#N/A,TRUE,"Mhr_Sum"}</definedName>
    <definedName name="bsvv" localSheetId="4" hidden="1">{#N/A,#N/A,TRUE,"Mhr_Sum"}</definedName>
    <definedName name="bsvv" localSheetId="16" hidden="1">{#N/A,#N/A,TRUE,"Mhr_Sum"}</definedName>
    <definedName name="bsvv" localSheetId="21" hidden="1">{#N/A,#N/A,TRUE,"Mhr_Sum"}</definedName>
    <definedName name="bsvv" localSheetId="5" hidden="1">{#N/A,#N/A,TRUE,"Mhr_Sum"}</definedName>
    <definedName name="bsvv" localSheetId="13" hidden="1">{#N/A,#N/A,TRUE,"Mhr_Sum"}</definedName>
    <definedName name="bsvv" localSheetId="14" hidden="1">{#N/A,#N/A,TRUE,"Mhr_Sum"}</definedName>
    <definedName name="bsvv" localSheetId="15" hidden="1">{#N/A,#N/A,TRUE,"Mhr_Sum"}</definedName>
    <definedName name="bsvv" hidden="1">{#N/A,#N/A,TRUE,"Mhr_Sum"}</definedName>
    <definedName name="BT">[43]작성기준!$C$22</definedName>
    <definedName name="BTH" localSheetId="3" hidden="1">{"'Sheet1'!$L$16"}</definedName>
    <definedName name="BTH" localSheetId="17" hidden="1">{"'Sheet1'!$L$16"}</definedName>
    <definedName name="BTH" localSheetId="9" hidden="1">{"'Sheet1'!$L$16"}</definedName>
    <definedName name="BTH" localSheetId="8" hidden="1">{"'Sheet1'!$L$16"}</definedName>
    <definedName name="BTH" localSheetId="0" hidden="1">{"'Sheet1'!$L$16"}</definedName>
    <definedName name="BTH" localSheetId="10" hidden="1">{"'Sheet1'!$L$16"}</definedName>
    <definedName name="BTH" localSheetId="6" hidden="1">{"'Sheet1'!$L$16"}</definedName>
    <definedName name="BTH" localSheetId="12" hidden="1">{"'Sheet1'!$L$16"}</definedName>
    <definedName name="BTH" localSheetId="11" hidden="1">{"'Sheet1'!$L$16"}</definedName>
    <definedName name="BTH" localSheetId="1" hidden="1">{"'Sheet1'!$L$16"}</definedName>
    <definedName name="BTH" localSheetId="2" hidden="1">{"'Sheet1'!$L$16"}</definedName>
    <definedName name="BTH" localSheetId="4" hidden="1">{"'Sheet1'!$L$16"}</definedName>
    <definedName name="BTH" localSheetId="16" hidden="1">{"'Sheet1'!$L$16"}</definedName>
    <definedName name="BTH" localSheetId="21" hidden="1">{"'Sheet1'!$L$16"}</definedName>
    <definedName name="BTH" localSheetId="5" hidden="1">{"'Sheet1'!$L$16"}</definedName>
    <definedName name="BTH" localSheetId="23" hidden="1">{"'Sheet1'!$L$16"}</definedName>
    <definedName name="BTH" localSheetId="7" hidden="1">{"'Sheet1'!$L$16"}</definedName>
    <definedName name="BTH" localSheetId="13" hidden="1">{"'Sheet1'!$L$16"}</definedName>
    <definedName name="BTH" localSheetId="18" hidden="1">{"'Sheet1'!$L$16"}</definedName>
    <definedName name="BTH" localSheetId="14" hidden="1">{"'Sheet1'!$L$16"}</definedName>
    <definedName name="BTH" localSheetId="15" hidden="1">{"'Sheet1'!$L$16"}</definedName>
    <definedName name="BTH" hidden="1">{"'Sheet1'!$L$16"}</definedName>
    <definedName name="btl" localSheetId="3" hidden="1">{"'Sheet1'!$L$16"}</definedName>
    <definedName name="btl" localSheetId="17" hidden="1">{"'Sheet1'!$L$16"}</definedName>
    <definedName name="btl" localSheetId="9" hidden="1">{"'Sheet1'!$L$16"}</definedName>
    <definedName name="btl" localSheetId="8" hidden="1">{"'Sheet1'!$L$16"}</definedName>
    <definedName name="btl" localSheetId="0" hidden="1">{"'Sheet1'!$L$16"}</definedName>
    <definedName name="btl" localSheetId="10" hidden="1">{"'Sheet1'!$L$16"}</definedName>
    <definedName name="btl" localSheetId="6" hidden="1">{"'Sheet1'!$L$16"}</definedName>
    <definedName name="btl" localSheetId="12" hidden="1">{"'Sheet1'!$L$16"}</definedName>
    <definedName name="btl" localSheetId="11" hidden="1">{"'Sheet1'!$L$16"}</definedName>
    <definedName name="btl" localSheetId="1" hidden="1">{"'Sheet1'!$L$16"}</definedName>
    <definedName name="btl" localSheetId="2" hidden="1">{"'Sheet1'!$L$16"}</definedName>
    <definedName name="btl" localSheetId="4" hidden="1">{"'Sheet1'!$L$16"}</definedName>
    <definedName name="btl" localSheetId="16" hidden="1">{"'Sheet1'!$L$16"}</definedName>
    <definedName name="btl" localSheetId="21" hidden="1">{"'Sheet1'!$L$16"}</definedName>
    <definedName name="btl" localSheetId="5" hidden="1">{"'Sheet1'!$L$16"}</definedName>
    <definedName name="btl" localSheetId="23" hidden="1">{"'Sheet1'!$L$16"}</definedName>
    <definedName name="btl" localSheetId="7" hidden="1">{"'Sheet1'!$L$16"}</definedName>
    <definedName name="btl" localSheetId="13" hidden="1">{"'Sheet1'!$L$16"}</definedName>
    <definedName name="btl" localSheetId="18" hidden="1">{"'Sheet1'!$L$16"}</definedName>
    <definedName name="btl" localSheetId="14" hidden="1">{"'Sheet1'!$L$16"}</definedName>
    <definedName name="btl" localSheetId="15" hidden="1">{"'Sheet1'!$L$16"}</definedName>
    <definedName name="btl" hidden="1">{"'Sheet1'!$L$16"}</definedName>
    <definedName name="bua">#REF!</definedName>
    <definedName name="Budgetstundenermittlung">#REF!</definedName>
    <definedName name="BULYANGPNT" localSheetId="3">[44]!BULYANGPNT</definedName>
    <definedName name="BULYANGPNT" localSheetId="9">[44]!BULYANGPNT</definedName>
    <definedName name="BULYANGPNT" localSheetId="8">[44]!BULYANGPNT</definedName>
    <definedName name="BULYANGPNT" localSheetId="0">[44]!BULYANGPNT</definedName>
    <definedName name="BULYANGPNT" localSheetId="10">[44]!BULYANGPNT</definedName>
    <definedName name="BULYANGPNT" localSheetId="6">[44]!BULYANGPNT</definedName>
    <definedName name="BULYANGPNT" localSheetId="12">[44]!BULYANGPNT</definedName>
    <definedName name="BULYANGPNT" localSheetId="11">[44]!BULYANGPNT</definedName>
    <definedName name="BULYANGPNT" localSheetId="1">[44]!BULYANGPNT</definedName>
    <definedName name="BULYANGPNT" localSheetId="2">[44]!BULYANGPNT</definedName>
    <definedName name="BULYANGPNT" localSheetId="4">[44]!BULYANGPNT</definedName>
    <definedName name="BULYANGPNT" localSheetId="16">[44]!BULYANGPNT</definedName>
    <definedName name="BULYANGPNT" localSheetId="21">[44]!BULYANGPNT</definedName>
    <definedName name="BULYANGPNT" localSheetId="5">[44]!BULYANGPNT</definedName>
    <definedName name="BULYANGPNT" localSheetId="7">[44]!BULYANGPNT</definedName>
    <definedName name="BULYANGPNT" localSheetId="13">[44]!BULYANGPNT</definedName>
    <definedName name="BULYANGPNT" localSheetId="14">[44]!BULYANGPNT</definedName>
    <definedName name="BULYANGPNT" localSheetId="15">[44]!BULYANGPNT</definedName>
    <definedName name="BULYANGPNT">[44]!BULYANGPNT</definedName>
    <definedName name="BundleWeight1" localSheetId="23">#REF!</definedName>
    <definedName name="BundleWeight1">#REF!</definedName>
    <definedName name="BundleWeight10" localSheetId="23">#REF!</definedName>
    <definedName name="BundleWeight10">#REF!</definedName>
    <definedName name="BundleWeight11" localSheetId="23">#REF!</definedName>
    <definedName name="BundleWeight11">#REF!</definedName>
    <definedName name="BundleWeight12" localSheetId="23">#REF!</definedName>
    <definedName name="BundleWeight12">#REF!</definedName>
    <definedName name="BundleWeight2" localSheetId="23">#REF!</definedName>
    <definedName name="BundleWeight2">#REF!</definedName>
    <definedName name="BundleWeight3" localSheetId="23">#REF!</definedName>
    <definedName name="BundleWeight3">#REF!</definedName>
    <definedName name="BundleWeight4" localSheetId="23">#REF!</definedName>
    <definedName name="BundleWeight4">#REF!</definedName>
    <definedName name="BundleWeight5" localSheetId="23">#REF!</definedName>
    <definedName name="BundleWeight5">#REF!</definedName>
    <definedName name="BundleWeight6" localSheetId="23">#REF!</definedName>
    <definedName name="BundleWeight6">#REF!</definedName>
    <definedName name="BundleWeight7" localSheetId="23">#REF!</definedName>
    <definedName name="BundleWeight7">#REF!</definedName>
    <definedName name="BundleWeight8" localSheetId="23">#REF!</definedName>
    <definedName name="BundleWeight8">#REF!</definedName>
    <definedName name="BundleWeight9" localSheetId="23">#REF!</definedName>
    <definedName name="BundleWeight9">#REF!</definedName>
    <definedName name="burner_col" localSheetId="23">#REF!</definedName>
    <definedName name="burner_col">#REF!</definedName>
    <definedName name="BVCISUMMARY">#REF!</definedName>
    <definedName name="BW">#REF!</definedName>
    <definedName name="bxcs" localSheetId="3" hidden="1">{#N/A,#N/A,FALSE,"Mhr_Sum"}</definedName>
    <definedName name="bxcs" localSheetId="2" hidden="1">{#N/A,#N/A,FALSE,"Mhr_Sum"}</definedName>
    <definedName name="bxcs" localSheetId="4" hidden="1">{#N/A,#N/A,FALSE,"Mhr_Sum"}</definedName>
    <definedName name="bxcs" localSheetId="16" hidden="1">{#N/A,#N/A,FALSE,"Mhr_Sum"}</definedName>
    <definedName name="bxcs" localSheetId="21" hidden="1">{#N/A,#N/A,FALSE,"Mhr_Sum"}</definedName>
    <definedName name="bxcs" localSheetId="5" hidden="1">{#N/A,#N/A,FALSE,"Mhr_Sum"}</definedName>
    <definedName name="bxcs" localSheetId="13" hidden="1">{#N/A,#N/A,FALSE,"Mhr_Sum"}</definedName>
    <definedName name="bxcs" localSheetId="14" hidden="1">{#N/A,#N/A,FALSE,"Mhr_Sum"}</definedName>
    <definedName name="bxcs" localSheetId="15" hidden="1">{#N/A,#N/A,FALSE,"Mhr_Sum"}</definedName>
    <definedName name="bxcs" hidden="1">{#N/A,#N/A,FALSE,"Mhr_Sum"}</definedName>
    <definedName name="c.BaMuoi" localSheetId="3" hidden="1">{"'Sheet1'!$L$16"}</definedName>
    <definedName name="c.BaMuoi" localSheetId="17" hidden="1">{"'Sheet1'!$L$16"}</definedName>
    <definedName name="c.BaMuoi" localSheetId="9" hidden="1">{"'Sheet1'!$L$16"}</definedName>
    <definedName name="c.BaMuoi" localSheetId="8" hidden="1">{"'Sheet1'!$L$16"}</definedName>
    <definedName name="c.BaMuoi" localSheetId="0" hidden="1">{"'Sheet1'!$L$16"}</definedName>
    <definedName name="c.BaMuoi" localSheetId="10" hidden="1">{"'Sheet1'!$L$16"}</definedName>
    <definedName name="c.BaMuoi" localSheetId="6" hidden="1">{"'Sheet1'!$L$16"}</definedName>
    <definedName name="c.BaMuoi" localSheetId="12" hidden="1">{"'Sheet1'!$L$16"}</definedName>
    <definedName name="c.BaMuoi" localSheetId="11" hidden="1">{"'Sheet1'!$L$16"}</definedName>
    <definedName name="c.BaMuoi" localSheetId="1" hidden="1">{"'Sheet1'!$L$16"}</definedName>
    <definedName name="c.BaMuoi" localSheetId="2" hidden="1">{"'Sheet1'!$L$16"}</definedName>
    <definedName name="c.BaMuoi" localSheetId="4" hidden="1">{"'Sheet1'!$L$16"}</definedName>
    <definedName name="c.BaMuoi" localSheetId="16" hidden="1">{"'Sheet1'!$L$16"}</definedName>
    <definedName name="c.BaMuoi" localSheetId="21" hidden="1">{"'Sheet1'!$L$16"}</definedName>
    <definedName name="c.BaMuoi" localSheetId="5" hidden="1">{"'Sheet1'!$L$16"}</definedName>
    <definedName name="c.BaMuoi" localSheetId="23" hidden="1">{"'Sheet1'!$L$16"}</definedName>
    <definedName name="c.BaMuoi" localSheetId="7" hidden="1">{"'Sheet1'!$L$16"}</definedName>
    <definedName name="c.BaMuoi" localSheetId="13" hidden="1">{"'Sheet1'!$L$16"}</definedName>
    <definedName name="c.BaMuoi" localSheetId="18" hidden="1">{"'Sheet1'!$L$16"}</definedName>
    <definedName name="c.BaMuoi" localSheetId="14" hidden="1">{"'Sheet1'!$L$16"}</definedName>
    <definedName name="c.BaMuoi" localSheetId="15" hidden="1">{"'Sheet1'!$L$16"}</definedName>
    <definedName name="c.BaMuoi" hidden="1">{"'Sheet1'!$L$16"}</definedName>
    <definedName name="C.MocTom" localSheetId="3" hidden="1">{"'Sheet1'!$L$16"}</definedName>
    <definedName name="C.MocTom" localSheetId="17" hidden="1">{"'Sheet1'!$L$16"}</definedName>
    <definedName name="C.MocTom" localSheetId="9" hidden="1">{"'Sheet1'!$L$16"}</definedName>
    <definedName name="C.MocTom" localSheetId="8" hidden="1">{"'Sheet1'!$L$16"}</definedName>
    <definedName name="C.MocTom" localSheetId="0" hidden="1">{"'Sheet1'!$L$16"}</definedName>
    <definedName name="C.MocTom" localSheetId="10" hidden="1">{"'Sheet1'!$L$16"}</definedName>
    <definedName name="C.MocTom" localSheetId="6" hidden="1">{"'Sheet1'!$L$16"}</definedName>
    <definedName name="C.MocTom" localSheetId="12" hidden="1">{"'Sheet1'!$L$16"}</definedName>
    <definedName name="C.MocTom" localSheetId="11" hidden="1">{"'Sheet1'!$L$16"}</definedName>
    <definedName name="C.MocTom" localSheetId="1" hidden="1">{"'Sheet1'!$L$16"}</definedName>
    <definedName name="C.MocTom" localSheetId="2" hidden="1">{"'Sheet1'!$L$16"}</definedName>
    <definedName name="C.MocTom" localSheetId="4" hidden="1">{"'Sheet1'!$L$16"}</definedName>
    <definedName name="C.MocTom" localSheetId="16" hidden="1">{"'Sheet1'!$L$16"}</definedName>
    <definedName name="C.MocTom" localSheetId="21" hidden="1">{"'Sheet1'!$L$16"}</definedName>
    <definedName name="C.MocTom" localSheetId="5" hidden="1">{"'Sheet1'!$L$16"}</definedName>
    <definedName name="C.MocTom" localSheetId="23" hidden="1">{"'Sheet1'!$L$16"}</definedName>
    <definedName name="C.MocTom" localSheetId="7" hidden="1">{"'Sheet1'!$L$16"}</definedName>
    <definedName name="C.MocTom" localSheetId="13" hidden="1">{"'Sheet1'!$L$16"}</definedName>
    <definedName name="C.MocTom" localSheetId="18" hidden="1">{"'Sheet1'!$L$16"}</definedName>
    <definedName name="C.MocTom" localSheetId="14" hidden="1">{"'Sheet1'!$L$16"}</definedName>
    <definedName name="C.MocTom" localSheetId="15" hidden="1">{"'Sheet1'!$L$16"}</definedName>
    <definedName name="C.MocTom" hidden="1">{"'Sheet1'!$L$16"}</definedName>
    <definedName name="C_">#REF!</definedName>
    <definedName name="CA" localSheetId="3" hidden="1">{#N/A,#N/A,TRUE,"SUM";#N/A,#N/A,TRUE,"EE";#N/A,#N/A,TRUE,"AC";#N/A,#N/A,TRUE,"SN"}</definedName>
    <definedName name="CA" localSheetId="2" hidden="1">{#N/A,#N/A,TRUE,"SUM";#N/A,#N/A,TRUE,"EE";#N/A,#N/A,TRUE,"AC";#N/A,#N/A,TRUE,"SN"}</definedName>
    <definedName name="CA" localSheetId="4" hidden="1">{#N/A,#N/A,TRUE,"SUM";#N/A,#N/A,TRUE,"EE";#N/A,#N/A,TRUE,"AC";#N/A,#N/A,TRUE,"SN"}</definedName>
    <definedName name="CA" localSheetId="16" hidden="1">{#N/A,#N/A,TRUE,"SUM";#N/A,#N/A,TRUE,"EE";#N/A,#N/A,TRUE,"AC";#N/A,#N/A,TRUE,"SN"}</definedName>
    <definedName name="CA" localSheetId="21" hidden="1">{#N/A,#N/A,TRUE,"SUM";#N/A,#N/A,TRUE,"EE";#N/A,#N/A,TRUE,"AC";#N/A,#N/A,TRUE,"SN"}</definedName>
    <definedName name="CA" localSheetId="5" hidden="1">{#N/A,#N/A,TRUE,"SUM";#N/A,#N/A,TRUE,"EE";#N/A,#N/A,TRUE,"AC";#N/A,#N/A,TRUE,"SN"}</definedName>
    <definedName name="CA" localSheetId="13" hidden="1">{#N/A,#N/A,TRUE,"SUM";#N/A,#N/A,TRUE,"EE";#N/A,#N/A,TRUE,"AC";#N/A,#N/A,TRUE,"SN"}</definedName>
    <definedName name="CA" localSheetId="14" hidden="1">{#N/A,#N/A,TRUE,"SUM";#N/A,#N/A,TRUE,"EE";#N/A,#N/A,TRUE,"AC";#N/A,#N/A,TRUE,"SN"}</definedName>
    <definedName name="CA" localSheetId="15" hidden="1">{#N/A,#N/A,TRUE,"SUM";#N/A,#N/A,TRUE,"EE";#N/A,#N/A,TRUE,"AC";#N/A,#N/A,TRUE,"SN"}</definedName>
    <definedName name="CA" hidden="1">{#N/A,#N/A,TRUE,"SUM";#N/A,#N/A,TRUE,"EE";#N/A,#N/A,TRUE,"AC";#N/A,#N/A,TRUE,"SN"}</definedName>
    <definedName name="cable_bm" localSheetId="3" hidden="1">{"'rev8'!$B$3:$S$203"}</definedName>
    <definedName name="cable_bm" localSheetId="2" hidden="1">{"'rev8'!$B$3:$S$203"}</definedName>
    <definedName name="cable_bm" localSheetId="4" hidden="1">{"'rev8'!$B$3:$S$203"}</definedName>
    <definedName name="cable_bm" localSheetId="16" hidden="1">{"'rev8'!$B$3:$S$203"}</definedName>
    <definedName name="cable_bm" localSheetId="21" hidden="1">{"'rev8'!$B$3:$S$203"}</definedName>
    <definedName name="cable_bm" localSheetId="5" hidden="1">{"'rev8'!$B$3:$S$203"}</definedName>
    <definedName name="cable_bm" localSheetId="13" hidden="1">{"'rev8'!$B$3:$S$203"}</definedName>
    <definedName name="cable_bm" localSheetId="14" hidden="1">{"'rev8'!$B$3:$S$203"}</definedName>
    <definedName name="cable_bm" localSheetId="15" hidden="1">{"'rev8'!$B$3:$S$203"}</definedName>
    <definedName name="cable_bm" hidden="1">{"'rev8'!$B$3:$S$203"}</definedName>
    <definedName name="cal">#REF!</definedName>
    <definedName name="Calculate_Cash_Flow" localSheetId="23">#REF!</definedName>
    <definedName name="Calculate_Cash_Flow">#REF!</definedName>
    <definedName name="cao">#REF!</definedName>
    <definedName name="CAP">#REF!</definedName>
    <definedName name="CardsUnitCode" localSheetId="23">#REF!</definedName>
    <definedName name="CardsUnitCode">#REF!</definedName>
    <definedName name="CARL" localSheetId="3" hidden="1">{#N/A,#N/A,FALSE,"CCTV"}</definedName>
    <definedName name="CARL" localSheetId="2" hidden="1">{#N/A,#N/A,FALSE,"CCTV"}</definedName>
    <definedName name="CARL" localSheetId="4" hidden="1">{#N/A,#N/A,FALSE,"CCTV"}</definedName>
    <definedName name="CARL" localSheetId="16" hidden="1">{#N/A,#N/A,FALSE,"CCTV"}</definedName>
    <definedName name="CARL" localSheetId="21" hidden="1">{#N/A,#N/A,FALSE,"CCTV"}</definedName>
    <definedName name="CARL" localSheetId="5" hidden="1">{#N/A,#N/A,FALSE,"CCTV"}</definedName>
    <definedName name="CARL" localSheetId="13" hidden="1">{#N/A,#N/A,FALSE,"CCTV"}</definedName>
    <definedName name="CARL" localSheetId="14" hidden="1">{#N/A,#N/A,FALSE,"CCTV"}</definedName>
    <definedName name="CARL" localSheetId="15" hidden="1">{#N/A,#N/A,FALSE,"CCTV"}</definedName>
    <definedName name="CARL" hidden="1">{#N/A,#N/A,FALSE,"CCTV"}</definedName>
    <definedName name="CARL1" localSheetId="3" hidden="1">{#N/A,#N/A,FALSE,"CCTV"}</definedName>
    <definedName name="CARL1" localSheetId="2" hidden="1">{#N/A,#N/A,FALSE,"CCTV"}</definedName>
    <definedName name="CARL1" localSheetId="4" hidden="1">{#N/A,#N/A,FALSE,"CCTV"}</definedName>
    <definedName name="CARL1" localSheetId="16" hidden="1">{#N/A,#N/A,FALSE,"CCTV"}</definedName>
    <definedName name="CARL1" localSheetId="21" hidden="1">{#N/A,#N/A,FALSE,"CCTV"}</definedName>
    <definedName name="CARL1" localSheetId="5" hidden="1">{#N/A,#N/A,FALSE,"CCTV"}</definedName>
    <definedName name="CARL1" localSheetId="13" hidden="1">{#N/A,#N/A,FALSE,"CCTV"}</definedName>
    <definedName name="CARL1" localSheetId="14" hidden="1">{#N/A,#N/A,FALSE,"CCTV"}</definedName>
    <definedName name="CARL1" localSheetId="15" hidden="1">{#N/A,#N/A,FALSE,"CCTV"}</definedName>
    <definedName name="CARL1" hidden="1">{#N/A,#N/A,FALSE,"CCTV"}</definedName>
    <definedName name="CARL2" localSheetId="3" hidden="1">{#N/A,#N/A,FALSE,"CCTV"}</definedName>
    <definedName name="CARL2" localSheetId="2" hidden="1">{#N/A,#N/A,FALSE,"CCTV"}</definedName>
    <definedName name="CARL2" localSheetId="4" hidden="1">{#N/A,#N/A,FALSE,"CCTV"}</definedName>
    <definedName name="CARL2" localSheetId="16" hidden="1">{#N/A,#N/A,FALSE,"CCTV"}</definedName>
    <definedName name="CARL2" localSheetId="21" hidden="1">{#N/A,#N/A,FALSE,"CCTV"}</definedName>
    <definedName name="CARL2" localSheetId="5" hidden="1">{#N/A,#N/A,FALSE,"CCTV"}</definedName>
    <definedName name="CARL2" localSheetId="13" hidden="1">{#N/A,#N/A,FALSE,"CCTV"}</definedName>
    <definedName name="CARL2" localSheetId="14" hidden="1">{#N/A,#N/A,FALSE,"CCTV"}</definedName>
    <definedName name="CARL2" localSheetId="15" hidden="1">{#N/A,#N/A,FALSE,"CCTV"}</definedName>
    <definedName name="CARL2" hidden="1">{#N/A,#N/A,FALSE,"CCTV"}</definedName>
    <definedName name="CASH" localSheetId="23">#REF!</definedName>
    <definedName name="CASH">#REF!</definedName>
    <definedName name="CASH_COS" localSheetId="23">#REF!</definedName>
    <definedName name="CASH_COS">#REF!</definedName>
    <definedName name="CASH_PAY" localSheetId="23">#REF!</definedName>
    <definedName name="CASH_PAY">#REF!</definedName>
    <definedName name="Casing_Thickness">#REF!</definedName>
    <definedName name="Category_All">#REF!</definedName>
    <definedName name="CATIN">#N/A</definedName>
    <definedName name="CATJYOU">#N/A</definedName>
    <definedName name="CATREC">#N/A</definedName>
    <definedName name="CATSYU">#N/A</definedName>
    <definedName name="Caudal" localSheetId="23">#REF!</definedName>
    <definedName name="Caudal">#REF!</definedName>
    <definedName name="Caudal_másico" localSheetId="23">#REF!</definedName>
    <definedName name="Caudal_másico">#REF!</definedName>
    <definedName name="CBWorkbookPriority" hidden="1">-1411612577</definedName>
    <definedName name="CC" localSheetId="3" hidden="1">#REF!</definedName>
    <definedName name="cc" localSheetId="9">#REF!</definedName>
    <definedName name="cc" localSheetId="8">#REF!</definedName>
    <definedName name="cc" localSheetId="0">#REF!</definedName>
    <definedName name="cc" localSheetId="10">#REF!</definedName>
    <definedName name="cc" localSheetId="6">#REF!</definedName>
    <definedName name="cc" localSheetId="12">#REF!</definedName>
    <definedName name="cc" localSheetId="11">#REF!</definedName>
    <definedName name="cc" localSheetId="1">#REF!</definedName>
    <definedName name="CC" localSheetId="2" hidden="1">#REF!</definedName>
    <definedName name="CC" localSheetId="4" hidden="1">#REF!</definedName>
    <definedName name="CC" localSheetId="16" hidden="1">#REF!</definedName>
    <definedName name="CC" localSheetId="21" hidden="1">#REF!</definedName>
    <definedName name="CC" localSheetId="5" hidden="1">#REF!</definedName>
    <definedName name="cc" localSheetId="7">#REF!</definedName>
    <definedName name="cc" localSheetId="13">#REF!</definedName>
    <definedName name="cc" localSheetId="18">#REF!</definedName>
    <definedName name="cc" localSheetId="14">#REF!</definedName>
    <definedName name="cc" localSheetId="15">#REF!</definedName>
    <definedName name="CC" hidden="1">[12]Spread!#REF!</definedName>
    <definedName name="CCC"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CCC" hidden="1">#REF!</definedName>
    <definedName name="CCS">#REF!</definedName>
    <definedName name="CCW">[37]작성기준!$C$25</definedName>
    <definedName name="CDD">#REF!</definedName>
    <definedName name="CdL" localSheetId="23">#REF!</definedName>
    <definedName name="CdL">#REF!</definedName>
    <definedName name="Cdnum">#REF!</definedName>
    <definedName name="cdsdim">[45]csdim!$A$2:$A$1375</definedName>
    <definedName name="cdsloadrange">[45]cdsload!$A$3:$A$70</definedName>
    <definedName name="CFT_09">[32]Tables!$B$24:$Q$25</definedName>
    <definedName name="CF요인" hidden="1">#REF!</definedName>
    <definedName name="ch">#REF!</definedName>
    <definedName name="Chart" hidden="1">#REF!</definedName>
    <definedName name="CHECK">#REF!</definedName>
    <definedName name="Check_B" localSheetId="3">[46]!Check_B</definedName>
    <definedName name="Check_B" localSheetId="9">[46]!Check_B</definedName>
    <definedName name="Check_B" localSheetId="8">[46]!Check_B</definedName>
    <definedName name="Check_B" localSheetId="0">[46]!Check_B</definedName>
    <definedName name="Check_B" localSheetId="10">[46]!Check_B</definedName>
    <definedName name="Check_B" localSheetId="6">[46]!Check_B</definedName>
    <definedName name="Check_B" localSheetId="12">[46]!Check_B</definedName>
    <definedName name="Check_B" localSheetId="11">[46]!Check_B</definedName>
    <definedName name="Check_B" localSheetId="1">[46]!Check_B</definedName>
    <definedName name="Check_B" localSheetId="2">[46]!Check_B</definedName>
    <definedName name="Check_B" localSheetId="4">[46]!Check_B</definedName>
    <definedName name="Check_B" localSheetId="16">[46]!Check_B</definedName>
    <definedName name="Check_B" localSheetId="21">[46]!Check_B</definedName>
    <definedName name="Check_B" localSheetId="5">[46]!Check_B</definedName>
    <definedName name="Check_B" localSheetId="7">[46]!Check_B</definedName>
    <definedName name="Check_B" localSheetId="13">[46]!Check_B</definedName>
    <definedName name="Check_B" localSheetId="14">[46]!Check_B</definedName>
    <definedName name="Check_B" localSheetId="15">[46]!Check_B</definedName>
    <definedName name="Check_B">[46]!Check_B</definedName>
    <definedName name="chemical" localSheetId="3" hidden="1">{#N/A,#N/A,FALSE,"CCTV"}</definedName>
    <definedName name="chemical" localSheetId="9" hidden="1">{#N/A,#N/A,FALSE,"CCTV"}</definedName>
    <definedName name="chemical" localSheetId="8" hidden="1">{#N/A,#N/A,FALSE,"CCTV"}</definedName>
    <definedName name="chemical" localSheetId="0" hidden="1">{#N/A,#N/A,FALSE,"CCTV"}</definedName>
    <definedName name="chemical" localSheetId="10" hidden="1">{#N/A,#N/A,FALSE,"CCTV"}</definedName>
    <definedName name="chemical" localSheetId="6" hidden="1">{#N/A,#N/A,FALSE,"CCTV"}</definedName>
    <definedName name="chemical" localSheetId="12" hidden="1">{#N/A,#N/A,FALSE,"CCTV"}</definedName>
    <definedName name="chemical" localSheetId="11" hidden="1">{#N/A,#N/A,FALSE,"CCTV"}</definedName>
    <definedName name="chemical" localSheetId="1" hidden="1">{#N/A,#N/A,FALSE,"CCTV"}</definedName>
    <definedName name="chemical" localSheetId="2" hidden="1">{#N/A,#N/A,FALSE,"CCTV"}</definedName>
    <definedName name="chemical" localSheetId="4" hidden="1">{#N/A,#N/A,FALSE,"CCTV"}</definedName>
    <definedName name="chemical" localSheetId="16" hidden="1">{#N/A,#N/A,FALSE,"CCTV"}</definedName>
    <definedName name="chemical" localSheetId="21" hidden="1">{#N/A,#N/A,FALSE,"CCTV"}</definedName>
    <definedName name="chemical" localSheetId="5" hidden="1">{#N/A,#N/A,FALSE,"CCTV"}</definedName>
    <definedName name="chemical" localSheetId="23" hidden="1">{#N/A,#N/A,FALSE,"CCTV"}</definedName>
    <definedName name="chemical" localSheetId="7" hidden="1">{#N/A,#N/A,FALSE,"CCTV"}</definedName>
    <definedName name="chemical" localSheetId="13" hidden="1">{#N/A,#N/A,FALSE,"CCTV"}</definedName>
    <definedName name="chemical" localSheetId="18" hidden="1">{#N/A,#N/A,FALSE,"CCTV"}</definedName>
    <definedName name="chemical" localSheetId="14" hidden="1">{#N/A,#N/A,FALSE,"CCTV"}</definedName>
    <definedName name="chemical" localSheetId="15" hidden="1">{#N/A,#N/A,FALSE,"CCTV"}</definedName>
    <definedName name="chemical" hidden="1">{#N/A,#N/A,FALSE,"CCTV"}</definedName>
    <definedName name="Chi_tieát_phi">#REF!</definedName>
    <definedName name="chien">#REF!</definedName>
    <definedName name="chietchai2" localSheetId="3" hidden="1">{"'Sheet1'!$L$16"}</definedName>
    <definedName name="chietchai2" localSheetId="17" hidden="1">{"'Sheet1'!$L$16"}</definedName>
    <definedName name="chietchai2" localSheetId="9" hidden="1">{"'Sheet1'!$L$16"}</definedName>
    <definedName name="chietchai2" localSheetId="8" hidden="1">{"'Sheet1'!$L$16"}</definedName>
    <definedName name="chietchai2" localSheetId="0" hidden="1">{"'Sheet1'!$L$16"}</definedName>
    <definedName name="chietchai2" localSheetId="10" hidden="1">{"'Sheet1'!$L$16"}</definedName>
    <definedName name="chietchai2" localSheetId="6" hidden="1">{"'Sheet1'!$L$16"}</definedName>
    <definedName name="chietchai2" localSheetId="12" hidden="1">{"'Sheet1'!$L$16"}</definedName>
    <definedName name="chietchai2" localSheetId="11" hidden="1">{"'Sheet1'!$L$16"}</definedName>
    <definedName name="chietchai2" localSheetId="1" hidden="1">{"'Sheet1'!$L$16"}</definedName>
    <definedName name="chietchai2" localSheetId="2" hidden="1">{"'Sheet1'!$L$16"}</definedName>
    <definedName name="chietchai2" localSheetId="4" hidden="1">{"'Sheet1'!$L$16"}</definedName>
    <definedName name="chietchai2" localSheetId="16" hidden="1">{"'Sheet1'!$L$16"}</definedName>
    <definedName name="chietchai2" localSheetId="21" hidden="1">{"'Sheet1'!$L$16"}</definedName>
    <definedName name="chietchai2" localSheetId="5" hidden="1">{"'Sheet1'!$L$16"}</definedName>
    <definedName name="chietchai2" localSheetId="23" hidden="1">{"'Sheet1'!$L$16"}</definedName>
    <definedName name="chietchai2" localSheetId="7" hidden="1">{"'Sheet1'!$L$16"}</definedName>
    <definedName name="chietchai2" localSheetId="13" hidden="1">{"'Sheet1'!$L$16"}</definedName>
    <definedName name="chietchai2" localSheetId="18" hidden="1">{"'Sheet1'!$L$16"}</definedName>
    <definedName name="chietchai2" localSheetId="14" hidden="1">{"'Sheet1'!$L$16"}</definedName>
    <definedName name="chietchai2" localSheetId="15" hidden="1">{"'Sheet1'!$L$16"}</definedName>
    <definedName name="chietchai2" hidden="1">{"'Sheet1'!$L$16"}</definedName>
    <definedName name="chitietbgiang2" localSheetId="3" hidden="1">{"'Sheet1'!$L$16"}</definedName>
    <definedName name="chitietbgiang2" localSheetId="17" hidden="1">{"'Sheet1'!$L$16"}</definedName>
    <definedName name="chitietbgiang2" localSheetId="9" hidden="1">{"'Sheet1'!$L$16"}</definedName>
    <definedName name="chitietbgiang2" localSheetId="8" hidden="1">{"'Sheet1'!$L$16"}</definedName>
    <definedName name="chitietbgiang2" localSheetId="0" hidden="1">{"'Sheet1'!$L$16"}</definedName>
    <definedName name="chitietbgiang2" localSheetId="10" hidden="1">{"'Sheet1'!$L$16"}</definedName>
    <definedName name="chitietbgiang2" localSheetId="6" hidden="1">{"'Sheet1'!$L$16"}</definedName>
    <definedName name="chitietbgiang2" localSheetId="12" hidden="1">{"'Sheet1'!$L$16"}</definedName>
    <definedName name="chitietbgiang2" localSheetId="11" hidden="1">{"'Sheet1'!$L$16"}</definedName>
    <definedName name="chitietbgiang2" localSheetId="1" hidden="1">{"'Sheet1'!$L$16"}</definedName>
    <definedName name="chitietbgiang2" localSheetId="2" hidden="1">{"'Sheet1'!$L$16"}</definedName>
    <definedName name="chitietbgiang2" localSheetId="4" hidden="1">{"'Sheet1'!$L$16"}</definedName>
    <definedName name="chitietbgiang2" localSheetId="16" hidden="1">{"'Sheet1'!$L$16"}</definedName>
    <definedName name="chitietbgiang2" localSheetId="21" hidden="1">{"'Sheet1'!$L$16"}</definedName>
    <definedName name="chitietbgiang2" localSheetId="5" hidden="1">{"'Sheet1'!$L$16"}</definedName>
    <definedName name="chitietbgiang2" localSheetId="23" hidden="1">{"'Sheet1'!$L$16"}</definedName>
    <definedName name="chitietbgiang2" localSheetId="7" hidden="1">{"'Sheet1'!$L$16"}</definedName>
    <definedName name="chitietbgiang2" localSheetId="13" hidden="1">{"'Sheet1'!$L$16"}</definedName>
    <definedName name="chitietbgiang2" localSheetId="18" hidden="1">{"'Sheet1'!$L$16"}</definedName>
    <definedName name="chitietbgiang2" localSheetId="14" hidden="1">{"'Sheet1'!$L$16"}</definedName>
    <definedName name="chitietbgiang2" localSheetId="15" hidden="1">{"'Sheet1'!$L$16"}</definedName>
    <definedName name="chitietbgiang2" hidden="1">{"'Sheet1'!$L$16"}</definedName>
    <definedName name="chl" localSheetId="3" hidden="1">{"'Sheet1'!$L$16"}</definedName>
    <definedName name="chl" localSheetId="17" hidden="1">{"'Sheet1'!$L$16"}</definedName>
    <definedName name="chl" localSheetId="9" hidden="1">{"'Sheet1'!$L$16"}</definedName>
    <definedName name="chl" localSheetId="8" hidden="1">{"'Sheet1'!$L$16"}</definedName>
    <definedName name="chl" localSheetId="0" hidden="1">{"'Sheet1'!$L$16"}</definedName>
    <definedName name="chl" localSheetId="10" hidden="1">{"'Sheet1'!$L$16"}</definedName>
    <definedName name="chl" localSheetId="6" hidden="1">{"'Sheet1'!$L$16"}</definedName>
    <definedName name="chl" localSheetId="12" hidden="1">{"'Sheet1'!$L$16"}</definedName>
    <definedName name="chl" localSheetId="11" hidden="1">{"'Sheet1'!$L$16"}</definedName>
    <definedName name="chl" localSheetId="1" hidden="1">{"'Sheet1'!$L$16"}</definedName>
    <definedName name="chl" localSheetId="2" hidden="1">{"'Sheet1'!$L$16"}</definedName>
    <definedName name="chl" localSheetId="4" hidden="1">{"'Sheet1'!$L$16"}</definedName>
    <definedName name="chl" localSheetId="16" hidden="1">{"'Sheet1'!$L$16"}</definedName>
    <definedName name="chl" localSheetId="21" hidden="1">{"'Sheet1'!$L$16"}</definedName>
    <definedName name="chl" localSheetId="5" hidden="1">{"'Sheet1'!$L$16"}</definedName>
    <definedName name="chl" localSheetId="23" hidden="1">{"'Sheet1'!$L$16"}</definedName>
    <definedName name="chl" localSheetId="7" hidden="1">{"'Sheet1'!$L$16"}</definedName>
    <definedName name="chl" localSheetId="13" hidden="1">{"'Sheet1'!$L$16"}</definedName>
    <definedName name="chl" localSheetId="18" hidden="1">{"'Sheet1'!$L$16"}</definedName>
    <definedName name="chl" localSheetId="14" hidden="1">{"'Sheet1'!$L$16"}</definedName>
    <definedName name="chl" localSheetId="15" hidden="1">{"'Sheet1'!$L$16"}</definedName>
    <definedName name="chl" hidden="1">{"'Sheet1'!$L$16"}</definedName>
    <definedName name="chl_1" localSheetId="3" hidden="1">{#N/A,#N/A,TRUE,"Basic";#N/A,#N/A,TRUE,"EXT-TABLE";#N/A,#N/A,TRUE,"STEEL";#N/A,#N/A,TRUE,"INT-Table";#N/A,#N/A,TRUE,"STEEL";#N/A,#N/A,TRUE,"Door"}</definedName>
    <definedName name="chl_1" localSheetId="2" hidden="1">{#N/A,#N/A,TRUE,"Basic";#N/A,#N/A,TRUE,"EXT-TABLE";#N/A,#N/A,TRUE,"STEEL";#N/A,#N/A,TRUE,"INT-Table";#N/A,#N/A,TRUE,"STEEL";#N/A,#N/A,TRUE,"Door"}</definedName>
    <definedName name="chl_1" localSheetId="4" hidden="1">{#N/A,#N/A,TRUE,"Basic";#N/A,#N/A,TRUE,"EXT-TABLE";#N/A,#N/A,TRUE,"STEEL";#N/A,#N/A,TRUE,"INT-Table";#N/A,#N/A,TRUE,"STEEL";#N/A,#N/A,TRUE,"Door"}</definedName>
    <definedName name="chl_1" localSheetId="16" hidden="1">{#N/A,#N/A,TRUE,"Basic";#N/A,#N/A,TRUE,"EXT-TABLE";#N/A,#N/A,TRUE,"STEEL";#N/A,#N/A,TRUE,"INT-Table";#N/A,#N/A,TRUE,"STEEL";#N/A,#N/A,TRUE,"Door"}</definedName>
    <definedName name="chl_1" localSheetId="21" hidden="1">{#N/A,#N/A,TRUE,"Basic";#N/A,#N/A,TRUE,"EXT-TABLE";#N/A,#N/A,TRUE,"STEEL";#N/A,#N/A,TRUE,"INT-Table";#N/A,#N/A,TRUE,"STEEL";#N/A,#N/A,TRUE,"Door"}</definedName>
    <definedName name="chl_1" localSheetId="5" hidden="1">{#N/A,#N/A,TRUE,"Basic";#N/A,#N/A,TRUE,"EXT-TABLE";#N/A,#N/A,TRUE,"STEEL";#N/A,#N/A,TRUE,"INT-Table";#N/A,#N/A,TRUE,"STEEL";#N/A,#N/A,TRUE,"Door"}</definedName>
    <definedName name="chl_1" localSheetId="13" hidden="1">{#N/A,#N/A,TRUE,"Basic";#N/A,#N/A,TRUE,"EXT-TABLE";#N/A,#N/A,TRUE,"STEEL";#N/A,#N/A,TRUE,"INT-Table";#N/A,#N/A,TRUE,"STEEL";#N/A,#N/A,TRUE,"Door"}</definedName>
    <definedName name="chl_1" localSheetId="14" hidden="1">{#N/A,#N/A,TRUE,"Basic";#N/A,#N/A,TRUE,"EXT-TABLE";#N/A,#N/A,TRUE,"STEEL";#N/A,#N/A,TRUE,"INT-Table";#N/A,#N/A,TRUE,"STEEL";#N/A,#N/A,TRUE,"Door"}</definedName>
    <definedName name="chl_1" localSheetId="15" hidden="1">{#N/A,#N/A,TRUE,"Basic";#N/A,#N/A,TRUE,"EXT-TABLE";#N/A,#N/A,TRUE,"STEEL";#N/A,#N/A,TRUE,"INT-Table";#N/A,#N/A,TRUE,"STEEL";#N/A,#N/A,TRUE,"Door"}</definedName>
    <definedName name="chl_1" hidden="1">{#N/A,#N/A,TRUE,"Basic";#N/A,#N/A,TRUE,"EXT-TABLE";#N/A,#N/A,TRUE,"STEEL";#N/A,#N/A,TRUE,"INT-Table";#N/A,#N/A,TRUE,"STEEL";#N/A,#N/A,TRUE,"Door"}</definedName>
    <definedName name="chl_1_1" localSheetId="3" hidden="1">{#N/A,#N/A,TRUE,"Basic";#N/A,#N/A,TRUE,"EXT-TABLE";#N/A,#N/A,TRUE,"STEEL";#N/A,#N/A,TRUE,"INT-Table";#N/A,#N/A,TRUE,"STEEL";#N/A,#N/A,TRUE,"Door"}</definedName>
    <definedName name="chl_1_1" localSheetId="2" hidden="1">{#N/A,#N/A,TRUE,"Basic";#N/A,#N/A,TRUE,"EXT-TABLE";#N/A,#N/A,TRUE,"STEEL";#N/A,#N/A,TRUE,"INT-Table";#N/A,#N/A,TRUE,"STEEL";#N/A,#N/A,TRUE,"Door"}</definedName>
    <definedName name="chl_1_1" localSheetId="4" hidden="1">{#N/A,#N/A,TRUE,"Basic";#N/A,#N/A,TRUE,"EXT-TABLE";#N/A,#N/A,TRUE,"STEEL";#N/A,#N/A,TRUE,"INT-Table";#N/A,#N/A,TRUE,"STEEL";#N/A,#N/A,TRUE,"Door"}</definedName>
    <definedName name="chl_1_1" localSheetId="16" hidden="1">{#N/A,#N/A,TRUE,"Basic";#N/A,#N/A,TRUE,"EXT-TABLE";#N/A,#N/A,TRUE,"STEEL";#N/A,#N/A,TRUE,"INT-Table";#N/A,#N/A,TRUE,"STEEL";#N/A,#N/A,TRUE,"Door"}</definedName>
    <definedName name="chl_1_1" localSheetId="21" hidden="1">{#N/A,#N/A,TRUE,"Basic";#N/A,#N/A,TRUE,"EXT-TABLE";#N/A,#N/A,TRUE,"STEEL";#N/A,#N/A,TRUE,"INT-Table";#N/A,#N/A,TRUE,"STEEL";#N/A,#N/A,TRUE,"Door"}</definedName>
    <definedName name="chl_1_1" localSheetId="5" hidden="1">{#N/A,#N/A,TRUE,"Basic";#N/A,#N/A,TRUE,"EXT-TABLE";#N/A,#N/A,TRUE,"STEEL";#N/A,#N/A,TRUE,"INT-Table";#N/A,#N/A,TRUE,"STEEL";#N/A,#N/A,TRUE,"Door"}</definedName>
    <definedName name="chl_1_1" localSheetId="13" hidden="1">{#N/A,#N/A,TRUE,"Basic";#N/A,#N/A,TRUE,"EXT-TABLE";#N/A,#N/A,TRUE,"STEEL";#N/A,#N/A,TRUE,"INT-Table";#N/A,#N/A,TRUE,"STEEL";#N/A,#N/A,TRUE,"Door"}</definedName>
    <definedName name="chl_1_1" localSheetId="14" hidden="1">{#N/A,#N/A,TRUE,"Basic";#N/A,#N/A,TRUE,"EXT-TABLE";#N/A,#N/A,TRUE,"STEEL";#N/A,#N/A,TRUE,"INT-Table";#N/A,#N/A,TRUE,"STEEL";#N/A,#N/A,TRUE,"Door"}</definedName>
    <definedName name="chl_1_1" localSheetId="15" hidden="1">{#N/A,#N/A,TRUE,"Basic";#N/A,#N/A,TRUE,"EXT-TABLE";#N/A,#N/A,TRUE,"STEEL";#N/A,#N/A,TRUE,"INT-Table";#N/A,#N/A,TRUE,"STEEL";#N/A,#N/A,TRUE,"Door"}</definedName>
    <definedName name="chl_1_1" hidden="1">{#N/A,#N/A,TRUE,"Basic";#N/A,#N/A,TRUE,"EXT-TABLE";#N/A,#N/A,TRUE,"STEEL";#N/A,#N/A,TRUE,"INT-Table";#N/A,#N/A,TRUE,"STEEL";#N/A,#N/A,TRUE,"Door"}</definedName>
    <definedName name="chl_1_2" localSheetId="3" hidden="1">{#N/A,#N/A,TRUE,"Basic";#N/A,#N/A,TRUE,"EXT-TABLE";#N/A,#N/A,TRUE,"STEEL";#N/A,#N/A,TRUE,"INT-Table";#N/A,#N/A,TRUE,"STEEL";#N/A,#N/A,TRUE,"Door"}</definedName>
    <definedName name="chl_1_2" localSheetId="2" hidden="1">{#N/A,#N/A,TRUE,"Basic";#N/A,#N/A,TRUE,"EXT-TABLE";#N/A,#N/A,TRUE,"STEEL";#N/A,#N/A,TRUE,"INT-Table";#N/A,#N/A,TRUE,"STEEL";#N/A,#N/A,TRUE,"Door"}</definedName>
    <definedName name="chl_1_2" localSheetId="4" hidden="1">{#N/A,#N/A,TRUE,"Basic";#N/A,#N/A,TRUE,"EXT-TABLE";#N/A,#N/A,TRUE,"STEEL";#N/A,#N/A,TRUE,"INT-Table";#N/A,#N/A,TRUE,"STEEL";#N/A,#N/A,TRUE,"Door"}</definedName>
    <definedName name="chl_1_2" localSheetId="16" hidden="1">{#N/A,#N/A,TRUE,"Basic";#N/A,#N/A,TRUE,"EXT-TABLE";#N/A,#N/A,TRUE,"STEEL";#N/A,#N/A,TRUE,"INT-Table";#N/A,#N/A,TRUE,"STEEL";#N/A,#N/A,TRUE,"Door"}</definedName>
    <definedName name="chl_1_2" localSheetId="21" hidden="1">{#N/A,#N/A,TRUE,"Basic";#N/A,#N/A,TRUE,"EXT-TABLE";#N/A,#N/A,TRUE,"STEEL";#N/A,#N/A,TRUE,"INT-Table";#N/A,#N/A,TRUE,"STEEL";#N/A,#N/A,TRUE,"Door"}</definedName>
    <definedName name="chl_1_2" localSheetId="5" hidden="1">{#N/A,#N/A,TRUE,"Basic";#N/A,#N/A,TRUE,"EXT-TABLE";#N/A,#N/A,TRUE,"STEEL";#N/A,#N/A,TRUE,"INT-Table";#N/A,#N/A,TRUE,"STEEL";#N/A,#N/A,TRUE,"Door"}</definedName>
    <definedName name="chl_1_2" localSheetId="13" hidden="1">{#N/A,#N/A,TRUE,"Basic";#N/A,#N/A,TRUE,"EXT-TABLE";#N/A,#N/A,TRUE,"STEEL";#N/A,#N/A,TRUE,"INT-Table";#N/A,#N/A,TRUE,"STEEL";#N/A,#N/A,TRUE,"Door"}</definedName>
    <definedName name="chl_1_2" localSheetId="14" hidden="1">{#N/A,#N/A,TRUE,"Basic";#N/A,#N/A,TRUE,"EXT-TABLE";#N/A,#N/A,TRUE,"STEEL";#N/A,#N/A,TRUE,"INT-Table";#N/A,#N/A,TRUE,"STEEL";#N/A,#N/A,TRUE,"Door"}</definedName>
    <definedName name="chl_1_2" localSheetId="15" hidden="1">{#N/A,#N/A,TRUE,"Basic";#N/A,#N/A,TRUE,"EXT-TABLE";#N/A,#N/A,TRUE,"STEEL";#N/A,#N/A,TRUE,"INT-Table";#N/A,#N/A,TRUE,"STEEL";#N/A,#N/A,TRUE,"Door"}</definedName>
    <definedName name="chl_1_2" hidden="1">{#N/A,#N/A,TRUE,"Basic";#N/A,#N/A,TRUE,"EXT-TABLE";#N/A,#N/A,TRUE,"STEEL";#N/A,#N/A,TRUE,"INT-Table";#N/A,#N/A,TRUE,"STEEL";#N/A,#N/A,TRUE,"Door"}</definedName>
    <definedName name="chl_2" localSheetId="3" hidden="1">{#N/A,#N/A,TRUE,"Basic";#N/A,#N/A,TRUE,"EXT-TABLE";#N/A,#N/A,TRUE,"STEEL";#N/A,#N/A,TRUE,"INT-Table";#N/A,#N/A,TRUE,"STEEL";#N/A,#N/A,TRUE,"Door"}</definedName>
    <definedName name="chl_2" localSheetId="2" hidden="1">{#N/A,#N/A,TRUE,"Basic";#N/A,#N/A,TRUE,"EXT-TABLE";#N/A,#N/A,TRUE,"STEEL";#N/A,#N/A,TRUE,"INT-Table";#N/A,#N/A,TRUE,"STEEL";#N/A,#N/A,TRUE,"Door"}</definedName>
    <definedName name="chl_2" localSheetId="4" hidden="1">{#N/A,#N/A,TRUE,"Basic";#N/A,#N/A,TRUE,"EXT-TABLE";#N/A,#N/A,TRUE,"STEEL";#N/A,#N/A,TRUE,"INT-Table";#N/A,#N/A,TRUE,"STEEL";#N/A,#N/A,TRUE,"Door"}</definedName>
    <definedName name="chl_2" localSheetId="16" hidden="1">{#N/A,#N/A,TRUE,"Basic";#N/A,#N/A,TRUE,"EXT-TABLE";#N/A,#N/A,TRUE,"STEEL";#N/A,#N/A,TRUE,"INT-Table";#N/A,#N/A,TRUE,"STEEL";#N/A,#N/A,TRUE,"Door"}</definedName>
    <definedName name="chl_2" localSheetId="21" hidden="1">{#N/A,#N/A,TRUE,"Basic";#N/A,#N/A,TRUE,"EXT-TABLE";#N/A,#N/A,TRUE,"STEEL";#N/A,#N/A,TRUE,"INT-Table";#N/A,#N/A,TRUE,"STEEL";#N/A,#N/A,TRUE,"Door"}</definedName>
    <definedName name="chl_2" localSheetId="5" hidden="1">{#N/A,#N/A,TRUE,"Basic";#N/A,#N/A,TRUE,"EXT-TABLE";#N/A,#N/A,TRUE,"STEEL";#N/A,#N/A,TRUE,"INT-Table";#N/A,#N/A,TRUE,"STEEL";#N/A,#N/A,TRUE,"Door"}</definedName>
    <definedName name="chl_2" localSheetId="13" hidden="1">{#N/A,#N/A,TRUE,"Basic";#N/A,#N/A,TRUE,"EXT-TABLE";#N/A,#N/A,TRUE,"STEEL";#N/A,#N/A,TRUE,"INT-Table";#N/A,#N/A,TRUE,"STEEL";#N/A,#N/A,TRUE,"Door"}</definedName>
    <definedName name="chl_2" localSheetId="14" hidden="1">{#N/A,#N/A,TRUE,"Basic";#N/A,#N/A,TRUE,"EXT-TABLE";#N/A,#N/A,TRUE,"STEEL";#N/A,#N/A,TRUE,"INT-Table";#N/A,#N/A,TRUE,"STEEL";#N/A,#N/A,TRUE,"Door"}</definedName>
    <definedName name="chl_2" localSheetId="15" hidden="1">{#N/A,#N/A,TRUE,"Basic";#N/A,#N/A,TRUE,"EXT-TABLE";#N/A,#N/A,TRUE,"STEEL";#N/A,#N/A,TRUE,"INT-Table";#N/A,#N/A,TRUE,"STEEL";#N/A,#N/A,TRUE,"Door"}</definedName>
    <definedName name="chl_2" hidden="1">{#N/A,#N/A,TRUE,"Basic";#N/A,#N/A,TRUE,"EXT-TABLE";#N/A,#N/A,TRUE,"STEEL";#N/A,#N/A,TRUE,"INT-Table";#N/A,#N/A,TRUE,"STEEL";#N/A,#N/A,TRUE,"Door"}</definedName>
    <definedName name="chl_2_1" localSheetId="3" hidden="1">{#N/A,#N/A,TRUE,"Basic";#N/A,#N/A,TRUE,"EXT-TABLE";#N/A,#N/A,TRUE,"STEEL";#N/A,#N/A,TRUE,"INT-Table";#N/A,#N/A,TRUE,"STEEL";#N/A,#N/A,TRUE,"Door"}</definedName>
    <definedName name="chl_2_1" localSheetId="2" hidden="1">{#N/A,#N/A,TRUE,"Basic";#N/A,#N/A,TRUE,"EXT-TABLE";#N/A,#N/A,TRUE,"STEEL";#N/A,#N/A,TRUE,"INT-Table";#N/A,#N/A,TRUE,"STEEL";#N/A,#N/A,TRUE,"Door"}</definedName>
    <definedName name="chl_2_1" localSheetId="4" hidden="1">{#N/A,#N/A,TRUE,"Basic";#N/A,#N/A,TRUE,"EXT-TABLE";#N/A,#N/A,TRUE,"STEEL";#N/A,#N/A,TRUE,"INT-Table";#N/A,#N/A,TRUE,"STEEL";#N/A,#N/A,TRUE,"Door"}</definedName>
    <definedName name="chl_2_1" localSheetId="16" hidden="1">{#N/A,#N/A,TRUE,"Basic";#N/A,#N/A,TRUE,"EXT-TABLE";#N/A,#N/A,TRUE,"STEEL";#N/A,#N/A,TRUE,"INT-Table";#N/A,#N/A,TRUE,"STEEL";#N/A,#N/A,TRUE,"Door"}</definedName>
    <definedName name="chl_2_1" localSheetId="21" hidden="1">{#N/A,#N/A,TRUE,"Basic";#N/A,#N/A,TRUE,"EXT-TABLE";#N/A,#N/A,TRUE,"STEEL";#N/A,#N/A,TRUE,"INT-Table";#N/A,#N/A,TRUE,"STEEL";#N/A,#N/A,TRUE,"Door"}</definedName>
    <definedName name="chl_2_1" localSheetId="5" hidden="1">{#N/A,#N/A,TRUE,"Basic";#N/A,#N/A,TRUE,"EXT-TABLE";#N/A,#N/A,TRUE,"STEEL";#N/A,#N/A,TRUE,"INT-Table";#N/A,#N/A,TRUE,"STEEL";#N/A,#N/A,TRUE,"Door"}</definedName>
    <definedName name="chl_2_1" localSheetId="13" hidden="1">{#N/A,#N/A,TRUE,"Basic";#N/A,#N/A,TRUE,"EXT-TABLE";#N/A,#N/A,TRUE,"STEEL";#N/A,#N/A,TRUE,"INT-Table";#N/A,#N/A,TRUE,"STEEL";#N/A,#N/A,TRUE,"Door"}</definedName>
    <definedName name="chl_2_1" localSheetId="14" hidden="1">{#N/A,#N/A,TRUE,"Basic";#N/A,#N/A,TRUE,"EXT-TABLE";#N/A,#N/A,TRUE,"STEEL";#N/A,#N/A,TRUE,"INT-Table";#N/A,#N/A,TRUE,"STEEL";#N/A,#N/A,TRUE,"Door"}</definedName>
    <definedName name="chl_2_1" localSheetId="15" hidden="1">{#N/A,#N/A,TRUE,"Basic";#N/A,#N/A,TRUE,"EXT-TABLE";#N/A,#N/A,TRUE,"STEEL";#N/A,#N/A,TRUE,"INT-Table";#N/A,#N/A,TRUE,"STEEL";#N/A,#N/A,TRUE,"Door"}</definedName>
    <definedName name="chl_2_1" hidden="1">{#N/A,#N/A,TRUE,"Basic";#N/A,#N/A,TRUE,"EXT-TABLE";#N/A,#N/A,TRUE,"STEEL";#N/A,#N/A,TRUE,"INT-Table";#N/A,#N/A,TRUE,"STEEL";#N/A,#N/A,TRUE,"Door"}</definedName>
    <definedName name="chl_2_2" localSheetId="3" hidden="1">{#N/A,#N/A,TRUE,"Basic";#N/A,#N/A,TRUE,"EXT-TABLE";#N/A,#N/A,TRUE,"STEEL";#N/A,#N/A,TRUE,"INT-Table";#N/A,#N/A,TRUE,"STEEL";#N/A,#N/A,TRUE,"Door"}</definedName>
    <definedName name="chl_2_2" localSheetId="2" hidden="1">{#N/A,#N/A,TRUE,"Basic";#N/A,#N/A,TRUE,"EXT-TABLE";#N/A,#N/A,TRUE,"STEEL";#N/A,#N/A,TRUE,"INT-Table";#N/A,#N/A,TRUE,"STEEL";#N/A,#N/A,TRUE,"Door"}</definedName>
    <definedName name="chl_2_2" localSheetId="4" hidden="1">{#N/A,#N/A,TRUE,"Basic";#N/A,#N/A,TRUE,"EXT-TABLE";#N/A,#N/A,TRUE,"STEEL";#N/A,#N/A,TRUE,"INT-Table";#N/A,#N/A,TRUE,"STEEL";#N/A,#N/A,TRUE,"Door"}</definedName>
    <definedName name="chl_2_2" localSheetId="16" hidden="1">{#N/A,#N/A,TRUE,"Basic";#N/A,#N/A,TRUE,"EXT-TABLE";#N/A,#N/A,TRUE,"STEEL";#N/A,#N/A,TRUE,"INT-Table";#N/A,#N/A,TRUE,"STEEL";#N/A,#N/A,TRUE,"Door"}</definedName>
    <definedName name="chl_2_2" localSheetId="21" hidden="1">{#N/A,#N/A,TRUE,"Basic";#N/A,#N/A,TRUE,"EXT-TABLE";#N/A,#N/A,TRUE,"STEEL";#N/A,#N/A,TRUE,"INT-Table";#N/A,#N/A,TRUE,"STEEL";#N/A,#N/A,TRUE,"Door"}</definedName>
    <definedName name="chl_2_2" localSheetId="5" hidden="1">{#N/A,#N/A,TRUE,"Basic";#N/A,#N/A,TRUE,"EXT-TABLE";#N/A,#N/A,TRUE,"STEEL";#N/A,#N/A,TRUE,"INT-Table";#N/A,#N/A,TRUE,"STEEL";#N/A,#N/A,TRUE,"Door"}</definedName>
    <definedName name="chl_2_2" localSheetId="13" hidden="1">{#N/A,#N/A,TRUE,"Basic";#N/A,#N/A,TRUE,"EXT-TABLE";#N/A,#N/A,TRUE,"STEEL";#N/A,#N/A,TRUE,"INT-Table";#N/A,#N/A,TRUE,"STEEL";#N/A,#N/A,TRUE,"Door"}</definedName>
    <definedName name="chl_2_2" localSheetId="14" hidden="1">{#N/A,#N/A,TRUE,"Basic";#N/A,#N/A,TRUE,"EXT-TABLE";#N/A,#N/A,TRUE,"STEEL";#N/A,#N/A,TRUE,"INT-Table";#N/A,#N/A,TRUE,"STEEL";#N/A,#N/A,TRUE,"Door"}</definedName>
    <definedName name="chl_2_2" localSheetId="15" hidden="1">{#N/A,#N/A,TRUE,"Basic";#N/A,#N/A,TRUE,"EXT-TABLE";#N/A,#N/A,TRUE,"STEEL";#N/A,#N/A,TRUE,"INT-Table";#N/A,#N/A,TRUE,"STEEL";#N/A,#N/A,TRUE,"Door"}</definedName>
    <definedName name="chl_2_2" hidden="1">{#N/A,#N/A,TRUE,"Basic";#N/A,#N/A,TRUE,"EXT-TABLE";#N/A,#N/A,TRUE,"STEEL";#N/A,#N/A,TRUE,"INT-Table";#N/A,#N/A,TRUE,"STEEL";#N/A,#N/A,TRUE,"Door"}</definedName>
    <definedName name="chl_3" localSheetId="3" hidden="1">{#N/A,#N/A,TRUE,"Basic";#N/A,#N/A,TRUE,"EXT-TABLE";#N/A,#N/A,TRUE,"STEEL";#N/A,#N/A,TRUE,"INT-Table";#N/A,#N/A,TRUE,"STEEL";#N/A,#N/A,TRUE,"Door"}</definedName>
    <definedName name="chl_3" localSheetId="2" hidden="1">{#N/A,#N/A,TRUE,"Basic";#N/A,#N/A,TRUE,"EXT-TABLE";#N/A,#N/A,TRUE,"STEEL";#N/A,#N/A,TRUE,"INT-Table";#N/A,#N/A,TRUE,"STEEL";#N/A,#N/A,TRUE,"Door"}</definedName>
    <definedName name="chl_3" localSheetId="4" hidden="1">{#N/A,#N/A,TRUE,"Basic";#N/A,#N/A,TRUE,"EXT-TABLE";#N/A,#N/A,TRUE,"STEEL";#N/A,#N/A,TRUE,"INT-Table";#N/A,#N/A,TRUE,"STEEL";#N/A,#N/A,TRUE,"Door"}</definedName>
    <definedName name="chl_3" localSheetId="16" hidden="1">{#N/A,#N/A,TRUE,"Basic";#N/A,#N/A,TRUE,"EXT-TABLE";#N/A,#N/A,TRUE,"STEEL";#N/A,#N/A,TRUE,"INT-Table";#N/A,#N/A,TRUE,"STEEL";#N/A,#N/A,TRUE,"Door"}</definedName>
    <definedName name="chl_3" localSheetId="21" hidden="1">{#N/A,#N/A,TRUE,"Basic";#N/A,#N/A,TRUE,"EXT-TABLE";#N/A,#N/A,TRUE,"STEEL";#N/A,#N/A,TRUE,"INT-Table";#N/A,#N/A,TRUE,"STEEL";#N/A,#N/A,TRUE,"Door"}</definedName>
    <definedName name="chl_3" localSheetId="5" hidden="1">{#N/A,#N/A,TRUE,"Basic";#N/A,#N/A,TRUE,"EXT-TABLE";#N/A,#N/A,TRUE,"STEEL";#N/A,#N/A,TRUE,"INT-Table";#N/A,#N/A,TRUE,"STEEL";#N/A,#N/A,TRUE,"Door"}</definedName>
    <definedName name="chl_3" localSheetId="13" hidden="1">{#N/A,#N/A,TRUE,"Basic";#N/A,#N/A,TRUE,"EXT-TABLE";#N/A,#N/A,TRUE,"STEEL";#N/A,#N/A,TRUE,"INT-Table";#N/A,#N/A,TRUE,"STEEL";#N/A,#N/A,TRUE,"Door"}</definedName>
    <definedName name="chl_3" localSheetId="14" hidden="1">{#N/A,#N/A,TRUE,"Basic";#N/A,#N/A,TRUE,"EXT-TABLE";#N/A,#N/A,TRUE,"STEEL";#N/A,#N/A,TRUE,"INT-Table";#N/A,#N/A,TRUE,"STEEL";#N/A,#N/A,TRUE,"Door"}</definedName>
    <definedName name="chl_3" localSheetId="15" hidden="1">{#N/A,#N/A,TRUE,"Basic";#N/A,#N/A,TRUE,"EXT-TABLE";#N/A,#N/A,TRUE,"STEEL";#N/A,#N/A,TRUE,"INT-Table";#N/A,#N/A,TRUE,"STEEL";#N/A,#N/A,TRUE,"Door"}</definedName>
    <definedName name="chl_3" hidden="1">{#N/A,#N/A,TRUE,"Basic";#N/A,#N/A,TRUE,"EXT-TABLE";#N/A,#N/A,TRUE,"STEEL";#N/A,#N/A,TRUE,"INT-Table";#N/A,#N/A,TRUE,"STEEL";#N/A,#N/A,TRUE,"Door"}</definedName>
    <definedName name="chl_3_1" localSheetId="3" hidden="1">{#N/A,#N/A,TRUE,"Basic";#N/A,#N/A,TRUE,"EXT-TABLE";#N/A,#N/A,TRUE,"STEEL";#N/A,#N/A,TRUE,"INT-Table";#N/A,#N/A,TRUE,"STEEL";#N/A,#N/A,TRUE,"Door"}</definedName>
    <definedName name="chl_3_1" localSheetId="2" hidden="1">{#N/A,#N/A,TRUE,"Basic";#N/A,#N/A,TRUE,"EXT-TABLE";#N/A,#N/A,TRUE,"STEEL";#N/A,#N/A,TRUE,"INT-Table";#N/A,#N/A,TRUE,"STEEL";#N/A,#N/A,TRUE,"Door"}</definedName>
    <definedName name="chl_3_1" localSheetId="4" hidden="1">{#N/A,#N/A,TRUE,"Basic";#N/A,#N/A,TRUE,"EXT-TABLE";#N/A,#N/A,TRUE,"STEEL";#N/A,#N/A,TRUE,"INT-Table";#N/A,#N/A,TRUE,"STEEL";#N/A,#N/A,TRUE,"Door"}</definedName>
    <definedName name="chl_3_1" localSheetId="16" hidden="1">{#N/A,#N/A,TRUE,"Basic";#N/A,#N/A,TRUE,"EXT-TABLE";#N/A,#N/A,TRUE,"STEEL";#N/A,#N/A,TRUE,"INT-Table";#N/A,#N/A,TRUE,"STEEL";#N/A,#N/A,TRUE,"Door"}</definedName>
    <definedName name="chl_3_1" localSheetId="21" hidden="1">{#N/A,#N/A,TRUE,"Basic";#N/A,#N/A,TRUE,"EXT-TABLE";#N/A,#N/A,TRUE,"STEEL";#N/A,#N/A,TRUE,"INT-Table";#N/A,#N/A,TRUE,"STEEL";#N/A,#N/A,TRUE,"Door"}</definedName>
    <definedName name="chl_3_1" localSheetId="5" hidden="1">{#N/A,#N/A,TRUE,"Basic";#N/A,#N/A,TRUE,"EXT-TABLE";#N/A,#N/A,TRUE,"STEEL";#N/A,#N/A,TRUE,"INT-Table";#N/A,#N/A,TRUE,"STEEL";#N/A,#N/A,TRUE,"Door"}</definedName>
    <definedName name="chl_3_1" localSheetId="13" hidden="1">{#N/A,#N/A,TRUE,"Basic";#N/A,#N/A,TRUE,"EXT-TABLE";#N/A,#N/A,TRUE,"STEEL";#N/A,#N/A,TRUE,"INT-Table";#N/A,#N/A,TRUE,"STEEL";#N/A,#N/A,TRUE,"Door"}</definedName>
    <definedName name="chl_3_1" localSheetId="14" hidden="1">{#N/A,#N/A,TRUE,"Basic";#N/A,#N/A,TRUE,"EXT-TABLE";#N/A,#N/A,TRUE,"STEEL";#N/A,#N/A,TRUE,"INT-Table";#N/A,#N/A,TRUE,"STEEL";#N/A,#N/A,TRUE,"Door"}</definedName>
    <definedName name="chl_3_1" localSheetId="15" hidden="1">{#N/A,#N/A,TRUE,"Basic";#N/A,#N/A,TRUE,"EXT-TABLE";#N/A,#N/A,TRUE,"STEEL";#N/A,#N/A,TRUE,"INT-Table";#N/A,#N/A,TRUE,"STEEL";#N/A,#N/A,TRUE,"Door"}</definedName>
    <definedName name="chl_3_1" hidden="1">{#N/A,#N/A,TRUE,"Basic";#N/A,#N/A,TRUE,"EXT-TABLE";#N/A,#N/A,TRUE,"STEEL";#N/A,#N/A,TRUE,"INT-Table";#N/A,#N/A,TRUE,"STEEL";#N/A,#N/A,TRUE,"Door"}</definedName>
    <definedName name="chl_3_2" localSheetId="3" hidden="1">{#N/A,#N/A,TRUE,"Basic";#N/A,#N/A,TRUE,"EXT-TABLE";#N/A,#N/A,TRUE,"STEEL";#N/A,#N/A,TRUE,"INT-Table";#N/A,#N/A,TRUE,"STEEL";#N/A,#N/A,TRUE,"Door"}</definedName>
    <definedName name="chl_3_2" localSheetId="2" hidden="1">{#N/A,#N/A,TRUE,"Basic";#N/A,#N/A,TRUE,"EXT-TABLE";#N/A,#N/A,TRUE,"STEEL";#N/A,#N/A,TRUE,"INT-Table";#N/A,#N/A,TRUE,"STEEL";#N/A,#N/A,TRUE,"Door"}</definedName>
    <definedName name="chl_3_2" localSheetId="4" hidden="1">{#N/A,#N/A,TRUE,"Basic";#N/A,#N/A,TRUE,"EXT-TABLE";#N/A,#N/A,TRUE,"STEEL";#N/A,#N/A,TRUE,"INT-Table";#N/A,#N/A,TRUE,"STEEL";#N/A,#N/A,TRUE,"Door"}</definedName>
    <definedName name="chl_3_2" localSheetId="16" hidden="1">{#N/A,#N/A,TRUE,"Basic";#N/A,#N/A,TRUE,"EXT-TABLE";#N/A,#N/A,TRUE,"STEEL";#N/A,#N/A,TRUE,"INT-Table";#N/A,#N/A,TRUE,"STEEL";#N/A,#N/A,TRUE,"Door"}</definedName>
    <definedName name="chl_3_2" localSheetId="21" hidden="1">{#N/A,#N/A,TRUE,"Basic";#N/A,#N/A,TRUE,"EXT-TABLE";#N/A,#N/A,TRUE,"STEEL";#N/A,#N/A,TRUE,"INT-Table";#N/A,#N/A,TRUE,"STEEL";#N/A,#N/A,TRUE,"Door"}</definedName>
    <definedName name="chl_3_2" localSheetId="5" hidden="1">{#N/A,#N/A,TRUE,"Basic";#N/A,#N/A,TRUE,"EXT-TABLE";#N/A,#N/A,TRUE,"STEEL";#N/A,#N/A,TRUE,"INT-Table";#N/A,#N/A,TRUE,"STEEL";#N/A,#N/A,TRUE,"Door"}</definedName>
    <definedName name="chl_3_2" localSheetId="13" hidden="1">{#N/A,#N/A,TRUE,"Basic";#N/A,#N/A,TRUE,"EXT-TABLE";#N/A,#N/A,TRUE,"STEEL";#N/A,#N/A,TRUE,"INT-Table";#N/A,#N/A,TRUE,"STEEL";#N/A,#N/A,TRUE,"Door"}</definedName>
    <definedName name="chl_3_2" localSheetId="14" hidden="1">{#N/A,#N/A,TRUE,"Basic";#N/A,#N/A,TRUE,"EXT-TABLE";#N/A,#N/A,TRUE,"STEEL";#N/A,#N/A,TRUE,"INT-Table";#N/A,#N/A,TRUE,"STEEL";#N/A,#N/A,TRUE,"Door"}</definedName>
    <definedName name="chl_3_2" localSheetId="15" hidden="1">{#N/A,#N/A,TRUE,"Basic";#N/A,#N/A,TRUE,"EXT-TABLE";#N/A,#N/A,TRUE,"STEEL";#N/A,#N/A,TRUE,"INT-Table";#N/A,#N/A,TRUE,"STEEL";#N/A,#N/A,TRUE,"Door"}</definedName>
    <definedName name="chl_3_2" hidden="1">{#N/A,#N/A,TRUE,"Basic";#N/A,#N/A,TRUE,"EXT-TABLE";#N/A,#N/A,TRUE,"STEEL";#N/A,#N/A,TRUE,"INT-Table";#N/A,#N/A,TRUE,"STEEL";#N/A,#N/A,TRUE,"Door"}</definedName>
    <definedName name="chl_4" localSheetId="3" hidden="1">{#N/A,#N/A,TRUE,"Basic";#N/A,#N/A,TRUE,"EXT-TABLE";#N/A,#N/A,TRUE,"STEEL";#N/A,#N/A,TRUE,"INT-Table";#N/A,#N/A,TRUE,"STEEL";#N/A,#N/A,TRUE,"Door"}</definedName>
    <definedName name="chl_4" localSheetId="2" hidden="1">{#N/A,#N/A,TRUE,"Basic";#N/A,#N/A,TRUE,"EXT-TABLE";#N/A,#N/A,TRUE,"STEEL";#N/A,#N/A,TRUE,"INT-Table";#N/A,#N/A,TRUE,"STEEL";#N/A,#N/A,TRUE,"Door"}</definedName>
    <definedName name="chl_4" localSheetId="4" hidden="1">{#N/A,#N/A,TRUE,"Basic";#N/A,#N/A,TRUE,"EXT-TABLE";#N/A,#N/A,TRUE,"STEEL";#N/A,#N/A,TRUE,"INT-Table";#N/A,#N/A,TRUE,"STEEL";#N/A,#N/A,TRUE,"Door"}</definedName>
    <definedName name="chl_4" localSheetId="16" hidden="1">{#N/A,#N/A,TRUE,"Basic";#N/A,#N/A,TRUE,"EXT-TABLE";#N/A,#N/A,TRUE,"STEEL";#N/A,#N/A,TRUE,"INT-Table";#N/A,#N/A,TRUE,"STEEL";#N/A,#N/A,TRUE,"Door"}</definedName>
    <definedName name="chl_4" localSheetId="21" hidden="1">{#N/A,#N/A,TRUE,"Basic";#N/A,#N/A,TRUE,"EXT-TABLE";#N/A,#N/A,TRUE,"STEEL";#N/A,#N/A,TRUE,"INT-Table";#N/A,#N/A,TRUE,"STEEL";#N/A,#N/A,TRUE,"Door"}</definedName>
    <definedName name="chl_4" localSheetId="5" hidden="1">{#N/A,#N/A,TRUE,"Basic";#N/A,#N/A,TRUE,"EXT-TABLE";#N/A,#N/A,TRUE,"STEEL";#N/A,#N/A,TRUE,"INT-Table";#N/A,#N/A,TRUE,"STEEL";#N/A,#N/A,TRUE,"Door"}</definedName>
    <definedName name="chl_4" localSheetId="13" hidden="1">{#N/A,#N/A,TRUE,"Basic";#N/A,#N/A,TRUE,"EXT-TABLE";#N/A,#N/A,TRUE,"STEEL";#N/A,#N/A,TRUE,"INT-Table";#N/A,#N/A,TRUE,"STEEL";#N/A,#N/A,TRUE,"Door"}</definedName>
    <definedName name="chl_4" localSheetId="14" hidden="1">{#N/A,#N/A,TRUE,"Basic";#N/A,#N/A,TRUE,"EXT-TABLE";#N/A,#N/A,TRUE,"STEEL";#N/A,#N/A,TRUE,"INT-Table";#N/A,#N/A,TRUE,"STEEL";#N/A,#N/A,TRUE,"Door"}</definedName>
    <definedName name="chl_4" localSheetId="15" hidden="1">{#N/A,#N/A,TRUE,"Basic";#N/A,#N/A,TRUE,"EXT-TABLE";#N/A,#N/A,TRUE,"STEEL";#N/A,#N/A,TRUE,"INT-Table";#N/A,#N/A,TRUE,"STEEL";#N/A,#N/A,TRUE,"Door"}</definedName>
    <definedName name="chl_4" hidden="1">{#N/A,#N/A,TRUE,"Basic";#N/A,#N/A,TRUE,"EXT-TABLE";#N/A,#N/A,TRUE,"STEEL";#N/A,#N/A,TRUE,"INT-Table";#N/A,#N/A,TRUE,"STEEL";#N/A,#N/A,TRUE,"Door"}</definedName>
    <definedName name="chl_4_1" localSheetId="3" hidden="1">{#N/A,#N/A,TRUE,"Basic";#N/A,#N/A,TRUE,"EXT-TABLE";#N/A,#N/A,TRUE,"STEEL";#N/A,#N/A,TRUE,"INT-Table";#N/A,#N/A,TRUE,"STEEL";#N/A,#N/A,TRUE,"Door"}</definedName>
    <definedName name="chl_4_1" localSheetId="2" hidden="1">{#N/A,#N/A,TRUE,"Basic";#N/A,#N/A,TRUE,"EXT-TABLE";#N/A,#N/A,TRUE,"STEEL";#N/A,#N/A,TRUE,"INT-Table";#N/A,#N/A,TRUE,"STEEL";#N/A,#N/A,TRUE,"Door"}</definedName>
    <definedName name="chl_4_1" localSheetId="4" hidden="1">{#N/A,#N/A,TRUE,"Basic";#N/A,#N/A,TRUE,"EXT-TABLE";#N/A,#N/A,TRUE,"STEEL";#N/A,#N/A,TRUE,"INT-Table";#N/A,#N/A,TRUE,"STEEL";#N/A,#N/A,TRUE,"Door"}</definedName>
    <definedName name="chl_4_1" localSheetId="16" hidden="1">{#N/A,#N/A,TRUE,"Basic";#N/A,#N/A,TRUE,"EXT-TABLE";#N/A,#N/A,TRUE,"STEEL";#N/A,#N/A,TRUE,"INT-Table";#N/A,#N/A,TRUE,"STEEL";#N/A,#N/A,TRUE,"Door"}</definedName>
    <definedName name="chl_4_1" localSheetId="21" hidden="1">{#N/A,#N/A,TRUE,"Basic";#N/A,#N/A,TRUE,"EXT-TABLE";#N/A,#N/A,TRUE,"STEEL";#N/A,#N/A,TRUE,"INT-Table";#N/A,#N/A,TRUE,"STEEL";#N/A,#N/A,TRUE,"Door"}</definedName>
    <definedName name="chl_4_1" localSheetId="5" hidden="1">{#N/A,#N/A,TRUE,"Basic";#N/A,#N/A,TRUE,"EXT-TABLE";#N/A,#N/A,TRUE,"STEEL";#N/A,#N/A,TRUE,"INT-Table";#N/A,#N/A,TRUE,"STEEL";#N/A,#N/A,TRUE,"Door"}</definedName>
    <definedName name="chl_4_1" localSheetId="13" hidden="1">{#N/A,#N/A,TRUE,"Basic";#N/A,#N/A,TRUE,"EXT-TABLE";#N/A,#N/A,TRUE,"STEEL";#N/A,#N/A,TRUE,"INT-Table";#N/A,#N/A,TRUE,"STEEL";#N/A,#N/A,TRUE,"Door"}</definedName>
    <definedName name="chl_4_1" localSheetId="14" hidden="1">{#N/A,#N/A,TRUE,"Basic";#N/A,#N/A,TRUE,"EXT-TABLE";#N/A,#N/A,TRUE,"STEEL";#N/A,#N/A,TRUE,"INT-Table";#N/A,#N/A,TRUE,"STEEL";#N/A,#N/A,TRUE,"Door"}</definedName>
    <definedName name="chl_4_1" localSheetId="15" hidden="1">{#N/A,#N/A,TRUE,"Basic";#N/A,#N/A,TRUE,"EXT-TABLE";#N/A,#N/A,TRUE,"STEEL";#N/A,#N/A,TRUE,"INT-Table";#N/A,#N/A,TRUE,"STEEL";#N/A,#N/A,TRUE,"Door"}</definedName>
    <definedName name="chl_4_1" hidden="1">{#N/A,#N/A,TRUE,"Basic";#N/A,#N/A,TRUE,"EXT-TABLE";#N/A,#N/A,TRUE,"STEEL";#N/A,#N/A,TRUE,"INT-Table";#N/A,#N/A,TRUE,"STEEL";#N/A,#N/A,TRUE,"Door"}</definedName>
    <definedName name="chl_4_2" localSheetId="3" hidden="1">{#N/A,#N/A,TRUE,"Basic";#N/A,#N/A,TRUE,"EXT-TABLE";#N/A,#N/A,TRUE,"STEEL";#N/A,#N/A,TRUE,"INT-Table";#N/A,#N/A,TRUE,"STEEL";#N/A,#N/A,TRUE,"Door"}</definedName>
    <definedName name="chl_4_2" localSheetId="2" hidden="1">{#N/A,#N/A,TRUE,"Basic";#N/A,#N/A,TRUE,"EXT-TABLE";#N/A,#N/A,TRUE,"STEEL";#N/A,#N/A,TRUE,"INT-Table";#N/A,#N/A,TRUE,"STEEL";#N/A,#N/A,TRUE,"Door"}</definedName>
    <definedName name="chl_4_2" localSheetId="4" hidden="1">{#N/A,#N/A,TRUE,"Basic";#N/A,#N/A,TRUE,"EXT-TABLE";#N/A,#N/A,TRUE,"STEEL";#N/A,#N/A,TRUE,"INT-Table";#N/A,#N/A,TRUE,"STEEL";#N/A,#N/A,TRUE,"Door"}</definedName>
    <definedName name="chl_4_2" localSheetId="16" hidden="1">{#N/A,#N/A,TRUE,"Basic";#N/A,#N/A,TRUE,"EXT-TABLE";#N/A,#N/A,TRUE,"STEEL";#N/A,#N/A,TRUE,"INT-Table";#N/A,#N/A,TRUE,"STEEL";#N/A,#N/A,TRUE,"Door"}</definedName>
    <definedName name="chl_4_2" localSheetId="21" hidden="1">{#N/A,#N/A,TRUE,"Basic";#N/A,#N/A,TRUE,"EXT-TABLE";#N/A,#N/A,TRUE,"STEEL";#N/A,#N/A,TRUE,"INT-Table";#N/A,#N/A,TRUE,"STEEL";#N/A,#N/A,TRUE,"Door"}</definedName>
    <definedName name="chl_4_2" localSheetId="5" hidden="1">{#N/A,#N/A,TRUE,"Basic";#N/A,#N/A,TRUE,"EXT-TABLE";#N/A,#N/A,TRUE,"STEEL";#N/A,#N/A,TRUE,"INT-Table";#N/A,#N/A,TRUE,"STEEL";#N/A,#N/A,TRUE,"Door"}</definedName>
    <definedName name="chl_4_2" localSheetId="13" hidden="1">{#N/A,#N/A,TRUE,"Basic";#N/A,#N/A,TRUE,"EXT-TABLE";#N/A,#N/A,TRUE,"STEEL";#N/A,#N/A,TRUE,"INT-Table";#N/A,#N/A,TRUE,"STEEL";#N/A,#N/A,TRUE,"Door"}</definedName>
    <definedName name="chl_4_2" localSheetId="14" hidden="1">{#N/A,#N/A,TRUE,"Basic";#N/A,#N/A,TRUE,"EXT-TABLE";#N/A,#N/A,TRUE,"STEEL";#N/A,#N/A,TRUE,"INT-Table";#N/A,#N/A,TRUE,"STEEL";#N/A,#N/A,TRUE,"Door"}</definedName>
    <definedName name="chl_4_2" localSheetId="15" hidden="1">{#N/A,#N/A,TRUE,"Basic";#N/A,#N/A,TRUE,"EXT-TABLE";#N/A,#N/A,TRUE,"STEEL";#N/A,#N/A,TRUE,"INT-Table";#N/A,#N/A,TRUE,"STEEL";#N/A,#N/A,TRUE,"Door"}</definedName>
    <definedName name="chl_4_2" hidden="1">{#N/A,#N/A,TRUE,"Basic";#N/A,#N/A,TRUE,"EXT-TABLE";#N/A,#N/A,TRUE,"STEEL";#N/A,#N/A,TRUE,"INT-Table";#N/A,#N/A,TRUE,"STEEL";#N/A,#N/A,TRUE,"Door"}</definedName>
    <definedName name="chl_5" localSheetId="3" hidden="1">{#N/A,#N/A,TRUE,"Basic";#N/A,#N/A,TRUE,"EXT-TABLE";#N/A,#N/A,TRUE,"STEEL";#N/A,#N/A,TRUE,"INT-Table";#N/A,#N/A,TRUE,"STEEL";#N/A,#N/A,TRUE,"Door"}</definedName>
    <definedName name="chl_5" localSheetId="2" hidden="1">{#N/A,#N/A,TRUE,"Basic";#N/A,#N/A,TRUE,"EXT-TABLE";#N/A,#N/A,TRUE,"STEEL";#N/A,#N/A,TRUE,"INT-Table";#N/A,#N/A,TRUE,"STEEL";#N/A,#N/A,TRUE,"Door"}</definedName>
    <definedName name="chl_5" localSheetId="4" hidden="1">{#N/A,#N/A,TRUE,"Basic";#N/A,#N/A,TRUE,"EXT-TABLE";#N/A,#N/A,TRUE,"STEEL";#N/A,#N/A,TRUE,"INT-Table";#N/A,#N/A,TRUE,"STEEL";#N/A,#N/A,TRUE,"Door"}</definedName>
    <definedName name="chl_5" localSheetId="16" hidden="1">{#N/A,#N/A,TRUE,"Basic";#N/A,#N/A,TRUE,"EXT-TABLE";#N/A,#N/A,TRUE,"STEEL";#N/A,#N/A,TRUE,"INT-Table";#N/A,#N/A,TRUE,"STEEL";#N/A,#N/A,TRUE,"Door"}</definedName>
    <definedName name="chl_5" localSheetId="21" hidden="1">{#N/A,#N/A,TRUE,"Basic";#N/A,#N/A,TRUE,"EXT-TABLE";#N/A,#N/A,TRUE,"STEEL";#N/A,#N/A,TRUE,"INT-Table";#N/A,#N/A,TRUE,"STEEL";#N/A,#N/A,TRUE,"Door"}</definedName>
    <definedName name="chl_5" localSheetId="5" hidden="1">{#N/A,#N/A,TRUE,"Basic";#N/A,#N/A,TRUE,"EXT-TABLE";#N/A,#N/A,TRUE,"STEEL";#N/A,#N/A,TRUE,"INT-Table";#N/A,#N/A,TRUE,"STEEL";#N/A,#N/A,TRUE,"Door"}</definedName>
    <definedName name="chl_5" localSheetId="13" hidden="1">{#N/A,#N/A,TRUE,"Basic";#N/A,#N/A,TRUE,"EXT-TABLE";#N/A,#N/A,TRUE,"STEEL";#N/A,#N/A,TRUE,"INT-Table";#N/A,#N/A,TRUE,"STEEL";#N/A,#N/A,TRUE,"Door"}</definedName>
    <definedName name="chl_5" localSheetId="14" hidden="1">{#N/A,#N/A,TRUE,"Basic";#N/A,#N/A,TRUE,"EXT-TABLE";#N/A,#N/A,TRUE,"STEEL";#N/A,#N/A,TRUE,"INT-Table";#N/A,#N/A,TRUE,"STEEL";#N/A,#N/A,TRUE,"Door"}</definedName>
    <definedName name="chl_5" localSheetId="15" hidden="1">{#N/A,#N/A,TRUE,"Basic";#N/A,#N/A,TRUE,"EXT-TABLE";#N/A,#N/A,TRUE,"STEEL";#N/A,#N/A,TRUE,"INT-Table";#N/A,#N/A,TRUE,"STEEL";#N/A,#N/A,TRUE,"Door"}</definedName>
    <definedName name="chl_5" hidden="1">{#N/A,#N/A,TRUE,"Basic";#N/A,#N/A,TRUE,"EXT-TABLE";#N/A,#N/A,TRUE,"STEEL";#N/A,#N/A,TRUE,"INT-Table";#N/A,#N/A,TRUE,"STEEL";#N/A,#N/A,TRUE,"Door"}</definedName>
    <definedName name="chl_5_1" localSheetId="3" hidden="1">{#N/A,#N/A,TRUE,"Basic";#N/A,#N/A,TRUE,"EXT-TABLE";#N/A,#N/A,TRUE,"STEEL";#N/A,#N/A,TRUE,"INT-Table";#N/A,#N/A,TRUE,"STEEL";#N/A,#N/A,TRUE,"Door"}</definedName>
    <definedName name="chl_5_1" localSheetId="2" hidden="1">{#N/A,#N/A,TRUE,"Basic";#N/A,#N/A,TRUE,"EXT-TABLE";#N/A,#N/A,TRUE,"STEEL";#N/A,#N/A,TRUE,"INT-Table";#N/A,#N/A,TRUE,"STEEL";#N/A,#N/A,TRUE,"Door"}</definedName>
    <definedName name="chl_5_1" localSheetId="4" hidden="1">{#N/A,#N/A,TRUE,"Basic";#N/A,#N/A,TRUE,"EXT-TABLE";#N/A,#N/A,TRUE,"STEEL";#N/A,#N/A,TRUE,"INT-Table";#N/A,#N/A,TRUE,"STEEL";#N/A,#N/A,TRUE,"Door"}</definedName>
    <definedName name="chl_5_1" localSheetId="16" hidden="1">{#N/A,#N/A,TRUE,"Basic";#N/A,#N/A,TRUE,"EXT-TABLE";#N/A,#N/A,TRUE,"STEEL";#N/A,#N/A,TRUE,"INT-Table";#N/A,#N/A,TRUE,"STEEL";#N/A,#N/A,TRUE,"Door"}</definedName>
    <definedName name="chl_5_1" localSheetId="21" hidden="1">{#N/A,#N/A,TRUE,"Basic";#N/A,#N/A,TRUE,"EXT-TABLE";#N/A,#N/A,TRUE,"STEEL";#N/A,#N/A,TRUE,"INT-Table";#N/A,#N/A,TRUE,"STEEL";#N/A,#N/A,TRUE,"Door"}</definedName>
    <definedName name="chl_5_1" localSheetId="5" hidden="1">{#N/A,#N/A,TRUE,"Basic";#N/A,#N/A,TRUE,"EXT-TABLE";#N/A,#N/A,TRUE,"STEEL";#N/A,#N/A,TRUE,"INT-Table";#N/A,#N/A,TRUE,"STEEL";#N/A,#N/A,TRUE,"Door"}</definedName>
    <definedName name="chl_5_1" localSheetId="13" hidden="1">{#N/A,#N/A,TRUE,"Basic";#N/A,#N/A,TRUE,"EXT-TABLE";#N/A,#N/A,TRUE,"STEEL";#N/A,#N/A,TRUE,"INT-Table";#N/A,#N/A,TRUE,"STEEL";#N/A,#N/A,TRUE,"Door"}</definedName>
    <definedName name="chl_5_1" localSheetId="14" hidden="1">{#N/A,#N/A,TRUE,"Basic";#N/A,#N/A,TRUE,"EXT-TABLE";#N/A,#N/A,TRUE,"STEEL";#N/A,#N/A,TRUE,"INT-Table";#N/A,#N/A,TRUE,"STEEL";#N/A,#N/A,TRUE,"Door"}</definedName>
    <definedName name="chl_5_1" localSheetId="15" hidden="1">{#N/A,#N/A,TRUE,"Basic";#N/A,#N/A,TRUE,"EXT-TABLE";#N/A,#N/A,TRUE,"STEEL";#N/A,#N/A,TRUE,"INT-Table";#N/A,#N/A,TRUE,"STEEL";#N/A,#N/A,TRUE,"Door"}</definedName>
    <definedName name="chl_5_1" hidden="1">{#N/A,#N/A,TRUE,"Basic";#N/A,#N/A,TRUE,"EXT-TABLE";#N/A,#N/A,TRUE,"STEEL";#N/A,#N/A,TRUE,"INT-Table";#N/A,#N/A,TRUE,"STEEL";#N/A,#N/A,TRUE,"Door"}</definedName>
    <definedName name="chl_5_2" localSheetId="3" hidden="1">{#N/A,#N/A,TRUE,"Basic";#N/A,#N/A,TRUE,"EXT-TABLE";#N/A,#N/A,TRUE,"STEEL";#N/A,#N/A,TRUE,"INT-Table";#N/A,#N/A,TRUE,"STEEL";#N/A,#N/A,TRUE,"Door"}</definedName>
    <definedName name="chl_5_2" localSheetId="2" hidden="1">{#N/A,#N/A,TRUE,"Basic";#N/A,#N/A,TRUE,"EXT-TABLE";#N/A,#N/A,TRUE,"STEEL";#N/A,#N/A,TRUE,"INT-Table";#N/A,#N/A,TRUE,"STEEL";#N/A,#N/A,TRUE,"Door"}</definedName>
    <definedName name="chl_5_2" localSheetId="4" hidden="1">{#N/A,#N/A,TRUE,"Basic";#N/A,#N/A,TRUE,"EXT-TABLE";#N/A,#N/A,TRUE,"STEEL";#N/A,#N/A,TRUE,"INT-Table";#N/A,#N/A,TRUE,"STEEL";#N/A,#N/A,TRUE,"Door"}</definedName>
    <definedName name="chl_5_2" localSheetId="16" hidden="1">{#N/A,#N/A,TRUE,"Basic";#N/A,#N/A,TRUE,"EXT-TABLE";#N/A,#N/A,TRUE,"STEEL";#N/A,#N/A,TRUE,"INT-Table";#N/A,#N/A,TRUE,"STEEL";#N/A,#N/A,TRUE,"Door"}</definedName>
    <definedName name="chl_5_2" localSheetId="21" hidden="1">{#N/A,#N/A,TRUE,"Basic";#N/A,#N/A,TRUE,"EXT-TABLE";#N/A,#N/A,TRUE,"STEEL";#N/A,#N/A,TRUE,"INT-Table";#N/A,#N/A,TRUE,"STEEL";#N/A,#N/A,TRUE,"Door"}</definedName>
    <definedName name="chl_5_2" localSheetId="5" hidden="1">{#N/A,#N/A,TRUE,"Basic";#N/A,#N/A,TRUE,"EXT-TABLE";#N/A,#N/A,TRUE,"STEEL";#N/A,#N/A,TRUE,"INT-Table";#N/A,#N/A,TRUE,"STEEL";#N/A,#N/A,TRUE,"Door"}</definedName>
    <definedName name="chl_5_2" localSheetId="13" hidden="1">{#N/A,#N/A,TRUE,"Basic";#N/A,#N/A,TRUE,"EXT-TABLE";#N/A,#N/A,TRUE,"STEEL";#N/A,#N/A,TRUE,"INT-Table";#N/A,#N/A,TRUE,"STEEL";#N/A,#N/A,TRUE,"Door"}</definedName>
    <definedName name="chl_5_2" localSheetId="14" hidden="1">{#N/A,#N/A,TRUE,"Basic";#N/A,#N/A,TRUE,"EXT-TABLE";#N/A,#N/A,TRUE,"STEEL";#N/A,#N/A,TRUE,"INT-Table";#N/A,#N/A,TRUE,"STEEL";#N/A,#N/A,TRUE,"Door"}</definedName>
    <definedName name="chl_5_2" localSheetId="15" hidden="1">{#N/A,#N/A,TRUE,"Basic";#N/A,#N/A,TRUE,"EXT-TABLE";#N/A,#N/A,TRUE,"STEEL";#N/A,#N/A,TRUE,"INT-Table";#N/A,#N/A,TRUE,"STEEL";#N/A,#N/A,TRUE,"Door"}</definedName>
    <definedName name="chl_5_2" hidden="1">{#N/A,#N/A,TRUE,"Basic";#N/A,#N/A,TRUE,"EXT-TABLE";#N/A,#N/A,TRUE,"STEEL";#N/A,#N/A,TRUE,"INT-Table";#N/A,#N/A,TRUE,"STEEL";#N/A,#N/A,TRUE,"Door"}</definedName>
    <definedName name="CHRIS" localSheetId="3" hidden="1">{#N/A,#N/A,FALSE,"CCTV"}</definedName>
    <definedName name="CHRIS" localSheetId="2" hidden="1">{#N/A,#N/A,FALSE,"CCTV"}</definedName>
    <definedName name="CHRIS" localSheetId="4" hidden="1">{#N/A,#N/A,FALSE,"CCTV"}</definedName>
    <definedName name="CHRIS" localSheetId="16" hidden="1">{#N/A,#N/A,FALSE,"CCTV"}</definedName>
    <definedName name="CHRIS" localSheetId="21" hidden="1">{#N/A,#N/A,FALSE,"CCTV"}</definedName>
    <definedName name="CHRIS" localSheetId="5" hidden="1">{#N/A,#N/A,FALSE,"CCTV"}</definedName>
    <definedName name="CHRIS" localSheetId="13" hidden="1">{#N/A,#N/A,FALSE,"CCTV"}</definedName>
    <definedName name="CHRIS" localSheetId="14" hidden="1">{#N/A,#N/A,FALSE,"CCTV"}</definedName>
    <definedName name="CHRIS" localSheetId="15" hidden="1">{#N/A,#N/A,FALSE,"CCTV"}</definedName>
    <definedName name="CHRIS" hidden="1">{#N/A,#N/A,FALSE,"CCTV"}</definedName>
    <definedName name="chsdim">[45]csdim!$A$1376:$A$2509</definedName>
    <definedName name="chsloadrange">[45]chsload!$A$3:$A$62</definedName>
    <definedName name="chu_vi__m">[47]Data_analysis!$O$2:$O$1048576</definedName>
    <definedName name="chuyen" localSheetId="3" hidden="1">{"'Sheet1'!$L$16"}</definedName>
    <definedName name="chuyen" localSheetId="17" hidden="1">{"'Sheet1'!$L$16"}</definedName>
    <definedName name="chuyen" localSheetId="9" hidden="1">{"'Sheet1'!$L$16"}</definedName>
    <definedName name="chuyen" localSheetId="8" hidden="1">{"'Sheet1'!$L$16"}</definedName>
    <definedName name="chuyen" localSheetId="0" hidden="1">{"'Sheet1'!$L$16"}</definedName>
    <definedName name="chuyen" localSheetId="10" hidden="1">{"'Sheet1'!$L$16"}</definedName>
    <definedName name="chuyen" localSheetId="6" hidden="1">{"'Sheet1'!$L$16"}</definedName>
    <definedName name="chuyen" localSheetId="12" hidden="1">{"'Sheet1'!$L$16"}</definedName>
    <definedName name="chuyen" localSheetId="11" hidden="1">{"'Sheet1'!$L$16"}</definedName>
    <definedName name="chuyen" localSheetId="1" hidden="1">{"'Sheet1'!$L$16"}</definedName>
    <definedName name="chuyen" localSheetId="2" hidden="1">{"'Sheet1'!$L$16"}</definedName>
    <definedName name="chuyen" localSheetId="4" hidden="1">{"'Sheet1'!$L$16"}</definedName>
    <definedName name="chuyen" localSheetId="16" hidden="1">{"'Sheet1'!$L$16"}</definedName>
    <definedName name="chuyen" localSheetId="21" hidden="1">{"'Sheet1'!$L$16"}</definedName>
    <definedName name="chuyen" localSheetId="5" hidden="1">{"'Sheet1'!$L$16"}</definedName>
    <definedName name="chuyen" localSheetId="23" hidden="1">{"'Sheet1'!$L$16"}</definedName>
    <definedName name="chuyen" localSheetId="7" hidden="1">{"'Sheet1'!$L$16"}</definedName>
    <definedName name="chuyen" localSheetId="13" hidden="1">{"'Sheet1'!$L$16"}</definedName>
    <definedName name="chuyen" localSheetId="18" hidden="1">{"'Sheet1'!$L$16"}</definedName>
    <definedName name="chuyen" localSheetId="14" hidden="1">{"'Sheet1'!$L$16"}</definedName>
    <definedName name="chuyen" localSheetId="15" hidden="1">{"'Sheet1'!$L$16"}</definedName>
    <definedName name="chuyen" hidden="1">{"'Sheet1'!$L$16"}</definedName>
    <definedName name="ci" localSheetId="3" hidden="1">{"'Sheet1'!$L$16"}</definedName>
    <definedName name="ci" localSheetId="2" hidden="1">{"'Sheet1'!$L$16"}</definedName>
    <definedName name="ci" localSheetId="4" hidden="1">{"'Sheet1'!$L$16"}</definedName>
    <definedName name="ci" localSheetId="16" hidden="1">{"'Sheet1'!$L$16"}</definedName>
    <definedName name="ci" localSheetId="21" hidden="1">{"'Sheet1'!$L$16"}</definedName>
    <definedName name="ci" localSheetId="5" hidden="1">{"'Sheet1'!$L$16"}</definedName>
    <definedName name="ci" localSheetId="13" hidden="1">{"'Sheet1'!$L$16"}</definedName>
    <definedName name="ci" localSheetId="14" hidden="1">{"'Sheet1'!$L$16"}</definedName>
    <definedName name="ci" localSheetId="15" hidden="1">{"'Sheet1'!$L$16"}</definedName>
    <definedName name="ci" hidden="1">{"'Sheet1'!$L$16"}</definedName>
    <definedName name="CK">#REF!</definedName>
    <definedName name="clear">#REF!,#REF!,#REF!,#REF!,#REF!,#REF!,#REF!,#REF!,#REF!,#REF!,#REF!,#REF!,#REF!,#REF!,#REF!,#REF!,#REF!,#REF!</definedName>
    <definedName name="CLVC3">0.1</definedName>
    <definedName name="CLVCTB">#REF!</definedName>
    <definedName name="cn" localSheetId="3" hidden="1">{"'Sheet1'!$L$16"}</definedName>
    <definedName name="cn" localSheetId="2" hidden="1">{"'Sheet1'!$L$16"}</definedName>
    <definedName name="cn" localSheetId="4" hidden="1">{"'Sheet1'!$L$16"}</definedName>
    <definedName name="cn" localSheetId="16" hidden="1">{"'Sheet1'!$L$16"}</definedName>
    <definedName name="cn" localSheetId="21" hidden="1">{"'Sheet1'!$L$16"}</definedName>
    <definedName name="cn" localSheetId="5" hidden="1">{"'Sheet1'!$L$16"}</definedName>
    <definedName name="cn" localSheetId="13" hidden="1">{"'Sheet1'!$L$16"}</definedName>
    <definedName name="cn" localSheetId="14" hidden="1">{"'Sheet1'!$L$16"}</definedName>
    <definedName name="cn" localSheetId="15" hidden="1">{"'Sheet1'!$L$16"}</definedName>
    <definedName name="cn" hidden="1">{"'Sheet1'!$L$16"}</definedName>
    <definedName name="Cname">#REF!</definedName>
    <definedName name="Cnum">#REF!</definedName>
    <definedName name="COA_11">'[48]COA-17'!#REF!</definedName>
    <definedName name="COA_12">'[48]COA-17'!#REF!</definedName>
    <definedName name="COA_13">'[48]COA-17'!#REF!</definedName>
    <definedName name="COA_14">'[48]COA-17'!#REF!</definedName>
    <definedName name="COA_19">'[49]COA-17'!#REF!</definedName>
    <definedName name="Coc_60" localSheetId="3" hidden="1">{"'Sheet1'!$L$16"}</definedName>
    <definedName name="Coc_60" localSheetId="17" hidden="1">{"'Sheet1'!$L$16"}</definedName>
    <definedName name="Coc_60" localSheetId="9" hidden="1">{"'Sheet1'!$L$16"}</definedName>
    <definedName name="Coc_60" localSheetId="8" hidden="1">{"'Sheet1'!$L$16"}</definedName>
    <definedName name="Coc_60" localSheetId="0" hidden="1">{"'Sheet1'!$L$16"}</definedName>
    <definedName name="Coc_60" localSheetId="10" hidden="1">{"'Sheet1'!$L$16"}</definedName>
    <definedName name="Coc_60" localSheetId="6" hidden="1">{"'Sheet1'!$L$16"}</definedName>
    <definedName name="Coc_60" localSheetId="12" hidden="1">{"'Sheet1'!$L$16"}</definedName>
    <definedName name="Coc_60" localSheetId="11" hidden="1">{"'Sheet1'!$L$16"}</definedName>
    <definedName name="Coc_60" localSheetId="1" hidden="1">{"'Sheet1'!$L$16"}</definedName>
    <definedName name="Coc_60" localSheetId="2" hidden="1">{"'Sheet1'!$L$16"}</definedName>
    <definedName name="Coc_60" localSheetId="4" hidden="1">{"'Sheet1'!$L$16"}</definedName>
    <definedName name="Coc_60" localSheetId="16" hidden="1">{"'Sheet1'!$L$16"}</definedName>
    <definedName name="Coc_60" localSheetId="21" hidden="1">{"'Sheet1'!$L$16"}</definedName>
    <definedName name="Coc_60" localSheetId="5" hidden="1">{"'Sheet1'!$L$16"}</definedName>
    <definedName name="Coc_60" localSheetId="23" hidden="1">{"'Sheet1'!$L$16"}</definedName>
    <definedName name="Coc_60" localSheetId="7" hidden="1">{"'Sheet1'!$L$16"}</definedName>
    <definedName name="Coc_60" localSheetId="13" hidden="1">{"'Sheet1'!$L$16"}</definedName>
    <definedName name="Coc_60" localSheetId="18" hidden="1">{"'Sheet1'!$L$16"}</definedName>
    <definedName name="Coc_60" localSheetId="14" hidden="1">{"'Sheet1'!$L$16"}</definedName>
    <definedName name="Coc_60" localSheetId="15" hidden="1">{"'Sheet1'!$L$16"}</definedName>
    <definedName name="Coc_60" hidden="1">{"'Sheet1'!$L$16"}</definedName>
    <definedName name="CODE_HD_BL">'[50] HOP DONG'!$B$2:$F$601</definedName>
    <definedName name="codes" localSheetId="23">#REF!</definedName>
    <definedName name="codes">#REF!</definedName>
    <definedName name="codew" localSheetId="23">#REF!</definedName>
    <definedName name="codew">#REF!</definedName>
    <definedName name="coef" localSheetId="23">#REF!</definedName>
    <definedName name="coef">#REF!</definedName>
    <definedName name="coef1">#REF!</definedName>
    <definedName name="coef2">#REF!</definedName>
    <definedName name="coef3">#REF!</definedName>
    <definedName name="coeff">#REF!</definedName>
    <definedName name="coefiso" localSheetId="3">'[51]Unit Price'!#REF!</definedName>
    <definedName name="coefiso" localSheetId="2">'[51]Unit Price'!#REF!</definedName>
    <definedName name="coefiso" localSheetId="4">'[51]Unit Price'!#REF!</definedName>
    <definedName name="coefiso" localSheetId="16">'[51]Unit Price'!#REF!</definedName>
    <definedName name="coefiso" localSheetId="21">'[51]Unit Price'!#REF!</definedName>
    <definedName name="coefiso" localSheetId="5">'[51]Unit Price'!#REF!</definedName>
    <definedName name="coefiso" localSheetId="13">'[51]Unit Price'!#REF!</definedName>
    <definedName name="coefiso" localSheetId="18">'[51]Unit Price'!#REF!</definedName>
    <definedName name="coefiso" localSheetId="14">'[51]Unit Price'!#REF!</definedName>
    <definedName name="coefiso" localSheetId="15">'[51]Unit Price'!#REF!</definedName>
    <definedName name="coefiso">'[51]Unit Price'!#REF!</definedName>
    <definedName name="coefpoids">#REF!</definedName>
    <definedName name="Cöï_ly_vaän_chuyeãn">#REF!</definedName>
    <definedName name="CÖÏ_LY_VAÄN_CHUYEÅN">#REF!</definedName>
    <definedName name="colorCode" localSheetId="23">#REF!</definedName>
    <definedName name="colorCode">#REF!</definedName>
    <definedName name="ColumnSpacing1" localSheetId="23">#REF!</definedName>
    <definedName name="ColumnSpacing1">#REF!</definedName>
    <definedName name="ColumnSpacing10" localSheetId="23">#REF!</definedName>
    <definedName name="ColumnSpacing10">#REF!</definedName>
    <definedName name="ColumnSpacing11" localSheetId="23">#REF!</definedName>
    <definedName name="ColumnSpacing11">#REF!</definedName>
    <definedName name="ColumnSpacing12" localSheetId="23">#REF!</definedName>
    <definedName name="ColumnSpacing12">#REF!</definedName>
    <definedName name="ColumnSpacing2" localSheetId="23">#REF!</definedName>
    <definedName name="ColumnSpacing2">#REF!</definedName>
    <definedName name="ColumnSpacing3" localSheetId="23">#REF!</definedName>
    <definedName name="ColumnSpacing3">#REF!</definedName>
    <definedName name="ColumnSpacing4" localSheetId="23">#REF!</definedName>
    <definedName name="ColumnSpacing4">#REF!</definedName>
    <definedName name="ColumnSpacing5" localSheetId="23">#REF!</definedName>
    <definedName name="ColumnSpacing5">#REF!</definedName>
    <definedName name="ColumnSpacing6" localSheetId="23">#REF!</definedName>
    <definedName name="ColumnSpacing6">#REF!</definedName>
    <definedName name="ColumnSpacing7" localSheetId="23">#REF!</definedName>
    <definedName name="ColumnSpacing7">#REF!</definedName>
    <definedName name="ColumnSpacing8" localSheetId="23">#REF!</definedName>
    <definedName name="ColumnSpacing8">#REF!</definedName>
    <definedName name="ColumnSpacing9" localSheetId="23">#REF!</definedName>
    <definedName name="ColumnSpacing9">#REF!</definedName>
    <definedName name="comm_admin_esp1" localSheetId="23">#REF!</definedName>
    <definedName name="comm_admin_esp1">#REF!</definedName>
    <definedName name="comm_admin_esp2" localSheetId="23">#REF!</definedName>
    <definedName name="comm_admin_esp2">#REF!</definedName>
    <definedName name="Comm_exp" localSheetId="23">#REF!</definedName>
    <definedName name="Comm_exp">#REF!</definedName>
    <definedName name="COMMERCIALI" localSheetId="23">#REF!</definedName>
    <definedName name="COMMERCIALI">#REF!</definedName>
    <definedName name="COMMON">#REF!</definedName>
    <definedName name="COMMPART">[45]CLAMP!$A$2:$D$605</definedName>
    <definedName name="compl" localSheetId="3" hidden="1">{#N/A,#N/A,FALSE,"JACKETS (1100 t) (1)"}</definedName>
    <definedName name="compl" localSheetId="2" hidden="1">{#N/A,#N/A,FALSE,"JACKETS (1100 t) (1)"}</definedName>
    <definedName name="compl" localSheetId="4" hidden="1">{#N/A,#N/A,FALSE,"JACKETS (1100 t) (1)"}</definedName>
    <definedName name="compl" localSheetId="16" hidden="1">{#N/A,#N/A,FALSE,"JACKETS (1100 t) (1)"}</definedName>
    <definedName name="compl" localSheetId="21" hidden="1">{#N/A,#N/A,FALSE,"JACKETS (1100 t) (1)"}</definedName>
    <definedName name="compl" localSheetId="5" hidden="1">{#N/A,#N/A,FALSE,"JACKETS (1100 t) (1)"}</definedName>
    <definedName name="compl" localSheetId="13" hidden="1">{#N/A,#N/A,FALSE,"JACKETS (1100 t) (1)"}</definedName>
    <definedName name="compl" localSheetId="14" hidden="1">{#N/A,#N/A,FALSE,"JACKETS (1100 t) (1)"}</definedName>
    <definedName name="compl" localSheetId="15" hidden="1">{#N/A,#N/A,FALSE,"JACKETS (1100 t) (1)"}</definedName>
    <definedName name="compl" hidden="1">{#N/A,#N/A,FALSE,"JACKETS (1100 t) (1)"}</definedName>
    <definedName name="Composite" localSheetId="23">#REF!</definedName>
    <definedName name="Composite">#REF!</definedName>
    <definedName name="CON_EQP_COS">#REF!</definedName>
    <definedName name="CON_EQP_COST">#REF!</definedName>
    <definedName name="condition" localSheetId="3" hidden="1">{"'장비'!$A$3:$M$12"}</definedName>
    <definedName name="condition" localSheetId="2" hidden="1">{"'장비'!$A$3:$M$12"}</definedName>
    <definedName name="condition" localSheetId="4" hidden="1">{"'장비'!$A$3:$M$12"}</definedName>
    <definedName name="condition" localSheetId="16" hidden="1">{"'장비'!$A$3:$M$12"}</definedName>
    <definedName name="condition" localSheetId="21" hidden="1">{"'장비'!$A$3:$M$12"}</definedName>
    <definedName name="condition" localSheetId="5" hidden="1">{"'장비'!$A$3:$M$12"}</definedName>
    <definedName name="condition" localSheetId="13" hidden="1">{"'장비'!$A$3:$M$12"}</definedName>
    <definedName name="condition" localSheetId="14" hidden="1">{"'장비'!$A$3:$M$12"}</definedName>
    <definedName name="condition" localSheetId="15" hidden="1">{"'장비'!$A$3:$M$12"}</definedName>
    <definedName name="condition" hidden="1">{"'장비'!$A$3:$M$12"}</definedName>
    <definedName name="CONFIT">[49]PBS!$A$2:$IV$7</definedName>
    <definedName name="Cons_equip" localSheetId="3" hidden="1">{"'장비'!$A$3:$M$12"}</definedName>
    <definedName name="Cons_equip" localSheetId="2" hidden="1">{"'장비'!$A$3:$M$12"}</definedName>
    <definedName name="Cons_equip" localSheetId="4" hidden="1">{"'장비'!$A$3:$M$12"}</definedName>
    <definedName name="Cons_equip" localSheetId="16" hidden="1">{"'장비'!$A$3:$M$12"}</definedName>
    <definedName name="Cons_equip" localSheetId="21" hidden="1">{"'장비'!$A$3:$M$12"}</definedName>
    <definedName name="Cons_equip" localSheetId="5" hidden="1">{"'장비'!$A$3:$M$12"}</definedName>
    <definedName name="Cons_equip" localSheetId="13" hidden="1">{"'장비'!$A$3:$M$12"}</definedName>
    <definedName name="Cons_equip" localSheetId="14" hidden="1">{"'장비'!$A$3:$M$12"}</definedName>
    <definedName name="Cons_equip" localSheetId="15" hidden="1">{"'장비'!$A$3:$M$12"}</definedName>
    <definedName name="Cons_equip" hidden="1">{"'장비'!$A$3:$M$12"}</definedName>
    <definedName name="CONST_EQ">#REF!</definedName>
    <definedName name="constr_approach" localSheetId="23">#REF!</definedName>
    <definedName name="constr_approach">#REF!</definedName>
    <definedName name="CONSUME1" localSheetId="3" hidden="1">{#N/A,#N/A,FALSE,"CCTV"}</definedName>
    <definedName name="CONSUME1" localSheetId="2" hidden="1">{#N/A,#N/A,FALSE,"CCTV"}</definedName>
    <definedName name="CONSUME1" localSheetId="4" hidden="1">{#N/A,#N/A,FALSE,"CCTV"}</definedName>
    <definedName name="CONSUME1" localSheetId="16" hidden="1">{#N/A,#N/A,FALSE,"CCTV"}</definedName>
    <definedName name="CONSUME1" localSheetId="21" hidden="1">{#N/A,#N/A,FALSE,"CCTV"}</definedName>
    <definedName name="CONSUME1" localSheetId="5" hidden="1">{#N/A,#N/A,FALSE,"CCTV"}</definedName>
    <definedName name="CONSUME1" localSheetId="13" hidden="1">{#N/A,#N/A,FALSE,"CCTV"}</definedName>
    <definedName name="CONSUME1" localSheetId="14" hidden="1">{#N/A,#N/A,FALSE,"CCTV"}</definedName>
    <definedName name="CONSUME1" localSheetId="15" hidden="1">{#N/A,#N/A,FALSE,"CCTV"}</definedName>
    <definedName name="CONSUME1" hidden="1">{#N/A,#N/A,FALSE,"CCTV"}</definedName>
    <definedName name="Container">#REF!</definedName>
    <definedName name="Containerverpackung">#REF!</definedName>
    <definedName name="Contingency" localSheetId="3">[51]Summary!$D$22</definedName>
    <definedName name="Contingency" localSheetId="2">[51]Summary!$D$22</definedName>
    <definedName name="Contingency" localSheetId="4">[51]Summary!$D$22</definedName>
    <definedName name="Contingency" localSheetId="16">[51]Summary!$D$22</definedName>
    <definedName name="Contingency" localSheetId="21">[51]Summary!$D$22</definedName>
    <definedName name="Contingency" localSheetId="5">[51]Summary!$D$22</definedName>
    <definedName name="Contingency" localSheetId="13">[51]Summary!$D$22</definedName>
    <definedName name="Contingency" localSheetId="18">[51]Summary!$D$22</definedName>
    <definedName name="Contingency" localSheetId="14">[51]Summary!$D$22</definedName>
    <definedName name="Contingency" localSheetId="15">[51]Summary!$D$22</definedName>
    <definedName name="Contingency">[51]Summary!$D$22</definedName>
    <definedName name="Contingency_Start" localSheetId="23">#REF!</definedName>
    <definedName name="Contingency_Start">#REF!</definedName>
    <definedName name="Continua" localSheetId="23">#REF!</definedName>
    <definedName name="Continua">#REF!</definedName>
    <definedName name="contr" localSheetId="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2"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4"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16"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2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5"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1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14"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15"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actor">#REF!</definedName>
    <definedName name="Contry_risk" localSheetId="23">#REF!</definedName>
    <definedName name="Contry_risk">#REF!</definedName>
    <definedName name="Copia" localSheetId="23">#REF!</definedName>
    <definedName name="Copia">#REF!</definedName>
    <definedName name="Copyright" hidden="1">"© 1995 Worley Limited"</definedName>
    <definedName name="corr" localSheetId="23">#REF!</definedName>
    <definedName name="corr">#REF!</definedName>
    <definedName name="COS_FC" localSheetId="23">#REF!</definedName>
    <definedName name="COS_FC">#REF!</definedName>
    <definedName name="COS_LC" localSheetId="23">#REF!</definedName>
    <definedName name="COS_LC">#REF!</definedName>
    <definedName name="COS_SUP" localSheetId="23">#REF!</definedName>
    <definedName name="COS_SUP">#REF!</definedName>
    <definedName name="COST" localSheetId="3">[52]PipeSummary!$AJ$10:$AO$28</definedName>
    <definedName name="COST" localSheetId="2">[52]PipeSummary!$AJ$10:$AO$28</definedName>
    <definedName name="COST" localSheetId="4">[52]PipeSummary!$AJ$10:$AO$28</definedName>
    <definedName name="COST" localSheetId="16">[52]PipeSummary!$AJ$10:$AO$28</definedName>
    <definedName name="COST" localSheetId="21">[52]PipeSummary!$AJ$10:$AO$28</definedName>
    <definedName name="COST" localSheetId="5">[52]PipeSummary!$AJ$10:$AO$28</definedName>
    <definedName name="COST" localSheetId="13">[52]PipeSummary!$AJ$10:$AO$28</definedName>
    <definedName name="COST" localSheetId="18">[52]PipeSummary!$AJ$10:$AO$28</definedName>
    <definedName name="COST" localSheetId="14">[52]PipeSummary!$AJ$10:$AO$28</definedName>
    <definedName name="COST" localSheetId="15">[52]PipeSummary!$AJ$10:$AO$28</definedName>
    <definedName name="COST">[52]PipeSummary!$AJ$10:$AO$28</definedName>
    <definedName name="COST.020">#REF!</definedName>
    <definedName name="COST.030">#REF!</definedName>
    <definedName name="COST.040">#REF!</definedName>
    <definedName name="COST.050">#REF!</definedName>
    <definedName name="COST.060">#REF!</definedName>
    <definedName name="COST.070">#REF!</definedName>
    <definedName name="COST.080">#REF!</definedName>
    <definedName name="COST.100">#REF!</definedName>
    <definedName name="COST.110">#REF!</definedName>
    <definedName name="COST.120">#REF!</definedName>
    <definedName name="COST.130">#REF!</definedName>
    <definedName name="COST.140">#REF!</definedName>
    <definedName name="COST.150">#REF!</definedName>
    <definedName name="COST.210">#REF!</definedName>
    <definedName name="COST.220">#REF!</definedName>
    <definedName name="COST.230">#REF!</definedName>
    <definedName name="COST.240">#REF!</definedName>
    <definedName name="COST.270">#REF!</definedName>
    <definedName name="COST.280">#REF!</definedName>
    <definedName name="COST.300">#REF!</definedName>
    <definedName name="COST.320">#REF!</definedName>
    <definedName name="COST.330">#REF!</definedName>
    <definedName name="COST.350">#REF!</definedName>
    <definedName name="COST.360">#REF!</definedName>
    <definedName name="COST.370">#REF!</definedName>
    <definedName name="COST.380">#REF!</definedName>
    <definedName name="COST.400">#REF!</definedName>
    <definedName name="cost_1" localSheetId="3" hidden="1">{#N/A,#N/A,TRUE,"Basic";#N/A,#N/A,TRUE,"EXT-TABLE";#N/A,#N/A,TRUE,"STEEL";#N/A,#N/A,TRUE,"INT-Table";#N/A,#N/A,TRUE,"STEEL";#N/A,#N/A,TRUE,"Door"}</definedName>
    <definedName name="cost_1" localSheetId="2" hidden="1">{#N/A,#N/A,TRUE,"Basic";#N/A,#N/A,TRUE,"EXT-TABLE";#N/A,#N/A,TRUE,"STEEL";#N/A,#N/A,TRUE,"INT-Table";#N/A,#N/A,TRUE,"STEEL";#N/A,#N/A,TRUE,"Door"}</definedName>
    <definedName name="cost_1" localSheetId="4" hidden="1">{#N/A,#N/A,TRUE,"Basic";#N/A,#N/A,TRUE,"EXT-TABLE";#N/A,#N/A,TRUE,"STEEL";#N/A,#N/A,TRUE,"INT-Table";#N/A,#N/A,TRUE,"STEEL";#N/A,#N/A,TRUE,"Door"}</definedName>
    <definedName name="cost_1" localSheetId="16" hidden="1">{#N/A,#N/A,TRUE,"Basic";#N/A,#N/A,TRUE,"EXT-TABLE";#N/A,#N/A,TRUE,"STEEL";#N/A,#N/A,TRUE,"INT-Table";#N/A,#N/A,TRUE,"STEEL";#N/A,#N/A,TRUE,"Door"}</definedName>
    <definedName name="cost_1" localSheetId="21" hidden="1">{#N/A,#N/A,TRUE,"Basic";#N/A,#N/A,TRUE,"EXT-TABLE";#N/A,#N/A,TRUE,"STEEL";#N/A,#N/A,TRUE,"INT-Table";#N/A,#N/A,TRUE,"STEEL";#N/A,#N/A,TRUE,"Door"}</definedName>
    <definedName name="cost_1" localSheetId="5" hidden="1">{#N/A,#N/A,TRUE,"Basic";#N/A,#N/A,TRUE,"EXT-TABLE";#N/A,#N/A,TRUE,"STEEL";#N/A,#N/A,TRUE,"INT-Table";#N/A,#N/A,TRUE,"STEEL";#N/A,#N/A,TRUE,"Door"}</definedName>
    <definedName name="cost_1" localSheetId="13" hidden="1">{#N/A,#N/A,TRUE,"Basic";#N/A,#N/A,TRUE,"EXT-TABLE";#N/A,#N/A,TRUE,"STEEL";#N/A,#N/A,TRUE,"INT-Table";#N/A,#N/A,TRUE,"STEEL";#N/A,#N/A,TRUE,"Door"}</definedName>
    <definedName name="cost_1" localSheetId="14" hidden="1">{#N/A,#N/A,TRUE,"Basic";#N/A,#N/A,TRUE,"EXT-TABLE";#N/A,#N/A,TRUE,"STEEL";#N/A,#N/A,TRUE,"INT-Table";#N/A,#N/A,TRUE,"STEEL";#N/A,#N/A,TRUE,"Door"}</definedName>
    <definedName name="cost_1" localSheetId="15" hidden="1">{#N/A,#N/A,TRUE,"Basic";#N/A,#N/A,TRUE,"EXT-TABLE";#N/A,#N/A,TRUE,"STEEL";#N/A,#N/A,TRUE,"INT-Table";#N/A,#N/A,TRUE,"STEEL";#N/A,#N/A,TRUE,"Door"}</definedName>
    <definedName name="cost_1" hidden="1">{#N/A,#N/A,TRUE,"Basic";#N/A,#N/A,TRUE,"EXT-TABLE";#N/A,#N/A,TRUE,"STEEL";#N/A,#N/A,TRUE,"INT-Table";#N/A,#N/A,TRUE,"STEEL";#N/A,#N/A,TRUE,"Door"}</definedName>
    <definedName name="cost_1_1" localSheetId="3" hidden="1">{#N/A,#N/A,TRUE,"Basic";#N/A,#N/A,TRUE,"EXT-TABLE";#N/A,#N/A,TRUE,"STEEL";#N/A,#N/A,TRUE,"INT-Table";#N/A,#N/A,TRUE,"STEEL";#N/A,#N/A,TRUE,"Door"}</definedName>
    <definedName name="cost_1_1" localSheetId="2" hidden="1">{#N/A,#N/A,TRUE,"Basic";#N/A,#N/A,TRUE,"EXT-TABLE";#N/A,#N/A,TRUE,"STEEL";#N/A,#N/A,TRUE,"INT-Table";#N/A,#N/A,TRUE,"STEEL";#N/A,#N/A,TRUE,"Door"}</definedName>
    <definedName name="cost_1_1" localSheetId="4" hidden="1">{#N/A,#N/A,TRUE,"Basic";#N/A,#N/A,TRUE,"EXT-TABLE";#N/A,#N/A,TRUE,"STEEL";#N/A,#N/A,TRUE,"INT-Table";#N/A,#N/A,TRUE,"STEEL";#N/A,#N/A,TRUE,"Door"}</definedName>
    <definedName name="cost_1_1" localSheetId="16" hidden="1">{#N/A,#N/A,TRUE,"Basic";#N/A,#N/A,TRUE,"EXT-TABLE";#N/A,#N/A,TRUE,"STEEL";#N/A,#N/A,TRUE,"INT-Table";#N/A,#N/A,TRUE,"STEEL";#N/A,#N/A,TRUE,"Door"}</definedName>
    <definedName name="cost_1_1" localSheetId="21" hidden="1">{#N/A,#N/A,TRUE,"Basic";#N/A,#N/A,TRUE,"EXT-TABLE";#N/A,#N/A,TRUE,"STEEL";#N/A,#N/A,TRUE,"INT-Table";#N/A,#N/A,TRUE,"STEEL";#N/A,#N/A,TRUE,"Door"}</definedName>
    <definedName name="cost_1_1" localSheetId="5" hidden="1">{#N/A,#N/A,TRUE,"Basic";#N/A,#N/A,TRUE,"EXT-TABLE";#N/A,#N/A,TRUE,"STEEL";#N/A,#N/A,TRUE,"INT-Table";#N/A,#N/A,TRUE,"STEEL";#N/A,#N/A,TRUE,"Door"}</definedName>
    <definedName name="cost_1_1" localSheetId="13" hidden="1">{#N/A,#N/A,TRUE,"Basic";#N/A,#N/A,TRUE,"EXT-TABLE";#N/A,#N/A,TRUE,"STEEL";#N/A,#N/A,TRUE,"INT-Table";#N/A,#N/A,TRUE,"STEEL";#N/A,#N/A,TRUE,"Door"}</definedName>
    <definedName name="cost_1_1" localSheetId="14" hidden="1">{#N/A,#N/A,TRUE,"Basic";#N/A,#N/A,TRUE,"EXT-TABLE";#N/A,#N/A,TRUE,"STEEL";#N/A,#N/A,TRUE,"INT-Table";#N/A,#N/A,TRUE,"STEEL";#N/A,#N/A,TRUE,"Door"}</definedName>
    <definedName name="cost_1_1" localSheetId="15" hidden="1">{#N/A,#N/A,TRUE,"Basic";#N/A,#N/A,TRUE,"EXT-TABLE";#N/A,#N/A,TRUE,"STEEL";#N/A,#N/A,TRUE,"INT-Table";#N/A,#N/A,TRUE,"STEEL";#N/A,#N/A,TRUE,"Door"}</definedName>
    <definedName name="cost_1_1" hidden="1">{#N/A,#N/A,TRUE,"Basic";#N/A,#N/A,TRUE,"EXT-TABLE";#N/A,#N/A,TRUE,"STEEL";#N/A,#N/A,TRUE,"INT-Table";#N/A,#N/A,TRUE,"STEEL";#N/A,#N/A,TRUE,"Door"}</definedName>
    <definedName name="cost_1_2" localSheetId="3" hidden="1">{#N/A,#N/A,TRUE,"Basic";#N/A,#N/A,TRUE,"EXT-TABLE";#N/A,#N/A,TRUE,"STEEL";#N/A,#N/A,TRUE,"INT-Table";#N/A,#N/A,TRUE,"STEEL";#N/A,#N/A,TRUE,"Door"}</definedName>
    <definedName name="cost_1_2" localSheetId="2" hidden="1">{#N/A,#N/A,TRUE,"Basic";#N/A,#N/A,TRUE,"EXT-TABLE";#N/A,#N/A,TRUE,"STEEL";#N/A,#N/A,TRUE,"INT-Table";#N/A,#N/A,TRUE,"STEEL";#N/A,#N/A,TRUE,"Door"}</definedName>
    <definedName name="cost_1_2" localSheetId="4" hidden="1">{#N/A,#N/A,TRUE,"Basic";#N/A,#N/A,TRUE,"EXT-TABLE";#N/A,#N/A,TRUE,"STEEL";#N/A,#N/A,TRUE,"INT-Table";#N/A,#N/A,TRUE,"STEEL";#N/A,#N/A,TRUE,"Door"}</definedName>
    <definedName name="cost_1_2" localSheetId="16" hidden="1">{#N/A,#N/A,TRUE,"Basic";#N/A,#N/A,TRUE,"EXT-TABLE";#N/A,#N/A,TRUE,"STEEL";#N/A,#N/A,TRUE,"INT-Table";#N/A,#N/A,TRUE,"STEEL";#N/A,#N/A,TRUE,"Door"}</definedName>
    <definedName name="cost_1_2" localSheetId="21" hidden="1">{#N/A,#N/A,TRUE,"Basic";#N/A,#N/A,TRUE,"EXT-TABLE";#N/A,#N/A,TRUE,"STEEL";#N/A,#N/A,TRUE,"INT-Table";#N/A,#N/A,TRUE,"STEEL";#N/A,#N/A,TRUE,"Door"}</definedName>
    <definedName name="cost_1_2" localSheetId="5" hidden="1">{#N/A,#N/A,TRUE,"Basic";#N/A,#N/A,TRUE,"EXT-TABLE";#N/A,#N/A,TRUE,"STEEL";#N/A,#N/A,TRUE,"INT-Table";#N/A,#N/A,TRUE,"STEEL";#N/A,#N/A,TRUE,"Door"}</definedName>
    <definedName name="cost_1_2" localSheetId="13" hidden="1">{#N/A,#N/A,TRUE,"Basic";#N/A,#N/A,TRUE,"EXT-TABLE";#N/A,#N/A,TRUE,"STEEL";#N/A,#N/A,TRUE,"INT-Table";#N/A,#N/A,TRUE,"STEEL";#N/A,#N/A,TRUE,"Door"}</definedName>
    <definedName name="cost_1_2" localSheetId="14" hidden="1">{#N/A,#N/A,TRUE,"Basic";#N/A,#N/A,TRUE,"EXT-TABLE";#N/A,#N/A,TRUE,"STEEL";#N/A,#N/A,TRUE,"INT-Table";#N/A,#N/A,TRUE,"STEEL";#N/A,#N/A,TRUE,"Door"}</definedName>
    <definedName name="cost_1_2" localSheetId="15" hidden="1">{#N/A,#N/A,TRUE,"Basic";#N/A,#N/A,TRUE,"EXT-TABLE";#N/A,#N/A,TRUE,"STEEL";#N/A,#N/A,TRUE,"INT-Table";#N/A,#N/A,TRUE,"STEEL";#N/A,#N/A,TRUE,"Door"}</definedName>
    <definedName name="cost_1_2" hidden="1">{#N/A,#N/A,TRUE,"Basic";#N/A,#N/A,TRUE,"EXT-TABLE";#N/A,#N/A,TRUE,"STEEL";#N/A,#N/A,TRUE,"INT-Table";#N/A,#N/A,TRUE,"STEEL";#N/A,#N/A,TRUE,"Door"}</definedName>
    <definedName name="cost_2" localSheetId="3" hidden="1">{#N/A,#N/A,TRUE,"Basic";#N/A,#N/A,TRUE,"EXT-TABLE";#N/A,#N/A,TRUE,"STEEL";#N/A,#N/A,TRUE,"INT-Table";#N/A,#N/A,TRUE,"STEEL";#N/A,#N/A,TRUE,"Door"}</definedName>
    <definedName name="cost_2" localSheetId="2" hidden="1">{#N/A,#N/A,TRUE,"Basic";#N/A,#N/A,TRUE,"EXT-TABLE";#N/A,#N/A,TRUE,"STEEL";#N/A,#N/A,TRUE,"INT-Table";#N/A,#N/A,TRUE,"STEEL";#N/A,#N/A,TRUE,"Door"}</definedName>
    <definedName name="cost_2" localSheetId="4" hidden="1">{#N/A,#N/A,TRUE,"Basic";#N/A,#N/A,TRUE,"EXT-TABLE";#N/A,#N/A,TRUE,"STEEL";#N/A,#N/A,TRUE,"INT-Table";#N/A,#N/A,TRUE,"STEEL";#N/A,#N/A,TRUE,"Door"}</definedName>
    <definedName name="cost_2" localSheetId="16" hidden="1">{#N/A,#N/A,TRUE,"Basic";#N/A,#N/A,TRUE,"EXT-TABLE";#N/A,#N/A,TRUE,"STEEL";#N/A,#N/A,TRUE,"INT-Table";#N/A,#N/A,TRUE,"STEEL";#N/A,#N/A,TRUE,"Door"}</definedName>
    <definedName name="cost_2" localSheetId="21" hidden="1">{#N/A,#N/A,TRUE,"Basic";#N/A,#N/A,TRUE,"EXT-TABLE";#N/A,#N/A,TRUE,"STEEL";#N/A,#N/A,TRUE,"INT-Table";#N/A,#N/A,TRUE,"STEEL";#N/A,#N/A,TRUE,"Door"}</definedName>
    <definedName name="cost_2" localSheetId="5" hidden="1">{#N/A,#N/A,TRUE,"Basic";#N/A,#N/A,TRUE,"EXT-TABLE";#N/A,#N/A,TRUE,"STEEL";#N/A,#N/A,TRUE,"INT-Table";#N/A,#N/A,TRUE,"STEEL";#N/A,#N/A,TRUE,"Door"}</definedName>
    <definedName name="cost_2" localSheetId="13" hidden="1">{#N/A,#N/A,TRUE,"Basic";#N/A,#N/A,TRUE,"EXT-TABLE";#N/A,#N/A,TRUE,"STEEL";#N/A,#N/A,TRUE,"INT-Table";#N/A,#N/A,TRUE,"STEEL";#N/A,#N/A,TRUE,"Door"}</definedName>
    <definedName name="cost_2" localSheetId="14" hidden="1">{#N/A,#N/A,TRUE,"Basic";#N/A,#N/A,TRUE,"EXT-TABLE";#N/A,#N/A,TRUE,"STEEL";#N/A,#N/A,TRUE,"INT-Table";#N/A,#N/A,TRUE,"STEEL";#N/A,#N/A,TRUE,"Door"}</definedName>
    <definedName name="cost_2" localSheetId="15" hidden="1">{#N/A,#N/A,TRUE,"Basic";#N/A,#N/A,TRUE,"EXT-TABLE";#N/A,#N/A,TRUE,"STEEL";#N/A,#N/A,TRUE,"INT-Table";#N/A,#N/A,TRUE,"STEEL";#N/A,#N/A,TRUE,"Door"}</definedName>
    <definedName name="cost_2" hidden="1">{#N/A,#N/A,TRUE,"Basic";#N/A,#N/A,TRUE,"EXT-TABLE";#N/A,#N/A,TRUE,"STEEL";#N/A,#N/A,TRUE,"INT-Table";#N/A,#N/A,TRUE,"STEEL";#N/A,#N/A,TRUE,"Door"}</definedName>
    <definedName name="cost_2_1" localSheetId="3" hidden="1">{#N/A,#N/A,TRUE,"Basic";#N/A,#N/A,TRUE,"EXT-TABLE";#N/A,#N/A,TRUE,"STEEL";#N/A,#N/A,TRUE,"INT-Table";#N/A,#N/A,TRUE,"STEEL";#N/A,#N/A,TRUE,"Door"}</definedName>
    <definedName name="cost_2_1" localSheetId="2" hidden="1">{#N/A,#N/A,TRUE,"Basic";#N/A,#N/A,TRUE,"EXT-TABLE";#N/A,#N/A,TRUE,"STEEL";#N/A,#N/A,TRUE,"INT-Table";#N/A,#N/A,TRUE,"STEEL";#N/A,#N/A,TRUE,"Door"}</definedName>
    <definedName name="cost_2_1" localSheetId="4" hidden="1">{#N/A,#N/A,TRUE,"Basic";#N/A,#N/A,TRUE,"EXT-TABLE";#N/A,#N/A,TRUE,"STEEL";#N/A,#N/A,TRUE,"INT-Table";#N/A,#N/A,TRUE,"STEEL";#N/A,#N/A,TRUE,"Door"}</definedName>
    <definedName name="cost_2_1" localSheetId="16" hidden="1">{#N/A,#N/A,TRUE,"Basic";#N/A,#N/A,TRUE,"EXT-TABLE";#N/A,#N/A,TRUE,"STEEL";#N/A,#N/A,TRUE,"INT-Table";#N/A,#N/A,TRUE,"STEEL";#N/A,#N/A,TRUE,"Door"}</definedName>
    <definedName name="cost_2_1" localSheetId="21" hidden="1">{#N/A,#N/A,TRUE,"Basic";#N/A,#N/A,TRUE,"EXT-TABLE";#N/A,#N/A,TRUE,"STEEL";#N/A,#N/A,TRUE,"INT-Table";#N/A,#N/A,TRUE,"STEEL";#N/A,#N/A,TRUE,"Door"}</definedName>
    <definedName name="cost_2_1" localSheetId="5" hidden="1">{#N/A,#N/A,TRUE,"Basic";#N/A,#N/A,TRUE,"EXT-TABLE";#N/A,#N/A,TRUE,"STEEL";#N/A,#N/A,TRUE,"INT-Table";#N/A,#N/A,TRUE,"STEEL";#N/A,#N/A,TRUE,"Door"}</definedName>
    <definedName name="cost_2_1" localSheetId="13" hidden="1">{#N/A,#N/A,TRUE,"Basic";#N/A,#N/A,TRUE,"EXT-TABLE";#N/A,#N/A,TRUE,"STEEL";#N/A,#N/A,TRUE,"INT-Table";#N/A,#N/A,TRUE,"STEEL";#N/A,#N/A,TRUE,"Door"}</definedName>
    <definedName name="cost_2_1" localSheetId="14" hidden="1">{#N/A,#N/A,TRUE,"Basic";#N/A,#N/A,TRUE,"EXT-TABLE";#N/A,#N/A,TRUE,"STEEL";#N/A,#N/A,TRUE,"INT-Table";#N/A,#N/A,TRUE,"STEEL";#N/A,#N/A,TRUE,"Door"}</definedName>
    <definedName name="cost_2_1" localSheetId="15" hidden="1">{#N/A,#N/A,TRUE,"Basic";#N/A,#N/A,TRUE,"EXT-TABLE";#N/A,#N/A,TRUE,"STEEL";#N/A,#N/A,TRUE,"INT-Table";#N/A,#N/A,TRUE,"STEEL";#N/A,#N/A,TRUE,"Door"}</definedName>
    <definedName name="cost_2_1" hidden="1">{#N/A,#N/A,TRUE,"Basic";#N/A,#N/A,TRUE,"EXT-TABLE";#N/A,#N/A,TRUE,"STEEL";#N/A,#N/A,TRUE,"INT-Table";#N/A,#N/A,TRUE,"STEEL";#N/A,#N/A,TRUE,"Door"}</definedName>
    <definedName name="cost_2_2" localSheetId="3" hidden="1">{#N/A,#N/A,TRUE,"Basic";#N/A,#N/A,TRUE,"EXT-TABLE";#N/A,#N/A,TRUE,"STEEL";#N/A,#N/A,TRUE,"INT-Table";#N/A,#N/A,TRUE,"STEEL";#N/A,#N/A,TRUE,"Door"}</definedName>
    <definedName name="cost_2_2" localSheetId="2" hidden="1">{#N/A,#N/A,TRUE,"Basic";#N/A,#N/A,TRUE,"EXT-TABLE";#N/A,#N/A,TRUE,"STEEL";#N/A,#N/A,TRUE,"INT-Table";#N/A,#N/A,TRUE,"STEEL";#N/A,#N/A,TRUE,"Door"}</definedName>
    <definedName name="cost_2_2" localSheetId="4" hidden="1">{#N/A,#N/A,TRUE,"Basic";#N/A,#N/A,TRUE,"EXT-TABLE";#N/A,#N/A,TRUE,"STEEL";#N/A,#N/A,TRUE,"INT-Table";#N/A,#N/A,TRUE,"STEEL";#N/A,#N/A,TRUE,"Door"}</definedName>
    <definedName name="cost_2_2" localSheetId="16" hidden="1">{#N/A,#N/A,TRUE,"Basic";#N/A,#N/A,TRUE,"EXT-TABLE";#N/A,#N/A,TRUE,"STEEL";#N/A,#N/A,TRUE,"INT-Table";#N/A,#N/A,TRUE,"STEEL";#N/A,#N/A,TRUE,"Door"}</definedName>
    <definedName name="cost_2_2" localSheetId="21" hidden="1">{#N/A,#N/A,TRUE,"Basic";#N/A,#N/A,TRUE,"EXT-TABLE";#N/A,#N/A,TRUE,"STEEL";#N/A,#N/A,TRUE,"INT-Table";#N/A,#N/A,TRUE,"STEEL";#N/A,#N/A,TRUE,"Door"}</definedName>
    <definedName name="cost_2_2" localSheetId="5" hidden="1">{#N/A,#N/A,TRUE,"Basic";#N/A,#N/A,TRUE,"EXT-TABLE";#N/A,#N/A,TRUE,"STEEL";#N/A,#N/A,TRUE,"INT-Table";#N/A,#N/A,TRUE,"STEEL";#N/A,#N/A,TRUE,"Door"}</definedName>
    <definedName name="cost_2_2" localSheetId="13" hidden="1">{#N/A,#N/A,TRUE,"Basic";#N/A,#N/A,TRUE,"EXT-TABLE";#N/A,#N/A,TRUE,"STEEL";#N/A,#N/A,TRUE,"INT-Table";#N/A,#N/A,TRUE,"STEEL";#N/A,#N/A,TRUE,"Door"}</definedName>
    <definedName name="cost_2_2" localSheetId="14" hidden="1">{#N/A,#N/A,TRUE,"Basic";#N/A,#N/A,TRUE,"EXT-TABLE";#N/A,#N/A,TRUE,"STEEL";#N/A,#N/A,TRUE,"INT-Table";#N/A,#N/A,TRUE,"STEEL";#N/A,#N/A,TRUE,"Door"}</definedName>
    <definedName name="cost_2_2" localSheetId="15" hidden="1">{#N/A,#N/A,TRUE,"Basic";#N/A,#N/A,TRUE,"EXT-TABLE";#N/A,#N/A,TRUE,"STEEL";#N/A,#N/A,TRUE,"INT-Table";#N/A,#N/A,TRUE,"STEEL";#N/A,#N/A,TRUE,"Door"}</definedName>
    <definedName name="cost_2_2" hidden="1">{#N/A,#N/A,TRUE,"Basic";#N/A,#N/A,TRUE,"EXT-TABLE";#N/A,#N/A,TRUE,"STEEL";#N/A,#N/A,TRUE,"INT-Table";#N/A,#N/A,TRUE,"STEEL";#N/A,#N/A,TRUE,"Door"}</definedName>
    <definedName name="cost_3" localSheetId="3" hidden="1">{#N/A,#N/A,TRUE,"Basic";#N/A,#N/A,TRUE,"EXT-TABLE";#N/A,#N/A,TRUE,"STEEL";#N/A,#N/A,TRUE,"INT-Table";#N/A,#N/A,TRUE,"STEEL";#N/A,#N/A,TRUE,"Door"}</definedName>
    <definedName name="cost_3" localSheetId="2" hidden="1">{#N/A,#N/A,TRUE,"Basic";#N/A,#N/A,TRUE,"EXT-TABLE";#N/A,#N/A,TRUE,"STEEL";#N/A,#N/A,TRUE,"INT-Table";#N/A,#N/A,TRUE,"STEEL";#N/A,#N/A,TRUE,"Door"}</definedName>
    <definedName name="cost_3" localSheetId="4" hidden="1">{#N/A,#N/A,TRUE,"Basic";#N/A,#N/A,TRUE,"EXT-TABLE";#N/A,#N/A,TRUE,"STEEL";#N/A,#N/A,TRUE,"INT-Table";#N/A,#N/A,TRUE,"STEEL";#N/A,#N/A,TRUE,"Door"}</definedName>
    <definedName name="cost_3" localSheetId="16" hidden="1">{#N/A,#N/A,TRUE,"Basic";#N/A,#N/A,TRUE,"EXT-TABLE";#N/A,#N/A,TRUE,"STEEL";#N/A,#N/A,TRUE,"INT-Table";#N/A,#N/A,TRUE,"STEEL";#N/A,#N/A,TRUE,"Door"}</definedName>
    <definedName name="cost_3" localSheetId="21" hidden="1">{#N/A,#N/A,TRUE,"Basic";#N/A,#N/A,TRUE,"EXT-TABLE";#N/A,#N/A,TRUE,"STEEL";#N/A,#N/A,TRUE,"INT-Table";#N/A,#N/A,TRUE,"STEEL";#N/A,#N/A,TRUE,"Door"}</definedName>
    <definedName name="cost_3" localSheetId="5" hidden="1">{#N/A,#N/A,TRUE,"Basic";#N/A,#N/A,TRUE,"EXT-TABLE";#N/A,#N/A,TRUE,"STEEL";#N/A,#N/A,TRUE,"INT-Table";#N/A,#N/A,TRUE,"STEEL";#N/A,#N/A,TRUE,"Door"}</definedName>
    <definedName name="cost_3" localSheetId="13" hidden="1">{#N/A,#N/A,TRUE,"Basic";#N/A,#N/A,TRUE,"EXT-TABLE";#N/A,#N/A,TRUE,"STEEL";#N/A,#N/A,TRUE,"INT-Table";#N/A,#N/A,TRUE,"STEEL";#N/A,#N/A,TRUE,"Door"}</definedName>
    <definedName name="cost_3" localSheetId="14" hidden="1">{#N/A,#N/A,TRUE,"Basic";#N/A,#N/A,TRUE,"EXT-TABLE";#N/A,#N/A,TRUE,"STEEL";#N/A,#N/A,TRUE,"INT-Table";#N/A,#N/A,TRUE,"STEEL";#N/A,#N/A,TRUE,"Door"}</definedName>
    <definedName name="cost_3" localSheetId="15" hidden="1">{#N/A,#N/A,TRUE,"Basic";#N/A,#N/A,TRUE,"EXT-TABLE";#N/A,#N/A,TRUE,"STEEL";#N/A,#N/A,TRUE,"INT-Table";#N/A,#N/A,TRUE,"STEEL";#N/A,#N/A,TRUE,"Door"}</definedName>
    <definedName name="cost_3" hidden="1">{#N/A,#N/A,TRUE,"Basic";#N/A,#N/A,TRUE,"EXT-TABLE";#N/A,#N/A,TRUE,"STEEL";#N/A,#N/A,TRUE,"INT-Table";#N/A,#N/A,TRUE,"STEEL";#N/A,#N/A,TRUE,"Door"}</definedName>
    <definedName name="cost_3_1" localSheetId="3" hidden="1">{#N/A,#N/A,TRUE,"Basic";#N/A,#N/A,TRUE,"EXT-TABLE";#N/A,#N/A,TRUE,"STEEL";#N/A,#N/A,TRUE,"INT-Table";#N/A,#N/A,TRUE,"STEEL";#N/A,#N/A,TRUE,"Door"}</definedName>
    <definedName name="cost_3_1" localSheetId="2" hidden="1">{#N/A,#N/A,TRUE,"Basic";#N/A,#N/A,TRUE,"EXT-TABLE";#N/A,#N/A,TRUE,"STEEL";#N/A,#N/A,TRUE,"INT-Table";#N/A,#N/A,TRUE,"STEEL";#N/A,#N/A,TRUE,"Door"}</definedName>
    <definedName name="cost_3_1" localSheetId="4" hidden="1">{#N/A,#N/A,TRUE,"Basic";#N/A,#N/A,TRUE,"EXT-TABLE";#N/A,#N/A,TRUE,"STEEL";#N/A,#N/A,TRUE,"INT-Table";#N/A,#N/A,TRUE,"STEEL";#N/A,#N/A,TRUE,"Door"}</definedName>
    <definedName name="cost_3_1" localSheetId="16" hidden="1">{#N/A,#N/A,TRUE,"Basic";#N/A,#N/A,TRUE,"EXT-TABLE";#N/A,#N/A,TRUE,"STEEL";#N/A,#N/A,TRUE,"INT-Table";#N/A,#N/A,TRUE,"STEEL";#N/A,#N/A,TRUE,"Door"}</definedName>
    <definedName name="cost_3_1" localSheetId="21" hidden="1">{#N/A,#N/A,TRUE,"Basic";#N/A,#N/A,TRUE,"EXT-TABLE";#N/A,#N/A,TRUE,"STEEL";#N/A,#N/A,TRUE,"INT-Table";#N/A,#N/A,TRUE,"STEEL";#N/A,#N/A,TRUE,"Door"}</definedName>
    <definedName name="cost_3_1" localSheetId="5" hidden="1">{#N/A,#N/A,TRUE,"Basic";#N/A,#N/A,TRUE,"EXT-TABLE";#N/A,#N/A,TRUE,"STEEL";#N/A,#N/A,TRUE,"INT-Table";#N/A,#N/A,TRUE,"STEEL";#N/A,#N/A,TRUE,"Door"}</definedName>
    <definedName name="cost_3_1" localSheetId="13" hidden="1">{#N/A,#N/A,TRUE,"Basic";#N/A,#N/A,TRUE,"EXT-TABLE";#N/A,#N/A,TRUE,"STEEL";#N/A,#N/A,TRUE,"INT-Table";#N/A,#N/A,TRUE,"STEEL";#N/A,#N/A,TRUE,"Door"}</definedName>
    <definedName name="cost_3_1" localSheetId="14" hidden="1">{#N/A,#N/A,TRUE,"Basic";#N/A,#N/A,TRUE,"EXT-TABLE";#N/A,#N/A,TRUE,"STEEL";#N/A,#N/A,TRUE,"INT-Table";#N/A,#N/A,TRUE,"STEEL";#N/A,#N/A,TRUE,"Door"}</definedName>
    <definedName name="cost_3_1" localSheetId="15" hidden="1">{#N/A,#N/A,TRUE,"Basic";#N/A,#N/A,TRUE,"EXT-TABLE";#N/A,#N/A,TRUE,"STEEL";#N/A,#N/A,TRUE,"INT-Table";#N/A,#N/A,TRUE,"STEEL";#N/A,#N/A,TRUE,"Door"}</definedName>
    <definedName name="cost_3_1" hidden="1">{#N/A,#N/A,TRUE,"Basic";#N/A,#N/A,TRUE,"EXT-TABLE";#N/A,#N/A,TRUE,"STEEL";#N/A,#N/A,TRUE,"INT-Table";#N/A,#N/A,TRUE,"STEEL";#N/A,#N/A,TRUE,"Door"}</definedName>
    <definedName name="cost_3_2" localSheetId="3" hidden="1">{#N/A,#N/A,TRUE,"Basic";#N/A,#N/A,TRUE,"EXT-TABLE";#N/A,#N/A,TRUE,"STEEL";#N/A,#N/A,TRUE,"INT-Table";#N/A,#N/A,TRUE,"STEEL";#N/A,#N/A,TRUE,"Door"}</definedName>
    <definedName name="cost_3_2" localSheetId="2" hidden="1">{#N/A,#N/A,TRUE,"Basic";#N/A,#N/A,TRUE,"EXT-TABLE";#N/A,#N/A,TRUE,"STEEL";#N/A,#N/A,TRUE,"INT-Table";#N/A,#N/A,TRUE,"STEEL";#N/A,#N/A,TRUE,"Door"}</definedName>
    <definedName name="cost_3_2" localSheetId="4" hidden="1">{#N/A,#N/A,TRUE,"Basic";#N/A,#N/A,TRUE,"EXT-TABLE";#N/A,#N/A,TRUE,"STEEL";#N/A,#N/A,TRUE,"INT-Table";#N/A,#N/A,TRUE,"STEEL";#N/A,#N/A,TRUE,"Door"}</definedName>
    <definedName name="cost_3_2" localSheetId="16" hidden="1">{#N/A,#N/A,TRUE,"Basic";#N/A,#N/A,TRUE,"EXT-TABLE";#N/A,#N/A,TRUE,"STEEL";#N/A,#N/A,TRUE,"INT-Table";#N/A,#N/A,TRUE,"STEEL";#N/A,#N/A,TRUE,"Door"}</definedName>
    <definedName name="cost_3_2" localSheetId="21" hidden="1">{#N/A,#N/A,TRUE,"Basic";#N/A,#N/A,TRUE,"EXT-TABLE";#N/A,#N/A,TRUE,"STEEL";#N/A,#N/A,TRUE,"INT-Table";#N/A,#N/A,TRUE,"STEEL";#N/A,#N/A,TRUE,"Door"}</definedName>
    <definedName name="cost_3_2" localSheetId="5" hidden="1">{#N/A,#N/A,TRUE,"Basic";#N/A,#N/A,TRUE,"EXT-TABLE";#N/A,#N/A,TRUE,"STEEL";#N/A,#N/A,TRUE,"INT-Table";#N/A,#N/A,TRUE,"STEEL";#N/A,#N/A,TRUE,"Door"}</definedName>
    <definedName name="cost_3_2" localSheetId="13" hidden="1">{#N/A,#N/A,TRUE,"Basic";#N/A,#N/A,TRUE,"EXT-TABLE";#N/A,#N/A,TRUE,"STEEL";#N/A,#N/A,TRUE,"INT-Table";#N/A,#N/A,TRUE,"STEEL";#N/A,#N/A,TRUE,"Door"}</definedName>
    <definedName name="cost_3_2" localSheetId="14" hidden="1">{#N/A,#N/A,TRUE,"Basic";#N/A,#N/A,TRUE,"EXT-TABLE";#N/A,#N/A,TRUE,"STEEL";#N/A,#N/A,TRUE,"INT-Table";#N/A,#N/A,TRUE,"STEEL";#N/A,#N/A,TRUE,"Door"}</definedName>
    <definedName name="cost_3_2" localSheetId="15" hidden="1">{#N/A,#N/A,TRUE,"Basic";#N/A,#N/A,TRUE,"EXT-TABLE";#N/A,#N/A,TRUE,"STEEL";#N/A,#N/A,TRUE,"INT-Table";#N/A,#N/A,TRUE,"STEEL";#N/A,#N/A,TRUE,"Door"}</definedName>
    <definedName name="cost_3_2" hidden="1">{#N/A,#N/A,TRUE,"Basic";#N/A,#N/A,TRUE,"EXT-TABLE";#N/A,#N/A,TRUE,"STEEL";#N/A,#N/A,TRUE,"INT-Table";#N/A,#N/A,TRUE,"STEEL";#N/A,#N/A,TRUE,"Door"}</definedName>
    <definedName name="cost_4" localSheetId="3" hidden="1">{#N/A,#N/A,TRUE,"Basic";#N/A,#N/A,TRUE,"EXT-TABLE";#N/A,#N/A,TRUE,"STEEL";#N/A,#N/A,TRUE,"INT-Table";#N/A,#N/A,TRUE,"STEEL";#N/A,#N/A,TRUE,"Door"}</definedName>
    <definedName name="cost_4" localSheetId="2" hidden="1">{#N/A,#N/A,TRUE,"Basic";#N/A,#N/A,TRUE,"EXT-TABLE";#N/A,#N/A,TRUE,"STEEL";#N/A,#N/A,TRUE,"INT-Table";#N/A,#N/A,TRUE,"STEEL";#N/A,#N/A,TRUE,"Door"}</definedName>
    <definedName name="cost_4" localSheetId="4" hidden="1">{#N/A,#N/A,TRUE,"Basic";#N/A,#N/A,TRUE,"EXT-TABLE";#N/A,#N/A,TRUE,"STEEL";#N/A,#N/A,TRUE,"INT-Table";#N/A,#N/A,TRUE,"STEEL";#N/A,#N/A,TRUE,"Door"}</definedName>
    <definedName name="cost_4" localSheetId="16" hidden="1">{#N/A,#N/A,TRUE,"Basic";#N/A,#N/A,TRUE,"EXT-TABLE";#N/A,#N/A,TRUE,"STEEL";#N/A,#N/A,TRUE,"INT-Table";#N/A,#N/A,TRUE,"STEEL";#N/A,#N/A,TRUE,"Door"}</definedName>
    <definedName name="cost_4" localSheetId="21" hidden="1">{#N/A,#N/A,TRUE,"Basic";#N/A,#N/A,TRUE,"EXT-TABLE";#N/A,#N/A,TRUE,"STEEL";#N/A,#N/A,TRUE,"INT-Table";#N/A,#N/A,TRUE,"STEEL";#N/A,#N/A,TRUE,"Door"}</definedName>
    <definedName name="cost_4" localSheetId="5" hidden="1">{#N/A,#N/A,TRUE,"Basic";#N/A,#N/A,TRUE,"EXT-TABLE";#N/A,#N/A,TRUE,"STEEL";#N/A,#N/A,TRUE,"INT-Table";#N/A,#N/A,TRUE,"STEEL";#N/A,#N/A,TRUE,"Door"}</definedName>
    <definedName name="cost_4" localSheetId="13" hidden="1">{#N/A,#N/A,TRUE,"Basic";#N/A,#N/A,TRUE,"EXT-TABLE";#N/A,#N/A,TRUE,"STEEL";#N/A,#N/A,TRUE,"INT-Table";#N/A,#N/A,TRUE,"STEEL";#N/A,#N/A,TRUE,"Door"}</definedName>
    <definedName name="cost_4" localSheetId="14" hidden="1">{#N/A,#N/A,TRUE,"Basic";#N/A,#N/A,TRUE,"EXT-TABLE";#N/A,#N/A,TRUE,"STEEL";#N/A,#N/A,TRUE,"INT-Table";#N/A,#N/A,TRUE,"STEEL";#N/A,#N/A,TRUE,"Door"}</definedName>
    <definedName name="cost_4" localSheetId="15" hidden="1">{#N/A,#N/A,TRUE,"Basic";#N/A,#N/A,TRUE,"EXT-TABLE";#N/A,#N/A,TRUE,"STEEL";#N/A,#N/A,TRUE,"INT-Table";#N/A,#N/A,TRUE,"STEEL";#N/A,#N/A,TRUE,"Door"}</definedName>
    <definedName name="cost_4" hidden="1">{#N/A,#N/A,TRUE,"Basic";#N/A,#N/A,TRUE,"EXT-TABLE";#N/A,#N/A,TRUE,"STEEL";#N/A,#N/A,TRUE,"INT-Table";#N/A,#N/A,TRUE,"STEEL";#N/A,#N/A,TRUE,"Door"}</definedName>
    <definedName name="cost_4_1" localSheetId="3" hidden="1">{#N/A,#N/A,TRUE,"Basic";#N/A,#N/A,TRUE,"EXT-TABLE";#N/A,#N/A,TRUE,"STEEL";#N/A,#N/A,TRUE,"INT-Table";#N/A,#N/A,TRUE,"STEEL";#N/A,#N/A,TRUE,"Door"}</definedName>
    <definedName name="cost_4_1" localSheetId="2" hidden="1">{#N/A,#N/A,TRUE,"Basic";#N/A,#N/A,TRUE,"EXT-TABLE";#N/A,#N/A,TRUE,"STEEL";#N/A,#N/A,TRUE,"INT-Table";#N/A,#N/A,TRUE,"STEEL";#N/A,#N/A,TRUE,"Door"}</definedName>
    <definedName name="cost_4_1" localSheetId="4" hidden="1">{#N/A,#N/A,TRUE,"Basic";#N/A,#N/A,TRUE,"EXT-TABLE";#N/A,#N/A,TRUE,"STEEL";#N/A,#N/A,TRUE,"INT-Table";#N/A,#N/A,TRUE,"STEEL";#N/A,#N/A,TRUE,"Door"}</definedName>
    <definedName name="cost_4_1" localSheetId="16" hidden="1">{#N/A,#N/A,TRUE,"Basic";#N/A,#N/A,TRUE,"EXT-TABLE";#N/A,#N/A,TRUE,"STEEL";#N/A,#N/A,TRUE,"INT-Table";#N/A,#N/A,TRUE,"STEEL";#N/A,#N/A,TRUE,"Door"}</definedName>
    <definedName name="cost_4_1" localSheetId="21" hidden="1">{#N/A,#N/A,TRUE,"Basic";#N/A,#N/A,TRUE,"EXT-TABLE";#N/A,#N/A,TRUE,"STEEL";#N/A,#N/A,TRUE,"INT-Table";#N/A,#N/A,TRUE,"STEEL";#N/A,#N/A,TRUE,"Door"}</definedName>
    <definedName name="cost_4_1" localSheetId="5" hidden="1">{#N/A,#N/A,TRUE,"Basic";#N/A,#N/A,TRUE,"EXT-TABLE";#N/A,#N/A,TRUE,"STEEL";#N/A,#N/A,TRUE,"INT-Table";#N/A,#N/A,TRUE,"STEEL";#N/A,#N/A,TRUE,"Door"}</definedName>
    <definedName name="cost_4_1" localSheetId="13" hidden="1">{#N/A,#N/A,TRUE,"Basic";#N/A,#N/A,TRUE,"EXT-TABLE";#N/A,#N/A,TRUE,"STEEL";#N/A,#N/A,TRUE,"INT-Table";#N/A,#N/A,TRUE,"STEEL";#N/A,#N/A,TRUE,"Door"}</definedName>
    <definedName name="cost_4_1" localSheetId="14" hidden="1">{#N/A,#N/A,TRUE,"Basic";#N/A,#N/A,TRUE,"EXT-TABLE";#N/A,#N/A,TRUE,"STEEL";#N/A,#N/A,TRUE,"INT-Table";#N/A,#N/A,TRUE,"STEEL";#N/A,#N/A,TRUE,"Door"}</definedName>
    <definedName name="cost_4_1" localSheetId="15" hidden="1">{#N/A,#N/A,TRUE,"Basic";#N/A,#N/A,TRUE,"EXT-TABLE";#N/A,#N/A,TRUE,"STEEL";#N/A,#N/A,TRUE,"INT-Table";#N/A,#N/A,TRUE,"STEEL";#N/A,#N/A,TRUE,"Door"}</definedName>
    <definedName name="cost_4_1" hidden="1">{#N/A,#N/A,TRUE,"Basic";#N/A,#N/A,TRUE,"EXT-TABLE";#N/A,#N/A,TRUE,"STEEL";#N/A,#N/A,TRUE,"INT-Table";#N/A,#N/A,TRUE,"STEEL";#N/A,#N/A,TRUE,"Door"}</definedName>
    <definedName name="cost_4_2" localSheetId="3" hidden="1">{#N/A,#N/A,TRUE,"Basic";#N/A,#N/A,TRUE,"EXT-TABLE";#N/A,#N/A,TRUE,"STEEL";#N/A,#N/A,TRUE,"INT-Table";#N/A,#N/A,TRUE,"STEEL";#N/A,#N/A,TRUE,"Door"}</definedName>
    <definedName name="cost_4_2" localSheetId="2" hidden="1">{#N/A,#N/A,TRUE,"Basic";#N/A,#N/A,TRUE,"EXT-TABLE";#N/A,#N/A,TRUE,"STEEL";#N/A,#N/A,TRUE,"INT-Table";#N/A,#N/A,TRUE,"STEEL";#N/A,#N/A,TRUE,"Door"}</definedName>
    <definedName name="cost_4_2" localSheetId="4" hidden="1">{#N/A,#N/A,TRUE,"Basic";#N/A,#N/A,TRUE,"EXT-TABLE";#N/A,#N/A,TRUE,"STEEL";#N/A,#N/A,TRUE,"INT-Table";#N/A,#N/A,TRUE,"STEEL";#N/A,#N/A,TRUE,"Door"}</definedName>
    <definedName name="cost_4_2" localSheetId="16" hidden="1">{#N/A,#N/A,TRUE,"Basic";#N/A,#N/A,TRUE,"EXT-TABLE";#N/A,#N/A,TRUE,"STEEL";#N/A,#N/A,TRUE,"INT-Table";#N/A,#N/A,TRUE,"STEEL";#N/A,#N/A,TRUE,"Door"}</definedName>
    <definedName name="cost_4_2" localSheetId="21" hidden="1">{#N/A,#N/A,TRUE,"Basic";#N/A,#N/A,TRUE,"EXT-TABLE";#N/A,#N/A,TRUE,"STEEL";#N/A,#N/A,TRUE,"INT-Table";#N/A,#N/A,TRUE,"STEEL";#N/A,#N/A,TRUE,"Door"}</definedName>
    <definedName name="cost_4_2" localSheetId="5" hidden="1">{#N/A,#N/A,TRUE,"Basic";#N/A,#N/A,TRUE,"EXT-TABLE";#N/A,#N/A,TRUE,"STEEL";#N/A,#N/A,TRUE,"INT-Table";#N/A,#N/A,TRUE,"STEEL";#N/A,#N/A,TRUE,"Door"}</definedName>
    <definedName name="cost_4_2" localSheetId="13" hidden="1">{#N/A,#N/A,TRUE,"Basic";#N/A,#N/A,TRUE,"EXT-TABLE";#N/A,#N/A,TRUE,"STEEL";#N/A,#N/A,TRUE,"INT-Table";#N/A,#N/A,TRUE,"STEEL";#N/A,#N/A,TRUE,"Door"}</definedName>
    <definedName name="cost_4_2" localSheetId="14" hidden="1">{#N/A,#N/A,TRUE,"Basic";#N/A,#N/A,TRUE,"EXT-TABLE";#N/A,#N/A,TRUE,"STEEL";#N/A,#N/A,TRUE,"INT-Table";#N/A,#N/A,TRUE,"STEEL";#N/A,#N/A,TRUE,"Door"}</definedName>
    <definedName name="cost_4_2" localSheetId="15" hidden="1">{#N/A,#N/A,TRUE,"Basic";#N/A,#N/A,TRUE,"EXT-TABLE";#N/A,#N/A,TRUE,"STEEL";#N/A,#N/A,TRUE,"INT-Table";#N/A,#N/A,TRUE,"STEEL";#N/A,#N/A,TRUE,"Door"}</definedName>
    <definedName name="cost_4_2" hidden="1">{#N/A,#N/A,TRUE,"Basic";#N/A,#N/A,TRUE,"EXT-TABLE";#N/A,#N/A,TRUE,"STEEL";#N/A,#N/A,TRUE,"INT-Table";#N/A,#N/A,TRUE,"STEEL";#N/A,#N/A,TRUE,"Door"}</definedName>
    <definedName name="cost_5" localSheetId="3" hidden="1">{#N/A,#N/A,TRUE,"Basic";#N/A,#N/A,TRUE,"EXT-TABLE";#N/A,#N/A,TRUE,"STEEL";#N/A,#N/A,TRUE,"INT-Table";#N/A,#N/A,TRUE,"STEEL";#N/A,#N/A,TRUE,"Door"}</definedName>
    <definedName name="cost_5" localSheetId="2" hidden="1">{#N/A,#N/A,TRUE,"Basic";#N/A,#N/A,TRUE,"EXT-TABLE";#N/A,#N/A,TRUE,"STEEL";#N/A,#N/A,TRUE,"INT-Table";#N/A,#N/A,TRUE,"STEEL";#N/A,#N/A,TRUE,"Door"}</definedName>
    <definedName name="cost_5" localSheetId="4" hidden="1">{#N/A,#N/A,TRUE,"Basic";#N/A,#N/A,TRUE,"EXT-TABLE";#N/A,#N/A,TRUE,"STEEL";#N/A,#N/A,TRUE,"INT-Table";#N/A,#N/A,TRUE,"STEEL";#N/A,#N/A,TRUE,"Door"}</definedName>
    <definedName name="cost_5" localSheetId="16" hidden="1">{#N/A,#N/A,TRUE,"Basic";#N/A,#N/A,TRUE,"EXT-TABLE";#N/A,#N/A,TRUE,"STEEL";#N/A,#N/A,TRUE,"INT-Table";#N/A,#N/A,TRUE,"STEEL";#N/A,#N/A,TRUE,"Door"}</definedName>
    <definedName name="cost_5" localSheetId="21" hidden="1">{#N/A,#N/A,TRUE,"Basic";#N/A,#N/A,TRUE,"EXT-TABLE";#N/A,#N/A,TRUE,"STEEL";#N/A,#N/A,TRUE,"INT-Table";#N/A,#N/A,TRUE,"STEEL";#N/A,#N/A,TRUE,"Door"}</definedName>
    <definedName name="cost_5" localSheetId="5" hidden="1">{#N/A,#N/A,TRUE,"Basic";#N/A,#N/A,TRUE,"EXT-TABLE";#N/A,#N/A,TRUE,"STEEL";#N/A,#N/A,TRUE,"INT-Table";#N/A,#N/A,TRUE,"STEEL";#N/A,#N/A,TRUE,"Door"}</definedName>
    <definedName name="cost_5" localSheetId="13" hidden="1">{#N/A,#N/A,TRUE,"Basic";#N/A,#N/A,TRUE,"EXT-TABLE";#N/A,#N/A,TRUE,"STEEL";#N/A,#N/A,TRUE,"INT-Table";#N/A,#N/A,TRUE,"STEEL";#N/A,#N/A,TRUE,"Door"}</definedName>
    <definedName name="cost_5" localSheetId="14" hidden="1">{#N/A,#N/A,TRUE,"Basic";#N/A,#N/A,TRUE,"EXT-TABLE";#N/A,#N/A,TRUE,"STEEL";#N/A,#N/A,TRUE,"INT-Table";#N/A,#N/A,TRUE,"STEEL";#N/A,#N/A,TRUE,"Door"}</definedName>
    <definedName name="cost_5" localSheetId="15" hidden="1">{#N/A,#N/A,TRUE,"Basic";#N/A,#N/A,TRUE,"EXT-TABLE";#N/A,#N/A,TRUE,"STEEL";#N/A,#N/A,TRUE,"INT-Table";#N/A,#N/A,TRUE,"STEEL";#N/A,#N/A,TRUE,"Door"}</definedName>
    <definedName name="cost_5" hidden="1">{#N/A,#N/A,TRUE,"Basic";#N/A,#N/A,TRUE,"EXT-TABLE";#N/A,#N/A,TRUE,"STEEL";#N/A,#N/A,TRUE,"INT-Table";#N/A,#N/A,TRUE,"STEEL";#N/A,#N/A,TRUE,"Door"}</definedName>
    <definedName name="cost_5_1" localSheetId="3" hidden="1">{#N/A,#N/A,TRUE,"Basic";#N/A,#N/A,TRUE,"EXT-TABLE";#N/A,#N/A,TRUE,"STEEL";#N/A,#N/A,TRUE,"INT-Table";#N/A,#N/A,TRUE,"STEEL";#N/A,#N/A,TRUE,"Door"}</definedName>
    <definedName name="cost_5_1" localSheetId="2" hidden="1">{#N/A,#N/A,TRUE,"Basic";#N/A,#N/A,TRUE,"EXT-TABLE";#N/A,#N/A,TRUE,"STEEL";#N/A,#N/A,TRUE,"INT-Table";#N/A,#N/A,TRUE,"STEEL";#N/A,#N/A,TRUE,"Door"}</definedName>
    <definedName name="cost_5_1" localSheetId="4" hidden="1">{#N/A,#N/A,TRUE,"Basic";#N/A,#N/A,TRUE,"EXT-TABLE";#N/A,#N/A,TRUE,"STEEL";#N/A,#N/A,TRUE,"INT-Table";#N/A,#N/A,TRUE,"STEEL";#N/A,#N/A,TRUE,"Door"}</definedName>
    <definedName name="cost_5_1" localSheetId="16" hidden="1">{#N/A,#N/A,TRUE,"Basic";#N/A,#N/A,TRUE,"EXT-TABLE";#N/A,#N/A,TRUE,"STEEL";#N/A,#N/A,TRUE,"INT-Table";#N/A,#N/A,TRUE,"STEEL";#N/A,#N/A,TRUE,"Door"}</definedName>
    <definedName name="cost_5_1" localSheetId="21" hidden="1">{#N/A,#N/A,TRUE,"Basic";#N/A,#N/A,TRUE,"EXT-TABLE";#N/A,#N/A,TRUE,"STEEL";#N/A,#N/A,TRUE,"INT-Table";#N/A,#N/A,TRUE,"STEEL";#N/A,#N/A,TRUE,"Door"}</definedName>
    <definedName name="cost_5_1" localSheetId="5" hidden="1">{#N/A,#N/A,TRUE,"Basic";#N/A,#N/A,TRUE,"EXT-TABLE";#N/A,#N/A,TRUE,"STEEL";#N/A,#N/A,TRUE,"INT-Table";#N/A,#N/A,TRUE,"STEEL";#N/A,#N/A,TRUE,"Door"}</definedName>
    <definedName name="cost_5_1" localSheetId="13" hidden="1">{#N/A,#N/A,TRUE,"Basic";#N/A,#N/A,TRUE,"EXT-TABLE";#N/A,#N/A,TRUE,"STEEL";#N/A,#N/A,TRUE,"INT-Table";#N/A,#N/A,TRUE,"STEEL";#N/A,#N/A,TRUE,"Door"}</definedName>
    <definedName name="cost_5_1" localSheetId="14" hidden="1">{#N/A,#N/A,TRUE,"Basic";#N/A,#N/A,TRUE,"EXT-TABLE";#N/A,#N/A,TRUE,"STEEL";#N/A,#N/A,TRUE,"INT-Table";#N/A,#N/A,TRUE,"STEEL";#N/A,#N/A,TRUE,"Door"}</definedName>
    <definedName name="cost_5_1" localSheetId="15" hidden="1">{#N/A,#N/A,TRUE,"Basic";#N/A,#N/A,TRUE,"EXT-TABLE";#N/A,#N/A,TRUE,"STEEL";#N/A,#N/A,TRUE,"INT-Table";#N/A,#N/A,TRUE,"STEEL";#N/A,#N/A,TRUE,"Door"}</definedName>
    <definedName name="cost_5_1" hidden="1">{#N/A,#N/A,TRUE,"Basic";#N/A,#N/A,TRUE,"EXT-TABLE";#N/A,#N/A,TRUE,"STEEL";#N/A,#N/A,TRUE,"INT-Table";#N/A,#N/A,TRUE,"STEEL";#N/A,#N/A,TRUE,"Door"}</definedName>
    <definedName name="cost_5_2" localSheetId="3" hidden="1">{#N/A,#N/A,TRUE,"Basic";#N/A,#N/A,TRUE,"EXT-TABLE";#N/A,#N/A,TRUE,"STEEL";#N/A,#N/A,TRUE,"INT-Table";#N/A,#N/A,TRUE,"STEEL";#N/A,#N/A,TRUE,"Door"}</definedName>
    <definedName name="cost_5_2" localSheetId="2" hidden="1">{#N/A,#N/A,TRUE,"Basic";#N/A,#N/A,TRUE,"EXT-TABLE";#N/A,#N/A,TRUE,"STEEL";#N/A,#N/A,TRUE,"INT-Table";#N/A,#N/A,TRUE,"STEEL";#N/A,#N/A,TRUE,"Door"}</definedName>
    <definedName name="cost_5_2" localSheetId="4" hidden="1">{#N/A,#N/A,TRUE,"Basic";#N/A,#N/A,TRUE,"EXT-TABLE";#N/A,#N/A,TRUE,"STEEL";#N/A,#N/A,TRUE,"INT-Table";#N/A,#N/A,TRUE,"STEEL";#N/A,#N/A,TRUE,"Door"}</definedName>
    <definedName name="cost_5_2" localSheetId="16" hidden="1">{#N/A,#N/A,TRUE,"Basic";#N/A,#N/A,TRUE,"EXT-TABLE";#N/A,#N/A,TRUE,"STEEL";#N/A,#N/A,TRUE,"INT-Table";#N/A,#N/A,TRUE,"STEEL";#N/A,#N/A,TRUE,"Door"}</definedName>
    <definedName name="cost_5_2" localSheetId="21" hidden="1">{#N/A,#N/A,TRUE,"Basic";#N/A,#N/A,TRUE,"EXT-TABLE";#N/A,#N/A,TRUE,"STEEL";#N/A,#N/A,TRUE,"INT-Table";#N/A,#N/A,TRUE,"STEEL";#N/A,#N/A,TRUE,"Door"}</definedName>
    <definedName name="cost_5_2" localSheetId="5" hidden="1">{#N/A,#N/A,TRUE,"Basic";#N/A,#N/A,TRUE,"EXT-TABLE";#N/A,#N/A,TRUE,"STEEL";#N/A,#N/A,TRUE,"INT-Table";#N/A,#N/A,TRUE,"STEEL";#N/A,#N/A,TRUE,"Door"}</definedName>
    <definedName name="cost_5_2" localSheetId="13" hidden="1">{#N/A,#N/A,TRUE,"Basic";#N/A,#N/A,TRUE,"EXT-TABLE";#N/A,#N/A,TRUE,"STEEL";#N/A,#N/A,TRUE,"INT-Table";#N/A,#N/A,TRUE,"STEEL";#N/A,#N/A,TRUE,"Door"}</definedName>
    <definedName name="cost_5_2" localSheetId="14" hidden="1">{#N/A,#N/A,TRUE,"Basic";#N/A,#N/A,TRUE,"EXT-TABLE";#N/A,#N/A,TRUE,"STEEL";#N/A,#N/A,TRUE,"INT-Table";#N/A,#N/A,TRUE,"STEEL";#N/A,#N/A,TRUE,"Door"}</definedName>
    <definedName name="cost_5_2" localSheetId="15" hidden="1">{#N/A,#N/A,TRUE,"Basic";#N/A,#N/A,TRUE,"EXT-TABLE";#N/A,#N/A,TRUE,"STEEL";#N/A,#N/A,TRUE,"INT-Table";#N/A,#N/A,TRUE,"STEEL";#N/A,#N/A,TRUE,"Door"}</definedName>
    <definedName name="cost_5_2" hidden="1">{#N/A,#N/A,TRUE,"Basic";#N/A,#N/A,TRUE,"EXT-TABLE";#N/A,#N/A,TRUE,"STEEL";#N/A,#N/A,TRUE,"INT-Table";#N/A,#N/A,TRUE,"STEEL";#N/A,#N/A,TRUE,"Door"}</definedName>
    <definedName name="COST2" localSheetId="3" hidden="1">{#N/A,#N/A,TRUE,"Basic";#N/A,#N/A,TRUE,"EXT-TABLE";#N/A,#N/A,TRUE,"STEEL";#N/A,#N/A,TRUE,"INT-Table";#N/A,#N/A,TRUE,"STEEL";#N/A,#N/A,TRUE,"Door"}</definedName>
    <definedName name="COST2" localSheetId="2" hidden="1">{#N/A,#N/A,TRUE,"Basic";#N/A,#N/A,TRUE,"EXT-TABLE";#N/A,#N/A,TRUE,"STEEL";#N/A,#N/A,TRUE,"INT-Table";#N/A,#N/A,TRUE,"STEEL";#N/A,#N/A,TRUE,"Door"}</definedName>
    <definedName name="COST2" localSheetId="4" hidden="1">{#N/A,#N/A,TRUE,"Basic";#N/A,#N/A,TRUE,"EXT-TABLE";#N/A,#N/A,TRUE,"STEEL";#N/A,#N/A,TRUE,"INT-Table";#N/A,#N/A,TRUE,"STEEL";#N/A,#N/A,TRUE,"Door"}</definedName>
    <definedName name="COST2" localSheetId="16" hidden="1">{#N/A,#N/A,TRUE,"Basic";#N/A,#N/A,TRUE,"EXT-TABLE";#N/A,#N/A,TRUE,"STEEL";#N/A,#N/A,TRUE,"INT-Table";#N/A,#N/A,TRUE,"STEEL";#N/A,#N/A,TRUE,"Door"}</definedName>
    <definedName name="COST2" localSheetId="21" hidden="1">{#N/A,#N/A,TRUE,"Basic";#N/A,#N/A,TRUE,"EXT-TABLE";#N/A,#N/A,TRUE,"STEEL";#N/A,#N/A,TRUE,"INT-Table";#N/A,#N/A,TRUE,"STEEL";#N/A,#N/A,TRUE,"Door"}</definedName>
    <definedName name="COST2" localSheetId="5" hidden="1">{#N/A,#N/A,TRUE,"Basic";#N/A,#N/A,TRUE,"EXT-TABLE";#N/A,#N/A,TRUE,"STEEL";#N/A,#N/A,TRUE,"INT-Table";#N/A,#N/A,TRUE,"STEEL";#N/A,#N/A,TRUE,"Door"}</definedName>
    <definedName name="COST2" localSheetId="13" hidden="1">{#N/A,#N/A,TRUE,"Basic";#N/A,#N/A,TRUE,"EXT-TABLE";#N/A,#N/A,TRUE,"STEEL";#N/A,#N/A,TRUE,"INT-Table";#N/A,#N/A,TRUE,"STEEL";#N/A,#N/A,TRUE,"Door"}</definedName>
    <definedName name="COST2" localSheetId="14" hidden="1">{#N/A,#N/A,TRUE,"Basic";#N/A,#N/A,TRUE,"EXT-TABLE";#N/A,#N/A,TRUE,"STEEL";#N/A,#N/A,TRUE,"INT-Table";#N/A,#N/A,TRUE,"STEEL";#N/A,#N/A,TRUE,"Door"}</definedName>
    <definedName name="COST2" localSheetId="15" hidden="1">{#N/A,#N/A,TRUE,"Basic";#N/A,#N/A,TRUE,"EXT-TABLE";#N/A,#N/A,TRUE,"STEEL";#N/A,#N/A,TRUE,"INT-Table";#N/A,#N/A,TRUE,"STEEL";#N/A,#N/A,TRUE,"Door"}</definedName>
    <definedName name="COST2" hidden="1">{#N/A,#N/A,TRUE,"Basic";#N/A,#N/A,TRUE,"EXT-TABLE";#N/A,#N/A,TRUE,"STEEL";#N/A,#N/A,TRUE,"INT-Table";#N/A,#N/A,TRUE,"STEEL";#N/A,#N/A,TRUE,"Door"}</definedName>
    <definedName name="COST2_1" localSheetId="3" hidden="1">{#N/A,#N/A,TRUE,"Basic";#N/A,#N/A,TRUE,"EXT-TABLE";#N/A,#N/A,TRUE,"STEEL";#N/A,#N/A,TRUE,"INT-Table";#N/A,#N/A,TRUE,"STEEL";#N/A,#N/A,TRUE,"Door"}</definedName>
    <definedName name="COST2_1" localSheetId="2" hidden="1">{#N/A,#N/A,TRUE,"Basic";#N/A,#N/A,TRUE,"EXT-TABLE";#N/A,#N/A,TRUE,"STEEL";#N/A,#N/A,TRUE,"INT-Table";#N/A,#N/A,TRUE,"STEEL";#N/A,#N/A,TRUE,"Door"}</definedName>
    <definedName name="COST2_1" localSheetId="4" hidden="1">{#N/A,#N/A,TRUE,"Basic";#N/A,#N/A,TRUE,"EXT-TABLE";#N/A,#N/A,TRUE,"STEEL";#N/A,#N/A,TRUE,"INT-Table";#N/A,#N/A,TRUE,"STEEL";#N/A,#N/A,TRUE,"Door"}</definedName>
    <definedName name="COST2_1" localSheetId="16" hidden="1">{#N/A,#N/A,TRUE,"Basic";#N/A,#N/A,TRUE,"EXT-TABLE";#N/A,#N/A,TRUE,"STEEL";#N/A,#N/A,TRUE,"INT-Table";#N/A,#N/A,TRUE,"STEEL";#N/A,#N/A,TRUE,"Door"}</definedName>
    <definedName name="COST2_1" localSheetId="21" hidden="1">{#N/A,#N/A,TRUE,"Basic";#N/A,#N/A,TRUE,"EXT-TABLE";#N/A,#N/A,TRUE,"STEEL";#N/A,#N/A,TRUE,"INT-Table";#N/A,#N/A,TRUE,"STEEL";#N/A,#N/A,TRUE,"Door"}</definedName>
    <definedName name="COST2_1" localSheetId="5" hidden="1">{#N/A,#N/A,TRUE,"Basic";#N/A,#N/A,TRUE,"EXT-TABLE";#N/A,#N/A,TRUE,"STEEL";#N/A,#N/A,TRUE,"INT-Table";#N/A,#N/A,TRUE,"STEEL";#N/A,#N/A,TRUE,"Door"}</definedName>
    <definedName name="COST2_1" localSheetId="13" hidden="1">{#N/A,#N/A,TRUE,"Basic";#N/A,#N/A,TRUE,"EXT-TABLE";#N/A,#N/A,TRUE,"STEEL";#N/A,#N/A,TRUE,"INT-Table";#N/A,#N/A,TRUE,"STEEL";#N/A,#N/A,TRUE,"Door"}</definedName>
    <definedName name="COST2_1" localSheetId="14" hidden="1">{#N/A,#N/A,TRUE,"Basic";#N/A,#N/A,TRUE,"EXT-TABLE";#N/A,#N/A,TRUE,"STEEL";#N/A,#N/A,TRUE,"INT-Table";#N/A,#N/A,TRUE,"STEEL";#N/A,#N/A,TRUE,"Door"}</definedName>
    <definedName name="COST2_1" localSheetId="15" hidden="1">{#N/A,#N/A,TRUE,"Basic";#N/A,#N/A,TRUE,"EXT-TABLE";#N/A,#N/A,TRUE,"STEEL";#N/A,#N/A,TRUE,"INT-Table";#N/A,#N/A,TRUE,"STEEL";#N/A,#N/A,TRUE,"Door"}</definedName>
    <definedName name="COST2_1" hidden="1">{#N/A,#N/A,TRUE,"Basic";#N/A,#N/A,TRUE,"EXT-TABLE";#N/A,#N/A,TRUE,"STEEL";#N/A,#N/A,TRUE,"INT-Table";#N/A,#N/A,TRUE,"STEEL";#N/A,#N/A,TRUE,"Door"}</definedName>
    <definedName name="COST2_1_1" localSheetId="3" hidden="1">{#N/A,#N/A,TRUE,"Basic";#N/A,#N/A,TRUE,"EXT-TABLE";#N/A,#N/A,TRUE,"STEEL";#N/A,#N/A,TRUE,"INT-Table";#N/A,#N/A,TRUE,"STEEL";#N/A,#N/A,TRUE,"Door"}</definedName>
    <definedName name="COST2_1_1" localSheetId="2" hidden="1">{#N/A,#N/A,TRUE,"Basic";#N/A,#N/A,TRUE,"EXT-TABLE";#N/A,#N/A,TRUE,"STEEL";#N/A,#N/A,TRUE,"INT-Table";#N/A,#N/A,TRUE,"STEEL";#N/A,#N/A,TRUE,"Door"}</definedName>
    <definedName name="COST2_1_1" localSheetId="4" hidden="1">{#N/A,#N/A,TRUE,"Basic";#N/A,#N/A,TRUE,"EXT-TABLE";#N/A,#N/A,TRUE,"STEEL";#N/A,#N/A,TRUE,"INT-Table";#N/A,#N/A,TRUE,"STEEL";#N/A,#N/A,TRUE,"Door"}</definedName>
    <definedName name="COST2_1_1" localSheetId="16" hidden="1">{#N/A,#N/A,TRUE,"Basic";#N/A,#N/A,TRUE,"EXT-TABLE";#N/A,#N/A,TRUE,"STEEL";#N/A,#N/A,TRUE,"INT-Table";#N/A,#N/A,TRUE,"STEEL";#N/A,#N/A,TRUE,"Door"}</definedName>
    <definedName name="COST2_1_1" localSheetId="21" hidden="1">{#N/A,#N/A,TRUE,"Basic";#N/A,#N/A,TRUE,"EXT-TABLE";#N/A,#N/A,TRUE,"STEEL";#N/A,#N/A,TRUE,"INT-Table";#N/A,#N/A,TRUE,"STEEL";#N/A,#N/A,TRUE,"Door"}</definedName>
    <definedName name="COST2_1_1" localSheetId="5" hidden="1">{#N/A,#N/A,TRUE,"Basic";#N/A,#N/A,TRUE,"EXT-TABLE";#N/A,#N/A,TRUE,"STEEL";#N/A,#N/A,TRUE,"INT-Table";#N/A,#N/A,TRUE,"STEEL";#N/A,#N/A,TRUE,"Door"}</definedName>
    <definedName name="COST2_1_1" localSheetId="13" hidden="1">{#N/A,#N/A,TRUE,"Basic";#N/A,#N/A,TRUE,"EXT-TABLE";#N/A,#N/A,TRUE,"STEEL";#N/A,#N/A,TRUE,"INT-Table";#N/A,#N/A,TRUE,"STEEL";#N/A,#N/A,TRUE,"Door"}</definedName>
    <definedName name="COST2_1_1" localSheetId="14" hidden="1">{#N/A,#N/A,TRUE,"Basic";#N/A,#N/A,TRUE,"EXT-TABLE";#N/A,#N/A,TRUE,"STEEL";#N/A,#N/A,TRUE,"INT-Table";#N/A,#N/A,TRUE,"STEEL";#N/A,#N/A,TRUE,"Door"}</definedName>
    <definedName name="COST2_1_1" localSheetId="15" hidden="1">{#N/A,#N/A,TRUE,"Basic";#N/A,#N/A,TRUE,"EXT-TABLE";#N/A,#N/A,TRUE,"STEEL";#N/A,#N/A,TRUE,"INT-Table";#N/A,#N/A,TRUE,"STEEL";#N/A,#N/A,TRUE,"Door"}</definedName>
    <definedName name="COST2_1_1" hidden="1">{#N/A,#N/A,TRUE,"Basic";#N/A,#N/A,TRUE,"EXT-TABLE";#N/A,#N/A,TRUE,"STEEL";#N/A,#N/A,TRUE,"INT-Table";#N/A,#N/A,TRUE,"STEEL";#N/A,#N/A,TRUE,"Door"}</definedName>
    <definedName name="COST2_1_2" localSheetId="3" hidden="1">{#N/A,#N/A,TRUE,"Basic";#N/A,#N/A,TRUE,"EXT-TABLE";#N/A,#N/A,TRUE,"STEEL";#N/A,#N/A,TRUE,"INT-Table";#N/A,#N/A,TRUE,"STEEL";#N/A,#N/A,TRUE,"Door"}</definedName>
    <definedName name="COST2_1_2" localSheetId="2" hidden="1">{#N/A,#N/A,TRUE,"Basic";#N/A,#N/A,TRUE,"EXT-TABLE";#N/A,#N/A,TRUE,"STEEL";#N/A,#N/A,TRUE,"INT-Table";#N/A,#N/A,TRUE,"STEEL";#N/A,#N/A,TRUE,"Door"}</definedName>
    <definedName name="COST2_1_2" localSheetId="4" hidden="1">{#N/A,#N/A,TRUE,"Basic";#N/A,#N/A,TRUE,"EXT-TABLE";#N/A,#N/A,TRUE,"STEEL";#N/A,#N/A,TRUE,"INT-Table";#N/A,#N/A,TRUE,"STEEL";#N/A,#N/A,TRUE,"Door"}</definedName>
    <definedName name="COST2_1_2" localSheetId="16" hidden="1">{#N/A,#N/A,TRUE,"Basic";#N/A,#N/A,TRUE,"EXT-TABLE";#N/A,#N/A,TRUE,"STEEL";#N/A,#N/A,TRUE,"INT-Table";#N/A,#N/A,TRUE,"STEEL";#N/A,#N/A,TRUE,"Door"}</definedName>
    <definedName name="COST2_1_2" localSheetId="21" hidden="1">{#N/A,#N/A,TRUE,"Basic";#N/A,#N/A,TRUE,"EXT-TABLE";#N/A,#N/A,TRUE,"STEEL";#N/A,#N/A,TRUE,"INT-Table";#N/A,#N/A,TRUE,"STEEL";#N/A,#N/A,TRUE,"Door"}</definedName>
    <definedName name="COST2_1_2" localSheetId="5" hidden="1">{#N/A,#N/A,TRUE,"Basic";#N/A,#N/A,TRUE,"EXT-TABLE";#N/A,#N/A,TRUE,"STEEL";#N/A,#N/A,TRUE,"INT-Table";#N/A,#N/A,TRUE,"STEEL";#N/A,#N/A,TRUE,"Door"}</definedName>
    <definedName name="COST2_1_2" localSheetId="13" hidden="1">{#N/A,#N/A,TRUE,"Basic";#N/A,#N/A,TRUE,"EXT-TABLE";#N/A,#N/A,TRUE,"STEEL";#N/A,#N/A,TRUE,"INT-Table";#N/A,#N/A,TRUE,"STEEL";#N/A,#N/A,TRUE,"Door"}</definedName>
    <definedName name="COST2_1_2" localSheetId="14" hidden="1">{#N/A,#N/A,TRUE,"Basic";#N/A,#N/A,TRUE,"EXT-TABLE";#N/A,#N/A,TRUE,"STEEL";#N/A,#N/A,TRUE,"INT-Table";#N/A,#N/A,TRUE,"STEEL";#N/A,#N/A,TRUE,"Door"}</definedName>
    <definedName name="COST2_1_2" localSheetId="15" hidden="1">{#N/A,#N/A,TRUE,"Basic";#N/A,#N/A,TRUE,"EXT-TABLE";#N/A,#N/A,TRUE,"STEEL";#N/A,#N/A,TRUE,"INT-Table";#N/A,#N/A,TRUE,"STEEL";#N/A,#N/A,TRUE,"Door"}</definedName>
    <definedName name="COST2_1_2" hidden="1">{#N/A,#N/A,TRUE,"Basic";#N/A,#N/A,TRUE,"EXT-TABLE";#N/A,#N/A,TRUE,"STEEL";#N/A,#N/A,TRUE,"INT-Table";#N/A,#N/A,TRUE,"STEEL";#N/A,#N/A,TRUE,"Door"}</definedName>
    <definedName name="COST2_2" localSheetId="3" hidden="1">{#N/A,#N/A,TRUE,"Basic";#N/A,#N/A,TRUE,"EXT-TABLE";#N/A,#N/A,TRUE,"STEEL";#N/A,#N/A,TRUE,"INT-Table";#N/A,#N/A,TRUE,"STEEL";#N/A,#N/A,TRUE,"Door"}</definedName>
    <definedName name="COST2_2" localSheetId="2" hidden="1">{#N/A,#N/A,TRUE,"Basic";#N/A,#N/A,TRUE,"EXT-TABLE";#N/A,#N/A,TRUE,"STEEL";#N/A,#N/A,TRUE,"INT-Table";#N/A,#N/A,TRUE,"STEEL";#N/A,#N/A,TRUE,"Door"}</definedName>
    <definedName name="COST2_2" localSheetId="4" hidden="1">{#N/A,#N/A,TRUE,"Basic";#N/A,#N/A,TRUE,"EXT-TABLE";#N/A,#N/A,TRUE,"STEEL";#N/A,#N/A,TRUE,"INT-Table";#N/A,#N/A,TRUE,"STEEL";#N/A,#N/A,TRUE,"Door"}</definedName>
    <definedName name="COST2_2" localSheetId="16" hidden="1">{#N/A,#N/A,TRUE,"Basic";#N/A,#N/A,TRUE,"EXT-TABLE";#N/A,#N/A,TRUE,"STEEL";#N/A,#N/A,TRUE,"INT-Table";#N/A,#N/A,TRUE,"STEEL";#N/A,#N/A,TRUE,"Door"}</definedName>
    <definedName name="COST2_2" localSheetId="21" hidden="1">{#N/A,#N/A,TRUE,"Basic";#N/A,#N/A,TRUE,"EXT-TABLE";#N/A,#N/A,TRUE,"STEEL";#N/A,#N/A,TRUE,"INT-Table";#N/A,#N/A,TRUE,"STEEL";#N/A,#N/A,TRUE,"Door"}</definedName>
    <definedName name="COST2_2" localSheetId="5" hidden="1">{#N/A,#N/A,TRUE,"Basic";#N/A,#N/A,TRUE,"EXT-TABLE";#N/A,#N/A,TRUE,"STEEL";#N/A,#N/A,TRUE,"INT-Table";#N/A,#N/A,TRUE,"STEEL";#N/A,#N/A,TRUE,"Door"}</definedName>
    <definedName name="COST2_2" localSheetId="13" hidden="1">{#N/A,#N/A,TRUE,"Basic";#N/A,#N/A,TRUE,"EXT-TABLE";#N/A,#N/A,TRUE,"STEEL";#N/A,#N/A,TRUE,"INT-Table";#N/A,#N/A,TRUE,"STEEL";#N/A,#N/A,TRUE,"Door"}</definedName>
    <definedName name="COST2_2" localSheetId="14" hidden="1">{#N/A,#N/A,TRUE,"Basic";#N/A,#N/A,TRUE,"EXT-TABLE";#N/A,#N/A,TRUE,"STEEL";#N/A,#N/A,TRUE,"INT-Table";#N/A,#N/A,TRUE,"STEEL";#N/A,#N/A,TRUE,"Door"}</definedName>
    <definedName name="COST2_2" localSheetId="15" hidden="1">{#N/A,#N/A,TRUE,"Basic";#N/A,#N/A,TRUE,"EXT-TABLE";#N/A,#N/A,TRUE,"STEEL";#N/A,#N/A,TRUE,"INT-Table";#N/A,#N/A,TRUE,"STEEL";#N/A,#N/A,TRUE,"Door"}</definedName>
    <definedName name="COST2_2" hidden="1">{#N/A,#N/A,TRUE,"Basic";#N/A,#N/A,TRUE,"EXT-TABLE";#N/A,#N/A,TRUE,"STEEL";#N/A,#N/A,TRUE,"INT-Table";#N/A,#N/A,TRUE,"STEEL";#N/A,#N/A,TRUE,"Door"}</definedName>
    <definedName name="COST2_2_1" localSheetId="3" hidden="1">{#N/A,#N/A,TRUE,"Basic";#N/A,#N/A,TRUE,"EXT-TABLE";#N/A,#N/A,TRUE,"STEEL";#N/A,#N/A,TRUE,"INT-Table";#N/A,#N/A,TRUE,"STEEL";#N/A,#N/A,TRUE,"Door"}</definedName>
    <definedName name="COST2_2_1" localSheetId="2" hidden="1">{#N/A,#N/A,TRUE,"Basic";#N/A,#N/A,TRUE,"EXT-TABLE";#N/A,#N/A,TRUE,"STEEL";#N/A,#N/A,TRUE,"INT-Table";#N/A,#N/A,TRUE,"STEEL";#N/A,#N/A,TRUE,"Door"}</definedName>
    <definedName name="COST2_2_1" localSheetId="4" hidden="1">{#N/A,#N/A,TRUE,"Basic";#N/A,#N/A,TRUE,"EXT-TABLE";#N/A,#N/A,TRUE,"STEEL";#N/A,#N/A,TRUE,"INT-Table";#N/A,#N/A,TRUE,"STEEL";#N/A,#N/A,TRUE,"Door"}</definedName>
    <definedName name="COST2_2_1" localSheetId="16" hidden="1">{#N/A,#N/A,TRUE,"Basic";#N/A,#N/A,TRUE,"EXT-TABLE";#N/A,#N/A,TRUE,"STEEL";#N/A,#N/A,TRUE,"INT-Table";#N/A,#N/A,TRUE,"STEEL";#N/A,#N/A,TRUE,"Door"}</definedName>
    <definedName name="COST2_2_1" localSheetId="21" hidden="1">{#N/A,#N/A,TRUE,"Basic";#N/A,#N/A,TRUE,"EXT-TABLE";#N/A,#N/A,TRUE,"STEEL";#N/A,#N/A,TRUE,"INT-Table";#N/A,#N/A,TRUE,"STEEL";#N/A,#N/A,TRUE,"Door"}</definedName>
    <definedName name="COST2_2_1" localSheetId="5" hidden="1">{#N/A,#N/A,TRUE,"Basic";#N/A,#N/A,TRUE,"EXT-TABLE";#N/A,#N/A,TRUE,"STEEL";#N/A,#N/A,TRUE,"INT-Table";#N/A,#N/A,TRUE,"STEEL";#N/A,#N/A,TRUE,"Door"}</definedName>
    <definedName name="COST2_2_1" localSheetId="13" hidden="1">{#N/A,#N/A,TRUE,"Basic";#N/A,#N/A,TRUE,"EXT-TABLE";#N/A,#N/A,TRUE,"STEEL";#N/A,#N/A,TRUE,"INT-Table";#N/A,#N/A,TRUE,"STEEL";#N/A,#N/A,TRUE,"Door"}</definedName>
    <definedName name="COST2_2_1" localSheetId="14" hidden="1">{#N/A,#N/A,TRUE,"Basic";#N/A,#N/A,TRUE,"EXT-TABLE";#N/A,#N/A,TRUE,"STEEL";#N/A,#N/A,TRUE,"INT-Table";#N/A,#N/A,TRUE,"STEEL";#N/A,#N/A,TRUE,"Door"}</definedName>
    <definedName name="COST2_2_1" localSheetId="15" hidden="1">{#N/A,#N/A,TRUE,"Basic";#N/A,#N/A,TRUE,"EXT-TABLE";#N/A,#N/A,TRUE,"STEEL";#N/A,#N/A,TRUE,"INT-Table";#N/A,#N/A,TRUE,"STEEL";#N/A,#N/A,TRUE,"Door"}</definedName>
    <definedName name="COST2_2_1" hidden="1">{#N/A,#N/A,TRUE,"Basic";#N/A,#N/A,TRUE,"EXT-TABLE";#N/A,#N/A,TRUE,"STEEL";#N/A,#N/A,TRUE,"INT-Table";#N/A,#N/A,TRUE,"STEEL";#N/A,#N/A,TRUE,"Door"}</definedName>
    <definedName name="COST2_2_2" localSheetId="3" hidden="1">{#N/A,#N/A,TRUE,"Basic";#N/A,#N/A,TRUE,"EXT-TABLE";#N/A,#N/A,TRUE,"STEEL";#N/A,#N/A,TRUE,"INT-Table";#N/A,#N/A,TRUE,"STEEL";#N/A,#N/A,TRUE,"Door"}</definedName>
    <definedName name="COST2_2_2" localSheetId="2" hidden="1">{#N/A,#N/A,TRUE,"Basic";#N/A,#N/A,TRUE,"EXT-TABLE";#N/A,#N/A,TRUE,"STEEL";#N/A,#N/A,TRUE,"INT-Table";#N/A,#N/A,TRUE,"STEEL";#N/A,#N/A,TRUE,"Door"}</definedName>
    <definedName name="COST2_2_2" localSheetId="4" hidden="1">{#N/A,#N/A,TRUE,"Basic";#N/A,#N/A,TRUE,"EXT-TABLE";#N/A,#N/A,TRUE,"STEEL";#N/A,#N/A,TRUE,"INT-Table";#N/A,#N/A,TRUE,"STEEL";#N/A,#N/A,TRUE,"Door"}</definedName>
    <definedName name="COST2_2_2" localSheetId="16" hidden="1">{#N/A,#N/A,TRUE,"Basic";#N/A,#N/A,TRUE,"EXT-TABLE";#N/A,#N/A,TRUE,"STEEL";#N/A,#N/A,TRUE,"INT-Table";#N/A,#N/A,TRUE,"STEEL";#N/A,#N/A,TRUE,"Door"}</definedName>
    <definedName name="COST2_2_2" localSheetId="21" hidden="1">{#N/A,#N/A,TRUE,"Basic";#N/A,#N/A,TRUE,"EXT-TABLE";#N/A,#N/A,TRUE,"STEEL";#N/A,#N/A,TRUE,"INT-Table";#N/A,#N/A,TRUE,"STEEL";#N/A,#N/A,TRUE,"Door"}</definedName>
    <definedName name="COST2_2_2" localSheetId="5" hidden="1">{#N/A,#N/A,TRUE,"Basic";#N/A,#N/A,TRUE,"EXT-TABLE";#N/A,#N/A,TRUE,"STEEL";#N/A,#N/A,TRUE,"INT-Table";#N/A,#N/A,TRUE,"STEEL";#N/A,#N/A,TRUE,"Door"}</definedName>
    <definedName name="COST2_2_2" localSheetId="13" hidden="1">{#N/A,#N/A,TRUE,"Basic";#N/A,#N/A,TRUE,"EXT-TABLE";#N/A,#N/A,TRUE,"STEEL";#N/A,#N/A,TRUE,"INT-Table";#N/A,#N/A,TRUE,"STEEL";#N/A,#N/A,TRUE,"Door"}</definedName>
    <definedName name="COST2_2_2" localSheetId="14" hidden="1">{#N/A,#N/A,TRUE,"Basic";#N/A,#N/A,TRUE,"EXT-TABLE";#N/A,#N/A,TRUE,"STEEL";#N/A,#N/A,TRUE,"INT-Table";#N/A,#N/A,TRUE,"STEEL";#N/A,#N/A,TRUE,"Door"}</definedName>
    <definedName name="COST2_2_2" localSheetId="15" hidden="1">{#N/A,#N/A,TRUE,"Basic";#N/A,#N/A,TRUE,"EXT-TABLE";#N/A,#N/A,TRUE,"STEEL";#N/A,#N/A,TRUE,"INT-Table";#N/A,#N/A,TRUE,"STEEL";#N/A,#N/A,TRUE,"Door"}</definedName>
    <definedName name="COST2_2_2" hidden="1">{#N/A,#N/A,TRUE,"Basic";#N/A,#N/A,TRUE,"EXT-TABLE";#N/A,#N/A,TRUE,"STEEL";#N/A,#N/A,TRUE,"INT-Table";#N/A,#N/A,TRUE,"STEEL";#N/A,#N/A,TRUE,"Door"}</definedName>
    <definedName name="COST2_3" localSheetId="3" hidden="1">{#N/A,#N/A,TRUE,"Basic";#N/A,#N/A,TRUE,"EXT-TABLE";#N/A,#N/A,TRUE,"STEEL";#N/A,#N/A,TRUE,"INT-Table";#N/A,#N/A,TRUE,"STEEL";#N/A,#N/A,TRUE,"Door"}</definedName>
    <definedName name="COST2_3" localSheetId="2" hidden="1">{#N/A,#N/A,TRUE,"Basic";#N/A,#N/A,TRUE,"EXT-TABLE";#N/A,#N/A,TRUE,"STEEL";#N/A,#N/A,TRUE,"INT-Table";#N/A,#N/A,TRUE,"STEEL";#N/A,#N/A,TRUE,"Door"}</definedName>
    <definedName name="COST2_3" localSheetId="4" hidden="1">{#N/A,#N/A,TRUE,"Basic";#N/A,#N/A,TRUE,"EXT-TABLE";#N/A,#N/A,TRUE,"STEEL";#N/A,#N/A,TRUE,"INT-Table";#N/A,#N/A,TRUE,"STEEL";#N/A,#N/A,TRUE,"Door"}</definedName>
    <definedName name="COST2_3" localSheetId="16" hidden="1">{#N/A,#N/A,TRUE,"Basic";#N/A,#N/A,TRUE,"EXT-TABLE";#N/A,#N/A,TRUE,"STEEL";#N/A,#N/A,TRUE,"INT-Table";#N/A,#N/A,TRUE,"STEEL";#N/A,#N/A,TRUE,"Door"}</definedName>
    <definedName name="COST2_3" localSheetId="21" hidden="1">{#N/A,#N/A,TRUE,"Basic";#N/A,#N/A,TRUE,"EXT-TABLE";#N/A,#N/A,TRUE,"STEEL";#N/A,#N/A,TRUE,"INT-Table";#N/A,#N/A,TRUE,"STEEL";#N/A,#N/A,TRUE,"Door"}</definedName>
    <definedName name="COST2_3" localSheetId="5" hidden="1">{#N/A,#N/A,TRUE,"Basic";#N/A,#N/A,TRUE,"EXT-TABLE";#N/A,#N/A,TRUE,"STEEL";#N/A,#N/A,TRUE,"INT-Table";#N/A,#N/A,TRUE,"STEEL";#N/A,#N/A,TRUE,"Door"}</definedName>
    <definedName name="COST2_3" localSheetId="13" hidden="1">{#N/A,#N/A,TRUE,"Basic";#N/A,#N/A,TRUE,"EXT-TABLE";#N/A,#N/A,TRUE,"STEEL";#N/A,#N/A,TRUE,"INT-Table";#N/A,#N/A,TRUE,"STEEL";#N/A,#N/A,TRUE,"Door"}</definedName>
    <definedName name="COST2_3" localSheetId="14" hidden="1">{#N/A,#N/A,TRUE,"Basic";#N/A,#N/A,TRUE,"EXT-TABLE";#N/A,#N/A,TRUE,"STEEL";#N/A,#N/A,TRUE,"INT-Table";#N/A,#N/A,TRUE,"STEEL";#N/A,#N/A,TRUE,"Door"}</definedName>
    <definedName name="COST2_3" localSheetId="15" hidden="1">{#N/A,#N/A,TRUE,"Basic";#N/A,#N/A,TRUE,"EXT-TABLE";#N/A,#N/A,TRUE,"STEEL";#N/A,#N/A,TRUE,"INT-Table";#N/A,#N/A,TRUE,"STEEL";#N/A,#N/A,TRUE,"Door"}</definedName>
    <definedName name="COST2_3" hidden="1">{#N/A,#N/A,TRUE,"Basic";#N/A,#N/A,TRUE,"EXT-TABLE";#N/A,#N/A,TRUE,"STEEL";#N/A,#N/A,TRUE,"INT-Table";#N/A,#N/A,TRUE,"STEEL";#N/A,#N/A,TRUE,"Door"}</definedName>
    <definedName name="COST2_3_1" localSheetId="3" hidden="1">{#N/A,#N/A,TRUE,"Basic";#N/A,#N/A,TRUE,"EXT-TABLE";#N/A,#N/A,TRUE,"STEEL";#N/A,#N/A,TRUE,"INT-Table";#N/A,#N/A,TRUE,"STEEL";#N/A,#N/A,TRUE,"Door"}</definedName>
    <definedName name="COST2_3_1" localSheetId="2" hidden="1">{#N/A,#N/A,TRUE,"Basic";#N/A,#N/A,TRUE,"EXT-TABLE";#N/A,#N/A,TRUE,"STEEL";#N/A,#N/A,TRUE,"INT-Table";#N/A,#N/A,TRUE,"STEEL";#N/A,#N/A,TRUE,"Door"}</definedName>
    <definedName name="COST2_3_1" localSheetId="4" hidden="1">{#N/A,#N/A,TRUE,"Basic";#N/A,#N/A,TRUE,"EXT-TABLE";#N/A,#N/A,TRUE,"STEEL";#N/A,#N/A,TRUE,"INT-Table";#N/A,#N/A,TRUE,"STEEL";#N/A,#N/A,TRUE,"Door"}</definedName>
    <definedName name="COST2_3_1" localSheetId="16" hidden="1">{#N/A,#N/A,TRUE,"Basic";#N/A,#N/A,TRUE,"EXT-TABLE";#N/A,#N/A,TRUE,"STEEL";#N/A,#N/A,TRUE,"INT-Table";#N/A,#N/A,TRUE,"STEEL";#N/A,#N/A,TRUE,"Door"}</definedName>
    <definedName name="COST2_3_1" localSheetId="21" hidden="1">{#N/A,#N/A,TRUE,"Basic";#N/A,#N/A,TRUE,"EXT-TABLE";#N/A,#N/A,TRUE,"STEEL";#N/A,#N/A,TRUE,"INT-Table";#N/A,#N/A,TRUE,"STEEL";#N/A,#N/A,TRUE,"Door"}</definedName>
    <definedName name="COST2_3_1" localSheetId="5" hidden="1">{#N/A,#N/A,TRUE,"Basic";#N/A,#N/A,TRUE,"EXT-TABLE";#N/A,#N/A,TRUE,"STEEL";#N/A,#N/A,TRUE,"INT-Table";#N/A,#N/A,TRUE,"STEEL";#N/A,#N/A,TRUE,"Door"}</definedName>
    <definedName name="COST2_3_1" localSheetId="13" hidden="1">{#N/A,#N/A,TRUE,"Basic";#N/A,#N/A,TRUE,"EXT-TABLE";#N/A,#N/A,TRUE,"STEEL";#N/A,#N/A,TRUE,"INT-Table";#N/A,#N/A,TRUE,"STEEL";#N/A,#N/A,TRUE,"Door"}</definedName>
    <definedName name="COST2_3_1" localSheetId="14" hidden="1">{#N/A,#N/A,TRUE,"Basic";#N/A,#N/A,TRUE,"EXT-TABLE";#N/A,#N/A,TRUE,"STEEL";#N/A,#N/A,TRUE,"INT-Table";#N/A,#N/A,TRUE,"STEEL";#N/A,#N/A,TRUE,"Door"}</definedName>
    <definedName name="COST2_3_1" localSheetId="15" hidden="1">{#N/A,#N/A,TRUE,"Basic";#N/A,#N/A,TRUE,"EXT-TABLE";#N/A,#N/A,TRUE,"STEEL";#N/A,#N/A,TRUE,"INT-Table";#N/A,#N/A,TRUE,"STEEL";#N/A,#N/A,TRUE,"Door"}</definedName>
    <definedName name="COST2_3_1" hidden="1">{#N/A,#N/A,TRUE,"Basic";#N/A,#N/A,TRUE,"EXT-TABLE";#N/A,#N/A,TRUE,"STEEL";#N/A,#N/A,TRUE,"INT-Table";#N/A,#N/A,TRUE,"STEEL";#N/A,#N/A,TRUE,"Door"}</definedName>
    <definedName name="COST2_3_2" localSheetId="3" hidden="1">{#N/A,#N/A,TRUE,"Basic";#N/A,#N/A,TRUE,"EXT-TABLE";#N/A,#N/A,TRUE,"STEEL";#N/A,#N/A,TRUE,"INT-Table";#N/A,#N/A,TRUE,"STEEL";#N/A,#N/A,TRUE,"Door"}</definedName>
    <definedName name="COST2_3_2" localSheetId="2" hidden="1">{#N/A,#N/A,TRUE,"Basic";#N/A,#N/A,TRUE,"EXT-TABLE";#N/A,#N/A,TRUE,"STEEL";#N/A,#N/A,TRUE,"INT-Table";#N/A,#N/A,TRUE,"STEEL";#N/A,#N/A,TRUE,"Door"}</definedName>
    <definedName name="COST2_3_2" localSheetId="4" hidden="1">{#N/A,#N/A,TRUE,"Basic";#N/A,#N/A,TRUE,"EXT-TABLE";#N/A,#N/A,TRUE,"STEEL";#N/A,#N/A,TRUE,"INT-Table";#N/A,#N/A,TRUE,"STEEL";#N/A,#N/A,TRUE,"Door"}</definedName>
    <definedName name="COST2_3_2" localSheetId="16" hidden="1">{#N/A,#N/A,TRUE,"Basic";#N/A,#N/A,TRUE,"EXT-TABLE";#N/A,#N/A,TRUE,"STEEL";#N/A,#N/A,TRUE,"INT-Table";#N/A,#N/A,TRUE,"STEEL";#N/A,#N/A,TRUE,"Door"}</definedName>
    <definedName name="COST2_3_2" localSheetId="21" hidden="1">{#N/A,#N/A,TRUE,"Basic";#N/A,#N/A,TRUE,"EXT-TABLE";#N/A,#N/A,TRUE,"STEEL";#N/A,#N/A,TRUE,"INT-Table";#N/A,#N/A,TRUE,"STEEL";#N/A,#N/A,TRUE,"Door"}</definedName>
    <definedName name="COST2_3_2" localSheetId="5" hidden="1">{#N/A,#N/A,TRUE,"Basic";#N/A,#N/A,TRUE,"EXT-TABLE";#N/A,#N/A,TRUE,"STEEL";#N/A,#N/A,TRUE,"INT-Table";#N/A,#N/A,TRUE,"STEEL";#N/A,#N/A,TRUE,"Door"}</definedName>
    <definedName name="COST2_3_2" localSheetId="13" hidden="1">{#N/A,#N/A,TRUE,"Basic";#N/A,#N/A,TRUE,"EXT-TABLE";#N/A,#N/A,TRUE,"STEEL";#N/A,#N/A,TRUE,"INT-Table";#N/A,#N/A,TRUE,"STEEL";#N/A,#N/A,TRUE,"Door"}</definedName>
    <definedName name="COST2_3_2" localSheetId="14" hidden="1">{#N/A,#N/A,TRUE,"Basic";#N/A,#N/A,TRUE,"EXT-TABLE";#N/A,#N/A,TRUE,"STEEL";#N/A,#N/A,TRUE,"INT-Table";#N/A,#N/A,TRUE,"STEEL";#N/A,#N/A,TRUE,"Door"}</definedName>
    <definedName name="COST2_3_2" localSheetId="15" hidden="1">{#N/A,#N/A,TRUE,"Basic";#N/A,#N/A,TRUE,"EXT-TABLE";#N/A,#N/A,TRUE,"STEEL";#N/A,#N/A,TRUE,"INT-Table";#N/A,#N/A,TRUE,"STEEL";#N/A,#N/A,TRUE,"Door"}</definedName>
    <definedName name="COST2_3_2" hidden="1">{#N/A,#N/A,TRUE,"Basic";#N/A,#N/A,TRUE,"EXT-TABLE";#N/A,#N/A,TRUE,"STEEL";#N/A,#N/A,TRUE,"INT-Table";#N/A,#N/A,TRUE,"STEEL";#N/A,#N/A,TRUE,"Door"}</definedName>
    <definedName name="COST2_4" localSheetId="3" hidden="1">{#N/A,#N/A,TRUE,"Basic";#N/A,#N/A,TRUE,"EXT-TABLE";#N/A,#N/A,TRUE,"STEEL";#N/A,#N/A,TRUE,"INT-Table";#N/A,#N/A,TRUE,"STEEL";#N/A,#N/A,TRUE,"Door"}</definedName>
    <definedName name="COST2_4" localSheetId="2" hidden="1">{#N/A,#N/A,TRUE,"Basic";#N/A,#N/A,TRUE,"EXT-TABLE";#N/A,#N/A,TRUE,"STEEL";#N/A,#N/A,TRUE,"INT-Table";#N/A,#N/A,TRUE,"STEEL";#N/A,#N/A,TRUE,"Door"}</definedName>
    <definedName name="COST2_4" localSheetId="4" hidden="1">{#N/A,#N/A,TRUE,"Basic";#N/A,#N/A,TRUE,"EXT-TABLE";#N/A,#N/A,TRUE,"STEEL";#N/A,#N/A,TRUE,"INT-Table";#N/A,#N/A,TRUE,"STEEL";#N/A,#N/A,TRUE,"Door"}</definedName>
    <definedName name="COST2_4" localSheetId="16" hidden="1">{#N/A,#N/A,TRUE,"Basic";#N/A,#N/A,TRUE,"EXT-TABLE";#N/A,#N/A,TRUE,"STEEL";#N/A,#N/A,TRUE,"INT-Table";#N/A,#N/A,TRUE,"STEEL";#N/A,#N/A,TRUE,"Door"}</definedName>
    <definedName name="COST2_4" localSheetId="21" hidden="1">{#N/A,#N/A,TRUE,"Basic";#N/A,#N/A,TRUE,"EXT-TABLE";#N/A,#N/A,TRUE,"STEEL";#N/A,#N/A,TRUE,"INT-Table";#N/A,#N/A,TRUE,"STEEL";#N/A,#N/A,TRUE,"Door"}</definedName>
    <definedName name="COST2_4" localSheetId="5" hidden="1">{#N/A,#N/A,TRUE,"Basic";#N/A,#N/A,TRUE,"EXT-TABLE";#N/A,#N/A,TRUE,"STEEL";#N/A,#N/A,TRUE,"INT-Table";#N/A,#N/A,TRUE,"STEEL";#N/A,#N/A,TRUE,"Door"}</definedName>
    <definedName name="COST2_4" localSheetId="13" hidden="1">{#N/A,#N/A,TRUE,"Basic";#N/A,#N/A,TRUE,"EXT-TABLE";#N/A,#N/A,TRUE,"STEEL";#N/A,#N/A,TRUE,"INT-Table";#N/A,#N/A,TRUE,"STEEL";#N/A,#N/A,TRUE,"Door"}</definedName>
    <definedName name="COST2_4" localSheetId="14" hidden="1">{#N/A,#N/A,TRUE,"Basic";#N/A,#N/A,TRUE,"EXT-TABLE";#N/A,#N/A,TRUE,"STEEL";#N/A,#N/A,TRUE,"INT-Table";#N/A,#N/A,TRUE,"STEEL";#N/A,#N/A,TRUE,"Door"}</definedName>
    <definedName name="COST2_4" localSheetId="15" hidden="1">{#N/A,#N/A,TRUE,"Basic";#N/A,#N/A,TRUE,"EXT-TABLE";#N/A,#N/A,TRUE,"STEEL";#N/A,#N/A,TRUE,"INT-Table";#N/A,#N/A,TRUE,"STEEL";#N/A,#N/A,TRUE,"Door"}</definedName>
    <definedName name="COST2_4" hidden="1">{#N/A,#N/A,TRUE,"Basic";#N/A,#N/A,TRUE,"EXT-TABLE";#N/A,#N/A,TRUE,"STEEL";#N/A,#N/A,TRUE,"INT-Table";#N/A,#N/A,TRUE,"STEEL";#N/A,#N/A,TRUE,"Door"}</definedName>
    <definedName name="COST2_4_1" localSheetId="3" hidden="1">{#N/A,#N/A,TRUE,"Basic";#N/A,#N/A,TRUE,"EXT-TABLE";#N/A,#N/A,TRUE,"STEEL";#N/A,#N/A,TRUE,"INT-Table";#N/A,#N/A,TRUE,"STEEL";#N/A,#N/A,TRUE,"Door"}</definedName>
    <definedName name="COST2_4_1" localSheetId="2" hidden="1">{#N/A,#N/A,TRUE,"Basic";#N/A,#N/A,TRUE,"EXT-TABLE";#N/A,#N/A,TRUE,"STEEL";#N/A,#N/A,TRUE,"INT-Table";#N/A,#N/A,TRUE,"STEEL";#N/A,#N/A,TRUE,"Door"}</definedName>
    <definedName name="COST2_4_1" localSheetId="4" hidden="1">{#N/A,#N/A,TRUE,"Basic";#N/A,#N/A,TRUE,"EXT-TABLE";#N/A,#N/A,TRUE,"STEEL";#N/A,#N/A,TRUE,"INT-Table";#N/A,#N/A,TRUE,"STEEL";#N/A,#N/A,TRUE,"Door"}</definedName>
    <definedName name="COST2_4_1" localSheetId="16" hidden="1">{#N/A,#N/A,TRUE,"Basic";#N/A,#N/A,TRUE,"EXT-TABLE";#N/A,#N/A,TRUE,"STEEL";#N/A,#N/A,TRUE,"INT-Table";#N/A,#N/A,TRUE,"STEEL";#N/A,#N/A,TRUE,"Door"}</definedName>
    <definedName name="COST2_4_1" localSheetId="21" hidden="1">{#N/A,#N/A,TRUE,"Basic";#N/A,#N/A,TRUE,"EXT-TABLE";#N/A,#N/A,TRUE,"STEEL";#N/A,#N/A,TRUE,"INT-Table";#N/A,#N/A,TRUE,"STEEL";#N/A,#N/A,TRUE,"Door"}</definedName>
    <definedName name="COST2_4_1" localSheetId="5" hidden="1">{#N/A,#N/A,TRUE,"Basic";#N/A,#N/A,TRUE,"EXT-TABLE";#N/A,#N/A,TRUE,"STEEL";#N/A,#N/A,TRUE,"INT-Table";#N/A,#N/A,TRUE,"STEEL";#N/A,#N/A,TRUE,"Door"}</definedName>
    <definedName name="COST2_4_1" localSheetId="13" hidden="1">{#N/A,#N/A,TRUE,"Basic";#N/A,#N/A,TRUE,"EXT-TABLE";#N/A,#N/A,TRUE,"STEEL";#N/A,#N/A,TRUE,"INT-Table";#N/A,#N/A,TRUE,"STEEL";#N/A,#N/A,TRUE,"Door"}</definedName>
    <definedName name="COST2_4_1" localSheetId="14" hidden="1">{#N/A,#N/A,TRUE,"Basic";#N/A,#N/A,TRUE,"EXT-TABLE";#N/A,#N/A,TRUE,"STEEL";#N/A,#N/A,TRUE,"INT-Table";#N/A,#N/A,TRUE,"STEEL";#N/A,#N/A,TRUE,"Door"}</definedName>
    <definedName name="COST2_4_1" localSheetId="15" hidden="1">{#N/A,#N/A,TRUE,"Basic";#N/A,#N/A,TRUE,"EXT-TABLE";#N/A,#N/A,TRUE,"STEEL";#N/A,#N/A,TRUE,"INT-Table";#N/A,#N/A,TRUE,"STEEL";#N/A,#N/A,TRUE,"Door"}</definedName>
    <definedName name="COST2_4_1" hidden="1">{#N/A,#N/A,TRUE,"Basic";#N/A,#N/A,TRUE,"EXT-TABLE";#N/A,#N/A,TRUE,"STEEL";#N/A,#N/A,TRUE,"INT-Table";#N/A,#N/A,TRUE,"STEEL";#N/A,#N/A,TRUE,"Door"}</definedName>
    <definedName name="COST2_4_2" localSheetId="3" hidden="1">{#N/A,#N/A,TRUE,"Basic";#N/A,#N/A,TRUE,"EXT-TABLE";#N/A,#N/A,TRUE,"STEEL";#N/A,#N/A,TRUE,"INT-Table";#N/A,#N/A,TRUE,"STEEL";#N/A,#N/A,TRUE,"Door"}</definedName>
    <definedName name="COST2_4_2" localSheetId="2" hidden="1">{#N/A,#N/A,TRUE,"Basic";#N/A,#N/A,TRUE,"EXT-TABLE";#N/A,#N/A,TRUE,"STEEL";#N/A,#N/A,TRUE,"INT-Table";#N/A,#N/A,TRUE,"STEEL";#N/A,#N/A,TRUE,"Door"}</definedName>
    <definedName name="COST2_4_2" localSheetId="4" hidden="1">{#N/A,#N/A,TRUE,"Basic";#N/A,#N/A,TRUE,"EXT-TABLE";#N/A,#N/A,TRUE,"STEEL";#N/A,#N/A,TRUE,"INT-Table";#N/A,#N/A,TRUE,"STEEL";#N/A,#N/A,TRUE,"Door"}</definedName>
    <definedName name="COST2_4_2" localSheetId="16" hidden="1">{#N/A,#N/A,TRUE,"Basic";#N/A,#N/A,TRUE,"EXT-TABLE";#N/A,#N/A,TRUE,"STEEL";#N/A,#N/A,TRUE,"INT-Table";#N/A,#N/A,TRUE,"STEEL";#N/A,#N/A,TRUE,"Door"}</definedName>
    <definedName name="COST2_4_2" localSheetId="21" hidden="1">{#N/A,#N/A,TRUE,"Basic";#N/A,#N/A,TRUE,"EXT-TABLE";#N/A,#N/A,TRUE,"STEEL";#N/A,#N/A,TRUE,"INT-Table";#N/A,#N/A,TRUE,"STEEL";#N/A,#N/A,TRUE,"Door"}</definedName>
    <definedName name="COST2_4_2" localSheetId="5" hidden="1">{#N/A,#N/A,TRUE,"Basic";#N/A,#N/A,TRUE,"EXT-TABLE";#N/A,#N/A,TRUE,"STEEL";#N/A,#N/A,TRUE,"INT-Table";#N/A,#N/A,TRUE,"STEEL";#N/A,#N/A,TRUE,"Door"}</definedName>
    <definedName name="COST2_4_2" localSheetId="13" hidden="1">{#N/A,#N/A,TRUE,"Basic";#N/A,#N/A,TRUE,"EXT-TABLE";#N/A,#N/A,TRUE,"STEEL";#N/A,#N/A,TRUE,"INT-Table";#N/A,#N/A,TRUE,"STEEL";#N/A,#N/A,TRUE,"Door"}</definedName>
    <definedName name="COST2_4_2" localSheetId="14" hidden="1">{#N/A,#N/A,TRUE,"Basic";#N/A,#N/A,TRUE,"EXT-TABLE";#N/A,#N/A,TRUE,"STEEL";#N/A,#N/A,TRUE,"INT-Table";#N/A,#N/A,TRUE,"STEEL";#N/A,#N/A,TRUE,"Door"}</definedName>
    <definedName name="COST2_4_2" localSheetId="15" hidden="1">{#N/A,#N/A,TRUE,"Basic";#N/A,#N/A,TRUE,"EXT-TABLE";#N/A,#N/A,TRUE,"STEEL";#N/A,#N/A,TRUE,"INT-Table";#N/A,#N/A,TRUE,"STEEL";#N/A,#N/A,TRUE,"Door"}</definedName>
    <definedName name="COST2_4_2" hidden="1">{#N/A,#N/A,TRUE,"Basic";#N/A,#N/A,TRUE,"EXT-TABLE";#N/A,#N/A,TRUE,"STEEL";#N/A,#N/A,TRUE,"INT-Table";#N/A,#N/A,TRUE,"STEEL";#N/A,#N/A,TRUE,"Door"}</definedName>
    <definedName name="COST2_5" localSheetId="3" hidden="1">{#N/A,#N/A,TRUE,"Basic";#N/A,#N/A,TRUE,"EXT-TABLE";#N/A,#N/A,TRUE,"STEEL";#N/A,#N/A,TRUE,"INT-Table";#N/A,#N/A,TRUE,"STEEL";#N/A,#N/A,TRUE,"Door"}</definedName>
    <definedName name="COST2_5" localSheetId="2" hidden="1">{#N/A,#N/A,TRUE,"Basic";#N/A,#N/A,TRUE,"EXT-TABLE";#N/A,#N/A,TRUE,"STEEL";#N/A,#N/A,TRUE,"INT-Table";#N/A,#N/A,TRUE,"STEEL";#N/A,#N/A,TRUE,"Door"}</definedName>
    <definedName name="COST2_5" localSheetId="4" hidden="1">{#N/A,#N/A,TRUE,"Basic";#N/A,#N/A,TRUE,"EXT-TABLE";#N/A,#N/A,TRUE,"STEEL";#N/A,#N/A,TRUE,"INT-Table";#N/A,#N/A,TRUE,"STEEL";#N/A,#N/A,TRUE,"Door"}</definedName>
    <definedName name="COST2_5" localSheetId="16" hidden="1">{#N/A,#N/A,TRUE,"Basic";#N/A,#N/A,TRUE,"EXT-TABLE";#N/A,#N/A,TRUE,"STEEL";#N/A,#N/A,TRUE,"INT-Table";#N/A,#N/A,TRUE,"STEEL";#N/A,#N/A,TRUE,"Door"}</definedName>
    <definedName name="COST2_5" localSheetId="21" hidden="1">{#N/A,#N/A,TRUE,"Basic";#N/A,#N/A,TRUE,"EXT-TABLE";#N/A,#N/A,TRUE,"STEEL";#N/A,#N/A,TRUE,"INT-Table";#N/A,#N/A,TRUE,"STEEL";#N/A,#N/A,TRUE,"Door"}</definedName>
    <definedName name="COST2_5" localSheetId="5" hidden="1">{#N/A,#N/A,TRUE,"Basic";#N/A,#N/A,TRUE,"EXT-TABLE";#N/A,#N/A,TRUE,"STEEL";#N/A,#N/A,TRUE,"INT-Table";#N/A,#N/A,TRUE,"STEEL";#N/A,#N/A,TRUE,"Door"}</definedName>
    <definedName name="COST2_5" localSheetId="13" hidden="1">{#N/A,#N/A,TRUE,"Basic";#N/A,#N/A,TRUE,"EXT-TABLE";#N/A,#N/A,TRUE,"STEEL";#N/A,#N/A,TRUE,"INT-Table";#N/A,#N/A,TRUE,"STEEL";#N/A,#N/A,TRUE,"Door"}</definedName>
    <definedName name="COST2_5" localSheetId="14" hidden="1">{#N/A,#N/A,TRUE,"Basic";#N/A,#N/A,TRUE,"EXT-TABLE";#N/A,#N/A,TRUE,"STEEL";#N/A,#N/A,TRUE,"INT-Table";#N/A,#N/A,TRUE,"STEEL";#N/A,#N/A,TRUE,"Door"}</definedName>
    <definedName name="COST2_5" localSheetId="15" hidden="1">{#N/A,#N/A,TRUE,"Basic";#N/A,#N/A,TRUE,"EXT-TABLE";#N/A,#N/A,TRUE,"STEEL";#N/A,#N/A,TRUE,"INT-Table";#N/A,#N/A,TRUE,"STEEL";#N/A,#N/A,TRUE,"Door"}</definedName>
    <definedName name="COST2_5" hidden="1">{#N/A,#N/A,TRUE,"Basic";#N/A,#N/A,TRUE,"EXT-TABLE";#N/A,#N/A,TRUE,"STEEL";#N/A,#N/A,TRUE,"INT-Table";#N/A,#N/A,TRUE,"STEEL";#N/A,#N/A,TRUE,"Door"}</definedName>
    <definedName name="COST2_5_1" localSheetId="3" hidden="1">{#N/A,#N/A,TRUE,"Basic";#N/A,#N/A,TRUE,"EXT-TABLE";#N/A,#N/A,TRUE,"STEEL";#N/A,#N/A,TRUE,"INT-Table";#N/A,#N/A,TRUE,"STEEL";#N/A,#N/A,TRUE,"Door"}</definedName>
    <definedName name="COST2_5_1" localSheetId="2" hidden="1">{#N/A,#N/A,TRUE,"Basic";#N/A,#N/A,TRUE,"EXT-TABLE";#N/A,#N/A,TRUE,"STEEL";#N/A,#N/A,TRUE,"INT-Table";#N/A,#N/A,TRUE,"STEEL";#N/A,#N/A,TRUE,"Door"}</definedName>
    <definedName name="COST2_5_1" localSheetId="4" hidden="1">{#N/A,#N/A,TRUE,"Basic";#N/A,#N/A,TRUE,"EXT-TABLE";#N/A,#N/A,TRUE,"STEEL";#N/A,#N/A,TRUE,"INT-Table";#N/A,#N/A,TRUE,"STEEL";#N/A,#N/A,TRUE,"Door"}</definedName>
    <definedName name="COST2_5_1" localSheetId="16" hidden="1">{#N/A,#N/A,TRUE,"Basic";#N/A,#N/A,TRUE,"EXT-TABLE";#N/A,#N/A,TRUE,"STEEL";#N/A,#N/A,TRUE,"INT-Table";#N/A,#N/A,TRUE,"STEEL";#N/A,#N/A,TRUE,"Door"}</definedName>
    <definedName name="COST2_5_1" localSheetId="21" hidden="1">{#N/A,#N/A,TRUE,"Basic";#N/A,#N/A,TRUE,"EXT-TABLE";#N/A,#N/A,TRUE,"STEEL";#N/A,#N/A,TRUE,"INT-Table";#N/A,#N/A,TRUE,"STEEL";#N/A,#N/A,TRUE,"Door"}</definedName>
    <definedName name="COST2_5_1" localSheetId="5" hidden="1">{#N/A,#N/A,TRUE,"Basic";#N/A,#N/A,TRUE,"EXT-TABLE";#N/A,#N/A,TRUE,"STEEL";#N/A,#N/A,TRUE,"INT-Table";#N/A,#N/A,TRUE,"STEEL";#N/A,#N/A,TRUE,"Door"}</definedName>
    <definedName name="COST2_5_1" localSheetId="13" hidden="1">{#N/A,#N/A,TRUE,"Basic";#N/A,#N/A,TRUE,"EXT-TABLE";#N/A,#N/A,TRUE,"STEEL";#N/A,#N/A,TRUE,"INT-Table";#N/A,#N/A,TRUE,"STEEL";#N/A,#N/A,TRUE,"Door"}</definedName>
    <definedName name="COST2_5_1" localSheetId="14" hidden="1">{#N/A,#N/A,TRUE,"Basic";#N/A,#N/A,TRUE,"EXT-TABLE";#N/A,#N/A,TRUE,"STEEL";#N/A,#N/A,TRUE,"INT-Table";#N/A,#N/A,TRUE,"STEEL";#N/A,#N/A,TRUE,"Door"}</definedName>
    <definedName name="COST2_5_1" localSheetId="15" hidden="1">{#N/A,#N/A,TRUE,"Basic";#N/A,#N/A,TRUE,"EXT-TABLE";#N/A,#N/A,TRUE,"STEEL";#N/A,#N/A,TRUE,"INT-Table";#N/A,#N/A,TRUE,"STEEL";#N/A,#N/A,TRUE,"Door"}</definedName>
    <definedName name="COST2_5_1" hidden="1">{#N/A,#N/A,TRUE,"Basic";#N/A,#N/A,TRUE,"EXT-TABLE";#N/A,#N/A,TRUE,"STEEL";#N/A,#N/A,TRUE,"INT-Table";#N/A,#N/A,TRUE,"STEEL";#N/A,#N/A,TRUE,"Door"}</definedName>
    <definedName name="COST2_5_2" localSheetId="3" hidden="1">{#N/A,#N/A,TRUE,"Basic";#N/A,#N/A,TRUE,"EXT-TABLE";#N/A,#N/A,TRUE,"STEEL";#N/A,#N/A,TRUE,"INT-Table";#N/A,#N/A,TRUE,"STEEL";#N/A,#N/A,TRUE,"Door"}</definedName>
    <definedName name="COST2_5_2" localSheetId="2" hidden="1">{#N/A,#N/A,TRUE,"Basic";#N/A,#N/A,TRUE,"EXT-TABLE";#N/A,#N/A,TRUE,"STEEL";#N/A,#N/A,TRUE,"INT-Table";#N/A,#N/A,TRUE,"STEEL";#N/A,#N/A,TRUE,"Door"}</definedName>
    <definedName name="COST2_5_2" localSheetId="4" hidden="1">{#N/A,#N/A,TRUE,"Basic";#N/A,#N/A,TRUE,"EXT-TABLE";#N/A,#N/A,TRUE,"STEEL";#N/A,#N/A,TRUE,"INT-Table";#N/A,#N/A,TRUE,"STEEL";#N/A,#N/A,TRUE,"Door"}</definedName>
    <definedName name="COST2_5_2" localSheetId="16" hidden="1">{#N/A,#N/A,TRUE,"Basic";#N/A,#N/A,TRUE,"EXT-TABLE";#N/A,#N/A,TRUE,"STEEL";#N/A,#N/A,TRUE,"INT-Table";#N/A,#N/A,TRUE,"STEEL";#N/A,#N/A,TRUE,"Door"}</definedName>
    <definedName name="COST2_5_2" localSheetId="21" hidden="1">{#N/A,#N/A,TRUE,"Basic";#N/A,#N/A,TRUE,"EXT-TABLE";#N/A,#N/A,TRUE,"STEEL";#N/A,#N/A,TRUE,"INT-Table";#N/A,#N/A,TRUE,"STEEL";#N/A,#N/A,TRUE,"Door"}</definedName>
    <definedName name="COST2_5_2" localSheetId="5" hidden="1">{#N/A,#N/A,TRUE,"Basic";#N/A,#N/A,TRUE,"EXT-TABLE";#N/A,#N/A,TRUE,"STEEL";#N/A,#N/A,TRUE,"INT-Table";#N/A,#N/A,TRUE,"STEEL";#N/A,#N/A,TRUE,"Door"}</definedName>
    <definedName name="COST2_5_2" localSheetId="13" hidden="1">{#N/A,#N/A,TRUE,"Basic";#N/A,#N/A,TRUE,"EXT-TABLE";#N/A,#N/A,TRUE,"STEEL";#N/A,#N/A,TRUE,"INT-Table";#N/A,#N/A,TRUE,"STEEL";#N/A,#N/A,TRUE,"Door"}</definedName>
    <definedName name="COST2_5_2" localSheetId="14" hidden="1">{#N/A,#N/A,TRUE,"Basic";#N/A,#N/A,TRUE,"EXT-TABLE";#N/A,#N/A,TRUE,"STEEL";#N/A,#N/A,TRUE,"INT-Table";#N/A,#N/A,TRUE,"STEEL";#N/A,#N/A,TRUE,"Door"}</definedName>
    <definedName name="COST2_5_2" localSheetId="15" hidden="1">{#N/A,#N/A,TRUE,"Basic";#N/A,#N/A,TRUE,"EXT-TABLE";#N/A,#N/A,TRUE,"STEEL";#N/A,#N/A,TRUE,"INT-Table";#N/A,#N/A,TRUE,"STEEL";#N/A,#N/A,TRUE,"Door"}</definedName>
    <definedName name="COST2_5_2" hidden="1">{#N/A,#N/A,TRUE,"Basic";#N/A,#N/A,TRUE,"EXT-TABLE";#N/A,#N/A,TRUE,"STEEL";#N/A,#N/A,TRUE,"INT-Table";#N/A,#N/A,TRUE,"STEEL";#N/A,#N/A,TRUE,"Door"}</definedName>
    <definedName name="COST290">#REF!</definedName>
    <definedName name="cotycap" localSheetId="3" hidden="1">{"'Sheet1'!$L$16"}</definedName>
    <definedName name="cotycap" localSheetId="2" hidden="1">{"'Sheet1'!$L$16"}</definedName>
    <definedName name="cotycap" localSheetId="4" hidden="1">{"'Sheet1'!$L$16"}</definedName>
    <definedName name="cotycap" localSheetId="16" hidden="1">{"'Sheet1'!$L$16"}</definedName>
    <definedName name="cotycap" localSheetId="21" hidden="1">{"'Sheet1'!$L$16"}</definedName>
    <definedName name="cotycap" localSheetId="5" hidden="1">{"'Sheet1'!$L$16"}</definedName>
    <definedName name="cotycap" localSheetId="13" hidden="1">{"'Sheet1'!$L$16"}</definedName>
    <definedName name="cotycap" localSheetId="14" hidden="1">{"'Sheet1'!$L$16"}</definedName>
    <definedName name="cotycap" localSheetId="15" hidden="1">{"'Sheet1'!$L$16"}</definedName>
    <definedName name="cotycap" hidden="1">{"'Sheet1'!$L$16"}</definedName>
    <definedName name="Country" localSheetId="3">'[53]GM 000'!$I$4</definedName>
    <definedName name="Country" localSheetId="9">'[53]GM 000'!$I$4</definedName>
    <definedName name="Country" localSheetId="8">'[53]GM 000'!$I$4</definedName>
    <definedName name="Country" localSheetId="0">'[53]GM 000'!$I$4</definedName>
    <definedName name="Country" localSheetId="10">'[53]GM 000'!$I$4</definedName>
    <definedName name="Country" localSheetId="6">'[53]GM 000'!$I$4</definedName>
    <definedName name="Country" localSheetId="12">'[53]GM 000'!$I$4</definedName>
    <definedName name="Country" localSheetId="11">'[53]GM 000'!$I$4</definedName>
    <definedName name="Country" localSheetId="1">'[53]GM 000'!$I$4</definedName>
    <definedName name="Country" localSheetId="2">'[53]GM 000'!$I$4</definedName>
    <definedName name="Country" localSheetId="4">'[53]GM 000'!$I$4</definedName>
    <definedName name="Country" localSheetId="16">'[53]GM 000'!$I$4</definedName>
    <definedName name="Country" localSheetId="21">'[53]GM 000'!$I$4</definedName>
    <definedName name="Country" localSheetId="5">'[53]GM 000'!$I$4</definedName>
    <definedName name="COUNTRY" localSheetId="23">#REF!</definedName>
    <definedName name="Country" localSheetId="7">'[53]GM 000'!$I$4</definedName>
    <definedName name="Country" localSheetId="13">'[53]GM 000'!$I$4</definedName>
    <definedName name="Country" localSheetId="18">'[53]GM 000'!$I$4</definedName>
    <definedName name="Country" localSheetId="14">'[53]GM 000'!$I$4</definedName>
    <definedName name="Country" localSheetId="15">'[53]GM 000'!$I$4</definedName>
    <definedName name="COUNTRY">#REF!</definedName>
    <definedName name="Country_name" localSheetId="23">#REF!</definedName>
    <definedName name="Country_name">#REF!</definedName>
    <definedName name="Country_risk" localSheetId="23">#REF!</definedName>
    <definedName name="Country_risk">#REF!</definedName>
    <definedName name="cover" localSheetId="3" hidden="1">#REF!</definedName>
    <definedName name="COVER" localSheetId="9">#REF!</definedName>
    <definedName name="COVER" localSheetId="8">#REF!</definedName>
    <definedName name="COVER" localSheetId="0">#REF!</definedName>
    <definedName name="COVER" localSheetId="10">#REF!</definedName>
    <definedName name="COVER" localSheetId="6">#REF!</definedName>
    <definedName name="COVER" localSheetId="12">#REF!</definedName>
    <definedName name="COVER" localSheetId="11">#REF!</definedName>
    <definedName name="COVER" localSheetId="1">#REF!</definedName>
    <definedName name="cover" localSheetId="2" hidden="1">#REF!</definedName>
    <definedName name="cover" localSheetId="4" hidden="1">#REF!</definedName>
    <definedName name="cover" localSheetId="16" hidden="1">#REF!</definedName>
    <definedName name="cover" localSheetId="21" hidden="1">#REF!</definedName>
    <definedName name="cover" localSheetId="5" hidden="1">#REF!</definedName>
    <definedName name="Cover" localSheetId="23" hidden="1">{#N/A,#N/A,FALSE,"CCTV"}</definedName>
    <definedName name="COVER" localSheetId="7">#REF!</definedName>
    <definedName name="COVER" localSheetId="13">#REF!</definedName>
    <definedName name="COVER" localSheetId="18">#REF!</definedName>
    <definedName name="COVER" localSheetId="14">#REF!</definedName>
    <definedName name="COVER" localSheetId="15">#REF!</definedName>
    <definedName name="Cover" hidden="1">{#N/A,#N/A,FALSE,"CCTV"}</definedName>
    <definedName name="CP" localSheetId="23">#REF!</definedName>
    <definedName name="CP">#REF!</definedName>
    <definedName name="CP_CA" localSheetId="23">#REF!</definedName>
    <definedName name="CP_CA">#REF!</definedName>
    <definedName name="CP_DPres" localSheetId="23">#REF!</definedName>
    <definedName name="CP_DPres">#REF!</definedName>
    <definedName name="CP_DTemp" localSheetId="23">#REF!</definedName>
    <definedName name="CP_DTemp">#REF!</definedName>
    <definedName name="CP_MaterialCode" localSheetId="23">#REF!</definedName>
    <definedName name="CP_MaterialCode">#REF!</definedName>
    <definedName name="CP_OutsideDiameter" localSheetId="23">#REF!</definedName>
    <definedName name="CP_OutsideDiameter">#REF!</definedName>
    <definedName name="CPDATA" localSheetId="23">#REF!</definedName>
    <definedName name="CPDATA">#REF!</definedName>
    <definedName name="cpf" localSheetId="3" hidden="1">{#N/A,#N/A,TRUE,"Basic";#N/A,#N/A,TRUE,"EXT-TABLE";#N/A,#N/A,TRUE,"STEEL";#N/A,#N/A,TRUE,"INT-Table";#N/A,#N/A,TRUE,"STEEL";#N/A,#N/A,TRUE,"Door"}</definedName>
    <definedName name="cpf" localSheetId="2" hidden="1">{#N/A,#N/A,TRUE,"Basic";#N/A,#N/A,TRUE,"EXT-TABLE";#N/A,#N/A,TRUE,"STEEL";#N/A,#N/A,TRUE,"INT-Table";#N/A,#N/A,TRUE,"STEEL";#N/A,#N/A,TRUE,"Door"}</definedName>
    <definedName name="cpf" localSheetId="4" hidden="1">{#N/A,#N/A,TRUE,"Basic";#N/A,#N/A,TRUE,"EXT-TABLE";#N/A,#N/A,TRUE,"STEEL";#N/A,#N/A,TRUE,"INT-Table";#N/A,#N/A,TRUE,"STEEL";#N/A,#N/A,TRUE,"Door"}</definedName>
    <definedName name="cpf" localSheetId="16" hidden="1">{#N/A,#N/A,TRUE,"Basic";#N/A,#N/A,TRUE,"EXT-TABLE";#N/A,#N/A,TRUE,"STEEL";#N/A,#N/A,TRUE,"INT-Table";#N/A,#N/A,TRUE,"STEEL";#N/A,#N/A,TRUE,"Door"}</definedName>
    <definedName name="cpf" localSheetId="21" hidden="1">{#N/A,#N/A,TRUE,"Basic";#N/A,#N/A,TRUE,"EXT-TABLE";#N/A,#N/A,TRUE,"STEEL";#N/A,#N/A,TRUE,"INT-Table";#N/A,#N/A,TRUE,"STEEL";#N/A,#N/A,TRUE,"Door"}</definedName>
    <definedName name="cpf" localSheetId="5" hidden="1">{#N/A,#N/A,TRUE,"Basic";#N/A,#N/A,TRUE,"EXT-TABLE";#N/A,#N/A,TRUE,"STEEL";#N/A,#N/A,TRUE,"INT-Table";#N/A,#N/A,TRUE,"STEEL";#N/A,#N/A,TRUE,"Door"}</definedName>
    <definedName name="cpf" localSheetId="13" hidden="1">{#N/A,#N/A,TRUE,"Basic";#N/A,#N/A,TRUE,"EXT-TABLE";#N/A,#N/A,TRUE,"STEEL";#N/A,#N/A,TRUE,"INT-Table";#N/A,#N/A,TRUE,"STEEL";#N/A,#N/A,TRUE,"Door"}</definedName>
    <definedName name="cpf" localSheetId="14" hidden="1">{#N/A,#N/A,TRUE,"Basic";#N/A,#N/A,TRUE,"EXT-TABLE";#N/A,#N/A,TRUE,"STEEL";#N/A,#N/A,TRUE,"INT-Table";#N/A,#N/A,TRUE,"STEEL";#N/A,#N/A,TRUE,"Door"}</definedName>
    <definedName name="cpf" localSheetId="15" hidden="1">{#N/A,#N/A,TRUE,"Basic";#N/A,#N/A,TRUE,"EXT-TABLE";#N/A,#N/A,TRUE,"STEEL";#N/A,#N/A,TRUE,"INT-Table";#N/A,#N/A,TRUE,"STEEL";#N/A,#N/A,TRUE,"Door"}</definedName>
    <definedName name="cpf" hidden="1">{#N/A,#N/A,TRUE,"Basic";#N/A,#N/A,TRUE,"EXT-TABLE";#N/A,#N/A,TRUE,"STEEL";#N/A,#N/A,TRUE,"INT-Table";#N/A,#N/A,TRUE,"STEEL";#N/A,#N/A,TRUE,"Door"}</definedName>
    <definedName name="cpf_1" localSheetId="3" hidden="1">{#N/A,#N/A,TRUE,"Basic";#N/A,#N/A,TRUE,"EXT-TABLE";#N/A,#N/A,TRUE,"STEEL";#N/A,#N/A,TRUE,"INT-Table";#N/A,#N/A,TRUE,"STEEL";#N/A,#N/A,TRUE,"Door"}</definedName>
    <definedName name="cpf_1" localSheetId="2" hidden="1">{#N/A,#N/A,TRUE,"Basic";#N/A,#N/A,TRUE,"EXT-TABLE";#N/A,#N/A,TRUE,"STEEL";#N/A,#N/A,TRUE,"INT-Table";#N/A,#N/A,TRUE,"STEEL";#N/A,#N/A,TRUE,"Door"}</definedName>
    <definedName name="cpf_1" localSheetId="4" hidden="1">{#N/A,#N/A,TRUE,"Basic";#N/A,#N/A,TRUE,"EXT-TABLE";#N/A,#N/A,TRUE,"STEEL";#N/A,#N/A,TRUE,"INT-Table";#N/A,#N/A,TRUE,"STEEL";#N/A,#N/A,TRUE,"Door"}</definedName>
    <definedName name="cpf_1" localSheetId="16" hidden="1">{#N/A,#N/A,TRUE,"Basic";#N/A,#N/A,TRUE,"EXT-TABLE";#N/A,#N/A,TRUE,"STEEL";#N/A,#N/A,TRUE,"INT-Table";#N/A,#N/A,TRUE,"STEEL";#N/A,#N/A,TRUE,"Door"}</definedName>
    <definedName name="cpf_1" localSheetId="21" hidden="1">{#N/A,#N/A,TRUE,"Basic";#N/A,#N/A,TRUE,"EXT-TABLE";#N/A,#N/A,TRUE,"STEEL";#N/A,#N/A,TRUE,"INT-Table";#N/A,#N/A,TRUE,"STEEL";#N/A,#N/A,TRUE,"Door"}</definedName>
    <definedName name="cpf_1" localSheetId="5" hidden="1">{#N/A,#N/A,TRUE,"Basic";#N/A,#N/A,TRUE,"EXT-TABLE";#N/A,#N/A,TRUE,"STEEL";#N/A,#N/A,TRUE,"INT-Table";#N/A,#N/A,TRUE,"STEEL";#N/A,#N/A,TRUE,"Door"}</definedName>
    <definedName name="cpf_1" localSheetId="13" hidden="1">{#N/A,#N/A,TRUE,"Basic";#N/A,#N/A,TRUE,"EXT-TABLE";#N/A,#N/A,TRUE,"STEEL";#N/A,#N/A,TRUE,"INT-Table";#N/A,#N/A,TRUE,"STEEL";#N/A,#N/A,TRUE,"Door"}</definedName>
    <definedName name="cpf_1" localSheetId="14" hidden="1">{#N/A,#N/A,TRUE,"Basic";#N/A,#N/A,TRUE,"EXT-TABLE";#N/A,#N/A,TRUE,"STEEL";#N/A,#N/A,TRUE,"INT-Table";#N/A,#N/A,TRUE,"STEEL";#N/A,#N/A,TRUE,"Door"}</definedName>
    <definedName name="cpf_1" localSheetId="15" hidden="1">{#N/A,#N/A,TRUE,"Basic";#N/A,#N/A,TRUE,"EXT-TABLE";#N/A,#N/A,TRUE,"STEEL";#N/A,#N/A,TRUE,"INT-Table";#N/A,#N/A,TRUE,"STEEL";#N/A,#N/A,TRUE,"Door"}</definedName>
    <definedName name="cpf_1" hidden="1">{#N/A,#N/A,TRUE,"Basic";#N/A,#N/A,TRUE,"EXT-TABLE";#N/A,#N/A,TRUE,"STEEL";#N/A,#N/A,TRUE,"INT-Table";#N/A,#N/A,TRUE,"STEEL";#N/A,#N/A,TRUE,"Door"}</definedName>
    <definedName name="cpf_1_1" localSheetId="3" hidden="1">{#N/A,#N/A,TRUE,"Basic";#N/A,#N/A,TRUE,"EXT-TABLE";#N/A,#N/A,TRUE,"STEEL";#N/A,#N/A,TRUE,"INT-Table";#N/A,#N/A,TRUE,"STEEL";#N/A,#N/A,TRUE,"Door"}</definedName>
    <definedName name="cpf_1_1" localSheetId="2" hidden="1">{#N/A,#N/A,TRUE,"Basic";#N/A,#N/A,TRUE,"EXT-TABLE";#N/A,#N/A,TRUE,"STEEL";#N/A,#N/A,TRUE,"INT-Table";#N/A,#N/A,TRUE,"STEEL";#N/A,#N/A,TRUE,"Door"}</definedName>
    <definedName name="cpf_1_1" localSheetId="4" hidden="1">{#N/A,#N/A,TRUE,"Basic";#N/A,#N/A,TRUE,"EXT-TABLE";#N/A,#N/A,TRUE,"STEEL";#N/A,#N/A,TRUE,"INT-Table";#N/A,#N/A,TRUE,"STEEL";#N/A,#N/A,TRUE,"Door"}</definedName>
    <definedName name="cpf_1_1" localSheetId="16" hidden="1">{#N/A,#N/A,TRUE,"Basic";#N/A,#N/A,TRUE,"EXT-TABLE";#N/A,#N/A,TRUE,"STEEL";#N/A,#N/A,TRUE,"INT-Table";#N/A,#N/A,TRUE,"STEEL";#N/A,#N/A,TRUE,"Door"}</definedName>
    <definedName name="cpf_1_1" localSheetId="21" hidden="1">{#N/A,#N/A,TRUE,"Basic";#N/A,#N/A,TRUE,"EXT-TABLE";#N/A,#N/A,TRUE,"STEEL";#N/A,#N/A,TRUE,"INT-Table";#N/A,#N/A,TRUE,"STEEL";#N/A,#N/A,TRUE,"Door"}</definedName>
    <definedName name="cpf_1_1" localSheetId="5" hidden="1">{#N/A,#N/A,TRUE,"Basic";#N/A,#N/A,TRUE,"EXT-TABLE";#N/A,#N/A,TRUE,"STEEL";#N/A,#N/A,TRUE,"INT-Table";#N/A,#N/A,TRUE,"STEEL";#N/A,#N/A,TRUE,"Door"}</definedName>
    <definedName name="cpf_1_1" localSheetId="13" hidden="1">{#N/A,#N/A,TRUE,"Basic";#N/A,#N/A,TRUE,"EXT-TABLE";#N/A,#N/A,TRUE,"STEEL";#N/A,#N/A,TRUE,"INT-Table";#N/A,#N/A,TRUE,"STEEL";#N/A,#N/A,TRUE,"Door"}</definedName>
    <definedName name="cpf_1_1" localSheetId="14" hidden="1">{#N/A,#N/A,TRUE,"Basic";#N/A,#N/A,TRUE,"EXT-TABLE";#N/A,#N/A,TRUE,"STEEL";#N/A,#N/A,TRUE,"INT-Table";#N/A,#N/A,TRUE,"STEEL";#N/A,#N/A,TRUE,"Door"}</definedName>
    <definedName name="cpf_1_1" localSheetId="15" hidden="1">{#N/A,#N/A,TRUE,"Basic";#N/A,#N/A,TRUE,"EXT-TABLE";#N/A,#N/A,TRUE,"STEEL";#N/A,#N/A,TRUE,"INT-Table";#N/A,#N/A,TRUE,"STEEL";#N/A,#N/A,TRUE,"Door"}</definedName>
    <definedName name="cpf_1_1" hidden="1">{#N/A,#N/A,TRUE,"Basic";#N/A,#N/A,TRUE,"EXT-TABLE";#N/A,#N/A,TRUE,"STEEL";#N/A,#N/A,TRUE,"INT-Table";#N/A,#N/A,TRUE,"STEEL";#N/A,#N/A,TRUE,"Door"}</definedName>
    <definedName name="cpf_1_2" localSheetId="3" hidden="1">{#N/A,#N/A,TRUE,"Basic";#N/A,#N/A,TRUE,"EXT-TABLE";#N/A,#N/A,TRUE,"STEEL";#N/A,#N/A,TRUE,"INT-Table";#N/A,#N/A,TRUE,"STEEL";#N/A,#N/A,TRUE,"Door"}</definedName>
    <definedName name="cpf_1_2" localSheetId="2" hidden="1">{#N/A,#N/A,TRUE,"Basic";#N/A,#N/A,TRUE,"EXT-TABLE";#N/A,#N/A,TRUE,"STEEL";#N/A,#N/A,TRUE,"INT-Table";#N/A,#N/A,TRUE,"STEEL";#N/A,#N/A,TRUE,"Door"}</definedName>
    <definedName name="cpf_1_2" localSheetId="4" hidden="1">{#N/A,#N/A,TRUE,"Basic";#N/A,#N/A,TRUE,"EXT-TABLE";#N/A,#N/A,TRUE,"STEEL";#N/A,#N/A,TRUE,"INT-Table";#N/A,#N/A,TRUE,"STEEL";#N/A,#N/A,TRUE,"Door"}</definedName>
    <definedName name="cpf_1_2" localSheetId="16" hidden="1">{#N/A,#N/A,TRUE,"Basic";#N/A,#N/A,TRUE,"EXT-TABLE";#N/A,#N/A,TRUE,"STEEL";#N/A,#N/A,TRUE,"INT-Table";#N/A,#N/A,TRUE,"STEEL";#N/A,#N/A,TRUE,"Door"}</definedName>
    <definedName name="cpf_1_2" localSheetId="21" hidden="1">{#N/A,#N/A,TRUE,"Basic";#N/A,#N/A,TRUE,"EXT-TABLE";#N/A,#N/A,TRUE,"STEEL";#N/A,#N/A,TRUE,"INT-Table";#N/A,#N/A,TRUE,"STEEL";#N/A,#N/A,TRUE,"Door"}</definedName>
    <definedName name="cpf_1_2" localSheetId="5" hidden="1">{#N/A,#N/A,TRUE,"Basic";#N/A,#N/A,TRUE,"EXT-TABLE";#N/A,#N/A,TRUE,"STEEL";#N/A,#N/A,TRUE,"INT-Table";#N/A,#N/A,TRUE,"STEEL";#N/A,#N/A,TRUE,"Door"}</definedName>
    <definedName name="cpf_1_2" localSheetId="13" hidden="1">{#N/A,#N/A,TRUE,"Basic";#N/A,#N/A,TRUE,"EXT-TABLE";#N/A,#N/A,TRUE,"STEEL";#N/A,#N/A,TRUE,"INT-Table";#N/A,#N/A,TRUE,"STEEL";#N/A,#N/A,TRUE,"Door"}</definedName>
    <definedName name="cpf_1_2" localSheetId="14" hidden="1">{#N/A,#N/A,TRUE,"Basic";#N/A,#N/A,TRUE,"EXT-TABLE";#N/A,#N/A,TRUE,"STEEL";#N/A,#N/A,TRUE,"INT-Table";#N/A,#N/A,TRUE,"STEEL";#N/A,#N/A,TRUE,"Door"}</definedName>
    <definedName name="cpf_1_2" localSheetId="15" hidden="1">{#N/A,#N/A,TRUE,"Basic";#N/A,#N/A,TRUE,"EXT-TABLE";#N/A,#N/A,TRUE,"STEEL";#N/A,#N/A,TRUE,"INT-Table";#N/A,#N/A,TRUE,"STEEL";#N/A,#N/A,TRUE,"Door"}</definedName>
    <definedName name="cpf_1_2" hidden="1">{#N/A,#N/A,TRUE,"Basic";#N/A,#N/A,TRUE,"EXT-TABLE";#N/A,#N/A,TRUE,"STEEL";#N/A,#N/A,TRUE,"INT-Table";#N/A,#N/A,TRUE,"STEEL";#N/A,#N/A,TRUE,"Door"}</definedName>
    <definedName name="cpf_2" localSheetId="3" hidden="1">{#N/A,#N/A,TRUE,"Basic";#N/A,#N/A,TRUE,"EXT-TABLE";#N/A,#N/A,TRUE,"STEEL";#N/A,#N/A,TRUE,"INT-Table";#N/A,#N/A,TRUE,"STEEL";#N/A,#N/A,TRUE,"Door"}</definedName>
    <definedName name="cpf_2" localSheetId="2" hidden="1">{#N/A,#N/A,TRUE,"Basic";#N/A,#N/A,TRUE,"EXT-TABLE";#N/A,#N/A,TRUE,"STEEL";#N/A,#N/A,TRUE,"INT-Table";#N/A,#N/A,TRUE,"STEEL";#N/A,#N/A,TRUE,"Door"}</definedName>
    <definedName name="cpf_2" localSheetId="4" hidden="1">{#N/A,#N/A,TRUE,"Basic";#N/A,#N/A,TRUE,"EXT-TABLE";#N/A,#N/A,TRUE,"STEEL";#N/A,#N/A,TRUE,"INT-Table";#N/A,#N/A,TRUE,"STEEL";#N/A,#N/A,TRUE,"Door"}</definedName>
    <definedName name="cpf_2" localSheetId="16" hidden="1">{#N/A,#N/A,TRUE,"Basic";#N/A,#N/A,TRUE,"EXT-TABLE";#N/A,#N/A,TRUE,"STEEL";#N/A,#N/A,TRUE,"INT-Table";#N/A,#N/A,TRUE,"STEEL";#N/A,#N/A,TRUE,"Door"}</definedName>
    <definedName name="cpf_2" localSheetId="21" hidden="1">{#N/A,#N/A,TRUE,"Basic";#N/A,#N/A,TRUE,"EXT-TABLE";#N/A,#N/A,TRUE,"STEEL";#N/A,#N/A,TRUE,"INT-Table";#N/A,#N/A,TRUE,"STEEL";#N/A,#N/A,TRUE,"Door"}</definedName>
    <definedName name="cpf_2" localSheetId="5" hidden="1">{#N/A,#N/A,TRUE,"Basic";#N/A,#N/A,TRUE,"EXT-TABLE";#N/A,#N/A,TRUE,"STEEL";#N/A,#N/A,TRUE,"INT-Table";#N/A,#N/A,TRUE,"STEEL";#N/A,#N/A,TRUE,"Door"}</definedName>
    <definedName name="cpf_2" localSheetId="13" hidden="1">{#N/A,#N/A,TRUE,"Basic";#N/A,#N/A,TRUE,"EXT-TABLE";#N/A,#N/A,TRUE,"STEEL";#N/A,#N/A,TRUE,"INT-Table";#N/A,#N/A,TRUE,"STEEL";#N/A,#N/A,TRUE,"Door"}</definedName>
    <definedName name="cpf_2" localSheetId="14" hidden="1">{#N/A,#N/A,TRUE,"Basic";#N/A,#N/A,TRUE,"EXT-TABLE";#N/A,#N/A,TRUE,"STEEL";#N/A,#N/A,TRUE,"INT-Table";#N/A,#N/A,TRUE,"STEEL";#N/A,#N/A,TRUE,"Door"}</definedName>
    <definedName name="cpf_2" localSheetId="15" hidden="1">{#N/A,#N/A,TRUE,"Basic";#N/A,#N/A,TRUE,"EXT-TABLE";#N/A,#N/A,TRUE,"STEEL";#N/A,#N/A,TRUE,"INT-Table";#N/A,#N/A,TRUE,"STEEL";#N/A,#N/A,TRUE,"Door"}</definedName>
    <definedName name="cpf_2" hidden="1">{#N/A,#N/A,TRUE,"Basic";#N/A,#N/A,TRUE,"EXT-TABLE";#N/A,#N/A,TRUE,"STEEL";#N/A,#N/A,TRUE,"INT-Table";#N/A,#N/A,TRUE,"STEEL";#N/A,#N/A,TRUE,"Door"}</definedName>
    <definedName name="cpf_2_1" localSheetId="3" hidden="1">{#N/A,#N/A,TRUE,"Basic";#N/A,#N/A,TRUE,"EXT-TABLE";#N/A,#N/A,TRUE,"STEEL";#N/A,#N/A,TRUE,"INT-Table";#N/A,#N/A,TRUE,"STEEL";#N/A,#N/A,TRUE,"Door"}</definedName>
    <definedName name="cpf_2_1" localSheetId="2" hidden="1">{#N/A,#N/A,TRUE,"Basic";#N/A,#N/A,TRUE,"EXT-TABLE";#N/A,#N/A,TRUE,"STEEL";#N/A,#N/A,TRUE,"INT-Table";#N/A,#N/A,TRUE,"STEEL";#N/A,#N/A,TRUE,"Door"}</definedName>
    <definedName name="cpf_2_1" localSheetId="4" hidden="1">{#N/A,#N/A,TRUE,"Basic";#N/A,#N/A,TRUE,"EXT-TABLE";#N/A,#N/A,TRUE,"STEEL";#N/A,#N/A,TRUE,"INT-Table";#N/A,#N/A,TRUE,"STEEL";#N/A,#N/A,TRUE,"Door"}</definedName>
    <definedName name="cpf_2_1" localSheetId="16" hidden="1">{#N/A,#N/A,TRUE,"Basic";#N/A,#N/A,TRUE,"EXT-TABLE";#N/A,#N/A,TRUE,"STEEL";#N/A,#N/A,TRUE,"INT-Table";#N/A,#N/A,TRUE,"STEEL";#N/A,#N/A,TRUE,"Door"}</definedName>
    <definedName name="cpf_2_1" localSheetId="21" hidden="1">{#N/A,#N/A,TRUE,"Basic";#N/A,#N/A,TRUE,"EXT-TABLE";#N/A,#N/A,TRUE,"STEEL";#N/A,#N/A,TRUE,"INT-Table";#N/A,#N/A,TRUE,"STEEL";#N/A,#N/A,TRUE,"Door"}</definedName>
    <definedName name="cpf_2_1" localSheetId="5" hidden="1">{#N/A,#N/A,TRUE,"Basic";#N/A,#N/A,TRUE,"EXT-TABLE";#N/A,#N/A,TRUE,"STEEL";#N/A,#N/A,TRUE,"INT-Table";#N/A,#N/A,TRUE,"STEEL";#N/A,#N/A,TRUE,"Door"}</definedName>
    <definedName name="cpf_2_1" localSheetId="13" hidden="1">{#N/A,#N/A,TRUE,"Basic";#N/A,#N/A,TRUE,"EXT-TABLE";#N/A,#N/A,TRUE,"STEEL";#N/A,#N/A,TRUE,"INT-Table";#N/A,#N/A,TRUE,"STEEL";#N/A,#N/A,TRUE,"Door"}</definedName>
    <definedName name="cpf_2_1" localSheetId="14" hidden="1">{#N/A,#N/A,TRUE,"Basic";#N/A,#N/A,TRUE,"EXT-TABLE";#N/A,#N/A,TRUE,"STEEL";#N/A,#N/A,TRUE,"INT-Table";#N/A,#N/A,TRUE,"STEEL";#N/A,#N/A,TRUE,"Door"}</definedName>
    <definedName name="cpf_2_1" localSheetId="15" hidden="1">{#N/A,#N/A,TRUE,"Basic";#N/A,#N/A,TRUE,"EXT-TABLE";#N/A,#N/A,TRUE,"STEEL";#N/A,#N/A,TRUE,"INT-Table";#N/A,#N/A,TRUE,"STEEL";#N/A,#N/A,TRUE,"Door"}</definedName>
    <definedName name="cpf_2_1" hidden="1">{#N/A,#N/A,TRUE,"Basic";#N/A,#N/A,TRUE,"EXT-TABLE";#N/A,#N/A,TRUE,"STEEL";#N/A,#N/A,TRUE,"INT-Table";#N/A,#N/A,TRUE,"STEEL";#N/A,#N/A,TRUE,"Door"}</definedName>
    <definedName name="cpf_2_2" localSheetId="3" hidden="1">{#N/A,#N/A,TRUE,"Basic";#N/A,#N/A,TRUE,"EXT-TABLE";#N/A,#N/A,TRUE,"STEEL";#N/A,#N/A,TRUE,"INT-Table";#N/A,#N/A,TRUE,"STEEL";#N/A,#N/A,TRUE,"Door"}</definedName>
    <definedName name="cpf_2_2" localSheetId="2" hidden="1">{#N/A,#N/A,TRUE,"Basic";#N/A,#N/A,TRUE,"EXT-TABLE";#N/A,#N/A,TRUE,"STEEL";#N/A,#N/A,TRUE,"INT-Table";#N/A,#N/A,TRUE,"STEEL";#N/A,#N/A,TRUE,"Door"}</definedName>
    <definedName name="cpf_2_2" localSheetId="4" hidden="1">{#N/A,#N/A,TRUE,"Basic";#N/A,#N/A,TRUE,"EXT-TABLE";#N/A,#N/A,TRUE,"STEEL";#N/A,#N/A,TRUE,"INT-Table";#N/A,#N/A,TRUE,"STEEL";#N/A,#N/A,TRUE,"Door"}</definedName>
    <definedName name="cpf_2_2" localSheetId="16" hidden="1">{#N/A,#N/A,TRUE,"Basic";#N/A,#N/A,TRUE,"EXT-TABLE";#N/A,#N/A,TRUE,"STEEL";#N/A,#N/A,TRUE,"INT-Table";#N/A,#N/A,TRUE,"STEEL";#N/A,#N/A,TRUE,"Door"}</definedName>
    <definedName name="cpf_2_2" localSheetId="21" hidden="1">{#N/A,#N/A,TRUE,"Basic";#N/A,#N/A,TRUE,"EXT-TABLE";#N/A,#N/A,TRUE,"STEEL";#N/A,#N/A,TRUE,"INT-Table";#N/A,#N/A,TRUE,"STEEL";#N/A,#N/A,TRUE,"Door"}</definedName>
    <definedName name="cpf_2_2" localSheetId="5" hidden="1">{#N/A,#N/A,TRUE,"Basic";#N/A,#N/A,TRUE,"EXT-TABLE";#N/A,#N/A,TRUE,"STEEL";#N/A,#N/A,TRUE,"INT-Table";#N/A,#N/A,TRUE,"STEEL";#N/A,#N/A,TRUE,"Door"}</definedName>
    <definedName name="cpf_2_2" localSheetId="13" hidden="1">{#N/A,#N/A,TRUE,"Basic";#N/A,#N/A,TRUE,"EXT-TABLE";#N/A,#N/A,TRUE,"STEEL";#N/A,#N/A,TRUE,"INT-Table";#N/A,#N/A,TRUE,"STEEL";#N/A,#N/A,TRUE,"Door"}</definedName>
    <definedName name="cpf_2_2" localSheetId="14" hidden="1">{#N/A,#N/A,TRUE,"Basic";#N/A,#N/A,TRUE,"EXT-TABLE";#N/A,#N/A,TRUE,"STEEL";#N/A,#N/A,TRUE,"INT-Table";#N/A,#N/A,TRUE,"STEEL";#N/A,#N/A,TRUE,"Door"}</definedName>
    <definedName name="cpf_2_2" localSheetId="15" hidden="1">{#N/A,#N/A,TRUE,"Basic";#N/A,#N/A,TRUE,"EXT-TABLE";#N/A,#N/A,TRUE,"STEEL";#N/A,#N/A,TRUE,"INT-Table";#N/A,#N/A,TRUE,"STEEL";#N/A,#N/A,TRUE,"Door"}</definedName>
    <definedName name="cpf_2_2" hidden="1">{#N/A,#N/A,TRUE,"Basic";#N/A,#N/A,TRUE,"EXT-TABLE";#N/A,#N/A,TRUE,"STEEL";#N/A,#N/A,TRUE,"INT-Table";#N/A,#N/A,TRUE,"STEEL";#N/A,#N/A,TRUE,"Door"}</definedName>
    <definedName name="cpf_3" localSheetId="3" hidden="1">{#N/A,#N/A,TRUE,"Basic";#N/A,#N/A,TRUE,"EXT-TABLE";#N/A,#N/A,TRUE,"STEEL";#N/A,#N/A,TRUE,"INT-Table";#N/A,#N/A,TRUE,"STEEL";#N/A,#N/A,TRUE,"Door"}</definedName>
    <definedName name="cpf_3" localSheetId="2" hidden="1">{#N/A,#N/A,TRUE,"Basic";#N/A,#N/A,TRUE,"EXT-TABLE";#N/A,#N/A,TRUE,"STEEL";#N/A,#N/A,TRUE,"INT-Table";#N/A,#N/A,TRUE,"STEEL";#N/A,#N/A,TRUE,"Door"}</definedName>
    <definedName name="cpf_3" localSheetId="4" hidden="1">{#N/A,#N/A,TRUE,"Basic";#N/A,#N/A,TRUE,"EXT-TABLE";#N/A,#N/A,TRUE,"STEEL";#N/A,#N/A,TRUE,"INT-Table";#N/A,#N/A,TRUE,"STEEL";#N/A,#N/A,TRUE,"Door"}</definedName>
    <definedName name="cpf_3" localSheetId="16" hidden="1">{#N/A,#N/A,TRUE,"Basic";#N/A,#N/A,TRUE,"EXT-TABLE";#N/A,#N/A,TRUE,"STEEL";#N/A,#N/A,TRUE,"INT-Table";#N/A,#N/A,TRUE,"STEEL";#N/A,#N/A,TRUE,"Door"}</definedName>
    <definedName name="cpf_3" localSheetId="21" hidden="1">{#N/A,#N/A,TRUE,"Basic";#N/A,#N/A,TRUE,"EXT-TABLE";#N/A,#N/A,TRUE,"STEEL";#N/A,#N/A,TRUE,"INT-Table";#N/A,#N/A,TRUE,"STEEL";#N/A,#N/A,TRUE,"Door"}</definedName>
    <definedName name="cpf_3" localSheetId="5" hidden="1">{#N/A,#N/A,TRUE,"Basic";#N/A,#N/A,TRUE,"EXT-TABLE";#N/A,#N/A,TRUE,"STEEL";#N/A,#N/A,TRUE,"INT-Table";#N/A,#N/A,TRUE,"STEEL";#N/A,#N/A,TRUE,"Door"}</definedName>
    <definedName name="cpf_3" localSheetId="13" hidden="1">{#N/A,#N/A,TRUE,"Basic";#N/A,#N/A,TRUE,"EXT-TABLE";#N/A,#N/A,TRUE,"STEEL";#N/A,#N/A,TRUE,"INT-Table";#N/A,#N/A,TRUE,"STEEL";#N/A,#N/A,TRUE,"Door"}</definedName>
    <definedName name="cpf_3" localSheetId="14" hidden="1">{#N/A,#N/A,TRUE,"Basic";#N/A,#N/A,TRUE,"EXT-TABLE";#N/A,#N/A,TRUE,"STEEL";#N/A,#N/A,TRUE,"INT-Table";#N/A,#N/A,TRUE,"STEEL";#N/A,#N/A,TRUE,"Door"}</definedName>
    <definedName name="cpf_3" localSheetId="15" hidden="1">{#N/A,#N/A,TRUE,"Basic";#N/A,#N/A,TRUE,"EXT-TABLE";#N/A,#N/A,TRUE,"STEEL";#N/A,#N/A,TRUE,"INT-Table";#N/A,#N/A,TRUE,"STEEL";#N/A,#N/A,TRUE,"Door"}</definedName>
    <definedName name="cpf_3" hidden="1">{#N/A,#N/A,TRUE,"Basic";#N/A,#N/A,TRUE,"EXT-TABLE";#N/A,#N/A,TRUE,"STEEL";#N/A,#N/A,TRUE,"INT-Table";#N/A,#N/A,TRUE,"STEEL";#N/A,#N/A,TRUE,"Door"}</definedName>
    <definedName name="cpf_3_1" localSheetId="3" hidden="1">{#N/A,#N/A,TRUE,"Basic";#N/A,#N/A,TRUE,"EXT-TABLE";#N/A,#N/A,TRUE,"STEEL";#N/A,#N/A,TRUE,"INT-Table";#N/A,#N/A,TRUE,"STEEL";#N/A,#N/A,TRUE,"Door"}</definedName>
    <definedName name="cpf_3_1" localSheetId="2" hidden="1">{#N/A,#N/A,TRUE,"Basic";#N/A,#N/A,TRUE,"EXT-TABLE";#N/A,#N/A,TRUE,"STEEL";#N/A,#N/A,TRUE,"INT-Table";#N/A,#N/A,TRUE,"STEEL";#N/A,#N/A,TRUE,"Door"}</definedName>
    <definedName name="cpf_3_1" localSheetId="4" hidden="1">{#N/A,#N/A,TRUE,"Basic";#N/A,#N/A,TRUE,"EXT-TABLE";#N/A,#N/A,TRUE,"STEEL";#N/A,#N/A,TRUE,"INT-Table";#N/A,#N/A,TRUE,"STEEL";#N/A,#N/A,TRUE,"Door"}</definedName>
    <definedName name="cpf_3_1" localSheetId="16" hidden="1">{#N/A,#N/A,TRUE,"Basic";#N/A,#N/A,TRUE,"EXT-TABLE";#N/A,#N/A,TRUE,"STEEL";#N/A,#N/A,TRUE,"INT-Table";#N/A,#N/A,TRUE,"STEEL";#N/A,#N/A,TRUE,"Door"}</definedName>
    <definedName name="cpf_3_1" localSheetId="21" hidden="1">{#N/A,#N/A,TRUE,"Basic";#N/A,#N/A,TRUE,"EXT-TABLE";#N/A,#N/A,TRUE,"STEEL";#N/A,#N/A,TRUE,"INT-Table";#N/A,#N/A,TRUE,"STEEL";#N/A,#N/A,TRUE,"Door"}</definedName>
    <definedName name="cpf_3_1" localSheetId="5" hidden="1">{#N/A,#N/A,TRUE,"Basic";#N/A,#N/A,TRUE,"EXT-TABLE";#N/A,#N/A,TRUE,"STEEL";#N/A,#N/A,TRUE,"INT-Table";#N/A,#N/A,TRUE,"STEEL";#N/A,#N/A,TRUE,"Door"}</definedName>
    <definedName name="cpf_3_1" localSheetId="13" hidden="1">{#N/A,#N/A,TRUE,"Basic";#N/A,#N/A,TRUE,"EXT-TABLE";#N/A,#N/A,TRUE,"STEEL";#N/A,#N/A,TRUE,"INT-Table";#N/A,#N/A,TRUE,"STEEL";#N/A,#N/A,TRUE,"Door"}</definedName>
    <definedName name="cpf_3_1" localSheetId="14" hidden="1">{#N/A,#N/A,TRUE,"Basic";#N/A,#N/A,TRUE,"EXT-TABLE";#N/A,#N/A,TRUE,"STEEL";#N/A,#N/A,TRUE,"INT-Table";#N/A,#N/A,TRUE,"STEEL";#N/A,#N/A,TRUE,"Door"}</definedName>
    <definedName name="cpf_3_1" localSheetId="15" hidden="1">{#N/A,#N/A,TRUE,"Basic";#N/A,#N/A,TRUE,"EXT-TABLE";#N/A,#N/A,TRUE,"STEEL";#N/A,#N/A,TRUE,"INT-Table";#N/A,#N/A,TRUE,"STEEL";#N/A,#N/A,TRUE,"Door"}</definedName>
    <definedName name="cpf_3_1" hidden="1">{#N/A,#N/A,TRUE,"Basic";#N/A,#N/A,TRUE,"EXT-TABLE";#N/A,#N/A,TRUE,"STEEL";#N/A,#N/A,TRUE,"INT-Table";#N/A,#N/A,TRUE,"STEEL";#N/A,#N/A,TRUE,"Door"}</definedName>
    <definedName name="cpf_3_2" localSheetId="3" hidden="1">{#N/A,#N/A,TRUE,"Basic";#N/A,#N/A,TRUE,"EXT-TABLE";#N/A,#N/A,TRUE,"STEEL";#N/A,#N/A,TRUE,"INT-Table";#N/A,#N/A,TRUE,"STEEL";#N/A,#N/A,TRUE,"Door"}</definedName>
    <definedName name="cpf_3_2" localSheetId="2" hidden="1">{#N/A,#N/A,TRUE,"Basic";#N/A,#N/A,TRUE,"EXT-TABLE";#N/A,#N/A,TRUE,"STEEL";#N/A,#N/A,TRUE,"INT-Table";#N/A,#N/A,TRUE,"STEEL";#N/A,#N/A,TRUE,"Door"}</definedName>
    <definedName name="cpf_3_2" localSheetId="4" hidden="1">{#N/A,#N/A,TRUE,"Basic";#N/A,#N/A,TRUE,"EXT-TABLE";#N/A,#N/A,TRUE,"STEEL";#N/A,#N/A,TRUE,"INT-Table";#N/A,#N/A,TRUE,"STEEL";#N/A,#N/A,TRUE,"Door"}</definedName>
    <definedName name="cpf_3_2" localSheetId="16" hidden="1">{#N/A,#N/A,TRUE,"Basic";#N/A,#N/A,TRUE,"EXT-TABLE";#N/A,#N/A,TRUE,"STEEL";#N/A,#N/A,TRUE,"INT-Table";#N/A,#N/A,TRUE,"STEEL";#N/A,#N/A,TRUE,"Door"}</definedName>
    <definedName name="cpf_3_2" localSheetId="21" hidden="1">{#N/A,#N/A,TRUE,"Basic";#N/A,#N/A,TRUE,"EXT-TABLE";#N/A,#N/A,TRUE,"STEEL";#N/A,#N/A,TRUE,"INT-Table";#N/A,#N/A,TRUE,"STEEL";#N/A,#N/A,TRUE,"Door"}</definedName>
    <definedName name="cpf_3_2" localSheetId="5" hidden="1">{#N/A,#N/A,TRUE,"Basic";#N/A,#N/A,TRUE,"EXT-TABLE";#N/A,#N/A,TRUE,"STEEL";#N/A,#N/A,TRUE,"INT-Table";#N/A,#N/A,TRUE,"STEEL";#N/A,#N/A,TRUE,"Door"}</definedName>
    <definedName name="cpf_3_2" localSheetId="13" hidden="1">{#N/A,#N/A,TRUE,"Basic";#N/A,#N/A,TRUE,"EXT-TABLE";#N/A,#N/A,TRUE,"STEEL";#N/A,#N/A,TRUE,"INT-Table";#N/A,#N/A,TRUE,"STEEL";#N/A,#N/A,TRUE,"Door"}</definedName>
    <definedName name="cpf_3_2" localSheetId="14" hidden="1">{#N/A,#N/A,TRUE,"Basic";#N/A,#N/A,TRUE,"EXT-TABLE";#N/A,#N/A,TRUE,"STEEL";#N/A,#N/A,TRUE,"INT-Table";#N/A,#N/A,TRUE,"STEEL";#N/A,#N/A,TRUE,"Door"}</definedName>
    <definedName name="cpf_3_2" localSheetId="15" hidden="1">{#N/A,#N/A,TRUE,"Basic";#N/A,#N/A,TRUE,"EXT-TABLE";#N/A,#N/A,TRUE,"STEEL";#N/A,#N/A,TRUE,"INT-Table";#N/A,#N/A,TRUE,"STEEL";#N/A,#N/A,TRUE,"Door"}</definedName>
    <definedName name="cpf_3_2" hidden="1">{#N/A,#N/A,TRUE,"Basic";#N/A,#N/A,TRUE,"EXT-TABLE";#N/A,#N/A,TRUE,"STEEL";#N/A,#N/A,TRUE,"INT-Table";#N/A,#N/A,TRUE,"STEEL";#N/A,#N/A,TRUE,"Door"}</definedName>
    <definedName name="cpf_4" localSheetId="3" hidden="1">{#N/A,#N/A,TRUE,"Basic";#N/A,#N/A,TRUE,"EXT-TABLE";#N/A,#N/A,TRUE,"STEEL";#N/A,#N/A,TRUE,"INT-Table";#N/A,#N/A,TRUE,"STEEL";#N/A,#N/A,TRUE,"Door"}</definedName>
    <definedName name="cpf_4" localSheetId="2" hidden="1">{#N/A,#N/A,TRUE,"Basic";#N/A,#N/A,TRUE,"EXT-TABLE";#N/A,#N/A,TRUE,"STEEL";#N/A,#N/A,TRUE,"INT-Table";#N/A,#N/A,TRUE,"STEEL";#N/A,#N/A,TRUE,"Door"}</definedName>
    <definedName name="cpf_4" localSheetId="4" hidden="1">{#N/A,#N/A,TRUE,"Basic";#N/A,#N/A,TRUE,"EXT-TABLE";#N/A,#N/A,TRUE,"STEEL";#N/A,#N/A,TRUE,"INT-Table";#N/A,#N/A,TRUE,"STEEL";#N/A,#N/A,TRUE,"Door"}</definedName>
    <definedName name="cpf_4" localSheetId="16" hidden="1">{#N/A,#N/A,TRUE,"Basic";#N/A,#N/A,TRUE,"EXT-TABLE";#N/A,#N/A,TRUE,"STEEL";#N/A,#N/A,TRUE,"INT-Table";#N/A,#N/A,TRUE,"STEEL";#N/A,#N/A,TRUE,"Door"}</definedName>
    <definedName name="cpf_4" localSheetId="21" hidden="1">{#N/A,#N/A,TRUE,"Basic";#N/A,#N/A,TRUE,"EXT-TABLE";#N/A,#N/A,TRUE,"STEEL";#N/A,#N/A,TRUE,"INT-Table";#N/A,#N/A,TRUE,"STEEL";#N/A,#N/A,TRUE,"Door"}</definedName>
    <definedName name="cpf_4" localSheetId="5" hidden="1">{#N/A,#N/A,TRUE,"Basic";#N/A,#N/A,TRUE,"EXT-TABLE";#N/A,#N/A,TRUE,"STEEL";#N/A,#N/A,TRUE,"INT-Table";#N/A,#N/A,TRUE,"STEEL";#N/A,#N/A,TRUE,"Door"}</definedName>
    <definedName name="cpf_4" localSheetId="13" hidden="1">{#N/A,#N/A,TRUE,"Basic";#N/A,#N/A,TRUE,"EXT-TABLE";#N/A,#N/A,TRUE,"STEEL";#N/A,#N/A,TRUE,"INT-Table";#N/A,#N/A,TRUE,"STEEL";#N/A,#N/A,TRUE,"Door"}</definedName>
    <definedName name="cpf_4" localSheetId="14" hidden="1">{#N/A,#N/A,TRUE,"Basic";#N/A,#N/A,TRUE,"EXT-TABLE";#N/A,#N/A,TRUE,"STEEL";#N/A,#N/A,TRUE,"INT-Table";#N/A,#N/A,TRUE,"STEEL";#N/A,#N/A,TRUE,"Door"}</definedName>
    <definedName name="cpf_4" localSheetId="15" hidden="1">{#N/A,#N/A,TRUE,"Basic";#N/A,#N/A,TRUE,"EXT-TABLE";#N/A,#N/A,TRUE,"STEEL";#N/A,#N/A,TRUE,"INT-Table";#N/A,#N/A,TRUE,"STEEL";#N/A,#N/A,TRUE,"Door"}</definedName>
    <definedName name="cpf_4" hidden="1">{#N/A,#N/A,TRUE,"Basic";#N/A,#N/A,TRUE,"EXT-TABLE";#N/A,#N/A,TRUE,"STEEL";#N/A,#N/A,TRUE,"INT-Table";#N/A,#N/A,TRUE,"STEEL";#N/A,#N/A,TRUE,"Door"}</definedName>
    <definedName name="cpf_4_1" localSheetId="3" hidden="1">{#N/A,#N/A,TRUE,"Basic";#N/A,#N/A,TRUE,"EXT-TABLE";#N/A,#N/A,TRUE,"STEEL";#N/A,#N/A,TRUE,"INT-Table";#N/A,#N/A,TRUE,"STEEL";#N/A,#N/A,TRUE,"Door"}</definedName>
    <definedName name="cpf_4_1" localSheetId="2" hidden="1">{#N/A,#N/A,TRUE,"Basic";#N/A,#N/A,TRUE,"EXT-TABLE";#N/A,#N/A,TRUE,"STEEL";#N/A,#N/A,TRUE,"INT-Table";#N/A,#N/A,TRUE,"STEEL";#N/A,#N/A,TRUE,"Door"}</definedName>
    <definedName name="cpf_4_1" localSheetId="4" hidden="1">{#N/A,#N/A,TRUE,"Basic";#N/A,#N/A,TRUE,"EXT-TABLE";#N/A,#N/A,TRUE,"STEEL";#N/A,#N/A,TRUE,"INT-Table";#N/A,#N/A,TRUE,"STEEL";#N/A,#N/A,TRUE,"Door"}</definedName>
    <definedName name="cpf_4_1" localSheetId="16" hidden="1">{#N/A,#N/A,TRUE,"Basic";#N/A,#N/A,TRUE,"EXT-TABLE";#N/A,#N/A,TRUE,"STEEL";#N/A,#N/A,TRUE,"INT-Table";#N/A,#N/A,TRUE,"STEEL";#N/A,#N/A,TRUE,"Door"}</definedName>
    <definedName name="cpf_4_1" localSheetId="21" hidden="1">{#N/A,#N/A,TRUE,"Basic";#N/A,#N/A,TRUE,"EXT-TABLE";#N/A,#N/A,TRUE,"STEEL";#N/A,#N/A,TRUE,"INT-Table";#N/A,#N/A,TRUE,"STEEL";#N/A,#N/A,TRUE,"Door"}</definedName>
    <definedName name="cpf_4_1" localSheetId="5" hidden="1">{#N/A,#N/A,TRUE,"Basic";#N/A,#N/A,TRUE,"EXT-TABLE";#N/A,#N/A,TRUE,"STEEL";#N/A,#N/A,TRUE,"INT-Table";#N/A,#N/A,TRUE,"STEEL";#N/A,#N/A,TRUE,"Door"}</definedName>
    <definedName name="cpf_4_1" localSheetId="13" hidden="1">{#N/A,#N/A,TRUE,"Basic";#N/A,#N/A,TRUE,"EXT-TABLE";#N/A,#N/A,TRUE,"STEEL";#N/A,#N/A,TRUE,"INT-Table";#N/A,#N/A,TRUE,"STEEL";#N/A,#N/A,TRUE,"Door"}</definedName>
    <definedName name="cpf_4_1" localSheetId="14" hidden="1">{#N/A,#N/A,TRUE,"Basic";#N/A,#N/A,TRUE,"EXT-TABLE";#N/A,#N/A,TRUE,"STEEL";#N/A,#N/A,TRUE,"INT-Table";#N/A,#N/A,TRUE,"STEEL";#N/A,#N/A,TRUE,"Door"}</definedName>
    <definedName name="cpf_4_1" localSheetId="15" hidden="1">{#N/A,#N/A,TRUE,"Basic";#N/A,#N/A,TRUE,"EXT-TABLE";#N/A,#N/A,TRUE,"STEEL";#N/A,#N/A,TRUE,"INT-Table";#N/A,#N/A,TRUE,"STEEL";#N/A,#N/A,TRUE,"Door"}</definedName>
    <definedName name="cpf_4_1" hidden="1">{#N/A,#N/A,TRUE,"Basic";#N/A,#N/A,TRUE,"EXT-TABLE";#N/A,#N/A,TRUE,"STEEL";#N/A,#N/A,TRUE,"INT-Table";#N/A,#N/A,TRUE,"STEEL";#N/A,#N/A,TRUE,"Door"}</definedName>
    <definedName name="cpf_4_2" localSheetId="3" hidden="1">{#N/A,#N/A,TRUE,"Basic";#N/A,#N/A,TRUE,"EXT-TABLE";#N/A,#N/A,TRUE,"STEEL";#N/A,#N/A,TRUE,"INT-Table";#N/A,#N/A,TRUE,"STEEL";#N/A,#N/A,TRUE,"Door"}</definedName>
    <definedName name="cpf_4_2" localSheetId="2" hidden="1">{#N/A,#N/A,TRUE,"Basic";#N/A,#N/A,TRUE,"EXT-TABLE";#N/A,#N/A,TRUE,"STEEL";#N/A,#N/A,TRUE,"INT-Table";#N/A,#N/A,TRUE,"STEEL";#N/A,#N/A,TRUE,"Door"}</definedName>
    <definedName name="cpf_4_2" localSheetId="4" hidden="1">{#N/A,#N/A,TRUE,"Basic";#N/A,#N/A,TRUE,"EXT-TABLE";#N/A,#N/A,TRUE,"STEEL";#N/A,#N/A,TRUE,"INT-Table";#N/A,#N/A,TRUE,"STEEL";#N/A,#N/A,TRUE,"Door"}</definedName>
    <definedName name="cpf_4_2" localSheetId="16" hidden="1">{#N/A,#N/A,TRUE,"Basic";#N/A,#N/A,TRUE,"EXT-TABLE";#N/A,#N/A,TRUE,"STEEL";#N/A,#N/A,TRUE,"INT-Table";#N/A,#N/A,TRUE,"STEEL";#N/A,#N/A,TRUE,"Door"}</definedName>
    <definedName name="cpf_4_2" localSheetId="21" hidden="1">{#N/A,#N/A,TRUE,"Basic";#N/A,#N/A,TRUE,"EXT-TABLE";#N/A,#N/A,TRUE,"STEEL";#N/A,#N/A,TRUE,"INT-Table";#N/A,#N/A,TRUE,"STEEL";#N/A,#N/A,TRUE,"Door"}</definedName>
    <definedName name="cpf_4_2" localSheetId="5" hidden="1">{#N/A,#N/A,TRUE,"Basic";#N/A,#N/A,TRUE,"EXT-TABLE";#N/A,#N/A,TRUE,"STEEL";#N/A,#N/A,TRUE,"INT-Table";#N/A,#N/A,TRUE,"STEEL";#N/A,#N/A,TRUE,"Door"}</definedName>
    <definedName name="cpf_4_2" localSheetId="13" hidden="1">{#N/A,#N/A,TRUE,"Basic";#N/A,#N/A,TRUE,"EXT-TABLE";#N/A,#N/A,TRUE,"STEEL";#N/A,#N/A,TRUE,"INT-Table";#N/A,#N/A,TRUE,"STEEL";#N/A,#N/A,TRUE,"Door"}</definedName>
    <definedName name="cpf_4_2" localSheetId="14" hidden="1">{#N/A,#N/A,TRUE,"Basic";#N/A,#N/A,TRUE,"EXT-TABLE";#N/A,#N/A,TRUE,"STEEL";#N/A,#N/A,TRUE,"INT-Table";#N/A,#N/A,TRUE,"STEEL";#N/A,#N/A,TRUE,"Door"}</definedName>
    <definedName name="cpf_4_2" localSheetId="15" hidden="1">{#N/A,#N/A,TRUE,"Basic";#N/A,#N/A,TRUE,"EXT-TABLE";#N/A,#N/A,TRUE,"STEEL";#N/A,#N/A,TRUE,"INT-Table";#N/A,#N/A,TRUE,"STEEL";#N/A,#N/A,TRUE,"Door"}</definedName>
    <definedName name="cpf_4_2" hidden="1">{#N/A,#N/A,TRUE,"Basic";#N/A,#N/A,TRUE,"EXT-TABLE";#N/A,#N/A,TRUE,"STEEL";#N/A,#N/A,TRUE,"INT-Table";#N/A,#N/A,TRUE,"STEEL";#N/A,#N/A,TRUE,"Door"}</definedName>
    <definedName name="cpf_5" localSheetId="3" hidden="1">{#N/A,#N/A,TRUE,"Basic";#N/A,#N/A,TRUE,"EXT-TABLE";#N/A,#N/A,TRUE,"STEEL";#N/A,#N/A,TRUE,"INT-Table";#N/A,#N/A,TRUE,"STEEL";#N/A,#N/A,TRUE,"Door"}</definedName>
    <definedName name="cpf_5" localSheetId="2" hidden="1">{#N/A,#N/A,TRUE,"Basic";#N/A,#N/A,TRUE,"EXT-TABLE";#N/A,#N/A,TRUE,"STEEL";#N/A,#N/A,TRUE,"INT-Table";#N/A,#N/A,TRUE,"STEEL";#N/A,#N/A,TRUE,"Door"}</definedName>
    <definedName name="cpf_5" localSheetId="4" hidden="1">{#N/A,#N/A,TRUE,"Basic";#N/A,#N/A,TRUE,"EXT-TABLE";#N/A,#N/A,TRUE,"STEEL";#N/A,#N/A,TRUE,"INT-Table";#N/A,#N/A,TRUE,"STEEL";#N/A,#N/A,TRUE,"Door"}</definedName>
    <definedName name="cpf_5" localSheetId="16" hidden="1">{#N/A,#N/A,TRUE,"Basic";#N/A,#N/A,TRUE,"EXT-TABLE";#N/A,#N/A,TRUE,"STEEL";#N/A,#N/A,TRUE,"INT-Table";#N/A,#N/A,TRUE,"STEEL";#N/A,#N/A,TRUE,"Door"}</definedName>
    <definedName name="cpf_5" localSheetId="21" hidden="1">{#N/A,#N/A,TRUE,"Basic";#N/A,#N/A,TRUE,"EXT-TABLE";#N/A,#N/A,TRUE,"STEEL";#N/A,#N/A,TRUE,"INT-Table";#N/A,#N/A,TRUE,"STEEL";#N/A,#N/A,TRUE,"Door"}</definedName>
    <definedName name="cpf_5" localSheetId="5" hidden="1">{#N/A,#N/A,TRUE,"Basic";#N/A,#N/A,TRUE,"EXT-TABLE";#N/A,#N/A,TRUE,"STEEL";#N/A,#N/A,TRUE,"INT-Table";#N/A,#N/A,TRUE,"STEEL";#N/A,#N/A,TRUE,"Door"}</definedName>
    <definedName name="cpf_5" localSheetId="13" hidden="1">{#N/A,#N/A,TRUE,"Basic";#N/A,#N/A,TRUE,"EXT-TABLE";#N/A,#N/A,TRUE,"STEEL";#N/A,#N/A,TRUE,"INT-Table";#N/A,#N/A,TRUE,"STEEL";#N/A,#N/A,TRUE,"Door"}</definedName>
    <definedName name="cpf_5" localSheetId="14" hidden="1">{#N/A,#N/A,TRUE,"Basic";#N/A,#N/A,TRUE,"EXT-TABLE";#N/A,#N/A,TRUE,"STEEL";#N/A,#N/A,TRUE,"INT-Table";#N/A,#N/A,TRUE,"STEEL";#N/A,#N/A,TRUE,"Door"}</definedName>
    <definedName name="cpf_5" localSheetId="15" hidden="1">{#N/A,#N/A,TRUE,"Basic";#N/A,#N/A,TRUE,"EXT-TABLE";#N/A,#N/A,TRUE,"STEEL";#N/A,#N/A,TRUE,"INT-Table";#N/A,#N/A,TRUE,"STEEL";#N/A,#N/A,TRUE,"Door"}</definedName>
    <definedName name="cpf_5" hidden="1">{#N/A,#N/A,TRUE,"Basic";#N/A,#N/A,TRUE,"EXT-TABLE";#N/A,#N/A,TRUE,"STEEL";#N/A,#N/A,TRUE,"INT-Table";#N/A,#N/A,TRUE,"STEEL";#N/A,#N/A,TRUE,"Door"}</definedName>
    <definedName name="cpf_5_1" localSheetId="3" hidden="1">{#N/A,#N/A,TRUE,"Basic";#N/A,#N/A,TRUE,"EXT-TABLE";#N/A,#N/A,TRUE,"STEEL";#N/A,#N/A,TRUE,"INT-Table";#N/A,#N/A,TRUE,"STEEL";#N/A,#N/A,TRUE,"Door"}</definedName>
    <definedName name="cpf_5_1" localSheetId="2" hidden="1">{#N/A,#N/A,TRUE,"Basic";#N/A,#N/A,TRUE,"EXT-TABLE";#N/A,#N/A,TRUE,"STEEL";#N/A,#N/A,TRUE,"INT-Table";#N/A,#N/A,TRUE,"STEEL";#N/A,#N/A,TRUE,"Door"}</definedName>
    <definedName name="cpf_5_1" localSheetId="4" hidden="1">{#N/A,#N/A,TRUE,"Basic";#N/A,#N/A,TRUE,"EXT-TABLE";#N/A,#N/A,TRUE,"STEEL";#N/A,#N/A,TRUE,"INT-Table";#N/A,#N/A,TRUE,"STEEL";#N/A,#N/A,TRUE,"Door"}</definedName>
    <definedName name="cpf_5_1" localSheetId="16" hidden="1">{#N/A,#N/A,TRUE,"Basic";#N/A,#N/A,TRUE,"EXT-TABLE";#N/A,#N/A,TRUE,"STEEL";#N/A,#N/A,TRUE,"INT-Table";#N/A,#N/A,TRUE,"STEEL";#N/A,#N/A,TRUE,"Door"}</definedName>
    <definedName name="cpf_5_1" localSheetId="21" hidden="1">{#N/A,#N/A,TRUE,"Basic";#N/A,#N/A,TRUE,"EXT-TABLE";#N/A,#N/A,TRUE,"STEEL";#N/A,#N/A,TRUE,"INT-Table";#N/A,#N/A,TRUE,"STEEL";#N/A,#N/A,TRUE,"Door"}</definedName>
    <definedName name="cpf_5_1" localSheetId="5" hidden="1">{#N/A,#N/A,TRUE,"Basic";#N/A,#N/A,TRUE,"EXT-TABLE";#N/A,#N/A,TRUE,"STEEL";#N/A,#N/A,TRUE,"INT-Table";#N/A,#N/A,TRUE,"STEEL";#N/A,#N/A,TRUE,"Door"}</definedName>
    <definedName name="cpf_5_1" localSheetId="13" hidden="1">{#N/A,#N/A,TRUE,"Basic";#N/A,#N/A,TRUE,"EXT-TABLE";#N/A,#N/A,TRUE,"STEEL";#N/A,#N/A,TRUE,"INT-Table";#N/A,#N/A,TRUE,"STEEL";#N/A,#N/A,TRUE,"Door"}</definedName>
    <definedName name="cpf_5_1" localSheetId="14" hidden="1">{#N/A,#N/A,TRUE,"Basic";#N/A,#N/A,TRUE,"EXT-TABLE";#N/A,#N/A,TRUE,"STEEL";#N/A,#N/A,TRUE,"INT-Table";#N/A,#N/A,TRUE,"STEEL";#N/A,#N/A,TRUE,"Door"}</definedName>
    <definedName name="cpf_5_1" localSheetId="15" hidden="1">{#N/A,#N/A,TRUE,"Basic";#N/A,#N/A,TRUE,"EXT-TABLE";#N/A,#N/A,TRUE,"STEEL";#N/A,#N/A,TRUE,"INT-Table";#N/A,#N/A,TRUE,"STEEL";#N/A,#N/A,TRUE,"Door"}</definedName>
    <definedName name="cpf_5_1" hidden="1">{#N/A,#N/A,TRUE,"Basic";#N/A,#N/A,TRUE,"EXT-TABLE";#N/A,#N/A,TRUE,"STEEL";#N/A,#N/A,TRUE,"INT-Table";#N/A,#N/A,TRUE,"STEEL";#N/A,#N/A,TRUE,"Door"}</definedName>
    <definedName name="cpf_5_2" localSheetId="3" hidden="1">{#N/A,#N/A,TRUE,"Basic";#N/A,#N/A,TRUE,"EXT-TABLE";#N/A,#N/A,TRUE,"STEEL";#N/A,#N/A,TRUE,"INT-Table";#N/A,#N/A,TRUE,"STEEL";#N/A,#N/A,TRUE,"Door"}</definedName>
    <definedName name="cpf_5_2" localSheetId="2" hidden="1">{#N/A,#N/A,TRUE,"Basic";#N/A,#N/A,TRUE,"EXT-TABLE";#N/A,#N/A,TRUE,"STEEL";#N/A,#N/A,TRUE,"INT-Table";#N/A,#N/A,TRUE,"STEEL";#N/A,#N/A,TRUE,"Door"}</definedName>
    <definedName name="cpf_5_2" localSheetId="4" hidden="1">{#N/A,#N/A,TRUE,"Basic";#N/A,#N/A,TRUE,"EXT-TABLE";#N/A,#N/A,TRUE,"STEEL";#N/A,#N/A,TRUE,"INT-Table";#N/A,#N/A,TRUE,"STEEL";#N/A,#N/A,TRUE,"Door"}</definedName>
    <definedName name="cpf_5_2" localSheetId="16" hidden="1">{#N/A,#N/A,TRUE,"Basic";#N/A,#N/A,TRUE,"EXT-TABLE";#N/A,#N/A,TRUE,"STEEL";#N/A,#N/A,TRUE,"INT-Table";#N/A,#N/A,TRUE,"STEEL";#N/A,#N/A,TRUE,"Door"}</definedName>
    <definedName name="cpf_5_2" localSheetId="21" hidden="1">{#N/A,#N/A,TRUE,"Basic";#N/A,#N/A,TRUE,"EXT-TABLE";#N/A,#N/A,TRUE,"STEEL";#N/A,#N/A,TRUE,"INT-Table";#N/A,#N/A,TRUE,"STEEL";#N/A,#N/A,TRUE,"Door"}</definedName>
    <definedName name="cpf_5_2" localSheetId="5" hidden="1">{#N/A,#N/A,TRUE,"Basic";#N/A,#N/A,TRUE,"EXT-TABLE";#N/A,#N/A,TRUE,"STEEL";#N/A,#N/A,TRUE,"INT-Table";#N/A,#N/A,TRUE,"STEEL";#N/A,#N/A,TRUE,"Door"}</definedName>
    <definedName name="cpf_5_2" localSheetId="13" hidden="1">{#N/A,#N/A,TRUE,"Basic";#N/A,#N/A,TRUE,"EXT-TABLE";#N/A,#N/A,TRUE,"STEEL";#N/A,#N/A,TRUE,"INT-Table";#N/A,#N/A,TRUE,"STEEL";#N/A,#N/A,TRUE,"Door"}</definedName>
    <definedName name="cpf_5_2" localSheetId="14" hidden="1">{#N/A,#N/A,TRUE,"Basic";#N/A,#N/A,TRUE,"EXT-TABLE";#N/A,#N/A,TRUE,"STEEL";#N/A,#N/A,TRUE,"INT-Table";#N/A,#N/A,TRUE,"STEEL";#N/A,#N/A,TRUE,"Door"}</definedName>
    <definedName name="cpf_5_2" localSheetId="15" hidden="1">{#N/A,#N/A,TRUE,"Basic";#N/A,#N/A,TRUE,"EXT-TABLE";#N/A,#N/A,TRUE,"STEEL";#N/A,#N/A,TRUE,"INT-Table";#N/A,#N/A,TRUE,"STEEL";#N/A,#N/A,TRUE,"Door"}</definedName>
    <definedName name="cpf_5_2" hidden="1">{#N/A,#N/A,TRUE,"Basic";#N/A,#N/A,TRUE,"EXT-TABLE";#N/A,#N/A,TRUE,"STEEL";#N/A,#N/A,TRUE,"INT-Table";#N/A,#N/A,TRUE,"STEEL";#N/A,#N/A,TRUE,"Door"}</definedName>
    <definedName name="CPL">#REF!</definedName>
    <definedName name="CPLG">#REF!</definedName>
    <definedName name="CPM" localSheetId="3" hidden="1">{#N/A,#N/A,FALSE,"Chi tiÆt"}</definedName>
    <definedName name="CPM" localSheetId="17" hidden="1">{#N/A,#N/A,FALSE,"Chi tiÆt"}</definedName>
    <definedName name="CPM" localSheetId="9" hidden="1">{#N/A,#N/A,FALSE,"Chi tiÆt"}</definedName>
    <definedName name="CPM" localSheetId="8" hidden="1">{#N/A,#N/A,FALSE,"Chi tiÆt"}</definedName>
    <definedName name="CPM" localSheetId="0" hidden="1">{#N/A,#N/A,FALSE,"Chi tiÆt"}</definedName>
    <definedName name="CPM" localSheetId="10" hidden="1">{#N/A,#N/A,FALSE,"Chi tiÆt"}</definedName>
    <definedName name="CPM" localSheetId="6" hidden="1">{#N/A,#N/A,FALSE,"Chi tiÆt"}</definedName>
    <definedName name="CPM" localSheetId="12" hidden="1">{#N/A,#N/A,FALSE,"Chi tiÆt"}</definedName>
    <definedName name="CPM" localSheetId="11" hidden="1">{#N/A,#N/A,FALSE,"Chi tiÆt"}</definedName>
    <definedName name="CPM" localSheetId="1" hidden="1">{#N/A,#N/A,FALSE,"Chi tiÆt"}</definedName>
    <definedName name="CPM" localSheetId="2" hidden="1">{#N/A,#N/A,FALSE,"Chi tiÆt"}</definedName>
    <definedName name="CPM" localSheetId="4" hidden="1">{#N/A,#N/A,FALSE,"Chi tiÆt"}</definedName>
    <definedName name="CPM" localSheetId="16" hidden="1">{#N/A,#N/A,FALSE,"Chi tiÆt"}</definedName>
    <definedName name="CPM" localSheetId="21" hidden="1">{#N/A,#N/A,FALSE,"Chi tiÆt"}</definedName>
    <definedName name="CPM" localSheetId="5" hidden="1">{#N/A,#N/A,FALSE,"Chi tiÆt"}</definedName>
    <definedName name="CPM" localSheetId="23" hidden="1">{#N/A,#N/A,FALSE,"Chi tiÆt"}</definedName>
    <definedName name="CPM" localSheetId="7" hidden="1">{#N/A,#N/A,FALSE,"Chi tiÆt"}</definedName>
    <definedName name="CPM" localSheetId="13" hidden="1">{#N/A,#N/A,FALSE,"Chi tiÆt"}</definedName>
    <definedName name="CPM" localSheetId="18" hidden="1">{#N/A,#N/A,FALSE,"Chi tiÆt"}</definedName>
    <definedName name="CPM" localSheetId="14" hidden="1">{#N/A,#N/A,FALSE,"Chi tiÆt"}</definedName>
    <definedName name="CPM" localSheetId="15" hidden="1">{#N/A,#N/A,FALSE,"Chi tiÆt"}</definedName>
    <definedName name="CPM" hidden="1">{#N/A,#N/A,FALSE,"Chi tiÆt"}</definedName>
    <definedName name="CPVC100">#REF!</definedName>
    <definedName name="CQ" localSheetId="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2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2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_FC" localSheetId="23">#REF!</definedName>
    <definedName name="CR_FC">#REF!</definedName>
    <definedName name="CR_LC" localSheetId="23">#REF!</definedName>
    <definedName name="CR_LC">#REF!</definedName>
    <definedName name="CR_SUP" localSheetId="23">#REF!</definedName>
    <definedName name="CR_SUP">#REF!</definedName>
    <definedName name="CRD">#REF!</definedName>
    <definedName name="CREATOR" localSheetId="23">#REF!</definedName>
    <definedName name="CREATOR">#REF!</definedName>
    <definedName name="_xlnm.Criteria" localSheetId="3">[54]八幡!$L$200</definedName>
    <definedName name="_xlnm.Criteria" localSheetId="9">[54]八幡!$L$200</definedName>
    <definedName name="_xlnm.Criteria" localSheetId="8">[54]八幡!$L$200</definedName>
    <definedName name="_xlnm.Criteria" localSheetId="0">[54]八幡!$L$200</definedName>
    <definedName name="_xlnm.Criteria" localSheetId="10">[54]八幡!$L$200</definedName>
    <definedName name="_xlnm.Criteria" localSheetId="6">[54]八幡!$L$200</definedName>
    <definedName name="_xlnm.Criteria" localSheetId="12">[54]八幡!$L$200</definedName>
    <definedName name="_xlnm.Criteria" localSheetId="11">[54]八幡!$L$200</definedName>
    <definedName name="_xlnm.Criteria" localSheetId="1">[54]八幡!$L$200</definedName>
    <definedName name="_xlnm.Criteria" localSheetId="2">[54]八幡!$L$200</definedName>
    <definedName name="_xlnm.Criteria" localSheetId="4">[54]八幡!$L$200</definedName>
    <definedName name="_xlnm.Criteria" localSheetId="16">[54]八幡!$L$200</definedName>
    <definedName name="_xlnm.Criteria" localSheetId="21">[54]八幡!$L$200</definedName>
    <definedName name="_xlnm.Criteria" localSheetId="5">[54]八幡!$L$200</definedName>
    <definedName name="_xlnm.Criteria" localSheetId="7">[54]八幡!$L$200</definedName>
    <definedName name="_xlnm.Criteria" localSheetId="13">[54]八幡!$L$200</definedName>
    <definedName name="_xlnm.Criteria" localSheetId="18">[54]八幡!$L$200</definedName>
    <definedName name="_xlnm.Criteria" localSheetId="14">[54]八幡!$L$200</definedName>
    <definedName name="_xlnm.Criteria" localSheetId="15">[54]八幡!$L$200</definedName>
    <definedName name="_xlnm.Criteria">[55]PREVENTIVO!$F$17</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ODJWO" localSheetId="3" hidden="1">{#N/A,#N/A,TRUE,"SUM";#N/A,#N/A,TRUE,"EE";#N/A,#N/A,TRUE,"AC";#N/A,#N/A,TRUE,"SN"}</definedName>
    <definedName name="CSODJWO" localSheetId="2" hidden="1">{#N/A,#N/A,TRUE,"SUM";#N/A,#N/A,TRUE,"EE";#N/A,#N/A,TRUE,"AC";#N/A,#N/A,TRUE,"SN"}</definedName>
    <definedName name="CSODJWO" localSheetId="4" hidden="1">{#N/A,#N/A,TRUE,"SUM";#N/A,#N/A,TRUE,"EE";#N/A,#N/A,TRUE,"AC";#N/A,#N/A,TRUE,"SN"}</definedName>
    <definedName name="CSODJWO" localSheetId="16" hidden="1">{#N/A,#N/A,TRUE,"SUM";#N/A,#N/A,TRUE,"EE";#N/A,#N/A,TRUE,"AC";#N/A,#N/A,TRUE,"SN"}</definedName>
    <definedName name="CSODJWO" localSheetId="21" hidden="1">{#N/A,#N/A,TRUE,"SUM";#N/A,#N/A,TRUE,"EE";#N/A,#N/A,TRUE,"AC";#N/A,#N/A,TRUE,"SN"}</definedName>
    <definedName name="CSODJWO" localSheetId="5" hidden="1">{#N/A,#N/A,TRUE,"SUM";#N/A,#N/A,TRUE,"EE";#N/A,#N/A,TRUE,"AC";#N/A,#N/A,TRUE,"SN"}</definedName>
    <definedName name="CSODJWO" localSheetId="13" hidden="1">{#N/A,#N/A,TRUE,"SUM";#N/A,#N/A,TRUE,"EE";#N/A,#N/A,TRUE,"AC";#N/A,#N/A,TRUE,"SN"}</definedName>
    <definedName name="CSODJWO" localSheetId="14" hidden="1">{#N/A,#N/A,TRUE,"SUM";#N/A,#N/A,TRUE,"EE";#N/A,#N/A,TRUE,"AC";#N/A,#N/A,TRUE,"SN"}</definedName>
    <definedName name="CSODJWO" localSheetId="15" hidden="1">{#N/A,#N/A,TRUE,"SUM";#N/A,#N/A,TRUE,"EE";#N/A,#N/A,TRUE,"AC";#N/A,#N/A,TRUE,"SN"}</definedName>
    <definedName name="CSODJWO" hidden="1">{#N/A,#N/A,TRUE,"SUM";#N/A,#N/A,TRUE,"EE";#N/A,#N/A,TRUE,"AC";#N/A,#N/A,TRUE,"SN"}</definedName>
    <definedName name="CT_ActualThickness" localSheetId="23">#REF!</definedName>
    <definedName name="CT_ActualThickness">#REF!</definedName>
    <definedName name="CT_CA" localSheetId="23">#REF!</definedName>
    <definedName name="CT_CA">#REF!</definedName>
    <definedName name="CT_DPress" localSheetId="23">#REF!</definedName>
    <definedName name="CT_DPress">#REF!</definedName>
    <definedName name="CT_LigamentEfficiency" localSheetId="23">#REF!</definedName>
    <definedName name="CT_LigamentEfficiency">#REF!</definedName>
    <definedName name="CT_MaterialCode" localSheetId="23">#REF!</definedName>
    <definedName name="CT_MaterialCode">#REF!</definedName>
    <definedName name="CT_OutsideDiameter" localSheetId="23">#REF!</definedName>
    <definedName name="CT_OutsideDiameter">#REF!</definedName>
    <definedName name="ctbbt" localSheetId="3" hidden="1">{"'Sheet1'!$L$16"}</definedName>
    <definedName name="ctbbt" localSheetId="17" hidden="1">{"'Sheet1'!$L$16"}</definedName>
    <definedName name="ctbbt" localSheetId="9" hidden="1">{"'Sheet1'!$L$16"}</definedName>
    <definedName name="ctbbt" localSheetId="8" hidden="1">{"'Sheet1'!$L$16"}</definedName>
    <definedName name="ctbbt" localSheetId="0" hidden="1">{"'Sheet1'!$L$16"}</definedName>
    <definedName name="ctbbt" localSheetId="10" hidden="1">{"'Sheet1'!$L$16"}</definedName>
    <definedName name="ctbbt" localSheetId="6" hidden="1">{"'Sheet1'!$L$16"}</definedName>
    <definedName name="ctbbt" localSheetId="12" hidden="1">{"'Sheet1'!$L$16"}</definedName>
    <definedName name="ctbbt" localSheetId="11" hidden="1">{"'Sheet1'!$L$16"}</definedName>
    <definedName name="ctbbt" localSheetId="1" hidden="1">{"'Sheet1'!$L$16"}</definedName>
    <definedName name="ctbbt" localSheetId="2" hidden="1">{"'Sheet1'!$L$16"}</definedName>
    <definedName name="ctbbt" localSheetId="4" hidden="1">{"'Sheet1'!$L$16"}</definedName>
    <definedName name="ctbbt" localSheetId="16" hidden="1">{"'Sheet1'!$L$16"}</definedName>
    <definedName name="ctbbt" localSheetId="21" hidden="1">{"'Sheet1'!$L$16"}</definedName>
    <definedName name="ctbbt" localSheetId="5" hidden="1">{"'Sheet1'!$L$16"}</definedName>
    <definedName name="ctbbt" localSheetId="23" hidden="1">{"'Sheet1'!$L$16"}</definedName>
    <definedName name="ctbbt" localSheetId="7" hidden="1">{"'Sheet1'!$L$16"}</definedName>
    <definedName name="ctbbt" localSheetId="13" hidden="1">{"'Sheet1'!$L$16"}</definedName>
    <definedName name="ctbbt" localSheetId="18" hidden="1">{"'Sheet1'!$L$16"}</definedName>
    <definedName name="ctbbt" localSheetId="14" hidden="1">{"'Sheet1'!$L$16"}</definedName>
    <definedName name="ctbbt" localSheetId="15" hidden="1">{"'Sheet1'!$L$16"}</definedName>
    <definedName name="ctbbt" hidden="1">{"'Sheet1'!$L$16"}</definedName>
    <definedName name="CTCS_DF">#REF!</definedName>
    <definedName name="CTCT1" localSheetId="3" hidden="1">{"'Sheet1'!$L$16"}</definedName>
    <definedName name="CTCT1" localSheetId="17" hidden="1">{"'Sheet1'!$L$16"}</definedName>
    <definedName name="CTCT1" localSheetId="9" hidden="1">{"'Sheet1'!$L$16"}</definedName>
    <definedName name="CTCT1" localSheetId="8" hidden="1">{"'Sheet1'!$L$16"}</definedName>
    <definedName name="CTCT1" localSheetId="0" hidden="1">{"'Sheet1'!$L$16"}</definedName>
    <definedName name="CTCT1" localSheetId="10" hidden="1">{"'Sheet1'!$L$16"}</definedName>
    <definedName name="CTCT1" localSheetId="6" hidden="1">{"'Sheet1'!$L$16"}</definedName>
    <definedName name="CTCT1" localSheetId="12" hidden="1">{"'Sheet1'!$L$16"}</definedName>
    <definedName name="CTCT1" localSheetId="11" hidden="1">{"'Sheet1'!$L$16"}</definedName>
    <definedName name="CTCT1" localSheetId="1" hidden="1">{"'Sheet1'!$L$16"}</definedName>
    <definedName name="CTCT1" localSheetId="2" hidden="1">{"'Sheet1'!$L$16"}</definedName>
    <definedName name="CTCT1" localSheetId="4" hidden="1">{"'Sheet1'!$L$16"}</definedName>
    <definedName name="CTCT1" localSheetId="16" hidden="1">{"'Sheet1'!$L$16"}</definedName>
    <definedName name="CTCT1" localSheetId="21" hidden="1">{"'Sheet1'!$L$16"}</definedName>
    <definedName name="CTCT1" localSheetId="5" hidden="1">{"'Sheet1'!$L$16"}</definedName>
    <definedName name="CTCT1" localSheetId="23" hidden="1">{"'Sheet1'!$L$16"}</definedName>
    <definedName name="CTCT1" localSheetId="7" hidden="1">{"'Sheet1'!$L$16"}</definedName>
    <definedName name="CTCT1" localSheetId="13" hidden="1">{"'Sheet1'!$L$16"}</definedName>
    <definedName name="CTCT1" localSheetId="18" hidden="1">{"'Sheet1'!$L$16"}</definedName>
    <definedName name="CTCT1" localSheetId="14" hidden="1">{"'Sheet1'!$L$16"}</definedName>
    <definedName name="CTCT1" localSheetId="15" hidden="1">{"'Sheet1'!$L$16"}</definedName>
    <definedName name="CTCT1" hidden="1">{"'Sheet1'!$L$16"}</definedName>
    <definedName name="CTDG_A">[56]CTDG!$H$10</definedName>
    <definedName name="CTDG_B">[56]CTDG!$I$10</definedName>
    <definedName name="CTDG_C">[56]CTDG!$J$10</definedName>
    <definedName name="CTGS" localSheetId="3" hidden="1">{"'Sheet1'!$L$16"}</definedName>
    <definedName name="CTGS" localSheetId="17" hidden="1">{"'Sheet1'!$L$16"}</definedName>
    <definedName name="CTGS" localSheetId="9" hidden="1">{"'Sheet1'!$L$16"}</definedName>
    <definedName name="CTGS" localSheetId="8" hidden="1">{"'Sheet1'!$L$16"}</definedName>
    <definedName name="CTGS" localSheetId="0" hidden="1">{"'Sheet1'!$L$16"}</definedName>
    <definedName name="CTGS" localSheetId="10" hidden="1">{"'Sheet1'!$L$16"}</definedName>
    <definedName name="CTGS" localSheetId="6" hidden="1">{"'Sheet1'!$L$16"}</definedName>
    <definedName name="CTGS" localSheetId="12" hidden="1">{"'Sheet1'!$L$16"}</definedName>
    <definedName name="CTGS" localSheetId="11" hidden="1">{"'Sheet1'!$L$16"}</definedName>
    <definedName name="CTGS" localSheetId="1" hidden="1">{"'Sheet1'!$L$16"}</definedName>
    <definedName name="CTGS" localSheetId="2" hidden="1">{"'Sheet1'!$L$16"}</definedName>
    <definedName name="CTGS" localSheetId="4" hidden="1">{"'Sheet1'!$L$16"}</definedName>
    <definedName name="CTGS" localSheetId="16" hidden="1">{"'Sheet1'!$L$16"}</definedName>
    <definedName name="CTGS" localSheetId="21" hidden="1">{"'Sheet1'!$L$16"}</definedName>
    <definedName name="CTGS" localSheetId="5" hidden="1">{"'Sheet1'!$L$16"}</definedName>
    <definedName name="CTGS" localSheetId="23" hidden="1">{"'Sheet1'!$L$16"}</definedName>
    <definedName name="CTGS" localSheetId="7" hidden="1">{"'Sheet1'!$L$16"}</definedName>
    <definedName name="CTGS" localSheetId="13" hidden="1">{"'Sheet1'!$L$16"}</definedName>
    <definedName name="CTGS" localSheetId="18" hidden="1">{"'Sheet1'!$L$16"}</definedName>
    <definedName name="CTGS" localSheetId="14" hidden="1">{"'Sheet1'!$L$16"}</definedName>
    <definedName name="CTGS" localSheetId="15" hidden="1">{"'Sheet1'!$L$16"}</definedName>
    <definedName name="CTGS" hidden="1">{"'Sheet1'!$L$16"}</definedName>
    <definedName name="ctieu" localSheetId="3" hidden="1">{"'Sheet1'!$L$16"}</definedName>
    <definedName name="ctieu" localSheetId="17" hidden="1">{"'Sheet1'!$L$16"}</definedName>
    <definedName name="ctieu" localSheetId="9" hidden="1">{"'Sheet1'!$L$16"}</definedName>
    <definedName name="ctieu" localSheetId="8" hidden="1">{"'Sheet1'!$L$16"}</definedName>
    <definedName name="ctieu" localSheetId="0" hidden="1">{"'Sheet1'!$L$16"}</definedName>
    <definedName name="ctieu" localSheetId="10" hidden="1">{"'Sheet1'!$L$16"}</definedName>
    <definedName name="ctieu" localSheetId="6" hidden="1">{"'Sheet1'!$L$16"}</definedName>
    <definedName name="ctieu" localSheetId="12" hidden="1">{"'Sheet1'!$L$16"}</definedName>
    <definedName name="ctieu" localSheetId="11" hidden="1">{"'Sheet1'!$L$16"}</definedName>
    <definedName name="ctieu" localSheetId="1" hidden="1">{"'Sheet1'!$L$16"}</definedName>
    <definedName name="ctieu" localSheetId="2" hidden="1">{"'Sheet1'!$L$16"}</definedName>
    <definedName name="ctieu" localSheetId="4" hidden="1">{"'Sheet1'!$L$16"}</definedName>
    <definedName name="ctieu" localSheetId="16" hidden="1">{"'Sheet1'!$L$16"}</definedName>
    <definedName name="ctieu" localSheetId="21" hidden="1">{"'Sheet1'!$L$16"}</definedName>
    <definedName name="ctieu" localSheetId="5" hidden="1">{"'Sheet1'!$L$16"}</definedName>
    <definedName name="ctieu" localSheetId="23" hidden="1">{"'Sheet1'!$L$16"}</definedName>
    <definedName name="ctieu" localSheetId="7" hidden="1">{"'Sheet1'!$L$16"}</definedName>
    <definedName name="ctieu" localSheetId="13" hidden="1">{"'Sheet1'!$L$16"}</definedName>
    <definedName name="ctieu" localSheetId="18" hidden="1">{"'Sheet1'!$L$16"}</definedName>
    <definedName name="ctieu" localSheetId="14" hidden="1">{"'Sheet1'!$L$16"}</definedName>
    <definedName name="ctieu" localSheetId="15" hidden="1">{"'Sheet1'!$L$16"}</definedName>
    <definedName name="ctieu" hidden="1">{"'Sheet1'!$L$16"}</definedName>
    <definedName name="cung" localSheetId="3" hidden="1">{"'Sheet1'!$L$16"}</definedName>
    <definedName name="cung" localSheetId="17" hidden="1">{"'Sheet1'!$L$16"}</definedName>
    <definedName name="cung" localSheetId="9" hidden="1">{"'Sheet1'!$L$16"}</definedName>
    <definedName name="cung" localSheetId="8" hidden="1">{"'Sheet1'!$L$16"}</definedName>
    <definedName name="cung" localSheetId="0" hidden="1">{"'Sheet1'!$L$16"}</definedName>
    <definedName name="cung" localSheetId="10" hidden="1">{"'Sheet1'!$L$16"}</definedName>
    <definedName name="cung" localSheetId="6" hidden="1">{"'Sheet1'!$L$16"}</definedName>
    <definedName name="cung" localSheetId="12" hidden="1">{"'Sheet1'!$L$16"}</definedName>
    <definedName name="cung" localSheetId="11" hidden="1">{"'Sheet1'!$L$16"}</definedName>
    <definedName name="cung" localSheetId="1" hidden="1">{"'Sheet1'!$L$16"}</definedName>
    <definedName name="cung" localSheetId="2" hidden="1">{"'Sheet1'!$L$16"}</definedName>
    <definedName name="cung" localSheetId="4" hidden="1">{"'Sheet1'!$L$16"}</definedName>
    <definedName name="cung" localSheetId="16" hidden="1">{"'Sheet1'!$L$16"}</definedName>
    <definedName name="cung" localSheetId="21" hidden="1">{"'Sheet1'!$L$16"}</definedName>
    <definedName name="cung" localSheetId="5" hidden="1">{"'Sheet1'!$L$16"}</definedName>
    <definedName name="cung" localSheetId="23" hidden="1">{"'Sheet1'!$L$16"}</definedName>
    <definedName name="cung" localSheetId="7" hidden="1">{"'Sheet1'!$L$16"}</definedName>
    <definedName name="cung" localSheetId="13" hidden="1">{"'Sheet1'!$L$16"}</definedName>
    <definedName name="cung" localSheetId="18" hidden="1">{"'Sheet1'!$L$16"}</definedName>
    <definedName name="cung" localSheetId="14" hidden="1">{"'Sheet1'!$L$16"}</definedName>
    <definedName name="cung" localSheetId="15" hidden="1">{"'Sheet1'!$L$16"}</definedName>
    <definedName name="cung" hidden="1">{"'Sheet1'!$L$16"}</definedName>
    <definedName name="CURRENCY">#REF!</definedName>
    <definedName name="CurrencyOffer" localSheetId="3">'[41]Material for Silencers (8)'!$I$52</definedName>
    <definedName name="CurrencyOffer" localSheetId="2">'[41]Material for Silencers (8)'!$I$52</definedName>
    <definedName name="CurrencyOffer" localSheetId="4">'[41]Material for Silencers (8)'!$I$52</definedName>
    <definedName name="CurrencyOffer" localSheetId="16">'[41]Material for Silencers (8)'!$I$52</definedName>
    <definedName name="CurrencyOffer" localSheetId="21">'[41]Material for Silencers (8)'!$I$52</definedName>
    <definedName name="CurrencyOffer" localSheetId="5">'[41]Material for Silencers (8)'!$I$52</definedName>
    <definedName name="CurrencyOffer" localSheetId="13">'[41]Material for Silencers (8)'!$I$52</definedName>
    <definedName name="CurrencyOffer" localSheetId="18">'[41]Material for Silencers (8)'!$I$52</definedName>
    <definedName name="CurrencyOffer" localSheetId="14">'[41]Material for Silencers (8)'!$I$52</definedName>
    <definedName name="CurrencyOffer" localSheetId="15">'[41]Material for Silencers (8)'!$I$52</definedName>
    <definedName name="CurrencyOffer">'[41]Material for Silencers (8)'!$I$52</definedName>
    <definedName name="CurrencyRateActual" localSheetId="3">[41]Rates!$J$10</definedName>
    <definedName name="CurrencyRateActual" localSheetId="2">[41]Rates!$J$10</definedName>
    <definedName name="CurrencyRateActual" localSheetId="4">[41]Rates!$J$10</definedName>
    <definedName name="CurrencyRateActual" localSheetId="16">[41]Rates!$J$10</definedName>
    <definedName name="CurrencyRateActual" localSheetId="21">[41]Rates!$J$10</definedName>
    <definedName name="CurrencyRateActual" localSheetId="5">[41]Rates!$J$10</definedName>
    <definedName name="CurrencyRateActual" localSheetId="13">[41]Rates!$J$10</definedName>
    <definedName name="CurrencyRateActual" localSheetId="18">[41]Rates!$J$10</definedName>
    <definedName name="CurrencyRateActual" localSheetId="14">[41]Rates!$J$10</definedName>
    <definedName name="CurrencyRateActual" localSheetId="15">[41]Rates!$J$10</definedName>
    <definedName name="CurrencyRateActual">[41]Rates!$J$10</definedName>
    <definedName name="CurrencyRateUsed" localSheetId="3">[41]Rates!$J$4</definedName>
    <definedName name="CurrencyRateUsed" localSheetId="2">[41]Rates!$J$4</definedName>
    <definedName name="CurrencyRateUsed" localSheetId="4">[41]Rates!$J$4</definedName>
    <definedName name="CurrencyRateUsed" localSheetId="16">[41]Rates!$J$4</definedName>
    <definedName name="CurrencyRateUsed" localSheetId="21">[41]Rates!$J$4</definedName>
    <definedName name="CurrencyRateUsed" localSheetId="5">[41]Rates!$J$4</definedName>
    <definedName name="CurrencyRateUsed" localSheetId="13">[41]Rates!$J$4</definedName>
    <definedName name="CurrencyRateUsed" localSheetId="18">[41]Rates!$J$4</definedName>
    <definedName name="CurrencyRateUsed" localSheetId="14">[41]Rates!$J$4</definedName>
    <definedName name="CurrencyRateUsed" localSheetId="15">[41]Rates!$J$4</definedName>
    <definedName name="CurrencyRateUsed">[41]Rates!$J$4</definedName>
    <definedName name="Customer" localSheetId="3">'[41]Input (1)'!$B$2</definedName>
    <definedName name="Customer" localSheetId="2">'[41]Input (1)'!$B$2</definedName>
    <definedName name="Customer" localSheetId="4">'[41]Input (1)'!$B$2</definedName>
    <definedName name="Customer" localSheetId="16">'[41]Input (1)'!$B$2</definedName>
    <definedName name="Customer" localSheetId="21">'[41]Input (1)'!$B$2</definedName>
    <definedName name="Customer" localSheetId="5">'[41]Input (1)'!$B$2</definedName>
    <definedName name="Customer" localSheetId="13">'[41]Input (1)'!$B$2</definedName>
    <definedName name="Customer" localSheetId="18">'[41]Input (1)'!$B$2</definedName>
    <definedName name="Customer" localSheetId="14">'[41]Input (1)'!$B$2</definedName>
    <definedName name="Customer" localSheetId="15">'[41]Input (1)'!$B$2</definedName>
    <definedName name="Customer">'[41]Input (1)'!$B$2</definedName>
    <definedName name="CV" localSheetId="3">[57]costing_CV!$B$7:$O$82</definedName>
    <definedName name="CV" localSheetId="9">[57]costing_CV!$B$7:$O$82</definedName>
    <definedName name="CV" localSheetId="8">[57]costing_CV!$B$7:$O$82</definedName>
    <definedName name="CV" localSheetId="0">[57]costing_CV!$B$7:$O$82</definedName>
    <definedName name="CV" localSheetId="10">[57]costing_CV!$B$7:$O$82</definedName>
    <definedName name="CV" localSheetId="6">[57]costing_CV!$B$7:$O$82</definedName>
    <definedName name="CV" localSheetId="12">[57]costing_CV!$B$7:$O$82</definedName>
    <definedName name="CV" localSheetId="11">[57]costing_CV!$B$7:$O$82</definedName>
    <definedName name="CV" localSheetId="1">[57]costing_CV!$B$7:$O$82</definedName>
    <definedName name="CV" localSheetId="2">[57]costing_CV!$B$7:$O$82</definedName>
    <definedName name="CV" localSheetId="4">[57]costing_CV!$B$7:$O$82</definedName>
    <definedName name="CV" localSheetId="16">[57]costing_CV!$B$7:$O$82</definedName>
    <definedName name="CV" localSheetId="21">[57]costing_CV!$B$7:$O$82</definedName>
    <definedName name="CV" localSheetId="5">[57]costing_CV!$B$7:$O$82</definedName>
    <definedName name="CV" localSheetId="7">[57]costing_CV!$B$7:$O$82</definedName>
    <definedName name="CV" localSheetId="13">[57]costing_CV!$B$7:$O$82</definedName>
    <definedName name="CV" localSheetId="18">[57]costing_CV!$B$7:$O$82</definedName>
    <definedName name="CV" localSheetId="14">[57]costing_CV!$B$7:$O$82</definedName>
    <definedName name="CV" localSheetId="15">[57]costing_CV!$B$7:$O$82</definedName>
    <definedName name="CV" hidden="1">{#N/A,#N/A,FALSE,"Vessel1 1";#N/A,#N/A,FALSE,"Vessel1 2";#N/A,#N/A,FALSE,"Vessel1 3";#N/A,#N/A,FALSE,"Vessel1 4";#N/A,#N/A,FALSE,"Vessel1 5";#N/A,#N/A,FALSE,"Vessel1 6";#N/A,#N/A,FALSE,"Vessel1 7";#N/A,#N/A,FALSE,"Vessel1 8";#N/A,#N/A,FALSE,"Vessel1 9";#N/A,#N/A,FALSE,"Vessel1 10";#N/A,#N/A,FALSE,"Vessel1 11"}</definedName>
    <definedName name="CV_1">'[48]C-18'!#REF!</definedName>
    <definedName name="CV_11">'[48]C-18'!#REF!</definedName>
    <definedName name="CV_14">'[49]C-18'!#REF!</definedName>
    <definedName name="CV_15">'[49]C-18'!#REF!</definedName>
    <definedName name="CV_16">'[49]C-18'!#REF!</definedName>
    <definedName name="CV_17">'[49]C-18'!#REF!</definedName>
    <definedName name="CV_19">'[49]C-18'!#REF!</definedName>
    <definedName name="CV_20">'[49]C-18'!#REF!</definedName>
    <definedName name="CV_30">'[49]C-18'!#REF!</definedName>
    <definedName name="CV_40">'[49]C-18'!#REF!</definedName>
    <definedName name="CV_50">'[49]C-18'!#REF!</definedName>
    <definedName name="CV_60">'[49]C-18'!#REF!</definedName>
    <definedName name="CV_70">'[49]C-18'!#REF!</definedName>
    <definedName name="CV_80">'[49]C-18'!#REF!</definedName>
    <definedName name="cvsdim">[46]csdim!$A$2510:$A$3147</definedName>
    <definedName name="cvsloadrange">[46]cvsload!$A$3:$A$66</definedName>
    <definedName name="CW">[58]작성기준!$C$24</definedName>
    <definedName name="CX">#REF!</definedName>
    <definedName name="D" localSheetId="3" hidden="1">{"EqList",#N/A,FALSE,"Process"}</definedName>
    <definedName name="D" localSheetId="2" hidden="1">{"EqList",#N/A,FALSE,"Process"}</definedName>
    <definedName name="D" localSheetId="4" hidden="1">{"EqList",#N/A,FALSE,"Process"}</definedName>
    <definedName name="D" localSheetId="16" hidden="1">{"EqList",#N/A,FALSE,"Process"}</definedName>
    <definedName name="D" localSheetId="21" hidden="1">{"EqList",#N/A,FALSE,"Process"}</definedName>
    <definedName name="D" localSheetId="5" hidden="1">{"EqList",#N/A,FALSE,"Process"}</definedName>
    <definedName name="D" localSheetId="13" hidden="1">{"EqList",#N/A,FALSE,"Process"}</definedName>
    <definedName name="D" localSheetId="14" hidden="1">{"EqList",#N/A,FALSE,"Process"}</definedName>
    <definedName name="D" localSheetId="15" hidden="1">{"EqList",#N/A,FALSE,"Process"}</definedName>
    <definedName name="D" hidden="1">{"EqList",#N/A,FALSE,"Process"}</definedName>
    <definedName name="D_7101A_B">#REF!</definedName>
    <definedName name="D1FO" localSheetId="23">#REF!</definedName>
    <definedName name="D1FO">#REF!</definedName>
    <definedName name="D2FO" localSheetId="23">#REF!</definedName>
    <definedName name="D2FO">#REF!</definedName>
    <definedName name="D3FO" localSheetId="23">#REF!</definedName>
    <definedName name="D3FO">#REF!</definedName>
    <definedName name="da" localSheetId="3" hidden="1">{#N/A,#N/A,FALSE,"CCTV"}</definedName>
    <definedName name="da" localSheetId="2" hidden="1">{#N/A,#N/A,FALSE,"CCTV"}</definedName>
    <definedName name="da" localSheetId="4" hidden="1">{#N/A,#N/A,FALSE,"CCTV"}</definedName>
    <definedName name="da" localSheetId="16" hidden="1">{#N/A,#N/A,FALSE,"CCTV"}</definedName>
    <definedName name="da" localSheetId="21" hidden="1">{#N/A,#N/A,FALSE,"CCTV"}</definedName>
    <definedName name="da" localSheetId="5" hidden="1">{#N/A,#N/A,FALSE,"CCTV"}</definedName>
    <definedName name="da" localSheetId="13" hidden="1">{#N/A,#N/A,FALSE,"CCTV"}</definedName>
    <definedName name="da" localSheetId="14" hidden="1">{#N/A,#N/A,FALSE,"CCTV"}</definedName>
    <definedName name="da" localSheetId="15" hidden="1">{#N/A,#N/A,FALSE,"CCTV"}</definedName>
    <definedName name="da" hidden="1">{#N/A,#N/A,FALSE,"CCTV"}</definedName>
    <definedName name="Dachanzahl">#REF!</definedName>
    <definedName name="Dachausführung">#REF!</definedName>
    <definedName name="Dachform">#REF!</definedName>
    <definedName name="Dachzuordnung">#REF!</definedName>
    <definedName name="DANGA">'[59]Y-WORK'!$D$19:$D$19,'[59]Y-WORK'!$F$19:$BD$19</definedName>
    <definedName name="dao" localSheetId="3" hidden="1">{"'Sheet1'!$L$16"}</definedName>
    <definedName name="dao" localSheetId="2" hidden="1">{"'Sheet1'!$L$16"}</definedName>
    <definedName name="dao" localSheetId="4" hidden="1">{"'Sheet1'!$L$16"}</definedName>
    <definedName name="dao" localSheetId="16" hidden="1">{"'Sheet1'!$L$16"}</definedName>
    <definedName name="dao" localSheetId="21" hidden="1">{"'Sheet1'!$L$16"}</definedName>
    <definedName name="dao" localSheetId="5" hidden="1">{"'Sheet1'!$L$16"}</definedName>
    <definedName name="dao" localSheetId="13" hidden="1">{"'Sheet1'!$L$16"}</definedName>
    <definedName name="dao" localSheetId="14" hidden="1">{"'Sheet1'!$L$16"}</definedName>
    <definedName name="dao" localSheetId="15" hidden="1">{"'Sheet1'!$L$16"}</definedName>
    <definedName name="dao" hidden="1">{"'Sheet1'!$L$16"}</definedName>
    <definedName name="dasfadsf" localSheetId="3" hidden="1">{#N/A,#N/A,FALSE,"CCTV"}</definedName>
    <definedName name="dasfadsf" localSheetId="2" hidden="1">{#N/A,#N/A,FALSE,"CCTV"}</definedName>
    <definedName name="dasfadsf" localSheetId="4" hidden="1">{#N/A,#N/A,FALSE,"CCTV"}</definedName>
    <definedName name="dasfadsf" localSheetId="16" hidden="1">{#N/A,#N/A,FALSE,"CCTV"}</definedName>
    <definedName name="dasfadsf" localSheetId="21" hidden="1">{#N/A,#N/A,FALSE,"CCTV"}</definedName>
    <definedName name="dasfadsf" localSheetId="5" hidden="1">{#N/A,#N/A,FALSE,"CCTV"}</definedName>
    <definedName name="dasfadsf" localSheetId="13" hidden="1">{#N/A,#N/A,FALSE,"CCTV"}</definedName>
    <definedName name="dasfadsf" localSheetId="14" hidden="1">{#N/A,#N/A,FALSE,"CCTV"}</definedName>
    <definedName name="dasfadsf" localSheetId="15" hidden="1">{#N/A,#N/A,FALSE,"CCTV"}</definedName>
    <definedName name="dasfadsf" hidden="1">{#N/A,#N/A,FALSE,"CCTV"}</definedName>
    <definedName name="data">#REF!</definedName>
    <definedName name="data1">#REF!</definedName>
    <definedName name="data2">#REF!</definedName>
    <definedName name="data3">#REF!</definedName>
    <definedName name="_xlnm.Database" localSheetId="3">#REF!</definedName>
    <definedName name="_xlnm.Database" localSheetId="9">#REF!</definedName>
    <definedName name="_xlnm.Database" localSheetId="8">#REF!</definedName>
    <definedName name="_xlnm.Database" localSheetId="0">#REF!</definedName>
    <definedName name="_xlnm.Database" localSheetId="10">#REF!</definedName>
    <definedName name="_xlnm.Database" localSheetId="6">#REF!</definedName>
    <definedName name="_xlnm.Database" localSheetId="12">#REF!</definedName>
    <definedName name="_xlnm.Database" localSheetId="11">#REF!</definedName>
    <definedName name="_xlnm.Database" localSheetId="1">#REF!</definedName>
    <definedName name="_xlnm.Database" localSheetId="2">#REF!</definedName>
    <definedName name="_xlnm.Database" localSheetId="4">#REF!</definedName>
    <definedName name="_xlnm.Database" localSheetId="16">#REF!</definedName>
    <definedName name="_xlnm.Database" localSheetId="21">#REF!</definedName>
    <definedName name="_xlnm.Database" localSheetId="5">#REF!</definedName>
    <definedName name="_xlnm.Database" localSheetId="7">#REF!</definedName>
    <definedName name="_xlnm.Database" localSheetId="13">#REF!</definedName>
    <definedName name="_xlnm.Database" localSheetId="18">#REF!</definedName>
    <definedName name="_xlnm.Database" localSheetId="14">#REF!</definedName>
    <definedName name="_xlnm.Database" localSheetId="15">#REF!</definedName>
    <definedName name="_xlnm.Database">[55]Paterno!$C$57:$C$194</definedName>
    <definedName name="Database_MI" localSheetId="3">[1]PP!$C$53:$C$107</definedName>
    <definedName name="Database_MI" localSheetId="2">[1]PP!$C$53:$C$107</definedName>
    <definedName name="Database_MI" localSheetId="4">[1]PP!$C$53:$C$107</definedName>
    <definedName name="Database_MI" localSheetId="16">[1]PP!$C$53:$C$107</definedName>
    <definedName name="Database_MI" localSheetId="21">[1]PP!$C$53:$C$107</definedName>
    <definedName name="Database_MI" localSheetId="5">[1]PP!$C$53:$C$107</definedName>
    <definedName name="Database_MI" localSheetId="13">[1]PP!$C$53:$C$107</definedName>
    <definedName name="Database_MI" localSheetId="18">[1]PP!$C$53:$C$107</definedName>
    <definedName name="Database_MI" localSheetId="14">[1]PP!$C$53:$C$107</definedName>
    <definedName name="Database_MI" localSheetId="15">[1]PP!$C$53:$C$107</definedName>
    <definedName name="Database_MI">[1]PP!$C$53:$C$107</definedName>
    <definedName name="DATABASE_VERSION" localSheetId="23">#REF!</definedName>
    <definedName name="DATABASE_VERSION">#REF!</definedName>
    <definedName name="databasegrezzi" localSheetId="3">[60]Repilogo!#REF!</definedName>
    <definedName name="databasegrezzi" localSheetId="2">[60]Repilogo!#REF!</definedName>
    <definedName name="databasegrezzi" localSheetId="4">[60]Repilogo!#REF!</definedName>
    <definedName name="databasegrezzi" localSheetId="16">[60]Repilogo!#REF!</definedName>
    <definedName name="databasegrezzi" localSheetId="21">[60]Repilogo!#REF!</definedName>
    <definedName name="databasegrezzi" localSheetId="5">[60]Repilogo!#REF!</definedName>
    <definedName name="databasegrezzi" localSheetId="13">[60]Repilogo!#REF!</definedName>
    <definedName name="databasegrezzi" localSheetId="18">[60]Repilogo!#REF!</definedName>
    <definedName name="databasegrezzi" localSheetId="14">[60]Repilogo!#REF!</definedName>
    <definedName name="databasegrezzi" localSheetId="15">[60]Repilogo!#REF!</definedName>
    <definedName name="databasegrezzi">[60]Repilogo!#REF!</definedName>
    <definedName name="DataFilter" localSheetId="3">[61]!DataFilter</definedName>
    <definedName name="DataFilter" localSheetId="9">[61]!DataFilter</definedName>
    <definedName name="DataFilter" localSheetId="8">[61]!DataFilter</definedName>
    <definedName name="DataFilter" localSheetId="0">[61]!DataFilter</definedName>
    <definedName name="DataFilter" localSheetId="10">[61]!DataFilter</definedName>
    <definedName name="DataFilter" localSheetId="6">[61]!DataFilter</definedName>
    <definedName name="DataFilter" localSheetId="12">[61]!DataFilter</definedName>
    <definedName name="DataFilter" localSheetId="11">[61]!DataFilter</definedName>
    <definedName name="DataFilter" localSheetId="1">[61]!DataFilter</definedName>
    <definedName name="DataFilter" localSheetId="2">[61]!DataFilter</definedName>
    <definedName name="DataFilter" localSheetId="4">[61]!DataFilter</definedName>
    <definedName name="DataFilter" localSheetId="16">[61]!DataFilter</definedName>
    <definedName name="DataFilter" localSheetId="21">[61]!DataFilter</definedName>
    <definedName name="DataFilter" localSheetId="5">[61]!DataFilter</definedName>
    <definedName name="DataFilter" localSheetId="7">[61]!DataFilter</definedName>
    <definedName name="DataFilter" localSheetId="13">[61]!DataFilter</definedName>
    <definedName name="DataFilter" localSheetId="14">[61]!DataFilter</definedName>
    <definedName name="DataFilter" localSheetId="15">[61]!DataFilter</definedName>
    <definedName name="DataFilter">[61]!DataFilter</definedName>
    <definedName name="datalist">#REF!</definedName>
    <definedName name="DataSort" localSheetId="3">[61]!DataSort</definedName>
    <definedName name="DataSort" localSheetId="9">[61]!DataSort</definedName>
    <definedName name="DataSort" localSheetId="8">[61]!DataSort</definedName>
    <definedName name="DataSort" localSheetId="0">[61]!DataSort</definedName>
    <definedName name="DataSort" localSheetId="10">[61]!DataSort</definedName>
    <definedName name="DataSort" localSheetId="6">[61]!DataSort</definedName>
    <definedName name="DataSort" localSheetId="12">[61]!DataSort</definedName>
    <definedName name="DataSort" localSheetId="11">[61]!DataSort</definedName>
    <definedName name="DataSort" localSheetId="1">[61]!DataSort</definedName>
    <definedName name="DataSort" localSheetId="2">[61]!DataSort</definedName>
    <definedName name="DataSort" localSheetId="4">[61]!DataSort</definedName>
    <definedName name="DataSort" localSheetId="16">[61]!DataSort</definedName>
    <definedName name="DataSort" localSheetId="21">[61]!DataSort</definedName>
    <definedName name="DataSort" localSheetId="5">[61]!DataSort</definedName>
    <definedName name="DataSort" localSheetId="7">[61]!DataSort</definedName>
    <definedName name="DataSort" localSheetId="13">[61]!DataSort</definedName>
    <definedName name="DataSort" localSheetId="14">[61]!DataSort</definedName>
    <definedName name="DataSort" localSheetId="15">[61]!DataSort</definedName>
    <definedName name="DataSort">[61]!DataSort</definedName>
    <definedName name="dataww" localSheetId="3" hidden="1">#N/A</definedName>
    <definedName name="dataww" localSheetId="2" hidden="1">#N/A</definedName>
    <definedName name="dataww" localSheetId="4" hidden="1">#N/A</definedName>
    <definedName name="dataww" localSheetId="16" hidden="1">#N/A</definedName>
    <definedName name="dataww" localSheetId="21" hidden="1">#N/A</definedName>
    <definedName name="dataww" localSheetId="5" hidden="1">#N/A</definedName>
    <definedName name="dataww" localSheetId="13" hidden="1">#N/A</definedName>
    <definedName name="dataww" localSheetId="18" hidden="1">#N/A</definedName>
    <definedName name="dataww" localSheetId="14" hidden="1">#N/A</definedName>
    <definedName name="dataww" localSheetId="15" hidden="1">#N/A</definedName>
    <definedName name="dataww" hidden="1">#N/A</definedName>
    <definedName name="DATA영역">#REF!,#REF!,#REF!,#REF!,#REF!,#REF!,#REF!</definedName>
    <definedName name="Date">'[53]GM 000'!$H$1</definedName>
    <definedName name="DATE_TIME" localSheetId="23">#REF!</definedName>
    <definedName name="DATE_TIME">#REF!</definedName>
    <definedName name="Datum">#REF!</definedName>
    <definedName name="DB" localSheetId="23">#REF!</definedName>
    <definedName name="DB">#REF!</definedName>
    <definedName name="DBP_PersonalkostenCSV">#REF!</definedName>
    <definedName name="DBSumme_Lohnkosten">#REF!</definedName>
    <definedName name="DBSumme_Material">#REF!</definedName>
    <definedName name="DBSumme_Montage">#REF!</definedName>
    <definedName name="DBSumme_Reisekosten">#REF!</definedName>
    <definedName name="DBSumme_Transportkosten">#REF!</definedName>
    <definedName name="DC7per" hidden="1">#REF!</definedName>
    <definedName name="DD">#REF!</definedName>
    <definedName name="DDD" localSheetId="3">#REF!</definedName>
    <definedName name="DDD" localSheetId="9">#REF!</definedName>
    <definedName name="DDD" localSheetId="8">#REF!</definedName>
    <definedName name="DDD" localSheetId="0">#REF!</definedName>
    <definedName name="DDD" localSheetId="10">#REF!</definedName>
    <definedName name="DDD" localSheetId="6">#REF!</definedName>
    <definedName name="DDD" localSheetId="12">#REF!</definedName>
    <definedName name="DDD" localSheetId="11">#REF!</definedName>
    <definedName name="DDD" localSheetId="1">#REF!</definedName>
    <definedName name="DDD" localSheetId="2">#REF!</definedName>
    <definedName name="DDD" localSheetId="4">#REF!</definedName>
    <definedName name="DDD" localSheetId="16">#REF!</definedName>
    <definedName name="DDD" localSheetId="21">#REF!</definedName>
    <definedName name="DDD" localSheetId="5">#REF!</definedName>
    <definedName name="DDD" localSheetId="7">#REF!</definedName>
    <definedName name="DDD" localSheetId="13">#REF!</definedName>
    <definedName name="DDD" localSheetId="18">#REF!</definedName>
    <definedName name="DDD" localSheetId="14">#REF!</definedName>
    <definedName name="DDD" localSheetId="15">#REF!</definedName>
    <definedName name="ddd" hidden="1">{#N/A,#N/A,FALSE,"Chi tiÆt"}</definedName>
    <definedName name="ddda" localSheetId="3" hidden="1">{#N/A,#N/A,TRUE,"Str.";#N/A,#N/A,TRUE,"Steel &amp; Roof";#N/A,#N/A,TRUE,"Arc.";#N/A,#N/A,TRUE,"Preliminary";#N/A,#N/A,TRUE,"Sum_Prelim"}</definedName>
    <definedName name="ddda" localSheetId="2" hidden="1">{#N/A,#N/A,TRUE,"Str.";#N/A,#N/A,TRUE,"Steel &amp; Roof";#N/A,#N/A,TRUE,"Arc.";#N/A,#N/A,TRUE,"Preliminary";#N/A,#N/A,TRUE,"Sum_Prelim"}</definedName>
    <definedName name="ddda" localSheetId="4" hidden="1">{#N/A,#N/A,TRUE,"Str.";#N/A,#N/A,TRUE,"Steel &amp; Roof";#N/A,#N/A,TRUE,"Arc.";#N/A,#N/A,TRUE,"Preliminary";#N/A,#N/A,TRUE,"Sum_Prelim"}</definedName>
    <definedName name="ddda" localSheetId="16" hidden="1">{#N/A,#N/A,TRUE,"Str.";#N/A,#N/A,TRUE,"Steel &amp; Roof";#N/A,#N/A,TRUE,"Arc.";#N/A,#N/A,TRUE,"Preliminary";#N/A,#N/A,TRUE,"Sum_Prelim"}</definedName>
    <definedName name="ddda" localSheetId="21" hidden="1">{#N/A,#N/A,TRUE,"Str.";#N/A,#N/A,TRUE,"Steel &amp; Roof";#N/A,#N/A,TRUE,"Arc.";#N/A,#N/A,TRUE,"Preliminary";#N/A,#N/A,TRUE,"Sum_Prelim"}</definedName>
    <definedName name="ddda" localSheetId="5" hidden="1">{#N/A,#N/A,TRUE,"Str.";#N/A,#N/A,TRUE,"Steel &amp; Roof";#N/A,#N/A,TRUE,"Arc.";#N/A,#N/A,TRUE,"Preliminary";#N/A,#N/A,TRUE,"Sum_Prelim"}</definedName>
    <definedName name="ddda" localSheetId="13" hidden="1">{#N/A,#N/A,TRUE,"Str.";#N/A,#N/A,TRUE,"Steel &amp; Roof";#N/A,#N/A,TRUE,"Arc.";#N/A,#N/A,TRUE,"Preliminary";#N/A,#N/A,TRUE,"Sum_Prelim"}</definedName>
    <definedName name="ddda" localSheetId="14" hidden="1">{#N/A,#N/A,TRUE,"Str.";#N/A,#N/A,TRUE,"Steel &amp; Roof";#N/A,#N/A,TRUE,"Arc.";#N/A,#N/A,TRUE,"Preliminary";#N/A,#N/A,TRUE,"Sum_Prelim"}</definedName>
    <definedName name="ddda" localSheetId="15" hidden="1">{#N/A,#N/A,TRUE,"Str.";#N/A,#N/A,TRUE,"Steel &amp; Roof";#N/A,#N/A,TRUE,"Arc.";#N/A,#N/A,TRUE,"Preliminary";#N/A,#N/A,TRUE,"Sum_Prelim"}</definedName>
    <definedName name="ddda" hidden="1">{#N/A,#N/A,TRUE,"Str.";#N/A,#N/A,TRUE,"Steel &amp; Roof";#N/A,#N/A,TRUE,"Arc.";#N/A,#N/A,TRUE,"Preliminary";#N/A,#N/A,TRUE,"Sum_Prelim"}</definedName>
    <definedName name="dddd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_1" localSheetId="3" hidden="1">{#N/A,#N/A,TRUE,"Basic";#N/A,#N/A,TRUE,"EXT-TABLE";#N/A,#N/A,TRUE,"STEEL";#N/A,#N/A,TRUE,"INT-Table";#N/A,#N/A,TRUE,"STEEL";#N/A,#N/A,TRUE,"Door"}</definedName>
    <definedName name="ddddd_1" localSheetId="2" hidden="1">{#N/A,#N/A,TRUE,"Basic";#N/A,#N/A,TRUE,"EXT-TABLE";#N/A,#N/A,TRUE,"STEEL";#N/A,#N/A,TRUE,"INT-Table";#N/A,#N/A,TRUE,"STEEL";#N/A,#N/A,TRUE,"Door"}</definedName>
    <definedName name="ddddd_1" localSheetId="4" hidden="1">{#N/A,#N/A,TRUE,"Basic";#N/A,#N/A,TRUE,"EXT-TABLE";#N/A,#N/A,TRUE,"STEEL";#N/A,#N/A,TRUE,"INT-Table";#N/A,#N/A,TRUE,"STEEL";#N/A,#N/A,TRUE,"Door"}</definedName>
    <definedName name="ddddd_1" localSheetId="16" hidden="1">{#N/A,#N/A,TRUE,"Basic";#N/A,#N/A,TRUE,"EXT-TABLE";#N/A,#N/A,TRUE,"STEEL";#N/A,#N/A,TRUE,"INT-Table";#N/A,#N/A,TRUE,"STEEL";#N/A,#N/A,TRUE,"Door"}</definedName>
    <definedName name="ddddd_1" localSheetId="21" hidden="1">{#N/A,#N/A,TRUE,"Basic";#N/A,#N/A,TRUE,"EXT-TABLE";#N/A,#N/A,TRUE,"STEEL";#N/A,#N/A,TRUE,"INT-Table";#N/A,#N/A,TRUE,"STEEL";#N/A,#N/A,TRUE,"Door"}</definedName>
    <definedName name="ddddd_1" localSheetId="5" hidden="1">{#N/A,#N/A,TRUE,"Basic";#N/A,#N/A,TRUE,"EXT-TABLE";#N/A,#N/A,TRUE,"STEEL";#N/A,#N/A,TRUE,"INT-Table";#N/A,#N/A,TRUE,"STEEL";#N/A,#N/A,TRUE,"Door"}</definedName>
    <definedName name="ddddd_1" localSheetId="13" hidden="1">{#N/A,#N/A,TRUE,"Basic";#N/A,#N/A,TRUE,"EXT-TABLE";#N/A,#N/A,TRUE,"STEEL";#N/A,#N/A,TRUE,"INT-Table";#N/A,#N/A,TRUE,"STEEL";#N/A,#N/A,TRUE,"Door"}</definedName>
    <definedName name="ddddd_1" localSheetId="14" hidden="1">{#N/A,#N/A,TRUE,"Basic";#N/A,#N/A,TRUE,"EXT-TABLE";#N/A,#N/A,TRUE,"STEEL";#N/A,#N/A,TRUE,"INT-Table";#N/A,#N/A,TRUE,"STEEL";#N/A,#N/A,TRUE,"Door"}</definedName>
    <definedName name="ddddd_1" localSheetId="15" hidden="1">{#N/A,#N/A,TRUE,"Basic";#N/A,#N/A,TRUE,"EXT-TABLE";#N/A,#N/A,TRUE,"STEEL";#N/A,#N/A,TRUE,"INT-Table";#N/A,#N/A,TRUE,"STEEL";#N/A,#N/A,TRUE,"Door"}</definedName>
    <definedName name="ddddd_1" hidden="1">{#N/A,#N/A,TRUE,"Basic";#N/A,#N/A,TRUE,"EXT-TABLE";#N/A,#N/A,TRUE,"STEEL";#N/A,#N/A,TRUE,"INT-Table";#N/A,#N/A,TRUE,"STEEL";#N/A,#N/A,TRUE,"Door"}</definedName>
    <definedName name="ddddd_1_1" localSheetId="3" hidden="1">{#N/A,#N/A,TRUE,"Basic";#N/A,#N/A,TRUE,"EXT-TABLE";#N/A,#N/A,TRUE,"STEEL";#N/A,#N/A,TRUE,"INT-Table";#N/A,#N/A,TRUE,"STEEL";#N/A,#N/A,TRUE,"Door"}</definedName>
    <definedName name="ddddd_1_1" localSheetId="2" hidden="1">{#N/A,#N/A,TRUE,"Basic";#N/A,#N/A,TRUE,"EXT-TABLE";#N/A,#N/A,TRUE,"STEEL";#N/A,#N/A,TRUE,"INT-Table";#N/A,#N/A,TRUE,"STEEL";#N/A,#N/A,TRUE,"Door"}</definedName>
    <definedName name="ddddd_1_1" localSheetId="4" hidden="1">{#N/A,#N/A,TRUE,"Basic";#N/A,#N/A,TRUE,"EXT-TABLE";#N/A,#N/A,TRUE,"STEEL";#N/A,#N/A,TRUE,"INT-Table";#N/A,#N/A,TRUE,"STEEL";#N/A,#N/A,TRUE,"Door"}</definedName>
    <definedName name="ddddd_1_1" localSheetId="16" hidden="1">{#N/A,#N/A,TRUE,"Basic";#N/A,#N/A,TRUE,"EXT-TABLE";#N/A,#N/A,TRUE,"STEEL";#N/A,#N/A,TRUE,"INT-Table";#N/A,#N/A,TRUE,"STEEL";#N/A,#N/A,TRUE,"Door"}</definedName>
    <definedName name="ddddd_1_1" localSheetId="21" hidden="1">{#N/A,#N/A,TRUE,"Basic";#N/A,#N/A,TRUE,"EXT-TABLE";#N/A,#N/A,TRUE,"STEEL";#N/A,#N/A,TRUE,"INT-Table";#N/A,#N/A,TRUE,"STEEL";#N/A,#N/A,TRUE,"Door"}</definedName>
    <definedName name="ddddd_1_1" localSheetId="5" hidden="1">{#N/A,#N/A,TRUE,"Basic";#N/A,#N/A,TRUE,"EXT-TABLE";#N/A,#N/A,TRUE,"STEEL";#N/A,#N/A,TRUE,"INT-Table";#N/A,#N/A,TRUE,"STEEL";#N/A,#N/A,TRUE,"Door"}</definedName>
    <definedName name="ddddd_1_1" localSheetId="13" hidden="1">{#N/A,#N/A,TRUE,"Basic";#N/A,#N/A,TRUE,"EXT-TABLE";#N/A,#N/A,TRUE,"STEEL";#N/A,#N/A,TRUE,"INT-Table";#N/A,#N/A,TRUE,"STEEL";#N/A,#N/A,TRUE,"Door"}</definedName>
    <definedName name="ddddd_1_1" localSheetId="14" hidden="1">{#N/A,#N/A,TRUE,"Basic";#N/A,#N/A,TRUE,"EXT-TABLE";#N/A,#N/A,TRUE,"STEEL";#N/A,#N/A,TRUE,"INT-Table";#N/A,#N/A,TRUE,"STEEL";#N/A,#N/A,TRUE,"Door"}</definedName>
    <definedName name="ddddd_1_1" localSheetId="15" hidden="1">{#N/A,#N/A,TRUE,"Basic";#N/A,#N/A,TRUE,"EXT-TABLE";#N/A,#N/A,TRUE,"STEEL";#N/A,#N/A,TRUE,"INT-Table";#N/A,#N/A,TRUE,"STEEL";#N/A,#N/A,TRUE,"Door"}</definedName>
    <definedName name="ddddd_1_1" hidden="1">{#N/A,#N/A,TRUE,"Basic";#N/A,#N/A,TRUE,"EXT-TABLE";#N/A,#N/A,TRUE,"STEEL";#N/A,#N/A,TRUE,"INT-Table";#N/A,#N/A,TRUE,"STEEL";#N/A,#N/A,TRUE,"Door"}</definedName>
    <definedName name="ddddd_1_2" localSheetId="3" hidden="1">{#N/A,#N/A,TRUE,"Basic";#N/A,#N/A,TRUE,"EXT-TABLE";#N/A,#N/A,TRUE,"STEEL";#N/A,#N/A,TRUE,"INT-Table";#N/A,#N/A,TRUE,"STEEL";#N/A,#N/A,TRUE,"Door"}</definedName>
    <definedName name="ddddd_1_2" localSheetId="2" hidden="1">{#N/A,#N/A,TRUE,"Basic";#N/A,#N/A,TRUE,"EXT-TABLE";#N/A,#N/A,TRUE,"STEEL";#N/A,#N/A,TRUE,"INT-Table";#N/A,#N/A,TRUE,"STEEL";#N/A,#N/A,TRUE,"Door"}</definedName>
    <definedName name="ddddd_1_2" localSheetId="4" hidden="1">{#N/A,#N/A,TRUE,"Basic";#N/A,#N/A,TRUE,"EXT-TABLE";#N/A,#N/A,TRUE,"STEEL";#N/A,#N/A,TRUE,"INT-Table";#N/A,#N/A,TRUE,"STEEL";#N/A,#N/A,TRUE,"Door"}</definedName>
    <definedName name="ddddd_1_2" localSheetId="16" hidden="1">{#N/A,#N/A,TRUE,"Basic";#N/A,#N/A,TRUE,"EXT-TABLE";#N/A,#N/A,TRUE,"STEEL";#N/A,#N/A,TRUE,"INT-Table";#N/A,#N/A,TRUE,"STEEL";#N/A,#N/A,TRUE,"Door"}</definedName>
    <definedName name="ddddd_1_2" localSheetId="21" hidden="1">{#N/A,#N/A,TRUE,"Basic";#N/A,#N/A,TRUE,"EXT-TABLE";#N/A,#N/A,TRUE,"STEEL";#N/A,#N/A,TRUE,"INT-Table";#N/A,#N/A,TRUE,"STEEL";#N/A,#N/A,TRUE,"Door"}</definedName>
    <definedName name="ddddd_1_2" localSheetId="5" hidden="1">{#N/A,#N/A,TRUE,"Basic";#N/A,#N/A,TRUE,"EXT-TABLE";#N/A,#N/A,TRUE,"STEEL";#N/A,#N/A,TRUE,"INT-Table";#N/A,#N/A,TRUE,"STEEL";#N/A,#N/A,TRUE,"Door"}</definedName>
    <definedName name="ddddd_1_2" localSheetId="13" hidden="1">{#N/A,#N/A,TRUE,"Basic";#N/A,#N/A,TRUE,"EXT-TABLE";#N/A,#N/A,TRUE,"STEEL";#N/A,#N/A,TRUE,"INT-Table";#N/A,#N/A,TRUE,"STEEL";#N/A,#N/A,TRUE,"Door"}</definedName>
    <definedName name="ddddd_1_2" localSheetId="14" hidden="1">{#N/A,#N/A,TRUE,"Basic";#N/A,#N/A,TRUE,"EXT-TABLE";#N/A,#N/A,TRUE,"STEEL";#N/A,#N/A,TRUE,"INT-Table";#N/A,#N/A,TRUE,"STEEL";#N/A,#N/A,TRUE,"Door"}</definedName>
    <definedName name="ddddd_1_2" localSheetId="15" hidden="1">{#N/A,#N/A,TRUE,"Basic";#N/A,#N/A,TRUE,"EXT-TABLE";#N/A,#N/A,TRUE,"STEEL";#N/A,#N/A,TRUE,"INT-Table";#N/A,#N/A,TRUE,"STEEL";#N/A,#N/A,TRUE,"Door"}</definedName>
    <definedName name="ddddd_1_2" hidden="1">{#N/A,#N/A,TRUE,"Basic";#N/A,#N/A,TRUE,"EXT-TABLE";#N/A,#N/A,TRUE,"STEEL";#N/A,#N/A,TRUE,"INT-Table";#N/A,#N/A,TRUE,"STEEL";#N/A,#N/A,TRUE,"Door"}</definedName>
    <definedName name="ddddd_2" localSheetId="3" hidden="1">{#N/A,#N/A,TRUE,"Basic";#N/A,#N/A,TRUE,"EXT-TABLE";#N/A,#N/A,TRUE,"STEEL";#N/A,#N/A,TRUE,"INT-Table";#N/A,#N/A,TRUE,"STEEL";#N/A,#N/A,TRUE,"Door"}</definedName>
    <definedName name="ddddd_2" localSheetId="2" hidden="1">{#N/A,#N/A,TRUE,"Basic";#N/A,#N/A,TRUE,"EXT-TABLE";#N/A,#N/A,TRUE,"STEEL";#N/A,#N/A,TRUE,"INT-Table";#N/A,#N/A,TRUE,"STEEL";#N/A,#N/A,TRUE,"Door"}</definedName>
    <definedName name="ddddd_2" localSheetId="4" hidden="1">{#N/A,#N/A,TRUE,"Basic";#N/A,#N/A,TRUE,"EXT-TABLE";#N/A,#N/A,TRUE,"STEEL";#N/A,#N/A,TRUE,"INT-Table";#N/A,#N/A,TRUE,"STEEL";#N/A,#N/A,TRUE,"Door"}</definedName>
    <definedName name="ddddd_2" localSheetId="16" hidden="1">{#N/A,#N/A,TRUE,"Basic";#N/A,#N/A,TRUE,"EXT-TABLE";#N/A,#N/A,TRUE,"STEEL";#N/A,#N/A,TRUE,"INT-Table";#N/A,#N/A,TRUE,"STEEL";#N/A,#N/A,TRUE,"Door"}</definedName>
    <definedName name="ddddd_2" localSheetId="21" hidden="1">{#N/A,#N/A,TRUE,"Basic";#N/A,#N/A,TRUE,"EXT-TABLE";#N/A,#N/A,TRUE,"STEEL";#N/A,#N/A,TRUE,"INT-Table";#N/A,#N/A,TRUE,"STEEL";#N/A,#N/A,TRUE,"Door"}</definedName>
    <definedName name="ddddd_2" localSheetId="5" hidden="1">{#N/A,#N/A,TRUE,"Basic";#N/A,#N/A,TRUE,"EXT-TABLE";#N/A,#N/A,TRUE,"STEEL";#N/A,#N/A,TRUE,"INT-Table";#N/A,#N/A,TRUE,"STEEL";#N/A,#N/A,TRUE,"Door"}</definedName>
    <definedName name="ddddd_2" localSheetId="13" hidden="1">{#N/A,#N/A,TRUE,"Basic";#N/A,#N/A,TRUE,"EXT-TABLE";#N/A,#N/A,TRUE,"STEEL";#N/A,#N/A,TRUE,"INT-Table";#N/A,#N/A,TRUE,"STEEL";#N/A,#N/A,TRUE,"Door"}</definedName>
    <definedName name="ddddd_2" localSheetId="14" hidden="1">{#N/A,#N/A,TRUE,"Basic";#N/A,#N/A,TRUE,"EXT-TABLE";#N/A,#N/A,TRUE,"STEEL";#N/A,#N/A,TRUE,"INT-Table";#N/A,#N/A,TRUE,"STEEL";#N/A,#N/A,TRUE,"Door"}</definedName>
    <definedName name="ddddd_2" localSheetId="15" hidden="1">{#N/A,#N/A,TRUE,"Basic";#N/A,#N/A,TRUE,"EXT-TABLE";#N/A,#N/A,TRUE,"STEEL";#N/A,#N/A,TRUE,"INT-Table";#N/A,#N/A,TRUE,"STEEL";#N/A,#N/A,TRUE,"Door"}</definedName>
    <definedName name="ddddd_2" hidden="1">{#N/A,#N/A,TRUE,"Basic";#N/A,#N/A,TRUE,"EXT-TABLE";#N/A,#N/A,TRUE,"STEEL";#N/A,#N/A,TRUE,"INT-Table";#N/A,#N/A,TRUE,"STEEL";#N/A,#N/A,TRUE,"Door"}</definedName>
    <definedName name="ddddd_2_1" localSheetId="3" hidden="1">{#N/A,#N/A,TRUE,"Basic";#N/A,#N/A,TRUE,"EXT-TABLE";#N/A,#N/A,TRUE,"STEEL";#N/A,#N/A,TRUE,"INT-Table";#N/A,#N/A,TRUE,"STEEL";#N/A,#N/A,TRUE,"Door"}</definedName>
    <definedName name="ddddd_2_1" localSheetId="2" hidden="1">{#N/A,#N/A,TRUE,"Basic";#N/A,#N/A,TRUE,"EXT-TABLE";#N/A,#N/A,TRUE,"STEEL";#N/A,#N/A,TRUE,"INT-Table";#N/A,#N/A,TRUE,"STEEL";#N/A,#N/A,TRUE,"Door"}</definedName>
    <definedName name="ddddd_2_1" localSheetId="4" hidden="1">{#N/A,#N/A,TRUE,"Basic";#N/A,#N/A,TRUE,"EXT-TABLE";#N/A,#N/A,TRUE,"STEEL";#N/A,#N/A,TRUE,"INT-Table";#N/A,#N/A,TRUE,"STEEL";#N/A,#N/A,TRUE,"Door"}</definedName>
    <definedName name="ddddd_2_1" localSheetId="16" hidden="1">{#N/A,#N/A,TRUE,"Basic";#N/A,#N/A,TRUE,"EXT-TABLE";#N/A,#N/A,TRUE,"STEEL";#N/A,#N/A,TRUE,"INT-Table";#N/A,#N/A,TRUE,"STEEL";#N/A,#N/A,TRUE,"Door"}</definedName>
    <definedName name="ddddd_2_1" localSheetId="21" hidden="1">{#N/A,#N/A,TRUE,"Basic";#N/A,#N/A,TRUE,"EXT-TABLE";#N/A,#N/A,TRUE,"STEEL";#N/A,#N/A,TRUE,"INT-Table";#N/A,#N/A,TRUE,"STEEL";#N/A,#N/A,TRUE,"Door"}</definedName>
    <definedName name="ddddd_2_1" localSheetId="5" hidden="1">{#N/A,#N/A,TRUE,"Basic";#N/A,#N/A,TRUE,"EXT-TABLE";#N/A,#N/A,TRUE,"STEEL";#N/A,#N/A,TRUE,"INT-Table";#N/A,#N/A,TRUE,"STEEL";#N/A,#N/A,TRUE,"Door"}</definedName>
    <definedName name="ddddd_2_1" localSheetId="13" hidden="1">{#N/A,#N/A,TRUE,"Basic";#N/A,#N/A,TRUE,"EXT-TABLE";#N/A,#N/A,TRUE,"STEEL";#N/A,#N/A,TRUE,"INT-Table";#N/A,#N/A,TRUE,"STEEL";#N/A,#N/A,TRUE,"Door"}</definedName>
    <definedName name="ddddd_2_1" localSheetId="14" hidden="1">{#N/A,#N/A,TRUE,"Basic";#N/A,#N/A,TRUE,"EXT-TABLE";#N/A,#N/A,TRUE,"STEEL";#N/A,#N/A,TRUE,"INT-Table";#N/A,#N/A,TRUE,"STEEL";#N/A,#N/A,TRUE,"Door"}</definedName>
    <definedName name="ddddd_2_1" localSheetId="15" hidden="1">{#N/A,#N/A,TRUE,"Basic";#N/A,#N/A,TRUE,"EXT-TABLE";#N/A,#N/A,TRUE,"STEEL";#N/A,#N/A,TRUE,"INT-Table";#N/A,#N/A,TRUE,"STEEL";#N/A,#N/A,TRUE,"Door"}</definedName>
    <definedName name="ddddd_2_1" hidden="1">{#N/A,#N/A,TRUE,"Basic";#N/A,#N/A,TRUE,"EXT-TABLE";#N/A,#N/A,TRUE,"STEEL";#N/A,#N/A,TRUE,"INT-Table";#N/A,#N/A,TRUE,"STEEL";#N/A,#N/A,TRUE,"Door"}</definedName>
    <definedName name="ddddd_2_2" localSheetId="3" hidden="1">{#N/A,#N/A,TRUE,"Basic";#N/A,#N/A,TRUE,"EXT-TABLE";#N/A,#N/A,TRUE,"STEEL";#N/A,#N/A,TRUE,"INT-Table";#N/A,#N/A,TRUE,"STEEL";#N/A,#N/A,TRUE,"Door"}</definedName>
    <definedName name="ddddd_2_2" localSheetId="2" hidden="1">{#N/A,#N/A,TRUE,"Basic";#N/A,#N/A,TRUE,"EXT-TABLE";#N/A,#N/A,TRUE,"STEEL";#N/A,#N/A,TRUE,"INT-Table";#N/A,#N/A,TRUE,"STEEL";#N/A,#N/A,TRUE,"Door"}</definedName>
    <definedName name="ddddd_2_2" localSheetId="4" hidden="1">{#N/A,#N/A,TRUE,"Basic";#N/A,#N/A,TRUE,"EXT-TABLE";#N/A,#N/A,TRUE,"STEEL";#N/A,#N/A,TRUE,"INT-Table";#N/A,#N/A,TRUE,"STEEL";#N/A,#N/A,TRUE,"Door"}</definedName>
    <definedName name="ddddd_2_2" localSheetId="16" hidden="1">{#N/A,#N/A,TRUE,"Basic";#N/A,#N/A,TRUE,"EXT-TABLE";#N/A,#N/A,TRUE,"STEEL";#N/A,#N/A,TRUE,"INT-Table";#N/A,#N/A,TRUE,"STEEL";#N/A,#N/A,TRUE,"Door"}</definedName>
    <definedName name="ddddd_2_2" localSheetId="21" hidden="1">{#N/A,#N/A,TRUE,"Basic";#N/A,#N/A,TRUE,"EXT-TABLE";#N/A,#N/A,TRUE,"STEEL";#N/A,#N/A,TRUE,"INT-Table";#N/A,#N/A,TRUE,"STEEL";#N/A,#N/A,TRUE,"Door"}</definedName>
    <definedName name="ddddd_2_2" localSheetId="5" hidden="1">{#N/A,#N/A,TRUE,"Basic";#N/A,#N/A,TRUE,"EXT-TABLE";#N/A,#N/A,TRUE,"STEEL";#N/A,#N/A,TRUE,"INT-Table";#N/A,#N/A,TRUE,"STEEL";#N/A,#N/A,TRUE,"Door"}</definedName>
    <definedName name="ddddd_2_2" localSheetId="13" hidden="1">{#N/A,#N/A,TRUE,"Basic";#N/A,#N/A,TRUE,"EXT-TABLE";#N/A,#N/A,TRUE,"STEEL";#N/A,#N/A,TRUE,"INT-Table";#N/A,#N/A,TRUE,"STEEL";#N/A,#N/A,TRUE,"Door"}</definedName>
    <definedName name="ddddd_2_2" localSheetId="14" hidden="1">{#N/A,#N/A,TRUE,"Basic";#N/A,#N/A,TRUE,"EXT-TABLE";#N/A,#N/A,TRUE,"STEEL";#N/A,#N/A,TRUE,"INT-Table";#N/A,#N/A,TRUE,"STEEL";#N/A,#N/A,TRUE,"Door"}</definedName>
    <definedName name="ddddd_2_2" localSheetId="15" hidden="1">{#N/A,#N/A,TRUE,"Basic";#N/A,#N/A,TRUE,"EXT-TABLE";#N/A,#N/A,TRUE,"STEEL";#N/A,#N/A,TRUE,"INT-Table";#N/A,#N/A,TRUE,"STEEL";#N/A,#N/A,TRUE,"Door"}</definedName>
    <definedName name="ddddd_2_2" hidden="1">{#N/A,#N/A,TRUE,"Basic";#N/A,#N/A,TRUE,"EXT-TABLE";#N/A,#N/A,TRUE,"STEEL";#N/A,#N/A,TRUE,"INT-Table";#N/A,#N/A,TRUE,"STEEL";#N/A,#N/A,TRUE,"Door"}</definedName>
    <definedName name="ddddd_3" localSheetId="3" hidden="1">{#N/A,#N/A,TRUE,"Basic";#N/A,#N/A,TRUE,"EXT-TABLE";#N/A,#N/A,TRUE,"STEEL";#N/A,#N/A,TRUE,"INT-Table";#N/A,#N/A,TRUE,"STEEL";#N/A,#N/A,TRUE,"Door"}</definedName>
    <definedName name="ddddd_3" localSheetId="2" hidden="1">{#N/A,#N/A,TRUE,"Basic";#N/A,#N/A,TRUE,"EXT-TABLE";#N/A,#N/A,TRUE,"STEEL";#N/A,#N/A,TRUE,"INT-Table";#N/A,#N/A,TRUE,"STEEL";#N/A,#N/A,TRUE,"Door"}</definedName>
    <definedName name="ddddd_3" localSheetId="4" hidden="1">{#N/A,#N/A,TRUE,"Basic";#N/A,#N/A,TRUE,"EXT-TABLE";#N/A,#N/A,TRUE,"STEEL";#N/A,#N/A,TRUE,"INT-Table";#N/A,#N/A,TRUE,"STEEL";#N/A,#N/A,TRUE,"Door"}</definedName>
    <definedName name="ddddd_3" localSheetId="16" hidden="1">{#N/A,#N/A,TRUE,"Basic";#N/A,#N/A,TRUE,"EXT-TABLE";#N/A,#N/A,TRUE,"STEEL";#N/A,#N/A,TRUE,"INT-Table";#N/A,#N/A,TRUE,"STEEL";#N/A,#N/A,TRUE,"Door"}</definedName>
    <definedName name="ddddd_3" localSheetId="21" hidden="1">{#N/A,#N/A,TRUE,"Basic";#N/A,#N/A,TRUE,"EXT-TABLE";#N/A,#N/A,TRUE,"STEEL";#N/A,#N/A,TRUE,"INT-Table";#N/A,#N/A,TRUE,"STEEL";#N/A,#N/A,TRUE,"Door"}</definedName>
    <definedName name="ddddd_3" localSheetId="5" hidden="1">{#N/A,#N/A,TRUE,"Basic";#N/A,#N/A,TRUE,"EXT-TABLE";#N/A,#N/A,TRUE,"STEEL";#N/A,#N/A,TRUE,"INT-Table";#N/A,#N/A,TRUE,"STEEL";#N/A,#N/A,TRUE,"Door"}</definedName>
    <definedName name="ddddd_3" localSheetId="13" hidden="1">{#N/A,#N/A,TRUE,"Basic";#N/A,#N/A,TRUE,"EXT-TABLE";#N/A,#N/A,TRUE,"STEEL";#N/A,#N/A,TRUE,"INT-Table";#N/A,#N/A,TRUE,"STEEL";#N/A,#N/A,TRUE,"Door"}</definedName>
    <definedName name="ddddd_3" localSheetId="14" hidden="1">{#N/A,#N/A,TRUE,"Basic";#N/A,#N/A,TRUE,"EXT-TABLE";#N/A,#N/A,TRUE,"STEEL";#N/A,#N/A,TRUE,"INT-Table";#N/A,#N/A,TRUE,"STEEL";#N/A,#N/A,TRUE,"Door"}</definedName>
    <definedName name="ddddd_3" localSheetId="15" hidden="1">{#N/A,#N/A,TRUE,"Basic";#N/A,#N/A,TRUE,"EXT-TABLE";#N/A,#N/A,TRUE,"STEEL";#N/A,#N/A,TRUE,"INT-Table";#N/A,#N/A,TRUE,"STEEL";#N/A,#N/A,TRUE,"Door"}</definedName>
    <definedName name="ddddd_3" hidden="1">{#N/A,#N/A,TRUE,"Basic";#N/A,#N/A,TRUE,"EXT-TABLE";#N/A,#N/A,TRUE,"STEEL";#N/A,#N/A,TRUE,"INT-Table";#N/A,#N/A,TRUE,"STEEL";#N/A,#N/A,TRUE,"Door"}</definedName>
    <definedName name="ddddd_3_1" localSheetId="3" hidden="1">{#N/A,#N/A,TRUE,"Basic";#N/A,#N/A,TRUE,"EXT-TABLE";#N/A,#N/A,TRUE,"STEEL";#N/A,#N/A,TRUE,"INT-Table";#N/A,#N/A,TRUE,"STEEL";#N/A,#N/A,TRUE,"Door"}</definedName>
    <definedName name="ddddd_3_1" localSheetId="2" hidden="1">{#N/A,#N/A,TRUE,"Basic";#N/A,#N/A,TRUE,"EXT-TABLE";#N/A,#N/A,TRUE,"STEEL";#N/A,#N/A,TRUE,"INT-Table";#N/A,#N/A,TRUE,"STEEL";#N/A,#N/A,TRUE,"Door"}</definedName>
    <definedName name="ddddd_3_1" localSheetId="4" hidden="1">{#N/A,#N/A,TRUE,"Basic";#N/A,#N/A,TRUE,"EXT-TABLE";#N/A,#N/A,TRUE,"STEEL";#N/A,#N/A,TRUE,"INT-Table";#N/A,#N/A,TRUE,"STEEL";#N/A,#N/A,TRUE,"Door"}</definedName>
    <definedName name="ddddd_3_1" localSheetId="16" hidden="1">{#N/A,#N/A,TRUE,"Basic";#N/A,#N/A,TRUE,"EXT-TABLE";#N/A,#N/A,TRUE,"STEEL";#N/A,#N/A,TRUE,"INT-Table";#N/A,#N/A,TRUE,"STEEL";#N/A,#N/A,TRUE,"Door"}</definedName>
    <definedName name="ddddd_3_1" localSheetId="21" hidden="1">{#N/A,#N/A,TRUE,"Basic";#N/A,#N/A,TRUE,"EXT-TABLE";#N/A,#N/A,TRUE,"STEEL";#N/A,#N/A,TRUE,"INT-Table";#N/A,#N/A,TRUE,"STEEL";#N/A,#N/A,TRUE,"Door"}</definedName>
    <definedName name="ddddd_3_1" localSheetId="5" hidden="1">{#N/A,#N/A,TRUE,"Basic";#N/A,#N/A,TRUE,"EXT-TABLE";#N/A,#N/A,TRUE,"STEEL";#N/A,#N/A,TRUE,"INT-Table";#N/A,#N/A,TRUE,"STEEL";#N/A,#N/A,TRUE,"Door"}</definedName>
    <definedName name="ddddd_3_1" localSheetId="13" hidden="1">{#N/A,#N/A,TRUE,"Basic";#N/A,#N/A,TRUE,"EXT-TABLE";#N/A,#N/A,TRUE,"STEEL";#N/A,#N/A,TRUE,"INT-Table";#N/A,#N/A,TRUE,"STEEL";#N/A,#N/A,TRUE,"Door"}</definedName>
    <definedName name="ddddd_3_1" localSheetId="14" hidden="1">{#N/A,#N/A,TRUE,"Basic";#N/A,#N/A,TRUE,"EXT-TABLE";#N/A,#N/A,TRUE,"STEEL";#N/A,#N/A,TRUE,"INT-Table";#N/A,#N/A,TRUE,"STEEL";#N/A,#N/A,TRUE,"Door"}</definedName>
    <definedName name="ddddd_3_1" localSheetId="15" hidden="1">{#N/A,#N/A,TRUE,"Basic";#N/A,#N/A,TRUE,"EXT-TABLE";#N/A,#N/A,TRUE,"STEEL";#N/A,#N/A,TRUE,"INT-Table";#N/A,#N/A,TRUE,"STEEL";#N/A,#N/A,TRUE,"Door"}</definedName>
    <definedName name="ddddd_3_1" hidden="1">{#N/A,#N/A,TRUE,"Basic";#N/A,#N/A,TRUE,"EXT-TABLE";#N/A,#N/A,TRUE,"STEEL";#N/A,#N/A,TRUE,"INT-Table";#N/A,#N/A,TRUE,"STEEL";#N/A,#N/A,TRUE,"Door"}</definedName>
    <definedName name="ddddd_3_2" localSheetId="3" hidden="1">{#N/A,#N/A,TRUE,"Basic";#N/A,#N/A,TRUE,"EXT-TABLE";#N/A,#N/A,TRUE,"STEEL";#N/A,#N/A,TRUE,"INT-Table";#N/A,#N/A,TRUE,"STEEL";#N/A,#N/A,TRUE,"Door"}</definedName>
    <definedName name="ddddd_3_2" localSheetId="2" hidden="1">{#N/A,#N/A,TRUE,"Basic";#N/A,#N/A,TRUE,"EXT-TABLE";#N/A,#N/A,TRUE,"STEEL";#N/A,#N/A,TRUE,"INT-Table";#N/A,#N/A,TRUE,"STEEL";#N/A,#N/A,TRUE,"Door"}</definedName>
    <definedName name="ddddd_3_2" localSheetId="4" hidden="1">{#N/A,#N/A,TRUE,"Basic";#N/A,#N/A,TRUE,"EXT-TABLE";#N/A,#N/A,TRUE,"STEEL";#N/A,#N/A,TRUE,"INT-Table";#N/A,#N/A,TRUE,"STEEL";#N/A,#N/A,TRUE,"Door"}</definedName>
    <definedName name="ddddd_3_2" localSheetId="16" hidden="1">{#N/A,#N/A,TRUE,"Basic";#N/A,#N/A,TRUE,"EXT-TABLE";#N/A,#N/A,TRUE,"STEEL";#N/A,#N/A,TRUE,"INT-Table";#N/A,#N/A,TRUE,"STEEL";#N/A,#N/A,TRUE,"Door"}</definedName>
    <definedName name="ddddd_3_2" localSheetId="21" hidden="1">{#N/A,#N/A,TRUE,"Basic";#N/A,#N/A,TRUE,"EXT-TABLE";#N/A,#N/A,TRUE,"STEEL";#N/A,#N/A,TRUE,"INT-Table";#N/A,#N/A,TRUE,"STEEL";#N/A,#N/A,TRUE,"Door"}</definedName>
    <definedName name="ddddd_3_2" localSheetId="5" hidden="1">{#N/A,#N/A,TRUE,"Basic";#N/A,#N/A,TRUE,"EXT-TABLE";#N/A,#N/A,TRUE,"STEEL";#N/A,#N/A,TRUE,"INT-Table";#N/A,#N/A,TRUE,"STEEL";#N/A,#N/A,TRUE,"Door"}</definedName>
    <definedName name="ddddd_3_2" localSheetId="13" hidden="1">{#N/A,#N/A,TRUE,"Basic";#N/A,#N/A,TRUE,"EXT-TABLE";#N/A,#N/A,TRUE,"STEEL";#N/A,#N/A,TRUE,"INT-Table";#N/A,#N/A,TRUE,"STEEL";#N/A,#N/A,TRUE,"Door"}</definedName>
    <definedName name="ddddd_3_2" localSheetId="14" hidden="1">{#N/A,#N/A,TRUE,"Basic";#N/A,#N/A,TRUE,"EXT-TABLE";#N/A,#N/A,TRUE,"STEEL";#N/A,#N/A,TRUE,"INT-Table";#N/A,#N/A,TRUE,"STEEL";#N/A,#N/A,TRUE,"Door"}</definedName>
    <definedName name="ddddd_3_2" localSheetId="15" hidden="1">{#N/A,#N/A,TRUE,"Basic";#N/A,#N/A,TRUE,"EXT-TABLE";#N/A,#N/A,TRUE,"STEEL";#N/A,#N/A,TRUE,"INT-Table";#N/A,#N/A,TRUE,"STEEL";#N/A,#N/A,TRUE,"Door"}</definedName>
    <definedName name="ddddd_3_2" hidden="1">{#N/A,#N/A,TRUE,"Basic";#N/A,#N/A,TRUE,"EXT-TABLE";#N/A,#N/A,TRUE,"STEEL";#N/A,#N/A,TRUE,"INT-Table";#N/A,#N/A,TRUE,"STEEL";#N/A,#N/A,TRUE,"Door"}</definedName>
    <definedName name="ddddd_4" localSheetId="3" hidden="1">{#N/A,#N/A,TRUE,"Basic";#N/A,#N/A,TRUE,"EXT-TABLE";#N/A,#N/A,TRUE,"STEEL";#N/A,#N/A,TRUE,"INT-Table";#N/A,#N/A,TRUE,"STEEL";#N/A,#N/A,TRUE,"Door"}</definedName>
    <definedName name="ddddd_4" localSheetId="2" hidden="1">{#N/A,#N/A,TRUE,"Basic";#N/A,#N/A,TRUE,"EXT-TABLE";#N/A,#N/A,TRUE,"STEEL";#N/A,#N/A,TRUE,"INT-Table";#N/A,#N/A,TRUE,"STEEL";#N/A,#N/A,TRUE,"Door"}</definedName>
    <definedName name="ddddd_4" localSheetId="4" hidden="1">{#N/A,#N/A,TRUE,"Basic";#N/A,#N/A,TRUE,"EXT-TABLE";#N/A,#N/A,TRUE,"STEEL";#N/A,#N/A,TRUE,"INT-Table";#N/A,#N/A,TRUE,"STEEL";#N/A,#N/A,TRUE,"Door"}</definedName>
    <definedName name="ddddd_4" localSheetId="16" hidden="1">{#N/A,#N/A,TRUE,"Basic";#N/A,#N/A,TRUE,"EXT-TABLE";#N/A,#N/A,TRUE,"STEEL";#N/A,#N/A,TRUE,"INT-Table";#N/A,#N/A,TRUE,"STEEL";#N/A,#N/A,TRUE,"Door"}</definedName>
    <definedName name="ddddd_4" localSheetId="21" hidden="1">{#N/A,#N/A,TRUE,"Basic";#N/A,#N/A,TRUE,"EXT-TABLE";#N/A,#N/A,TRUE,"STEEL";#N/A,#N/A,TRUE,"INT-Table";#N/A,#N/A,TRUE,"STEEL";#N/A,#N/A,TRUE,"Door"}</definedName>
    <definedName name="ddddd_4" localSheetId="5" hidden="1">{#N/A,#N/A,TRUE,"Basic";#N/A,#N/A,TRUE,"EXT-TABLE";#N/A,#N/A,TRUE,"STEEL";#N/A,#N/A,TRUE,"INT-Table";#N/A,#N/A,TRUE,"STEEL";#N/A,#N/A,TRUE,"Door"}</definedName>
    <definedName name="ddddd_4" localSheetId="13" hidden="1">{#N/A,#N/A,TRUE,"Basic";#N/A,#N/A,TRUE,"EXT-TABLE";#N/A,#N/A,TRUE,"STEEL";#N/A,#N/A,TRUE,"INT-Table";#N/A,#N/A,TRUE,"STEEL";#N/A,#N/A,TRUE,"Door"}</definedName>
    <definedName name="ddddd_4" localSheetId="14" hidden="1">{#N/A,#N/A,TRUE,"Basic";#N/A,#N/A,TRUE,"EXT-TABLE";#N/A,#N/A,TRUE,"STEEL";#N/A,#N/A,TRUE,"INT-Table";#N/A,#N/A,TRUE,"STEEL";#N/A,#N/A,TRUE,"Door"}</definedName>
    <definedName name="ddddd_4" localSheetId="15" hidden="1">{#N/A,#N/A,TRUE,"Basic";#N/A,#N/A,TRUE,"EXT-TABLE";#N/A,#N/A,TRUE,"STEEL";#N/A,#N/A,TRUE,"INT-Table";#N/A,#N/A,TRUE,"STEEL";#N/A,#N/A,TRUE,"Door"}</definedName>
    <definedName name="ddddd_4" hidden="1">{#N/A,#N/A,TRUE,"Basic";#N/A,#N/A,TRUE,"EXT-TABLE";#N/A,#N/A,TRUE,"STEEL";#N/A,#N/A,TRUE,"INT-Table";#N/A,#N/A,TRUE,"STEEL";#N/A,#N/A,TRUE,"Door"}</definedName>
    <definedName name="ddddd_4_1" localSheetId="3" hidden="1">{#N/A,#N/A,TRUE,"Basic";#N/A,#N/A,TRUE,"EXT-TABLE";#N/A,#N/A,TRUE,"STEEL";#N/A,#N/A,TRUE,"INT-Table";#N/A,#N/A,TRUE,"STEEL";#N/A,#N/A,TRUE,"Door"}</definedName>
    <definedName name="ddddd_4_1" localSheetId="2" hidden="1">{#N/A,#N/A,TRUE,"Basic";#N/A,#N/A,TRUE,"EXT-TABLE";#N/A,#N/A,TRUE,"STEEL";#N/A,#N/A,TRUE,"INT-Table";#N/A,#N/A,TRUE,"STEEL";#N/A,#N/A,TRUE,"Door"}</definedName>
    <definedName name="ddddd_4_1" localSheetId="4" hidden="1">{#N/A,#N/A,TRUE,"Basic";#N/A,#N/A,TRUE,"EXT-TABLE";#N/A,#N/A,TRUE,"STEEL";#N/A,#N/A,TRUE,"INT-Table";#N/A,#N/A,TRUE,"STEEL";#N/A,#N/A,TRUE,"Door"}</definedName>
    <definedName name="ddddd_4_1" localSheetId="16" hidden="1">{#N/A,#N/A,TRUE,"Basic";#N/A,#N/A,TRUE,"EXT-TABLE";#N/A,#N/A,TRUE,"STEEL";#N/A,#N/A,TRUE,"INT-Table";#N/A,#N/A,TRUE,"STEEL";#N/A,#N/A,TRUE,"Door"}</definedName>
    <definedName name="ddddd_4_1" localSheetId="21" hidden="1">{#N/A,#N/A,TRUE,"Basic";#N/A,#N/A,TRUE,"EXT-TABLE";#N/A,#N/A,TRUE,"STEEL";#N/A,#N/A,TRUE,"INT-Table";#N/A,#N/A,TRUE,"STEEL";#N/A,#N/A,TRUE,"Door"}</definedName>
    <definedName name="ddddd_4_1" localSheetId="5" hidden="1">{#N/A,#N/A,TRUE,"Basic";#N/A,#N/A,TRUE,"EXT-TABLE";#N/A,#N/A,TRUE,"STEEL";#N/A,#N/A,TRUE,"INT-Table";#N/A,#N/A,TRUE,"STEEL";#N/A,#N/A,TRUE,"Door"}</definedName>
    <definedName name="ddddd_4_1" localSheetId="13" hidden="1">{#N/A,#N/A,TRUE,"Basic";#N/A,#N/A,TRUE,"EXT-TABLE";#N/A,#N/A,TRUE,"STEEL";#N/A,#N/A,TRUE,"INT-Table";#N/A,#N/A,TRUE,"STEEL";#N/A,#N/A,TRUE,"Door"}</definedName>
    <definedName name="ddddd_4_1" localSheetId="14" hidden="1">{#N/A,#N/A,TRUE,"Basic";#N/A,#N/A,TRUE,"EXT-TABLE";#N/A,#N/A,TRUE,"STEEL";#N/A,#N/A,TRUE,"INT-Table";#N/A,#N/A,TRUE,"STEEL";#N/A,#N/A,TRUE,"Door"}</definedName>
    <definedName name="ddddd_4_1" localSheetId="15" hidden="1">{#N/A,#N/A,TRUE,"Basic";#N/A,#N/A,TRUE,"EXT-TABLE";#N/A,#N/A,TRUE,"STEEL";#N/A,#N/A,TRUE,"INT-Table";#N/A,#N/A,TRUE,"STEEL";#N/A,#N/A,TRUE,"Door"}</definedName>
    <definedName name="ddddd_4_1" hidden="1">{#N/A,#N/A,TRUE,"Basic";#N/A,#N/A,TRUE,"EXT-TABLE";#N/A,#N/A,TRUE,"STEEL";#N/A,#N/A,TRUE,"INT-Table";#N/A,#N/A,TRUE,"STEEL";#N/A,#N/A,TRUE,"Door"}</definedName>
    <definedName name="ddddd_4_2" localSheetId="3" hidden="1">{#N/A,#N/A,TRUE,"Basic";#N/A,#N/A,TRUE,"EXT-TABLE";#N/A,#N/A,TRUE,"STEEL";#N/A,#N/A,TRUE,"INT-Table";#N/A,#N/A,TRUE,"STEEL";#N/A,#N/A,TRUE,"Door"}</definedName>
    <definedName name="ddddd_4_2" localSheetId="2" hidden="1">{#N/A,#N/A,TRUE,"Basic";#N/A,#N/A,TRUE,"EXT-TABLE";#N/A,#N/A,TRUE,"STEEL";#N/A,#N/A,TRUE,"INT-Table";#N/A,#N/A,TRUE,"STEEL";#N/A,#N/A,TRUE,"Door"}</definedName>
    <definedName name="ddddd_4_2" localSheetId="4" hidden="1">{#N/A,#N/A,TRUE,"Basic";#N/A,#N/A,TRUE,"EXT-TABLE";#N/A,#N/A,TRUE,"STEEL";#N/A,#N/A,TRUE,"INT-Table";#N/A,#N/A,TRUE,"STEEL";#N/A,#N/A,TRUE,"Door"}</definedName>
    <definedName name="ddddd_4_2" localSheetId="16" hidden="1">{#N/A,#N/A,TRUE,"Basic";#N/A,#N/A,TRUE,"EXT-TABLE";#N/A,#N/A,TRUE,"STEEL";#N/A,#N/A,TRUE,"INT-Table";#N/A,#N/A,TRUE,"STEEL";#N/A,#N/A,TRUE,"Door"}</definedName>
    <definedName name="ddddd_4_2" localSheetId="21" hidden="1">{#N/A,#N/A,TRUE,"Basic";#N/A,#N/A,TRUE,"EXT-TABLE";#N/A,#N/A,TRUE,"STEEL";#N/A,#N/A,TRUE,"INT-Table";#N/A,#N/A,TRUE,"STEEL";#N/A,#N/A,TRUE,"Door"}</definedName>
    <definedName name="ddddd_4_2" localSheetId="5" hidden="1">{#N/A,#N/A,TRUE,"Basic";#N/A,#N/A,TRUE,"EXT-TABLE";#N/A,#N/A,TRUE,"STEEL";#N/A,#N/A,TRUE,"INT-Table";#N/A,#N/A,TRUE,"STEEL";#N/A,#N/A,TRUE,"Door"}</definedName>
    <definedName name="ddddd_4_2" localSheetId="13" hidden="1">{#N/A,#N/A,TRUE,"Basic";#N/A,#N/A,TRUE,"EXT-TABLE";#N/A,#N/A,TRUE,"STEEL";#N/A,#N/A,TRUE,"INT-Table";#N/A,#N/A,TRUE,"STEEL";#N/A,#N/A,TRUE,"Door"}</definedName>
    <definedName name="ddddd_4_2" localSheetId="14" hidden="1">{#N/A,#N/A,TRUE,"Basic";#N/A,#N/A,TRUE,"EXT-TABLE";#N/A,#N/A,TRUE,"STEEL";#N/A,#N/A,TRUE,"INT-Table";#N/A,#N/A,TRUE,"STEEL";#N/A,#N/A,TRUE,"Door"}</definedName>
    <definedName name="ddddd_4_2" localSheetId="15" hidden="1">{#N/A,#N/A,TRUE,"Basic";#N/A,#N/A,TRUE,"EXT-TABLE";#N/A,#N/A,TRUE,"STEEL";#N/A,#N/A,TRUE,"INT-Table";#N/A,#N/A,TRUE,"STEEL";#N/A,#N/A,TRUE,"Door"}</definedName>
    <definedName name="ddddd_4_2" hidden="1">{#N/A,#N/A,TRUE,"Basic";#N/A,#N/A,TRUE,"EXT-TABLE";#N/A,#N/A,TRUE,"STEEL";#N/A,#N/A,TRUE,"INT-Table";#N/A,#N/A,TRUE,"STEEL";#N/A,#N/A,TRUE,"Door"}</definedName>
    <definedName name="ddddd_5" localSheetId="3" hidden="1">{#N/A,#N/A,TRUE,"Basic";#N/A,#N/A,TRUE,"EXT-TABLE";#N/A,#N/A,TRUE,"STEEL";#N/A,#N/A,TRUE,"INT-Table";#N/A,#N/A,TRUE,"STEEL";#N/A,#N/A,TRUE,"Door"}</definedName>
    <definedName name="ddddd_5" localSheetId="2" hidden="1">{#N/A,#N/A,TRUE,"Basic";#N/A,#N/A,TRUE,"EXT-TABLE";#N/A,#N/A,TRUE,"STEEL";#N/A,#N/A,TRUE,"INT-Table";#N/A,#N/A,TRUE,"STEEL";#N/A,#N/A,TRUE,"Door"}</definedName>
    <definedName name="ddddd_5" localSheetId="4" hidden="1">{#N/A,#N/A,TRUE,"Basic";#N/A,#N/A,TRUE,"EXT-TABLE";#N/A,#N/A,TRUE,"STEEL";#N/A,#N/A,TRUE,"INT-Table";#N/A,#N/A,TRUE,"STEEL";#N/A,#N/A,TRUE,"Door"}</definedName>
    <definedName name="ddddd_5" localSheetId="16" hidden="1">{#N/A,#N/A,TRUE,"Basic";#N/A,#N/A,TRUE,"EXT-TABLE";#N/A,#N/A,TRUE,"STEEL";#N/A,#N/A,TRUE,"INT-Table";#N/A,#N/A,TRUE,"STEEL";#N/A,#N/A,TRUE,"Door"}</definedName>
    <definedName name="ddddd_5" localSheetId="21" hidden="1">{#N/A,#N/A,TRUE,"Basic";#N/A,#N/A,TRUE,"EXT-TABLE";#N/A,#N/A,TRUE,"STEEL";#N/A,#N/A,TRUE,"INT-Table";#N/A,#N/A,TRUE,"STEEL";#N/A,#N/A,TRUE,"Door"}</definedName>
    <definedName name="ddddd_5" localSheetId="5" hidden="1">{#N/A,#N/A,TRUE,"Basic";#N/A,#N/A,TRUE,"EXT-TABLE";#N/A,#N/A,TRUE,"STEEL";#N/A,#N/A,TRUE,"INT-Table";#N/A,#N/A,TRUE,"STEEL";#N/A,#N/A,TRUE,"Door"}</definedName>
    <definedName name="ddddd_5" localSheetId="13" hidden="1">{#N/A,#N/A,TRUE,"Basic";#N/A,#N/A,TRUE,"EXT-TABLE";#N/A,#N/A,TRUE,"STEEL";#N/A,#N/A,TRUE,"INT-Table";#N/A,#N/A,TRUE,"STEEL";#N/A,#N/A,TRUE,"Door"}</definedName>
    <definedName name="ddddd_5" localSheetId="14" hidden="1">{#N/A,#N/A,TRUE,"Basic";#N/A,#N/A,TRUE,"EXT-TABLE";#N/A,#N/A,TRUE,"STEEL";#N/A,#N/A,TRUE,"INT-Table";#N/A,#N/A,TRUE,"STEEL";#N/A,#N/A,TRUE,"Door"}</definedName>
    <definedName name="ddddd_5" localSheetId="15" hidden="1">{#N/A,#N/A,TRUE,"Basic";#N/A,#N/A,TRUE,"EXT-TABLE";#N/A,#N/A,TRUE,"STEEL";#N/A,#N/A,TRUE,"INT-Table";#N/A,#N/A,TRUE,"STEEL";#N/A,#N/A,TRUE,"Door"}</definedName>
    <definedName name="ddddd_5" hidden="1">{#N/A,#N/A,TRUE,"Basic";#N/A,#N/A,TRUE,"EXT-TABLE";#N/A,#N/A,TRUE,"STEEL";#N/A,#N/A,TRUE,"INT-Table";#N/A,#N/A,TRUE,"STEEL";#N/A,#N/A,TRUE,"Door"}</definedName>
    <definedName name="ddddd_5_1" localSheetId="3" hidden="1">{#N/A,#N/A,TRUE,"Basic";#N/A,#N/A,TRUE,"EXT-TABLE";#N/A,#N/A,TRUE,"STEEL";#N/A,#N/A,TRUE,"INT-Table";#N/A,#N/A,TRUE,"STEEL";#N/A,#N/A,TRUE,"Door"}</definedName>
    <definedName name="ddddd_5_1" localSheetId="2" hidden="1">{#N/A,#N/A,TRUE,"Basic";#N/A,#N/A,TRUE,"EXT-TABLE";#N/A,#N/A,TRUE,"STEEL";#N/A,#N/A,TRUE,"INT-Table";#N/A,#N/A,TRUE,"STEEL";#N/A,#N/A,TRUE,"Door"}</definedName>
    <definedName name="ddddd_5_1" localSheetId="4" hidden="1">{#N/A,#N/A,TRUE,"Basic";#N/A,#N/A,TRUE,"EXT-TABLE";#N/A,#N/A,TRUE,"STEEL";#N/A,#N/A,TRUE,"INT-Table";#N/A,#N/A,TRUE,"STEEL";#N/A,#N/A,TRUE,"Door"}</definedName>
    <definedName name="ddddd_5_1" localSheetId="16" hidden="1">{#N/A,#N/A,TRUE,"Basic";#N/A,#N/A,TRUE,"EXT-TABLE";#N/A,#N/A,TRUE,"STEEL";#N/A,#N/A,TRUE,"INT-Table";#N/A,#N/A,TRUE,"STEEL";#N/A,#N/A,TRUE,"Door"}</definedName>
    <definedName name="ddddd_5_1" localSheetId="21" hidden="1">{#N/A,#N/A,TRUE,"Basic";#N/A,#N/A,TRUE,"EXT-TABLE";#N/A,#N/A,TRUE,"STEEL";#N/A,#N/A,TRUE,"INT-Table";#N/A,#N/A,TRUE,"STEEL";#N/A,#N/A,TRUE,"Door"}</definedName>
    <definedName name="ddddd_5_1" localSheetId="5" hidden="1">{#N/A,#N/A,TRUE,"Basic";#N/A,#N/A,TRUE,"EXT-TABLE";#N/A,#N/A,TRUE,"STEEL";#N/A,#N/A,TRUE,"INT-Table";#N/A,#N/A,TRUE,"STEEL";#N/A,#N/A,TRUE,"Door"}</definedName>
    <definedName name="ddddd_5_1" localSheetId="13" hidden="1">{#N/A,#N/A,TRUE,"Basic";#N/A,#N/A,TRUE,"EXT-TABLE";#N/A,#N/A,TRUE,"STEEL";#N/A,#N/A,TRUE,"INT-Table";#N/A,#N/A,TRUE,"STEEL";#N/A,#N/A,TRUE,"Door"}</definedName>
    <definedName name="ddddd_5_1" localSheetId="14" hidden="1">{#N/A,#N/A,TRUE,"Basic";#N/A,#N/A,TRUE,"EXT-TABLE";#N/A,#N/A,TRUE,"STEEL";#N/A,#N/A,TRUE,"INT-Table";#N/A,#N/A,TRUE,"STEEL";#N/A,#N/A,TRUE,"Door"}</definedName>
    <definedName name="ddddd_5_1" localSheetId="15" hidden="1">{#N/A,#N/A,TRUE,"Basic";#N/A,#N/A,TRUE,"EXT-TABLE";#N/A,#N/A,TRUE,"STEEL";#N/A,#N/A,TRUE,"INT-Table";#N/A,#N/A,TRUE,"STEEL";#N/A,#N/A,TRUE,"Door"}</definedName>
    <definedName name="ddddd_5_1" hidden="1">{#N/A,#N/A,TRUE,"Basic";#N/A,#N/A,TRUE,"EXT-TABLE";#N/A,#N/A,TRUE,"STEEL";#N/A,#N/A,TRUE,"INT-Table";#N/A,#N/A,TRUE,"STEEL";#N/A,#N/A,TRUE,"Door"}</definedName>
    <definedName name="ddddd_5_2" localSheetId="3" hidden="1">{#N/A,#N/A,TRUE,"Basic";#N/A,#N/A,TRUE,"EXT-TABLE";#N/A,#N/A,TRUE,"STEEL";#N/A,#N/A,TRUE,"INT-Table";#N/A,#N/A,TRUE,"STEEL";#N/A,#N/A,TRUE,"Door"}</definedName>
    <definedName name="ddddd_5_2" localSheetId="2" hidden="1">{#N/A,#N/A,TRUE,"Basic";#N/A,#N/A,TRUE,"EXT-TABLE";#N/A,#N/A,TRUE,"STEEL";#N/A,#N/A,TRUE,"INT-Table";#N/A,#N/A,TRUE,"STEEL";#N/A,#N/A,TRUE,"Door"}</definedName>
    <definedName name="ddddd_5_2" localSheetId="4" hidden="1">{#N/A,#N/A,TRUE,"Basic";#N/A,#N/A,TRUE,"EXT-TABLE";#N/A,#N/A,TRUE,"STEEL";#N/A,#N/A,TRUE,"INT-Table";#N/A,#N/A,TRUE,"STEEL";#N/A,#N/A,TRUE,"Door"}</definedName>
    <definedName name="ddddd_5_2" localSheetId="16" hidden="1">{#N/A,#N/A,TRUE,"Basic";#N/A,#N/A,TRUE,"EXT-TABLE";#N/A,#N/A,TRUE,"STEEL";#N/A,#N/A,TRUE,"INT-Table";#N/A,#N/A,TRUE,"STEEL";#N/A,#N/A,TRUE,"Door"}</definedName>
    <definedName name="ddddd_5_2" localSheetId="21" hidden="1">{#N/A,#N/A,TRUE,"Basic";#N/A,#N/A,TRUE,"EXT-TABLE";#N/A,#N/A,TRUE,"STEEL";#N/A,#N/A,TRUE,"INT-Table";#N/A,#N/A,TRUE,"STEEL";#N/A,#N/A,TRUE,"Door"}</definedName>
    <definedName name="ddddd_5_2" localSheetId="5" hidden="1">{#N/A,#N/A,TRUE,"Basic";#N/A,#N/A,TRUE,"EXT-TABLE";#N/A,#N/A,TRUE,"STEEL";#N/A,#N/A,TRUE,"INT-Table";#N/A,#N/A,TRUE,"STEEL";#N/A,#N/A,TRUE,"Door"}</definedName>
    <definedName name="ddddd_5_2" localSheetId="13" hidden="1">{#N/A,#N/A,TRUE,"Basic";#N/A,#N/A,TRUE,"EXT-TABLE";#N/A,#N/A,TRUE,"STEEL";#N/A,#N/A,TRUE,"INT-Table";#N/A,#N/A,TRUE,"STEEL";#N/A,#N/A,TRUE,"Door"}</definedName>
    <definedName name="ddddd_5_2" localSheetId="14" hidden="1">{#N/A,#N/A,TRUE,"Basic";#N/A,#N/A,TRUE,"EXT-TABLE";#N/A,#N/A,TRUE,"STEEL";#N/A,#N/A,TRUE,"INT-Table";#N/A,#N/A,TRUE,"STEEL";#N/A,#N/A,TRUE,"Door"}</definedName>
    <definedName name="ddddd_5_2" localSheetId="15" hidden="1">{#N/A,#N/A,TRUE,"Basic";#N/A,#N/A,TRUE,"EXT-TABLE";#N/A,#N/A,TRUE,"STEEL";#N/A,#N/A,TRUE,"INT-Table";#N/A,#N/A,TRUE,"STEEL";#N/A,#N/A,TRUE,"Door"}</definedName>
    <definedName name="ddddd_5_2" hidden="1">{#N/A,#N/A,TRUE,"Basic";#N/A,#N/A,TRUE,"EXT-TABLE";#N/A,#N/A,TRUE,"STEEL";#N/A,#N/A,TRUE,"INT-Table";#N/A,#N/A,TRUE,"STEEL";#N/A,#N/A,TRUE,"Door"}</definedName>
    <definedName name="dddddd" localSheetId="3" hidden="1">{#N/A,#N/A,TRUE,"SUM";#N/A,#N/A,TRUE,"EE";#N/A,#N/A,TRUE,"AC";#N/A,#N/A,TRUE,"SN"}</definedName>
    <definedName name="dddddd" localSheetId="2" hidden="1">{#N/A,#N/A,TRUE,"SUM";#N/A,#N/A,TRUE,"EE";#N/A,#N/A,TRUE,"AC";#N/A,#N/A,TRUE,"SN"}</definedName>
    <definedName name="dddddd" localSheetId="4" hidden="1">{#N/A,#N/A,TRUE,"SUM";#N/A,#N/A,TRUE,"EE";#N/A,#N/A,TRUE,"AC";#N/A,#N/A,TRUE,"SN"}</definedName>
    <definedName name="dddddd" localSheetId="16" hidden="1">{#N/A,#N/A,TRUE,"SUM";#N/A,#N/A,TRUE,"EE";#N/A,#N/A,TRUE,"AC";#N/A,#N/A,TRUE,"SN"}</definedName>
    <definedName name="dddddd" localSheetId="21" hidden="1">{#N/A,#N/A,TRUE,"SUM";#N/A,#N/A,TRUE,"EE";#N/A,#N/A,TRUE,"AC";#N/A,#N/A,TRUE,"SN"}</definedName>
    <definedName name="dddddd" localSheetId="5" hidden="1">{#N/A,#N/A,TRUE,"SUM";#N/A,#N/A,TRUE,"EE";#N/A,#N/A,TRUE,"AC";#N/A,#N/A,TRUE,"SN"}</definedName>
    <definedName name="dddddd" localSheetId="13" hidden="1">{#N/A,#N/A,TRUE,"SUM";#N/A,#N/A,TRUE,"EE";#N/A,#N/A,TRUE,"AC";#N/A,#N/A,TRUE,"SN"}</definedName>
    <definedName name="dddddd" localSheetId="14" hidden="1">{#N/A,#N/A,TRUE,"SUM";#N/A,#N/A,TRUE,"EE";#N/A,#N/A,TRUE,"AC";#N/A,#N/A,TRUE,"SN"}</definedName>
    <definedName name="dddddd" localSheetId="15" hidden="1">{#N/A,#N/A,TRUE,"SUM";#N/A,#N/A,TRUE,"EE";#N/A,#N/A,TRUE,"AC";#N/A,#N/A,TRUE,"SN"}</definedName>
    <definedName name="dddddd" hidden="1">{#N/A,#N/A,TRUE,"SUM";#N/A,#N/A,TRUE,"EE";#N/A,#N/A,TRUE,"AC";#N/A,#N/A,TRUE,"SN"}</definedName>
    <definedName name="DDDDDDDD" hidden="1">#REF!</definedName>
    <definedName name="dddddddddddddd" localSheetId="3" hidden="1">{#N/A,#N/A,TRUE,"Basic";#N/A,#N/A,TRUE,"EXT-TABLE";#N/A,#N/A,TRUE,"STEEL";#N/A,#N/A,TRUE,"INT-Table";#N/A,#N/A,TRUE,"STEEL";#N/A,#N/A,TRUE,"Door"}</definedName>
    <definedName name="dddddddddddddd" localSheetId="2" hidden="1">{#N/A,#N/A,TRUE,"Basic";#N/A,#N/A,TRUE,"EXT-TABLE";#N/A,#N/A,TRUE,"STEEL";#N/A,#N/A,TRUE,"INT-Table";#N/A,#N/A,TRUE,"STEEL";#N/A,#N/A,TRUE,"Door"}</definedName>
    <definedName name="dddddddddddddd" localSheetId="4" hidden="1">{#N/A,#N/A,TRUE,"Basic";#N/A,#N/A,TRUE,"EXT-TABLE";#N/A,#N/A,TRUE,"STEEL";#N/A,#N/A,TRUE,"INT-Table";#N/A,#N/A,TRUE,"STEEL";#N/A,#N/A,TRUE,"Door"}</definedName>
    <definedName name="dddddddddddddd" localSheetId="16" hidden="1">{#N/A,#N/A,TRUE,"Basic";#N/A,#N/A,TRUE,"EXT-TABLE";#N/A,#N/A,TRUE,"STEEL";#N/A,#N/A,TRUE,"INT-Table";#N/A,#N/A,TRUE,"STEEL";#N/A,#N/A,TRUE,"Door"}</definedName>
    <definedName name="dddddddddddddd" localSheetId="21" hidden="1">{#N/A,#N/A,TRUE,"Basic";#N/A,#N/A,TRUE,"EXT-TABLE";#N/A,#N/A,TRUE,"STEEL";#N/A,#N/A,TRUE,"INT-Table";#N/A,#N/A,TRUE,"STEEL";#N/A,#N/A,TRUE,"Door"}</definedName>
    <definedName name="dddddddddddddd" localSheetId="5" hidden="1">{#N/A,#N/A,TRUE,"Basic";#N/A,#N/A,TRUE,"EXT-TABLE";#N/A,#N/A,TRUE,"STEEL";#N/A,#N/A,TRUE,"INT-Table";#N/A,#N/A,TRUE,"STEEL";#N/A,#N/A,TRUE,"Door"}</definedName>
    <definedName name="dddddddddddddd" localSheetId="13" hidden="1">{#N/A,#N/A,TRUE,"Basic";#N/A,#N/A,TRUE,"EXT-TABLE";#N/A,#N/A,TRUE,"STEEL";#N/A,#N/A,TRUE,"INT-Table";#N/A,#N/A,TRUE,"STEEL";#N/A,#N/A,TRUE,"Door"}</definedName>
    <definedName name="dddddddddddddd" localSheetId="14" hidden="1">{#N/A,#N/A,TRUE,"Basic";#N/A,#N/A,TRUE,"EXT-TABLE";#N/A,#N/A,TRUE,"STEEL";#N/A,#N/A,TRUE,"INT-Table";#N/A,#N/A,TRUE,"STEEL";#N/A,#N/A,TRUE,"Door"}</definedName>
    <definedName name="dddddddddddddd" localSheetId="15" hidden="1">{#N/A,#N/A,TRUE,"Basic";#N/A,#N/A,TRUE,"EXT-TABLE";#N/A,#N/A,TRUE,"STEEL";#N/A,#N/A,TRUE,"INT-Table";#N/A,#N/A,TRUE,"STEEL";#N/A,#N/A,TRUE,"Door"}</definedName>
    <definedName name="dddddddddddddd" hidden="1">{#N/A,#N/A,TRUE,"Basic";#N/A,#N/A,TRUE,"EXT-TABLE";#N/A,#N/A,TRUE,"STEEL";#N/A,#N/A,TRUE,"INT-Table";#N/A,#N/A,TRUE,"STEEL";#N/A,#N/A,TRUE,"Door"}</definedName>
    <definedName name="dddddddddddddd_1" localSheetId="3" hidden="1">{#N/A,#N/A,TRUE,"Basic";#N/A,#N/A,TRUE,"EXT-TABLE";#N/A,#N/A,TRUE,"STEEL";#N/A,#N/A,TRUE,"INT-Table";#N/A,#N/A,TRUE,"STEEL";#N/A,#N/A,TRUE,"Door"}</definedName>
    <definedName name="dddddddddddddd_1" localSheetId="2" hidden="1">{#N/A,#N/A,TRUE,"Basic";#N/A,#N/A,TRUE,"EXT-TABLE";#N/A,#N/A,TRUE,"STEEL";#N/A,#N/A,TRUE,"INT-Table";#N/A,#N/A,TRUE,"STEEL";#N/A,#N/A,TRUE,"Door"}</definedName>
    <definedName name="dddddddddddddd_1" localSheetId="4" hidden="1">{#N/A,#N/A,TRUE,"Basic";#N/A,#N/A,TRUE,"EXT-TABLE";#N/A,#N/A,TRUE,"STEEL";#N/A,#N/A,TRUE,"INT-Table";#N/A,#N/A,TRUE,"STEEL";#N/A,#N/A,TRUE,"Door"}</definedName>
    <definedName name="dddddddddddddd_1" localSheetId="16" hidden="1">{#N/A,#N/A,TRUE,"Basic";#N/A,#N/A,TRUE,"EXT-TABLE";#N/A,#N/A,TRUE,"STEEL";#N/A,#N/A,TRUE,"INT-Table";#N/A,#N/A,TRUE,"STEEL";#N/A,#N/A,TRUE,"Door"}</definedName>
    <definedName name="dddddddddddddd_1" localSheetId="21" hidden="1">{#N/A,#N/A,TRUE,"Basic";#N/A,#N/A,TRUE,"EXT-TABLE";#N/A,#N/A,TRUE,"STEEL";#N/A,#N/A,TRUE,"INT-Table";#N/A,#N/A,TRUE,"STEEL";#N/A,#N/A,TRUE,"Door"}</definedName>
    <definedName name="dddddddddddddd_1" localSheetId="5" hidden="1">{#N/A,#N/A,TRUE,"Basic";#N/A,#N/A,TRUE,"EXT-TABLE";#N/A,#N/A,TRUE,"STEEL";#N/A,#N/A,TRUE,"INT-Table";#N/A,#N/A,TRUE,"STEEL";#N/A,#N/A,TRUE,"Door"}</definedName>
    <definedName name="dddddddddddddd_1" localSheetId="13" hidden="1">{#N/A,#N/A,TRUE,"Basic";#N/A,#N/A,TRUE,"EXT-TABLE";#N/A,#N/A,TRUE,"STEEL";#N/A,#N/A,TRUE,"INT-Table";#N/A,#N/A,TRUE,"STEEL";#N/A,#N/A,TRUE,"Door"}</definedName>
    <definedName name="dddddddddddddd_1" localSheetId="14" hidden="1">{#N/A,#N/A,TRUE,"Basic";#N/A,#N/A,TRUE,"EXT-TABLE";#N/A,#N/A,TRUE,"STEEL";#N/A,#N/A,TRUE,"INT-Table";#N/A,#N/A,TRUE,"STEEL";#N/A,#N/A,TRUE,"Door"}</definedName>
    <definedName name="dddddddddddddd_1" localSheetId="15" hidden="1">{#N/A,#N/A,TRUE,"Basic";#N/A,#N/A,TRUE,"EXT-TABLE";#N/A,#N/A,TRUE,"STEEL";#N/A,#N/A,TRUE,"INT-Table";#N/A,#N/A,TRUE,"STEEL";#N/A,#N/A,TRUE,"Door"}</definedName>
    <definedName name="dddddddddddddd_1" hidden="1">{#N/A,#N/A,TRUE,"Basic";#N/A,#N/A,TRUE,"EXT-TABLE";#N/A,#N/A,TRUE,"STEEL";#N/A,#N/A,TRUE,"INT-Table";#N/A,#N/A,TRUE,"STEEL";#N/A,#N/A,TRUE,"Door"}</definedName>
    <definedName name="dddddddddddddd_1_1" localSheetId="3" hidden="1">{#N/A,#N/A,TRUE,"Basic";#N/A,#N/A,TRUE,"EXT-TABLE";#N/A,#N/A,TRUE,"STEEL";#N/A,#N/A,TRUE,"INT-Table";#N/A,#N/A,TRUE,"STEEL";#N/A,#N/A,TRUE,"Door"}</definedName>
    <definedName name="dddddddddddddd_1_1" localSheetId="2" hidden="1">{#N/A,#N/A,TRUE,"Basic";#N/A,#N/A,TRUE,"EXT-TABLE";#N/A,#N/A,TRUE,"STEEL";#N/A,#N/A,TRUE,"INT-Table";#N/A,#N/A,TRUE,"STEEL";#N/A,#N/A,TRUE,"Door"}</definedName>
    <definedName name="dddddddddddddd_1_1" localSheetId="4" hidden="1">{#N/A,#N/A,TRUE,"Basic";#N/A,#N/A,TRUE,"EXT-TABLE";#N/A,#N/A,TRUE,"STEEL";#N/A,#N/A,TRUE,"INT-Table";#N/A,#N/A,TRUE,"STEEL";#N/A,#N/A,TRUE,"Door"}</definedName>
    <definedName name="dddddddddddddd_1_1" localSheetId="16" hidden="1">{#N/A,#N/A,TRUE,"Basic";#N/A,#N/A,TRUE,"EXT-TABLE";#N/A,#N/A,TRUE,"STEEL";#N/A,#N/A,TRUE,"INT-Table";#N/A,#N/A,TRUE,"STEEL";#N/A,#N/A,TRUE,"Door"}</definedName>
    <definedName name="dddddddddddddd_1_1" localSheetId="21" hidden="1">{#N/A,#N/A,TRUE,"Basic";#N/A,#N/A,TRUE,"EXT-TABLE";#N/A,#N/A,TRUE,"STEEL";#N/A,#N/A,TRUE,"INT-Table";#N/A,#N/A,TRUE,"STEEL";#N/A,#N/A,TRUE,"Door"}</definedName>
    <definedName name="dddddddddddddd_1_1" localSheetId="5" hidden="1">{#N/A,#N/A,TRUE,"Basic";#N/A,#N/A,TRUE,"EXT-TABLE";#N/A,#N/A,TRUE,"STEEL";#N/A,#N/A,TRUE,"INT-Table";#N/A,#N/A,TRUE,"STEEL";#N/A,#N/A,TRUE,"Door"}</definedName>
    <definedName name="dddddddddddddd_1_1" localSheetId="13" hidden="1">{#N/A,#N/A,TRUE,"Basic";#N/A,#N/A,TRUE,"EXT-TABLE";#N/A,#N/A,TRUE,"STEEL";#N/A,#N/A,TRUE,"INT-Table";#N/A,#N/A,TRUE,"STEEL";#N/A,#N/A,TRUE,"Door"}</definedName>
    <definedName name="dddddddddddddd_1_1" localSheetId="14" hidden="1">{#N/A,#N/A,TRUE,"Basic";#N/A,#N/A,TRUE,"EXT-TABLE";#N/A,#N/A,TRUE,"STEEL";#N/A,#N/A,TRUE,"INT-Table";#N/A,#N/A,TRUE,"STEEL";#N/A,#N/A,TRUE,"Door"}</definedName>
    <definedName name="dddddddddddddd_1_1" localSheetId="15" hidden="1">{#N/A,#N/A,TRUE,"Basic";#N/A,#N/A,TRUE,"EXT-TABLE";#N/A,#N/A,TRUE,"STEEL";#N/A,#N/A,TRUE,"INT-Table";#N/A,#N/A,TRUE,"STEEL";#N/A,#N/A,TRUE,"Door"}</definedName>
    <definedName name="dddddddddddddd_1_1" hidden="1">{#N/A,#N/A,TRUE,"Basic";#N/A,#N/A,TRUE,"EXT-TABLE";#N/A,#N/A,TRUE,"STEEL";#N/A,#N/A,TRUE,"INT-Table";#N/A,#N/A,TRUE,"STEEL";#N/A,#N/A,TRUE,"Door"}</definedName>
    <definedName name="dddddddddddddd_1_2" localSheetId="3" hidden="1">{#N/A,#N/A,TRUE,"Basic";#N/A,#N/A,TRUE,"EXT-TABLE";#N/A,#N/A,TRUE,"STEEL";#N/A,#N/A,TRUE,"INT-Table";#N/A,#N/A,TRUE,"STEEL";#N/A,#N/A,TRUE,"Door"}</definedName>
    <definedName name="dddddddddddddd_1_2" localSheetId="2" hidden="1">{#N/A,#N/A,TRUE,"Basic";#N/A,#N/A,TRUE,"EXT-TABLE";#N/A,#N/A,TRUE,"STEEL";#N/A,#N/A,TRUE,"INT-Table";#N/A,#N/A,TRUE,"STEEL";#N/A,#N/A,TRUE,"Door"}</definedName>
    <definedName name="dddddddddddddd_1_2" localSheetId="4" hidden="1">{#N/A,#N/A,TRUE,"Basic";#N/A,#N/A,TRUE,"EXT-TABLE";#N/A,#N/A,TRUE,"STEEL";#N/A,#N/A,TRUE,"INT-Table";#N/A,#N/A,TRUE,"STEEL";#N/A,#N/A,TRUE,"Door"}</definedName>
    <definedName name="dddddddddddddd_1_2" localSheetId="16" hidden="1">{#N/A,#N/A,TRUE,"Basic";#N/A,#N/A,TRUE,"EXT-TABLE";#N/A,#N/A,TRUE,"STEEL";#N/A,#N/A,TRUE,"INT-Table";#N/A,#N/A,TRUE,"STEEL";#N/A,#N/A,TRUE,"Door"}</definedName>
    <definedName name="dddddddddddddd_1_2" localSheetId="21" hidden="1">{#N/A,#N/A,TRUE,"Basic";#N/A,#N/A,TRUE,"EXT-TABLE";#N/A,#N/A,TRUE,"STEEL";#N/A,#N/A,TRUE,"INT-Table";#N/A,#N/A,TRUE,"STEEL";#N/A,#N/A,TRUE,"Door"}</definedName>
    <definedName name="dddddddddddddd_1_2" localSheetId="5" hidden="1">{#N/A,#N/A,TRUE,"Basic";#N/A,#N/A,TRUE,"EXT-TABLE";#N/A,#N/A,TRUE,"STEEL";#N/A,#N/A,TRUE,"INT-Table";#N/A,#N/A,TRUE,"STEEL";#N/A,#N/A,TRUE,"Door"}</definedName>
    <definedName name="dddddddddddddd_1_2" localSheetId="13" hidden="1">{#N/A,#N/A,TRUE,"Basic";#N/A,#N/A,TRUE,"EXT-TABLE";#N/A,#N/A,TRUE,"STEEL";#N/A,#N/A,TRUE,"INT-Table";#N/A,#N/A,TRUE,"STEEL";#N/A,#N/A,TRUE,"Door"}</definedName>
    <definedName name="dddddddddddddd_1_2" localSheetId="14" hidden="1">{#N/A,#N/A,TRUE,"Basic";#N/A,#N/A,TRUE,"EXT-TABLE";#N/A,#N/A,TRUE,"STEEL";#N/A,#N/A,TRUE,"INT-Table";#N/A,#N/A,TRUE,"STEEL";#N/A,#N/A,TRUE,"Door"}</definedName>
    <definedName name="dddddddddddddd_1_2" localSheetId="15" hidden="1">{#N/A,#N/A,TRUE,"Basic";#N/A,#N/A,TRUE,"EXT-TABLE";#N/A,#N/A,TRUE,"STEEL";#N/A,#N/A,TRUE,"INT-Table";#N/A,#N/A,TRUE,"STEEL";#N/A,#N/A,TRUE,"Door"}</definedName>
    <definedName name="dddddddddddddd_1_2" hidden="1">{#N/A,#N/A,TRUE,"Basic";#N/A,#N/A,TRUE,"EXT-TABLE";#N/A,#N/A,TRUE,"STEEL";#N/A,#N/A,TRUE,"INT-Table";#N/A,#N/A,TRUE,"STEEL";#N/A,#N/A,TRUE,"Door"}</definedName>
    <definedName name="dddddddddddddd_2" localSheetId="3" hidden="1">{#N/A,#N/A,TRUE,"Basic";#N/A,#N/A,TRUE,"EXT-TABLE";#N/A,#N/A,TRUE,"STEEL";#N/A,#N/A,TRUE,"INT-Table";#N/A,#N/A,TRUE,"STEEL";#N/A,#N/A,TRUE,"Door"}</definedName>
    <definedName name="dddddddddddddd_2" localSheetId="2" hidden="1">{#N/A,#N/A,TRUE,"Basic";#N/A,#N/A,TRUE,"EXT-TABLE";#N/A,#N/A,TRUE,"STEEL";#N/A,#N/A,TRUE,"INT-Table";#N/A,#N/A,TRUE,"STEEL";#N/A,#N/A,TRUE,"Door"}</definedName>
    <definedName name="dddddddddddddd_2" localSheetId="4" hidden="1">{#N/A,#N/A,TRUE,"Basic";#N/A,#N/A,TRUE,"EXT-TABLE";#N/A,#N/A,TRUE,"STEEL";#N/A,#N/A,TRUE,"INT-Table";#N/A,#N/A,TRUE,"STEEL";#N/A,#N/A,TRUE,"Door"}</definedName>
    <definedName name="dddddddddddddd_2" localSheetId="16" hidden="1">{#N/A,#N/A,TRUE,"Basic";#N/A,#N/A,TRUE,"EXT-TABLE";#N/A,#N/A,TRUE,"STEEL";#N/A,#N/A,TRUE,"INT-Table";#N/A,#N/A,TRUE,"STEEL";#N/A,#N/A,TRUE,"Door"}</definedName>
    <definedName name="dddddddddddddd_2" localSheetId="21" hidden="1">{#N/A,#N/A,TRUE,"Basic";#N/A,#N/A,TRUE,"EXT-TABLE";#N/A,#N/A,TRUE,"STEEL";#N/A,#N/A,TRUE,"INT-Table";#N/A,#N/A,TRUE,"STEEL";#N/A,#N/A,TRUE,"Door"}</definedName>
    <definedName name="dddddddddddddd_2" localSheetId="5" hidden="1">{#N/A,#N/A,TRUE,"Basic";#N/A,#N/A,TRUE,"EXT-TABLE";#N/A,#N/A,TRUE,"STEEL";#N/A,#N/A,TRUE,"INT-Table";#N/A,#N/A,TRUE,"STEEL";#N/A,#N/A,TRUE,"Door"}</definedName>
    <definedName name="dddddddddddddd_2" localSheetId="13" hidden="1">{#N/A,#N/A,TRUE,"Basic";#N/A,#N/A,TRUE,"EXT-TABLE";#N/A,#N/A,TRUE,"STEEL";#N/A,#N/A,TRUE,"INT-Table";#N/A,#N/A,TRUE,"STEEL";#N/A,#N/A,TRUE,"Door"}</definedName>
    <definedName name="dddddddddddddd_2" localSheetId="14" hidden="1">{#N/A,#N/A,TRUE,"Basic";#N/A,#N/A,TRUE,"EXT-TABLE";#N/A,#N/A,TRUE,"STEEL";#N/A,#N/A,TRUE,"INT-Table";#N/A,#N/A,TRUE,"STEEL";#N/A,#N/A,TRUE,"Door"}</definedName>
    <definedName name="dddddddddddddd_2" localSheetId="15" hidden="1">{#N/A,#N/A,TRUE,"Basic";#N/A,#N/A,TRUE,"EXT-TABLE";#N/A,#N/A,TRUE,"STEEL";#N/A,#N/A,TRUE,"INT-Table";#N/A,#N/A,TRUE,"STEEL";#N/A,#N/A,TRUE,"Door"}</definedName>
    <definedName name="dddddddddddddd_2" hidden="1">{#N/A,#N/A,TRUE,"Basic";#N/A,#N/A,TRUE,"EXT-TABLE";#N/A,#N/A,TRUE,"STEEL";#N/A,#N/A,TRUE,"INT-Table";#N/A,#N/A,TRUE,"STEEL";#N/A,#N/A,TRUE,"Door"}</definedName>
    <definedName name="dddddddddddddd_2_1" localSheetId="3" hidden="1">{#N/A,#N/A,TRUE,"Basic";#N/A,#N/A,TRUE,"EXT-TABLE";#N/A,#N/A,TRUE,"STEEL";#N/A,#N/A,TRUE,"INT-Table";#N/A,#N/A,TRUE,"STEEL";#N/A,#N/A,TRUE,"Door"}</definedName>
    <definedName name="dddddddddddddd_2_1" localSheetId="2" hidden="1">{#N/A,#N/A,TRUE,"Basic";#N/A,#N/A,TRUE,"EXT-TABLE";#N/A,#N/A,TRUE,"STEEL";#N/A,#N/A,TRUE,"INT-Table";#N/A,#N/A,TRUE,"STEEL";#N/A,#N/A,TRUE,"Door"}</definedName>
    <definedName name="dddddddddddddd_2_1" localSheetId="4" hidden="1">{#N/A,#N/A,TRUE,"Basic";#N/A,#N/A,TRUE,"EXT-TABLE";#N/A,#N/A,TRUE,"STEEL";#N/A,#N/A,TRUE,"INT-Table";#N/A,#N/A,TRUE,"STEEL";#N/A,#N/A,TRUE,"Door"}</definedName>
    <definedName name="dddddddddddddd_2_1" localSheetId="16" hidden="1">{#N/A,#N/A,TRUE,"Basic";#N/A,#N/A,TRUE,"EXT-TABLE";#N/A,#N/A,TRUE,"STEEL";#N/A,#N/A,TRUE,"INT-Table";#N/A,#N/A,TRUE,"STEEL";#N/A,#N/A,TRUE,"Door"}</definedName>
    <definedName name="dddddddddddddd_2_1" localSheetId="21" hidden="1">{#N/A,#N/A,TRUE,"Basic";#N/A,#N/A,TRUE,"EXT-TABLE";#N/A,#N/A,TRUE,"STEEL";#N/A,#N/A,TRUE,"INT-Table";#N/A,#N/A,TRUE,"STEEL";#N/A,#N/A,TRUE,"Door"}</definedName>
    <definedName name="dddddddddddddd_2_1" localSheetId="5" hidden="1">{#N/A,#N/A,TRUE,"Basic";#N/A,#N/A,TRUE,"EXT-TABLE";#N/A,#N/A,TRUE,"STEEL";#N/A,#N/A,TRUE,"INT-Table";#N/A,#N/A,TRUE,"STEEL";#N/A,#N/A,TRUE,"Door"}</definedName>
    <definedName name="dddddddddddddd_2_1" localSheetId="13" hidden="1">{#N/A,#N/A,TRUE,"Basic";#N/A,#N/A,TRUE,"EXT-TABLE";#N/A,#N/A,TRUE,"STEEL";#N/A,#N/A,TRUE,"INT-Table";#N/A,#N/A,TRUE,"STEEL";#N/A,#N/A,TRUE,"Door"}</definedName>
    <definedName name="dddddddddddddd_2_1" localSheetId="14" hidden="1">{#N/A,#N/A,TRUE,"Basic";#N/A,#N/A,TRUE,"EXT-TABLE";#N/A,#N/A,TRUE,"STEEL";#N/A,#N/A,TRUE,"INT-Table";#N/A,#N/A,TRUE,"STEEL";#N/A,#N/A,TRUE,"Door"}</definedName>
    <definedName name="dddddddddddddd_2_1" localSheetId="15" hidden="1">{#N/A,#N/A,TRUE,"Basic";#N/A,#N/A,TRUE,"EXT-TABLE";#N/A,#N/A,TRUE,"STEEL";#N/A,#N/A,TRUE,"INT-Table";#N/A,#N/A,TRUE,"STEEL";#N/A,#N/A,TRUE,"Door"}</definedName>
    <definedName name="dddddddddddddd_2_1" hidden="1">{#N/A,#N/A,TRUE,"Basic";#N/A,#N/A,TRUE,"EXT-TABLE";#N/A,#N/A,TRUE,"STEEL";#N/A,#N/A,TRUE,"INT-Table";#N/A,#N/A,TRUE,"STEEL";#N/A,#N/A,TRUE,"Door"}</definedName>
    <definedName name="dddddddddddddd_2_2" localSheetId="3" hidden="1">{#N/A,#N/A,TRUE,"Basic";#N/A,#N/A,TRUE,"EXT-TABLE";#N/A,#N/A,TRUE,"STEEL";#N/A,#N/A,TRUE,"INT-Table";#N/A,#N/A,TRUE,"STEEL";#N/A,#N/A,TRUE,"Door"}</definedName>
    <definedName name="dddddddddddddd_2_2" localSheetId="2" hidden="1">{#N/A,#N/A,TRUE,"Basic";#N/A,#N/A,TRUE,"EXT-TABLE";#N/A,#N/A,TRUE,"STEEL";#N/A,#N/A,TRUE,"INT-Table";#N/A,#N/A,TRUE,"STEEL";#N/A,#N/A,TRUE,"Door"}</definedName>
    <definedName name="dddddddddddddd_2_2" localSheetId="4" hidden="1">{#N/A,#N/A,TRUE,"Basic";#N/A,#N/A,TRUE,"EXT-TABLE";#N/A,#N/A,TRUE,"STEEL";#N/A,#N/A,TRUE,"INT-Table";#N/A,#N/A,TRUE,"STEEL";#N/A,#N/A,TRUE,"Door"}</definedName>
    <definedName name="dddddddddddddd_2_2" localSheetId="16" hidden="1">{#N/A,#N/A,TRUE,"Basic";#N/A,#N/A,TRUE,"EXT-TABLE";#N/A,#N/A,TRUE,"STEEL";#N/A,#N/A,TRUE,"INT-Table";#N/A,#N/A,TRUE,"STEEL";#N/A,#N/A,TRUE,"Door"}</definedName>
    <definedName name="dddddddddddddd_2_2" localSheetId="21" hidden="1">{#N/A,#N/A,TRUE,"Basic";#N/A,#N/A,TRUE,"EXT-TABLE";#N/A,#N/A,TRUE,"STEEL";#N/A,#N/A,TRUE,"INT-Table";#N/A,#N/A,TRUE,"STEEL";#N/A,#N/A,TRUE,"Door"}</definedName>
    <definedName name="dddddddddddddd_2_2" localSheetId="5" hidden="1">{#N/A,#N/A,TRUE,"Basic";#N/A,#N/A,TRUE,"EXT-TABLE";#N/A,#N/A,TRUE,"STEEL";#N/A,#N/A,TRUE,"INT-Table";#N/A,#N/A,TRUE,"STEEL";#N/A,#N/A,TRUE,"Door"}</definedName>
    <definedName name="dddddddddddddd_2_2" localSheetId="13" hidden="1">{#N/A,#N/A,TRUE,"Basic";#N/A,#N/A,TRUE,"EXT-TABLE";#N/A,#N/A,TRUE,"STEEL";#N/A,#N/A,TRUE,"INT-Table";#N/A,#N/A,TRUE,"STEEL";#N/A,#N/A,TRUE,"Door"}</definedName>
    <definedName name="dddddddddddddd_2_2" localSheetId="14" hidden="1">{#N/A,#N/A,TRUE,"Basic";#N/A,#N/A,TRUE,"EXT-TABLE";#N/A,#N/A,TRUE,"STEEL";#N/A,#N/A,TRUE,"INT-Table";#N/A,#N/A,TRUE,"STEEL";#N/A,#N/A,TRUE,"Door"}</definedName>
    <definedName name="dddddddddddddd_2_2" localSheetId="15" hidden="1">{#N/A,#N/A,TRUE,"Basic";#N/A,#N/A,TRUE,"EXT-TABLE";#N/A,#N/A,TRUE,"STEEL";#N/A,#N/A,TRUE,"INT-Table";#N/A,#N/A,TRUE,"STEEL";#N/A,#N/A,TRUE,"Door"}</definedName>
    <definedName name="dddddddddddddd_2_2" hidden="1">{#N/A,#N/A,TRUE,"Basic";#N/A,#N/A,TRUE,"EXT-TABLE";#N/A,#N/A,TRUE,"STEEL";#N/A,#N/A,TRUE,"INT-Table";#N/A,#N/A,TRUE,"STEEL";#N/A,#N/A,TRUE,"Door"}</definedName>
    <definedName name="dddddddddddddd_3" localSheetId="3" hidden="1">{#N/A,#N/A,TRUE,"Basic";#N/A,#N/A,TRUE,"EXT-TABLE";#N/A,#N/A,TRUE,"STEEL";#N/A,#N/A,TRUE,"INT-Table";#N/A,#N/A,TRUE,"STEEL";#N/A,#N/A,TRUE,"Door"}</definedName>
    <definedName name="dddddddddddddd_3" localSheetId="2" hidden="1">{#N/A,#N/A,TRUE,"Basic";#N/A,#N/A,TRUE,"EXT-TABLE";#N/A,#N/A,TRUE,"STEEL";#N/A,#N/A,TRUE,"INT-Table";#N/A,#N/A,TRUE,"STEEL";#N/A,#N/A,TRUE,"Door"}</definedName>
    <definedName name="dddddddddddddd_3" localSheetId="4" hidden="1">{#N/A,#N/A,TRUE,"Basic";#N/A,#N/A,TRUE,"EXT-TABLE";#N/A,#N/A,TRUE,"STEEL";#N/A,#N/A,TRUE,"INT-Table";#N/A,#N/A,TRUE,"STEEL";#N/A,#N/A,TRUE,"Door"}</definedName>
    <definedName name="dddddddddddddd_3" localSheetId="16" hidden="1">{#N/A,#N/A,TRUE,"Basic";#N/A,#N/A,TRUE,"EXT-TABLE";#N/A,#N/A,TRUE,"STEEL";#N/A,#N/A,TRUE,"INT-Table";#N/A,#N/A,TRUE,"STEEL";#N/A,#N/A,TRUE,"Door"}</definedName>
    <definedName name="dddddddddddddd_3" localSheetId="21" hidden="1">{#N/A,#N/A,TRUE,"Basic";#N/A,#N/A,TRUE,"EXT-TABLE";#N/A,#N/A,TRUE,"STEEL";#N/A,#N/A,TRUE,"INT-Table";#N/A,#N/A,TRUE,"STEEL";#N/A,#N/A,TRUE,"Door"}</definedName>
    <definedName name="dddddddddddddd_3" localSheetId="5" hidden="1">{#N/A,#N/A,TRUE,"Basic";#N/A,#N/A,TRUE,"EXT-TABLE";#N/A,#N/A,TRUE,"STEEL";#N/A,#N/A,TRUE,"INT-Table";#N/A,#N/A,TRUE,"STEEL";#N/A,#N/A,TRUE,"Door"}</definedName>
    <definedName name="dddddddddddddd_3" localSheetId="13" hidden="1">{#N/A,#N/A,TRUE,"Basic";#N/A,#N/A,TRUE,"EXT-TABLE";#N/A,#N/A,TRUE,"STEEL";#N/A,#N/A,TRUE,"INT-Table";#N/A,#N/A,TRUE,"STEEL";#N/A,#N/A,TRUE,"Door"}</definedName>
    <definedName name="dddddddddddddd_3" localSheetId="14" hidden="1">{#N/A,#N/A,TRUE,"Basic";#N/A,#N/A,TRUE,"EXT-TABLE";#N/A,#N/A,TRUE,"STEEL";#N/A,#N/A,TRUE,"INT-Table";#N/A,#N/A,TRUE,"STEEL";#N/A,#N/A,TRUE,"Door"}</definedName>
    <definedName name="dddddddddddddd_3" localSheetId="15" hidden="1">{#N/A,#N/A,TRUE,"Basic";#N/A,#N/A,TRUE,"EXT-TABLE";#N/A,#N/A,TRUE,"STEEL";#N/A,#N/A,TRUE,"INT-Table";#N/A,#N/A,TRUE,"STEEL";#N/A,#N/A,TRUE,"Door"}</definedName>
    <definedName name="dddddddddddddd_3" hidden="1">{#N/A,#N/A,TRUE,"Basic";#N/A,#N/A,TRUE,"EXT-TABLE";#N/A,#N/A,TRUE,"STEEL";#N/A,#N/A,TRUE,"INT-Table";#N/A,#N/A,TRUE,"STEEL";#N/A,#N/A,TRUE,"Door"}</definedName>
    <definedName name="dddddddddddddd_3_1" localSheetId="3" hidden="1">{#N/A,#N/A,TRUE,"Basic";#N/A,#N/A,TRUE,"EXT-TABLE";#N/A,#N/A,TRUE,"STEEL";#N/A,#N/A,TRUE,"INT-Table";#N/A,#N/A,TRUE,"STEEL";#N/A,#N/A,TRUE,"Door"}</definedName>
    <definedName name="dddddddddddddd_3_1" localSheetId="2" hidden="1">{#N/A,#N/A,TRUE,"Basic";#N/A,#N/A,TRUE,"EXT-TABLE";#N/A,#N/A,TRUE,"STEEL";#N/A,#N/A,TRUE,"INT-Table";#N/A,#N/A,TRUE,"STEEL";#N/A,#N/A,TRUE,"Door"}</definedName>
    <definedName name="dddddddddddddd_3_1" localSheetId="4" hidden="1">{#N/A,#N/A,TRUE,"Basic";#N/A,#N/A,TRUE,"EXT-TABLE";#N/A,#N/A,TRUE,"STEEL";#N/A,#N/A,TRUE,"INT-Table";#N/A,#N/A,TRUE,"STEEL";#N/A,#N/A,TRUE,"Door"}</definedName>
    <definedName name="dddddddddddddd_3_1" localSheetId="16" hidden="1">{#N/A,#N/A,TRUE,"Basic";#N/A,#N/A,TRUE,"EXT-TABLE";#N/A,#N/A,TRUE,"STEEL";#N/A,#N/A,TRUE,"INT-Table";#N/A,#N/A,TRUE,"STEEL";#N/A,#N/A,TRUE,"Door"}</definedName>
    <definedName name="dddddddddddddd_3_1" localSheetId="21" hidden="1">{#N/A,#N/A,TRUE,"Basic";#N/A,#N/A,TRUE,"EXT-TABLE";#N/A,#N/A,TRUE,"STEEL";#N/A,#N/A,TRUE,"INT-Table";#N/A,#N/A,TRUE,"STEEL";#N/A,#N/A,TRUE,"Door"}</definedName>
    <definedName name="dddddddddddddd_3_1" localSheetId="5" hidden="1">{#N/A,#N/A,TRUE,"Basic";#N/A,#N/A,TRUE,"EXT-TABLE";#N/A,#N/A,TRUE,"STEEL";#N/A,#N/A,TRUE,"INT-Table";#N/A,#N/A,TRUE,"STEEL";#N/A,#N/A,TRUE,"Door"}</definedName>
    <definedName name="dddddddddddddd_3_1" localSheetId="13" hidden="1">{#N/A,#N/A,TRUE,"Basic";#N/A,#N/A,TRUE,"EXT-TABLE";#N/A,#N/A,TRUE,"STEEL";#N/A,#N/A,TRUE,"INT-Table";#N/A,#N/A,TRUE,"STEEL";#N/A,#N/A,TRUE,"Door"}</definedName>
    <definedName name="dddddddddddddd_3_1" localSheetId="14" hidden="1">{#N/A,#N/A,TRUE,"Basic";#N/A,#N/A,TRUE,"EXT-TABLE";#N/A,#N/A,TRUE,"STEEL";#N/A,#N/A,TRUE,"INT-Table";#N/A,#N/A,TRUE,"STEEL";#N/A,#N/A,TRUE,"Door"}</definedName>
    <definedName name="dddddddddddddd_3_1" localSheetId="15" hidden="1">{#N/A,#N/A,TRUE,"Basic";#N/A,#N/A,TRUE,"EXT-TABLE";#N/A,#N/A,TRUE,"STEEL";#N/A,#N/A,TRUE,"INT-Table";#N/A,#N/A,TRUE,"STEEL";#N/A,#N/A,TRUE,"Door"}</definedName>
    <definedName name="dddddddddddddd_3_1" hidden="1">{#N/A,#N/A,TRUE,"Basic";#N/A,#N/A,TRUE,"EXT-TABLE";#N/A,#N/A,TRUE,"STEEL";#N/A,#N/A,TRUE,"INT-Table";#N/A,#N/A,TRUE,"STEEL";#N/A,#N/A,TRUE,"Door"}</definedName>
    <definedName name="dddddddddddddd_3_2" localSheetId="3" hidden="1">{#N/A,#N/A,TRUE,"Basic";#N/A,#N/A,TRUE,"EXT-TABLE";#N/A,#N/A,TRUE,"STEEL";#N/A,#N/A,TRUE,"INT-Table";#N/A,#N/A,TRUE,"STEEL";#N/A,#N/A,TRUE,"Door"}</definedName>
    <definedName name="dddddddddddddd_3_2" localSheetId="2" hidden="1">{#N/A,#N/A,TRUE,"Basic";#N/A,#N/A,TRUE,"EXT-TABLE";#N/A,#N/A,TRUE,"STEEL";#N/A,#N/A,TRUE,"INT-Table";#N/A,#N/A,TRUE,"STEEL";#N/A,#N/A,TRUE,"Door"}</definedName>
    <definedName name="dddddddddddddd_3_2" localSheetId="4" hidden="1">{#N/A,#N/A,TRUE,"Basic";#N/A,#N/A,TRUE,"EXT-TABLE";#N/A,#N/A,TRUE,"STEEL";#N/A,#N/A,TRUE,"INT-Table";#N/A,#N/A,TRUE,"STEEL";#N/A,#N/A,TRUE,"Door"}</definedName>
    <definedName name="dddddddddddddd_3_2" localSheetId="16" hidden="1">{#N/A,#N/A,TRUE,"Basic";#N/A,#N/A,TRUE,"EXT-TABLE";#N/A,#N/A,TRUE,"STEEL";#N/A,#N/A,TRUE,"INT-Table";#N/A,#N/A,TRUE,"STEEL";#N/A,#N/A,TRUE,"Door"}</definedName>
    <definedName name="dddddddddddddd_3_2" localSheetId="21" hidden="1">{#N/A,#N/A,TRUE,"Basic";#N/A,#N/A,TRUE,"EXT-TABLE";#N/A,#N/A,TRUE,"STEEL";#N/A,#N/A,TRUE,"INT-Table";#N/A,#N/A,TRUE,"STEEL";#N/A,#N/A,TRUE,"Door"}</definedName>
    <definedName name="dddddddddddddd_3_2" localSheetId="5" hidden="1">{#N/A,#N/A,TRUE,"Basic";#N/A,#N/A,TRUE,"EXT-TABLE";#N/A,#N/A,TRUE,"STEEL";#N/A,#N/A,TRUE,"INT-Table";#N/A,#N/A,TRUE,"STEEL";#N/A,#N/A,TRUE,"Door"}</definedName>
    <definedName name="dddddddddddddd_3_2" localSheetId="13" hidden="1">{#N/A,#N/A,TRUE,"Basic";#N/A,#N/A,TRUE,"EXT-TABLE";#N/A,#N/A,TRUE,"STEEL";#N/A,#N/A,TRUE,"INT-Table";#N/A,#N/A,TRUE,"STEEL";#N/A,#N/A,TRUE,"Door"}</definedName>
    <definedName name="dddddddddddddd_3_2" localSheetId="14" hidden="1">{#N/A,#N/A,TRUE,"Basic";#N/A,#N/A,TRUE,"EXT-TABLE";#N/A,#N/A,TRUE,"STEEL";#N/A,#N/A,TRUE,"INT-Table";#N/A,#N/A,TRUE,"STEEL";#N/A,#N/A,TRUE,"Door"}</definedName>
    <definedName name="dddddddddddddd_3_2" localSheetId="15" hidden="1">{#N/A,#N/A,TRUE,"Basic";#N/A,#N/A,TRUE,"EXT-TABLE";#N/A,#N/A,TRUE,"STEEL";#N/A,#N/A,TRUE,"INT-Table";#N/A,#N/A,TRUE,"STEEL";#N/A,#N/A,TRUE,"Door"}</definedName>
    <definedName name="dddddddddddddd_3_2" hidden="1">{#N/A,#N/A,TRUE,"Basic";#N/A,#N/A,TRUE,"EXT-TABLE";#N/A,#N/A,TRUE,"STEEL";#N/A,#N/A,TRUE,"INT-Table";#N/A,#N/A,TRUE,"STEEL";#N/A,#N/A,TRUE,"Door"}</definedName>
    <definedName name="dddddddddddddd_4" localSheetId="3" hidden="1">{#N/A,#N/A,TRUE,"Basic";#N/A,#N/A,TRUE,"EXT-TABLE";#N/A,#N/A,TRUE,"STEEL";#N/A,#N/A,TRUE,"INT-Table";#N/A,#N/A,TRUE,"STEEL";#N/A,#N/A,TRUE,"Door"}</definedName>
    <definedName name="dddddddddddddd_4" localSheetId="2" hidden="1">{#N/A,#N/A,TRUE,"Basic";#N/A,#N/A,TRUE,"EXT-TABLE";#N/A,#N/A,TRUE,"STEEL";#N/A,#N/A,TRUE,"INT-Table";#N/A,#N/A,TRUE,"STEEL";#N/A,#N/A,TRUE,"Door"}</definedName>
    <definedName name="dddddddddddddd_4" localSheetId="4" hidden="1">{#N/A,#N/A,TRUE,"Basic";#N/A,#N/A,TRUE,"EXT-TABLE";#N/A,#N/A,TRUE,"STEEL";#N/A,#N/A,TRUE,"INT-Table";#N/A,#N/A,TRUE,"STEEL";#N/A,#N/A,TRUE,"Door"}</definedName>
    <definedName name="dddddddddddddd_4" localSheetId="16" hidden="1">{#N/A,#N/A,TRUE,"Basic";#N/A,#N/A,TRUE,"EXT-TABLE";#N/A,#N/A,TRUE,"STEEL";#N/A,#N/A,TRUE,"INT-Table";#N/A,#N/A,TRUE,"STEEL";#N/A,#N/A,TRUE,"Door"}</definedName>
    <definedName name="dddddddddddddd_4" localSheetId="21" hidden="1">{#N/A,#N/A,TRUE,"Basic";#N/A,#N/A,TRUE,"EXT-TABLE";#N/A,#N/A,TRUE,"STEEL";#N/A,#N/A,TRUE,"INT-Table";#N/A,#N/A,TRUE,"STEEL";#N/A,#N/A,TRUE,"Door"}</definedName>
    <definedName name="dddddddddddddd_4" localSheetId="5" hidden="1">{#N/A,#N/A,TRUE,"Basic";#N/A,#N/A,TRUE,"EXT-TABLE";#N/A,#N/A,TRUE,"STEEL";#N/A,#N/A,TRUE,"INT-Table";#N/A,#N/A,TRUE,"STEEL";#N/A,#N/A,TRUE,"Door"}</definedName>
    <definedName name="dddddddddddddd_4" localSheetId="13" hidden="1">{#N/A,#N/A,TRUE,"Basic";#N/A,#N/A,TRUE,"EXT-TABLE";#N/A,#N/A,TRUE,"STEEL";#N/A,#N/A,TRUE,"INT-Table";#N/A,#N/A,TRUE,"STEEL";#N/A,#N/A,TRUE,"Door"}</definedName>
    <definedName name="dddddddddddddd_4" localSheetId="14" hidden="1">{#N/A,#N/A,TRUE,"Basic";#N/A,#N/A,TRUE,"EXT-TABLE";#N/A,#N/A,TRUE,"STEEL";#N/A,#N/A,TRUE,"INT-Table";#N/A,#N/A,TRUE,"STEEL";#N/A,#N/A,TRUE,"Door"}</definedName>
    <definedName name="dddddddddddddd_4" localSheetId="15" hidden="1">{#N/A,#N/A,TRUE,"Basic";#N/A,#N/A,TRUE,"EXT-TABLE";#N/A,#N/A,TRUE,"STEEL";#N/A,#N/A,TRUE,"INT-Table";#N/A,#N/A,TRUE,"STEEL";#N/A,#N/A,TRUE,"Door"}</definedName>
    <definedName name="dddddddddddddd_4" hidden="1">{#N/A,#N/A,TRUE,"Basic";#N/A,#N/A,TRUE,"EXT-TABLE";#N/A,#N/A,TRUE,"STEEL";#N/A,#N/A,TRUE,"INT-Table";#N/A,#N/A,TRUE,"STEEL";#N/A,#N/A,TRUE,"Door"}</definedName>
    <definedName name="dddddddddddddd_4_1" localSheetId="3" hidden="1">{#N/A,#N/A,TRUE,"Basic";#N/A,#N/A,TRUE,"EXT-TABLE";#N/A,#N/A,TRUE,"STEEL";#N/A,#N/A,TRUE,"INT-Table";#N/A,#N/A,TRUE,"STEEL";#N/A,#N/A,TRUE,"Door"}</definedName>
    <definedName name="dddddddddddddd_4_1" localSheetId="2" hidden="1">{#N/A,#N/A,TRUE,"Basic";#N/A,#N/A,TRUE,"EXT-TABLE";#N/A,#N/A,TRUE,"STEEL";#N/A,#N/A,TRUE,"INT-Table";#N/A,#N/A,TRUE,"STEEL";#N/A,#N/A,TRUE,"Door"}</definedName>
    <definedName name="dddddddddddddd_4_1" localSheetId="4" hidden="1">{#N/A,#N/A,TRUE,"Basic";#N/A,#N/A,TRUE,"EXT-TABLE";#N/A,#N/A,TRUE,"STEEL";#N/A,#N/A,TRUE,"INT-Table";#N/A,#N/A,TRUE,"STEEL";#N/A,#N/A,TRUE,"Door"}</definedName>
    <definedName name="dddddddddddddd_4_1" localSheetId="16" hidden="1">{#N/A,#N/A,TRUE,"Basic";#N/A,#N/A,TRUE,"EXT-TABLE";#N/A,#N/A,TRUE,"STEEL";#N/A,#N/A,TRUE,"INT-Table";#N/A,#N/A,TRUE,"STEEL";#N/A,#N/A,TRUE,"Door"}</definedName>
    <definedName name="dddddddddddddd_4_1" localSheetId="21" hidden="1">{#N/A,#N/A,TRUE,"Basic";#N/A,#N/A,TRUE,"EXT-TABLE";#N/A,#N/A,TRUE,"STEEL";#N/A,#N/A,TRUE,"INT-Table";#N/A,#N/A,TRUE,"STEEL";#N/A,#N/A,TRUE,"Door"}</definedName>
    <definedName name="dddddddddddddd_4_1" localSheetId="5" hidden="1">{#N/A,#N/A,TRUE,"Basic";#N/A,#N/A,TRUE,"EXT-TABLE";#N/A,#N/A,TRUE,"STEEL";#N/A,#N/A,TRUE,"INT-Table";#N/A,#N/A,TRUE,"STEEL";#N/A,#N/A,TRUE,"Door"}</definedName>
    <definedName name="dddddddddddddd_4_1" localSheetId="13" hidden="1">{#N/A,#N/A,TRUE,"Basic";#N/A,#N/A,TRUE,"EXT-TABLE";#N/A,#N/A,TRUE,"STEEL";#N/A,#N/A,TRUE,"INT-Table";#N/A,#N/A,TRUE,"STEEL";#N/A,#N/A,TRUE,"Door"}</definedName>
    <definedName name="dddddddddddddd_4_1" localSheetId="14" hidden="1">{#N/A,#N/A,TRUE,"Basic";#N/A,#N/A,TRUE,"EXT-TABLE";#N/A,#N/A,TRUE,"STEEL";#N/A,#N/A,TRUE,"INT-Table";#N/A,#N/A,TRUE,"STEEL";#N/A,#N/A,TRUE,"Door"}</definedName>
    <definedName name="dddddddddddddd_4_1" localSheetId="15" hidden="1">{#N/A,#N/A,TRUE,"Basic";#N/A,#N/A,TRUE,"EXT-TABLE";#N/A,#N/A,TRUE,"STEEL";#N/A,#N/A,TRUE,"INT-Table";#N/A,#N/A,TRUE,"STEEL";#N/A,#N/A,TRUE,"Door"}</definedName>
    <definedName name="dddddddddddddd_4_1" hidden="1">{#N/A,#N/A,TRUE,"Basic";#N/A,#N/A,TRUE,"EXT-TABLE";#N/A,#N/A,TRUE,"STEEL";#N/A,#N/A,TRUE,"INT-Table";#N/A,#N/A,TRUE,"STEEL";#N/A,#N/A,TRUE,"Door"}</definedName>
    <definedName name="dddddddddddddd_4_2" localSheetId="3" hidden="1">{#N/A,#N/A,TRUE,"Basic";#N/A,#N/A,TRUE,"EXT-TABLE";#N/A,#N/A,TRUE,"STEEL";#N/A,#N/A,TRUE,"INT-Table";#N/A,#N/A,TRUE,"STEEL";#N/A,#N/A,TRUE,"Door"}</definedName>
    <definedName name="dddddddddddddd_4_2" localSheetId="2" hidden="1">{#N/A,#N/A,TRUE,"Basic";#N/A,#N/A,TRUE,"EXT-TABLE";#N/A,#N/A,TRUE,"STEEL";#N/A,#N/A,TRUE,"INT-Table";#N/A,#N/A,TRUE,"STEEL";#N/A,#N/A,TRUE,"Door"}</definedName>
    <definedName name="dddddddddddddd_4_2" localSheetId="4" hidden="1">{#N/A,#N/A,TRUE,"Basic";#N/A,#N/A,TRUE,"EXT-TABLE";#N/A,#N/A,TRUE,"STEEL";#N/A,#N/A,TRUE,"INT-Table";#N/A,#N/A,TRUE,"STEEL";#N/A,#N/A,TRUE,"Door"}</definedName>
    <definedName name="dddddddddddddd_4_2" localSheetId="16" hidden="1">{#N/A,#N/A,TRUE,"Basic";#N/A,#N/A,TRUE,"EXT-TABLE";#N/A,#N/A,TRUE,"STEEL";#N/A,#N/A,TRUE,"INT-Table";#N/A,#N/A,TRUE,"STEEL";#N/A,#N/A,TRUE,"Door"}</definedName>
    <definedName name="dddddddddddddd_4_2" localSheetId="21" hidden="1">{#N/A,#N/A,TRUE,"Basic";#N/A,#N/A,TRUE,"EXT-TABLE";#N/A,#N/A,TRUE,"STEEL";#N/A,#N/A,TRUE,"INT-Table";#N/A,#N/A,TRUE,"STEEL";#N/A,#N/A,TRUE,"Door"}</definedName>
    <definedName name="dddddddddddddd_4_2" localSheetId="5" hidden="1">{#N/A,#N/A,TRUE,"Basic";#N/A,#N/A,TRUE,"EXT-TABLE";#N/A,#N/A,TRUE,"STEEL";#N/A,#N/A,TRUE,"INT-Table";#N/A,#N/A,TRUE,"STEEL";#N/A,#N/A,TRUE,"Door"}</definedName>
    <definedName name="dddddddddddddd_4_2" localSheetId="13" hidden="1">{#N/A,#N/A,TRUE,"Basic";#N/A,#N/A,TRUE,"EXT-TABLE";#N/A,#N/A,TRUE,"STEEL";#N/A,#N/A,TRUE,"INT-Table";#N/A,#N/A,TRUE,"STEEL";#N/A,#N/A,TRUE,"Door"}</definedName>
    <definedName name="dddddddddddddd_4_2" localSheetId="14" hidden="1">{#N/A,#N/A,TRUE,"Basic";#N/A,#N/A,TRUE,"EXT-TABLE";#N/A,#N/A,TRUE,"STEEL";#N/A,#N/A,TRUE,"INT-Table";#N/A,#N/A,TRUE,"STEEL";#N/A,#N/A,TRUE,"Door"}</definedName>
    <definedName name="dddddddddddddd_4_2" localSheetId="15" hidden="1">{#N/A,#N/A,TRUE,"Basic";#N/A,#N/A,TRUE,"EXT-TABLE";#N/A,#N/A,TRUE,"STEEL";#N/A,#N/A,TRUE,"INT-Table";#N/A,#N/A,TRUE,"STEEL";#N/A,#N/A,TRUE,"Door"}</definedName>
    <definedName name="dddddddddddddd_4_2" hidden="1">{#N/A,#N/A,TRUE,"Basic";#N/A,#N/A,TRUE,"EXT-TABLE";#N/A,#N/A,TRUE,"STEEL";#N/A,#N/A,TRUE,"INT-Table";#N/A,#N/A,TRUE,"STEEL";#N/A,#N/A,TRUE,"Door"}</definedName>
    <definedName name="dddddddddddddd_5" localSheetId="3" hidden="1">{#N/A,#N/A,TRUE,"Basic";#N/A,#N/A,TRUE,"EXT-TABLE";#N/A,#N/A,TRUE,"STEEL";#N/A,#N/A,TRUE,"INT-Table";#N/A,#N/A,TRUE,"STEEL";#N/A,#N/A,TRUE,"Door"}</definedName>
    <definedName name="dddddddddddddd_5" localSheetId="2" hidden="1">{#N/A,#N/A,TRUE,"Basic";#N/A,#N/A,TRUE,"EXT-TABLE";#N/A,#N/A,TRUE,"STEEL";#N/A,#N/A,TRUE,"INT-Table";#N/A,#N/A,TRUE,"STEEL";#N/A,#N/A,TRUE,"Door"}</definedName>
    <definedName name="dddddddddddddd_5" localSheetId="4" hidden="1">{#N/A,#N/A,TRUE,"Basic";#N/A,#N/A,TRUE,"EXT-TABLE";#N/A,#N/A,TRUE,"STEEL";#N/A,#N/A,TRUE,"INT-Table";#N/A,#N/A,TRUE,"STEEL";#N/A,#N/A,TRUE,"Door"}</definedName>
    <definedName name="dddddddddddddd_5" localSheetId="16" hidden="1">{#N/A,#N/A,TRUE,"Basic";#N/A,#N/A,TRUE,"EXT-TABLE";#N/A,#N/A,TRUE,"STEEL";#N/A,#N/A,TRUE,"INT-Table";#N/A,#N/A,TRUE,"STEEL";#N/A,#N/A,TRUE,"Door"}</definedName>
    <definedName name="dddddddddddddd_5" localSheetId="21" hidden="1">{#N/A,#N/A,TRUE,"Basic";#N/A,#N/A,TRUE,"EXT-TABLE";#N/A,#N/A,TRUE,"STEEL";#N/A,#N/A,TRUE,"INT-Table";#N/A,#N/A,TRUE,"STEEL";#N/A,#N/A,TRUE,"Door"}</definedName>
    <definedName name="dddddddddddddd_5" localSheetId="5" hidden="1">{#N/A,#N/A,TRUE,"Basic";#N/A,#N/A,TRUE,"EXT-TABLE";#N/A,#N/A,TRUE,"STEEL";#N/A,#N/A,TRUE,"INT-Table";#N/A,#N/A,TRUE,"STEEL";#N/A,#N/A,TRUE,"Door"}</definedName>
    <definedName name="dddddddddddddd_5" localSheetId="13" hidden="1">{#N/A,#N/A,TRUE,"Basic";#N/A,#N/A,TRUE,"EXT-TABLE";#N/A,#N/A,TRUE,"STEEL";#N/A,#N/A,TRUE,"INT-Table";#N/A,#N/A,TRUE,"STEEL";#N/A,#N/A,TRUE,"Door"}</definedName>
    <definedName name="dddddddddddddd_5" localSheetId="14" hidden="1">{#N/A,#N/A,TRUE,"Basic";#N/A,#N/A,TRUE,"EXT-TABLE";#N/A,#N/A,TRUE,"STEEL";#N/A,#N/A,TRUE,"INT-Table";#N/A,#N/A,TRUE,"STEEL";#N/A,#N/A,TRUE,"Door"}</definedName>
    <definedName name="dddddddddddddd_5" localSheetId="15" hidden="1">{#N/A,#N/A,TRUE,"Basic";#N/A,#N/A,TRUE,"EXT-TABLE";#N/A,#N/A,TRUE,"STEEL";#N/A,#N/A,TRUE,"INT-Table";#N/A,#N/A,TRUE,"STEEL";#N/A,#N/A,TRUE,"Door"}</definedName>
    <definedName name="dddddddddddddd_5" hidden="1">{#N/A,#N/A,TRUE,"Basic";#N/A,#N/A,TRUE,"EXT-TABLE";#N/A,#N/A,TRUE,"STEEL";#N/A,#N/A,TRUE,"INT-Table";#N/A,#N/A,TRUE,"STEEL";#N/A,#N/A,TRUE,"Door"}</definedName>
    <definedName name="dddddddddddddd_5_1" localSheetId="3" hidden="1">{#N/A,#N/A,TRUE,"Basic";#N/A,#N/A,TRUE,"EXT-TABLE";#N/A,#N/A,TRUE,"STEEL";#N/A,#N/A,TRUE,"INT-Table";#N/A,#N/A,TRUE,"STEEL";#N/A,#N/A,TRUE,"Door"}</definedName>
    <definedName name="dddddddddddddd_5_1" localSheetId="2" hidden="1">{#N/A,#N/A,TRUE,"Basic";#N/A,#N/A,TRUE,"EXT-TABLE";#N/A,#N/A,TRUE,"STEEL";#N/A,#N/A,TRUE,"INT-Table";#N/A,#N/A,TRUE,"STEEL";#N/A,#N/A,TRUE,"Door"}</definedName>
    <definedName name="dddddddddddddd_5_1" localSheetId="4" hidden="1">{#N/A,#N/A,TRUE,"Basic";#N/A,#N/A,TRUE,"EXT-TABLE";#N/A,#N/A,TRUE,"STEEL";#N/A,#N/A,TRUE,"INT-Table";#N/A,#N/A,TRUE,"STEEL";#N/A,#N/A,TRUE,"Door"}</definedName>
    <definedName name="dddddddddddddd_5_1" localSheetId="16" hidden="1">{#N/A,#N/A,TRUE,"Basic";#N/A,#N/A,TRUE,"EXT-TABLE";#N/A,#N/A,TRUE,"STEEL";#N/A,#N/A,TRUE,"INT-Table";#N/A,#N/A,TRUE,"STEEL";#N/A,#N/A,TRUE,"Door"}</definedName>
    <definedName name="dddddddddddddd_5_1" localSheetId="21" hidden="1">{#N/A,#N/A,TRUE,"Basic";#N/A,#N/A,TRUE,"EXT-TABLE";#N/A,#N/A,TRUE,"STEEL";#N/A,#N/A,TRUE,"INT-Table";#N/A,#N/A,TRUE,"STEEL";#N/A,#N/A,TRUE,"Door"}</definedName>
    <definedName name="dddddddddddddd_5_1" localSheetId="5" hidden="1">{#N/A,#N/A,TRUE,"Basic";#N/A,#N/A,TRUE,"EXT-TABLE";#N/A,#N/A,TRUE,"STEEL";#N/A,#N/A,TRUE,"INT-Table";#N/A,#N/A,TRUE,"STEEL";#N/A,#N/A,TRUE,"Door"}</definedName>
    <definedName name="dddddddddddddd_5_1" localSheetId="13" hidden="1">{#N/A,#N/A,TRUE,"Basic";#N/A,#N/A,TRUE,"EXT-TABLE";#N/A,#N/A,TRUE,"STEEL";#N/A,#N/A,TRUE,"INT-Table";#N/A,#N/A,TRUE,"STEEL";#N/A,#N/A,TRUE,"Door"}</definedName>
    <definedName name="dddddddddddddd_5_1" localSheetId="14" hidden="1">{#N/A,#N/A,TRUE,"Basic";#N/A,#N/A,TRUE,"EXT-TABLE";#N/A,#N/A,TRUE,"STEEL";#N/A,#N/A,TRUE,"INT-Table";#N/A,#N/A,TRUE,"STEEL";#N/A,#N/A,TRUE,"Door"}</definedName>
    <definedName name="dddddddddddddd_5_1" localSheetId="15" hidden="1">{#N/A,#N/A,TRUE,"Basic";#N/A,#N/A,TRUE,"EXT-TABLE";#N/A,#N/A,TRUE,"STEEL";#N/A,#N/A,TRUE,"INT-Table";#N/A,#N/A,TRUE,"STEEL";#N/A,#N/A,TRUE,"Door"}</definedName>
    <definedName name="dddddddddddddd_5_1" hidden="1">{#N/A,#N/A,TRUE,"Basic";#N/A,#N/A,TRUE,"EXT-TABLE";#N/A,#N/A,TRUE,"STEEL";#N/A,#N/A,TRUE,"INT-Table";#N/A,#N/A,TRUE,"STEEL";#N/A,#N/A,TRUE,"Door"}</definedName>
    <definedName name="dddddddddddddd_5_2" localSheetId="3" hidden="1">{#N/A,#N/A,TRUE,"Basic";#N/A,#N/A,TRUE,"EXT-TABLE";#N/A,#N/A,TRUE,"STEEL";#N/A,#N/A,TRUE,"INT-Table";#N/A,#N/A,TRUE,"STEEL";#N/A,#N/A,TRUE,"Door"}</definedName>
    <definedName name="dddddddddddddd_5_2" localSheetId="2" hidden="1">{#N/A,#N/A,TRUE,"Basic";#N/A,#N/A,TRUE,"EXT-TABLE";#N/A,#N/A,TRUE,"STEEL";#N/A,#N/A,TRUE,"INT-Table";#N/A,#N/A,TRUE,"STEEL";#N/A,#N/A,TRUE,"Door"}</definedName>
    <definedName name="dddddddddddddd_5_2" localSheetId="4" hidden="1">{#N/A,#N/A,TRUE,"Basic";#N/A,#N/A,TRUE,"EXT-TABLE";#N/A,#N/A,TRUE,"STEEL";#N/A,#N/A,TRUE,"INT-Table";#N/A,#N/A,TRUE,"STEEL";#N/A,#N/A,TRUE,"Door"}</definedName>
    <definedName name="dddddddddddddd_5_2" localSheetId="16" hidden="1">{#N/A,#N/A,TRUE,"Basic";#N/A,#N/A,TRUE,"EXT-TABLE";#N/A,#N/A,TRUE,"STEEL";#N/A,#N/A,TRUE,"INT-Table";#N/A,#N/A,TRUE,"STEEL";#N/A,#N/A,TRUE,"Door"}</definedName>
    <definedName name="dddddddddddddd_5_2" localSheetId="21" hidden="1">{#N/A,#N/A,TRUE,"Basic";#N/A,#N/A,TRUE,"EXT-TABLE";#N/A,#N/A,TRUE,"STEEL";#N/A,#N/A,TRUE,"INT-Table";#N/A,#N/A,TRUE,"STEEL";#N/A,#N/A,TRUE,"Door"}</definedName>
    <definedName name="dddddddddddddd_5_2" localSheetId="5" hidden="1">{#N/A,#N/A,TRUE,"Basic";#N/A,#N/A,TRUE,"EXT-TABLE";#N/A,#N/A,TRUE,"STEEL";#N/A,#N/A,TRUE,"INT-Table";#N/A,#N/A,TRUE,"STEEL";#N/A,#N/A,TRUE,"Door"}</definedName>
    <definedName name="dddddddddddddd_5_2" localSheetId="13" hidden="1">{#N/A,#N/A,TRUE,"Basic";#N/A,#N/A,TRUE,"EXT-TABLE";#N/A,#N/A,TRUE,"STEEL";#N/A,#N/A,TRUE,"INT-Table";#N/A,#N/A,TRUE,"STEEL";#N/A,#N/A,TRUE,"Door"}</definedName>
    <definedName name="dddddddddddddd_5_2" localSheetId="14" hidden="1">{#N/A,#N/A,TRUE,"Basic";#N/A,#N/A,TRUE,"EXT-TABLE";#N/A,#N/A,TRUE,"STEEL";#N/A,#N/A,TRUE,"INT-Table";#N/A,#N/A,TRUE,"STEEL";#N/A,#N/A,TRUE,"Door"}</definedName>
    <definedName name="dddddddddddddd_5_2" localSheetId="15" hidden="1">{#N/A,#N/A,TRUE,"Basic";#N/A,#N/A,TRUE,"EXT-TABLE";#N/A,#N/A,TRUE,"STEEL";#N/A,#N/A,TRUE,"INT-Table";#N/A,#N/A,TRUE,"STEEL";#N/A,#N/A,TRUE,"Door"}</definedName>
    <definedName name="dddddddddddddd_5_2" hidden="1">{#N/A,#N/A,TRUE,"Basic";#N/A,#N/A,TRUE,"EXT-TABLE";#N/A,#N/A,TRUE,"STEEL";#N/A,#N/A,TRUE,"INT-Table";#N/A,#N/A,TRUE,"STEEL";#N/A,#N/A,TRUE,"Door"}</definedName>
    <definedName name="dddf" localSheetId="3" hidden="1">{"'장비'!$A$3:$M$12"}</definedName>
    <definedName name="dddf" localSheetId="2" hidden="1">{"'장비'!$A$3:$M$12"}</definedName>
    <definedName name="dddf" localSheetId="4" hidden="1">{"'장비'!$A$3:$M$12"}</definedName>
    <definedName name="dddf" localSheetId="16" hidden="1">{"'장비'!$A$3:$M$12"}</definedName>
    <definedName name="dddf" localSheetId="21" hidden="1">{"'장비'!$A$3:$M$12"}</definedName>
    <definedName name="dddf" localSheetId="5" hidden="1">{"'장비'!$A$3:$M$12"}</definedName>
    <definedName name="dddf" localSheetId="13" hidden="1">{"'장비'!$A$3:$M$12"}</definedName>
    <definedName name="dddf" localSheetId="14" hidden="1">{"'장비'!$A$3:$M$12"}</definedName>
    <definedName name="dddf" localSheetId="15" hidden="1">{"'장비'!$A$3:$M$12"}</definedName>
    <definedName name="dddf" hidden="1">{"'장비'!$A$3:$M$12"}</definedName>
    <definedName name="DDFD" localSheetId="3" hidden="1">{#N/A,#N/A,FALSE,"CCTV"}</definedName>
    <definedName name="DDFD" localSheetId="9" hidden="1">{#N/A,#N/A,FALSE,"CCTV"}</definedName>
    <definedName name="DDFD" localSheetId="8" hidden="1">{#N/A,#N/A,FALSE,"CCTV"}</definedName>
    <definedName name="DDFD" localSheetId="0" hidden="1">{#N/A,#N/A,FALSE,"CCTV"}</definedName>
    <definedName name="DDFD" localSheetId="10" hidden="1">{#N/A,#N/A,FALSE,"CCTV"}</definedName>
    <definedName name="DDFD" localSheetId="6" hidden="1">{#N/A,#N/A,FALSE,"CCTV"}</definedName>
    <definedName name="DDFD" localSheetId="12" hidden="1">{#N/A,#N/A,FALSE,"CCTV"}</definedName>
    <definedName name="DDFD" localSheetId="11" hidden="1">{#N/A,#N/A,FALSE,"CCTV"}</definedName>
    <definedName name="DDFD" localSheetId="1" hidden="1">{#N/A,#N/A,FALSE,"CCTV"}</definedName>
    <definedName name="DDFD" localSheetId="2" hidden="1">{#N/A,#N/A,FALSE,"CCTV"}</definedName>
    <definedName name="DDFD" localSheetId="4" hidden="1">{#N/A,#N/A,FALSE,"CCTV"}</definedName>
    <definedName name="DDFD" localSheetId="16" hidden="1">{#N/A,#N/A,FALSE,"CCTV"}</definedName>
    <definedName name="DDFD" localSheetId="21" hidden="1">{#N/A,#N/A,FALSE,"CCTV"}</definedName>
    <definedName name="DDFD" localSheetId="5" hidden="1">{#N/A,#N/A,FALSE,"CCTV"}</definedName>
    <definedName name="DDFD" localSheetId="23" hidden="1">{#N/A,#N/A,FALSE,"CCTV"}</definedName>
    <definedName name="DDFD" localSheetId="7" hidden="1">{#N/A,#N/A,FALSE,"CCTV"}</definedName>
    <definedName name="DDFD" localSheetId="13" hidden="1">{#N/A,#N/A,FALSE,"CCTV"}</definedName>
    <definedName name="DDFD" localSheetId="18" hidden="1">{#N/A,#N/A,FALSE,"CCTV"}</definedName>
    <definedName name="DDFD" localSheetId="14" hidden="1">{#N/A,#N/A,FALSE,"CCTV"}</definedName>
    <definedName name="DDFD" localSheetId="15" hidden="1">{#N/A,#N/A,FALSE,"CCTV"}</definedName>
    <definedName name="DDFD" hidden="1">{#N/A,#N/A,FALSE,"CCTV"}</definedName>
    <definedName name="DE" localSheetId="3" hidden="1">'[62]갑지(추정)'!#REF!</definedName>
    <definedName name="DE" localSheetId="2" hidden="1">'[62]갑지(추정)'!#REF!</definedName>
    <definedName name="DE" localSheetId="4" hidden="1">'[62]갑지(추정)'!#REF!</definedName>
    <definedName name="DE" localSheetId="16" hidden="1">'[62]갑지(추정)'!#REF!</definedName>
    <definedName name="DE" localSheetId="21" hidden="1">'[62]갑지(추정)'!#REF!</definedName>
    <definedName name="DE" localSheetId="5" hidden="1">'[62]갑지(추정)'!#REF!</definedName>
    <definedName name="DE" localSheetId="13" hidden="1">'[62]갑지(추정)'!#REF!</definedName>
    <definedName name="DE" localSheetId="18" hidden="1">'[62]갑지(추정)'!#REF!</definedName>
    <definedName name="DE" localSheetId="14" hidden="1">'[62]갑지(추정)'!#REF!</definedName>
    <definedName name="DE" localSheetId="15" hidden="1">'[62]갑지(추정)'!#REF!</definedName>
    <definedName name="DE" hidden="1">'[62]갑지(추정)'!#REF!</definedName>
    <definedName name="dem">#REF!</definedName>
    <definedName name="Densidad_de_los_gases____0__C" localSheetId="23">#REF!</definedName>
    <definedName name="Densidad_de_los_gases____0__C">#REF!</definedName>
    <definedName name="DensityUnits" localSheetId="3">[34]DATA_LIST!$G$41:$G$42</definedName>
    <definedName name="DensityUnits" localSheetId="2">[34]DATA_LIST!$G$41:$G$42</definedName>
    <definedName name="DensityUnits" localSheetId="4">[34]DATA_LIST!$G$41:$G$42</definedName>
    <definedName name="DensityUnits" localSheetId="16">[34]DATA_LIST!$G$41:$G$42</definedName>
    <definedName name="DensityUnits" localSheetId="21">[34]DATA_LIST!$G$41:$G$42</definedName>
    <definedName name="DensityUnits" localSheetId="5">[34]DATA_LIST!$G$41:$G$42</definedName>
    <definedName name="DensityUnits" localSheetId="13">[34]DATA_LIST!$G$41:$G$42</definedName>
    <definedName name="DensityUnits" localSheetId="18">[34]DATA_LIST!$G$41:$G$42</definedName>
    <definedName name="DensityUnits" localSheetId="14">[34]DATA_LIST!$G$41:$G$42</definedName>
    <definedName name="DensityUnits" localSheetId="15">[34]DATA_LIST!$G$41:$G$42</definedName>
    <definedName name="DensityUnits">[34]DATA_LIST!$G$41:$G$42</definedName>
    <definedName name="DESC_BRIDGE">#REF!</definedName>
    <definedName name="DESCR" localSheetId="3">[1]PP!$IO$4891</definedName>
    <definedName name="DESCR" localSheetId="2">[1]PP!$IO$4891</definedName>
    <definedName name="DESCR" localSheetId="4">[1]PP!$IO$4891</definedName>
    <definedName name="DESCR" localSheetId="16">[1]PP!$IO$4891</definedName>
    <definedName name="DESCR" localSheetId="21">[1]PP!$IO$4891</definedName>
    <definedName name="DESCR" localSheetId="5">[1]PP!$IO$4891</definedName>
    <definedName name="DESCR" localSheetId="13">[1]PP!$IO$4891</definedName>
    <definedName name="DESCR" localSheetId="18">[1]PP!$IO$4891</definedName>
    <definedName name="DESCR" localSheetId="14">[1]PP!$IO$4891</definedName>
    <definedName name="DESCR" localSheetId="15">[1]PP!$IO$4891</definedName>
    <definedName name="DESCR">[1]PP!$IO$4891</definedName>
    <definedName name="Design_Temp" localSheetId="3">'[41]Noise (3)'!$C$6</definedName>
    <definedName name="Design_Temp" localSheetId="2">'[41]Noise (3)'!$C$6</definedName>
    <definedName name="Design_Temp" localSheetId="4">'[41]Noise (3)'!$C$6</definedName>
    <definedName name="Design_Temp" localSheetId="16">'[41]Noise (3)'!$C$6</definedName>
    <definedName name="Design_Temp" localSheetId="21">'[41]Noise (3)'!$C$6</definedName>
    <definedName name="Design_Temp" localSheetId="5">'[41]Noise (3)'!$C$6</definedName>
    <definedName name="Design_Temp" localSheetId="13">'[41]Noise (3)'!$C$6</definedName>
    <definedName name="Design_Temp" localSheetId="18">'[41]Noise (3)'!$C$6</definedName>
    <definedName name="Design_Temp" localSheetId="14">'[41]Noise (3)'!$C$6</definedName>
    <definedName name="Design_Temp" localSheetId="15">'[41]Noise (3)'!$C$6</definedName>
    <definedName name="Design_Temp">'[41]Noise (3)'!$C$6</definedName>
    <definedName name="desy" localSheetId="3" hidden="1">{"'Liquid'!$A$1:$U$57"}</definedName>
    <definedName name="desy" localSheetId="2" hidden="1">{"'Liquid'!$A$1:$U$57"}</definedName>
    <definedName name="desy" localSheetId="4" hidden="1">{"'Liquid'!$A$1:$U$57"}</definedName>
    <definedName name="desy" localSheetId="16" hidden="1">{"'Liquid'!$A$1:$U$57"}</definedName>
    <definedName name="desy" localSheetId="21" hidden="1">{"'Liquid'!$A$1:$U$57"}</definedName>
    <definedName name="desy" localSheetId="5" hidden="1">{"'Liquid'!$A$1:$U$57"}</definedName>
    <definedName name="desy" localSheetId="13" hidden="1">{"'Liquid'!$A$1:$U$57"}</definedName>
    <definedName name="desy" localSheetId="14" hidden="1">{"'Liquid'!$A$1:$U$57"}</definedName>
    <definedName name="desy" localSheetId="15" hidden="1">{"'Liquid'!$A$1:$U$57"}</definedName>
    <definedName name="desy" hidden="1">{"'Liquid'!$A$1:$U$57"}</definedName>
    <definedName name="dev">#REF!</definedName>
    <definedName name="DEWSLDW" localSheetId="3" hidden="1">{#N/A,#N/A,TRUE,"SUM";#N/A,#N/A,TRUE,"EE";#N/A,#N/A,TRUE,"AC";#N/A,#N/A,TRUE,"SN"}</definedName>
    <definedName name="DEWSLDW" localSheetId="2" hidden="1">{#N/A,#N/A,TRUE,"SUM";#N/A,#N/A,TRUE,"EE";#N/A,#N/A,TRUE,"AC";#N/A,#N/A,TRUE,"SN"}</definedName>
    <definedName name="DEWSLDW" localSheetId="4" hidden="1">{#N/A,#N/A,TRUE,"SUM";#N/A,#N/A,TRUE,"EE";#N/A,#N/A,TRUE,"AC";#N/A,#N/A,TRUE,"SN"}</definedName>
    <definedName name="DEWSLDW" localSheetId="16" hidden="1">{#N/A,#N/A,TRUE,"SUM";#N/A,#N/A,TRUE,"EE";#N/A,#N/A,TRUE,"AC";#N/A,#N/A,TRUE,"SN"}</definedName>
    <definedName name="DEWSLDW" localSheetId="21" hidden="1">{#N/A,#N/A,TRUE,"SUM";#N/A,#N/A,TRUE,"EE";#N/A,#N/A,TRUE,"AC";#N/A,#N/A,TRUE,"SN"}</definedName>
    <definedName name="DEWSLDW" localSheetId="5" hidden="1">{#N/A,#N/A,TRUE,"SUM";#N/A,#N/A,TRUE,"EE";#N/A,#N/A,TRUE,"AC";#N/A,#N/A,TRUE,"SN"}</definedName>
    <definedName name="DEWSLDW" localSheetId="13" hidden="1">{#N/A,#N/A,TRUE,"SUM";#N/A,#N/A,TRUE,"EE";#N/A,#N/A,TRUE,"AC";#N/A,#N/A,TRUE,"SN"}</definedName>
    <definedName name="DEWSLDW" localSheetId="14" hidden="1">{#N/A,#N/A,TRUE,"SUM";#N/A,#N/A,TRUE,"EE";#N/A,#N/A,TRUE,"AC";#N/A,#N/A,TRUE,"SN"}</definedName>
    <definedName name="DEWSLDW" localSheetId="15" hidden="1">{#N/A,#N/A,TRUE,"SUM";#N/A,#N/A,TRUE,"EE";#N/A,#N/A,TRUE,"AC";#N/A,#N/A,TRUE,"SN"}</definedName>
    <definedName name="DEWSLDW" hidden="1">{#N/A,#N/A,TRUE,"SUM";#N/A,#N/A,TRUE,"EE";#N/A,#N/A,TRUE,"AC";#N/A,#N/A,TRUE,"SN"}</definedName>
    <definedName name="dfaf" localSheetId="3" hidden="1">{"'장비'!$A$3:$M$12"}</definedName>
    <definedName name="dfaf" localSheetId="2" hidden="1">{"'장비'!$A$3:$M$12"}</definedName>
    <definedName name="dfaf" localSheetId="4" hidden="1">{"'장비'!$A$3:$M$12"}</definedName>
    <definedName name="dfaf" localSheetId="16" hidden="1">{"'장비'!$A$3:$M$12"}</definedName>
    <definedName name="dfaf" localSheetId="21" hidden="1">{"'장비'!$A$3:$M$12"}</definedName>
    <definedName name="dfaf" localSheetId="5" hidden="1">{"'장비'!$A$3:$M$12"}</definedName>
    <definedName name="dfaf" localSheetId="13" hidden="1">{"'장비'!$A$3:$M$12"}</definedName>
    <definedName name="dfaf" localSheetId="14" hidden="1">{"'장비'!$A$3:$M$12"}</definedName>
    <definedName name="dfaf" localSheetId="15" hidden="1">{"'장비'!$A$3:$M$12"}</definedName>
    <definedName name="dfaf" hidden="1">{"'장비'!$A$3:$M$12"}</definedName>
    <definedName name="dfasf" localSheetId="3" hidden="1">{#N/A,#N/A,TRUE,"Basic";#N/A,#N/A,TRUE,"EXT-TABLE";#N/A,#N/A,TRUE,"STEEL";#N/A,#N/A,TRUE,"INT-Table";#N/A,#N/A,TRUE,"STEEL";#N/A,#N/A,TRUE,"Door"}</definedName>
    <definedName name="dfasf" localSheetId="2" hidden="1">{#N/A,#N/A,TRUE,"Basic";#N/A,#N/A,TRUE,"EXT-TABLE";#N/A,#N/A,TRUE,"STEEL";#N/A,#N/A,TRUE,"INT-Table";#N/A,#N/A,TRUE,"STEEL";#N/A,#N/A,TRUE,"Door"}</definedName>
    <definedName name="dfasf" localSheetId="4" hidden="1">{#N/A,#N/A,TRUE,"Basic";#N/A,#N/A,TRUE,"EXT-TABLE";#N/A,#N/A,TRUE,"STEEL";#N/A,#N/A,TRUE,"INT-Table";#N/A,#N/A,TRUE,"STEEL";#N/A,#N/A,TRUE,"Door"}</definedName>
    <definedName name="dfasf" localSheetId="16" hidden="1">{#N/A,#N/A,TRUE,"Basic";#N/A,#N/A,TRUE,"EXT-TABLE";#N/A,#N/A,TRUE,"STEEL";#N/A,#N/A,TRUE,"INT-Table";#N/A,#N/A,TRUE,"STEEL";#N/A,#N/A,TRUE,"Door"}</definedName>
    <definedName name="dfasf" localSheetId="21" hidden="1">{#N/A,#N/A,TRUE,"Basic";#N/A,#N/A,TRUE,"EXT-TABLE";#N/A,#N/A,TRUE,"STEEL";#N/A,#N/A,TRUE,"INT-Table";#N/A,#N/A,TRUE,"STEEL";#N/A,#N/A,TRUE,"Door"}</definedName>
    <definedName name="dfasf" localSheetId="5" hidden="1">{#N/A,#N/A,TRUE,"Basic";#N/A,#N/A,TRUE,"EXT-TABLE";#N/A,#N/A,TRUE,"STEEL";#N/A,#N/A,TRUE,"INT-Table";#N/A,#N/A,TRUE,"STEEL";#N/A,#N/A,TRUE,"Door"}</definedName>
    <definedName name="dfasf" localSheetId="13" hidden="1">{#N/A,#N/A,TRUE,"Basic";#N/A,#N/A,TRUE,"EXT-TABLE";#N/A,#N/A,TRUE,"STEEL";#N/A,#N/A,TRUE,"INT-Table";#N/A,#N/A,TRUE,"STEEL";#N/A,#N/A,TRUE,"Door"}</definedName>
    <definedName name="dfasf" localSheetId="14" hidden="1">{#N/A,#N/A,TRUE,"Basic";#N/A,#N/A,TRUE,"EXT-TABLE";#N/A,#N/A,TRUE,"STEEL";#N/A,#N/A,TRUE,"INT-Table";#N/A,#N/A,TRUE,"STEEL";#N/A,#N/A,TRUE,"Door"}</definedName>
    <definedName name="dfasf" localSheetId="15" hidden="1">{#N/A,#N/A,TRUE,"Basic";#N/A,#N/A,TRUE,"EXT-TABLE";#N/A,#N/A,TRUE,"STEEL";#N/A,#N/A,TRUE,"INT-Table";#N/A,#N/A,TRUE,"STEEL";#N/A,#N/A,TRUE,"Door"}</definedName>
    <definedName name="dfasf" hidden="1">{#N/A,#N/A,TRUE,"Basic";#N/A,#N/A,TRUE,"EXT-TABLE";#N/A,#N/A,TRUE,"STEEL";#N/A,#N/A,TRUE,"INT-Table";#N/A,#N/A,TRUE,"STEEL";#N/A,#N/A,TRUE,"Door"}</definedName>
    <definedName name="dfd"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localSheetId="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localSheetId="16"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localSheetId="2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localSheetId="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localSheetId="1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localSheetId="1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localSheetId="1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f" localSheetId="3" hidden="1">{"'장비'!$A$3:$M$12"}</definedName>
    <definedName name="dfdf" localSheetId="2" hidden="1">{"'장비'!$A$3:$M$12"}</definedName>
    <definedName name="dfdf" localSheetId="4" hidden="1">{"'장비'!$A$3:$M$12"}</definedName>
    <definedName name="dfdf" localSheetId="16" hidden="1">{"'장비'!$A$3:$M$12"}</definedName>
    <definedName name="dfdf" localSheetId="21" hidden="1">{"'장비'!$A$3:$M$12"}</definedName>
    <definedName name="dfdf" localSheetId="5" hidden="1">{"'장비'!$A$3:$M$12"}</definedName>
    <definedName name="dfdf" localSheetId="13" hidden="1">{"'장비'!$A$3:$M$12"}</definedName>
    <definedName name="dfdf" localSheetId="14" hidden="1">{"'장비'!$A$3:$M$12"}</definedName>
    <definedName name="dfdf" localSheetId="15" hidden="1">{"'장비'!$A$3:$M$12"}</definedName>
    <definedName name="dfdf" hidden="1">{"'장비'!$A$3:$M$12"}</definedName>
    <definedName name="DFDFDS" localSheetId="3" hidden="1">{#N/A,#N/A,TRUE,"SUM";#N/A,#N/A,TRUE,"EE";#N/A,#N/A,TRUE,"AC";#N/A,#N/A,TRUE,"SN"}</definedName>
    <definedName name="DFDFDS" localSheetId="2" hidden="1">{#N/A,#N/A,TRUE,"SUM";#N/A,#N/A,TRUE,"EE";#N/A,#N/A,TRUE,"AC";#N/A,#N/A,TRUE,"SN"}</definedName>
    <definedName name="DFDFDS" localSheetId="4" hidden="1">{#N/A,#N/A,TRUE,"SUM";#N/A,#N/A,TRUE,"EE";#N/A,#N/A,TRUE,"AC";#N/A,#N/A,TRUE,"SN"}</definedName>
    <definedName name="DFDFDS" localSheetId="16" hidden="1">{#N/A,#N/A,TRUE,"SUM";#N/A,#N/A,TRUE,"EE";#N/A,#N/A,TRUE,"AC";#N/A,#N/A,TRUE,"SN"}</definedName>
    <definedName name="DFDFDS" localSheetId="21" hidden="1">{#N/A,#N/A,TRUE,"SUM";#N/A,#N/A,TRUE,"EE";#N/A,#N/A,TRUE,"AC";#N/A,#N/A,TRUE,"SN"}</definedName>
    <definedName name="DFDFDS" localSheetId="5" hidden="1">{#N/A,#N/A,TRUE,"SUM";#N/A,#N/A,TRUE,"EE";#N/A,#N/A,TRUE,"AC";#N/A,#N/A,TRUE,"SN"}</definedName>
    <definedName name="DFDFDS" localSheetId="13" hidden="1">{#N/A,#N/A,TRUE,"SUM";#N/A,#N/A,TRUE,"EE";#N/A,#N/A,TRUE,"AC";#N/A,#N/A,TRUE,"SN"}</definedName>
    <definedName name="DFDFDS" localSheetId="14" hidden="1">{#N/A,#N/A,TRUE,"SUM";#N/A,#N/A,TRUE,"EE";#N/A,#N/A,TRUE,"AC";#N/A,#N/A,TRUE,"SN"}</definedName>
    <definedName name="DFDFDS" localSheetId="15" hidden="1">{#N/A,#N/A,TRUE,"SUM";#N/A,#N/A,TRUE,"EE";#N/A,#N/A,TRUE,"AC";#N/A,#N/A,TRUE,"SN"}</definedName>
    <definedName name="DFDFDS" hidden="1">{#N/A,#N/A,TRUE,"SUM";#N/A,#N/A,TRUE,"EE";#N/A,#N/A,TRUE,"AC";#N/A,#N/A,TRUE,"SN"}</definedName>
    <definedName name="DFDFSDFSD" localSheetId="3" hidden="1">{#N/A,#N/A,TRUE,"SUM";#N/A,#N/A,TRUE,"EE";#N/A,#N/A,TRUE,"AC";#N/A,#N/A,TRUE,"SN"}</definedName>
    <definedName name="DFDFSDFSD" localSheetId="2" hidden="1">{#N/A,#N/A,TRUE,"SUM";#N/A,#N/A,TRUE,"EE";#N/A,#N/A,TRUE,"AC";#N/A,#N/A,TRUE,"SN"}</definedName>
    <definedName name="DFDFSDFSD" localSheetId="4" hidden="1">{#N/A,#N/A,TRUE,"SUM";#N/A,#N/A,TRUE,"EE";#N/A,#N/A,TRUE,"AC";#N/A,#N/A,TRUE,"SN"}</definedName>
    <definedName name="DFDFSDFSD" localSheetId="16" hidden="1">{#N/A,#N/A,TRUE,"SUM";#N/A,#N/A,TRUE,"EE";#N/A,#N/A,TRUE,"AC";#N/A,#N/A,TRUE,"SN"}</definedName>
    <definedName name="DFDFSDFSD" localSheetId="21" hidden="1">{#N/A,#N/A,TRUE,"SUM";#N/A,#N/A,TRUE,"EE";#N/A,#N/A,TRUE,"AC";#N/A,#N/A,TRUE,"SN"}</definedName>
    <definedName name="DFDFSDFSD" localSheetId="5" hidden="1">{#N/A,#N/A,TRUE,"SUM";#N/A,#N/A,TRUE,"EE";#N/A,#N/A,TRUE,"AC";#N/A,#N/A,TRUE,"SN"}</definedName>
    <definedName name="DFDFSDFSD" localSheetId="13" hidden="1">{#N/A,#N/A,TRUE,"SUM";#N/A,#N/A,TRUE,"EE";#N/A,#N/A,TRUE,"AC";#N/A,#N/A,TRUE,"SN"}</definedName>
    <definedName name="DFDFSDFSD" localSheetId="14" hidden="1">{#N/A,#N/A,TRUE,"SUM";#N/A,#N/A,TRUE,"EE";#N/A,#N/A,TRUE,"AC";#N/A,#N/A,TRUE,"SN"}</definedName>
    <definedName name="DFDFSDFSD" localSheetId="15" hidden="1">{#N/A,#N/A,TRUE,"SUM";#N/A,#N/A,TRUE,"EE";#N/A,#N/A,TRUE,"AC";#N/A,#N/A,TRUE,"SN"}</definedName>
    <definedName name="DFDFSDFSD" hidden="1">{#N/A,#N/A,TRUE,"SUM";#N/A,#N/A,TRUE,"EE";#N/A,#N/A,TRUE,"AC";#N/A,#N/A,TRUE,"SN"}</definedName>
    <definedName name="DFF" localSheetId="3" hidden="1">{#N/A,#N/A,TRUE,"SUM";#N/A,#N/A,TRUE,"EE";#N/A,#N/A,TRUE,"AC";#N/A,#N/A,TRUE,"SN"}</definedName>
    <definedName name="DFF" localSheetId="2" hidden="1">{#N/A,#N/A,TRUE,"SUM";#N/A,#N/A,TRUE,"EE";#N/A,#N/A,TRUE,"AC";#N/A,#N/A,TRUE,"SN"}</definedName>
    <definedName name="DFF" localSheetId="4" hidden="1">{#N/A,#N/A,TRUE,"SUM";#N/A,#N/A,TRUE,"EE";#N/A,#N/A,TRUE,"AC";#N/A,#N/A,TRUE,"SN"}</definedName>
    <definedName name="DFF" localSheetId="16" hidden="1">{#N/A,#N/A,TRUE,"SUM";#N/A,#N/A,TRUE,"EE";#N/A,#N/A,TRUE,"AC";#N/A,#N/A,TRUE,"SN"}</definedName>
    <definedName name="DFF" localSheetId="21" hidden="1">{#N/A,#N/A,TRUE,"SUM";#N/A,#N/A,TRUE,"EE";#N/A,#N/A,TRUE,"AC";#N/A,#N/A,TRUE,"SN"}</definedName>
    <definedName name="DFF" localSheetId="5" hidden="1">{#N/A,#N/A,TRUE,"SUM";#N/A,#N/A,TRUE,"EE";#N/A,#N/A,TRUE,"AC";#N/A,#N/A,TRUE,"SN"}</definedName>
    <definedName name="DFF" localSheetId="13" hidden="1">{#N/A,#N/A,TRUE,"SUM";#N/A,#N/A,TRUE,"EE";#N/A,#N/A,TRUE,"AC";#N/A,#N/A,TRUE,"SN"}</definedName>
    <definedName name="DFF" localSheetId="14" hidden="1">{#N/A,#N/A,TRUE,"SUM";#N/A,#N/A,TRUE,"EE";#N/A,#N/A,TRUE,"AC";#N/A,#N/A,TRUE,"SN"}</definedName>
    <definedName name="DFF" localSheetId="15" hidden="1">{#N/A,#N/A,TRUE,"SUM";#N/A,#N/A,TRUE,"EE";#N/A,#N/A,TRUE,"AC";#N/A,#N/A,TRUE,"SN"}</definedName>
    <definedName name="DFF" hidden="1">{#N/A,#N/A,TRUE,"SUM";#N/A,#N/A,TRUE,"EE";#N/A,#N/A,TRUE,"AC";#N/A,#N/A,TRUE,"SN"}</definedName>
    <definedName name="dffdfd"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localSheetId="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localSheetId="16"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localSheetId="2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localSheetId="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localSheetId="1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localSheetId="1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localSheetId="1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gh" localSheetId="3" hidden="1">{#N/A,#N/A,FALSE,"Chi tiÆt"}</definedName>
    <definedName name="dfgh" localSheetId="2" hidden="1">{#N/A,#N/A,FALSE,"Chi tiÆt"}</definedName>
    <definedName name="dfgh" localSheetId="4" hidden="1">{#N/A,#N/A,FALSE,"Chi tiÆt"}</definedName>
    <definedName name="dfgh" localSheetId="16" hidden="1">{#N/A,#N/A,FALSE,"Chi tiÆt"}</definedName>
    <definedName name="dfgh" localSheetId="21" hidden="1">{#N/A,#N/A,FALSE,"Chi tiÆt"}</definedName>
    <definedName name="dfgh" localSheetId="5" hidden="1">{#N/A,#N/A,FALSE,"Chi tiÆt"}</definedName>
    <definedName name="dfgh" localSheetId="13" hidden="1">{#N/A,#N/A,FALSE,"Chi tiÆt"}</definedName>
    <definedName name="dfgh" localSheetId="14" hidden="1">{#N/A,#N/A,FALSE,"Chi tiÆt"}</definedName>
    <definedName name="dfgh" localSheetId="15" hidden="1">{#N/A,#N/A,FALSE,"Chi tiÆt"}</definedName>
    <definedName name="dfgh" hidden="1">{#N/A,#N/A,FALSE,"Chi tiÆt"}</definedName>
    <definedName name="DFGSDFGSDGSD" localSheetId="3" hidden="1">{"'장비'!$A$3:$M$12"}</definedName>
    <definedName name="DFGSDFGSDGSD" localSheetId="2" hidden="1">{"'장비'!$A$3:$M$12"}</definedName>
    <definedName name="DFGSDFGSDGSD" localSheetId="4" hidden="1">{"'장비'!$A$3:$M$12"}</definedName>
    <definedName name="DFGSDFGSDGSD" localSheetId="16" hidden="1">{"'장비'!$A$3:$M$12"}</definedName>
    <definedName name="DFGSDFGSDGSD" localSheetId="21" hidden="1">{"'장비'!$A$3:$M$12"}</definedName>
    <definedName name="DFGSDFGSDGSD" localSheetId="5" hidden="1">{"'장비'!$A$3:$M$12"}</definedName>
    <definedName name="DFGSDFGSDGSD" localSheetId="13" hidden="1">{"'장비'!$A$3:$M$12"}</definedName>
    <definedName name="DFGSDFGSDGSD" localSheetId="14" hidden="1">{"'장비'!$A$3:$M$12"}</definedName>
    <definedName name="DFGSDFGSDGSD" localSheetId="15" hidden="1">{"'장비'!$A$3:$M$12"}</definedName>
    <definedName name="DFGSDFGSDGSD" hidden="1">{"'장비'!$A$3:$M$12"}</definedName>
    <definedName name="dfh" localSheetId="3" hidden="1">{"'Sheet1'!$L$16"}</definedName>
    <definedName name="dfh" localSheetId="17" hidden="1">{"'Sheet1'!$L$16"}</definedName>
    <definedName name="dfh" localSheetId="9" hidden="1">{"'Sheet1'!$L$16"}</definedName>
    <definedName name="dfh" localSheetId="8" hidden="1">{"'Sheet1'!$L$16"}</definedName>
    <definedName name="dfh" localSheetId="0" hidden="1">{"'Sheet1'!$L$16"}</definedName>
    <definedName name="dfh" localSheetId="10" hidden="1">{"'Sheet1'!$L$16"}</definedName>
    <definedName name="dfh" localSheetId="6" hidden="1">{"'Sheet1'!$L$16"}</definedName>
    <definedName name="dfh" localSheetId="12" hidden="1">{"'Sheet1'!$L$16"}</definedName>
    <definedName name="dfh" localSheetId="11" hidden="1">{"'Sheet1'!$L$16"}</definedName>
    <definedName name="dfh" localSheetId="1" hidden="1">{"'Sheet1'!$L$16"}</definedName>
    <definedName name="dfh" localSheetId="2" hidden="1">{"'Sheet1'!$L$16"}</definedName>
    <definedName name="dfh" localSheetId="4" hidden="1">{"'Sheet1'!$L$16"}</definedName>
    <definedName name="dfh" localSheetId="16" hidden="1">{"'Sheet1'!$L$16"}</definedName>
    <definedName name="dfh" localSheetId="21" hidden="1">{"'Sheet1'!$L$16"}</definedName>
    <definedName name="dfh" localSheetId="5" hidden="1">{"'Sheet1'!$L$16"}</definedName>
    <definedName name="dfh" localSheetId="23" hidden="1">{"'Sheet1'!$L$16"}</definedName>
    <definedName name="dfh" localSheetId="7" hidden="1">{"'Sheet1'!$L$16"}</definedName>
    <definedName name="dfh" localSheetId="13" hidden="1">{"'Sheet1'!$L$16"}</definedName>
    <definedName name="dfh" localSheetId="18" hidden="1">{"'Sheet1'!$L$16"}</definedName>
    <definedName name="dfh" localSheetId="14" hidden="1">{"'Sheet1'!$L$16"}</definedName>
    <definedName name="dfh" localSheetId="15" hidden="1">{"'Sheet1'!$L$16"}</definedName>
    <definedName name="dfh" hidden="1">{"'Sheet1'!$L$16"}</definedName>
    <definedName name="DFHDFHRE" localSheetId="3" hidden="1">{#N/A,#N/A,FALSE,"속도"}</definedName>
    <definedName name="DFHDFHRE" localSheetId="2" hidden="1">{#N/A,#N/A,FALSE,"속도"}</definedName>
    <definedName name="DFHDFHRE" localSheetId="4" hidden="1">{#N/A,#N/A,FALSE,"속도"}</definedName>
    <definedName name="DFHDFHRE" localSheetId="16" hidden="1">{#N/A,#N/A,FALSE,"속도"}</definedName>
    <definedName name="DFHDFHRE" localSheetId="21" hidden="1">{#N/A,#N/A,FALSE,"속도"}</definedName>
    <definedName name="DFHDFHRE" localSheetId="5" hidden="1">{#N/A,#N/A,FALSE,"속도"}</definedName>
    <definedName name="DFHDFHRE" localSheetId="13" hidden="1">{#N/A,#N/A,FALSE,"속도"}</definedName>
    <definedName name="DFHDFHRE" localSheetId="14" hidden="1">{#N/A,#N/A,FALSE,"속도"}</definedName>
    <definedName name="DFHDFHRE" localSheetId="15" hidden="1">{#N/A,#N/A,FALSE,"속도"}</definedName>
    <definedName name="DFHDFHRE" hidden="1">{#N/A,#N/A,FALSE,"속도"}</definedName>
    <definedName name="DFS" localSheetId="23">#REF!</definedName>
    <definedName name="DFS">#REF!</definedName>
    <definedName name="DFSDF" localSheetId="3" hidden="1">{"'Sheet1'!$L$16"}</definedName>
    <definedName name="DFSDF" localSheetId="17" hidden="1">{"'Sheet1'!$L$16"}</definedName>
    <definedName name="DFSDF" localSheetId="9" hidden="1">{"'Sheet1'!$L$16"}</definedName>
    <definedName name="DFSDF" localSheetId="8" hidden="1">{"'Sheet1'!$L$16"}</definedName>
    <definedName name="DFSDF" localSheetId="0" hidden="1">{"'Sheet1'!$L$16"}</definedName>
    <definedName name="DFSDF" localSheetId="10" hidden="1">{"'Sheet1'!$L$16"}</definedName>
    <definedName name="DFSDF" localSheetId="6" hidden="1">{"'Sheet1'!$L$16"}</definedName>
    <definedName name="DFSDF" localSheetId="12" hidden="1">{"'Sheet1'!$L$16"}</definedName>
    <definedName name="DFSDF" localSheetId="11" hidden="1">{"'Sheet1'!$L$16"}</definedName>
    <definedName name="DFSDF" localSheetId="1" hidden="1">{"'Sheet1'!$L$16"}</definedName>
    <definedName name="DFSDF" localSheetId="2" hidden="1">{"'Sheet1'!$L$16"}</definedName>
    <definedName name="DFSDF" localSheetId="4" hidden="1">{"'Sheet1'!$L$16"}</definedName>
    <definedName name="DFSDF" localSheetId="16" hidden="1">{"'Sheet1'!$L$16"}</definedName>
    <definedName name="DFSDF" localSheetId="21" hidden="1">{"'Sheet1'!$L$16"}</definedName>
    <definedName name="DFSDF" localSheetId="5" hidden="1">{"'Sheet1'!$L$16"}</definedName>
    <definedName name="DFSDF" localSheetId="23" hidden="1">{"'Sheet1'!$L$16"}</definedName>
    <definedName name="DFSDF" localSheetId="7" hidden="1">{"'Sheet1'!$L$16"}</definedName>
    <definedName name="DFSDF" localSheetId="13" hidden="1">{"'Sheet1'!$L$16"}</definedName>
    <definedName name="DFSDF" localSheetId="18" hidden="1">{"'Sheet1'!$L$16"}</definedName>
    <definedName name="DFSDF" localSheetId="14" hidden="1">{"'Sheet1'!$L$16"}</definedName>
    <definedName name="DFSDF" localSheetId="15" hidden="1">{"'Sheet1'!$L$16"}</definedName>
    <definedName name="DFSDF" hidden="1">{"'Sheet1'!$L$16"}</definedName>
    <definedName name="dfsfsd" localSheetId="3" hidden="1">{"'Sheet1'!$L$16"}</definedName>
    <definedName name="dfsfsd" localSheetId="17" hidden="1">{"'Sheet1'!$L$16"}</definedName>
    <definedName name="dfsfsd" localSheetId="9" hidden="1">{"'Sheet1'!$L$16"}</definedName>
    <definedName name="dfsfsd" localSheetId="8" hidden="1">{"'Sheet1'!$L$16"}</definedName>
    <definedName name="dfsfsd" localSheetId="0" hidden="1">{"'Sheet1'!$L$16"}</definedName>
    <definedName name="dfsfsd" localSheetId="10" hidden="1">{"'Sheet1'!$L$16"}</definedName>
    <definedName name="dfsfsd" localSheetId="6" hidden="1">{"'Sheet1'!$L$16"}</definedName>
    <definedName name="dfsfsd" localSheetId="12" hidden="1">{"'Sheet1'!$L$16"}</definedName>
    <definedName name="dfsfsd" localSheetId="11" hidden="1">{"'Sheet1'!$L$16"}</definedName>
    <definedName name="dfsfsd" localSheetId="1" hidden="1">{"'Sheet1'!$L$16"}</definedName>
    <definedName name="dfsfsd" localSheetId="2" hidden="1">{"'Sheet1'!$L$16"}</definedName>
    <definedName name="dfsfsd" localSheetId="4" hidden="1">{"'Sheet1'!$L$16"}</definedName>
    <definedName name="dfsfsd" localSheetId="16" hidden="1">{"'Sheet1'!$L$16"}</definedName>
    <definedName name="dfsfsd" localSheetId="21" hidden="1">{"'Sheet1'!$L$16"}</definedName>
    <definedName name="dfsfsd" localSheetId="5" hidden="1">{"'Sheet1'!$L$16"}</definedName>
    <definedName name="dfsfsd" localSheetId="23" hidden="1">{"'Sheet1'!$L$16"}</definedName>
    <definedName name="dfsfsd" localSheetId="7" hidden="1">{"'Sheet1'!$L$16"}</definedName>
    <definedName name="dfsfsd" localSheetId="13" hidden="1">{"'Sheet1'!$L$16"}</definedName>
    <definedName name="dfsfsd" localSheetId="18" hidden="1">{"'Sheet1'!$L$16"}</definedName>
    <definedName name="dfsfsd" localSheetId="14" hidden="1">{"'Sheet1'!$L$16"}</definedName>
    <definedName name="dfsfsd" localSheetId="15" hidden="1">{"'Sheet1'!$L$16"}</definedName>
    <definedName name="dfsfsd" hidden="1">{"'Sheet1'!$L$16"}</definedName>
    <definedName name="dgagd" localSheetId="3" hidden="1">{#N/A,#N/A,TRUE,"Basic";#N/A,#N/A,TRUE,"EXT-TABLE";#N/A,#N/A,TRUE,"STEEL";#N/A,#N/A,TRUE,"INT-Table";#N/A,#N/A,TRUE,"STEEL";#N/A,#N/A,TRUE,"Door"}</definedName>
    <definedName name="dgagd" localSheetId="2" hidden="1">{#N/A,#N/A,TRUE,"Basic";#N/A,#N/A,TRUE,"EXT-TABLE";#N/A,#N/A,TRUE,"STEEL";#N/A,#N/A,TRUE,"INT-Table";#N/A,#N/A,TRUE,"STEEL";#N/A,#N/A,TRUE,"Door"}</definedName>
    <definedName name="dgagd" localSheetId="4" hidden="1">{#N/A,#N/A,TRUE,"Basic";#N/A,#N/A,TRUE,"EXT-TABLE";#N/A,#N/A,TRUE,"STEEL";#N/A,#N/A,TRUE,"INT-Table";#N/A,#N/A,TRUE,"STEEL";#N/A,#N/A,TRUE,"Door"}</definedName>
    <definedName name="dgagd" localSheetId="16" hidden="1">{#N/A,#N/A,TRUE,"Basic";#N/A,#N/A,TRUE,"EXT-TABLE";#N/A,#N/A,TRUE,"STEEL";#N/A,#N/A,TRUE,"INT-Table";#N/A,#N/A,TRUE,"STEEL";#N/A,#N/A,TRUE,"Door"}</definedName>
    <definedName name="dgagd" localSheetId="21" hidden="1">{#N/A,#N/A,TRUE,"Basic";#N/A,#N/A,TRUE,"EXT-TABLE";#N/A,#N/A,TRUE,"STEEL";#N/A,#N/A,TRUE,"INT-Table";#N/A,#N/A,TRUE,"STEEL";#N/A,#N/A,TRUE,"Door"}</definedName>
    <definedName name="dgagd" localSheetId="5" hidden="1">{#N/A,#N/A,TRUE,"Basic";#N/A,#N/A,TRUE,"EXT-TABLE";#N/A,#N/A,TRUE,"STEEL";#N/A,#N/A,TRUE,"INT-Table";#N/A,#N/A,TRUE,"STEEL";#N/A,#N/A,TRUE,"Door"}</definedName>
    <definedName name="dgagd" localSheetId="13" hidden="1">{#N/A,#N/A,TRUE,"Basic";#N/A,#N/A,TRUE,"EXT-TABLE";#N/A,#N/A,TRUE,"STEEL";#N/A,#N/A,TRUE,"INT-Table";#N/A,#N/A,TRUE,"STEEL";#N/A,#N/A,TRUE,"Door"}</definedName>
    <definedName name="dgagd" localSheetId="14" hidden="1">{#N/A,#N/A,TRUE,"Basic";#N/A,#N/A,TRUE,"EXT-TABLE";#N/A,#N/A,TRUE,"STEEL";#N/A,#N/A,TRUE,"INT-Table";#N/A,#N/A,TRUE,"STEEL";#N/A,#N/A,TRUE,"Door"}</definedName>
    <definedName name="dgagd" localSheetId="15" hidden="1">{#N/A,#N/A,TRUE,"Basic";#N/A,#N/A,TRUE,"EXT-TABLE";#N/A,#N/A,TRUE,"STEEL";#N/A,#N/A,TRUE,"INT-Table";#N/A,#N/A,TRUE,"STEEL";#N/A,#N/A,TRUE,"Door"}</definedName>
    <definedName name="dgagd" hidden="1">{#N/A,#N/A,TRUE,"Basic";#N/A,#N/A,TRUE,"EXT-TABLE";#N/A,#N/A,TRUE,"STEEL";#N/A,#N/A,TRUE,"INT-Table";#N/A,#N/A,TRUE,"STEEL";#N/A,#N/A,TRUE,"Door"}</definedName>
    <definedName name="dgagd_1" localSheetId="3" hidden="1">{#N/A,#N/A,TRUE,"Basic";#N/A,#N/A,TRUE,"EXT-TABLE";#N/A,#N/A,TRUE,"STEEL";#N/A,#N/A,TRUE,"INT-Table";#N/A,#N/A,TRUE,"STEEL";#N/A,#N/A,TRUE,"Door"}</definedName>
    <definedName name="dgagd_1" localSheetId="2" hidden="1">{#N/A,#N/A,TRUE,"Basic";#N/A,#N/A,TRUE,"EXT-TABLE";#N/A,#N/A,TRUE,"STEEL";#N/A,#N/A,TRUE,"INT-Table";#N/A,#N/A,TRUE,"STEEL";#N/A,#N/A,TRUE,"Door"}</definedName>
    <definedName name="dgagd_1" localSheetId="4" hidden="1">{#N/A,#N/A,TRUE,"Basic";#N/A,#N/A,TRUE,"EXT-TABLE";#N/A,#N/A,TRUE,"STEEL";#N/A,#N/A,TRUE,"INT-Table";#N/A,#N/A,TRUE,"STEEL";#N/A,#N/A,TRUE,"Door"}</definedName>
    <definedName name="dgagd_1" localSheetId="16" hidden="1">{#N/A,#N/A,TRUE,"Basic";#N/A,#N/A,TRUE,"EXT-TABLE";#N/A,#N/A,TRUE,"STEEL";#N/A,#N/A,TRUE,"INT-Table";#N/A,#N/A,TRUE,"STEEL";#N/A,#N/A,TRUE,"Door"}</definedName>
    <definedName name="dgagd_1" localSheetId="21" hidden="1">{#N/A,#N/A,TRUE,"Basic";#N/A,#N/A,TRUE,"EXT-TABLE";#N/A,#N/A,TRUE,"STEEL";#N/A,#N/A,TRUE,"INT-Table";#N/A,#N/A,TRUE,"STEEL";#N/A,#N/A,TRUE,"Door"}</definedName>
    <definedName name="dgagd_1" localSheetId="5" hidden="1">{#N/A,#N/A,TRUE,"Basic";#N/A,#N/A,TRUE,"EXT-TABLE";#N/A,#N/A,TRUE,"STEEL";#N/A,#N/A,TRUE,"INT-Table";#N/A,#N/A,TRUE,"STEEL";#N/A,#N/A,TRUE,"Door"}</definedName>
    <definedName name="dgagd_1" localSheetId="13" hidden="1">{#N/A,#N/A,TRUE,"Basic";#N/A,#N/A,TRUE,"EXT-TABLE";#N/A,#N/A,TRUE,"STEEL";#N/A,#N/A,TRUE,"INT-Table";#N/A,#N/A,TRUE,"STEEL";#N/A,#N/A,TRUE,"Door"}</definedName>
    <definedName name="dgagd_1" localSheetId="14" hidden="1">{#N/A,#N/A,TRUE,"Basic";#N/A,#N/A,TRUE,"EXT-TABLE";#N/A,#N/A,TRUE,"STEEL";#N/A,#N/A,TRUE,"INT-Table";#N/A,#N/A,TRUE,"STEEL";#N/A,#N/A,TRUE,"Door"}</definedName>
    <definedName name="dgagd_1" localSheetId="15" hidden="1">{#N/A,#N/A,TRUE,"Basic";#N/A,#N/A,TRUE,"EXT-TABLE";#N/A,#N/A,TRUE,"STEEL";#N/A,#N/A,TRUE,"INT-Table";#N/A,#N/A,TRUE,"STEEL";#N/A,#N/A,TRUE,"Door"}</definedName>
    <definedName name="dgagd_1" hidden="1">{#N/A,#N/A,TRUE,"Basic";#N/A,#N/A,TRUE,"EXT-TABLE";#N/A,#N/A,TRUE,"STEEL";#N/A,#N/A,TRUE,"INT-Table";#N/A,#N/A,TRUE,"STEEL";#N/A,#N/A,TRUE,"Door"}</definedName>
    <definedName name="dgagd_1_1" localSheetId="3" hidden="1">{#N/A,#N/A,TRUE,"Basic";#N/A,#N/A,TRUE,"EXT-TABLE";#N/A,#N/A,TRUE,"STEEL";#N/A,#N/A,TRUE,"INT-Table";#N/A,#N/A,TRUE,"STEEL";#N/A,#N/A,TRUE,"Door"}</definedName>
    <definedName name="dgagd_1_1" localSheetId="2" hidden="1">{#N/A,#N/A,TRUE,"Basic";#N/A,#N/A,TRUE,"EXT-TABLE";#N/A,#N/A,TRUE,"STEEL";#N/A,#N/A,TRUE,"INT-Table";#N/A,#N/A,TRUE,"STEEL";#N/A,#N/A,TRUE,"Door"}</definedName>
    <definedName name="dgagd_1_1" localSheetId="4" hidden="1">{#N/A,#N/A,TRUE,"Basic";#N/A,#N/A,TRUE,"EXT-TABLE";#N/A,#N/A,TRUE,"STEEL";#N/A,#N/A,TRUE,"INT-Table";#N/A,#N/A,TRUE,"STEEL";#N/A,#N/A,TRUE,"Door"}</definedName>
    <definedName name="dgagd_1_1" localSheetId="16" hidden="1">{#N/A,#N/A,TRUE,"Basic";#N/A,#N/A,TRUE,"EXT-TABLE";#N/A,#N/A,TRUE,"STEEL";#N/A,#N/A,TRUE,"INT-Table";#N/A,#N/A,TRUE,"STEEL";#N/A,#N/A,TRUE,"Door"}</definedName>
    <definedName name="dgagd_1_1" localSheetId="21" hidden="1">{#N/A,#N/A,TRUE,"Basic";#N/A,#N/A,TRUE,"EXT-TABLE";#N/A,#N/A,TRUE,"STEEL";#N/A,#N/A,TRUE,"INT-Table";#N/A,#N/A,TRUE,"STEEL";#N/A,#N/A,TRUE,"Door"}</definedName>
    <definedName name="dgagd_1_1" localSheetId="5" hidden="1">{#N/A,#N/A,TRUE,"Basic";#N/A,#N/A,TRUE,"EXT-TABLE";#N/A,#N/A,TRUE,"STEEL";#N/A,#N/A,TRUE,"INT-Table";#N/A,#N/A,TRUE,"STEEL";#N/A,#N/A,TRUE,"Door"}</definedName>
    <definedName name="dgagd_1_1" localSheetId="13" hidden="1">{#N/A,#N/A,TRUE,"Basic";#N/A,#N/A,TRUE,"EXT-TABLE";#N/A,#N/A,TRUE,"STEEL";#N/A,#N/A,TRUE,"INT-Table";#N/A,#N/A,TRUE,"STEEL";#N/A,#N/A,TRUE,"Door"}</definedName>
    <definedName name="dgagd_1_1" localSheetId="14" hidden="1">{#N/A,#N/A,TRUE,"Basic";#N/A,#N/A,TRUE,"EXT-TABLE";#N/A,#N/A,TRUE,"STEEL";#N/A,#N/A,TRUE,"INT-Table";#N/A,#N/A,TRUE,"STEEL";#N/A,#N/A,TRUE,"Door"}</definedName>
    <definedName name="dgagd_1_1" localSheetId="15" hidden="1">{#N/A,#N/A,TRUE,"Basic";#N/A,#N/A,TRUE,"EXT-TABLE";#N/A,#N/A,TRUE,"STEEL";#N/A,#N/A,TRUE,"INT-Table";#N/A,#N/A,TRUE,"STEEL";#N/A,#N/A,TRUE,"Door"}</definedName>
    <definedName name="dgagd_1_1" hidden="1">{#N/A,#N/A,TRUE,"Basic";#N/A,#N/A,TRUE,"EXT-TABLE";#N/A,#N/A,TRUE,"STEEL";#N/A,#N/A,TRUE,"INT-Table";#N/A,#N/A,TRUE,"STEEL";#N/A,#N/A,TRUE,"Door"}</definedName>
    <definedName name="dgagd_1_2" localSheetId="3" hidden="1">{#N/A,#N/A,TRUE,"Basic";#N/A,#N/A,TRUE,"EXT-TABLE";#N/A,#N/A,TRUE,"STEEL";#N/A,#N/A,TRUE,"INT-Table";#N/A,#N/A,TRUE,"STEEL";#N/A,#N/A,TRUE,"Door"}</definedName>
    <definedName name="dgagd_1_2" localSheetId="2" hidden="1">{#N/A,#N/A,TRUE,"Basic";#N/A,#N/A,TRUE,"EXT-TABLE";#N/A,#N/A,TRUE,"STEEL";#N/A,#N/A,TRUE,"INT-Table";#N/A,#N/A,TRUE,"STEEL";#N/A,#N/A,TRUE,"Door"}</definedName>
    <definedName name="dgagd_1_2" localSheetId="4" hidden="1">{#N/A,#N/A,TRUE,"Basic";#N/A,#N/A,TRUE,"EXT-TABLE";#N/A,#N/A,TRUE,"STEEL";#N/A,#N/A,TRUE,"INT-Table";#N/A,#N/A,TRUE,"STEEL";#N/A,#N/A,TRUE,"Door"}</definedName>
    <definedName name="dgagd_1_2" localSheetId="16" hidden="1">{#N/A,#N/A,TRUE,"Basic";#N/A,#N/A,TRUE,"EXT-TABLE";#N/A,#N/A,TRUE,"STEEL";#N/A,#N/A,TRUE,"INT-Table";#N/A,#N/A,TRUE,"STEEL";#N/A,#N/A,TRUE,"Door"}</definedName>
    <definedName name="dgagd_1_2" localSheetId="21" hidden="1">{#N/A,#N/A,TRUE,"Basic";#N/A,#N/A,TRUE,"EXT-TABLE";#N/A,#N/A,TRUE,"STEEL";#N/A,#N/A,TRUE,"INT-Table";#N/A,#N/A,TRUE,"STEEL";#N/A,#N/A,TRUE,"Door"}</definedName>
    <definedName name="dgagd_1_2" localSheetId="5" hidden="1">{#N/A,#N/A,TRUE,"Basic";#N/A,#N/A,TRUE,"EXT-TABLE";#N/A,#N/A,TRUE,"STEEL";#N/A,#N/A,TRUE,"INT-Table";#N/A,#N/A,TRUE,"STEEL";#N/A,#N/A,TRUE,"Door"}</definedName>
    <definedName name="dgagd_1_2" localSheetId="13" hidden="1">{#N/A,#N/A,TRUE,"Basic";#N/A,#N/A,TRUE,"EXT-TABLE";#N/A,#N/A,TRUE,"STEEL";#N/A,#N/A,TRUE,"INT-Table";#N/A,#N/A,TRUE,"STEEL";#N/A,#N/A,TRUE,"Door"}</definedName>
    <definedName name="dgagd_1_2" localSheetId="14" hidden="1">{#N/A,#N/A,TRUE,"Basic";#N/A,#N/A,TRUE,"EXT-TABLE";#N/A,#N/A,TRUE,"STEEL";#N/A,#N/A,TRUE,"INT-Table";#N/A,#N/A,TRUE,"STEEL";#N/A,#N/A,TRUE,"Door"}</definedName>
    <definedName name="dgagd_1_2" localSheetId="15" hidden="1">{#N/A,#N/A,TRUE,"Basic";#N/A,#N/A,TRUE,"EXT-TABLE";#N/A,#N/A,TRUE,"STEEL";#N/A,#N/A,TRUE,"INT-Table";#N/A,#N/A,TRUE,"STEEL";#N/A,#N/A,TRUE,"Door"}</definedName>
    <definedName name="dgagd_1_2" hidden="1">{#N/A,#N/A,TRUE,"Basic";#N/A,#N/A,TRUE,"EXT-TABLE";#N/A,#N/A,TRUE,"STEEL";#N/A,#N/A,TRUE,"INT-Table";#N/A,#N/A,TRUE,"STEEL";#N/A,#N/A,TRUE,"Door"}</definedName>
    <definedName name="dgagd_2" localSheetId="3" hidden="1">{#N/A,#N/A,TRUE,"Basic";#N/A,#N/A,TRUE,"EXT-TABLE";#N/A,#N/A,TRUE,"STEEL";#N/A,#N/A,TRUE,"INT-Table";#N/A,#N/A,TRUE,"STEEL";#N/A,#N/A,TRUE,"Door"}</definedName>
    <definedName name="dgagd_2" localSheetId="2" hidden="1">{#N/A,#N/A,TRUE,"Basic";#N/A,#N/A,TRUE,"EXT-TABLE";#N/A,#N/A,TRUE,"STEEL";#N/A,#N/A,TRUE,"INT-Table";#N/A,#N/A,TRUE,"STEEL";#N/A,#N/A,TRUE,"Door"}</definedName>
    <definedName name="dgagd_2" localSheetId="4" hidden="1">{#N/A,#N/A,TRUE,"Basic";#N/A,#N/A,TRUE,"EXT-TABLE";#N/A,#N/A,TRUE,"STEEL";#N/A,#N/A,TRUE,"INT-Table";#N/A,#N/A,TRUE,"STEEL";#N/A,#N/A,TRUE,"Door"}</definedName>
    <definedName name="dgagd_2" localSheetId="16" hidden="1">{#N/A,#N/A,TRUE,"Basic";#N/A,#N/A,TRUE,"EXT-TABLE";#N/A,#N/A,TRUE,"STEEL";#N/A,#N/A,TRUE,"INT-Table";#N/A,#N/A,TRUE,"STEEL";#N/A,#N/A,TRUE,"Door"}</definedName>
    <definedName name="dgagd_2" localSheetId="21" hidden="1">{#N/A,#N/A,TRUE,"Basic";#N/A,#N/A,TRUE,"EXT-TABLE";#N/A,#N/A,TRUE,"STEEL";#N/A,#N/A,TRUE,"INT-Table";#N/A,#N/A,TRUE,"STEEL";#N/A,#N/A,TRUE,"Door"}</definedName>
    <definedName name="dgagd_2" localSheetId="5" hidden="1">{#N/A,#N/A,TRUE,"Basic";#N/A,#N/A,TRUE,"EXT-TABLE";#N/A,#N/A,TRUE,"STEEL";#N/A,#N/A,TRUE,"INT-Table";#N/A,#N/A,TRUE,"STEEL";#N/A,#N/A,TRUE,"Door"}</definedName>
    <definedName name="dgagd_2" localSheetId="13" hidden="1">{#N/A,#N/A,TRUE,"Basic";#N/A,#N/A,TRUE,"EXT-TABLE";#N/A,#N/A,TRUE,"STEEL";#N/A,#N/A,TRUE,"INT-Table";#N/A,#N/A,TRUE,"STEEL";#N/A,#N/A,TRUE,"Door"}</definedName>
    <definedName name="dgagd_2" localSheetId="14" hidden="1">{#N/A,#N/A,TRUE,"Basic";#N/A,#N/A,TRUE,"EXT-TABLE";#N/A,#N/A,TRUE,"STEEL";#N/A,#N/A,TRUE,"INT-Table";#N/A,#N/A,TRUE,"STEEL";#N/A,#N/A,TRUE,"Door"}</definedName>
    <definedName name="dgagd_2" localSheetId="15" hidden="1">{#N/A,#N/A,TRUE,"Basic";#N/A,#N/A,TRUE,"EXT-TABLE";#N/A,#N/A,TRUE,"STEEL";#N/A,#N/A,TRUE,"INT-Table";#N/A,#N/A,TRUE,"STEEL";#N/A,#N/A,TRUE,"Door"}</definedName>
    <definedName name="dgagd_2" hidden="1">{#N/A,#N/A,TRUE,"Basic";#N/A,#N/A,TRUE,"EXT-TABLE";#N/A,#N/A,TRUE,"STEEL";#N/A,#N/A,TRUE,"INT-Table";#N/A,#N/A,TRUE,"STEEL";#N/A,#N/A,TRUE,"Door"}</definedName>
    <definedName name="dgagd_2_1" localSheetId="3" hidden="1">{#N/A,#N/A,TRUE,"Basic";#N/A,#N/A,TRUE,"EXT-TABLE";#N/A,#N/A,TRUE,"STEEL";#N/A,#N/A,TRUE,"INT-Table";#N/A,#N/A,TRUE,"STEEL";#N/A,#N/A,TRUE,"Door"}</definedName>
    <definedName name="dgagd_2_1" localSheetId="2" hidden="1">{#N/A,#N/A,TRUE,"Basic";#N/A,#N/A,TRUE,"EXT-TABLE";#N/A,#N/A,TRUE,"STEEL";#N/A,#N/A,TRUE,"INT-Table";#N/A,#N/A,TRUE,"STEEL";#N/A,#N/A,TRUE,"Door"}</definedName>
    <definedName name="dgagd_2_1" localSheetId="4" hidden="1">{#N/A,#N/A,TRUE,"Basic";#N/A,#N/A,TRUE,"EXT-TABLE";#N/A,#N/A,TRUE,"STEEL";#N/A,#N/A,TRUE,"INT-Table";#N/A,#N/A,TRUE,"STEEL";#N/A,#N/A,TRUE,"Door"}</definedName>
    <definedName name="dgagd_2_1" localSheetId="16" hidden="1">{#N/A,#N/A,TRUE,"Basic";#N/A,#N/A,TRUE,"EXT-TABLE";#N/A,#N/A,TRUE,"STEEL";#N/A,#N/A,TRUE,"INT-Table";#N/A,#N/A,TRUE,"STEEL";#N/A,#N/A,TRUE,"Door"}</definedName>
    <definedName name="dgagd_2_1" localSheetId="21" hidden="1">{#N/A,#N/A,TRUE,"Basic";#N/A,#N/A,TRUE,"EXT-TABLE";#N/A,#N/A,TRUE,"STEEL";#N/A,#N/A,TRUE,"INT-Table";#N/A,#N/A,TRUE,"STEEL";#N/A,#N/A,TRUE,"Door"}</definedName>
    <definedName name="dgagd_2_1" localSheetId="5" hidden="1">{#N/A,#N/A,TRUE,"Basic";#N/A,#N/A,TRUE,"EXT-TABLE";#N/A,#N/A,TRUE,"STEEL";#N/A,#N/A,TRUE,"INT-Table";#N/A,#N/A,TRUE,"STEEL";#N/A,#N/A,TRUE,"Door"}</definedName>
    <definedName name="dgagd_2_1" localSheetId="13" hidden="1">{#N/A,#N/A,TRUE,"Basic";#N/A,#N/A,TRUE,"EXT-TABLE";#N/A,#N/A,TRUE,"STEEL";#N/A,#N/A,TRUE,"INT-Table";#N/A,#N/A,TRUE,"STEEL";#N/A,#N/A,TRUE,"Door"}</definedName>
    <definedName name="dgagd_2_1" localSheetId="14" hidden="1">{#N/A,#N/A,TRUE,"Basic";#N/A,#N/A,TRUE,"EXT-TABLE";#N/A,#N/A,TRUE,"STEEL";#N/A,#N/A,TRUE,"INT-Table";#N/A,#N/A,TRUE,"STEEL";#N/A,#N/A,TRUE,"Door"}</definedName>
    <definedName name="dgagd_2_1" localSheetId="15" hidden="1">{#N/A,#N/A,TRUE,"Basic";#N/A,#N/A,TRUE,"EXT-TABLE";#N/A,#N/A,TRUE,"STEEL";#N/A,#N/A,TRUE,"INT-Table";#N/A,#N/A,TRUE,"STEEL";#N/A,#N/A,TRUE,"Door"}</definedName>
    <definedName name="dgagd_2_1" hidden="1">{#N/A,#N/A,TRUE,"Basic";#N/A,#N/A,TRUE,"EXT-TABLE";#N/A,#N/A,TRUE,"STEEL";#N/A,#N/A,TRUE,"INT-Table";#N/A,#N/A,TRUE,"STEEL";#N/A,#N/A,TRUE,"Door"}</definedName>
    <definedName name="dgagd_2_2" localSheetId="3" hidden="1">{#N/A,#N/A,TRUE,"Basic";#N/A,#N/A,TRUE,"EXT-TABLE";#N/A,#N/A,TRUE,"STEEL";#N/A,#N/A,TRUE,"INT-Table";#N/A,#N/A,TRUE,"STEEL";#N/A,#N/A,TRUE,"Door"}</definedName>
    <definedName name="dgagd_2_2" localSheetId="2" hidden="1">{#N/A,#N/A,TRUE,"Basic";#N/A,#N/A,TRUE,"EXT-TABLE";#N/A,#N/A,TRUE,"STEEL";#N/A,#N/A,TRUE,"INT-Table";#N/A,#N/A,TRUE,"STEEL";#N/A,#N/A,TRUE,"Door"}</definedName>
    <definedName name="dgagd_2_2" localSheetId="4" hidden="1">{#N/A,#N/A,TRUE,"Basic";#N/A,#N/A,TRUE,"EXT-TABLE";#N/A,#N/A,TRUE,"STEEL";#N/A,#N/A,TRUE,"INT-Table";#N/A,#N/A,TRUE,"STEEL";#N/A,#N/A,TRUE,"Door"}</definedName>
    <definedName name="dgagd_2_2" localSheetId="16" hidden="1">{#N/A,#N/A,TRUE,"Basic";#N/A,#N/A,TRUE,"EXT-TABLE";#N/A,#N/A,TRUE,"STEEL";#N/A,#N/A,TRUE,"INT-Table";#N/A,#N/A,TRUE,"STEEL";#N/A,#N/A,TRUE,"Door"}</definedName>
    <definedName name="dgagd_2_2" localSheetId="21" hidden="1">{#N/A,#N/A,TRUE,"Basic";#N/A,#N/A,TRUE,"EXT-TABLE";#N/A,#N/A,TRUE,"STEEL";#N/A,#N/A,TRUE,"INT-Table";#N/A,#N/A,TRUE,"STEEL";#N/A,#N/A,TRUE,"Door"}</definedName>
    <definedName name="dgagd_2_2" localSheetId="5" hidden="1">{#N/A,#N/A,TRUE,"Basic";#N/A,#N/A,TRUE,"EXT-TABLE";#N/A,#N/A,TRUE,"STEEL";#N/A,#N/A,TRUE,"INT-Table";#N/A,#N/A,TRUE,"STEEL";#N/A,#N/A,TRUE,"Door"}</definedName>
    <definedName name="dgagd_2_2" localSheetId="13" hidden="1">{#N/A,#N/A,TRUE,"Basic";#N/A,#N/A,TRUE,"EXT-TABLE";#N/A,#N/A,TRUE,"STEEL";#N/A,#N/A,TRUE,"INT-Table";#N/A,#N/A,TRUE,"STEEL";#N/A,#N/A,TRUE,"Door"}</definedName>
    <definedName name="dgagd_2_2" localSheetId="14" hidden="1">{#N/A,#N/A,TRUE,"Basic";#N/A,#N/A,TRUE,"EXT-TABLE";#N/A,#N/A,TRUE,"STEEL";#N/A,#N/A,TRUE,"INT-Table";#N/A,#N/A,TRUE,"STEEL";#N/A,#N/A,TRUE,"Door"}</definedName>
    <definedName name="dgagd_2_2" localSheetId="15" hidden="1">{#N/A,#N/A,TRUE,"Basic";#N/A,#N/A,TRUE,"EXT-TABLE";#N/A,#N/A,TRUE,"STEEL";#N/A,#N/A,TRUE,"INT-Table";#N/A,#N/A,TRUE,"STEEL";#N/A,#N/A,TRUE,"Door"}</definedName>
    <definedName name="dgagd_2_2" hidden="1">{#N/A,#N/A,TRUE,"Basic";#N/A,#N/A,TRUE,"EXT-TABLE";#N/A,#N/A,TRUE,"STEEL";#N/A,#N/A,TRUE,"INT-Table";#N/A,#N/A,TRUE,"STEEL";#N/A,#N/A,TRUE,"Door"}</definedName>
    <definedName name="dgagd_3" localSheetId="3" hidden="1">{#N/A,#N/A,TRUE,"Basic";#N/A,#N/A,TRUE,"EXT-TABLE";#N/A,#N/A,TRUE,"STEEL";#N/A,#N/A,TRUE,"INT-Table";#N/A,#N/A,TRUE,"STEEL";#N/A,#N/A,TRUE,"Door"}</definedName>
    <definedName name="dgagd_3" localSheetId="2" hidden="1">{#N/A,#N/A,TRUE,"Basic";#N/A,#N/A,TRUE,"EXT-TABLE";#N/A,#N/A,TRUE,"STEEL";#N/A,#N/A,TRUE,"INT-Table";#N/A,#N/A,TRUE,"STEEL";#N/A,#N/A,TRUE,"Door"}</definedName>
    <definedName name="dgagd_3" localSheetId="4" hidden="1">{#N/A,#N/A,TRUE,"Basic";#N/A,#N/A,TRUE,"EXT-TABLE";#N/A,#N/A,TRUE,"STEEL";#N/A,#N/A,TRUE,"INT-Table";#N/A,#N/A,TRUE,"STEEL";#N/A,#N/A,TRUE,"Door"}</definedName>
    <definedName name="dgagd_3" localSheetId="16" hidden="1">{#N/A,#N/A,TRUE,"Basic";#N/A,#N/A,TRUE,"EXT-TABLE";#N/A,#N/A,TRUE,"STEEL";#N/A,#N/A,TRUE,"INT-Table";#N/A,#N/A,TRUE,"STEEL";#N/A,#N/A,TRUE,"Door"}</definedName>
    <definedName name="dgagd_3" localSheetId="21" hidden="1">{#N/A,#N/A,TRUE,"Basic";#N/A,#N/A,TRUE,"EXT-TABLE";#N/A,#N/A,TRUE,"STEEL";#N/A,#N/A,TRUE,"INT-Table";#N/A,#N/A,TRUE,"STEEL";#N/A,#N/A,TRUE,"Door"}</definedName>
    <definedName name="dgagd_3" localSheetId="5" hidden="1">{#N/A,#N/A,TRUE,"Basic";#N/A,#N/A,TRUE,"EXT-TABLE";#N/A,#N/A,TRUE,"STEEL";#N/A,#N/A,TRUE,"INT-Table";#N/A,#N/A,TRUE,"STEEL";#N/A,#N/A,TRUE,"Door"}</definedName>
    <definedName name="dgagd_3" localSheetId="13" hidden="1">{#N/A,#N/A,TRUE,"Basic";#N/A,#N/A,TRUE,"EXT-TABLE";#N/A,#N/A,TRUE,"STEEL";#N/A,#N/A,TRUE,"INT-Table";#N/A,#N/A,TRUE,"STEEL";#N/A,#N/A,TRUE,"Door"}</definedName>
    <definedName name="dgagd_3" localSheetId="14" hidden="1">{#N/A,#N/A,TRUE,"Basic";#N/A,#N/A,TRUE,"EXT-TABLE";#N/A,#N/A,TRUE,"STEEL";#N/A,#N/A,TRUE,"INT-Table";#N/A,#N/A,TRUE,"STEEL";#N/A,#N/A,TRUE,"Door"}</definedName>
    <definedName name="dgagd_3" localSheetId="15" hidden="1">{#N/A,#N/A,TRUE,"Basic";#N/A,#N/A,TRUE,"EXT-TABLE";#N/A,#N/A,TRUE,"STEEL";#N/A,#N/A,TRUE,"INT-Table";#N/A,#N/A,TRUE,"STEEL";#N/A,#N/A,TRUE,"Door"}</definedName>
    <definedName name="dgagd_3" hidden="1">{#N/A,#N/A,TRUE,"Basic";#N/A,#N/A,TRUE,"EXT-TABLE";#N/A,#N/A,TRUE,"STEEL";#N/A,#N/A,TRUE,"INT-Table";#N/A,#N/A,TRUE,"STEEL";#N/A,#N/A,TRUE,"Door"}</definedName>
    <definedName name="dgagd_3_1" localSheetId="3" hidden="1">{#N/A,#N/A,TRUE,"Basic";#N/A,#N/A,TRUE,"EXT-TABLE";#N/A,#N/A,TRUE,"STEEL";#N/A,#N/A,TRUE,"INT-Table";#N/A,#N/A,TRUE,"STEEL";#N/A,#N/A,TRUE,"Door"}</definedName>
    <definedName name="dgagd_3_1" localSheetId="2" hidden="1">{#N/A,#N/A,TRUE,"Basic";#N/A,#N/A,TRUE,"EXT-TABLE";#N/A,#N/A,TRUE,"STEEL";#N/A,#N/A,TRUE,"INT-Table";#N/A,#N/A,TRUE,"STEEL";#N/A,#N/A,TRUE,"Door"}</definedName>
    <definedName name="dgagd_3_1" localSheetId="4" hidden="1">{#N/A,#N/A,TRUE,"Basic";#N/A,#N/A,TRUE,"EXT-TABLE";#N/A,#N/A,TRUE,"STEEL";#N/A,#N/A,TRUE,"INT-Table";#N/A,#N/A,TRUE,"STEEL";#N/A,#N/A,TRUE,"Door"}</definedName>
    <definedName name="dgagd_3_1" localSheetId="16" hidden="1">{#N/A,#N/A,TRUE,"Basic";#N/A,#N/A,TRUE,"EXT-TABLE";#N/A,#N/A,TRUE,"STEEL";#N/A,#N/A,TRUE,"INT-Table";#N/A,#N/A,TRUE,"STEEL";#N/A,#N/A,TRUE,"Door"}</definedName>
    <definedName name="dgagd_3_1" localSheetId="21" hidden="1">{#N/A,#N/A,TRUE,"Basic";#N/A,#N/A,TRUE,"EXT-TABLE";#N/A,#N/A,TRUE,"STEEL";#N/A,#N/A,TRUE,"INT-Table";#N/A,#N/A,TRUE,"STEEL";#N/A,#N/A,TRUE,"Door"}</definedName>
    <definedName name="dgagd_3_1" localSheetId="5" hidden="1">{#N/A,#N/A,TRUE,"Basic";#N/A,#N/A,TRUE,"EXT-TABLE";#N/A,#N/A,TRUE,"STEEL";#N/A,#N/A,TRUE,"INT-Table";#N/A,#N/A,TRUE,"STEEL";#N/A,#N/A,TRUE,"Door"}</definedName>
    <definedName name="dgagd_3_1" localSheetId="13" hidden="1">{#N/A,#N/A,TRUE,"Basic";#N/A,#N/A,TRUE,"EXT-TABLE";#N/A,#N/A,TRUE,"STEEL";#N/A,#N/A,TRUE,"INT-Table";#N/A,#N/A,TRUE,"STEEL";#N/A,#N/A,TRUE,"Door"}</definedName>
    <definedName name="dgagd_3_1" localSheetId="14" hidden="1">{#N/A,#N/A,TRUE,"Basic";#N/A,#N/A,TRUE,"EXT-TABLE";#N/A,#N/A,TRUE,"STEEL";#N/A,#N/A,TRUE,"INT-Table";#N/A,#N/A,TRUE,"STEEL";#N/A,#N/A,TRUE,"Door"}</definedName>
    <definedName name="dgagd_3_1" localSheetId="15" hidden="1">{#N/A,#N/A,TRUE,"Basic";#N/A,#N/A,TRUE,"EXT-TABLE";#N/A,#N/A,TRUE,"STEEL";#N/A,#N/A,TRUE,"INT-Table";#N/A,#N/A,TRUE,"STEEL";#N/A,#N/A,TRUE,"Door"}</definedName>
    <definedName name="dgagd_3_1" hidden="1">{#N/A,#N/A,TRUE,"Basic";#N/A,#N/A,TRUE,"EXT-TABLE";#N/A,#N/A,TRUE,"STEEL";#N/A,#N/A,TRUE,"INT-Table";#N/A,#N/A,TRUE,"STEEL";#N/A,#N/A,TRUE,"Door"}</definedName>
    <definedName name="dgagd_3_2" localSheetId="3" hidden="1">{#N/A,#N/A,TRUE,"Basic";#N/A,#N/A,TRUE,"EXT-TABLE";#N/A,#N/A,TRUE,"STEEL";#N/A,#N/A,TRUE,"INT-Table";#N/A,#N/A,TRUE,"STEEL";#N/A,#N/A,TRUE,"Door"}</definedName>
    <definedName name="dgagd_3_2" localSheetId="2" hidden="1">{#N/A,#N/A,TRUE,"Basic";#N/A,#N/A,TRUE,"EXT-TABLE";#N/A,#N/A,TRUE,"STEEL";#N/A,#N/A,TRUE,"INT-Table";#N/A,#N/A,TRUE,"STEEL";#N/A,#N/A,TRUE,"Door"}</definedName>
    <definedName name="dgagd_3_2" localSheetId="4" hidden="1">{#N/A,#N/A,TRUE,"Basic";#N/A,#N/A,TRUE,"EXT-TABLE";#N/A,#N/A,TRUE,"STEEL";#N/A,#N/A,TRUE,"INT-Table";#N/A,#N/A,TRUE,"STEEL";#N/A,#N/A,TRUE,"Door"}</definedName>
    <definedName name="dgagd_3_2" localSheetId="16" hidden="1">{#N/A,#N/A,TRUE,"Basic";#N/A,#N/A,TRUE,"EXT-TABLE";#N/A,#N/A,TRUE,"STEEL";#N/A,#N/A,TRUE,"INT-Table";#N/A,#N/A,TRUE,"STEEL";#N/A,#N/A,TRUE,"Door"}</definedName>
    <definedName name="dgagd_3_2" localSheetId="21" hidden="1">{#N/A,#N/A,TRUE,"Basic";#N/A,#N/A,TRUE,"EXT-TABLE";#N/A,#N/A,TRUE,"STEEL";#N/A,#N/A,TRUE,"INT-Table";#N/A,#N/A,TRUE,"STEEL";#N/A,#N/A,TRUE,"Door"}</definedName>
    <definedName name="dgagd_3_2" localSheetId="5" hidden="1">{#N/A,#N/A,TRUE,"Basic";#N/A,#N/A,TRUE,"EXT-TABLE";#N/A,#N/A,TRUE,"STEEL";#N/A,#N/A,TRUE,"INT-Table";#N/A,#N/A,TRUE,"STEEL";#N/A,#N/A,TRUE,"Door"}</definedName>
    <definedName name="dgagd_3_2" localSheetId="13" hidden="1">{#N/A,#N/A,TRUE,"Basic";#N/A,#N/A,TRUE,"EXT-TABLE";#N/A,#N/A,TRUE,"STEEL";#N/A,#N/A,TRUE,"INT-Table";#N/A,#N/A,TRUE,"STEEL";#N/A,#N/A,TRUE,"Door"}</definedName>
    <definedName name="dgagd_3_2" localSheetId="14" hidden="1">{#N/A,#N/A,TRUE,"Basic";#N/A,#N/A,TRUE,"EXT-TABLE";#N/A,#N/A,TRUE,"STEEL";#N/A,#N/A,TRUE,"INT-Table";#N/A,#N/A,TRUE,"STEEL";#N/A,#N/A,TRUE,"Door"}</definedName>
    <definedName name="dgagd_3_2" localSheetId="15" hidden="1">{#N/A,#N/A,TRUE,"Basic";#N/A,#N/A,TRUE,"EXT-TABLE";#N/A,#N/A,TRUE,"STEEL";#N/A,#N/A,TRUE,"INT-Table";#N/A,#N/A,TRUE,"STEEL";#N/A,#N/A,TRUE,"Door"}</definedName>
    <definedName name="dgagd_3_2" hidden="1">{#N/A,#N/A,TRUE,"Basic";#N/A,#N/A,TRUE,"EXT-TABLE";#N/A,#N/A,TRUE,"STEEL";#N/A,#N/A,TRUE,"INT-Table";#N/A,#N/A,TRUE,"STEEL";#N/A,#N/A,TRUE,"Door"}</definedName>
    <definedName name="dgagd_4" localSheetId="3" hidden="1">{#N/A,#N/A,TRUE,"Basic";#N/A,#N/A,TRUE,"EXT-TABLE";#N/A,#N/A,TRUE,"STEEL";#N/A,#N/A,TRUE,"INT-Table";#N/A,#N/A,TRUE,"STEEL";#N/A,#N/A,TRUE,"Door"}</definedName>
    <definedName name="dgagd_4" localSheetId="2" hidden="1">{#N/A,#N/A,TRUE,"Basic";#N/A,#N/A,TRUE,"EXT-TABLE";#N/A,#N/A,TRUE,"STEEL";#N/A,#N/A,TRUE,"INT-Table";#N/A,#N/A,TRUE,"STEEL";#N/A,#N/A,TRUE,"Door"}</definedName>
    <definedName name="dgagd_4" localSheetId="4" hidden="1">{#N/A,#N/A,TRUE,"Basic";#N/A,#N/A,TRUE,"EXT-TABLE";#N/A,#N/A,TRUE,"STEEL";#N/A,#N/A,TRUE,"INT-Table";#N/A,#N/A,TRUE,"STEEL";#N/A,#N/A,TRUE,"Door"}</definedName>
    <definedName name="dgagd_4" localSheetId="16" hidden="1">{#N/A,#N/A,TRUE,"Basic";#N/A,#N/A,TRUE,"EXT-TABLE";#N/A,#N/A,TRUE,"STEEL";#N/A,#N/A,TRUE,"INT-Table";#N/A,#N/A,TRUE,"STEEL";#N/A,#N/A,TRUE,"Door"}</definedName>
    <definedName name="dgagd_4" localSheetId="21" hidden="1">{#N/A,#N/A,TRUE,"Basic";#N/A,#N/A,TRUE,"EXT-TABLE";#N/A,#N/A,TRUE,"STEEL";#N/A,#N/A,TRUE,"INT-Table";#N/A,#N/A,TRUE,"STEEL";#N/A,#N/A,TRUE,"Door"}</definedName>
    <definedName name="dgagd_4" localSheetId="5" hidden="1">{#N/A,#N/A,TRUE,"Basic";#N/A,#N/A,TRUE,"EXT-TABLE";#N/A,#N/A,TRUE,"STEEL";#N/A,#N/A,TRUE,"INT-Table";#N/A,#N/A,TRUE,"STEEL";#N/A,#N/A,TRUE,"Door"}</definedName>
    <definedName name="dgagd_4" localSheetId="13" hidden="1">{#N/A,#N/A,TRUE,"Basic";#N/A,#N/A,TRUE,"EXT-TABLE";#N/A,#N/A,TRUE,"STEEL";#N/A,#N/A,TRUE,"INT-Table";#N/A,#N/A,TRUE,"STEEL";#N/A,#N/A,TRUE,"Door"}</definedName>
    <definedName name="dgagd_4" localSheetId="14" hidden="1">{#N/A,#N/A,TRUE,"Basic";#N/A,#N/A,TRUE,"EXT-TABLE";#N/A,#N/A,TRUE,"STEEL";#N/A,#N/A,TRUE,"INT-Table";#N/A,#N/A,TRUE,"STEEL";#N/A,#N/A,TRUE,"Door"}</definedName>
    <definedName name="dgagd_4" localSheetId="15" hidden="1">{#N/A,#N/A,TRUE,"Basic";#N/A,#N/A,TRUE,"EXT-TABLE";#N/A,#N/A,TRUE,"STEEL";#N/A,#N/A,TRUE,"INT-Table";#N/A,#N/A,TRUE,"STEEL";#N/A,#N/A,TRUE,"Door"}</definedName>
    <definedName name="dgagd_4" hidden="1">{#N/A,#N/A,TRUE,"Basic";#N/A,#N/A,TRUE,"EXT-TABLE";#N/A,#N/A,TRUE,"STEEL";#N/A,#N/A,TRUE,"INT-Table";#N/A,#N/A,TRUE,"STEEL";#N/A,#N/A,TRUE,"Door"}</definedName>
    <definedName name="dgagd_4_1" localSheetId="3" hidden="1">{#N/A,#N/A,TRUE,"Basic";#N/A,#N/A,TRUE,"EXT-TABLE";#N/A,#N/A,TRUE,"STEEL";#N/A,#N/A,TRUE,"INT-Table";#N/A,#N/A,TRUE,"STEEL";#N/A,#N/A,TRUE,"Door"}</definedName>
    <definedName name="dgagd_4_1" localSheetId="2" hidden="1">{#N/A,#N/A,TRUE,"Basic";#N/A,#N/A,TRUE,"EXT-TABLE";#N/A,#N/A,TRUE,"STEEL";#N/A,#N/A,TRUE,"INT-Table";#N/A,#N/A,TRUE,"STEEL";#N/A,#N/A,TRUE,"Door"}</definedName>
    <definedName name="dgagd_4_1" localSheetId="4" hidden="1">{#N/A,#N/A,TRUE,"Basic";#N/A,#N/A,TRUE,"EXT-TABLE";#N/A,#N/A,TRUE,"STEEL";#N/A,#N/A,TRUE,"INT-Table";#N/A,#N/A,TRUE,"STEEL";#N/A,#N/A,TRUE,"Door"}</definedName>
    <definedName name="dgagd_4_1" localSheetId="16" hidden="1">{#N/A,#N/A,TRUE,"Basic";#N/A,#N/A,TRUE,"EXT-TABLE";#N/A,#N/A,TRUE,"STEEL";#N/A,#N/A,TRUE,"INT-Table";#N/A,#N/A,TRUE,"STEEL";#N/A,#N/A,TRUE,"Door"}</definedName>
    <definedName name="dgagd_4_1" localSheetId="21" hidden="1">{#N/A,#N/A,TRUE,"Basic";#N/A,#N/A,TRUE,"EXT-TABLE";#N/A,#N/A,TRUE,"STEEL";#N/A,#N/A,TRUE,"INT-Table";#N/A,#N/A,TRUE,"STEEL";#N/A,#N/A,TRUE,"Door"}</definedName>
    <definedName name="dgagd_4_1" localSheetId="5" hidden="1">{#N/A,#N/A,TRUE,"Basic";#N/A,#N/A,TRUE,"EXT-TABLE";#N/A,#N/A,TRUE,"STEEL";#N/A,#N/A,TRUE,"INT-Table";#N/A,#N/A,TRUE,"STEEL";#N/A,#N/A,TRUE,"Door"}</definedName>
    <definedName name="dgagd_4_1" localSheetId="13" hidden="1">{#N/A,#N/A,TRUE,"Basic";#N/A,#N/A,TRUE,"EXT-TABLE";#N/A,#N/A,TRUE,"STEEL";#N/A,#N/A,TRUE,"INT-Table";#N/A,#N/A,TRUE,"STEEL";#N/A,#N/A,TRUE,"Door"}</definedName>
    <definedName name="dgagd_4_1" localSheetId="14" hidden="1">{#N/A,#N/A,TRUE,"Basic";#N/A,#N/A,TRUE,"EXT-TABLE";#N/A,#N/A,TRUE,"STEEL";#N/A,#N/A,TRUE,"INT-Table";#N/A,#N/A,TRUE,"STEEL";#N/A,#N/A,TRUE,"Door"}</definedName>
    <definedName name="dgagd_4_1" localSheetId="15" hidden="1">{#N/A,#N/A,TRUE,"Basic";#N/A,#N/A,TRUE,"EXT-TABLE";#N/A,#N/A,TRUE,"STEEL";#N/A,#N/A,TRUE,"INT-Table";#N/A,#N/A,TRUE,"STEEL";#N/A,#N/A,TRUE,"Door"}</definedName>
    <definedName name="dgagd_4_1" hidden="1">{#N/A,#N/A,TRUE,"Basic";#N/A,#N/A,TRUE,"EXT-TABLE";#N/A,#N/A,TRUE,"STEEL";#N/A,#N/A,TRUE,"INT-Table";#N/A,#N/A,TRUE,"STEEL";#N/A,#N/A,TRUE,"Door"}</definedName>
    <definedName name="dgagd_4_2" localSheetId="3" hidden="1">{#N/A,#N/A,TRUE,"Basic";#N/A,#N/A,TRUE,"EXT-TABLE";#N/A,#N/A,TRUE,"STEEL";#N/A,#N/A,TRUE,"INT-Table";#N/A,#N/A,TRUE,"STEEL";#N/A,#N/A,TRUE,"Door"}</definedName>
    <definedName name="dgagd_4_2" localSheetId="2" hidden="1">{#N/A,#N/A,TRUE,"Basic";#N/A,#N/A,TRUE,"EXT-TABLE";#N/A,#N/A,TRUE,"STEEL";#N/A,#N/A,TRUE,"INT-Table";#N/A,#N/A,TRUE,"STEEL";#N/A,#N/A,TRUE,"Door"}</definedName>
    <definedName name="dgagd_4_2" localSheetId="4" hidden="1">{#N/A,#N/A,TRUE,"Basic";#N/A,#N/A,TRUE,"EXT-TABLE";#N/A,#N/A,TRUE,"STEEL";#N/A,#N/A,TRUE,"INT-Table";#N/A,#N/A,TRUE,"STEEL";#N/A,#N/A,TRUE,"Door"}</definedName>
    <definedName name="dgagd_4_2" localSheetId="16" hidden="1">{#N/A,#N/A,TRUE,"Basic";#N/A,#N/A,TRUE,"EXT-TABLE";#N/A,#N/A,TRUE,"STEEL";#N/A,#N/A,TRUE,"INT-Table";#N/A,#N/A,TRUE,"STEEL";#N/A,#N/A,TRUE,"Door"}</definedName>
    <definedName name="dgagd_4_2" localSheetId="21" hidden="1">{#N/A,#N/A,TRUE,"Basic";#N/A,#N/A,TRUE,"EXT-TABLE";#N/A,#N/A,TRUE,"STEEL";#N/A,#N/A,TRUE,"INT-Table";#N/A,#N/A,TRUE,"STEEL";#N/A,#N/A,TRUE,"Door"}</definedName>
    <definedName name="dgagd_4_2" localSheetId="5" hidden="1">{#N/A,#N/A,TRUE,"Basic";#N/A,#N/A,TRUE,"EXT-TABLE";#N/A,#N/A,TRUE,"STEEL";#N/A,#N/A,TRUE,"INT-Table";#N/A,#N/A,TRUE,"STEEL";#N/A,#N/A,TRUE,"Door"}</definedName>
    <definedName name="dgagd_4_2" localSheetId="13" hidden="1">{#N/A,#N/A,TRUE,"Basic";#N/A,#N/A,TRUE,"EXT-TABLE";#N/A,#N/A,TRUE,"STEEL";#N/A,#N/A,TRUE,"INT-Table";#N/A,#N/A,TRUE,"STEEL";#N/A,#N/A,TRUE,"Door"}</definedName>
    <definedName name="dgagd_4_2" localSheetId="14" hidden="1">{#N/A,#N/A,TRUE,"Basic";#N/A,#N/A,TRUE,"EXT-TABLE";#N/A,#N/A,TRUE,"STEEL";#N/A,#N/A,TRUE,"INT-Table";#N/A,#N/A,TRUE,"STEEL";#N/A,#N/A,TRUE,"Door"}</definedName>
    <definedName name="dgagd_4_2" localSheetId="15" hidden="1">{#N/A,#N/A,TRUE,"Basic";#N/A,#N/A,TRUE,"EXT-TABLE";#N/A,#N/A,TRUE,"STEEL";#N/A,#N/A,TRUE,"INT-Table";#N/A,#N/A,TRUE,"STEEL";#N/A,#N/A,TRUE,"Door"}</definedName>
    <definedName name="dgagd_4_2" hidden="1">{#N/A,#N/A,TRUE,"Basic";#N/A,#N/A,TRUE,"EXT-TABLE";#N/A,#N/A,TRUE,"STEEL";#N/A,#N/A,TRUE,"INT-Table";#N/A,#N/A,TRUE,"STEEL";#N/A,#N/A,TRUE,"Door"}</definedName>
    <definedName name="dgagd_5" localSheetId="3" hidden="1">{#N/A,#N/A,TRUE,"Basic";#N/A,#N/A,TRUE,"EXT-TABLE";#N/A,#N/A,TRUE,"STEEL";#N/A,#N/A,TRUE,"INT-Table";#N/A,#N/A,TRUE,"STEEL";#N/A,#N/A,TRUE,"Door"}</definedName>
    <definedName name="dgagd_5" localSheetId="2" hidden="1">{#N/A,#N/A,TRUE,"Basic";#N/A,#N/A,TRUE,"EXT-TABLE";#N/A,#N/A,TRUE,"STEEL";#N/A,#N/A,TRUE,"INT-Table";#N/A,#N/A,TRUE,"STEEL";#N/A,#N/A,TRUE,"Door"}</definedName>
    <definedName name="dgagd_5" localSheetId="4" hidden="1">{#N/A,#N/A,TRUE,"Basic";#N/A,#N/A,TRUE,"EXT-TABLE";#N/A,#N/A,TRUE,"STEEL";#N/A,#N/A,TRUE,"INT-Table";#N/A,#N/A,TRUE,"STEEL";#N/A,#N/A,TRUE,"Door"}</definedName>
    <definedName name="dgagd_5" localSheetId="16" hidden="1">{#N/A,#N/A,TRUE,"Basic";#N/A,#N/A,TRUE,"EXT-TABLE";#N/A,#N/A,TRUE,"STEEL";#N/A,#N/A,TRUE,"INT-Table";#N/A,#N/A,TRUE,"STEEL";#N/A,#N/A,TRUE,"Door"}</definedName>
    <definedName name="dgagd_5" localSheetId="21" hidden="1">{#N/A,#N/A,TRUE,"Basic";#N/A,#N/A,TRUE,"EXT-TABLE";#N/A,#N/A,TRUE,"STEEL";#N/A,#N/A,TRUE,"INT-Table";#N/A,#N/A,TRUE,"STEEL";#N/A,#N/A,TRUE,"Door"}</definedName>
    <definedName name="dgagd_5" localSheetId="5" hidden="1">{#N/A,#N/A,TRUE,"Basic";#N/A,#N/A,TRUE,"EXT-TABLE";#N/A,#N/A,TRUE,"STEEL";#N/A,#N/A,TRUE,"INT-Table";#N/A,#N/A,TRUE,"STEEL";#N/A,#N/A,TRUE,"Door"}</definedName>
    <definedName name="dgagd_5" localSheetId="13" hidden="1">{#N/A,#N/A,TRUE,"Basic";#N/A,#N/A,TRUE,"EXT-TABLE";#N/A,#N/A,TRUE,"STEEL";#N/A,#N/A,TRUE,"INT-Table";#N/A,#N/A,TRUE,"STEEL";#N/A,#N/A,TRUE,"Door"}</definedName>
    <definedName name="dgagd_5" localSheetId="14" hidden="1">{#N/A,#N/A,TRUE,"Basic";#N/A,#N/A,TRUE,"EXT-TABLE";#N/A,#N/A,TRUE,"STEEL";#N/A,#N/A,TRUE,"INT-Table";#N/A,#N/A,TRUE,"STEEL";#N/A,#N/A,TRUE,"Door"}</definedName>
    <definedName name="dgagd_5" localSheetId="15" hidden="1">{#N/A,#N/A,TRUE,"Basic";#N/A,#N/A,TRUE,"EXT-TABLE";#N/A,#N/A,TRUE,"STEEL";#N/A,#N/A,TRUE,"INT-Table";#N/A,#N/A,TRUE,"STEEL";#N/A,#N/A,TRUE,"Door"}</definedName>
    <definedName name="dgagd_5" hidden="1">{#N/A,#N/A,TRUE,"Basic";#N/A,#N/A,TRUE,"EXT-TABLE";#N/A,#N/A,TRUE,"STEEL";#N/A,#N/A,TRUE,"INT-Table";#N/A,#N/A,TRUE,"STEEL";#N/A,#N/A,TRUE,"Door"}</definedName>
    <definedName name="dgagd_5_1" localSheetId="3" hidden="1">{#N/A,#N/A,TRUE,"Basic";#N/A,#N/A,TRUE,"EXT-TABLE";#N/A,#N/A,TRUE,"STEEL";#N/A,#N/A,TRUE,"INT-Table";#N/A,#N/A,TRUE,"STEEL";#N/A,#N/A,TRUE,"Door"}</definedName>
    <definedName name="dgagd_5_1" localSheetId="2" hidden="1">{#N/A,#N/A,TRUE,"Basic";#N/A,#N/A,TRUE,"EXT-TABLE";#N/A,#N/A,TRUE,"STEEL";#N/A,#N/A,TRUE,"INT-Table";#N/A,#N/A,TRUE,"STEEL";#N/A,#N/A,TRUE,"Door"}</definedName>
    <definedName name="dgagd_5_1" localSheetId="4" hidden="1">{#N/A,#N/A,TRUE,"Basic";#N/A,#N/A,TRUE,"EXT-TABLE";#N/A,#N/A,TRUE,"STEEL";#N/A,#N/A,TRUE,"INT-Table";#N/A,#N/A,TRUE,"STEEL";#N/A,#N/A,TRUE,"Door"}</definedName>
    <definedName name="dgagd_5_1" localSheetId="16" hidden="1">{#N/A,#N/A,TRUE,"Basic";#N/A,#N/A,TRUE,"EXT-TABLE";#N/A,#N/A,TRUE,"STEEL";#N/A,#N/A,TRUE,"INT-Table";#N/A,#N/A,TRUE,"STEEL";#N/A,#N/A,TRUE,"Door"}</definedName>
    <definedName name="dgagd_5_1" localSheetId="21" hidden="1">{#N/A,#N/A,TRUE,"Basic";#N/A,#N/A,TRUE,"EXT-TABLE";#N/A,#N/A,TRUE,"STEEL";#N/A,#N/A,TRUE,"INT-Table";#N/A,#N/A,TRUE,"STEEL";#N/A,#N/A,TRUE,"Door"}</definedName>
    <definedName name="dgagd_5_1" localSheetId="5" hidden="1">{#N/A,#N/A,TRUE,"Basic";#N/A,#N/A,TRUE,"EXT-TABLE";#N/A,#N/A,TRUE,"STEEL";#N/A,#N/A,TRUE,"INT-Table";#N/A,#N/A,TRUE,"STEEL";#N/A,#N/A,TRUE,"Door"}</definedName>
    <definedName name="dgagd_5_1" localSheetId="13" hidden="1">{#N/A,#N/A,TRUE,"Basic";#N/A,#N/A,TRUE,"EXT-TABLE";#N/A,#N/A,TRUE,"STEEL";#N/A,#N/A,TRUE,"INT-Table";#N/A,#N/A,TRUE,"STEEL";#N/A,#N/A,TRUE,"Door"}</definedName>
    <definedName name="dgagd_5_1" localSheetId="14" hidden="1">{#N/A,#N/A,TRUE,"Basic";#N/A,#N/A,TRUE,"EXT-TABLE";#N/A,#N/A,TRUE,"STEEL";#N/A,#N/A,TRUE,"INT-Table";#N/A,#N/A,TRUE,"STEEL";#N/A,#N/A,TRUE,"Door"}</definedName>
    <definedName name="dgagd_5_1" localSheetId="15" hidden="1">{#N/A,#N/A,TRUE,"Basic";#N/A,#N/A,TRUE,"EXT-TABLE";#N/A,#N/A,TRUE,"STEEL";#N/A,#N/A,TRUE,"INT-Table";#N/A,#N/A,TRUE,"STEEL";#N/A,#N/A,TRUE,"Door"}</definedName>
    <definedName name="dgagd_5_1" hidden="1">{#N/A,#N/A,TRUE,"Basic";#N/A,#N/A,TRUE,"EXT-TABLE";#N/A,#N/A,TRUE,"STEEL";#N/A,#N/A,TRUE,"INT-Table";#N/A,#N/A,TRUE,"STEEL";#N/A,#N/A,TRUE,"Door"}</definedName>
    <definedName name="dgagd_5_2" localSheetId="3" hidden="1">{#N/A,#N/A,TRUE,"Basic";#N/A,#N/A,TRUE,"EXT-TABLE";#N/A,#N/A,TRUE,"STEEL";#N/A,#N/A,TRUE,"INT-Table";#N/A,#N/A,TRUE,"STEEL";#N/A,#N/A,TRUE,"Door"}</definedName>
    <definedName name="dgagd_5_2" localSheetId="2" hidden="1">{#N/A,#N/A,TRUE,"Basic";#N/A,#N/A,TRUE,"EXT-TABLE";#N/A,#N/A,TRUE,"STEEL";#N/A,#N/A,TRUE,"INT-Table";#N/A,#N/A,TRUE,"STEEL";#N/A,#N/A,TRUE,"Door"}</definedName>
    <definedName name="dgagd_5_2" localSheetId="4" hidden="1">{#N/A,#N/A,TRUE,"Basic";#N/A,#N/A,TRUE,"EXT-TABLE";#N/A,#N/A,TRUE,"STEEL";#N/A,#N/A,TRUE,"INT-Table";#N/A,#N/A,TRUE,"STEEL";#N/A,#N/A,TRUE,"Door"}</definedName>
    <definedName name="dgagd_5_2" localSheetId="16" hidden="1">{#N/A,#N/A,TRUE,"Basic";#N/A,#N/A,TRUE,"EXT-TABLE";#N/A,#N/A,TRUE,"STEEL";#N/A,#N/A,TRUE,"INT-Table";#N/A,#N/A,TRUE,"STEEL";#N/A,#N/A,TRUE,"Door"}</definedName>
    <definedName name="dgagd_5_2" localSheetId="21" hidden="1">{#N/A,#N/A,TRUE,"Basic";#N/A,#N/A,TRUE,"EXT-TABLE";#N/A,#N/A,TRUE,"STEEL";#N/A,#N/A,TRUE,"INT-Table";#N/A,#N/A,TRUE,"STEEL";#N/A,#N/A,TRUE,"Door"}</definedName>
    <definedName name="dgagd_5_2" localSheetId="5" hidden="1">{#N/A,#N/A,TRUE,"Basic";#N/A,#N/A,TRUE,"EXT-TABLE";#N/A,#N/A,TRUE,"STEEL";#N/A,#N/A,TRUE,"INT-Table";#N/A,#N/A,TRUE,"STEEL";#N/A,#N/A,TRUE,"Door"}</definedName>
    <definedName name="dgagd_5_2" localSheetId="13" hidden="1">{#N/A,#N/A,TRUE,"Basic";#N/A,#N/A,TRUE,"EXT-TABLE";#N/A,#N/A,TRUE,"STEEL";#N/A,#N/A,TRUE,"INT-Table";#N/A,#N/A,TRUE,"STEEL";#N/A,#N/A,TRUE,"Door"}</definedName>
    <definedName name="dgagd_5_2" localSheetId="14" hidden="1">{#N/A,#N/A,TRUE,"Basic";#N/A,#N/A,TRUE,"EXT-TABLE";#N/A,#N/A,TRUE,"STEEL";#N/A,#N/A,TRUE,"INT-Table";#N/A,#N/A,TRUE,"STEEL";#N/A,#N/A,TRUE,"Door"}</definedName>
    <definedName name="dgagd_5_2" localSheetId="15" hidden="1">{#N/A,#N/A,TRUE,"Basic";#N/A,#N/A,TRUE,"EXT-TABLE";#N/A,#N/A,TRUE,"STEEL";#N/A,#N/A,TRUE,"INT-Table";#N/A,#N/A,TRUE,"STEEL";#N/A,#N/A,TRUE,"Door"}</definedName>
    <definedName name="dgagd_5_2" hidden="1">{#N/A,#N/A,TRUE,"Basic";#N/A,#N/A,TRUE,"EXT-TABLE";#N/A,#N/A,TRUE,"STEEL";#N/A,#N/A,TRUE,"INT-Table";#N/A,#N/A,TRUE,"STEEL";#N/A,#N/A,TRUE,"Door"}</definedName>
    <definedName name="DG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3" hidden="1">{#N/A,#N/A,FALSE,"CCTV"}</definedName>
    <definedName name="dgfgjgj" localSheetId="9" hidden="1">{#N/A,#N/A,FALSE,"CCTV"}</definedName>
    <definedName name="dgfgjgj" localSheetId="8" hidden="1">{#N/A,#N/A,FALSE,"CCTV"}</definedName>
    <definedName name="dgfgjgj" localSheetId="0" hidden="1">{#N/A,#N/A,FALSE,"CCTV"}</definedName>
    <definedName name="dgfgjgj" localSheetId="10" hidden="1">{#N/A,#N/A,FALSE,"CCTV"}</definedName>
    <definedName name="dgfgjgj" localSheetId="6" hidden="1">{#N/A,#N/A,FALSE,"CCTV"}</definedName>
    <definedName name="dgfgjgj" localSheetId="12" hidden="1">{#N/A,#N/A,FALSE,"CCTV"}</definedName>
    <definedName name="dgfgjgj" localSheetId="11" hidden="1">{#N/A,#N/A,FALSE,"CCTV"}</definedName>
    <definedName name="dgfgjgj" localSheetId="1" hidden="1">{#N/A,#N/A,FALSE,"CCTV"}</definedName>
    <definedName name="dgfgjgj" localSheetId="2" hidden="1">{#N/A,#N/A,FALSE,"CCTV"}</definedName>
    <definedName name="dgfgjgj" localSheetId="4" hidden="1">{#N/A,#N/A,FALSE,"CCTV"}</definedName>
    <definedName name="dgfgjgj" localSheetId="16" hidden="1">{#N/A,#N/A,FALSE,"CCTV"}</definedName>
    <definedName name="dgfgjgj" localSheetId="21" hidden="1">{#N/A,#N/A,FALSE,"CCTV"}</definedName>
    <definedName name="dgfgjgj" localSheetId="5" hidden="1">{#N/A,#N/A,FALSE,"CCTV"}</definedName>
    <definedName name="dgfgjgj" localSheetId="23" hidden="1">{#N/A,#N/A,FALSE,"CCTV"}</definedName>
    <definedName name="dgfgjgj" localSheetId="7" hidden="1">{#N/A,#N/A,FALSE,"CCTV"}</definedName>
    <definedName name="dgfgjgj" localSheetId="13" hidden="1">{#N/A,#N/A,FALSE,"CCTV"}</definedName>
    <definedName name="dgfgjgj" localSheetId="18" hidden="1">{#N/A,#N/A,FALSE,"CCTV"}</definedName>
    <definedName name="dgfgjgj" localSheetId="14" hidden="1">{#N/A,#N/A,FALSE,"CCTV"}</definedName>
    <definedName name="dgfgjgj" localSheetId="15" hidden="1">{#N/A,#N/A,FALSE,"CCTV"}</definedName>
    <definedName name="dgfgjgj" hidden="1">{#N/A,#N/A,FALSE,"CCTV"}</definedName>
    <definedName name="dgn">#REF!</definedName>
    <definedName name="dgnc">#REF!</definedName>
    <definedName name="dgvl">#REF!</definedName>
    <definedName name="DH" hidden="1">#REF!</definedName>
    <definedName name="diam" localSheetId="3">[63]RESPSP!$B$28:$S$95</definedName>
    <definedName name="diam" localSheetId="2">[63]RESPSP!$B$28:$S$95</definedName>
    <definedName name="diam" localSheetId="4">[63]RESPSP!$B$28:$S$95</definedName>
    <definedName name="diam" localSheetId="16">[63]RESPSP!$B$28:$S$95</definedName>
    <definedName name="diam" localSheetId="21">[63]RESPSP!$B$28:$S$95</definedName>
    <definedName name="diam" localSheetId="5">[63]RESPSP!$B$28:$S$95</definedName>
    <definedName name="diam" localSheetId="13">[63]RESPSP!$B$28:$S$95</definedName>
    <definedName name="diam" localSheetId="18">[63]RESPSP!$B$28:$S$95</definedName>
    <definedName name="diam" localSheetId="14">[63]RESPSP!$B$28:$S$95</definedName>
    <definedName name="diam" localSheetId="15">[63]RESPSP!$B$28:$S$95</definedName>
    <definedName name="diam">[63]RESPSP!$B$28:$S$95</definedName>
    <definedName name="diameter">#REF!</definedName>
    <definedName name="Diámetro_chimenea_de_bypass" localSheetId="23">#REF!</definedName>
    <definedName name="Diámetro_chimenea_de_bypass">#REF!</definedName>
    <definedName name="DIAMIN" localSheetId="23">#REF!</definedName>
    <definedName name="DIAMIN">#REF!</definedName>
    <definedName name="diengiai" localSheetId="3" hidden="1">{"'Sheet1'!$L$16"}</definedName>
    <definedName name="diengiai" localSheetId="17" hidden="1">{"'Sheet1'!$L$16"}</definedName>
    <definedName name="diengiai" localSheetId="9" hidden="1">{"'Sheet1'!$L$16"}</definedName>
    <definedName name="diengiai" localSheetId="8" hidden="1">{"'Sheet1'!$L$16"}</definedName>
    <definedName name="diengiai" localSheetId="0" hidden="1">{"'Sheet1'!$L$16"}</definedName>
    <definedName name="diengiai" localSheetId="10" hidden="1">{"'Sheet1'!$L$16"}</definedName>
    <definedName name="diengiai" localSheetId="6" hidden="1">{"'Sheet1'!$L$16"}</definedName>
    <definedName name="diengiai" localSheetId="12" hidden="1">{"'Sheet1'!$L$16"}</definedName>
    <definedName name="diengiai" localSheetId="11" hidden="1">{"'Sheet1'!$L$16"}</definedName>
    <definedName name="diengiai" localSheetId="1" hidden="1">{"'Sheet1'!$L$16"}</definedName>
    <definedName name="diengiai" localSheetId="2" hidden="1">{"'Sheet1'!$L$16"}</definedName>
    <definedName name="diengiai" localSheetId="4" hidden="1">{"'Sheet1'!$L$16"}</definedName>
    <definedName name="diengiai" localSheetId="16" hidden="1">{"'Sheet1'!$L$16"}</definedName>
    <definedName name="diengiai" localSheetId="21" hidden="1">{"'Sheet1'!$L$16"}</definedName>
    <definedName name="diengiai" localSheetId="5" hidden="1">{"'Sheet1'!$L$16"}</definedName>
    <definedName name="diengiai" localSheetId="23" hidden="1">{"'Sheet1'!$L$16"}</definedName>
    <definedName name="diengiai" localSheetId="7" hidden="1">{"'Sheet1'!$L$16"}</definedName>
    <definedName name="diengiai" localSheetId="13" hidden="1">{"'Sheet1'!$L$16"}</definedName>
    <definedName name="diengiai" localSheetId="18" hidden="1">{"'Sheet1'!$L$16"}</definedName>
    <definedName name="diengiai" localSheetId="14" hidden="1">{"'Sheet1'!$L$16"}</definedName>
    <definedName name="diengiai" localSheetId="15" hidden="1">{"'Sheet1'!$L$16"}</definedName>
    <definedName name="diengiai" hidden="1">{"'Sheet1'!$L$16"}</definedName>
    <definedName name="Differenzdruckschalter">#REF!</definedName>
    <definedName name="DIGN" localSheetId="3" hidden="1">{#N/A,#N/A,TRUE,"Basic";#N/A,#N/A,TRUE,"EXT-TABLE";#N/A,#N/A,TRUE,"STEEL";#N/A,#N/A,TRUE,"INT-Table";#N/A,#N/A,TRUE,"STEEL";#N/A,#N/A,TRUE,"Door"}</definedName>
    <definedName name="DIGN" localSheetId="2" hidden="1">{#N/A,#N/A,TRUE,"Basic";#N/A,#N/A,TRUE,"EXT-TABLE";#N/A,#N/A,TRUE,"STEEL";#N/A,#N/A,TRUE,"INT-Table";#N/A,#N/A,TRUE,"STEEL";#N/A,#N/A,TRUE,"Door"}</definedName>
    <definedName name="DIGN" localSheetId="4" hidden="1">{#N/A,#N/A,TRUE,"Basic";#N/A,#N/A,TRUE,"EXT-TABLE";#N/A,#N/A,TRUE,"STEEL";#N/A,#N/A,TRUE,"INT-Table";#N/A,#N/A,TRUE,"STEEL";#N/A,#N/A,TRUE,"Door"}</definedName>
    <definedName name="DIGN" localSheetId="16" hidden="1">{#N/A,#N/A,TRUE,"Basic";#N/A,#N/A,TRUE,"EXT-TABLE";#N/A,#N/A,TRUE,"STEEL";#N/A,#N/A,TRUE,"INT-Table";#N/A,#N/A,TRUE,"STEEL";#N/A,#N/A,TRUE,"Door"}</definedName>
    <definedName name="DIGN" localSheetId="21" hidden="1">{#N/A,#N/A,TRUE,"Basic";#N/A,#N/A,TRUE,"EXT-TABLE";#N/A,#N/A,TRUE,"STEEL";#N/A,#N/A,TRUE,"INT-Table";#N/A,#N/A,TRUE,"STEEL";#N/A,#N/A,TRUE,"Door"}</definedName>
    <definedName name="DIGN" localSheetId="5" hidden="1">{#N/A,#N/A,TRUE,"Basic";#N/A,#N/A,TRUE,"EXT-TABLE";#N/A,#N/A,TRUE,"STEEL";#N/A,#N/A,TRUE,"INT-Table";#N/A,#N/A,TRUE,"STEEL";#N/A,#N/A,TRUE,"Door"}</definedName>
    <definedName name="DIGN" localSheetId="13" hidden="1">{#N/A,#N/A,TRUE,"Basic";#N/A,#N/A,TRUE,"EXT-TABLE";#N/A,#N/A,TRUE,"STEEL";#N/A,#N/A,TRUE,"INT-Table";#N/A,#N/A,TRUE,"STEEL";#N/A,#N/A,TRUE,"Door"}</definedName>
    <definedName name="DIGN" localSheetId="14" hidden="1">{#N/A,#N/A,TRUE,"Basic";#N/A,#N/A,TRUE,"EXT-TABLE";#N/A,#N/A,TRUE,"STEEL";#N/A,#N/A,TRUE,"INT-Table";#N/A,#N/A,TRUE,"STEEL";#N/A,#N/A,TRUE,"Door"}</definedName>
    <definedName name="DIGN" localSheetId="15" hidden="1">{#N/A,#N/A,TRUE,"Basic";#N/A,#N/A,TRUE,"EXT-TABLE";#N/A,#N/A,TRUE,"STEEL";#N/A,#N/A,TRUE,"INT-Table";#N/A,#N/A,TRUE,"STEEL";#N/A,#N/A,TRUE,"Door"}</definedName>
    <definedName name="DIGN" hidden="1">{#N/A,#N/A,TRUE,"Basic";#N/A,#N/A,TRUE,"EXT-TABLE";#N/A,#N/A,TRUE,"STEEL";#N/A,#N/A,TRUE,"INT-Table";#N/A,#N/A,TRUE,"STEEL";#N/A,#N/A,TRUE,"Door"}</definedName>
    <definedName name="DIGN_1" localSheetId="3" hidden="1">{#N/A,#N/A,TRUE,"Basic";#N/A,#N/A,TRUE,"EXT-TABLE";#N/A,#N/A,TRUE,"STEEL";#N/A,#N/A,TRUE,"INT-Table";#N/A,#N/A,TRUE,"STEEL";#N/A,#N/A,TRUE,"Door"}</definedName>
    <definedName name="DIGN_1" localSheetId="2" hidden="1">{#N/A,#N/A,TRUE,"Basic";#N/A,#N/A,TRUE,"EXT-TABLE";#N/A,#N/A,TRUE,"STEEL";#N/A,#N/A,TRUE,"INT-Table";#N/A,#N/A,TRUE,"STEEL";#N/A,#N/A,TRUE,"Door"}</definedName>
    <definedName name="DIGN_1" localSheetId="4" hidden="1">{#N/A,#N/A,TRUE,"Basic";#N/A,#N/A,TRUE,"EXT-TABLE";#N/A,#N/A,TRUE,"STEEL";#N/A,#N/A,TRUE,"INT-Table";#N/A,#N/A,TRUE,"STEEL";#N/A,#N/A,TRUE,"Door"}</definedName>
    <definedName name="DIGN_1" localSheetId="16" hidden="1">{#N/A,#N/A,TRUE,"Basic";#N/A,#N/A,TRUE,"EXT-TABLE";#N/A,#N/A,TRUE,"STEEL";#N/A,#N/A,TRUE,"INT-Table";#N/A,#N/A,TRUE,"STEEL";#N/A,#N/A,TRUE,"Door"}</definedName>
    <definedName name="DIGN_1" localSheetId="21" hidden="1">{#N/A,#N/A,TRUE,"Basic";#N/A,#N/A,TRUE,"EXT-TABLE";#N/A,#N/A,TRUE,"STEEL";#N/A,#N/A,TRUE,"INT-Table";#N/A,#N/A,TRUE,"STEEL";#N/A,#N/A,TRUE,"Door"}</definedName>
    <definedName name="DIGN_1" localSheetId="5" hidden="1">{#N/A,#N/A,TRUE,"Basic";#N/A,#N/A,TRUE,"EXT-TABLE";#N/A,#N/A,TRUE,"STEEL";#N/A,#N/A,TRUE,"INT-Table";#N/A,#N/A,TRUE,"STEEL";#N/A,#N/A,TRUE,"Door"}</definedName>
    <definedName name="DIGN_1" localSheetId="13" hidden="1">{#N/A,#N/A,TRUE,"Basic";#N/A,#N/A,TRUE,"EXT-TABLE";#N/A,#N/A,TRUE,"STEEL";#N/A,#N/A,TRUE,"INT-Table";#N/A,#N/A,TRUE,"STEEL";#N/A,#N/A,TRUE,"Door"}</definedName>
    <definedName name="DIGN_1" localSheetId="14" hidden="1">{#N/A,#N/A,TRUE,"Basic";#N/A,#N/A,TRUE,"EXT-TABLE";#N/A,#N/A,TRUE,"STEEL";#N/A,#N/A,TRUE,"INT-Table";#N/A,#N/A,TRUE,"STEEL";#N/A,#N/A,TRUE,"Door"}</definedName>
    <definedName name="DIGN_1" localSheetId="15" hidden="1">{#N/A,#N/A,TRUE,"Basic";#N/A,#N/A,TRUE,"EXT-TABLE";#N/A,#N/A,TRUE,"STEEL";#N/A,#N/A,TRUE,"INT-Table";#N/A,#N/A,TRUE,"STEEL";#N/A,#N/A,TRUE,"Door"}</definedName>
    <definedName name="DIGN_1" hidden="1">{#N/A,#N/A,TRUE,"Basic";#N/A,#N/A,TRUE,"EXT-TABLE";#N/A,#N/A,TRUE,"STEEL";#N/A,#N/A,TRUE,"INT-Table";#N/A,#N/A,TRUE,"STEEL";#N/A,#N/A,TRUE,"Door"}</definedName>
    <definedName name="DIGN_1_1" localSheetId="3" hidden="1">{#N/A,#N/A,TRUE,"Basic";#N/A,#N/A,TRUE,"EXT-TABLE";#N/A,#N/A,TRUE,"STEEL";#N/A,#N/A,TRUE,"INT-Table";#N/A,#N/A,TRUE,"STEEL";#N/A,#N/A,TRUE,"Door"}</definedName>
    <definedName name="DIGN_1_1" localSheetId="2" hidden="1">{#N/A,#N/A,TRUE,"Basic";#N/A,#N/A,TRUE,"EXT-TABLE";#N/A,#N/A,TRUE,"STEEL";#N/A,#N/A,TRUE,"INT-Table";#N/A,#N/A,TRUE,"STEEL";#N/A,#N/A,TRUE,"Door"}</definedName>
    <definedName name="DIGN_1_1" localSheetId="4" hidden="1">{#N/A,#N/A,TRUE,"Basic";#N/A,#N/A,TRUE,"EXT-TABLE";#N/A,#N/A,TRUE,"STEEL";#N/A,#N/A,TRUE,"INT-Table";#N/A,#N/A,TRUE,"STEEL";#N/A,#N/A,TRUE,"Door"}</definedName>
    <definedName name="DIGN_1_1" localSheetId="16" hidden="1">{#N/A,#N/A,TRUE,"Basic";#N/A,#N/A,TRUE,"EXT-TABLE";#N/A,#N/A,TRUE,"STEEL";#N/A,#N/A,TRUE,"INT-Table";#N/A,#N/A,TRUE,"STEEL";#N/A,#N/A,TRUE,"Door"}</definedName>
    <definedName name="DIGN_1_1" localSheetId="21" hidden="1">{#N/A,#N/A,TRUE,"Basic";#N/A,#N/A,TRUE,"EXT-TABLE";#N/A,#N/A,TRUE,"STEEL";#N/A,#N/A,TRUE,"INT-Table";#N/A,#N/A,TRUE,"STEEL";#N/A,#N/A,TRUE,"Door"}</definedName>
    <definedName name="DIGN_1_1" localSheetId="5" hidden="1">{#N/A,#N/A,TRUE,"Basic";#N/A,#N/A,TRUE,"EXT-TABLE";#N/A,#N/A,TRUE,"STEEL";#N/A,#N/A,TRUE,"INT-Table";#N/A,#N/A,TRUE,"STEEL";#N/A,#N/A,TRUE,"Door"}</definedName>
    <definedName name="DIGN_1_1" localSheetId="13" hidden="1">{#N/A,#N/A,TRUE,"Basic";#N/A,#N/A,TRUE,"EXT-TABLE";#N/A,#N/A,TRUE,"STEEL";#N/A,#N/A,TRUE,"INT-Table";#N/A,#N/A,TRUE,"STEEL";#N/A,#N/A,TRUE,"Door"}</definedName>
    <definedName name="DIGN_1_1" localSheetId="14" hidden="1">{#N/A,#N/A,TRUE,"Basic";#N/A,#N/A,TRUE,"EXT-TABLE";#N/A,#N/A,TRUE,"STEEL";#N/A,#N/A,TRUE,"INT-Table";#N/A,#N/A,TRUE,"STEEL";#N/A,#N/A,TRUE,"Door"}</definedName>
    <definedName name="DIGN_1_1" localSheetId="15" hidden="1">{#N/A,#N/A,TRUE,"Basic";#N/A,#N/A,TRUE,"EXT-TABLE";#N/A,#N/A,TRUE,"STEEL";#N/A,#N/A,TRUE,"INT-Table";#N/A,#N/A,TRUE,"STEEL";#N/A,#N/A,TRUE,"Door"}</definedName>
    <definedName name="DIGN_1_1" hidden="1">{#N/A,#N/A,TRUE,"Basic";#N/A,#N/A,TRUE,"EXT-TABLE";#N/A,#N/A,TRUE,"STEEL";#N/A,#N/A,TRUE,"INT-Table";#N/A,#N/A,TRUE,"STEEL";#N/A,#N/A,TRUE,"Door"}</definedName>
    <definedName name="DIGN_1_2" localSheetId="3" hidden="1">{#N/A,#N/A,TRUE,"Basic";#N/A,#N/A,TRUE,"EXT-TABLE";#N/A,#N/A,TRUE,"STEEL";#N/A,#N/A,TRUE,"INT-Table";#N/A,#N/A,TRUE,"STEEL";#N/A,#N/A,TRUE,"Door"}</definedName>
    <definedName name="DIGN_1_2" localSheetId="2" hidden="1">{#N/A,#N/A,TRUE,"Basic";#N/A,#N/A,TRUE,"EXT-TABLE";#N/A,#N/A,TRUE,"STEEL";#N/A,#N/A,TRUE,"INT-Table";#N/A,#N/A,TRUE,"STEEL";#N/A,#N/A,TRUE,"Door"}</definedName>
    <definedName name="DIGN_1_2" localSheetId="4" hidden="1">{#N/A,#N/A,TRUE,"Basic";#N/A,#N/A,TRUE,"EXT-TABLE";#N/A,#N/A,TRUE,"STEEL";#N/A,#N/A,TRUE,"INT-Table";#N/A,#N/A,TRUE,"STEEL";#N/A,#N/A,TRUE,"Door"}</definedName>
    <definedName name="DIGN_1_2" localSheetId="16" hidden="1">{#N/A,#N/A,TRUE,"Basic";#N/A,#N/A,TRUE,"EXT-TABLE";#N/A,#N/A,TRUE,"STEEL";#N/A,#N/A,TRUE,"INT-Table";#N/A,#N/A,TRUE,"STEEL";#N/A,#N/A,TRUE,"Door"}</definedName>
    <definedName name="DIGN_1_2" localSheetId="21" hidden="1">{#N/A,#N/A,TRUE,"Basic";#N/A,#N/A,TRUE,"EXT-TABLE";#N/A,#N/A,TRUE,"STEEL";#N/A,#N/A,TRUE,"INT-Table";#N/A,#N/A,TRUE,"STEEL";#N/A,#N/A,TRUE,"Door"}</definedName>
    <definedName name="DIGN_1_2" localSheetId="5" hidden="1">{#N/A,#N/A,TRUE,"Basic";#N/A,#N/A,TRUE,"EXT-TABLE";#N/A,#N/A,TRUE,"STEEL";#N/A,#N/A,TRUE,"INT-Table";#N/A,#N/A,TRUE,"STEEL";#N/A,#N/A,TRUE,"Door"}</definedName>
    <definedName name="DIGN_1_2" localSheetId="13" hidden="1">{#N/A,#N/A,TRUE,"Basic";#N/A,#N/A,TRUE,"EXT-TABLE";#N/A,#N/A,TRUE,"STEEL";#N/A,#N/A,TRUE,"INT-Table";#N/A,#N/A,TRUE,"STEEL";#N/A,#N/A,TRUE,"Door"}</definedName>
    <definedName name="DIGN_1_2" localSheetId="14" hidden="1">{#N/A,#N/A,TRUE,"Basic";#N/A,#N/A,TRUE,"EXT-TABLE";#N/A,#N/A,TRUE,"STEEL";#N/A,#N/A,TRUE,"INT-Table";#N/A,#N/A,TRUE,"STEEL";#N/A,#N/A,TRUE,"Door"}</definedName>
    <definedName name="DIGN_1_2" localSheetId="15" hidden="1">{#N/A,#N/A,TRUE,"Basic";#N/A,#N/A,TRUE,"EXT-TABLE";#N/A,#N/A,TRUE,"STEEL";#N/A,#N/A,TRUE,"INT-Table";#N/A,#N/A,TRUE,"STEEL";#N/A,#N/A,TRUE,"Door"}</definedName>
    <definedName name="DIGN_1_2" hidden="1">{#N/A,#N/A,TRUE,"Basic";#N/A,#N/A,TRUE,"EXT-TABLE";#N/A,#N/A,TRUE,"STEEL";#N/A,#N/A,TRUE,"INT-Table";#N/A,#N/A,TRUE,"STEEL";#N/A,#N/A,TRUE,"Door"}</definedName>
    <definedName name="DIGN_2" localSheetId="3" hidden="1">{#N/A,#N/A,TRUE,"Basic";#N/A,#N/A,TRUE,"EXT-TABLE";#N/A,#N/A,TRUE,"STEEL";#N/A,#N/A,TRUE,"INT-Table";#N/A,#N/A,TRUE,"STEEL";#N/A,#N/A,TRUE,"Door"}</definedName>
    <definedName name="DIGN_2" localSheetId="2" hidden="1">{#N/A,#N/A,TRUE,"Basic";#N/A,#N/A,TRUE,"EXT-TABLE";#N/A,#N/A,TRUE,"STEEL";#N/A,#N/A,TRUE,"INT-Table";#N/A,#N/A,TRUE,"STEEL";#N/A,#N/A,TRUE,"Door"}</definedName>
    <definedName name="DIGN_2" localSheetId="4" hidden="1">{#N/A,#N/A,TRUE,"Basic";#N/A,#N/A,TRUE,"EXT-TABLE";#N/A,#N/A,TRUE,"STEEL";#N/A,#N/A,TRUE,"INT-Table";#N/A,#N/A,TRUE,"STEEL";#N/A,#N/A,TRUE,"Door"}</definedName>
    <definedName name="DIGN_2" localSheetId="16" hidden="1">{#N/A,#N/A,TRUE,"Basic";#N/A,#N/A,TRUE,"EXT-TABLE";#N/A,#N/A,TRUE,"STEEL";#N/A,#N/A,TRUE,"INT-Table";#N/A,#N/A,TRUE,"STEEL";#N/A,#N/A,TRUE,"Door"}</definedName>
    <definedName name="DIGN_2" localSheetId="21" hidden="1">{#N/A,#N/A,TRUE,"Basic";#N/A,#N/A,TRUE,"EXT-TABLE";#N/A,#N/A,TRUE,"STEEL";#N/A,#N/A,TRUE,"INT-Table";#N/A,#N/A,TRUE,"STEEL";#N/A,#N/A,TRUE,"Door"}</definedName>
    <definedName name="DIGN_2" localSheetId="5" hidden="1">{#N/A,#N/A,TRUE,"Basic";#N/A,#N/A,TRUE,"EXT-TABLE";#N/A,#N/A,TRUE,"STEEL";#N/A,#N/A,TRUE,"INT-Table";#N/A,#N/A,TRUE,"STEEL";#N/A,#N/A,TRUE,"Door"}</definedName>
    <definedName name="DIGN_2" localSheetId="13" hidden="1">{#N/A,#N/A,TRUE,"Basic";#N/A,#N/A,TRUE,"EXT-TABLE";#N/A,#N/A,TRUE,"STEEL";#N/A,#N/A,TRUE,"INT-Table";#N/A,#N/A,TRUE,"STEEL";#N/A,#N/A,TRUE,"Door"}</definedName>
    <definedName name="DIGN_2" localSheetId="14" hidden="1">{#N/A,#N/A,TRUE,"Basic";#N/A,#N/A,TRUE,"EXT-TABLE";#N/A,#N/A,TRUE,"STEEL";#N/A,#N/A,TRUE,"INT-Table";#N/A,#N/A,TRUE,"STEEL";#N/A,#N/A,TRUE,"Door"}</definedName>
    <definedName name="DIGN_2" localSheetId="15" hidden="1">{#N/A,#N/A,TRUE,"Basic";#N/A,#N/A,TRUE,"EXT-TABLE";#N/A,#N/A,TRUE,"STEEL";#N/A,#N/A,TRUE,"INT-Table";#N/A,#N/A,TRUE,"STEEL";#N/A,#N/A,TRUE,"Door"}</definedName>
    <definedName name="DIGN_2" hidden="1">{#N/A,#N/A,TRUE,"Basic";#N/A,#N/A,TRUE,"EXT-TABLE";#N/A,#N/A,TRUE,"STEEL";#N/A,#N/A,TRUE,"INT-Table";#N/A,#N/A,TRUE,"STEEL";#N/A,#N/A,TRUE,"Door"}</definedName>
    <definedName name="DIGN_2_1" localSheetId="3" hidden="1">{#N/A,#N/A,TRUE,"Basic";#N/A,#N/A,TRUE,"EXT-TABLE";#N/A,#N/A,TRUE,"STEEL";#N/A,#N/A,TRUE,"INT-Table";#N/A,#N/A,TRUE,"STEEL";#N/A,#N/A,TRUE,"Door"}</definedName>
    <definedName name="DIGN_2_1" localSheetId="2" hidden="1">{#N/A,#N/A,TRUE,"Basic";#N/A,#N/A,TRUE,"EXT-TABLE";#N/A,#N/A,TRUE,"STEEL";#N/A,#N/A,TRUE,"INT-Table";#N/A,#N/A,TRUE,"STEEL";#N/A,#N/A,TRUE,"Door"}</definedName>
    <definedName name="DIGN_2_1" localSheetId="4" hidden="1">{#N/A,#N/A,TRUE,"Basic";#N/A,#N/A,TRUE,"EXT-TABLE";#N/A,#N/A,TRUE,"STEEL";#N/A,#N/A,TRUE,"INT-Table";#N/A,#N/A,TRUE,"STEEL";#N/A,#N/A,TRUE,"Door"}</definedName>
    <definedName name="DIGN_2_1" localSheetId="16" hidden="1">{#N/A,#N/A,TRUE,"Basic";#N/A,#N/A,TRUE,"EXT-TABLE";#N/A,#N/A,TRUE,"STEEL";#N/A,#N/A,TRUE,"INT-Table";#N/A,#N/A,TRUE,"STEEL";#N/A,#N/A,TRUE,"Door"}</definedName>
    <definedName name="DIGN_2_1" localSheetId="21" hidden="1">{#N/A,#N/A,TRUE,"Basic";#N/A,#N/A,TRUE,"EXT-TABLE";#N/A,#N/A,TRUE,"STEEL";#N/A,#N/A,TRUE,"INT-Table";#N/A,#N/A,TRUE,"STEEL";#N/A,#N/A,TRUE,"Door"}</definedName>
    <definedName name="DIGN_2_1" localSheetId="5" hidden="1">{#N/A,#N/A,TRUE,"Basic";#N/A,#N/A,TRUE,"EXT-TABLE";#N/A,#N/A,TRUE,"STEEL";#N/A,#N/A,TRUE,"INT-Table";#N/A,#N/A,TRUE,"STEEL";#N/A,#N/A,TRUE,"Door"}</definedName>
    <definedName name="DIGN_2_1" localSheetId="13" hidden="1">{#N/A,#N/A,TRUE,"Basic";#N/A,#N/A,TRUE,"EXT-TABLE";#N/A,#N/A,TRUE,"STEEL";#N/A,#N/A,TRUE,"INT-Table";#N/A,#N/A,TRUE,"STEEL";#N/A,#N/A,TRUE,"Door"}</definedName>
    <definedName name="DIGN_2_1" localSheetId="14" hidden="1">{#N/A,#N/A,TRUE,"Basic";#N/A,#N/A,TRUE,"EXT-TABLE";#N/A,#N/A,TRUE,"STEEL";#N/A,#N/A,TRUE,"INT-Table";#N/A,#N/A,TRUE,"STEEL";#N/A,#N/A,TRUE,"Door"}</definedName>
    <definedName name="DIGN_2_1" localSheetId="15" hidden="1">{#N/A,#N/A,TRUE,"Basic";#N/A,#N/A,TRUE,"EXT-TABLE";#N/A,#N/A,TRUE,"STEEL";#N/A,#N/A,TRUE,"INT-Table";#N/A,#N/A,TRUE,"STEEL";#N/A,#N/A,TRUE,"Door"}</definedName>
    <definedName name="DIGN_2_1" hidden="1">{#N/A,#N/A,TRUE,"Basic";#N/A,#N/A,TRUE,"EXT-TABLE";#N/A,#N/A,TRUE,"STEEL";#N/A,#N/A,TRUE,"INT-Table";#N/A,#N/A,TRUE,"STEEL";#N/A,#N/A,TRUE,"Door"}</definedName>
    <definedName name="DIGN_2_2" localSheetId="3" hidden="1">{#N/A,#N/A,TRUE,"Basic";#N/A,#N/A,TRUE,"EXT-TABLE";#N/A,#N/A,TRUE,"STEEL";#N/A,#N/A,TRUE,"INT-Table";#N/A,#N/A,TRUE,"STEEL";#N/A,#N/A,TRUE,"Door"}</definedName>
    <definedName name="DIGN_2_2" localSheetId="2" hidden="1">{#N/A,#N/A,TRUE,"Basic";#N/A,#N/A,TRUE,"EXT-TABLE";#N/A,#N/A,TRUE,"STEEL";#N/A,#N/A,TRUE,"INT-Table";#N/A,#N/A,TRUE,"STEEL";#N/A,#N/A,TRUE,"Door"}</definedName>
    <definedName name="DIGN_2_2" localSheetId="4" hidden="1">{#N/A,#N/A,TRUE,"Basic";#N/A,#N/A,TRUE,"EXT-TABLE";#N/A,#N/A,TRUE,"STEEL";#N/A,#N/A,TRUE,"INT-Table";#N/A,#N/A,TRUE,"STEEL";#N/A,#N/A,TRUE,"Door"}</definedName>
    <definedName name="DIGN_2_2" localSheetId="16" hidden="1">{#N/A,#N/A,TRUE,"Basic";#N/A,#N/A,TRUE,"EXT-TABLE";#N/A,#N/A,TRUE,"STEEL";#N/A,#N/A,TRUE,"INT-Table";#N/A,#N/A,TRUE,"STEEL";#N/A,#N/A,TRUE,"Door"}</definedName>
    <definedName name="DIGN_2_2" localSheetId="21" hidden="1">{#N/A,#N/A,TRUE,"Basic";#N/A,#N/A,TRUE,"EXT-TABLE";#N/A,#N/A,TRUE,"STEEL";#N/A,#N/A,TRUE,"INT-Table";#N/A,#N/A,TRUE,"STEEL";#N/A,#N/A,TRUE,"Door"}</definedName>
    <definedName name="DIGN_2_2" localSheetId="5" hidden="1">{#N/A,#N/A,TRUE,"Basic";#N/A,#N/A,TRUE,"EXT-TABLE";#N/A,#N/A,TRUE,"STEEL";#N/A,#N/A,TRUE,"INT-Table";#N/A,#N/A,TRUE,"STEEL";#N/A,#N/A,TRUE,"Door"}</definedName>
    <definedName name="DIGN_2_2" localSheetId="13" hidden="1">{#N/A,#N/A,TRUE,"Basic";#N/A,#N/A,TRUE,"EXT-TABLE";#N/A,#N/A,TRUE,"STEEL";#N/A,#N/A,TRUE,"INT-Table";#N/A,#N/A,TRUE,"STEEL";#N/A,#N/A,TRUE,"Door"}</definedName>
    <definedName name="DIGN_2_2" localSheetId="14" hidden="1">{#N/A,#N/A,TRUE,"Basic";#N/A,#N/A,TRUE,"EXT-TABLE";#N/A,#N/A,TRUE,"STEEL";#N/A,#N/A,TRUE,"INT-Table";#N/A,#N/A,TRUE,"STEEL";#N/A,#N/A,TRUE,"Door"}</definedName>
    <definedName name="DIGN_2_2" localSheetId="15" hidden="1">{#N/A,#N/A,TRUE,"Basic";#N/A,#N/A,TRUE,"EXT-TABLE";#N/A,#N/A,TRUE,"STEEL";#N/A,#N/A,TRUE,"INT-Table";#N/A,#N/A,TRUE,"STEEL";#N/A,#N/A,TRUE,"Door"}</definedName>
    <definedName name="DIGN_2_2" hidden="1">{#N/A,#N/A,TRUE,"Basic";#N/A,#N/A,TRUE,"EXT-TABLE";#N/A,#N/A,TRUE,"STEEL";#N/A,#N/A,TRUE,"INT-Table";#N/A,#N/A,TRUE,"STEEL";#N/A,#N/A,TRUE,"Door"}</definedName>
    <definedName name="DIGN_3" localSheetId="3" hidden="1">{#N/A,#N/A,TRUE,"Basic";#N/A,#N/A,TRUE,"EXT-TABLE";#N/A,#N/A,TRUE,"STEEL";#N/A,#N/A,TRUE,"INT-Table";#N/A,#N/A,TRUE,"STEEL";#N/A,#N/A,TRUE,"Door"}</definedName>
    <definedName name="DIGN_3" localSheetId="2" hidden="1">{#N/A,#N/A,TRUE,"Basic";#N/A,#N/A,TRUE,"EXT-TABLE";#N/A,#N/A,TRUE,"STEEL";#N/A,#N/A,TRUE,"INT-Table";#N/A,#N/A,TRUE,"STEEL";#N/A,#N/A,TRUE,"Door"}</definedName>
    <definedName name="DIGN_3" localSheetId="4" hidden="1">{#N/A,#N/A,TRUE,"Basic";#N/A,#N/A,TRUE,"EXT-TABLE";#N/A,#N/A,TRUE,"STEEL";#N/A,#N/A,TRUE,"INT-Table";#N/A,#N/A,TRUE,"STEEL";#N/A,#N/A,TRUE,"Door"}</definedName>
    <definedName name="DIGN_3" localSheetId="16" hidden="1">{#N/A,#N/A,TRUE,"Basic";#N/A,#N/A,TRUE,"EXT-TABLE";#N/A,#N/A,TRUE,"STEEL";#N/A,#N/A,TRUE,"INT-Table";#N/A,#N/A,TRUE,"STEEL";#N/A,#N/A,TRUE,"Door"}</definedName>
    <definedName name="DIGN_3" localSheetId="21" hidden="1">{#N/A,#N/A,TRUE,"Basic";#N/A,#N/A,TRUE,"EXT-TABLE";#N/A,#N/A,TRUE,"STEEL";#N/A,#N/A,TRUE,"INT-Table";#N/A,#N/A,TRUE,"STEEL";#N/A,#N/A,TRUE,"Door"}</definedName>
    <definedName name="DIGN_3" localSheetId="5" hidden="1">{#N/A,#N/A,TRUE,"Basic";#N/A,#N/A,TRUE,"EXT-TABLE";#N/A,#N/A,TRUE,"STEEL";#N/A,#N/A,TRUE,"INT-Table";#N/A,#N/A,TRUE,"STEEL";#N/A,#N/A,TRUE,"Door"}</definedName>
    <definedName name="DIGN_3" localSheetId="13" hidden="1">{#N/A,#N/A,TRUE,"Basic";#N/A,#N/A,TRUE,"EXT-TABLE";#N/A,#N/A,TRUE,"STEEL";#N/A,#N/A,TRUE,"INT-Table";#N/A,#N/A,TRUE,"STEEL";#N/A,#N/A,TRUE,"Door"}</definedName>
    <definedName name="DIGN_3" localSheetId="14" hidden="1">{#N/A,#N/A,TRUE,"Basic";#N/A,#N/A,TRUE,"EXT-TABLE";#N/A,#N/A,TRUE,"STEEL";#N/A,#N/A,TRUE,"INT-Table";#N/A,#N/A,TRUE,"STEEL";#N/A,#N/A,TRUE,"Door"}</definedName>
    <definedName name="DIGN_3" localSheetId="15" hidden="1">{#N/A,#N/A,TRUE,"Basic";#N/A,#N/A,TRUE,"EXT-TABLE";#N/A,#N/A,TRUE,"STEEL";#N/A,#N/A,TRUE,"INT-Table";#N/A,#N/A,TRUE,"STEEL";#N/A,#N/A,TRUE,"Door"}</definedName>
    <definedName name="DIGN_3" hidden="1">{#N/A,#N/A,TRUE,"Basic";#N/A,#N/A,TRUE,"EXT-TABLE";#N/A,#N/A,TRUE,"STEEL";#N/A,#N/A,TRUE,"INT-Table";#N/A,#N/A,TRUE,"STEEL";#N/A,#N/A,TRUE,"Door"}</definedName>
    <definedName name="DIGN_3_1" localSheetId="3" hidden="1">{#N/A,#N/A,TRUE,"Basic";#N/A,#N/A,TRUE,"EXT-TABLE";#N/A,#N/A,TRUE,"STEEL";#N/A,#N/A,TRUE,"INT-Table";#N/A,#N/A,TRUE,"STEEL";#N/A,#N/A,TRUE,"Door"}</definedName>
    <definedName name="DIGN_3_1" localSheetId="2" hidden="1">{#N/A,#N/A,TRUE,"Basic";#N/A,#N/A,TRUE,"EXT-TABLE";#N/A,#N/A,TRUE,"STEEL";#N/A,#N/A,TRUE,"INT-Table";#N/A,#N/A,TRUE,"STEEL";#N/A,#N/A,TRUE,"Door"}</definedName>
    <definedName name="DIGN_3_1" localSheetId="4" hidden="1">{#N/A,#N/A,TRUE,"Basic";#N/A,#N/A,TRUE,"EXT-TABLE";#N/A,#N/A,TRUE,"STEEL";#N/A,#N/A,TRUE,"INT-Table";#N/A,#N/A,TRUE,"STEEL";#N/A,#N/A,TRUE,"Door"}</definedName>
    <definedName name="DIGN_3_1" localSheetId="16" hidden="1">{#N/A,#N/A,TRUE,"Basic";#N/A,#N/A,TRUE,"EXT-TABLE";#N/A,#N/A,TRUE,"STEEL";#N/A,#N/A,TRUE,"INT-Table";#N/A,#N/A,TRUE,"STEEL";#N/A,#N/A,TRUE,"Door"}</definedName>
    <definedName name="DIGN_3_1" localSheetId="21" hidden="1">{#N/A,#N/A,TRUE,"Basic";#N/A,#N/A,TRUE,"EXT-TABLE";#N/A,#N/A,TRUE,"STEEL";#N/A,#N/A,TRUE,"INT-Table";#N/A,#N/A,TRUE,"STEEL";#N/A,#N/A,TRUE,"Door"}</definedName>
    <definedName name="DIGN_3_1" localSheetId="5" hidden="1">{#N/A,#N/A,TRUE,"Basic";#N/A,#N/A,TRUE,"EXT-TABLE";#N/A,#N/A,TRUE,"STEEL";#N/A,#N/A,TRUE,"INT-Table";#N/A,#N/A,TRUE,"STEEL";#N/A,#N/A,TRUE,"Door"}</definedName>
    <definedName name="DIGN_3_1" localSheetId="13" hidden="1">{#N/A,#N/A,TRUE,"Basic";#N/A,#N/A,TRUE,"EXT-TABLE";#N/A,#N/A,TRUE,"STEEL";#N/A,#N/A,TRUE,"INT-Table";#N/A,#N/A,TRUE,"STEEL";#N/A,#N/A,TRUE,"Door"}</definedName>
    <definedName name="DIGN_3_1" localSheetId="14" hidden="1">{#N/A,#N/A,TRUE,"Basic";#N/A,#N/A,TRUE,"EXT-TABLE";#N/A,#N/A,TRUE,"STEEL";#N/A,#N/A,TRUE,"INT-Table";#N/A,#N/A,TRUE,"STEEL";#N/A,#N/A,TRUE,"Door"}</definedName>
    <definedName name="DIGN_3_1" localSheetId="15" hidden="1">{#N/A,#N/A,TRUE,"Basic";#N/A,#N/A,TRUE,"EXT-TABLE";#N/A,#N/A,TRUE,"STEEL";#N/A,#N/A,TRUE,"INT-Table";#N/A,#N/A,TRUE,"STEEL";#N/A,#N/A,TRUE,"Door"}</definedName>
    <definedName name="DIGN_3_1" hidden="1">{#N/A,#N/A,TRUE,"Basic";#N/A,#N/A,TRUE,"EXT-TABLE";#N/A,#N/A,TRUE,"STEEL";#N/A,#N/A,TRUE,"INT-Table";#N/A,#N/A,TRUE,"STEEL";#N/A,#N/A,TRUE,"Door"}</definedName>
    <definedName name="DIGN_3_2" localSheetId="3" hidden="1">{#N/A,#N/A,TRUE,"Basic";#N/A,#N/A,TRUE,"EXT-TABLE";#N/A,#N/A,TRUE,"STEEL";#N/A,#N/A,TRUE,"INT-Table";#N/A,#N/A,TRUE,"STEEL";#N/A,#N/A,TRUE,"Door"}</definedName>
    <definedName name="DIGN_3_2" localSheetId="2" hidden="1">{#N/A,#N/A,TRUE,"Basic";#N/A,#N/A,TRUE,"EXT-TABLE";#N/A,#N/A,TRUE,"STEEL";#N/A,#N/A,TRUE,"INT-Table";#N/A,#N/A,TRUE,"STEEL";#N/A,#N/A,TRUE,"Door"}</definedName>
    <definedName name="DIGN_3_2" localSheetId="4" hidden="1">{#N/A,#N/A,TRUE,"Basic";#N/A,#N/A,TRUE,"EXT-TABLE";#N/A,#N/A,TRUE,"STEEL";#N/A,#N/A,TRUE,"INT-Table";#N/A,#N/A,TRUE,"STEEL";#N/A,#N/A,TRUE,"Door"}</definedName>
    <definedName name="DIGN_3_2" localSheetId="16" hidden="1">{#N/A,#N/A,TRUE,"Basic";#N/A,#N/A,TRUE,"EXT-TABLE";#N/A,#N/A,TRUE,"STEEL";#N/A,#N/A,TRUE,"INT-Table";#N/A,#N/A,TRUE,"STEEL";#N/A,#N/A,TRUE,"Door"}</definedName>
    <definedName name="DIGN_3_2" localSheetId="21" hidden="1">{#N/A,#N/A,TRUE,"Basic";#N/A,#N/A,TRUE,"EXT-TABLE";#N/A,#N/A,TRUE,"STEEL";#N/A,#N/A,TRUE,"INT-Table";#N/A,#N/A,TRUE,"STEEL";#N/A,#N/A,TRUE,"Door"}</definedName>
    <definedName name="DIGN_3_2" localSheetId="5" hidden="1">{#N/A,#N/A,TRUE,"Basic";#N/A,#N/A,TRUE,"EXT-TABLE";#N/A,#N/A,TRUE,"STEEL";#N/A,#N/A,TRUE,"INT-Table";#N/A,#N/A,TRUE,"STEEL";#N/A,#N/A,TRUE,"Door"}</definedName>
    <definedName name="DIGN_3_2" localSheetId="13" hidden="1">{#N/A,#N/A,TRUE,"Basic";#N/A,#N/A,TRUE,"EXT-TABLE";#N/A,#N/A,TRUE,"STEEL";#N/A,#N/A,TRUE,"INT-Table";#N/A,#N/A,TRUE,"STEEL";#N/A,#N/A,TRUE,"Door"}</definedName>
    <definedName name="DIGN_3_2" localSheetId="14" hidden="1">{#N/A,#N/A,TRUE,"Basic";#N/A,#N/A,TRUE,"EXT-TABLE";#N/A,#N/A,TRUE,"STEEL";#N/A,#N/A,TRUE,"INT-Table";#N/A,#N/A,TRUE,"STEEL";#N/A,#N/A,TRUE,"Door"}</definedName>
    <definedName name="DIGN_3_2" localSheetId="15" hidden="1">{#N/A,#N/A,TRUE,"Basic";#N/A,#N/A,TRUE,"EXT-TABLE";#N/A,#N/A,TRUE,"STEEL";#N/A,#N/A,TRUE,"INT-Table";#N/A,#N/A,TRUE,"STEEL";#N/A,#N/A,TRUE,"Door"}</definedName>
    <definedName name="DIGN_3_2" hidden="1">{#N/A,#N/A,TRUE,"Basic";#N/A,#N/A,TRUE,"EXT-TABLE";#N/A,#N/A,TRUE,"STEEL";#N/A,#N/A,TRUE,"INT-Table";#N/A,#N/A,TRUE,"STEEL";#N/A,#N/A,TRUE,"Door"}</definedName>
    <definedName name="DIGN_4" localSheetId="3" hidden="1">{#N/A,#N/A,TRUE,"Basic";#N/A,#N/A,TRUE,"EXT-TABLE";#N/A,#N/A,TRUE,"STEEL";#N/A,#N/A,TRUE,"INT-Table";#N/A,#N/A,TRUE,"STEEL";#N/A,#N/A,TRUE,"Door"}</definedName>
    <definedName name="DIGN_4" localSheetId="2" hidden="1">{#N/A,#N/A,TRUE,"Basic";#N/A,#N/A,TRUE,"EXT-TABLE";#N/A,#N/A,TRUE,"STEEL";#N/A,#N/A,TRUE,"INT-Table";#N/A,#N/A,TRUE,"STEEL";#N/A,#N/A,TRUE,"Door"}</definedName>
    <definedName name="DIGN_4" localSheetId="4" hidden="1">{#N/A,#N/A,TRUE,"Basic";#N/A,#N/A,TRUE,"EXT-TABLE";#N/A,#N/A,TRUE,"STEEL";#N/A,#N/A,TRUE,"INT-Table";#N/A,#N/A,TRUE,"STEEL";#N/A,#N/A,TRUE,"Door"}</definedName>
    <definedName name="DIGN_4" localSheetId="16" hidden="1">{#N/A,#N/A,TRUE,"Basic";#N/A,#N/A,TRUE,"EXT-TABLE";#N/A,#N/A,TRUE,"STEEL";#N/A,#N/A,TRUE,"INT-Table";#N/A,#N/A,TRUE,"STEEL";#N/A,#N/A,TRUE,"Door"}</definedName>
    <definedName name="DIGN_4" localSheetId="21" hidden="1">{#N/A,#N/A,TRUE,"Basic";#N/A,#N/A,TRUE,"EXT-TABLE";#N/A,#N/A,TRUE,"STEEL";#N/A,#N/A,TRUE,"INT-Table";#N/A,#N/A,TRUE,"STEEL";#N/A,#N/A,TRUE,"Door"}</definedName>
    <definedName name="DIGN_4" localSheetId="5" hidden="1">{#N/A,#N/A,TRUE,"Basic";#N/A,#N/A,TRUE,"EXT-TABLE";#N/A,#N/A,TRUE,"STEEL";#N/A,#N/A,TRUE,"INT-Table";#N/A,#N/A,TRUE,"STEEL";#N/A,#N/A,TRUE,"Door"}</definedName>
    <definedName name="DIGN_4" localSheetId="13" hidden="1">{#N/A,#N/A,TRUE,"Basic";#N/A,#N/A,TRUE,"EXT-TABLE";#N/A,#N/A,TRUE,"STEEL";#N/A,#N/A,TRUE,"INT-Table";#N/A,#N/A,TRUE,"STEEL";#N/A,#N/A,TRUE,"Door"}</definedName>
    <definedName name="DIGN_4" localSheetId="14" hidden="1">{#N/A,#N/A,TRUE,"Basic";#N/A,#N/A,TRUE,"EXT-TABLE";#N/A,#N/A,TRUE,"STEEL";#N/A,#N/A,TRUE,"INT-Table";#N/A,#N/A,TRUE,"STEEL";#N/A,#N/A,TRUE,"Door"}</definedName>
    <definedName name="DIGN_4" localSheetId="15" hidden="1">{#N/A,#N/A,TRUE,"Basic";#N/A,#N/A,TRUE,"EXT-TABLE";#N/A,#N/A,TRUE,"STEEL";#N/A,#N/A,TRUE,"INT-Table";#N/A,#N/A,TRUE,"STEEL";#N/A,#N/A,TRUE,"Door"}</definedName>
    <definedName name="DIGN_4" hidden="1">{#N/A,#N/A,TRUE,"Basic";#N/A,#N/A,TRUE,"EXT-TABLE";#N/A,#N/A,TRUE,"STEEL";#N/A,#N/A,TRUE,"INT-Table";#N/A,#N/A,TRUE,"STEEL";#N/A,#N/A,TRUE,"Door"}</definedName>
    <definedName name="DIGN_4_1" localSheetId="3" hidden="1">{#N/A,#N/A,TRUE,"Basic";#N/A,#N/A,TRUE,"EXT-TABLE";#N/A,#N/A,TRUE,"STEEL";#N/A,#N/A,TRUE,"INT-Table";#N/A,#N/A,TRUE,"STEEL";#N/A,#N/A,TRUE,"Door"}</definedName>
    <definedName name="DIGN_4_1" localSheetId="2" hidden="1">{#N/A,#N/A,TRUE,"Basic";#N/A,#N/A,TRUE,"EXT-TABLE";#N/A,#N/A,TRUE,"STEEL";#N/A,#N/A,TRUE,"INT-Table";#N/A,#N/A,TRUE,"STEEL";#N/A,#N/A,TRUE,"Door"}</definedName>
    <definedName name="DIGN_4_1" localSheetId="4" hidden="1">{#N/A,#N/A,TRUE,"Basic";#N/A,#N/A,TRUE,"EXT-TABLE";#N/A,#N/A,TRUE,"STEEL";#N/A,#N/A,TRUE,"INT-Table";#N/A,#N/A,TRUE,"STEEL";#N/A,#N/A,TRUE,"Door"}</definedName>
    <definedName name="DIGN_4_1" localSheetId="16" hidden="1">{#N/A,#N/A,TRUE,"Basic";#N/A,#N/A,TRUE,"EXT-TABLE";#N/A,#N/A,TRUE,"STEEL";#N/A,#N/A,TRUE,"INT-Table";#N/A,#N/A,TRUE,"STEEL";#N/A,#N/A,TRUE,"Door"}</definedName>
    <definedName name="DIGN_4_1" localSheetId="21" hidden="1">{#N/A,#N/A,TRUE,"Basic";#N/A,#N/A,TRUE,"EXT-TABLE";#N/A,#N/A,TRUE,"STEEL";#N/A,#N/A,TRUE,"INT-Table";#N/A,#N/A,TRUE,"STEEL";#N/A,#N/A,TRUE,"Door"}</definedName>
    <definedName name="DIGN_4_1" localSheetId="5" hidden="1">{#N/A,#N/A,TRUE,"Basic";#N/A,#N/A,TRUE,"EXT-TABLE";#N/A,#N/A,TRUE,"STEEL";#N/A,#N/A,TRUE,"INT-Table";#N/A,#N/A,TRUE,"STEEL";#N/A,#N/A,TRUE,"Door"}</definedName>
    <definedName name="DIGN_4_1" localSheetId="13" hidden="1">{#N/A,#N/A,TRUE,"Basic";#N/A,#N/A,TRUE,"EXT-TABLE";#N/A,#N/A,TRUE,"STEEL";#N/A,#N/A,TRUE,"INT-Table";#N/A,#N/A,TRUE,"STEEL";#N/A,#N/A,TRUE,"Door"}</definedName>
    <definedName name="DIGN_4_1" localSheetId="14" hidden="1">{#N/A,#N/A,TRUE,"Basic";#N/A,#N/A,TRUE,"EXT-TABLE";#N/A,#N/A,TRUE,"STEEL";#N/A,#N/A,TRUE,"INT-Table";#N/A,#N/A,TRUE,"STEEL";#N/A,#N/A,TRUE,"Door"}</definedName>
    <definedName name="DIGN_4_1" localSheetId="15" hidden="1">{#N/A,#N/A,TRUE,"Basic";#N/A,#N/A,TRUE,"EXT-TABLE";#N/A,#N/A,TRUE,"STEEL";#N/A,#N/A,TRUE,"INT-Table";#N/A,#N/A,TRUE,"STEEL";#N/A,#N/A,TRUE,"Door"}</definedName>
    <definedName name="DIGN_4_1" hidden="1">{#N/A,#N/A,TRUE,"Basic";#N/A,#N/A,TRUE,"EXT-TABLE";#N/A,#N/A,TRUE,"STEEL";#N/A,#N/A,TRUE,"INT-Table";#N/A,#N/A,TRUE,"STEEL";#N/A,#N/A,TRUE,"Door"}</definedName>
    <definedName name="DIGN_4_2" localSheetId="3" hidden="1">{#N/A,#N/A,TRUE,"Basic";#N/A,#N/A,TRUE,"EXT-TABLE";#N/A,#N/A,TRUE,"STEEL";#N/A,#N/A,TRUE,"INT-Table";#N/A,#N/A,TRUE,"STEEL";#N/A,#N/A,TRUE,"Door"}</definedName>
    <definedName name="DIGN_4_2" localSheetId="2" hidden="1">{#N/A,#N/A,TRUE,"Basic";#N/A,#N/A,TRUE,"EXT-TABLE";#N/A,#N/A,TRUE,"STEEL";#N/A,#N/A,TRUE,"INT-Table";#N/A,#N/A,TRUE,"STEEL";#N/A,#N/A,TRUE,"Door"}</definedName>
    <definedName name="DIGN_4_2" localSheetId="4" hidden="1">{#N/A,#N/A,TRUE,"Basic";#N/A,#N/A,TRUE,"EXT-TABLE";#N/A,#N/A,TRUE,"STEEL";#N/A,#N/A,TRUE,"INT-Table";#N/A,#N/A,TRUE,"STEEL";#N/A,#N/A,TRUE,"Door"}</definedName>
    <definedName name="DIGN_4_2" localSheetId="16" hidden="1">{#N/A,#N/A,TRUE,"Basic";#N/A,#N/A,TRUE,"EXT-TABLE";#N/A,#N/A,TRUE,"STEEL";#N/A,#N/A,TRUE,"INT-Table";#N/A,#N/A,TRUE,"STEEL";#N/A,#N/A,TRUE,"Door"}</definedName>
    <definedName name="DIGN_4_2" localSheetId="21" hidden="1">{#N/A,#N/A,TRUE,"Basic";#N/A,#N/A,TRUE,"EXT-TABLE";#N/A,#N/A,TRUE,"STEEL";#N/A,#N/A,TRUE,"INT-Table";#N/A,#N/A,TRUE,"STEEL";#N/A,#N/A,TRUE,"Door"}</definedName>
    <definedName name="DIGN_4_2" localSheetId="5" hidden="1">{#N/A,#N/A,TRUE,"Basic";#N/A,#N/A,TRUE,"EXT-TABLE";#N/A,#N/A,TRUE,"STEEL";#N/A,#N/A,TRUE,"INT-Table";#N/A,#N/A,TRUE,"STEEL";#N/A,#N/A,TRUE,"Door"}</definedName>
    <definedName name="DIGN_4_2" localSheetId="13" hidden="1">{#N/A,#N/A,TRUE,"Basic";#N/A,#N/A,TRUE,"EXT-TABLE";#N/A,#N/A,TRUE,"STEEL";#N/A,#N/A,TRUE,"INT-Table";#N/A,#N/A,TRUE,"STEEL";#N/A,#N/A,TRUE,"Door"}</definedName>
    <definedName name="DIGN_4_2" localSheetId="14" hidden="1">{#N/A,#N/A,TRUE,"Basic";#N/A,#N/A,TRUE,"EXT-TABLE";#N/A,#N/A,TRUE,"STEEL";#N/A,#N/A,TRUE,"INT-Table";#N/A,#N/A,TRUE,"STEEL";#N/A,#N/A,TRUE,"Door"}</definedName>
    <definedName name="DIGN_4_2" localSheetId="15" hidden="1">{#N/A,#N/A,TRUE,"Basic";#N/A,#N/A,TRUE,"EXT-TABLE";#N/A,#N/A,TRUE,"STEEL";#N/A,#N/A,TRUE,"INT-Table";#N/A,#N/A,TRUE,"STEEL";#N/A,#N/A,TRUE,"Door"}</definedName>
    <definedName name="DIGN_4_2" hidden="1">{#N/A,#N/A,TRUE,"Basic";#N/A,#N/A,TRUE,"EXT-TABLE";#N/A,#N/A,TRUE,"STEEL";#N/A,#N/A,TRUE,"INT-Table";#N/A,#N/A,TRUE,"STEEL";#N/A,#N/A,TRUE,"Door"}</definedName>
    <definedName name="DIGN_5" localSheetId="3" hidden="1">{#N/A,#N/A,TRUE,"Basic";#N/A,#N/A,TRUE,"EXT-TABLE";#N/A,#N/A,TRUE,"STEEL";#N/A,#N/A,TRUE,"INT-Table";#N/A,#N/A,TRUE,"STEEL";#N/A,#N/A,TRUE,"Door"}</definedName>
    <definedName name="DIGN_5" localSheetId="2" hidden="1">{#N/A,#N/A,TRUE,"Basic";#N/A,#N/A,TRUE,"EXT-TABLE";#N/A,#N/A,TRUE,"STEEL";#N/A,#N/A,TRUE,"INT-Table";#N/A,#N/A,TRUE,"STEEL";#N/A,#N/A,TRUE,"Door"}</definedName>
    <definedName name="DIGN_5" localSheetId="4" hidden="1">{#N/A,#N/A,TRUE,"Basic";#N/A,#N/A,TRUE,"EXT-TABLE";#N/A,#N/A,TRUE,"STEEL";#N/A,#N/A,TRUE,"INT-Table";#N/A,#N/A,TRUE,"STEEL";#N/A,#N/A,TRUE,"Door"}</definedName>
    <definedName name="DIGN_5" localSheetId="16" hidden="1">{#N/A,#N/A,TRUE,"Basic";#N/A,#N/A,TRUE,"EXT-TABLE";#N/A,#N/A,TRUE,"STEEL";#N/A,#N/A,TRUE,"INT-Table";#N/A,#N/A,TRUE,"STEEL";#N/A,#N/A,TRUE,"Door"}</definedName>
    <definedName name="DIGN_5" localSheetId="21" hidden="1">{#N/A,#N/A,TRUE,"Basic";#N/A,#N/A,TRUE,"EXT-TABLE";#N/A,#N/A,TRUE,"STEEL";#N/A,#N/A,TRUE,"INT-Table";#N/A,#N/A,TRUE,"STEEL";#N/A,#N/A,TRUE,"Door"}</definedName>
    <definedName name="DIGN_5" localSheetId="5" hidden="1">{#N/A,#N/A,TRUE,"Basic";#N/A,#N/A,TRUE,"EXT-TABLE";#N/A,#N/A,TRUE,"STEEL";#N/A,#N/A,TRUE,"INT-Table";#N/A,#N/A,TRUE,"STEEL";#N/A,#N/A,TRUE,"Door"}</definedName>
    <definedName name="DIGN_5" localSheetId="13" hidden="1">{#N/A,#N/A,TRUE,"Basic";#N/A,#N/A,TRUE,"EXT-TABLE";#N/A,#N/A,TRUE,"STEEL";#N/A,#N/A,TRUE,"INT-Table";#N/A,#N/A,TRUE,"STEEL";#N/A,#N/A,TRUE,"Door"}</definedName>
    <definedName name="DIGN_5" localSheetId="14" hidden="1">{#N/A,#N/A,TRUE,"Basic";#N/A,#N/A,TRUE,"EXT-TABLE";#N/A,#N/A,TRUE,"STEEL";#N/A,#N/A,TRUE,"INT-Table";#N/A,#N/A,TRUE,"STEEL";#N/A,#N/A,TRUE,"Door"}</definedName>
    <definedName name="DIGN_5" localSheetId="15" hidden="1">{#N/A,#N/A,TRUE,"Basic";#N/A,#N/A,TRUE,"EXT-TABLE";#N/A,#N/A,TRUE,"STEEL";#N/A,#N/A,TRUE,"INT-Table";#N/A,#N/A,TRUE,"STEEL";#N/A,#N/A,TRUE,"Door"}</definedName>
    <definedName name="DIGN_5" hidden="1">{#N/A,#N/A,TRUE,"Basic";#N/A,#N/A,TRUE,"EXT-TABLE";#N/A,#N/A,TRUE,"STEEL";#N/A,#N/A,TRUE,"INT-Table";#N/A,#N/A,TRUE,"STEEL";#N/A,#N/A,TRUE,"Door"}</definedName>
    <definedName name="DIGN_5_1" localSheetId="3" hidden="1">{#N/A,#N/A,TRUE,"Basic";#N/A,#N/A,TRUE,"EXT-TABLE";#N/A,#N/A,TRUE,"STEEL";#N/A,#N/A,TRUE,"INT-Table";#N/A,#N/A,TRUE,"STEEL";#N/A,#N/A,TRUE,"Door"}</definedName>
    <definedName name="DIGN_5_1" localSheetId="2" hidden="1">{#N/A,#N/A,TRUE,"Basic";#N/A,#N/A,TRUE,"EXT-TABLE";#N/A,#N/A,TRUE,"STEEL";#N/A,#N/A,TRUE,"INT-Table";#N/A,#N/A,TRUE,"STEEL";#N/A,#N/A,TRUE,"Door"}</definedName>
    <definedName name="DIGN_5_1" localSheetId="4" hidden="1">{#N/A,#N/A,TRUE,"Basic";#N/A,#N/A,TRUE,"EXT-TABLE";#N/A,#N/A,TRUE,"STEEL";#N/A,#N/A,TRUE,"INT-Table";#N/A,#N/A,TRUE,"STEEL";#N/A,#N/A,TRUE,"Door"}</definedName>
    <definedName name="DIGN_5_1" localSheetId="16" hidden="1">{#N/A,#N/A,TRUE,"Basic";#N/A,#N/A,TRUE,"EXT-TABLE";#N/A,#N/A,TRUE,"STEEL";#N/A,#N/A,TRUE,"INT-Table";#N/A,#N/A,TRUE,"STEEL";#N/A,#N/A,TRUE,"Door"}</definedName>
    <definedName name="DIGN_5_1" localSheetId="21" hidden="1">{#N/A,#N/A,TRUE,"Basic";#N/A,#N/A,TRUE,"EXT-TABLE";#N/A,#N/A,TRUE,"STEEL";#N/A,#N/A,TRUE,"INT-Table";#N/A,#N/A,TRUE,"STEEL";#N/A,#N/A,TRUE,"Door"}</definedName>
    <definedName name="DIGN_5_1" localSheetId="5" hidden="1">{#N/A,#N/A,TRUE,"Basic";#N/A,#N/A,TRUE,"EXT-TABLE";#N/A,#N/A,TRUE,"STEEL";#N/A,#N/A,TRUE,"INT-Table";#N/A,#N/A,TRUE,"STEEL";#N/A,#N/A,TRUE,"Door"}</definedName>
    <definedName name="DIGN_5_1" localSheetId="13" hidden="1">{#N/A,#N/A,TRUE,"Basic";#N/A,#N/A,TRUE,"EXT-TABLE";#N/A,#N/A,TRUE,"STEEL";#N/A,#N/A,TRUE,"INT-Table";#N/A,#N/A,TRUE,"STEEL";#N/A,#N/A,TRUE,"Door"}</definedName>
    <definedName name="DIGN_5_1" localSheetId="14" hidden="1">{#N/A,#N/A,TRUE,"Basic";#N/A,#N/A,TRUE,"EXT-TABLE";#N/A,#N/A,TRUE,"STEEL";#N/A,#N/A,TRUE,"INT-Table";#N/A,#N/A,TRUE,"STEEL";#N/A,#N/A,TRUE,"Door"}</definedName>
    <definedName name="DIGN_5_1" localSheetId="15" hidden="1">{#N/A,#N/A,TRUE,"Basic";#N/A,#N/A,TRUE,"EXT-TABLE";#N/A,#N/A,TRUE,"STEEL";#N/A,#N/A,TRUE,"INT-Table";#N/A,#N/A,TRUE,"STEEL";#N/A,#N/A,TRUE,"Door"}</definedName>
    <definedName name="DIGN_5_1" hidden="1">{#N/A,#N/A,TRUE,"Basic";#N/A,#N/A,TRUE,"EXT-TABLE";#N/A,#N/A,TRUE,"STEEL";#N/A,#N/A,TRUE,"INT-Table";#N/A,#N/A,TRUE,"STEEL";#N/A,#N/A,TRUE,"Door"}</definedName>
    <definedName name="DIGN_5_2" localSheetId="3" hidden="1">{#N/A,#N/A,TRUE,"Basic";#N/A,#N/A,TRUE,"EXT-TABLE";#N/A,#N/A,TRUE,"STEEL";#N/A,#N/A,TRUE,"INT-Table";#N/A,#N/A,TRUE,"STEEL";#N/A,#N/A,TRUE,"Door"}</definedName>
    <definedName name="DIGN_5_2" localSheetId="2" hidden="1">{#N/A,#N/A,TRUE,"Basic";#N/A,#N/A,TRUE,"EXT-TABLE";#N/A,#N/A,TRUE,"STEEL";#N/A,#N/A,TRUE,"INT-Table";#N/A,#N/A,TRUE,"STEEL";#N/A,#N/A,TRUE,"Door"}</definedName>
    <definedName name="DIGN_5_2" localSheetId="4" hidden="1">{#N/A,#N/A,TRUE,"Basic";#N/A,#N/A,TRUE,"EXT-TABLE";#N/A,#N/A,TRUE,"STEEL";#N/A,#N/A,TRUE,"INT-Table";#N/A,#N/A,TRUE,"STEEL";#N/A,#N/A,TRUE,"Door"}</definedName>
    <definedName name="DIGN_5_2" localSheetId="16" hidden="1">{#N/A,#N/A,TRUE,"Basic";#N/A,#N/A,TRUE,"EXT-TABLE";#N/A,#N/A,TRUE,"STEEL";#N/A,#N/A,TRUE,"INT-Table";#N/A,#N/A,TRUE,"STEEL";#N/A,#N/A,TRUE,"Door"}</definedName>
    <definedName name="DIGN_5_2" localSheetId="21" hidden="1">{#N/A,#N/A,TRUE,"Basic";#N/A,#N/A,TRUE,"EXT-TABLE";#N/A,#N/A,TRUE,"STEEL";#N/A,#N/A,TRUE,"INT-Table";#N/A,#N/A,TRUE,"STEEL";#N/A,#N/A,TRUE,"Door"}</definedName>
    <definedName name="DIGN_5_2" localSheetId="5" hidden="1">{#N/A,#N/A,TRUE,"Basic";#N/A,#N/A,TRUE,"EXT-TABLE";#N/A,#N/A,TRUE,"STEEL";#N/A,#N/A,TRUE,"INT-Table";#N/A,#N/A,TRUE,"STEEL";#N/A,#N/A,TRUE,"Door"}</definedName>
    <definedName name="DIGN_5_2" localSheetId="13" hidden="1">{#N/A,#N/A,TRUE,"Basic";#N/A,#N/A,TRUE,"EXT-TABLE";#N/A,#N/A,TRUE,"STEEL";#N/A,#N/A,TRUE,"INT-Table";#N/A,#N/A,TRUE,"STEEL";#N/A,#N/A,TRUE,"Door"}</definedName>
    <definedName name="DIGN_5_2" localSheetId="14" hidden="1">{#N/A,#N/A,TRUE,"Basic";#N/A,#N/A,TRUE,"EXT-TABLE";#N/A,#N/A,TRUE,"STEEL";#N/A,#N/A,TRUE,"INT-Table";#N/A,#N/A,TRUE,"STEEL";#N/A,#N/A,TRUE,"Door"}</definedName>
    <definedName name="DIGN_5_2" localSheetId="15" hidden="1">{#N/A,#N/A,TRUE,"Basic";#N/A,#N/A,TRUE,"EXT-TABLE";#N/A,#N/A,TRUE,"STEEL";#N/A,#N/A,TRUE,"INT-Table";#N/A,#N/A,TRUE,"STEEL";#N/A,#N/A,TRUE,"Door"}</definedName>
    <definedName name="DIGN_5_2" hidden="1">{#N/A,#N/A,TRUE,"Basic";#N/A,#N/A,TRUE,"EXT-TABLE";#N/A,#N/A,TRUE,"STEEL";#N/A,#N/A,TRUE,"INT-Table";#N/A,#N/A,TRUE,"STEEL";#N/A,#N/A,TRUE,"Door"}</definedName>
    <definedName name="DIR" localSheetId="3">[41]Tables!$A$11:$A$28</definedName>
    <definedName name="DIR" localSheetId="2">[41]Tables!$A$11:$A$28</definedName>
    <definedName name="DIR" localSheetId="4">[41]Tables!$A$11:$A$28</definedName>
    <definedName name="DIR" localSheetId="16">[41]Tables!$A$11:$A$28</definedName>
    <definedName name="DIR" localSheetId="21">[41]Tables!$A$11:$A$28</definedName>
    <definedName name="DIR" localSheetId="5">[41]Tables!$A$11:$A$28</definedName>
    <definedName name="DIR" localSheetId="13">[41]Tables!$A$11:$A$28</definedName>
    <definedName name="DIR" localSheetId="18">[41]Tables!$A$11:$A$28</definedName>
    <definedName name="DIR" localSheetId="14">[41]Tables!$A$11:$A$28</definedName>
    <definedName name="DIR" localSheetId="15">[41]Tables!$A$11:$A$28</definedName>
    <definedName name="DIR">[41]Tables!$A$11:$A$28</definedName>
    <definedName name="Dir_FC_ConsMat" localSheetId="23">#REF!</definedName>
    <definedName name="Dir_FC_ConsMat">#REF!</definedName>
    <definedName name="Dir_FC_EquipDepr" localSheetId="23">#REF!</definedName>
    <definedName name="Dir_FC_EquipDepr">#REF!</definedName>
    <definedName name="Dir_FC_EquipTransp" localSheetId="23">#REF!</definedName>
    <definedName name="Dir_FC_EquipTransp">#REF!</definedName>
    <definedName name="Dir_FC_ExpLab" localSheetId="23">#REF!</definedName>
    <definedName name="Dir_FC_ExpLab">#REF!</definedName>
    <definedName name="Dir_FC_LocalLab" localSheetId="23">#REF!</definedName>
    <definedName name="Dir_FC_LocalLab">#REF!</definedName>
    <definedName name="Dir_FC_Spare" localSheetId="23">#REF!</definedName>
    <definedName name="Dir_FC_Spare">#REF!</definedName>
    <definedName name="Dir_LC_ClearCost" localSheetId="23">#REF!</definedName>
    <definedName name="Dir_LC_ClearCost">#REF!</definedName>
    <definedName name="Dir_LC_ConsMat" localSheetId="23">#REF!</definedName>
    <definedName name="Dir_LC_ConsMat">#REF!</definedName>
    <definedName name="Dir_LC_CustDuty" localSheetId="23">#REF!</definedName>
    <definedName name="Dir_LC_CustDuty">#REF!</definedName>
    <definedName name="Dir_LC_EquipTransp" localSheetId="23">#REF!</definedName>
    <definedName name="Dir_LC_EquipTransp">#REF!</definedName>
    <definedName name="Dir_LC_ExpLab" localSheetId="23">#REF!</definedName>
    <definedName name="Dir_LC_ExpLab">#REF!</definedName>
    <definedName name="Dir_LC_LocalLab" localSheetId="23">#REF!</definedName>
    <definedName name="Dir_LC_LocalLab">#REF!</definedName>
    <definedName name="Dir_LC_Spare" localSheetId="23">#REF!</definedName>
    <definedName name="Dir_LC_Spare">#REF!</definedName>
    <definedName name="direct1">#REF!</definedName>
    <definedName name="DirectHours" localSheetId="23">#REF!</definedName>
    <definedName name="DirectHours">#REF!</definedName>
    <definedName name="DirectLabor" localSheetId="3" hidden="1">{#N/A,#N/A,FALSE,"CCTV"}</definedName>
    <definedName name="DirectLabor" localSheetId="2" hidden="1">{#N/A,#N/A,FALSE,"CCTV"}</definedName>
    <definedName name="DirectLabor" localSheetId="4" hidden="1">{#N/A,#N/A,FALSE,"CCTV"}</definedName>
    <definedName name="DirectLabor" localSheetId="16" hidden="1">{#N/A,#N/A,FALSE,"CCTV"}</definedName>
    <definedName name="DirectLabor" localSheetId="21" hidden="1">{#N/A,#N/A,FALSE,"CCTV"}</definedName>
    <definedName name="DirectLabor" localSheetId="5" hidden="1">{#N/A,#N/A,FALSE,"CCTV"}</definedName>
    <definedName name="DirectLabor" localSheetId="13" hidden="1">{#N/A,#N/A,FALSE,"CCTV"}</definedName>
    <definedName name="DirectLabor" localSheetId="14" hidden="1">{#N/A,#N/A,FALSE,"CCTV"}</definedName>
    <definedName name="DirectLabor" localSheetId="15" hidden="1">{#N/A,#N/A,FALSE,"CCTV"}</definedName>
    <definedName name="DirectLabor" hidden="1">{#N/A,#N/A,FALSE,"CCTV"}</definedName>
    <definedName name="DirectLobor" localSheetId="3" hidden="1">{#N/A,#N/A,FALSE,"CCTV"}</definedName>
    <definedName name="DirectLobor" localSheetId="2" hidden="1">{#N/A,#N/A,FALSE,"CCTV"}</definedName>
    <definedName name="DirectLobor" localSheetId="4" hidden="1">{#N/A,#N/A,FALSE,"CCTV"}</definedName>
    <definedName name="DirectLobor" localSheetId="16" hidden="1">{#N/A,#N/A,FALSE,"CCTV"}</definedName>
    <definedName name="DirectLobor" localSheetId="21" hidden="1">{#N/A,#N/A,FALSE,"CCTV"}</definedName>
    <definedName name="DirectLobor" localSheetId="5" hidden="1">{#N/A,#N/A,FALSE,"CCTV"}</definedName>
    <definedName name="DirectLobor" localSheetId="13" hidden="1">{#N/A,#N/A,FALSE,"CCTV"}</definedName>
    <definedName name="DirectLobor" localSheetId="14" hidden="1">{#N/A,#N/A,FALSE,"CCTV"}</definedName>
    <definedName name="DirectLobor" localSheetId="15" hidden="1">{#N/A,#N/A,FALSE,"CCTV"}</definedName>
    <definedName name="DirectLobor" hidden="1">{#N/A,#N/A,FALSE,"CCTV"}</definedName>
    <definedName name="Discount">#REF!</definedName>
    <definedName name="display_area_2">#REF!</definedName>
    <definedName name="dj" localSheetId="3" hidden="1">{"'Sheet1'!$L$16"}</definedName>
    <definedName name="dj" localSheetId="17" hidden="1">{"'Sheet1'!$L$16"}</definedName>
    <definedName name="dj" localSheetId="9" hidden="1">{"'Sheet1'!$L$16"}</definedName>
    <definedName name="dj" localSheetId="8" hidden="1">{"'Sheet1'!$L$16"}</definedName>
    <definedName name="dj" localSheetId="0" hidden="1">{"'Sheet1'!$L$16"}</definedName>
    <definedName name="dj" localSheetId="10" hidden="1">{"'Sheet1'!$L$16"}</definedName>
    <definedName name="dj" localSheetId="6" hidden="1">{"'Sheet1'!$L$16"}</definedName>
    <definedName name="dj" localSheetId="12" hidden="1">{"'Sheet1'!$L$16"}</definedName>
    <definedName name="dj" localSheetId="11" hidden="1">{"'Sheet1'!$L$16"}</definedName>
    <definedName name="dj" localSheetId="1" hidden="1">{"'Sheet1'!$L$16"}</definedName>
    <definedName name="dj" localSheetId="2" hidden="1">{"'Sheet1'!$L$16"}</definedName>
    <definedName name="dj" localSheetId="4" hidden="1">{"'Sheet1'!$L$16"}</definedName>
    <definedName name="dj" localSheetId="16" hidden="1">{"'Sheet1'!$L$16"}</definedName>
    <definedName name="dj" localSheetId="21" hidden="1">{"'Sheet1'!$L$16"}</definedName>
    <definedName name="dj" localSheetId="5" hidden="1">{"'Sheet1'!$L$16"}</definedName>
    <definedName name="dj" localSheetId="23" hidden="1">{"'Sheet1'!$L$16"}</definedName>
    <definedName name="dj" localSheetId="7" hidden="1">{"'Sheet1'!$L$16"}</definedName>
    <definedName name="dj" localSheetId="13" hidden="1">{"'Sheet1'!$L$16"}</definedName>
    <definedName name="dj" localSheetId="18" hidden="1">{"'Sheet1'!$L$16"}</definedName>
    <definedName name="dj" localSheetId="14" hidden="1">{"'Sheet1'!$L$16"}</definedName>
    <definedName name="dj" localSheetId="15" hidden="1">{"'Sheet1'!$L$16"}</definedName>
    <definedName name="dj" hidden="1">{"'Sheet1'!$L$16"}</definedName>
    <definedName name="DK">#REF!</definedName>
    <definedName name="DKDLFJKDS" localSheetId="3" hidden="1">{#N/A,#N/A,TRUE,"Basic";#N/A,#N/A,TRUE,"EXT-TABLE";#N/A,#N/A,TRUE,"STEEL";#N/A,#N/A,TRUE,"INT-Table";#N/A,#N/A,TRUE,"STEEL";#N/A,#N/A,TRUE,"Door"}</definedName>
    <definedName name="DKDLFJKDS" localSheetId="2" hidden="1">{#N/A,#N/A,TRUE,"Basic";#N/A,#N/A,TRUE,"EXT-TABLE";#N/A,#N/A,TRUE,"STEEL";#N/A,#N/A,TRUE,"INT-Table";#N/A,#N/A,TRUE,"STEEL";#N/A,#N/A,TRUE,"Door"}</definedName>
    <definedName name="DKDLFJKDS" localSheetId="4" hidden="1">{#N/A,#N/A,TRUE,"Basic";#N/A,#N/A,TRUE,"EXT-TABLE";#N/A,#N/A,TRUE,"STEEL";#N/A,#N/A,TRUE,"INT-Table";#N/A,#N/A,TRUE,"STEEL";#N/A,#N/A,TRUE,"Door"}</definedName>
    <definedName name="DKDLFJKDS" localSheetId="16" hidden="1">{#N/A,#N/A,TRUE,"Basic";#N/A,#N/A,TRUE,"EXT-TABLE";#N/A,#N/A,TRUE,"STEEL";#N/A,#N/A,TRUE,"INT-Table";#N/A,#N/A,TRUE,"STEEL";#N/A,#N/A,TRUE,"Door"}</definedName>
    <definedName name="DKDLFJKDS" localSheetId="21" hidden="1">{#N/A,#N/A,TRUE,"Basic";#N/A,#N/A,TRUE,"EXT-TABLE";#N/A,#N/A,TRUE,"STEEL";#N/A,#N/A,TRUE,"INT-Table";#N/A,#N/A,TRUE,"STEEL";#N/A,#N/A,TRUE,"Door"}</definedName>
    <definedName name="DKDLFJKDS" localSheetId="5" hidden="1">{#N/A,#N/A,TRUE,"Basic";#N/A,#N/A,TRUE,"EXT-TABLE";#N/A,#N/A,TRUE,"STEEL";#N/A,#N/A,TRUE,"INT-Table";#N/A,#N/A,TRUE,"STEEL";#N/A,#N/A,TRUE,"Door"}</definedName>
    <definedName name="DKDLFJKDS" localSheetId="13" hidden="1">{#N/A,#N/A,TRUE,"Basic";#N/A,#N/A,TRUE,"EXT-TABLE";#N/A,#N/A,TRUE,"STEEL";#N/A,#N/A,TRUE,"INT-Table";#N/A,#N/A,TRUE,"STEEL";#N/A,#N/A,TRUE,"Door"}</definedName>
    <definedName name="DKDLFJKDS" localSheetId="14" hidden="1">{#N/A,#N/A,TRUE,"Basic";#N/A,#N/A,TRUE,"EXT-TABLE";#N/A,#N/A,TRUE,"STEEL";#N/A,#N/A,TRUE,"INT-Table";#N/A,#N/A,TRUE,"STEEL";#N/A,#N/A,TRUE,"Door"}</definedName>
    <definedName name="DKDLFJKDS" localSheetId="15" hidden="1">{#N/A,#N/A,TRUE,"Basic";#N/A,#N/A,TRUE,"EXT-TABLE";#N/A,#N/A,TRUE,"STEEL";#N/A,#N/A,TRUE,"INT-Table";#N/A,#N/A,TRUE,"STEEL";#N/A,#N/A,TRUE,"Door"}</definedName>
    <definedName name="DKDLFJKDS" hidden="1">{#N/A,#N/A,TRUE,"Basic";#N/A,#N/A,TRUE,"EXT-TABLE";#N/A,#N/A,TRUE,"STEEL";#N/A,#N/A,TRUE,"INT-Table";#N/A,#N/A,TRUE,"STEEL";#N/A,#N/A,TRUE,"Door"}</definedName>
    <definedName name="DKDLFJKDS_1" localSheetId="3" hidden="1">{#N/A,#N/A,TRUE,"Basic";#N/A,#N/A,TRUE,"EXT-TABLE";#N/A,#N/A,TRUE,"STEEL";#N/A,#N/A,TRUE,"INT-Table";#N/A,#N/A,TRUE,"STEEL";#N/A,#N/A,TRUE,"Door"}</definedName>
    <definedName name="DKDLFJKDS_1" localSheetId="2" hidden="1">{#N/A,#N/A,TRUE,"Basic";#N/A,#N/A,TRUE,"EXT-TABLE";#N/A,#N/A,TRUE,"STEEL";#N/A,#N/A,TRUE,"INT-Table";#N/A,#N/A,TRUE,"STEEL";#N/A,#N/A,TRUE,"Door"}</definedName>
    <definedName name="DKDLFJKDS_1" localSheetId="4" hidden="1">{#N/A,#N/A,TRUE,"Basic";#N/A,#N/A,TRUE,"EXT-TABLE";#N/A,#N/A,TRUE,"STEEL";#N/A,#N/A,TRUE,"INT-Table";#N/A,#N/A,TRUE,"STEEL";#N/A,#N/A,TRUE,"Door"}</definedName>
    <definedName name="DKDLFJKDS_1" localSheetId="16" hidden="1">{#N/A,#N/A,TRUE,"Basic";#N/A,#N/A,TRUE,"EXT-TABLE";#N/A,#N/A,TRUE,"STEEL";#N/A,#N/A,TRUE,"INT-Table";#N/A,#N/A,TRUE,"STEEL";#N/A,#N/A,TRUE,"Door"}</definedName>
    <definedName name="DKDLFJKDS_1" localSheetId="21" hidden="1">{#N/A,#N/A,TRUE,"Basic";#N/A,#N/A,TRUE,"EXT-TABLE";#N/A,#N/A,TRUE,"STEEL";#N/A,#N/A,TRUE,"INT-Table";#N/A,#N/A,TRUE,"STEEL";#N/A,#N/A,TRUE,"Door"}</definedName>
    <definedName name="DKDLFJKDS_1" localSheetId="5" hidden="1">{#N/A,#N/A,TRUE,"Basic";#N/A,#N/A,TRUE,"EXT-TABLE";#N/A,#N/A,TRUE,"STEEL";#N/A,#N/A,TRUE,"INT-Table";#N/A,#N/A,TRUE,"STEEL";#N/A,#N/A,TRUE,"Door"}</definedName>
    <definedName name="DKDLFJKDS_1" localSheetId="13" hidden="1">{#N/A,#N/A,TRUE,"Basic";#N/A,#N/A,TRUE,"EXT-TABLE";#N/A,#N/A,TRUE,"STEEL";#N/A,#N/A,TRUE,"INT-Table";#N/A,#N/A,TRUE,"STEEL";#N/A,#N/A,TRUE,"Door"}</definedName>
    <definedName name="DKDLFJKDS_1" localSheetId="14" hidden="1">{#N/A,#N/A,TRUE,"Basic";#N/A,#N/A,TRUE,"EXT-TABLE";#N/A,#N/A,TRUE,"STEEL";#N/A,#N/A,TRUE,"INT-Table";#N/A,#N/A,TRUE,"STEEL";#N/A,#N/A,TRUE,"Door"}</definedName>
    <definedName name="DKDLFJKDS_1" localSheetId="15" hidden="1">{#N/A,#N/A,TRUE,"Basic";#N/A,#N/A,TRUE,"EXT-TABLE";#N/A,#N/A,TRUE,"STEEL";#N/A,#N/A,TRUE,"INT-Table";#N/A,#N/A,TRUE,"STEEL";#N/A,#N/A,TRUE,"Door"}</definedName>
    <definedName name="DKDLFJKDS_1" hidden="1">{#N/A,#N/A,TRUE,"Basic";#N/A,#N/A,TRUE,"EXT-TABLE";#N/A,#N/A,TRUE,"STEEL";#N/A,#N/A,TRUE,"INT-Table";#N/A,#N/A,TRUE,"STEEL";#N/A,#N/A,TRUE,"Door"}</definedName>
    <definedName name="DKDLFJKDS_1_1" localSheetId="3" hidden="1">{#N/A,#N/A,TRUE,"Basic";#N/A,#N/A,TRUE,"EXT-TABLE";#N/A,#N/A,TRUE,"STEEL";#N/A,#N/A,TRUE,"INT-Table";#N/A,#N/A,TRUE,"STEEL";#N/A,#N/A,TRUE,"Door"}</definedName>
    <definedName name="DKDLFJKDS_1_1" localSheetId="2" hidden="1">{#N/A,#N/A,TRUE,"Basic";#N/A,#N/A,TRUE,"EXT-TABLE";#N/A,#N/A,TRUE,"STEEL";#N/A,#N/A,TRUE,"INT-Table";#N/A,#N/A,TRUE,"STEEL";#N/A,#N/A,TRUE,"Door"}</definedName>
    <definedName name="DKDLFJKDS_1_1" localSheetId="4" hidden="1">{#N/A,#N/A,TRUE,"Basic";#N/A,#N/A,TRUE,"EXT-TABLE";#N/A,#N/A,TRUE,"STEEL";#N/A,#N/A,TRUE,"INT-Table";#N/A,#N/A,TRUE,"STEEL";#N/A,#N/A,TRUE,"Door"}</definedName>
    <definedName name="DKDLFJKDS_1_1" localSheetId="16" hidden="1">{#N/A,#N/A,TRUE,"Basic";#N/A,#N/A,TRUE,"EXT-TABLE";#N/A,#N/A,TRUE,"STEEL";#N/A,#N/A,TRUE,"INT-Table";#N/A,#N/A,TRUE,"STEEL";#N/A,#N/A,TRUE,"Door"}</definedName>
    <definedName name="DKDLFJKDS_1_1" localSheetId="21" hidden="1">{#N/A,#N/A,TRUE,"Basic";#N/A,#N/A,TRUE,"EXT-TABLE";#N/A,#N/A,TRUE,"STEEL";#N/A,#N/A,TRUE,"INT-Table";#N/A,#N/A,TRUE,"STEEL";#N/A,#N/A,TRUE,"Door"}</definedName>
    <definedName name="DKDLFJKDS_1_1" localSheetId="5" hidden="1">{#N/A,#N/A,TRUE,"Basic";#N/A,#N/A,TRUE,"EXT-TABLE";#N/A,#N/A,TRUE,"STEEL";#N/A,#N/A,TRUE,"INT-Table";#N/A,#N/A,TRUE,"STEEL";#N/A,#N/A,TRUE,"Door"}</definedName>
    <definedName name="DKDLFJKDS_1_1" localSheetId="13" hidden="1">{#N/A,#N/A,TRUE,"Basic";#N/A,#N/A,TRUE,"EXT-TABLE";#N/A,#N/A,TRUE,"STEEL";#N/A,#N/A,TRUE,"INT-Table";#N/A,#N/A,TRUE,"STEEL";#N/A,#N/A,TRUE,"Door"}</definedName>
    <definedName name="DKDLFJKDS_1_1" localSheetId="14" hidden="1">{#N/A,#N/A,TRUE,"Basic";#N/A,#N/A,TRUE,"EXT-TABLE";#N/A,#N/A,TRUE,"STEEL";#N/A,#N/A,TRUE,"INT-Table";#N/A,#N/A,TRUE,"STEEL";#N/A,#N/A,TRUE,"Door"}</definedName>
    <definedName name="DKDLFJKDS_1_1" localSheetId="15" hidden="1">{#N/A,#N/A,TRUE,"Basic";#N/A,#N/A,TRUE,"EXT-TABLE";#N/A,#N/A,TRUE,"STEEL";#N/A,#N/A,TRUE,"INT-Table";#N/A,#N/A,TRUE,"STEEL";#N/A,#N/A,TRUE,"Door"}</definedName>
    <definedName name="DKDLFJKDS_1_1" hidden="1">{#N/A,#N/A,TRUE,"Basic";#N/A,#N/A,TRUE,"EXT-TABLE";#N/A,#N/A,TRUE,"STEEL";#N/A,#N/A,TRUE,"INT-Table";#N/A,#N/A,TRUE,"STEEL";#N/A,#N/A,TRUE,"Door"}</definedName>
    <definedName name="DKDLFJKDS_1_2" localSheetId="3" hidden="1">{#N/A,#N/A,TRUE,"Basic";#N/A,#N/A,TRUE,"EXT-TABLE";#N/A,#N/A,TRUE,"STEEL";#N/A,#N/A,TRUE,"INT-Table";#N/A,#N/A,TRUE,"STEEL";#N/A,#N/A,TRUE,"Door"}</definedName>
    <definedName name="DKDLFJKDS_1_2" localSheetId="2" hidden="1">{#N/A,#N/A,TRUE,"Basic";#N/A,#N/A,TRUE,"EXT-TABLE";#N/A,#N/A,TRUE,"STEEL";#N/A,#N/A,TRUE,"INT-Table";#N/A,#N/A,TRUE,"STEEL";#N/A,#N/A,TRUE,"Door"}</definedName>
    <definedName name="DKDLFJKDS_1_2" localSheetId="4" hidden="1">{#N/A,#N/A,TRUE,"Basic";#N/A,#N/A,TRUE,"EXT-TABLE";#N/A,#N/A,TRUE,"STEEL";#N/A,#N/A,TRUE,"INT-Table";#N/A,#N/A,TRUE,"STEEL";#N/A,#N/A,TRUE,"Door"}</definedName>
    <definedName name="DKDLFJKDS_1_2" localSheetId="16" hidden="1">{#N/A,#N/A,TRUE,"Basic";#N/A,#N/A,TRUE,"EXT-TABLE";#N/A,#N/A,TRUE,"STEEL";#N/A,#N/A,TRUE,"INT-Table";#N/A,#N/A,TRUE,"STEEL";#N/A,#N/A,TRUE,"Door"}</definedName>
    <definedName name="DKDLFJKDS_1_2" localSheetId="21" hidden="1">{#N/A,#N/A,TRUE,"Basic";#N/A,#N/A,TRUE,"EXT-TABLE";#N/A,#N/A,TRUE,"STEEL";#N/A,#N/A,TRUE,"INT-Table";#N/A,#N/A,TRUE,"STEEL";#N/A,#N/A,TRUE,"Door"}</definedName>
    <definedName name="DKDLFJKDS_1_2" localSheetId="5" hidden="1">{#N/A,#N/A,TRUE,"Basic";#N/A,#N/A,TRUE,"EXT-TABLE";#N/A,#N/A,TRUE,"STEEL";#N/A,#N/A,TRUE,"INT-Table";#N/A,#N/A,TRUE,"STEEL";#N/A,#N/A,TRUE,"Door"}</definedName>
    <definedName name="DKDLFJKDS_1_2" localSheetId="13" hidden="1">{#N/A,#N/A,TRUE,"Basic";#N/A,#N/A,TRUE,"EXT-TABLE";#N/A,#N/A,TRUE,"STEEL";#N/A,#N/A,TRUE,"INT-Table";#N/A,#N/A,TRUE,"STEEL";#N/A,#N/A,TRUE,"Door"}</definedName>
    <definedName name="DKDLFJKDS_1_2" localSheetId="14" hidden="1">{#N/A,#N/A,TRUE,"Basic";#N/A,#N/A,TRUE,"EXT-TABLE";#N/A,#N/A,TRUE,"STEEL";#N/A,#N/A,TRUE,"INT-Table";#N/A,#N/A,TRUE,"STEEL";#N/A,#N/A,TRUE,"Door"}</definedName>
    <definedName name="DKDLFJKDS_1_2" localSheetId="15" hidden="1">{#N/A,#N/A,TRUE,"Basic";#N/A,#N/A,TRUE,"EXT-TABLE";#N/A,#N/A,TRUE,"STEEL";#N/A,#N/A,TRUE,"INT-Table";#N/A,#N/A,TRUE,"STEEL";#N/A,#N/A,TRUE,"Door"}</definedName>
    <definedName name="DKDLFJKDS_1_2" hidden="1">{#N/A,#N/A,TRUE,"Basic";#N/A,#N/A,TRUE,"EXT-TABLE";#N/A,#N/A,TRUE,"STEEL";#N/A,#N/A,TRUE,"INT-Table";#N/A,#N/A,TRUE,"STEEL";#N/A,#N/A,TRUE,"Door"}</definedName>
    <definedName name="DKDLFJKDS_2" localSheetId="3" hidden="1">{#N/A,#N/A,TRUE,"Basic";#N/A,#N/A,TRUE,"EXT-TABLE";#N/A,#N/A,TRUE,"STEEL";#N/A,#N/A,TRUE,"INT-Table";#N/A,#N/A,TRUE,"STEEL";#N/A,#N/A,TRUE,"Door"}</definedName>
    <definedName name="DKDLFJKDS_2" localSheetId="2" hidden="1">{#N/A,#N/A,TRUE,"Basic";#N/A,#N/A,TRUE,"EXT-TABLE";#N/A,#N/A,TRUE,"STEEL";#N/A,#N/A,TRUE,"INT-Table";#N/A,#N/A,TRUE,"STEEL";#N/A,#N/A,TRUE,"Door"}</definedName>
    <definedName name="DKDLFJKDS_2" localSheetId="4" hidden="1">{#N/A,#N/A,TRUE,"Basic";#N/A,#N/A,TRUE,"EXT-TABLE";#N/A,#N/A,TRUE,"STEEL";#N/A,#N/A,TRUE,"INT-Table";#N/A,#N/A,TRUE,"STEEL";#N/A,#N/A,TRUE,"Door"}</definedName>
    <definedName name="DKDLFJKDS_2" localSheetId="16" hidden="1">{#N/A,#N/A,TRUE,"Basic";#N/A,#N/A,TRUE,"EXT-TABLE";#N/A,#N/A,TRUE,"STEEL";#N/A,#N/A,TRUE,"INT-Table";#N/A,#N/A,TRUE,"STEEL";#N/A,#N/A,TRUE,"Door"}</definedName>
    <definedName name="DKDLFJKDS_2" localSheetId="21" hidden="1">{#N/A,#N/A,TRUE,"Basic";#N/A,#N/A,TRUE,"EXT-TABLE";#N/A,#N/A,TRUE,"STEEL";#N/A,#N/A,TRUE,"INT-Table";#N/A,#N/A,TRUE,"STEEL";#N/A,#N/A,TRUE,"Door"}</definedName>
    <definedName name="DKDLFJKDS_2" localSheetId="5" hidden="1">{#N/A,#N/A,TRUE,"Basic";#N/A,#N/A,TRUE,"EXT-TABLE";#N/A,#N/A,TRUE,"STEEL";#N/A,#N/A,TRUE,"INT-Table";#N/A,#N/A,TRUE,"STEEL";#N/A,#N/A,TRUE,"Door"}</definedName>
    <definedName name="DKDLFJKDS_2" localSheetId="13" hidden="1">{#N/A,#N/A,TRUE,"Basic";#N/A,#N/A,TRUE,"EXT-TABLE";#N/A,#N/A,TRUE,"STEEL";#N/A,#N/A,TRUE,"INT-Table";#N/A,#N/A,TRUE,"STEEL";#N/A,#N/A,TRUE,"Door"}</definedName>
    <definedName name="DKDLFJKDS_2" localSheetId="14" hidden="1">{#N/A,#N/A,TRUE,"Basic";#N/A,#N/A,TRUE,"EXT-TABLE";#N/A,#N/A,TRUE,"STEEL";#N/A,#N/A,TRUE,"INT-Table";#N/A,#N/A,TRUE,"STEEL";#N/A,#N/A,TRUE,"Door"}</definedName>
    <definedName name="DKDLFJKDS_2" localSheetId="15" hidden="1">{#N/A,#N/A,TRUE,"Basic";#N/A,#N/A,TRUE,"EXT-TABLE";#N/A,#N/A,TRUE,"STEEL";#N/A,#N/A,TRUE,"INT-Table";#N/A,#N/A,TRUE,"STEEL";#N/A,#N/A,TRUE,"Door"}</definedName>
    <definedName name="DKDLFJKDS_2" hidden="1">{#N/A,#N/A,TRUE,"Basic";#N/A,#N/A,TRUE,"EXT-TABLE";#N/A,#N/A,TRUE,"STEEL";#N/A,#N/A,TRUE,"INT-Table";#N/A,#N/A,TRUE,"STEEL";#N/A,#N/A,TRUE,"Door"}</definedName>
    <definedName name="DKDLFJKDS_2_1" localSheetId="3" hidden="1">{#N/A,#N/A,TRUE,"Basic";#N/A,#N/A,TRUE,"EXT-TABLE";#N/A,#N/A,TRUE,"STEEL";#N/A,#N/A,TRUE,"INT-Table";#N/A,#N/A,TRUE,"STEEL";#N/A,#N/A,TRUE,"Door"}</definedName>
    <definedName name="DKDLFJKDS_2_1" localSheetId="2" hidden="1">{#N/A,#N/A,TRUE,"Basic";#N/A,#N/A,TRUE,"EXT-TABLE";#N/A,#N/A,TRUE,"STEEL";#N/A,#N/A,TRUE,"INT-Table";#N/A,#N/A,TRUE,"STEEL";#N/A,#N/A,TRUE,"Door"}</definedName>
    <definedName name="DKDLFJKDS_2_1" localSheetId="4" hidden="1">{#N/A,#N/A,TRUE,"Basic";#N/A,#N/A,TRUE,"EXT-TABLE";#N/A,#N/A,TRUE,"STEEL";#N/A,#N/A,TRUE,"INT-Table";#N/A,#N/A,TRUE,"STEEL";#N/A,#N/A,TRUE,"Door"}</definedName>
    <definedName name="DKDLFJKDS_2_1" localSheetId="16" hidden="1">{#N/A,#N/A,TRUE,"Basic";#N/A,#N/A,TRUE,"EXT-TABLE";#N/A,#N/A,TRUE,"STEEL";#N/A,#N/A,TRUE,"INT-Table";#N/A,#N/A,TRUE,"STEEL";#N/A,#N/A,TRUE,"Door"}</definedName>
    <definedName name="DKDLFJKDS_2_1" localSheetId="21" hidden="1">{#N/A,#N/A,TRUE,"Basic";#N/A,#N/A,TRUE,"EXT-TABLE";#N/A,#N/A,TRUE,"STEEL";#N/A,#N/A,TRUE,"INT-Table";#N/A,#N/A,TRUE,"STEEL";#N/A,#N/A,TRUE,"Door"}</definedName>
    <definedName name="DKDLFJKDS_2_1" localSheetId="5" hidden="1">{#N/A,#N/A,TRUE,"Basic";#N/A,#N/A,TRUE,"EXT-TABLE";#N/A,#N/A,TRUE,"STEEL";#N/A,#N/A,TRUE,"INT-Table";#N/A,#N/A,TRUE,"STEEL";#N/A,#N/A,TRUE,"Door"}</definedName>
    <definedName name="DKDLFJKDS_2_1" localSheetId="13" hidden="1">{#N/A,#N/A,TRUE,"Basic";#N/A,#N/A,TRUE,"EXT-TABLE";#N/A,#N/A,TRUE,"STEEL";#N/A,#N/A,TRUE,"INT-Table";#N/A,#N/A,TRUE,"STEEL";#N/A,#N/A,TRUE,"Door"}</definedName>
    <definedName name="DKDLFJKDS_2_1" localSheetId="14" hidden="1">{#N/A,#N/A,TRUE,"Basic";#N/A,#N/A,TRUE,"EXT-TABLE";#N/A,#N/A,TRUE,"STEEL";#N/A,#N/A,TRUE,"INT-Table";#N/A,#N/A,TRUE,"STEEL";#N/A,#N/A,TRUE,"Door"}</definedName>
    <definedName name="DKDLFJKDS_2_1" localSheetId="15" hidden="1">{#N/A,#N/A,TRUE,"Basic";#N/A,#N/A,TRUE,"EXT-TABLE";#N/A,#N/A,TRUE,"STEEL";#N/A,#N/A,TRUE,"INT-Table";#N/A,#N/A,TRUE,"STEEL";#N/A,#N/A,TRUE,"Door"}</definedName>
    <definedName name="DKDLFJKDS_2_1" hidden="1">{#N/A,#N/A,TRUE,"Basic";#N/A,#N/A,TRUE,"EXT-TABLE";#N/A,#N/A,TRUE,"STEEL";#N/A,#N/A,TRUE,"INT-Table";#N/A,#N/A,TRUE,"STEEL";#N/A,#N/A,TRUE,"Door"}</definedName>
    <definedName name="DKDLFJKDS_2_2" localSheetId="3" hidden="1">{#N/A,#N/A,TRUE,"Basic";#N/A,#N/A,TRUE,"EXT-TABLE";#N/A,#N/A,TRUE,"STEEL";#N/A,#N/A,TRUE,"INT-Table";#N/A,#N/A,TRUE,"STEEL";#N/A,#N/A,TRUE,"Door"}</definedName>
    <definedName name="DKDLFJKDS_2_2" localSheetId="2" hidden="1">{#N/A,#N/A,TRUE,"Basic";#N/A,#N/A,TRUE,"EXT-TABLE";#N/A,#N/A,TRUE,"STEEL";#N/A,#N/A,TRUE,"INT-Table";#N/A,#N/A,TRUE,"STEEL";#N/A,#N/A,TRUE,"Door"}</definedName>
    <definedName name="DKDLFJKDS_2_2" localSheetId="4" hidden="1">{#N/A,#N/A,TRUE,"Basic";#N/A,#N/A,TRUE,"EXT-TABLE";#N/A,#N/A,TRUE,"STEEL";#N/A,#N/A,TRUE,"INT-Table";#N/A,#N/A,TRUE,"STEEL";#N/A,#N/A,TRUE,"Door"}</definedName>
    <definedName name="DKDLFJKDS_2_2" localSheetId="16" hidden="1">{#N/A,#N/A,TRUE,"Basic";#N/A,#N/A,TRUE,"EXT-TABLE";#N/A,#N/A,TRUE,"STEEL";#N/A,#N/A,TRUE,"INT-Table";#N/A,#N/A,TRUE,"STEEL";#N/A,#N/A,TRUE,"Door"}</definedName>
    <definedName name="DKDLFJKDS_2_2" localSheetId="21" hidden="1">{#N/A,#N/A,TRUE,"Basic";#N/A,#N/A,TRUE,"EXT-TABLE";#N/A,#N/A,TRUE,"STEEL";#N/A,#N/A,TRUE,"INT-Table";#N/A,#N/A,TRUE,"STEEL";#N/A,#N/A,TRUE,"Door"}</definedName>
    <definedName name="DKDLFJKDS_2_2" localSheetId="5" hidden="1">{#N/A,#N/A,TRUE,"Basic";#N/A,#N/A,TRUE,"EXT-TABLE";#N/A,#N/A,TRUE,"STEEL";#N/A,#N/A,TRUE,"INT-Table";#N/A,#N/A,TRUE,"STEEL";#N/A,#N/A,TRUE,"Door"}</definedName>
    <definedName name="DKDLFJKDS_2_2" localSheetId="13" hidden="1">{#N/A,#N/A,TRUE,"Basic";#N/A,#N/A,TRUE,"EXT-TABLE";#N/A,#N/A,TRUE,"STEEL";#N/A,#N/A,TRUE,"INT-Table";#N/A,#N/A,TRUE,"STEEL";#N/A,#N/A,TRUE,"Door"}</definedName>
    <definedName name="DKDLFJKDS_2_2" localSheetId="14" hidden="1">{#N/A,#N/A,TRUE,"Basic";#N/A,#N/A,TRUE,"EXT-TABLE";#N/A,#N/A,TRUE,"STEEL";#N/A,#N/A,TRUE,"INT-Table";#N/A,#N/A,TRUE,"STEEL";#N/A,#N/A,TRUE,"Door"}</definedName>
    <definedName name="DKDLFJKDS_2_2" localSheetId="15" hidden="1">{#N/A,#N/A,TRUE,"Basic";#N/A,#N/A,TRUE,"EXT-TABLE";#N/A,#N/A,TRUE,"STEEL";#N/A,#N/A,TRUE,"INT-Table";#N/A,#N/A,TRUE,"STEEL";#N/A,#N/A,TRUE,"Door"}</definedName>
    <definedName name="DKDLFJKDS_2_2" hidden="1">{#N/A,#N/A,TRUE,"Basic";#N/A,#N/A,TRUE,"EXT-TABLE";#N/A,#N/A,TRUE,"STEEL";#N/A,#N/A,TRUE,"INT-Table";#N/A,#N/A,TRUE,"STEEL";#N/A,#N/A,TRUE,"Door"}</definedName>
    <definedName name="DKDLFJKDS_3" localSheetId="3" hidden="1">{#N/A,#N/A,TRUE,"Basic";#N/A,#N/A,TRUE,"EXT-TABLE";#N/A,#N/A,TRUE,"STEEL";#N/A,#N/A,TRUE,"INT-Table";#N/A,#N/A,TRUE,"STEEL";#N/A,#N/A,TRUE,"Door"}</definedName>
    <definedName name="DKDLFJKDS_3" localSheetId="2" hidden="1">{#N/A,#N/A,TRUE,"Basic";#N/A,#N/A,TRUE,"EXT-TABLE";#N/A,#N/A,TRUE,"STEEL";#N/A,#N/A,TRUE,"INT-Table";#N/A,#N/A,TRUE,"STEEL";#N/A,#N/A,TRUE,"Door"}</definedName>
    <definedName name="DKDLFJKDS_3" localSheetId="4" hidden="1">{#N/A,#N/A,TRUE,"Basic";#N/A,#N/A,TRUE,"EXT-TABLE";#N/A,#N/A,TRUE,"STEEL";#N/A,#N/A,TRUE,"INT-Table";#N/A,#N/A,TRUE,"STEEL";#N/A,#N/A,TRUE,"Door"}</definedName>
    <definedName name="DKDLFJKDS_3" localSheetId="16" hidden="1">{#N/A,#N/A,TRUE,"Basic";#N/A,#N/A,TRUE,"EXT-TABLE";#N/A,#N/A,TRUE,"STEEL";#N/A,#N/A,TRUE,"INT-Table";#N/A,#N/A,TRUE,"STEEL";#N/A,#N/A,TRUE,"Door"}</definedName>
    <definedName name="DKDLFJKDS_3" localSheetId="21" hidden="1">{#N/A,#N/A,TRUE,"Basic";#N/A,#N/A,TRUE,"EXT-TABLE";#N/A,#N/A,TRUE,"STEEL";#N/A,#N/A,TRUE,"INT-Table";#N/A,#N/A,TRUE,"STEEL";#N/A,#N/A,TRUE,"Door"}</definedName>
    <definedName name="DKDLFJKDS_3" localSheetId="5" hidden="1">{#N/A,#N/A,TRUE,"Basic";#N/A,#N/A,TRUE,"EXT-TABLE";#N/A,#N/A,TRUE,"STEEL";#N/A,#N/A,TRUE,"INT-Table";#N/A,#N/A,TRUE,"STEEL";#N/A,#N/A,TRUE,"Door"}</definedName>
    <definedName name="DKDLFJKDS_3" localSheetId="13" hidden="1">{#N/A,#N/A,TRUE,"Basic";#N/A,#N/A,TRUE,"EXT-TABLE";#N/A,#N/A,TRUE,"STEEL";#N/A,#N/A,TRUE,"INT-Table";#N/A,#N/A,TRUE,"STEEL";#N/A,#N/A,TRUE,"Door"}</definedName>
    <definedName name="DKDLFJKDS_3" localSheetId="14" hidden="1">{#N/A,#N/A,TRUE,"Basic";#N/A,#N/A,TRUE,"EXT-TABLE";#N/A,#N/A,TRUE,"STEEL";#N/A,#N/A,TRUE,"INT-Table";#N/A,#N/A,TRUE,"STEEL";#N/A,#N/A,TRUE,"Door"}</definedName>
    <definedName name="DKDLFJKDS_3" localSheetId="15" hidden="1">{#N/A,#N/A,TRUE,"Basic";#N/A,#N/A,TRUE,"EXT-TABLE";#N/A,#N/A,TRUE,"STEEL";#N/A,#N/A,TRUE,"INT-Table";#N/A,#N/A,TRUE,"STEEL";#N/A,#N/A,TRUE,"Door"}</definedName>
    <definedName name="DKDLFJKDS_3" hidden="1">{#N/A,#N/A,TRUE,"Basic";#N/A,#N/A,TRUE,"EXT-TABLE";#N/A,#N/A,TRUE,"STEEL";#N/A,#N/A,TRUE,"INT-Table";#N/A,#N/A,TRUE,"STEEL";#N/A,#N/A,TRUE,"Door"}</definedName>
    <definedName name="DKDLFJKDS_3_1" localSheetId="3" hidden="1">{#N/A,#N/A,TRUE,"Basic";#N/A,#N/A,TRUE,"EXT-TABLE";#N/A,#N/A,TRUE,"STEEL";#N/A,#N/A,TRUE,"INT-Table";#N/A,#N/A,TRUE,"STEEL";#N/A,#N/A,TRUE,"Door"}</definedName>
    <definedName name="DKDLFJKDS_3_1" localSheetId="2" hidden="1">{#N/A,#N/A,TRUE,"Basic";#N/A,#N/A,TRUE,"EXT-TABLE";#N/A,#N/A,TRUE,"STEEL";#N/A,#N/A,TRUE,"INT-Table";#N/A,#N/A,TRUE,"STEEL";#N/A,#N/A,TRUE,"Door"}</definedName>
    <definedName name="DKDLFJKDS_3_1" localSheetId="4" hidden="1">{#N/A,#N/A,TRUE,"Basic";#N/A,#N/A,TRUE,"EXT-TABLE";#N/A,#N/A,TRUE,"STEEL";#N/A,#N/A,TRUE,"INT-Table";#N/A,#N/A,TRUE,"STEEL";#N/A,#N/A,TRUE,"Door"}</definedName>
    <definedName name="DKDLFJKDS_3_1" localSheetId="16" hidden="1">{#N/A,#N/A,TRUE,"Basic";#N/A,#N/A,TRUE,"EXT-TABLE";#N/A,#N/A,TRUE,"STEEL";#N/A,#N/A,TRUE,"INT-Table";#N/A,#N/A,TRUE,"STEEL";#N/A,#N/A,TRUE,"Door"}</definedName>
    <definedName name="DKDLFJKDS_3_1" localSheetId="21" hidden="1">{#N/A,#N/A,TRUE,"Basic";#N/A,#N/A,TRUE,"EXT-TABLE";#N/A,#N/A,TRUE,"STEEL";#N/A,#N/A,TRUE,"INT-Table";#N/A,#N/A,TRUE,"STEEL";#N/A,#N/A,TRUE,"Door"}</definedName>
    <definedName name="DKDLFJKDS_3_1" localSheetId="5" hidden="1">{#N/A,#N/A,TRUE,"Basic";#N/A,#N/A,TRUE,"EXT-TABLE";#N/A,#N/A,TRUE,"STEEL";#N/A,#N/A,TRUE,"INT-Table";#N/A,#N/A,TRUE,"STEEL";#N/A,#N/A,TRUE,"Door"}</definedName>
    <definedName name="DKDLFJKDS_3_1" localSheetId="13" hidden="1">{#N/A,#N/A,TRUE,"Basic";#N/A,#N/A,TRUE,"EXT-TABLE";#N/A,#N/A,TRUE,"STEEL";#N/A,#N/A,TRUE,"INT-Table";#N/A,#N/A,TRUE,"STEEL";#N/A,#N/A,TRUE,"Door"}</definedName>
    <definedName name="DKDLFJKDS_3_1" localSheetId="14" hidden="1">{#N/A,#N/A,TRUE,"Basic";#N/A,#N/A,TRUE,"EXT-TABLE";#N/A,#N/A,TRUE,"STEEL";#N/A,#N/A,TRUE,"INT-Table";#N/A,#N/A,TRUE,"STEEL";#N/A,#N/A,TRUE,"Door"}</definedName>
    <definedName name="DKDLFJKDS_3_1" localSheetId="15" hidden="1">{#N/A,#N/A,TRUE,"Basic";#N/A,#N/A,TRUE,"EXT-TABLE";#N/A,#N/A,TRUE,"STEEL";#N/A,#N/A,TRUE,"INT-Table";#N/A,#N/A,TRUE,"STEEL";#N/A,#N/A,TRUE,"Door"}</definedName>
    <definedName name="DKDLFJKDS_3_1" hidden="1">{#N/A,#N/A,TRUE,"Basic";#N/A,#N/A,TRUE,"EXT-TABLE";#N/A,#N/A,TRUE,"STEEL";#N/A,#N/A,TRUE,"INT-Table";#N/A,#N/A,TRUE,"STEEL";#N/A,#N/A,TRUE,"Door"}</definedName>
    <definedName name="DKDLFJKDS_3_2" localSheetId="3" hidden="1">{#N/A,#N/A,TRUE,"Basic";#N/A,#N/A,TRUE,"EXT-TABLE";#N/A,#N/A,TRUE,"STEEL";#N/A,#N/A,TRUE,"INT-Table";#N/A,#N/A,TRUE,"STEEL";#N/A,#N/A,TRUE,"Door"}</definedName>
    <definedName name="DKDLFJKDS_3_2" localSheetId="2" hidden="1">{#N/A,#N/A,TRUE,"Basic";#N/A,#N/A,TRUE,"EXT-TABLE";#N/A,#N/A,TRUE,"STEEL";#N/A,#N/A,TRUE,"INT-Table";#N/A,#N/A,TRUE,"STEEL";#N/A,#N/A,TRUE,"Door"}</definedName>
    <definedName name="DKDLFJKDS_3_2" localSheetId="4" hidden="1">{#N/A,#N/A,TRUE,"Basic";#N/A,#N/A,TRUE,"EXT-TABLE";#N/A,#N/A,TRUE,"STEEL";#N/A,#N/A,TRUE,"INT-Table";#N/A,#N/A,TRUE,"STEEL";#N/A,#N/A,TRUE,"Door"}</definedName>
    <definedName name="DKDLFJKDS_3_2" localSheetId="16" hidden="1">{#N/A,#N/A,TRUE,"Basic";#N/A,#N/A,TRUE,"EXT-TABLE";#N/A,#N/A,TRUE,"STEEL";#N/A,#N/A,TRUE,"INT-Table";#N/A,#N/A,TRUE,"STEEL";#N/A,#N/A,TRUE,"Door"}</definedName>
    <definedName name="DKDLFJKDS_3_2" localSheetId="21" hidden="1">{#N/A,#N/A,TRUE,"Basic";#N/A,#N/A,TRUE,"EXT-TABLE";#N/A,#N/A,TRUE,"STEEL";#N/A,#N/A,TRUE,"INT-Table";#N/A,#N/A,TRUE,"STEEL";#N/A,#N/A,TRUE,"Door"}</definedName>
    <definedName name="DKDLFJKDS_3_2" localSheetId="5" hidden="1">{#N/A,#N/A,TRUE,"Basic";#N/A,#N/A,TRUE,"EXT-TABLE";#N/A,#N/A,TRUE,"STEEL";#N/A,#N/A,TRUE,"INT-Table";#N/A,#N/A,TRUE,"STEEL";#N/A,#N/A,TRUE,"Door"}</definedName>
    <definedName name="DKDLFJKDS_3_2" localSheetId="13" hidden="1">{#N/A,#N/A,TRUE,"Basic";#N/A,#N/A,TRUE,"EXT-TABLE";#N/A,#N/A,TRUE,"STEEL";#N/A,#N/A,TRUE,"INT-Table";#N/A,#N/A,TRUE,"STEEL";#N/A,#N/A,TRUE,"Door"}</definedName>
    <definedName name="DKDLFJKDS_3_2" localSheetId="14" hidden="1">{#N/A,#N/A,TRUE,"Basic";#N/A,#N/A,TRUE,"EXT-TABLE";#N/A,#N/A,TRUE,"STEEL";#N/A,#N/A,TRUE,"INT-Table";#N/A,#N/A,TRUE,"STEEL";#N/A,#N/A,TRUE,"Door"}</definedName>
    <definedName name="DKDLFJKDS_3_2" localSheetId="15" hidden="1">{#N/A,#N/A,TRUE,"Basic";#N/A,#N/A,TRUE,"EXT-TABLE";#N/A,#N/A,TRUE,"STEEL";#N/A,#N/A,TRUE,"INT-Table";#N/A,#N/A,TRUE,"STEEL";#N/A,#N/A,TRUE,"Door"}</definedName>
    <definedName name="DKDLFJKDS_3_2" hidden="1">{#N/A,#N/A,TRUE,"Basic";#N/A,#N/A,TRUE,"EXT-TABLE";#N/A,#N/A,TRUE,"STEEL";#N/A,#N/A,TRUE,"INT-Table";#N/A,#N/A,TRUE,"STEEL";#N/A,#N/A,TRUE,"Door"}</definedName>
    <definedName name="DKDLFJKDS_4" localSheetId="3" hidden="1">{#N/A,#N/A,TRUE,"Basic";#N/A,#N/A,TRUE,"EXT-TABLE";#N/A,#N/A,TRUE,"STEEL";#N/A,#N/A,TRUE,"INT-Table";#N/A,#N/A,TRUE,"STEEL";#N/A,#N/A,TRUE,"Door"}</definedName>
    <definedName name="DKDLFJKDS_4" localSheetId="2" hidden="1">{#N/A,#N/A,TRUE,"Basic";#N/A,#N/A,TRUE,"EXT-TABLE";#N/A,#N/A,TRUE,"STEEL";#N/A,#N/A,TRUE,"INT-Table";#N/A,#N/A,TRUE,"STEEL";#N/A,#N/A,TRUE,"Door"}</definedName>
    <definedName name="DKDLFJKDS_4" localSheetId="4" hidden="1">{#N/A,#N/A,TRUE,"Basic";#N/A,#N/A,TRUE,"EXT-TABLE";#N/A,#N/A,TRUE,"STEEL";#N/A,#N/A,TRUE,"INT-Table";#N/A,#N/A,TRUE,"STEEL";#N/A,#N/A,TRUE,"Door"}</definedName>
    <definedName name="DKDLFJKDS_4" localSheetId="16" hidden="1">{#N/A,#N/A,TRUE,"Basic";#N/A,#N/A,TRUE,"EXT-TABLE";#N/A,#N/A,TRUE,"STEEL";#N/A,#N/A,TRUE,"INT-Table";#N/A,#N/A,TRUE,"STEEL";#N/A,#N/A,TRUE,"Door"}</definedName>
    <definedName name="DKDLFJKDS_4" localSheetId="21" hidden="1">{#N/A,#N/A,TRUE,"Basic";#N/A,#N/A,TRUE,"EXT-TABLE";#N/A,#N/A,TRUE,"STEEL";#N/A,#N/A,TRUE,"INT-Table";#N/A,#N/A,TRUE,"STEEL";#N/A,#N/A,TRUE,"Door"}</definedName>
    <definedName name="DKDLFJKDS_4" localSheetId="5" hidden="1">{#N/A,#N/A,TRUE,"Basic";#N/A,#N/A,TRUE,"EXT-TABLE";#N/A,#N/A,TRUE,"STEEL";#N/A,#N/A,TRUE,"INT-Table";#N/A,#N/A,TRUE,"STEEL";#N/A,#N/A,TRUE,"Door"}</definedName>
    <definedName name="DKDLFJKDS_4" localSheetId="13" hidden="1">{#N/A,#N/A,TRUE,"Basic";#N/A,#N/A,TRUE,"EXT-TABLE";#N/A,#N/A,TRUE,"STEEL";#N/A,#N/A,TRUE,"INT-Table";#N/A,#N/A,TRUE,"STEEL";#N/A,#N/A,TRUE,"Door"}</definedName>
    <definedName name="DKDLFJKDS_4" localSheetId="14" hidden="1">{#N/A,#N/A,TRUE,"Basic";#N/A,#N/A,TRUE,"EXT-TABLE";#N/A,#N/A,TRUE,"STEEL";#N/A,#N/A,TRUE,"INT-Table";#N/A,#N/A,TRUE,"STEEL";#N/A,#N/A,TRUE,"Door"}</definedName>
    <definedName name="DKDLFJKDS_4" localSheetId="15" hidden="1">{#N/A,#N/A,TRUE,"Basic";#N/A,#N/A,TRUE,"EXT-TABLE";#N/A,#N/A,TRUE,"STEEL";#N/A,#N/A,TRUE,"INT-Table";#N/A,#N/A,TRUE,"STEEL";#N/A,#N/A,TRUE,"Door"}</definedName>
    <definedName name="DKDLFJKDS_4" hidden="1">{#N/A,#N/A,TRUE,"Basic";#N/A,#N/A,TRUE,"EXT-TABLE";#N/A,#N/A,TRUE,"STEEL";#N/A,#N/A,TRUE,"INT-Table";#N/A,#N/A,TRUE,"STEEL";#N/A,#N/A,TRUE,"Door"}</definedName>
    <definedName name="DKDLFJKDS_4_1" localSheetId="3" hidden="1">{#N/A,#N/A,TRUE,"Basic";#N/A,#N/A,TRUE,"EXT-TABLE";#N/A,#N/A,TRUE,"STEEL";#N/A,#N/A,TRUE,"INT-Table";#N/A,#N/A,TRUE,"STEEL";#N/A,#N/A,TRUE,"Door"}</definedName>
    <definedName name="DKDLFJKDS_4_1" localSheetId="2" hidden="1">{#N/A,#N/A,TRUE,"Basic";#N/A,#N/A,TRUE,"EXT-TABLE";#N/A,#N/A,TRUE,"STEEL";#N/A,#N/A,TRUE,"INT-Table";#N/A,#N/A,TRUE,"STEEL";#N/A,#N/A,TRUE,"Door"}</definedName>
    <definedName name="DKDLFJKDS_4_1" localSheetId="4" hidden="1">{#N/A,#N/A,TRUE,"Basic";#N/A,#N/A,TRUE,"EXT-TABLE";#N/A,#N/A,TRUE,"STEEL";#N/A,#N/A,TRUE,"INT-Table";#N/A,#N/A,TRUE,"STEEL";#N/A,#N/A,TRUE,"Door"}</definedName>
    <definedName name="DKDLFJKDS_4_1" localSheetId="16" hidden="1">{#N/A,#N/A,TRUE,"Basic";#N/A,#N/A,TRUE,"EXT-TABLE";#N/A,#N/A,TRUE,"STEEL";#N/A,#N/A,TRUE,"INT-Table";#N/A,#N/A,TRUE,"STEEL";#N/A,#N/A,TRUE,"Door"}</definedName>
    <definedName name="DKDLFJKDS_4_1" localSheetId="21" hidden="1">{#N/A,#N/A,TRUE,"Basic";#N/A,#N/A,TRUE,"EXT-TABLE";#N/A,#N/A,TRUE,"STEEL";#N/A,#N/A,TRUE,"INT-Table";#N/A,#N/A,TRUE,"STEEL";#N/A,#N/A,TRUE,"Door"}</definedName>
    <definedName name="DKDLFJKDS_4_1" localSheetId="5" hidden="1">{#N/A,#N/A,TRUE,"Basic";#N/A,#N/A,TRUE,"EXT-TABLE";#N/A,#N/A,TRUE,"STEEL";#N/A,#N/A,TRUE,"INT-Table";#N/A,#N/A,TRUE,"STEEL";#N/A,#N/A,TRUE,"Door"}</definedName>
    <definedName name="DKDLFJKDS_4_1" localSheetId="13" hidden="1">{#N/A,#N/A,TRUE,"Basic";#N/A,#N/A,TRUE,"EXT-TABLE";#N/A,#N/A,TRUE,"STEEL";#N/A,#N/A,TRUE,"INT-Table";#N/A,#N/A,TRUE,"STEEL";#N/A,#N/A,TRUE,"Door"}</definedName>
    <definedName name="DKDLFJKDS_4_1" localSheetId="14" hidden="1">{#N/A,#N/A,TRUE,"Basic";#N/A,#N/A,TRUE,"EXT-TABLE";#N/A,#N/A,TRUE,"STEEL";#N/A,#N/A,TRUE,"INT-Table";#N/A,#N/A,TRUE,"STEEL";#N/A,#N/A,TRUE,"Door"}</definedName>
    <definedName name="DKDLFJKDS_4_1" localSheetId="15" hidden="1">{#N/A,#N/A,TRUE,"Basic";#N/A,#N/A,TRUE,"EXT-TABLE";#N/A,#N/A,TRUE,"STEEL";#N/A,#N/A,TRUE,"INT-Table";#N/A,#N/A,TRUE,"STEEL";#N/A,#N/A,TRUE,"Door"}</definedName>
    <definedName name="DKDLFJKDS_4_1" hidden="1">{#N/A,#N/A,TRUE,"Basic";#N/A,#N/A,TRUE,"EXT-TABLE";#N/A,#N/A,TRUE,"STEEL";#N/A,#N/A,TRUE,"INT-Table";#N/A,#N/A,TRUE,"STEEL";#N/A,#N/A,TRUE,"Door"}</definedName>
    <definedName name="DKDLFJKDS_4_2" localSheetId="3" hidden="1">{#N/A,#N/A,TRUE,"Basic";#N/A,#N/A,TRUE,"EXT-TABLE";#N/A,#N/A,TRUE,"STEEL";#N/A,#N/A,TRUE,"INT-Table";#N/A,#N/A,TRUE,"STEEL";#N/A,#N/A,TRUE,"Door"}</definedName>
    <definedName name="DKDLFJKDS_4_2" localSheetId="2" hidden="1">{#N/A,#N/A,TRUE,"Basic";#N/A,#N/A,TRUE,"EXT-TABLE";#N/A,#N/A,TRUE,"STEEL";#N/A,#N/A,TRUE,"INT-Table";#N/A,#N/A,TRUE,"STEEL";#N/A,#N/A,TRUE,"Door"}</definedName>
    <definedName name="DKDLFJKDS_4_2" localSheetId="4" hidden="1">{#N/A,#N/A,TRUE,"Basic";#N/A,#N/A,TRUE,"EXT-TABLE";#N/A,#N/A,TRUE,"STEEL";#N/A,#N/A,TRUE,"INT-Table";#N/A,#N/A,TRUE,"STEEL";#N/A,#N/A,TRUE,"Door"}</definedName>
    <definedName name="DKDLFJKDS_4_2" localSheetId="16" hidden="1">{#N/A,#N/A,TRUE,"Basic";#N/A,#N/A,TRUE,"EXT-TABLE";#N/A,#N/A,TRUE,"STEEL";#N/A,#N/A,TRUE,"INT-Table";#N/A,#N/A,TRUE,"STEEL";#N/A,#N/A,TRUE,"Door"}</definedName>
    <definedName name="DKDLFJKDS_4_2" localSheetId="21" hidden="1">{#N/A,#N/A,TRUE,"Basic";#N/A,#N/A,TRUE,"EXT-TABLE";#N/A,#N/A,TRUE,"STEEL";#N/A,#N/A,TRUE,"INT-Table";#N/A,#N/A,TRUE,"STEEL";#N/A,#N/A,TRUE,"Door"}</definedName>
    <definedName name="DKDLFJKDS_4_2" localSheetId="5" hidden="1">{#N/A,#N/A,TRUE,"Basic";#N/A,#N/A,TRUE,"EXT-TABLE";#N/A,#N/A,TRUE,"STEEL";#N/A,#N/A,TRUE,"INT-Table";#N/A,#N/A,TRUE,"STEEL";#N/A,#N/A,TRUE,"Door"}</definedName>
    <definedName name="DKDLFJKDS_4_2" localSheetId="13" hidden="1">{#N/A,#N/A,TRUE,"Basic";#N/A,#N/A,TRUE,"EXT-TABLE";#N/A,#N/A,TRUE,"STEEL";#N/A,#N/A,TRUE,"INT-Table";#N/A,#N/A,TRUE,"STEEL";#N/A,#N/A,TRUE,"Door"}</definedName>
    <definedName name="DKDLFJKDS_4_2" localSheetId="14" hidden="1">{#N/A,#N/A,TRUE,"Basic";#N/A,#N/A,TRUE,"EXT-TABLE";#N/A,#N/A,TRUE,"STEEL";#N/A,#N/A,TRUE,"INT-Table";#N/A,#N/A,TRUE,"STEEL";#N/A,#N/A,TRUE,"Door"}</definedName>
    <definedName name="DKDLFJKDS_4_2" localSheetId="15" hidden="1">{#N/A,#N/A,TRUE,"Basic";#N/A,#N/A,TRUE,"EXT-TABLE";#N/A,#N/A,TRUE,"STEEL";#N/A,#N/A,TRUE,"INT-Table";#N/A,#N/A,TRUE,"STEEL";#N/A,#N/A,TRUE,"Door"}</definedName>
    <definedName name="DKDLFJKDS_4_2" hidden="1">{#N/A,#N/A,TRUE,"Basic";#N/A,#N/A,TRUE,"EXT-TABLE";#N/A,#N/A,TRUE,"STEEL";#N/A,#N/A,TRUE,"INT-Table";#N/A,#N/A,TRUE,"STEEL";#N/A,#N/A,TRUE,"Door"}</definedName>
    <definedName name="DKDLFJKDS_5" localSheetId="3" hidden="1">{#N/A,#N/A,TRUE,"Basic";#N/A,#N/A,TRUE,"EXT-TABLE";#N/A,#N/A,TRUE,"STEEL";#N/A,#N/A,TRUE,"INT-Table";#N/A,#N/A,TRUE,"STEEL";#N/A,#N/A,TRUE,"Door"}</definedName>
    <definedName name="DKDLFJKDS_5" localSheetId="2" hidden="1">{#N/A,#N/A,TRUE,"Basic";#N/A,#N/A,TRUE,"EXT-TABLE";#N/A,#N/A,TRUE,"STEEL";#N/A,#N/A,TRUE,"INT-Table";#N/A,#N/A,TRUE,"STEEL";#N/A,#N/A,TRUE,"Door"}</definedName>
    <definedName name="DKDLFJKDS_5" localSheetId="4" hidden="1">{#N/A,#N/A,TRUE,"Basic";#N/A,#N/A,TRUE,"EXT-TABLE";#N/A,#N/A,TRUE,"STEEL";#N/A,#N/A,TRUE,"INT-Table";#N/A,#N/A,TRUE,"STEEL";#N/A,#N/A,TRUE,"Door"}</definedName>
    <definedName name="DKDLFJKDS_5" localSheetId="16" hidden="1">{#N/A,#N/A,TRUE,"Basic";#N/A,#N/A,TRUE,"EXT-TABLE";#N/A,#N/A,TRUE,"STEEL";#N/A,#N/A,TRUE,"INT-Table";#N/A,#N/A,TRUE,"STEEL";#N/A,#N/A,TRUE,"Door"}</definedName>
    <definedName name="DKDLFJKDS_5" localSheetId="21" hidden="1">{#N/A,#N/A,TRUE,"Basic";#N/A,#N/A,TRUE,"EXT-TABLE";#N/A,#N/A,TRUE,"STEEL";#N/A,#N/A,TRUE,"INT-Table";#N/A,#N/A,TRUE,"STEEL";#N/A,#N/A,TRUE,"Door"}</definedName>
    <definedName name="DKDLFJKDS_5" localSheetId="5" hidden="1">{#N/A,#N/A,TRUE,"Basic";#N/A,#N/A,TRUE,"EXT-TABLE";#N/A,#N/A,TRUE,"STEEL";#N/A,#N/A,TRUE,"INT-Table";#N/A,#N/A,TRUE,"STEEL";#N/A,#N/A,TRUE,"Door"}</definedName>
    <definedName name="DKDLFJKDS_5" localSheetId="13" hidden="1">{#N/A,#N/A,TRUE,"Basic";#N/A,#N/A,TRUE,"EXT-TABLE";#N/A,#N/A,TRUE,"STEEL";#N/A,#N/A,TRUE,"INT-Table";#N/A,#N/A,TRUE,"STEEL";#N/A,#N/A,TRUE,"Door"}</definedName>
    <definedName name="DKDLFJKDS_5" localSheetId="14" hidden="1">{#N/A,#N/A,TRUE,"Basic";#N/A,#N/A,TRUE,"EXT-TABLE";#N/A,#N/A,TRUE,"STEEL";#N/A,#N/A,TRUE,"INT-Table";#N/A,#N/A,TRUE,"STEEL";#N/A,#N/A,TRUE,"Door"}</definedName>
    <definedName name="DKDLFJKDS_5" localSheetId="15" hidden="1">{#N/A,#N/A,TRUE,"Basic";#N/A,#N/A,TRUE,"EXT-TABLE";#N/A,#N/A,TRUE,"STEEL";#N/A,#N/A,TRUE,"INT-Table";#N/A,#N/A,TRUE,"STEEL";#N/A,#N/A,TRUE,"Door"}</definedName>
    <definedName name="DKDLFJKDS_5" hidden="1">{#N/A,#N/A,TRUE,"Basic";#N/A,#N/A,TRUE,"EXT-TABLE";#N/A,#N/A,TRUE,"STEEL";#N/A,#N/A,TRUE,"INT-Table";#N/A,#N/A,TRUE,"STEEL";#N/A,#N/A,TRUE,"Door"}</definedName>
    <definedName name="DKDLFJKDS_5_1" localSheetId="3" hidden="1">{#N/A,#N/A,TRUE,"Basic";#N/A,#N/A,TRUE,"EXT-TABLE";#N/A,#N/A,TRUE,"STEEL";#N/A,#N/A,TRUE,"INT-Table";#N/A,#N/A,TRUE,"STEEL";#N/A,#N/A,TRUE,"Door"}</definedName>
    <definedName name="DKDLFJKDS_5_1" localSheetId="2" hidden="1">{#N/A,#N/A,TRUE,"Basic";#N/A,#N/A,TRUE,"EXT-TABLE";#N/A,#N/A,TRUE,"STEEL";#N/A,#N/A,TRUE,"INT-Table";#N/A,#N/A,TRUE,"STEEL";#N/A,#N/A,TRUE,"Door"}</definedName>
    <definedName name="DKDLFJKDS_5_1" localSheetId="4" hidden="1">{#N/A,#N/A,TRUE,"Basic";#N/A,#N/A,TRUE,"EXT-TABLE";#N/A,#N/A,TRUE,"STEEL";#N/A,#N/A,TRUE,"INT-Table";#N/A,#N/A,TRUE,"STEEL";#N/A,#N/A,TRUE,"Door"}</definedName>
    <definedName name="DKDLFJKDS_5_1" localSheetId="16" hidden="1">{#N/A,#N/A,TRUE,"Basic";#N/A,#N/A,TRUE,"EXT-TABLE";#N/A,#N/A,TRUE,"STEEL";#N/A,#N/A,TRUE,"INT-Table";#N/A,#N/A,TRUE,"STEEL";#N/A,#N/A,TRUE,"Door"}</definedName>
    <definedName name="DKDLFJKDS_5_1" localSheetId="21" hidden="1">{#N/A,#N/A,TRUE,"Basic";#N/A,#N/A,TRUE,"EXT-TABLE";#N/A,#N/A,TRUE,"STEEL";#N/A,#N/A,TRUE,"INT-Table";#N/A,#N/A,TRUE,"STEEL";#N/A,#N/A,TRUE,"Door"}</definedName>
    <definedName name="DKDLFJKDS_5_1" localSheetId="5" hidden="1">{#N/A,#N/A,TRUE,"Basic";#N/A,#N/A,TRUE,"EXT-TABLE";#N/A,#N/A,TRUE,"STEEL";#N/A,#N/A,TRUE,"INT-Table";#N/A,#N/A,TRUE,"STEEL";#N/A,#N/A,TRUE,"Door"}</definedName>
    <definedName name="DKDLFJKDS_5_1" localSheetId="13" hidden="1">{#N/A,#N/A,TRUE,"Basic";#N/A,#N/A,TRUE,"EXT-TABLE";#N/A,#N/A,TRUE,"STEEL";#N/A,#N/A,TRUE,"INT-Table";#N/A,#N/A,TRUE,"STEEL";#N/A,#N/A,TRUE,"Door"}</definedName>
    <definedName name="DKDLFJKDS_5_1" localSheetId="14" hidden="1">{#N/A,#N/A,TRUE,"Basic";#N/A,#N/A,TRUE,"EXT-TABLE";#N/A,#N/A,TRUE,"STEEL";#N/A,#N/A,TRUE,"INT-Table";#N/A,#N/A,TRUE,"STEEL";#N/A,#N/A,TRUE,"Door"}</definedName>
    <definedName name="DKDLFJKDS_5_1" localSheetId="15" hidden="1">{#N/A,#N/A,TRUE,"Basic";#N/A,#N/A,TRUE,"EXT-TABLE";#N/A,#N/A,TRUE,"STEEL";#N/A,#N/A,TRUE,"INT-Table";#N/A,#N/A,TRUE,"STEEL";#N/A,#N/A,TRUE,"Door"}</definedName>
    <definedName name="DKDLFJKDS_5_1" hidden="1">{#N/A,#N/A,TRUE,"Basic";#N/A,#N/A,TRUE,"EXT-TABLE";#N/A,#N/A,TRUE,"STEEL";#N/A,#N/A,TRUE,"INT-Table";#N/A,#N/A,TRUE,"STEEL";#N/A,#N/A,TRUE,"Door"}</definedName>
    <definedName name="DKDLFJKDS_5_2" localSheetId="3" hidden="1">{#N/A,#N/A,TRUE,"Basic";#N/A,#N/A,TRUE,"EXT-TABLE";#N/A,#N/A,TRUE,"STEEL";#N/A,#N/A,TRUE,"INT-Table";#N/A,#N/A,TRUE,"STEEL";#N/A,#N/A,TRUE,"Door"}</definedName>
    <definedName name="DKDLFJKDS_5_2" localSheetId="2" hidden="1">{#N/A,#N/A,TRUE,"Basic";#N/A,#N/A,TRUE,"EXT-TABLE";#N/A,#N/A,TRUE,"STEEL";#N/A,#N/A,TRUE,"INT-Table";#N/A,#N/A,TRUE,"STEEL";#N/A,#N/A,TRUE,"Door"}</definedName>
    <definedName name="DKDLFJKDS_5_2" localSheetId="4" hidden="1">{#N/A,#N/A,TRUE,"Basic";#N/A,#N/A,TRUE,"EXT-TABLE";#N/A,#N/A,TRUE,"STEEL";#N/A,#N/A,TRUE,"INT-Table";#N/A,#N/A,TRUE,"STEEL";#N/A,#N/A,TRUE,"Door"}</definedName>
    <definedName name="DKDLFJKDS_5_2" localSheetId="16" hidden="1">{#N/A,#N/A,TRUE,"Basic";#N/A,#N/A,TRUE,"EXT-TABLE";#N/A,#N/A,TRUE,"STEEL";#N/A,#N/A,TRUE,"INT-Table";#N/A,#N/A,TRUE,"STEEL";#N/A,#N/A,TRUE,"Door"}</definedName>
    <definedName name="DKDLFJKDS_5_2" localSheetId="21" hidden="1">{#N/A,#N/A,TRUE,"Basic";#N/A,#N/A,TRUE,"EXT-TABLE";#N/A,#N/A,TRUE,"STEEL";#N/A,#N/A,TRUE,"INT-Table";#N/A,#N/A,TRUE,"STEEL";#N/A,#N/A,TRUE,"Door"}</definedName>
    <definedName name="DKDLFJKDS_5_2" localSheetId="5" hidden="1">{#N/A,#N/A,TRUE,"Basic";#N/A,#N/A,TRUE,"EXT-TABLE";#N/A,#N/A,TRUE,"STEEL";#N/A,#N/A,TRUE,"INT-Table";#N/A,#N/A,TRUE,"STEEL";#N/A,#N/A,TRUE,"Door"}</definedName>
    <definedName name="DKDLFJKDS_5_2" localSheetId="13" hidden="1">{#N/A,#N/A,TRUE,"Basic";#N/A,#N/A,TRUE,"EXT-TABLE";#N/A,#N/A,TRUE,"STEEL";#N/A,#N/A,TRUE,"INT-Table";#N/A,#N/A,TRUE,"STEEL";#N/A,#N/A,TRUE,"Door"}</definedName>
    <definedName name="DKDLFJKDS_5_2" localSheetId="14" hidden="1">{#N/A,#N/A,TRUE,"Basic";#N/A,#N/A,TRUE,"EXT-TABLE";#N/A,#N/A,TRUE,"STEEL";#N/A,#N/A,TRUE,"INT-Table";#N/A,#N/A,TRUE,"STEEL";#N/A,#N/A,TRUE,"Door"}</definedName>
    <definedName name="DKDLFJKDS_5_2" localSheetId="15" hidden="1">{#N/A,#N/A,TRUE,"Basic";#N/A,#N/A,TRUE,"EXT-TABLE";#N/A,#N/A,TRUE,"STEEL";#N/A,#N/A,TRUE,"INT-Table";#N/A,#N/A,TRUE,"STEEL";#N/A,#N/A,TRUE,"Door"}</definedName>
    <definedName name="DKDLFJKDS_5_2" hidden="1">{#N/A,#N/A,TRUE,"Basic";#N/A,#N/A,TRUE,"EXT-TABLE";#N/A,#N/A,TRUE,"STEEL";#N/A,#N/A,TRUE,"INT-Table";#N/A,#N/A,TRUE,"STEEL";#N/A,#N/A,TRUE,"Door"}</definedName>
    <definedName name="DL" localSheetId="3" hidden="1">{#N/A,#N/A,FALSE,"이정표"}</definedName>
    <definedName name="DL" localSheetId="2" hidden="1">{#N/A,#N/A,FALSE,"이정표"}</definedName>
    <definedName name="DL" localSheetId="4" hidden="1">{#N/A,#N/A,FALSE,"이정표"}</definedName>
    <definedName name="DL" localSheetId="16" hidden="1">{#N/A,#N/A,FALSE,"이정표"}</definedName>
    <definedName name="DL" localSheetId="21" hidden="1">{#N/A,#N/A,FALSE,"이정표"}</definedName>
    <definedName name="DL" localSheetId="5" hidden="1">{#N/A,#N/A,FALSE,"이정표"}</definedName>
    <definedName name="DL" localSheetId="13" hidden="1">{#N/A,#N/A,FALSE,"이정표"}</definedName>
    <definedName name="DL" localSheetId="14" hidden="1">{#N/A,#N/A,FALSE,"이정표"}</definedName>
    <definedName name="DL" localSheetId="15" hidden="1">{#N/A,#N/A,FALSE,"이정표"}</definedName>
    <definedName name="DL" hidden="1">{#N/A,#N/A,FALSE,"이정표"}</definedName>
    <definedName name="dlq">#N/A</definedName>
    <definedName name="DM">#REF!</definedName>
    <definedName name="dnc_floor_ship_data" localSheetId="23">#REF!</definedName>
    <definedName name="dnc_floor_ship_data">#REF!</definedName>
    <definedName name="dnc_roof_ship_data" localSheetId="23">#REF!</definedName>
    <definedName name="dnc_roof_ship_data">#REF!</definedName>
    <definedName name="dnc_wall_ship_data" localSheetId="23">#REF!</definedName>
    <definedName name="dnc_wall_ship_data">#REF!</definedName>
    <definedName name="DOC_Title">'[53]GM 000'!$C$1</definedName>
    <definedName name="DOCNO">#REF!</definedName>
    <definedName name="Door">#REF!</definedName>
    <definedName name="dP_Calc" localSheetId="3">'[41]Noise (3)'!$C$58</definedName>
    <definedName name="dP_Calc" localSheetId="2">'[41]Noise (3)'!$C$58</definedName>
    <definedName name="dP_Calc" localSheetId="4">'[41]Noise (3)'!$C$58</definedName>
    <definedName name="dP_Calc" localSheetId="16">'[41]Noise (3)'!$C$58</definedName>
    <definedName name="dP_Calc" localSheetId="21">'[41]Noise (3)'!$C$58</definedName>
    <definedName name="dP_Calc" localSheetId="5">'[41]Noise (3)'!$C$58</definedName>
    <definedName name="dP_Calc" localSheetId="13">'[41]Noise (3)'!$C$58</definedName>
    <definedName name="dP_Calc" localSheetId="18">'[41]Noise (3)'!$C$58</definedName>
    <definedName name="dP_Calc" localSheetId="14">'[41]Noise (3)'!$C$58</definedName>
    <definedName name="dP_Calc" localSheetId="15">'[41]Noise (3)'!$C$58</definedName>
    <definedName name="dP_Calc">'[41]Noise (3)'!$C$58</definedName>
    <definedName name="DP_CPTDesign" localSheetId="23">#REF!</definedName>
    <definedName name="DP_CPTDesign">#REF!</definedName>
    <definedName name="dP_Max" localSheetId="3">'[41]Noise (3)'!$C$25</definedName>
    <definedName name="dP_Max" localSheetId="2">'[41]Noise (3)'!$C$25</definedName>
    <definedName name="dP_Max" localSheetId="4">'[41]Noise (3)'!$C$25</definedName>
    <definedName name="dP_Max" localSheetId="16">'[41]Noise (3)'!$C$25</definedName>
    <definedName name="dP_Max" localSheetId="21">'[41]Noise (3)'!$C$25</definedName>
    <definedName name="dP_Max" localSheetId="5">'[41]Noise (3)'!$C$25</definedName>
    <definedName name="dP_Max" localSheetId="13">'[41]Noise (3)'!$C$25</definedName>
    <definedName name="dP_Max" localSheetId="18">'[41]Noise (3)'!$C$25</definedName>
    <definedName name="dP_Max" localSheetId="14">'[41]Noise (3)'!$C$25</definedName>
    <definedName name="dP_Max" localSheetId="15">'[41]Noise (3)'!$C$25</definedName>
    <definedName name="dP_Max">'[41]Noise (3)'!$C$25</definedName>
    <definedName name="DPEL">#REF!</definedName>
    <definedName name="DPLEL">#REF!</definedName>
    <definedName name="DPLwt">#REF!</definedName>
    <definedName name="Dpt" localSheetId="23">#REF!</definedName>
    <definedName name="Dpt">#REF!</definedName>
    <definedName name="DPWT">#REF!</definedName>
    <definedName name="DR" hidden="1">#REF!</definedName>
    <definedName name="DRF" localSheetId="23" hidden="1">#REF!</definedName>
    <definedName name="DRF" hidden="1">#REF!</definedName>
    <definedName name="ds" localSheetId="3">#N/A</definedName>
    <definedName name="ds" localSheetId="9">#N/A</definedName>
    <definedName name="ds" localSheetId="8">#N/A</definedName>
    <definedName name="ds" localSheetId="0">#N/A</definedName>
    <definedName name="ds" localSheetId="10">#N/A</definedName>
    <definedName name="ds" localSheetId="6">#N/A</definedName>
    <definedName name="ds" localSheetId="12">#N/A</definedName>
    <definedName name="ds" localSheetId="11">#N/A</definedName>
    <definedName name="ds" localSheetId="1">#N/A</definedName>
    <definedName name="ds" localSheetId="2">#N/A</definedName>
    <definedName name="ds" localSheetId="4">#N/A</definedName>
    <definedName name="ds" localSheetId="16">#N/A</definedName>
    <definedName name="ds" localSheetId="21">#N/A</definedName>
    <definedName name="ds" localSheetId="5">#N/A</definedName>
    <definedName name="ds" localSheetId="7">#N/A</definedName>
    <definedName name="ds" localSheetId="13">#N/A</definedName>
    <definedName name="ds" localSheetId="18">#N/A</definedName>
    <definedName name="ds" localSheetId="14">#N/A</definedName>
    <definedName name="ds" localSheetId="15">#N/A</definedName>
    <definedName name="ds" hidden="1">#REF!</definedName>
    <definedName name="DS1JobInfo\174xx\17439\Thermal9S9Documents\Performance\174399S9Rev.1.tdb" hidden="1">"BW505"</definedName>
    <definedName name="ds1pnc">#REF!</definedName>
    <definedName name="DS1ProposalWork\2000\0042\Design\HRSG9S9Design\Cards\Design9S9B\DesignB_Plaquemine" localSheetId="23" hidden="1">#REF!</definedName>
    <definedName name="DS1ProposalWork\2000\0042\Design\HRSG9S9Design\Cards\Design9S9B\DesignB_Plaquemine" hidden="1">#REF!</definedName>
    <definedName name="DS1ProposalWork\2001\1028\Design\HRSG9S9Design\Design9S9G\Montg9I9CedarB_G.dat" localSheetId="23" hidden="1">#REF!</definedName>
    <definedName name="DS1ProposalWork\2001\1028\Design\HRSG9S9Design\Design9S9G\Montg9I9CedarB_G.dat" hidden="1">#REF!</definedName>
    <definedName name="DS1ProposalWork\2002\2004\Design\HRSG9S9Design\Design9S9B\Wallula_B3_Optimized.dat" localSheetId="23" hidden="1">#REF!</definedName>
    <definedName name="DS1ProposalWork\2002\2004\Design\HRSG9S9Design\Design9S9B\Wallula_B3_Optimized.dat" hidden="1">#REF!</definedName>
    <definedName name="DS1ProposalWork\2002\2010\Design\HRSG9S9Design\Design9S9B\2010_B_3.dat" localSheetId="23" hidden="1">#REF!</definedName>
    <definedName name="DS1ProposalWork\2002\2010\Design\HRSG9S9Design\Design9S9B\2010_B_3.dat" hidden="1">#REF!</definedName>
    <definedName name="DS1ProposalWork\2006\6016\Design\HRSG9S9Design\Design9S9A\P6016A1.tdb" hidden="1">"BW505"</definedName>
    <definedName name="DS1ProposalWork\2006\6028\Design\HRSG9S9Design\Design9S9B\P9M96028B.tdb" hidden="1">"BW505"</definedName>
    <definedName name="DS1ProposalWork\2006\6057\Design\HRSG9S9Design\Design9S9B\P9M96057B1.tdb" hidden="1">"BW505"</definedName>
    <definedName name="DS1ProposalWork\2007\7108\Design\HRSG9S9Design\Design9S9A\P9M97108A.tdb" hidden="1">"BW505"</definedName>
    <definedName name="DS1ProposalWork\2007\7109\Design\HRSG9S9Design\Design9S9A\P9M97109A.tdb" hidden="1">"BW505"</definedName>
    <definedName name="DS1ProposalWork\2008\8101\Design\HRSG9S9Design\Design9S9E\TRS\P9M98101E.tdb" hidden="1">"BW505"</definedName>
    <definedName name="DS1ProposalWork\2011\1072\Design\Design9S9A\TRS\P9M91072A5.tdb" hidden="1">"BW505"</definedName>
    <definedName name="DS1ProposalWork\2012\2036\Design\Design9S9C\TRS\P9M92036C29S99M99S9Base9S9Model.tdb" hidden="1">"BW505"</definedName>
    <definedName name="DS1ProposalWork\2012\2072\Design\Design9S9A\TRS\2072A_Rev059S99M99S9Option9S9A.tdb" hidden="1">"BW505"</definedName>
    <definedName name="DS1ProposalWork\2012\2072\Design\Design9S9A\TRS\2072A_Rev069S99M99S9Option9S9A.tdb" hidden="1">"BW505"</definedName>
    <definedName name="DS1ProposalWork\2012\2072\Design\Design9S9B\TRS\2072B_RHAtt9S99M99S9Rev00.tdb" hidden="1">"BW505"</definedName>
    <definedName name="DS1ProposalWork\2012\2072\Design\Design9S9D9S9Low9S9Cost\TRS\P2072D19S99M99S9Rev00.tdb" hidden="1">"BW505"</definedName>
    <definedName name="DS1ProposalWork\2012\2091\Design\Design9S9A\TRS\P9M92091A_Rev09S99M99S9Rev0.tdb" hidden="1">"BW505"</definedName>
    <definedName name="DS1ProposalWork\2012\2091\Design\Design9S9B\TRS\P9M92091B_Rev09S99M99S9.tdb" hidden="1">"BW505"</definedName>
    <definedName name="DS1ProposalWork\2012\2091\Design\Design9S9D\TRS\P9M92091D_Rev09S99M99S9.tdb" hidden="1">"BW505"</definedName>
    <definedName name="DS1ProposalWork\2012\2091\Design\Design9S9E\TRS\P9M92091E_Rev09S99M99S99S9.tdb" hidden="1">"BW505"</definedName>
    <definedName name="DS1ProposalWork\2012\2091\Design\Design9S9H\TRS\P9M92091H_Rev09S99M99S99S9.tdb" hidden="1">"BW505"</definedName>
    <definedName name="DS1ProposalWork\2012\2091\Design\Design9S9H\TRS\P9M92091H_Rev19S99M99S99S9.tdb" hidden="1">"BW505"</definedName>
    <definedName name="DS1ProposalWork\2013\3043\Design\Design9S9A\TRS\P9M93043A9S99M99S9Base9S9Model.tdb" hidden="1">"BW505"</definedName>
    <definedName name="DS1ProposalWork\2013\3051\Design\Design9S9G9S99M99S9Bent9S9Serrated\TRS\P3051G9S9rev09S99M99S9Base.tdb" hidden="1">"BW505"</definedName>
    <definedName name="DS1ProposalWork\2013\3063\Design\Design9S9A\TRS\P9M93063A9S9GE_2x6_Rev19S99M99S9Base9S9Design.tdb" hidden="1">"BW505"</definedName>
    <definedName name="DS1ProposalWork\2013\3507\Design\Design9S9D\TRS\P3507D39S99M99S9D0.tdb" hidden="1">"BW505"</definedName>
    <definedName name="DS1ProposalWork\2013\3507\Design\Design9S9D\TRS\P3507D49S99M99S9D0.tdb" hidden="1">"BW505"</definedName>
    <definedName name="ds1pvl">#REF!</definedName>
    <definedName name="DS1TRSTest\17419.tdb" hidden="1">"BW505"</definedName>
    <definedName name="ds3pnc">#REF!</definedName>
    <definedName name="ds3pvl">#REF!</definedName>
    <definedName name="DSFAR" localSheetId="3" hidden="1">{#N/A,#N/A,FALSE,"CCTV"}</definedName>
    <definedName name="DSFAR" localSheetId="2" hidden="1">{#N/A,#N/A,FALSE,"CCTV"}</definedName>
    <definedName name="DSFAR" localSheetId="4" hidden="1">{#N/A,#N/A,FALSE,"CCTV"}</definedName>
    <definedName name="DSFAR" localSheetId="16" hidden="1">{#N/A,#N/A,FALSE,"CCTV"}</definedName>
    <definedName name="DSFAR" localSheetId="21" hidden="1">{#N/A,#N/A,FALSE,"CCTV"}</definedName>
    <definedName name="DSFAR" localSheetId="5" hidden="1">{#N/A,#N/A,FALSE,"CCTV"}</definedName>
    <definedName name="DSFAR" localSheetId="13" hidden="1">{#N/A,#N/A,FALSE,"CCTV"}</definedName>
    <definedName name="DSFAR" localSheetId="14" hidden="1">{#N/A,#N/A,FALSE,"CCTV"}</definedName>
    <definedName name="DSFAR" localSheetId="15" hidden="1">{#N/A,#N/A,FALSE,"CCTV"}</definedName>
    <definedName name="DSFAR" hidden="1">{#N/A,#N/A,FALSE,"CCTV"}</definedName>
    <definedName name="DSFC" localSheetId="23">#REF!</definedName>
    <definedName name="DSFC">#REF!</definedName>
    <definedName name="dsfl" localSheetId="3">[64]DATA!#REF!</definedName>
    <definedName name="dsfl" localSheetId="2">[64]DATA!#REF!</definedName>
    <definedName name="dsfl" localSheetId="4">[64]DATA!#REF!</definedName>
    <definedName name="dsfl" localSheetId="16">[64]DATA!#REF!</definedName>
    <definedName name="dsfl" localSheetId="21">[64]DATA!#REF!</definedName>
    <definedName name="dsfl" localSheetId="5">[64]DATA!#REF!</definedName>
    <definedName name="dsfl" localSheetId="13">[64]DATA!#REF!</definedName>
    <definedName name="dsfl" localSheetId="18">[64]DATA!#REF!</definedName>
    <definedName name="dsfl" localSheetId="14">[64]DATA!#REF!</definedName>
    <definedName name="dsfl" localSheetId="15">[64]DATA!#REF!</definedName>
    <definedName name="dsfl">[64]DATA!#REF!</definedName>
    <definedName name="DSFSDFS" hidden="1">#REF!</definedName>
    <definedName name="DSGSFWERD" localSheetId="3" hidden="1">{#N/A,#N/A,FALSE,"골재소요량";#N/A,#N/A,FALSE,"골재소요량"}</definedName>
    <definedName name="DSGSFWERD" localSheetId="2" hidden="1">{#N/A,#N/A,FALSE,"골재소요량";#N/A,#N/A,FALSE,"골재소요량"}</definedName>
    <definedName name="DSGSFWERD" localSheetId="4" hidden="1">{#N/A,#N/A,FALSE,"골재소요량";#N/A,#N/A,FALSE,"골재소요량"}</definedName>
    <definedName name="DSGSFWERD" localSheetId="16" hidden="1">{#N/A,#N/A,FALSE,"골재소요량";#N/A,#N/A,FALSE,"골재소요량"}</definedName>
    <definedName name="DSGSFWERD" localSheetId="21" hidden="1">{#N/A,#N/A,FALSE,"골재소요량";#N/A,#N/A,FALSE,"골재소요량"}</definedName>
    <definedName name="DSGSFWERD" localSheetId="5" hidden="1">{#N/A,#N/A,FALSE,"골재소요량";#N/A,#N/A,FALSE,"골재소요량"}</definedName>
    <definedName name="DSGSFWERD" localSheetId="13" hidden="1">{#N/A,#N/A,FALSE,"골재소요량";#N/A,#N/A,FALSE,"골재소요량"}</definedName>
    <definedName name="DSGSFWERD" localSheetId="14" hidden="1">{#N/A,#N/A,FALSE,"골재소요량";#N/A,#N/A,FALSE,"골재소요량"}</definedName>
    <definedName name="DSGSFWERD" localSheetId="15" hidden="1">{#N/A,#N/A,FALSE,"골재소요량";#N/A,#N/A,FALSE,"골재소요량"}</definedName>
    <definedName name="DSGSFWERD" hidden="1">{#N/A,#N/A,FALSE,"골재소요량";#N/A,#N/A,FALSE,"골재소요량"}</definedName>
    <definedName name="DSJKLDE" localSheetId="3" hidden="1">{#N/A,#N/A,TRUE,"SUM";#N/A,#N/A,TRUE,"EE";#N/A,#N/A,TRUE,"AC";#N/A,#N/A,TRUE,"SN"}</definedName>
    <definedName name="DSJKLDE" localSheetId="2" hidden="1">{#N/A,#N/A,TRUE,"SUM";#N/A,#N/A,TRUE,"EE";#N/A,#N/A,TRUE,"AC";#N/A,#N/A,TRUE,"SN"}</definedName>
    <definedName name="DSJKLDE" localSheetId="4" hidden="1">{#N/A,#N/A,TRUE,"SUM";#N/A,#N/A,TRUE,"EE";#N/A,#N/A,TRUE,"AC";#N/A,#N/A,TRUE,"SN"}</definedName>
    <definedName name="DSJKLDE" localSheetId="16" hidden="1">{#N/A,#N/A,TRUE,"SUM";#N/A,#N/A,TRUE,"EE";#N/A,#N/A,TRUE,"AC";#N/A,#N/A,TRUE,"SN"}</definedName>
    <definedName name="DSJKLDE" localSheetId="21" hidden="1">{#N/A,#N/A,TRUE,"SUM";#N/A,#N/A,TRUE,"EE";#N/A,#N/A,TRUE,"AC";#N/A,#N/A,TRUE,"SN"}</definedName>
    <definedName name="DSJKLDE" localSheetId="5" hidden="1">{#N/A,#N/A,TRUE,"SUM";#N/A,#N/A,TRUE,"EE";#N/A,#N/A,TRUE,"AC";#N/A,#N/A,TRUE,"SN"}</definedName>
    <definedName name="DSJKLDE" localSheetId="13" hidden="1">{#N/A,#N/A,TRUE,"SUM";#N/A,#N/A,TRUE,"EE";#N/A,#N/A,TRUE,"AC";#N/A,#N/A,TRUE,"SN"}</definedName>
    <definedName name="DSJKLDE" localSheetId="14" hidden="1">{#N/A,#N/A,TRUE,"SUM";#N/A,#N/A,TRUE,"EE";#N/A,#N/A,TRUE,"AC";#N/A,#N/A,TRUE,"SN"}</definedName>
    <definedName name="DSJKLDE" localSheetId="15" hidden="1">{#N/A,#N/A,TRUE,"SUM";#N/A,#N/A,TRUE,"EE";#N/A,#N/A,TRUE,"AC";#N/A,#N/A,TRUE,"SN"}</definedName>
    <definedName name="DSJKLDE" hidden="1">{#N/A,#N/A,TRUE,"SUM";#N/A,#N/A,TRUE,"EE";#N/A,#N/A,TRUE,"AC";#N/A,#N/A,TRUE,"SN"}</definedName>
    <definedName name="DSKH">#REF!</definedName>
    <definedName name="DSLC" localSheetId="23">#REF!</definedName>
    <definedName name="DSLC">#REF!</definedName>
    <definedName name="DsNo">'[65]Data Input'!$D$7</definedName>
    <definedName name="dsrl" localSheetId="3">[64]DATA!#REF!</definedName>
    <definedName name="dsrl" localSheetId="2">[64]DATA!#REF!</definedName>
    <definedName name="dsrl" localSheetId="4">[64]DATA!#REF!</definedName>
    <definedName name="dsrl" localSheetId="16">[64]DATA!#REF!</definedName>
    <definedName name="dsrl" localSheetId="21">[64]DATA!#REF!</definedName>
    <definedName name="dsrl" localSheetId="5">[64]DATA!#REF!</definedName>
    <definedName name="dsrl" localSheetId="13">[64]DATA!#REF!</definedName>
    <definedName name="dsrl" localSheetId="18">[64]DATA!#REF!</definedName>
    <definedName name="dsrl" localSheetId="14">[64]DATA!#REF!</definedName>
    <definedName name="dsrl" localSheetId="15">[64]DATA!#REF!</definedName>
    <definedName name="dsrl">[64]DATA!#REF!</definedName>
    <definedName name="DSS" localSheetId="23">#REF!</definedName>
    <definedName name="DSS">#REF!</definedName>
    <definedName name="DSUMDATA">#REF!</definedName>
    <definedName name="dthft" localSheetId="3" hidden="1">{"'Sheet1'!$L$16"}</definedName>
    <definedName name="dthft" localSheetId="17" hidden="1">{"'Sheet1'!$L$16"}</definedName>
    <definedName name="dthft" localSheetId="9" hidden="1">{"'Sheet1'!$L$16"}</definedName>
    <definedName name="dthft" localSheetId="8" hidden="1">{"'Sheet1'!$L$16"}</definedName>
    <definedName name="dthft" localSheetId="0" hidden="1">{"'Sheet1'!$L$16"}</definedName>
    <definedName name="dthft" localSheetId="10" hidden="1">{"'Sheet1'!$L$16"}</definedName>
    <definedName name="dthft" localSheetId="6" hidden="1">{"'Sheet1'!$L$16"}</definedName>
    <definedName name="dthft" localSheetId="12" hidden="1">{"'Sheet1'!$L$16"}</definedName>
    <definedName name="dthft" localSheetId="11" hidden="1">{"'Sheet1'!$L$16"}</definedName>
    <definedName name="dthft" localSheetId="1" hidden="1">{"'Sheet1'!$L$16"}</definedName>
    <definedName name="dthft" localSheetId="2" hidden="1">{"'Sheet1'!$L$16"}</definedName>
    <definedName name="dthft" localSheetId="4" hidden="1">{"'Sheet1'!$L$16"}</definedName>
    <definedName name="dthft" localSheetId="16" hidden="1">{"'Sheet1'!$L$16"}</definedName>
    <definedName name="dthft" localSheetId="21" hidden="1">{"'Sheet1'!$L$16"}</definedName>
    <definedName name="dthft" localSheetId="5" hidden="1">{"'Sheet1'!$L$16"}</definedName>
    <definedName name="dthft" localSheetId="23" hidden="1">{"'Sheet1'!$L$16"}</definedName>
    <definedName name="dthft" localSheetId="7" hidden="1">{"'Sheet1'!$L$16"}</definedName>
    <definedName name="dthft" localSheetId="13" hidden="1">{"'Sheet1'!$L$16"}</definedName>
    <definedName name="dthft" localSheetId="18" hidden="1">{"'Sheet1'!$L$16"}</definedName>
    <definedName name="dthft" localSheetId="14" hidden="1">{"'Sheet1'!$L$16"}</definedName>
    <definedName name="dthft" localSheetId="15" hidden="1">{"'Sheet1'!$L$16"}</definedName>
    <definedName name="dthft" hidden="1">{"'Sheet1'!$L$16"}</definedName>
    <definedName name="dtnps">#REF!</definedName>
    <definedName name="DTTVGM163" localSheetId="3" hidden="1">{"'Sheet1'!$L$16"}</definedName>
    <definedName name="DTTVGM163" localSheetId="17" hidden="1">{"'Sheet1'!$L$16"}</definedName>
    <definedName name="DTTVGM163" localSheetId="9" hidden="1">{"'Sheet1'!$L$16"}</definedName>
    <definedName name="DTTVGM163" localSheetId="8" hidden="1">{"'Sheet1'!$L$16"}</definedName>
    <definedName name="DTTVGM163" localSheetId="0" hidden="1">{"'Sheet1'!$L$16"}</definedName>
    <definedName name="DTTVGM163" localSheetId="10" hidden="1">{"'Sheet1'!$L$16"}</definedName>
    <definedName name="DTTVGM163" localSheetId="6" hidden="1">{"'Sheet1'!$L$16"}</definedName>
    <definedName name="DTTVGM163" localSheetId="12" hidden="1">{"'Sheet1'!$L$16"}</definedName>
    <definedName name="DTTVGM163" localSheetId="11" hidden="1">{"'Sheet1'!$L$16"}</definedName>
    <definedName name="DTTVGM163" localSheetId="1" hidden="1">{"'Sheet1'!$L$16"}</definedName>
    <definedName name="DTTVGM163" localSheetId="2" hidden="1">{"'Sheet1'!$L$16"}</definedName>
    <definedName name="DTTVGM163" localSheetId="4" hidden="1">{"'Sheet1'!$L$16"}</definedName>
    <definedName name="DTTVGM163" localSheetId="16" hidden="1">{"'Sheet1'!$L$16"}</definedName>
    <definedName name="DTTVGM163" localSheetId="21" hidden="1">{"'Sheet1'!$L$16"}</definedName>
    <definedName name="DTTVGM163" localSheetId="5" hidden="1">{"'Sheet1'!$L$16"}</definedName>
    <definedName name="DTTVGM163" localSheetId="23" hidden="1">{"'Sheet1'!$L$16"}</definedName>
    <definedName name="DTTVGM163" localSheetId="7" hidden="1">{"'Sheet1'!$L$16"}</definedName>
    <definedName name="DTTVGM163" localSheetId="13" hidden="1">{"'Sheet1'!$L$16"}</definedName>
    <definedName name="DTTVGM163" localSheetId="18" hidden="1">{"'Sheet1'!$L$16"}</definedName>
    <definedName name="DTTVGM163" localSheetId="14" hidden="1">{"'Sheet1'!$L$16"}</definedName>
    <definedName name="DTTVGM163" localSheetId="15" hidden="1">{"'Sheet1'!$L$16"}</definedName>
    <definedName name="DTTVGM163" hidden="1">{"'Sheet1'!$L$16"}</definedName>
    <definedName name="Du">#REF!</definedName>
    <definedName name="DỰ_ÁN">'[66]Nhan cong 2020'!$C$7:$C$50000</definedName>
    <definedName name="duct_bottom_angle" localSheetId="23">#REF!</definedName>
    <definedName name="duct_bottom_angle">#REF!</definedName>
    <definedName name="duct_height_add" localSheetId="23">#REF!</definedName>
    <definedName name="duct_height_add">#REF!</definedName>
    <definedName name="duct_len_add" localSheetId="23">#REF!</definedName>
    <definedName name="duct_len_add">#REF!</definedName>
    <definedName name="duct_wid_add" localSheetId="23">#REF!</definedName>
    <definedName name="duct_wid_add">#REF!</definedName>
    <definedName name="duct_wt_add" localSheetId="23">#REF!</definedName>
    <definedName name="duct_wt_add">#REF!</definedName>
    <definedName name="DUE" localSheetId="3">[1]PP!#REF!</definedName>
    <definedName name="DUE" localSheetId="2">[1]PP!#REF!</definedName>
    <definedName name="DUE" localSheetId="4">[1]PP!#REF!</definedName>
    <definedName name="DUE" localSheetId="16">[1]PP!#REF!</definedName>
    <definedName name="DUE" localSheetId="21">[1]PP!#REF!</definedName>
    <definedName name="DUE" localSheetId="5">[1]PP!#REF!</definedName>
    <definedName name="DUE" localSheetId="13">[1]PP!#REF!</definedName>
    <definedName name="DUE" localSheetId="18">[1]PP!#REF!</definedName>
    <definedName name="DUE" localSheetId="14">[1]PP!#REF!</definedName>
    <definedName name="DUE" localSheetId="15">[1]PP!#REF!</definedName>
    <definedName name="DUE">[1]PP!#REF!</definedName>
    <definedName name="Duongnaco" localSheetId="3" hidden="1">{"'Sheet1'!$L$16"}</definedName>
    <definedName name="Duongnaco" localSheetId="17" hidden="1">{"'Sheet1'!$L$16"}</definedName>
    <definedName name="Duongnaco" localSheetId="9" hidden="1">{"'Sheet1'!$L$16"}</definedName>
    <definedName name="Duongnaco" localSheetId="8" hidden="1">{"'Sheet1'!$L$16"}</definedName>
    <definedName name="Duongnaco" localSheetId="0" hidden="1">{"'Sheet1'!$L$16"}</definedName>
    <definedName name="Duongnaco" localSheetId="10" hidden="1">{"'Sheet1'!$L$16"}</definedName>
    <definedName name="Duongnaco" localSheetId="6" hidden="1">{"'Sheet1'!$L$16"}</definedName>
    <definedName name="Duongnaco" localSheetId="12" hidden="1">{"'Sheet1'!$L$16"}</definedName>
    <definedName name="Duongnaco" localSheetId="11" hidden="1">{"'Sheet1'!$L$16"}</definedName>
    <definedName name="Duongnaco" localSheetId="1" hidden="1">{"'Sheet1'!$L$16"}</definedName>
    <definedName name="Duongnaco" localSheetId="2" hidden="1">{"'Sheet1'!$L$16"}</definedName>
    <definedName name="Duongnaco" localSheetId="4" hidden="1">{"'Sheet1'!$L$16"}</definedName>
    <definedName name="Duongnaco" localSheetId="16" hidden="1">{"'Sheet1'!$L$16"}</definedName>
    <definedName name="Duongnaco" localSheetId="21" hidden="1">{"'Sheet1'!$L$16"}</definedName>
    <definedName name="Duongnaco" localSheetId="5" hidden="1">{"'Sheet1'!$L$16"}</definedName>
    <definedName name="Duongnaco" localSheetId="23" hidden="1">{"'Sheet1'!$L$16"}</definedName>
    <definedName name="Duongnaco" localSheetId="7" hidden="1">{"'Sheet1'!$L$16"}</definedName>
    <definedName name="Duongnaco" localSheetId="13" hidden="1">{"'Sheet1'!$L$16"}</definedName>
    <definedName name="Duongnaco" localSheetId="18" hidden="1">{"'Sheet1'!$L$16"}</definedName>
    <definedName name="Duongnaco" localSheetId="14" hidden="1">{"'Sheet1'!$L$16"}</definedName>
    <definedName name="Duongnaco" localSheetId="15" hidden="1">{"'Sheet1'!$L$16"}</definedName>
    <definedName name="Duongnaco" hidden="1">{"'Sheet1'!$L$16"}</definedName>
    <definedName name="DVC" hidden="1">"BW503"</definedName>
    <definedName name="DVF" localSheetId="23" hidden="1">#REF!</definedName>
    <definedName name="DVF" hidden="1">#REF!</definedName>
    <definedName name="dw" localSheetId="3" hidden="1">{"'Sheet1'!$L$16"}</definedName>
    <definedName name="dw" localSheetId="2" hidden="1">{"'Sheet1'!$L$16"}</definedName>
    <definedName name="dw" localSheetId="4" hidden="1">{"'Sheet1'!$L$16"}</definedName>
    <definedName name="dw" localSheetId="16" hidden="1">{"'Sheet1'!$L$16"}</definedName>
    <definedName name="dw" localSheetId="21" hidden="1">{"'Sheet1'!$L$16"}</definedName>
    <definedName name="dw" localSheetId="5" hidden="1">{"'Sheet1'!$L$16"}</definedName>
    <definedName name="dw" localSheetId="13" hidden="1">{"'Sheet1'!$L$16"}</definedName>
    <definedName name="dw" localSheetId="14" hidden="1">{"'Sheet1'!$L$16"}</definedName>
    <definedName name="dw" localSheetId="15" hidden="1">{"'Sheet1'!$L$16"}</definedName>
    <definedName name="dw" hidden="1">{"'Sheet1'!$L$16"}</definedName>
    <definedName name="DWPRICE" localSheetId="17" hidden="1">[64]Quantity!#REF!</definedName>
    <definedName name="DWPRICE" hidden="1">[67]Quantity!#REF!</definedName>
    <definedName name="dwv" localSheetId="3" hidden="1">{#N/A,#N/A,TRUE,"Basic";#N/A,#N/A,TRUE,"EXT-TABLE";#N/A,#N/A,TRUE,"STEEL";#N/A,#N/A,TRUE,"INT-Table";#N/A,#N/A,TRUE,"STEEL";#N/A,#N/A,TRUE,"Door"}</definedName>
    <definedName name="dwv" localSheetId="2" hidden="1">{#N/A,#N/A,TRUE,"Basic";#N/A,#N/A,TRUE,"EXT-TABLE";#N/A,#N/A,TRUE,"STEEL";#N/A,#N/A,TRUE,"INT-Table";#N/A,#N/A,TRUE,"STEEL";#N/A,#N/A,TRUE,"Door"}</definedName>
    <definedName name="dwv" localSheetId="4" hidden="1">{#N/A,#N/A,TRUE,"Basic";#N/A,#N/A,TRUE,"EXT-TABLE";#N/A,#N/A,TRUE,"STEEL";#N/A,#N/A,TRUE,"INT-Table";#N/A,#N/A,TRUE,"STEEL";#N/A,#N/A,TRUE,"Door"}</definedName>
    <definedName name="dwv" localSheetId="16" hidden="1">{#N/A,#N/A,TRUE,"Basic";#N/A,#N/A,TRUE,"EXT-TABLE";#N/A,#N/A,TRUE,"STEEL";#N/A,#N/A,TRUE,"INT-Table";#N/A,#N/A,TRUE,"STEEL";#N/A,#N/A,TRUE,"Door"}</definedName>
    <definedName name="dwv" localSheetId="21" hidden="1">{#N/A,#N/A,TRUE,"Basic";#N/A,#N/A,TRUE,"EXT-TABLE";#N/A,#N/A,TRUE,"STEEL";#N/A,#N/A,TRUE,"INT-Table";#N/A,#N/A,TRUE,"STEEL";#N/A,#N/A,TRUE,"Door"}</definedName>
    <definedName name="dwv" localSheetId="5" hidden="1">{#N/A,#N/A,TRUE,"Basic";#N/A,#N/A,TRUE,"EXT-TABLE";#N/A,#N/A,TRUE,"STEEL";#N/A,#N/A,TRUE,"INT-Table";#N/A,#N/A,TRUE,"STEEL";#N/A,#N/A,TRUE,"Door"}</definedName>
    <definedName name="dwv" localSheetId="13" hidden="1">{#N/A,#N/A,TRUE,"Basic";#N/A,#N/A,TRUE,"EXT-TABLE";#N/A,#N/A,TRUE,"STEEL";#N/A,#N/A,TRUE,"INT-Table";#N/A,#N/A,TRUE,"STEEL";#N/A,#N/A,TRUE,"Door"}</definedName>
    <definedName name="dwv" localSheetId="14" hidden="1">{#N/A,#N/A,TRUE,"Basic";#N/A,#N/A,TRUE,"EXT-TABLE";#N/A,#N/A,TRUE,"STEEL";#N/A,#N/A,TRUE,"INT-Table";#N/A,#N/A,TRUE,"STEEL";#N/A,#N/A,TRUE,"Door"}</definedName>
    <definedName name="dwv" localSheetId="15" hidden="1">{#N/A,#N/A,TRUE,"Basic";#N/A,#N/A,TRUE,"EXT-TABLE";#N/A,#N/A,TRUE,"STEEL";#N/A,#N/A,TRUE,"INT-Table";#N/A,#N/A,TRUE,"STEEL";#N/A,#N/A,TRUE,"Door"}</definedName>
    <definedName name="dwv" hidden="1">{#N/A,#N/A,TRUE,"Basic";#N/A,#N/A,TRUE,"EXT-TABLE";#N/A,#N/A,TRUE,"STEEL";#N/A,#N/A,TRUE,"INT-Table";#N/A,#N/A,TRUE,"STEEL";#N/A,#N/A,TRUE,"Door"}</definedName>
    <definedName name="dwv_1" localSheetId="3" hidden="1">{#N/A,#N/A,TRUE,"Basic";#N/A,#N/A,TRUE,"EXT-TABLE";#N/A,#N/A,TRUE,"STEEL";#N/A,#N/A,TRUE,"INT-Table";#N/A,#N/A,TRUE,"STEEL";#N/A,#N/A,TRUE,"Door"}</definedName>
    <definedName name="dwv_1" localSheetId="2" hidden="1">{#N/A,#N/A,TRUE,"Basic";#N/A,#N/A,TRUE,"EXT-TABLE";#N/A,#N/A,TRUE,"STEEL";#N/A,#N/A,TRUE,"INT-Table";#N/A,#N/A,TRUE,"STEEL";#N/A,#N/A,TRUE,"Door"}</definedName>
    <definedName name="dwv_1" localSheetId="4" hidden="1">{#N/A,#N/A,TRUE,"Basic";#N/A,#N/A,TRUE,"EXT-TABLE";#N/A,#N/A,TRUE,"STEEL";#N/A,#N/A,TRUE,"INT-Table";#N/A,#N/A,TRUE,"STEEL";#N/A,#N/A,TRUE,"Door"}</definedName>
    <definedName name="dwv_1" localSheetId="16" hidden="1">{#N/A,#N/A,TRUE,"Basic";#N/A,#N/A,TRUE,"EXT-TABLE";#N/A,#N/A,TRUE,"STEEL";#N/A,#N/A,TRUE,"INT-Table";#N/A,#N/A,TRUE,"STEEL";#N/A,#N/A,TRUE,"Door"}</definedName>
    <definedName name="dwv_1" localSheetId="21" hidden="1">{#N/A,#N/A,TRUE,"Basic";#N/A,#N/A,TRUE,"EXT-TABLE";#N/A,#N/A,TRUE,"STEEL";#N/A,#N/A,TRUE,"INT-Table";#N/A,#N/A,TRUE,"STEEL";#N/A,#N/A,TRUE,"Door"}</definedName>
    <definedName name="dwv_1" localSheetId="5" hidden="1">{#N/A,#N/A,TRUE,"Basic";#N/A,#N/A,TRUE,"EXT-TABLE";#N/A,#N/A,TRUE,"STEEL";#N/A,#N/A,TRUE,"INT-Table";#N/A,#N/A,TRUE,"STEEL";#N/A,#N/A,TRUE,"Door"}</definedName>
    <definedName name="dwv_1" localSheetId="13" hidden="1">{#N/A,#N/A,TRUE,"Basic";#N/A,#N/A,TRUE,"EXT-TABLE";#N/A,#N/A,TRUE,"STEEL";#N/A,#N/A,TRUE,"INT-Table";#N/A,#N/A,TRUE,"STEEL";#N/A,#N/A,TRUE,"Door"}</definedName>
    <definedName name="dwv_1" localSheetId="14" hidden="1">{#N/A,#N/A,TRUE,"Basic";#N/A,#N/A,TRUE,"EXT-TABLE";#N/A,#N/A,TRUE,"STEEL";#N/A,#N/A,TRUE,"INT-Table";#N/A,#N/A,TRUE,"STEEL";#N/A,#N/A,TRUE,"Door"}</definedName>
    <definedName name="dwv_1" localSheetId="15" hidden="1">{#N/A,#N/A,TRUE,"Basic";#N/A,#N/A,TRUE,"EXT-TABLE";#N/A,#N/A,TRUE,"STEEL";#N/A,#N/A,TRUE,"INT-Table";#N/A,#N/A,TRUE,"STEEL";#N/A,#N/A,TRUE,"Door"}</definedName>
    <definedName name="dwv_1" hidden="1">{#N/A,#N/A,TRUE,"Basic";#N/A,#N/A,TRUE,"EXT-TABLE";#N/A,#N/A,TRUE,"STEEL";#N/A,#N/A,TRUE,"INT-Table";#N/A,#N/A,TRUE,"STEEL";#N/A,#N/A,TRUE,"Door"}</definedName>
    <definedName name="dwv_1_1" localSheetId="3" hidden="1">{#N/A,#N/A,TRUE,"Basic";#N/A,#N/A,TRUE,"EXT-TABLE";#N/A,#N/A,TRUE,"STEEL";#N/A,#N/A,TRUE,"INT-Table";#N/A,#N/A,TRUE,"STEEL";#N/A,#N/A,TRUE,"Door"}</definedName>
    <definedName name="dwv_1_1" localSheetId="2" hidden="1">{#N/A,#N/A,TRUE,"Basic";#N/A,#N/A,TRUE,"EXT-TABLE";#N/A,#N/A,TRUE,"STEEL";#N/A,#N/A,TRUE,"INT-Table";#N/A,#N/A,TRUE,"STEEL";#N/A,#N/A,TRUE,"Door"}</definedName>
    <definedName name="dwv_1_1" localSheetId="4" hidden="1">{#N/A,#N/A,TRUE,"Basic";#N/A,#N/A,TRUE,"EXT-TABLE";#N/A,#N/A,TRUE,"STEEL";#N/A,#N/A,TRUE,"INT-Table";#N/A,#N/A,TRUE,"STEEL";#N/A,#N/A,TRUE,"Door"}</definedName>
    <definedName name="dwv_1_1" localSheetId="16" hidden="1">{#N/A,#N/A,TRUE,"Basic";#N/A,#N/A,TRUE,"EXT-TABLE";#N/A,#N/A,TRUE,"STEEL";#N/A,#N/A,TRUE,"INT-Table";#N/A,#N/A,TRUE,"STEEL";#N/A,#N/A,TRUE,"Door"}</definedName>
    <definedName name="dwv_1_1" localSheetId="21" hidden="1">{#N/A,#N/A,TRUE,"Basic";#N/A,#N/A,TRUE,"EXT-TABLE";#N/A,#N/A,TRUE,"STEEL";#N/A,#N/A,TRUE,"INT-Table";#N/A,#N/A,TRUE,"STEEL";#N/A,#N/A,TRUE,"Door"}</definedName>
    <definedName name="dwv_1_1" localSheetId="5" hidden="1">{#N/A,#N/A,TRUE,"Basic";#N/A,#N/A,TRUE,"EXT-TABLE";#N/A,#N/A,TRUE,"STEEL";#N/A,#N/A,TRUE,"INT-Table";#N/A,#N/A,TRUE,"STEEL";#N/A,#N/A,TRUE,"Door"}</definedName>
    <definedName name="dwv_1_1" localSheetId="13" hidden="1">{#N/A,#N/A,TRUE,"Basic";#N/A,#N/A,TRUE,"EXT-TABLE";#N/A,#N/A,TRUE,"STEEL";#N/A,#N/A,TRUE,"INT-Table";#N/A,#N/A,TRUE,"STEEL";#N/A,#N/A,TRUE,"Door"}</definedName>
    <definedName name="dwv_1_1" localSheetId="14" hidden="1">{#N/A,#N/A,TRUE,"Basic";#N/A,#N/A,TRUE,"EXT-TABLE";#N/A,#N/A,TRUE,"STEEL";#N/A,#N/A,TRUE,"INT-Table";#N/A,#N/A,TRUE,"STEEL";#N/A,#N/A,TRUE,"Door"}</definedName>
    <definedName name="dwv_1_1" localSheetId="15" hidden="1">{#N/A,#N/A,TRUE,"Basic";#N/A,#N/A,TRUE,"EXT-TABLE";#N/A,#N/A,TRUE,"STEEL";#N/A,#N/A,TRUE,"INT-Table";#N/A,#N/A,TRUE,"STEEL";#N/A,#N/A,TRUE,"Door"}</definedName>
    <definedName name="dwv_1_1" hidden="1">{#N/A,#N/A,TRUE,"Basic";#N/A,#N/A,TRUE,"EXT-TABLE";#N/A,#N/A,TRUE,"STEEL";#N/A,#N/A,TRUE,"INT-Table";#N/A,#N/A,TRUE,"STEEL";#N/A,#N/A,TRUE,"Door"}</definedName>
    <definedName name="dwv_1_2" localSheetId="3" hidden="1">{#N/A,#N/A,TRUE,"Basic";#N/A,#N/A,TRUE,"EXT-TABLE";#N/A,#N/A,TRUE,"STEEL";#N/A,#N/A,TRUE,"INT-Table";#N/A,#N/A,TRUE,"STEEL";#N/A,#N/A,TRUE,"Door"}</definedName>
    <definedName name="dwv_1_2" localSheetId="2" hidden="1">{#N/A,#N/A,TRUE,"Basic";#N/A,#N/A,TRUE,"EXT-TABLE";#N/A,#N/A,TRUE,"STEEL";#N/A,#N/A,TRUE,"INT-Table";#N/A,#N/A,TRUE,"STEEL";#N/A,#N/A,TRUE,"Door"}</definedName>
    <definedName name="dwv_1_2" localSheetId="4" hidden="1">{#N/A,#N/A,TRUE,"Basic";#N/A,#N/A,TRUE,"EXT-TABLE";#N/A,#N/A,TRUE,"STEEL";#N/A,#N/A,TRUE,"INT-Table";#N/A,#N/A,TRUE,"STEEL";#N/A,#N/A,TRUE,"Door"}</definedName>
    <definedName name="dwv_1_2" localSheetId="16" hidden="1">{#N/A,#N/A,TRUE,"Basic";#N/A,#N/A,TRUE,"EXT-TABLE";#N/A,#N/A,TRUE,"STEEL";#N/A,#N/A,TRUE,"INT-Table";#N/A,#N/A,TRUE,"STEEL";#N/A,#N/A,TRUE,"Door"}</definedName>
    <definedName name="dwv_1_2" localSheetId="21" hidden="1">{#N/A,#N/A,TRUE,"Basic";#N/A,#N/A,TRUE,"EXT-TABLE";#N/A,#N/A,TRUE,"STEEL";#N/A,#N/A,TRUE,"INT-Table";#N/A,#N/A,TRUE,"STEEL";#N/A,#N/A,TRUE,"Door"}</definedName>
    <definedName name="dwv_1_2" localSheetId="5" hidden="1">{#N/A,#N/A,TRUE,"Basic";#N/A,#N/A,TRUE,"EXT-TABLE";#N/A,#N/A,TRUE,"STEEL";#N/A,#N/A,TRUE,"INT-Table";#N/A,#N/A,TRUE,"STEEL";#N/A,#N/A,TRUE,"Door"}</definedName>
    <definedName name="dwv_1_2" localSheetId="13" hidden="1">{#N/A,#N/A,TRUE,"Basic";#N/A,#N/A,TRUE,"EXT-TABLE";#N/A,#N/A,TRUE,"STEEL";#N/A,#N/A,TRUE,"INT-Table";#N/A,#N/A,TRUE,"STEEL";#N/A,#N/A,TRUE,"Door"}</definedName>
    <definedName name="dwv_1_2" localSheetId="14" hidden="1">{#N/A,#N/A,TRUE,"Basic";#N/A,#N/A,TRUE,"EXT-TABLE";#N/A,#N/A,TRUE,"STEEL";#N/A,#N/A,TRUE,"INT-Table";#N/A,#N/A,TRUE,"STEEL";#N/A,#N/A,TRUE,"Door"}</definedName>
    <definedName name="dwv_1_2" localSheetId="15" hidden="1">{#N/A,#N/A,TRUE,"Basic";#N/A,#N/A,TRUE,"EXT-TABLE";#N/A,#N/A,TRUE,"STEEL";#N/A,#N/A,TRUE,"INT-Table";#N/A,#N/A,TRUE,"STEEL";#N/A,#N/A,TRUE,"Door"}</definedName>
    <definedName name="dwv_1_2" hidden="1">{#N/A,#N/A,TRUE,"Basic";#N/A,#N/A,TRUE,"EXT-TABLE";#N/A,#N/A,TRUE,"STEEL";#N/A,#N/A,TRUE,"INT-Table";#N/A,#N/A,TRUE,"STEEL";#N/A,#N/A,TRUE,"Door"}</definedName>
    <definedName name="dwv_2" localSheetId="3" hidden="1">{#N/A,#N/A,TRUE,"Basic";#N/A,#N/A,TRUE,"EXT-TABLE";#N/A,#N/A,TRUE,"STEEL";#N/A,#N/A,TRUE,"INT-Table";#N/A,#N/A,TRUE,"STEEL";#N/A,#N/A,TRUE,"Door"}</definedName>
    <definedName name="dwv_2" localSheetId="2" hidden="1">{#N/A,#N/A,TRUE,"Basic";#N/A,#N/A,TRUE,"EXT-TABLE";#N/A,#N/A,TRUE,"STEEL";#N/A,#N/A,TRUE,"INT-Table";#N/A,#N/A,TRUE,"STEEL";#N/A,#N/A,TRUE,"Door"}</definedName>
    <definedName name="dwv_2" localSheetId="4" hidden="1">{#N/A,#N/A,TRUE,"Basic";#N/A,#N/A,TRUE,"EXT-TABLE";#N/A,#N/A,TRUE,"STEEL";#N/A,#N/A,TRUE,"INT-Table";#N/A,#N/A,TRUE,"STEEL";#N/A,#N/A,TRUE,"Door"}</definedName>
    <definedName name="dwv_2" localSheetId="16" hidden="1">{#N/A,#N/A,TRUE,"Basic";#N/A,#N/A,TRUE,"EXT-TABLE";#N/A,#N/A,TRUE,"STEEL";#N/A,#N/A,TRUE,"INT-Table";#N/A,#N/A,TRUE,"STEEL";#N/A,#N/A,TRUE,"Door"}</definedName>
    <definedName name="dwv_2" localSheetId="21" hidden="1">{#N/A,#N/A,TRUE,"Basic";#N/A,#N/A,TRUE,"EXT-TABLE";#N/A,#N/A,TRUE,"STEEL";#N/A,#N/A,TRUE,"INT-Table";#N/A,#N/A,TRUE,"STEEL";#N/A,#N/A,TRUE,"Door"}</definedName>
    <definedName name="dwv_2" localSheetId="5" hidden="1">{#N/A,#N/A,TRUE,"Basic";#N/A,#N/A,TRUE,"EXT-TABLE";#N/A,#N/A,TRUE,"STEEL";#N/A,#N/A,TRUE,"INT-Table";#N/A,#N/A,TRUE,"STEEL";#N/A,#N/A,TRUE,"Door"}</definedName>
    <definedName name="dwv_2" localSheetId="13" hidden="1">{#N/A,#N/A,TRUE,"Basic";#N/A,#N/A,TRUE,"EXT-TABLE";#N/A,#N/A,TRUE,"STEEL";#N/A,#N/A,TRUE,"INT-Table";#N/A,#N/A,TRUE,"STEEL";#N/A,#N/A,TRUE,"Door"}</definedName>
    <definedName name="dwv_2" localSheetId="14" hidden="1">{#N/A,#N/A,TRUE,"Basic";#N/A,#N/A,TRUE,"EXT-TABLE";#N/A,#N/A,TRUE,"STEEL";#N/A,#N/A,TRUE,"INT-Table";#N/A,#N/A,TRUE,"STEEL";#N/A,#N/A,TRUE,"Door"}</definedName>
    <definedName name="dwv_2" localSheetId="15" hidden="1">{#N/A,#N/A,TRUE,"Basic";#N/A,#N/A,TRUE,"EXT-TABLE";#N/A,#N/A,TRUE,"STEEL";#N/A,#N/A,TRUE,"INT-Table";#N/A,#N/A,TRUE,"STEEL";#N/A,#N/A,TRUE,"Door"}</definedName>
    <definedName name="dwv_2" hidden="1">{#N/A,#N/A,TRUE,"Basic";#N/A,#N/A,TRUE,"EXT-TABLE";#N/A,#N/A,TRUE,"STEEL";#N/A,#N/A,TRUE,"INT-Table";#N/A,#N/A,TRUE,"STEEL";#N/A,#N/A,TRUE,"Door"}</definedName>
    <definedName name="dwv_2_1" localSheetId="3" hidden="1">{#N/A,#N/A,TRUE,"Basic";#N/A,#N/A,TRUE,"EXT-TABLE";#N/A,#N/A,TRUE,"STEEL";#N/A,#N/A,TRUE,"INT-Table";#N/A,#N/A,TRUE,"STEEL";#N/A,#N/A,TRUE,"Door"}</definedName>
    <definedName name="dwv_2_1" localSheetId="2" hidden="1">{#N/A,#N/A,TRUE,"Basic";#N/A,#N/A,TRUE,"EXT-TABLE";#N/A,#N/A,TRUE,"STEEL";#N/A,#N/A,TRUE,"INT-Table";#N/A,#N/A,TRUE,"STEEL";#N/A,#N/A,TRUE,"Door"}</definedName>
    <definedName name="dwv_2_1" localSheetId="4" hidden="1">{#N/A,#N/A,TRUE,"Basic";#N/A,#N/A,TRUE,"EXT-TABLE";#N/A,#N/A,TRUE,"STEEL";#N/A,#N/A,TRUE,"INT-Table";#N/A,#N/A,TRUE,"STEEL";#N/A,#N/A,TRUE,"Door"}</definedName>
    <definedName name="dwv_2_1" localSheetId="16" hidden="1">{#N/A,#N/A,TRUE,"Basic";#N/A,#N/A,TRUE,"EXT-TABLE";#N/A,#N/A,TRUE,"STEEL";#N/A,#N/A,TRUE,"INT-Table";#N/A,#N/A,TRUE,"STEEL";#N/A,#N/A,TRUE,"Door"}</definedName>
    <definedName name="dwv_2_1" localSheetId="21" hidden="1">{#N/A,#N/A,TRUE,"Basic";#N/A,#N/A,TRUE,"EXT-TABLE";#N/A,#N/A,TRUE,"STEEL";#N/A,#N/A,TRUE,"INT-Table";#N/A,#N/A,TRUE,"STEEL";#N/A,#N/A,TRUE,"Door"}</definedName>
    <definedName name="dwv_2_1" localSheetId="5" hidden="1">{#N/A,#N/A,TRUE,"Basic";#N/A,#N/A,TRUE,"EXT-TABLE";#N/A,#N/A,TRUE,"STEEL";#N/A,#N/A,TRUE,"INT-Table";#N/A,#N/A,TRUE,"STEEL";#N/A,#N/A,TRUE,"Door"}</definedName>
    <definedName name="dwv_2_1" localSheetId="13" hidden="1">{#N/A,#N/A,TRUE,"Basic";#N/A,#N/A,TRUE,"EXT-TABLE";#N/A,#N/A,TRUE,"STEEL";#N/A,#N/A,TRUE,"INT-Table";#N/A,#N/A,TRUE,"STEEL";#N/A,#N/A,TRUE,"Door"}</definedName>
    <definedName name="dwv_2_1" localSheetId="14" hidden="1">{#N/A,#N/A,TRUE,"Basic";#N/A,#N/A,TRUE,"EXT-TABLE";#N/A,#N/A,TRUE,"STEEL";#N/A,#N/A,TRUE,"INT-Table";#N/A,#N/A,TRUE,"STEEL";#N/A,#N/A,TRUE,"Door"}</definedName>
    <definedName name="dwv_2_1" localSheetId="15" hidden="1">{#N/A,#N/A,TRUE,"Basic";#N/A,#N/A,TRUE,"EXT-TABLE";#N/A,#N/A,TRUE,"STEEL";#N/A,#N/A,TRUE,"INT-Table";#N/A,#N/A,TRUE,"STEEL";#N/A,#N/A,TRUE,"Door"}</definedName>
    <definedName name="dwv_2_1" hidden="1">{#N/A,#N/A,TRUE,"Basic";#N/A,#N/A,TRUE,"EXT-TABLE";#N/A,#N/A,TRUE,"STEEL";#N/A,#N/A,TRUE,"INT-Table";#N/A,#N/A,TRUE,"STEEL";#N/A,#N/A,TRUE,"Door"}</definedName>
    <definedName name="dwv_2_2" localSheetId="3" hidden="1">{#N/A,#N/A,TRUE,"Basic";#N/A,#N/A,TRUE,"EXT-TABLE";#N/A,#N/A,TRUE,"STEEL";#N/A,#N/A,TRUE,"INT-Table";#N/A,#N/A,TRUE,"STEEL";#N/A,#N/A,TRUE,"Door"}</definedName>
    <definedName name="dwv_2_2" localSheetId="2" hidden="1">{#N/A,#N/A,TRUE,"Basic";#N/A,#N/A,TRUE,"EXT-TABLE";#N/A,#N/A,TRUE,"STEEL";#N/A,#N/A,TRUE,"INT-Table";#N/A,#N/A,TRUE,"STEEL";#N/A,#N/A,TRUE,"Door"}</definedName>
    <definedName name="dwv_2_2" localSheetId="4" hidden="1">{#N/A,#N/A,TRUE,"Basic";#N/A,#N/A,TRUE,"EXT-TABLE";#N/A,#N/A,TRUE,"STEEL";#N/A,#N/A,TRUE,"INT-Table";#N/A,#N/A,TRUE,"STEEL";#N/A,#N/A,TRUE,"Door"}</definedName>
    <definedName name="dwv_2_2" localSheetId="16" hidden="1">{#N/A,#N/A,TRUE,"Basic";#N/A,#N/A,TRUE,"EXT-TABLE";#N/A,#N/A,TRUE,"STEEL";#N/A,#N/A,TRUE,"INT-Table";#N/A,#N/A,TRUE,"STEEL";#N/A,#N/A,TRUE,"Door"}</definedName>
    <definedName name="dwv_2_2" localSheetId="21" hidden="1">{#N/A,#N/A,TRUE,"Basic";#N/A,#N/A,TRUE,"EXT-TABLE";#N/A,#N/A,TRUE,"STEEL";#N/A,#N/A,TRUE,"INT-Table";#N/A,#N/A,TRUE,"STEEL";#N/A,#N/A,TRUE,"Door"}</definedName>
    <definedName name="dwv_2_2" localSheetId="5" hidden="1">{#N/A,#N/A,TRUE,"Basic";#N/A,#N/A,TRUE,"EXT-TABLE";#N/A,#N/A,TRUE,"STEEL";#N/A,#N/A,TRUE,"INT-Table";#N/A,#N/A,TRUE,"STEEL";#N/A,#N/A,TRUE,"Door"}</definedName>
    <definedName name="dwv_2_2" localSheetId="13" hidden="1">{#N/A,#N/A,TRUE,"Basic";#N/A,#N/A,TRUE,"EXT-TABLE";#N/A,#N/A,TRUE,"STEEL";#N/A,#N/A,TRUE,"INT-Table";#N/A,#N/A,TRUE,"STEEL";#N/A,#N/A,TRUE,"Door"}</definedName>
    <definedName name="dwv_2_2" localSheetId="14" hidden="1">{#N/A,#N/A,TRUE,"Basic";#N/A,#N/A,TRUE,"EXT-TABLE";#N/A,#N/A,TRUE,"STEEL";#N/A,#N/A,TRUE,"INT-Table";#N/A,#N/A,TRUE,"STEEL";#N/A,#N/A,TRUE,"Door"}</definedName>
    <definedName name="dwv_2_2" localSheetId="15" hidden="1">{#N/A,#N/A,TRUE,"Basic";#N/A,#N/A,TRUE,"EXT-TABLE";#N/A,#N/A,TRUE,"STEEL";#N/A,#N/A,TRUE,"INT-Table";#N/A,#N/A,TRUE,"STEEL";#N/A,#N/A,TRUE,"Door"}</definedName>
    <definedName name="dwv_2_2" hidden="1">{#N/A,#N/A,TRUE,"Basic";#N/A,#N/A,TRUE,"EXT-TABLE";#N/A,#N/A,TRUE,"STEEL";#N/A,#N/A,TRUE,"INT-Table";#N/A,#N/A,TRUE,"STEEL";#N/A,#N/A,TRUE,"Door"}</definedName>
    <definedName name="dwv_3" localSheetId="3" hidden="1">{#N/A,#N/A,TRUE,"Basic";#N/A,#N/A,TRUE,"EXT-TABLE";#N/A,#N/A,TRUE,"STEEL";#N/A,#N/A,TRUE,"INT-Table";#N/A,#N/A,TRUE,"STEEL";#N/A,#N/A,TRUE,"Door"}</definedName>
    <definedName name="dwv_3" localSheetId="2" hidden="1">{#N/A,#N/A,TRUE,"Basic";#N/A,#N/A,TRUE,"EXT-TABLE";#N/A,#N/A,TRUE,"STEEL";#N/A,#N/A,TRUE,"INT-Table";#N/A,#N/A,TRUE,"STEEL";#N/A,#N/A,TRUE,"Door"}</definedName>
    <definedName name="dwv_3" localSheetId="4" hidden="1">{#N/A,#N/A,TRUE,"Basic";#N/A,#N/A,TRUE,"EXT-TABLE";#N/A,#N/A,TRUE,"STEEL";#N/A,#N/A,TRUE,"INT-Table";#N/A,#N/A,TRUE,"STEEL";#N/A,#N/A,TRUE,"Door"}</definedName>
    <definedName name="dwv_3" localSheetId="16" hidden="1">{#N/A,#N/A,TRUE,"Basic";#N/A,#N/A,TRUE,"EXT-TABLE";#N/A,#N/A,TRUE,"STEEL";#N/A,#N/A,TRUE,"INT-Table";#N/A,#N/A,TRUE,"STEEL";#N/A,#N/A,TRUE,"Door"}</definedName>
    <definedName name="dwv_3" localSheetId="21" hidden="1">{#N/A,#N/A,TRUE,"Basic";#N/A,#N/A,TRUE,"EXT-TABLE";#N/A,#N/A,TRUE,"STEEL";#N/A,#N/A,TRUE,"INT-Table";#N/A,#N/A,TRUE,"STEEL";#N/A,#N/A,TRUE,"Door"}</definedName>
    <definedName name="dwv_3" localSheetId="5" hidden="1">{#N/A,#N/A,TRUE,"Basic";#N/A,#N/A,TRUE,"EXT-TABLE";#N/A,#N/A,TRUE,"STEEL";#N/A,#N/A,TRUE,"INT-Table";#N/A,#N/A,TRUE,"STEEL";#N/A,#N/A,TRUE,"Door"}</definedName>
    <definedName name="dwv_3" localSheetId="13" hidden="1">{#N/A,#N/A,TRUE,"Basic";#N/A,#N/A,TRUE,"EXT-TABLE";#N/A,#N/A,TRUE,"STEEL";#N/A,#N/A,TRUE,"INT-Table";#N/A,#N/A,TRUE,"STEEL";#N/A,#N/A,TRUE,"Door"}</definedName>
    <definedName name="dwv_3" localSheetId="14" hidden="1">{#N/A,#N/A,TRUE,"Basic";#N/A,#N/A,TRUE,"EXT-TABLE";#N/A,#N/A,TRUE,"STEEL";#N/A,#N/A,TRUE,"INT-Table";#N/A,#N/A,TRUE,"STEEL";#N/A,#N/A,TRUE,"Door"}</definedName>
    <definedName name="dwv_3" localSheetId="15" hidden="1">{#N/A,#N/A,TRUE,"Basic";#N/A,#N/A,TRUE,"EXT-TABLE";#N/A,#N/A,TRUE,"STEEL";#N/A,#N/A,TRUE,"INT-Table";#N/A,#N/A,TRUE,"STEEL";#N/A,#N/A,TRUE,"Door"}</definedName>
    <definedName name="dwv_3" hidden="1">{#N/A,#N/A,TRUE,"Basic";#N/A,#N/A,TRUE,"EXT-TABLE";#N/A,#N/A,TRUE,"STEEL";#N/A,#N/A,TRUE,"INT-Table";#N/A,#N/A,TRUE,"STEEL";#N/A,#N/A,TRUE,"Door"}</definedName>
    <definedName name="dwv_3_1" localSheetId="3" hidden="1">{#N/A,#N/A,TRUE,"Basic";#N/A,#N/A,TRUE,"EXT-TABLE";#N/A,#N/A,TRUE,"STEEL";#N/A,#N/A,TRUE,"INT-Table";#N/A,#N/A,TRUE,"STEEL";#N/A,#N/A,TRUE,"Door"}</definedName>
    <definedName name="dwv_3_1" localSheetId="2" hidden="1">{#N/A,#N/A,TRUE,"Basic";#N/A,#N/A,TRUE,"EXT-TABLE";#N/A,#N/A,TRUE,"STEEL";#N/A,#N/A,TRUE,"INT-Table";#N/A,#N/A,TRUE,"STEEL";#N/A,#N/A,TRUE,"Door"}</definedName>
    <definedName name="dwv_3_1" localSheetId="4" hidden="1">{#N/A,#N/A,TRUE,"Basic";#N/A,#N/A,TRUE,"EXT-TABLE";#N/A,#N/A,TRUE,"STEEL";#N/A,#N/A,TRUE,"INT-Table";#N/A,#N/A,TRUE,"STEEL";#N/A,#N/A,TRUE,"Door"}</definedName>
    <definedName name="dwv_3_1" localSheetId="16" hidden="1">{#N/A,#N/A,TRUE,"Basic";#N/A,#N/A,TRUE,"EXT-TABLE";#N/A,#N/A,TRUE,"STEEL";#N/A,#N/A,TRUE,"INT-Table";#N/A,#N/A,TRUE,"STEEL";#N/A,#N/A,TRUE,"Door"}</definedName>
    <definedName name="dwv_3_1" localSheetId="21" hidden="1">{#N/A,#N/A,TRUE,"Basic";#N/A,#N/A,TRUE,"EXT-TABLE";#N/A,#N/A,TRUE,"STEEL";#N/A,#N/A,TRUE,"INT-Table";#N/A,#N/A,TRUE,"STEEL";#N/A,#N/A,TRUE,"Door"}</definedName>
    <definedName name="dwv_3_1" localSheetId="5" hidden="1">{#N/A,#N/A,TRUE,"Basic";#N/A,#N/A,TRUE,"EXT-TABLE";#N/A,#N/A,TRUE,"STEEL";#N/A,#N/A,TRUE,"INT-Table";#N/A,#N/A,TRUE,"STEEL";#N/A,#N/A,TRUE,"Door"}</definedName>
    <definedName name="dwv_3_1" localSheetId="13" hidden="1">{#N/A,#N/A,TRUE,"Basic";#N/A,#N/A,TRUE,"EXT-TABLE";#N/A,#N/A,TRUE,"STEEL";#N/A,#N/A,TRUE,"INT-Table";#N/A,#N/A,TRUE,"STEEL";#N/A,#N/A,TRUE,"Door"}</definedName>
    <definedName name="dwv_3_1" localSheetId="14" hidden="1">{#N/A,#N/A,TRUE,"Basic";#N/A,#N/A,TRUE,"EXT-TABLE";#N/A,#N/A,TRUE,"STEEL";#N/A,#N/A,TRUE,"INT-Table";#N/A,#N/A,TRUE,"STEEL";#N/A,#N/A,TRUE,"Door"}</definedName>
    <definedName name="dwv_3_1" localSheetId="15" hidden="1">{#N/A,#N/A,TRUE,"Basic";#N/A,#N/A,TRUE,"EXT-TABLE";#N/A,#N/A,TRUE,"STEEL";#N/A,#N/A,TRUE,"INT-Table";#N/A,#N/A,TRUE,"STEEL";#N/A,#N/A,TRUE,"Door"}</definedName>
    <definedName name="dwv_3_1" hidden="1">{#N/A,#N/A,TRUE,"Basic";#N/A,#N/A,TRUE,"EXT-TABLE";#N/A,#N/A,TRUE,"STEEL";#N/A,#N/A,TRUE,"INT-Table";#N/A,#N/A,TRUE,"STEEL";#N/A,#N/A,TRUE,"Door"}</definedName>
    <definedName name="dwv_3_2" localSheetId="3" hidden="1">{#N/A,#N/A,TRUE,"Basic";#N/A,#N/A,TRUE,"EXT-TABLE";#N/A,#N/A,TRUE,"STEEL";#N/A,#N/A,TRUE,"INT-Table";#N/A,#N/A,TRUE,"STEEL";#N/A,#N/A,TRUE,"Door"}</definedName>
    <definedName name="dwv_3_2" localSheetId="2" hidden="1">{#N/A,#N/A,TRUE,"Basic";#N/A,#N/A,TRUE,"EXT-TABLE";#N/A,#N/A,TRUE,"STEEL";#N/A,#N/A,TRUE,"INT-Table";#N/A,#N/A,TRUE,"STEEL";#N/A,#N/A,TRUE,"Door"}</definedName>
    <definedName name="dwv_3_2" localSheetId="4" hidden="1">{#N/A,#N/A,TRUE,"Basic";#N/A,#N/A,TRUE,"EXT-TABLE";#N/A,#N/A,TRUE,"STEEL";#N/A,#N/A,TRUE,"INT-Table";#N/A,#N/A,TRUE,"STEEL";#N/A,#N/A,TRUE,"Door"}</definedName>
    <definedName name="dwv_3_2" localSheetId="16" hidden="1">{#N/A,#N/A,TRUE,"Basic";#N/A,#N/A,TRUE,"EXT-TABLE";#N/A,#N/A,TRUE,"STEEL";#N/A,#N/A,TRUE,"INT-Table";#N/A,#N/A,TRUE,"STEEL";#N/A,#N/A,TRUE,"Door"}</definedName>
    <definedName name="dwv_3_2" localSheetId="21" hidden="1">{#N/A,#N/A,TRUE,"Basic";#N/A,#N/A,TRUE,"EXT-TABLE";#N/A,#N/A,TRUE,"STEEL";#N/A,#N/A,TRUE,"INT-Table";#N/A,#N/A,TRUE,"STEEL";#N/A,#N/A,TRUE,"Door"}</definedName>
    <definedName name="dwv_3_2" localSheetId="5" hidden="1">{#N/A,#N/A,TRUE,"Basic";#N/A,#N/A,TRUE,"EXT-TABLE";#N/A,#N/A,TRUE,"STEEL";#N/A,#N/A,TRUE,"INT-Table";#N/A,#N/A,TRUE,"STEEL";#N/A,#N/A,TRUE,"Door"}</definedName>
    <definedName name="dwv_3_2" localSheetId="13" hidden="1">{#N/A,#N/A,TRUE,"Basic";#N/A,#N/A,TRUE,"EXT-TABLE";#N/A,#N/A,TRUE,"STEEL";#N/A,#N/A,TRUE,"INT-Table";#N/A,#N/A,TRUE,"STEEL";#N/A,#N/A,TRUE,"Door"}</definedName>
    <definedName name="dwv_3_2" localSheetId="14" hidden="1">{#N/A,#N/A,TRUE,"Basic";#N/A,#N/A,TRUE,"EXT-TABLE";#N/A,#N/A,TRUE,"STEEL";#N/A,#N/A,TRUE,"INT-Table";#N/A,#N/A,TRUE,"STEEL";#N/A,#N/A,TRUE,"Door"}</definedName>
    <definedName name="dwv_3_2" localSheetId="15" hidden="1">{#N/A,#N/A,TRUE,"Basic";#N/A,#N/A,TRUE,"EXT-TABLE";#N/A,#N/A,TRUE,"STEEL";#N/A,#N/A,TRUE,"INT-Table";#N/A,#N/A,TRUE,"STEEL";#N/A,#N/A,TRUE,"Door"}</definedName>
    <definedName name="dwv_3_2" hidden="1">{#N/A,#N/A,TRUE,"Basic";#N/A,#N/A,TRUE,"EXT-TABLE";#N/A,#N/A,TRUE,"STEEL";#N/A,#N/A,TRUE,"INT-Table";#N/A,#N/A,TRUE,"STEEL";#N/A,#N/A,TRUE,"Door"}</definedName>
    <definedName name="dwv_4" localSheetId="3" hidden="1">{#N/A,#N/A,TRUE,"Basic";#N/A,#N/A,TRUE,"EXT-TABLE";#N/A,#N/A,TRUE,"STEEL";#N/A,#N/A,TRUE,"INT-Table";#N/A,#N/A,TRUE,"STEEL";#N/A,#N/A,TRUE,"Door"}</definedName>
    <definedName name="dwv_4" localSheetId="2" hidden="1">{#N/A,#N/A,TRUE,"Basic";#N/A,#N/A,TRUE,"EXT-TABLE";#N/A,#N/A,TRUE,"STEEL";#N/A,#N/A,TRUE,"INT-Table";#N/A,#N/A,TRUE,"STEEL";#N/A,#N/A,TRUE,"Door"}</definedName>
    <definedName name="dwv_4" localSheetId="4" hidden="1">{#N/A,#N/A,TRUE,"Basic";#N/A,#N/A,TRUE,"EXT-TABLE";#N/A,#N/A,TRUE,"STEEL";#N/A,#N/A,TRUE,"INT-Table";#N/A,#N/A,TRUE,"STEEL";#N/A,#N/A,TRUE,"Door"}</definedName>
    <definedName name="dwv_4" localSheetId="16" hidden="1">{#N/A,#N/A,TRUE,"Basic";#N/A,#N/A,TRUE,"EXT-TABLE";#N/A,#N/A,TRUE,"STEEL";#N/A,#N/A,TRUE,"INT-Table";#N/A,#N/A,TRUE,"STEEL";#N/A,#N/A,TRUE,"Door"}</definedName>
    <definedName name="dwv_4" localSheetId="21" hidden="1">{#N/A,#N/A,TRUE,"Basic";#N/A,#N/A,TRUE,"EXT-TABLE";#N/A,#N/A,TRUE,"STEEL";#N/A,#N/A,TRUE,"INT-Table";#N/A,#N/A,TRUE,"STEEL";#N/A,#N/A,TRUE,"Door"}</definedName>
    <definedName name="dwv_4" localSheetId="5" hidden="1">{#N/A,#N/A,TRUE,"Basic";#N/A,#N/A,TRUE,"EXT-TABLE";#N/A,#N/A,TRUE,"STEEL";#N/A,#N/A,TRUE,"INT-Table";#N/A,#N/A,TRUE,"STEEL";#N/A,#N/A,TRUE,"Door"}</definedName>
    <definedName name="dwv_4" localSheetId="13" hidden="1">{#N/A,#N/A,TRUE,"Basic";#N/A,#N/A,TRUE,"EXT-TABLE";#N/A,#N/A,TRUE,"STEEL";#N/A,#N/A,TRUE,"INT-Table";#N/A,#N/A,TRUE,"STEEL";#N/A,#N/A,TRUE,"Door"}</definedName>
    <definedName name="dwv_4" localSheetId="14" hidden="1">{#N/A,#N/A,TRUE,"Basic";#N/A,#N/A,TRUE,"EXT-TABLE";#N/A,#N/A,TRUE,"STEEL";#N/A,#N/A,TRUE,"INT-Table";#N/A,#N/A,TRUE,"STEEL";#N/A,#N/A,TRUE,"Door"}</definedName>
    <definedName name="dwv_4" localSheetId="15" hidden="1">{#N/A,#N/A,TRUE,"Basic";#N/A,#N/A,TRUE,"EXT-TABLE";#N/A,#N/A,TRUE,"STEEL";#N/A,#N/A,TRUE,"INT-Table";#N/A,#N/A,TRUE,"STEEL";#N/A,#N/A,TRUE,"Door"}</definedName>
    <definedName name="dwv_4" hidden="1">{#N/A,#N/A,TRUE,"Basic";#N/A,#N/A,TRUE,"EXT-TABLE";#N/A,#N/A,TRUE,"STEEL";#N/A,#N/A,TRUE,"INT-Table";#N/A,#N/A,TRUE,"STEEL";#N/A,#N/A,TRUE,"Door"}</definedName>
    <definedName name="dwv_4_1" localSheetId="3" hidden="1">{#N/A,#N/A,TRUE,"Basic";#N/A,#N/A,TRUE,"EXT-TABLE";#N/A,#N/A,TRUE,"STEEL";#N/A,#N/A,TRUE,"INT-Table";#N/A,#N/A,TRUE,"STEEL";#N/A,#N/A,TRUE,"Door"}</definedName>
    <definedName name="dwv_4_1" localSheetId="2" hidden="1">{#N/A,#N/A,TRUE,"Basic";#N/A,#N/A,TRUE,"EXT-TABLE";#N/A,#N/A,TRUE,"STEEL";#N/A,#N/A,TRUE,"INT-Table";#N/A,#N/A,TRUE,"STEEL";#N/A,#N/A,TRUE,"Door"}</definedName>
    <definedName name="dwv_4_1" localSheetId="4" hidden="1">{#N/A,#N/A,TRUE,"Basic";#N/A,#N/A,TRUE,"EXT-TABLE";#N/A,#N/A,TRUE,"STEEL";#N/A,#N/A,TRUE,"INT-Table";#N/A,#N/A,TRUE,"STEEL";#N/A,#N/A,TRUE,"Door"}</definedName>
    <definedName name="dwv_4_1" localSheetId="16" hidden="1">{#N/A,#N/A,TRUE,"Basic";#N/A,#N/A,TRUE,"EXT-TABLE";#N/A,#N/A,TRUE,"STEEL";#N/A,#N/A,TRUE,"INT-Table";#N/A,#N/A,TRUE,"STEEL";#N/A,#N/A,TRUE,"Door"}</definedName>
    <definedName name="dwv_4_1" localSheetId="21" hidden="1">{#N/A,#N/A,TRUE,"Basic";#N/A,#N/A,TRUE,"EXT-TABLE";#N/A,#N/A,TRUE,"STEEL";#N/A,#N/A,TRUE,"INT-Table";#N/A,#N/A,TRUE,"STEEL";#N/A,#N/A,TRUE,"Door"}</definedName>
    <definedName name="dwv_4_1" localSheetId="5" hidden="1">{#N/A,#N/A,TRUE,"Basic";#N/A,#N/A,TRUE,"EXT-TABLE";#N/A,#N/A,TRUE,"STEEL";#N/A,#N/A,TRUE,"INT-Table";#N/A,#N/A,TRUE,"STEEL";#N/A,#N/A,TRUE,"Door"}</definedName>
    <definedName name="dwv_4_1" localSheetId="13" hidden="1">{#N/A,#N/A,TRUE,"Basic";#N/A,#N/A,TRUE,"EXT-TABLE";#N/A,#N/A,TRUE,"STEEL";#N/A,#N/A,TRUE,"INT-Table";#N/A,#N/A,TRUE,"STEEL";#N/A,#N/A,TRUE,"Door"}</definedName>
    <definedName name="dwv_4_1" localSheetId="14" hidden="1">{#N/A,#N/A,TRUE,"Basic";#N/A,#N/A,TRUE,"EXT-TABLE";#N/A,#N/A,TRUE,"STEEL";#N/A,#N/A,TRUE,"INT-Table";#N/A,#N/A,TRUE,"STEEL";#N/A,#N/A,TRUE,"Door"}</definedName>
    <definedName name="dwv_4_1" localSheetId="15" hidden="1">{#N/A,#N/A,TRUE,"Basic";#N/A,#N/A,TRUE,"EXT-TABLE";#N/A,#N/A,TRUE,"STEEL";#N/A,#N/A,TRUE,"INT-Table";#N/A,#N/A,TRUE,"STEEL";#N/A,#N/A,TRUE,"Door"}</definedName>
    <definedName name="dwv_4_1" hidden="1">{#N/A,#N/A,TRUE,"Basic";#N/A,#N/A,TRUE,"EXT-TABLE";#N/A,#N/A,TRUE,"STEEL";#N/A,#N/A,TRUE,"INT-Table";#N/A,#N/A,TRUE,"STEEL";#N/A,#N/A,TRUE,"Door"}</definedName>
    <definedName name="dwv_4_2" localSheetId="3" hidden="1">{#N/A,#N/A,TRUE,"Basic";#N/A,#N/A,TRUE,"EXT-TABLE";#N/A,#N/A,TRUE,"STEEL";#N/A,#N/A,TRUE,"INT-Table";#N/A,#N/A,TRUE,"STEEL";#N/A,#N/A,TRUE,"Door"}</definedName>
    <definedName name="dwv_4_2" localSheetId="2" hidden="1">{#N/A,#N/A,TRUE,"Basic";#N/A,#N/A,TRUE,"EXT-TABLE";#N/A,#N/A,TRUE,"STEEL";#N/A,#N/A,TRUE,"INT-Table";#N/A,#N/A,TRUE,"STEEL";#N/A,#N/A,TRUE,"Door"}</definedName>
    <definedName name="dwv_4_2" localSheetId="4" hidden="1">{#N/A,#N/A,TRUE,"Basic";#N/A,#N/A,TRUE,"EXT-TABLE";#N/A,#N/A,TRUE,"STEEL";#N/A,#N/A,TRUE,"INT-Table";#N/A,#N/A,TRUE,"STEEL";#N/A,#N/A,TRUE,"Door"}</definedName>
    <definedName name="dwv_4_2" localSheetId="16" hidden="1">{#N/A,#N/A,TRUE,"Basic";#N/A,#N/A,TRUE,"EXT-TABLE";#N/A,#N/A,TRUE,"STEEL";#N/A,#N/A,TRUE,"INT-Table";#N/A,#N/A,TRUE,"STEEL";#N/A,#N/A,TRUE,"Door"}</definedName>
    <definedName name="dwv_4_2" localSheetId="21" hidden="1">{#N/A,#N/A,TRUE,"Basic";#N/A,#N/A,TRUE,"EXT-TABLE";#N/A,#N/A,TRUE,"STEEL";#N/A,#N/A,TRUE,"INT-Table";#N/A,#N/A,TRUE,"STEEL";#N/A,#N/A,TRUE,"Door"}</definedName>
    <definedName name="dwv_4_2" localSheetId="5" hidden="1">{#N/A,#N/A,TRUE,"Basic";#N/A,#N/A,TRUE,"EXT-TABLE";#N/A,#N/A,TRUE,"STEEL";#N/A,#N/A,TRUE,"INT-Table";#N/A,#N/A,TRUE,"STEEL";#N/A,#N/A,TRUE,"Door"}</definedName>
    <definedName name="dwv_4_2" localSheetId="13" hidden="1">{#N/A,#N/A,TRUE,"Basic";#N/A,#N/A,TRUE,"EXT-TABLE";#N/A,#N/A,TRUE,"STEEL";#N/A,#N/A,TRUE,"INT-Table";#N/A,#N/A,TRUE,"STEEL";#N/A,#N/A,TRUE,"Door"}</definedName>
    <definedName name="dwv_4_2" localSheetId="14" hidden="1">{#N/A,#N/A,TRUE,"Basic";#N/A,#N/A,TRUE,"EXT-TABLE";#N/A,#N/A,TRUE,"STEEL";#N/A,#N/A,TRUE,"INT-Table";#N/A,#N/A,TRUE,"STEEL";#N/A,#N/A,TRUE,"Door"}</definedName>
    <definedName name="dwv_4_2" localSheetId="15" hidden="1">{#N/A,#N/A,TRUE,"Basic";#N/A,#N/A,TRUE,"EXT-TABLE";#N/A,#N/A,TRUE,"STEEL";#N/A,#N/A,TRUE,"INT-Table";#N/A,#N/A,TRUE,"STEEL";#N/A,#N/A,TRUE,"Door"}</definedName>
    <definedName name="dwv_4_2" hidden="1">{#N/A,#N/A,TRUE,"Basic";#N/A,#N/A,TRUE,"EXT-TABLE";#N/A,#N/A,TRUE,"STEEL";#N/A,#N/A,TRUE,"INT-Table";#N/A,#N/A,TRUE,"STEEL";#N/A,#N/A,TRUE,"Door"}</definedName>
    <definedName name="dwv_5" localSheetId="3" hidden="1">{#N/A,#N/A,TRUE,"Basic";#N/A,#N/A,TRUE,"EXT-TABLE";#N/A,#N/A,TRUE,"STEEL";#N/A,#N/A,TRUE,"INT-Table";#N/A,#N/A,TRUE,"STEEL";#N/A,#N/A,TRUE,"Door"}</definedName>
    <definedName name="dwv_5" localSheetId="2" hidden="1">{#N/A,#N/A,TRUE,"Basic";#N/A,#N/A,TRUE,"EXT-TABLE";#N/A,#N/A,TRUE,"STEEL";#N/A,#N/A,TRUE,"INT-Table";#N/A,#N/A,TRUE,"STEEL";#N/A,#N/A,TRUE,"Door"}</definedName>
    <definedName name="dwv_5" localSheetId="4" hidden="1">{#N/A,#N/A,TRUE,"Basic";#N/A,#N/A,TRUE,"EXT-TABLE";#N/A,#N/A,TRUE,"STEEL";#N/A,#N/A,TRUE,"INT-Table";#N/A,#N/A,TRUE,"STEEL";#N/A,#N/A,TRUE,"Door"}</definedName>
    <definedName name="dwv_5" localSheetId="16" hidden="1">{#N/A,#N/A,TRUE,"Basic";#N/A,#N/A,TRUE,"EXT-TABLE";#N/A,#N/A,TRUE,"STEEL";#N/A,#N/A,TRUE,"INT-Table";#N/A,#N/A,TRUE,"STEEL";#N/A,#N/A,TRUE,"Door"}</definedName>
    <definedName name="dwv_5" localSheetId="21" hidden="1">{#N/A,#N/A,TRUE,"Basic";#N/A,#N/A,TRUE,"EXT-TABLE";#N/A,#N/A,TRUE,"STEEL";#N/A,#N/A,TRUE,"INT-Table";#N/A,#N/A,TRUE,"STEEL";#N/A,#N/A,TRUE,"Door"}</definedName>
    <definedName name="dwv_5" localSheetId="5" hidden="1">{#N/A,#N/A,TRUE,"Basic";#N/A,#N/A,TRUE,"EXT-TABLE";#N/A,#N/A,TRUE,"STEEL";#N/A,#N/A,TRUE,"INT-Table";#N/A,#N/A,TRUE,"STEEL";#N/A,#N/A,TRUE,"Door"}</definedName>
    <definedName name="dwv_5" localSheetId="13" hidden="1">{#N/A,#N/A,TRUE,"Basic";#N/A,#N/A,TRUE,"EXT-TABLE";#N/A,#N/A,TRUE,"STEEL";#N/A,#N/A,TRUE,"INT-Table";#N/A,#N/A,TRUE,"STEEL";#N/A,#N/A,TRUE,"Door"}</definedName>
    <definedName name="dwv_5" localSheetId="14" hidden="1">{#N/A,#N/A,TRUE,"Basic";#N/A,#N/A,TRUE,"EXT-TABLE";#N/A,#N/A,TRUE,"STEEL";#N/A,#N/A,TRUE,"INT-Table";#N/A,#N/A,TRUE,"STEEL";#N/A,#N/A,TRUE,"Door"}</definedName>
    <definedName name="dwv_5" localSheetId="15" hidden="1">{#N/A,#N/A,TRUE,"Basic";#N/A,#N/A,TRUE,"EXT-TABLE";#N/A,#N/A,TRUE,"STEEL";#N/A,#N/A,TRUE,"INT-Table";#N/A,#N/A,TRUE,"STEEL";#N/A,#N/A,TRUE,"Door"}</definedName>
    <definedName name="dwv_5" hidden="1">{#N/A,#N/A,TRUE,"Basic";#N/A,#N/A,TRUE,"EXT-TABLE";#N/A,#N/A,TRUE,"STEEL";#N/A,#N/A,TRUE,"INT-Table";#N/A,#N/A,TRUE,"STEEL";#N/A,#N/A,TRUE,"Door"}</definedName>
    <definedName name="dwv_5_1" localSheetId="3" hidden="1">{#N/A,#N/A,TRUE,"Basic";#N/A,#N/A,TRUE,"EXT-TABLE";#N/A,#N/A,TRUE,"STEEL";#N/A,#N/A,TRUE,"INT-Table";#N/A,#N/A,TRUE,"STEEL";#N/A,#N/A,TRUE,"Door"}</definedName>
    <definedName name="dwv_5_1" localSheetId="2" hidden="1">{#N/A,#N/A,TRUE,"Basic";#N/A,#N/A,TRUE,"EXT-TABLE";#N/A,#N/A,TRUE,"STEEL";#N/A,#N/A,TRUE,"INT-Table";#N/A,#N/A,TRUE,"STEEL";#N/A,#N/A,TRUE,"Door"}</definedName>
    <definedName name="dwv_5_1" localSheetId="4" hidden="1">{#N/A,#N/A,TRUE,"Basic";#N/A,#N/A,TRUE,"EXT-TABLE";#N/A,#N/A,TRUE,"STEEL";#N/A,#N/A,TRUE,"INT-Table";#N/A,#N/A,TRUE,"STEEL";#N/A,#N/A,TRUE,"Door"}</definedName>
    <definedName name="dwv_5_1" localSheetId="16" hidden="1">{#N/A,#N/A,TRUE,"Basic";#N/A,#N/A,TRUE,"EXT-TABLE";#N/A,#N/A,TRUE,"STEEL";#N/A,#N/A,TRUE,"INT-Table";#N/A,#N/A,TRUE,"STEEL";#N/A,#N/A,TRUE,"Door"}</definedName>
    <definedName name="dwv_5_1" localSheetId="21" hidden="1">{#N/A,#N/A,TRUE,"Basic";#N/A,#N/A,TRUE,"EXT-TABLE";#N/A,#N/A,TRUE,"STEEL";#N/A,#N/A,TRUE,"INT-Table";#N/A,#N/A,TRUE,"STEEL";#N/A,#N/A,TRUE,"Door"}</definedName>
    <definedName name="dwv_5_1" localSheetId="5" hidden="1">{#N/A,#N/A,TRUE,"Basic";#N/A,#N/A,TRUE,"EXT-TABLE";#N/A,#N/A,TRUE,"STEEL";#N/A,#N/A,TRUE,"INT-Table";#N/A,#N/A,TRUE,"STEEL";#N/A,#N/A,TRUE,"Door"}</definedName>
    <definedName name="dwv_5_1" localSheetId="13" hidden="1">{#N/A,#N/A,TRUE,"Basic";#N/A,#N/A,TRUE,"EXT-TABLE";#N/A,#N/A,TRUE,"STEEL";#N/A,#N/A,TRUE,"INT-Table";#N/A,#N/A,TRUE,"STEEL";#N/A,#N/A,TRUE,"Door"}</definedName>
    <definedName name="dwv_5_1" localSheetId="14" hidden="1">{#N/A,#N/A,TRUE,"Basic";#N/A,#N/A,TRUE,"EXT-TABLE";#N/A,#N/A,TRUE,"STEEL";#N/A,#N/A,TRUE,"INT-Table";#N/A,#N/A,TRUE,"STEEL";#N/A,#N/A,TRUE,"Door"}</definedName>
    <definedName name="dwv_5_1" localSheetId="15" hidden="1">{#N/A,#N/A,TRUE,"Basic";#N/A,#N/A,TRUE,"EXT-TABLE";#N/A,#N/A,TRUE,"STEEL";#N/A,#N/A,TRUE,"INT-Table";#N/A,#N/A,TRUE,"STEEL";#N/A,#N/A,TRUE,"Door"}</definedName>
    <definedName name="dwv_5_1" hidden="1">{#N/A,#N/A,TRUE,"Basic";#N/A,#N/A,TRUE,"EXT-TABLE";#N/A,#N/A,TRUE,"STEEL";#N/A,#N/A,TRUE,"INT-Table";#N/A,#N/A,TRUE,"STEEL";#N/A,#N/A,TRUE,"Door"}</definedName>
    <definedName name="dwv_5_2" localSheetId="3" hidden="1">{#N/A,#N/A,TRUE,"Basic";#N/A,#N/A,TRUE,"EXT-TABLE";#N/A,#N/A,TRUE,"STEEL";#N/A,#N/A,TRUE,"INT-Table";#N/A,#N/A,TRUE,"STEEL";#N/A,#N/A,TRUE,"Door"}</definedName>
    <definedName name="dwv_5_2" localSheetId="2" hidden="1">{#N/A,#N/A,TRUE,"Basic";#N/A,#N/A,TRUE,"EXT-TABLE";#N/A,#N/A,TRUE,"STEEL";#N/A,#N/A,TRUE,"INT-Table";#N/A,#N/A,TRUE,"STEEL";#N/A,#N/A,TRUE,"Door"}</definedName>
    <definedName name="dwv_5_2" localSheetId="4" hidden="1">{#N/A,#N/A,TRUE,"Basic";#N/A,#N/A,TRUE,"EXT-TABLE";#N/A,#N/A,TRUE,"STEEL";#N/A,#N/A,TRUE,"INT-Table";#N/A,#N/A,TRUE,"STEEL";#N/A,#N/A,TRUE,"Door"}</definedName>
    <definedName name="dwv_5_2" localSheetId="16" hidden="1">{#N/A,#N/A,TRUE,"Basic";#N/A,#N/A,TRUE,"EXT-TABLE";#N/A,#N/A,TRUE,"STEEL";#N/A,#N/A,TRUE,"INT-Table";#N/A,#N/A,TRUE,"STEEL";#N/A,#N/A,TRUE,"Door"}</definedName>
    <definedName name="dwv_5_2" localSheetId="21" hidden="1">{#N/A,#N/A,TRUE,"Basic";#N/A,#N/A,TRUE,"EXT-TABLE";#N/A,#N/A,TRUE,"STEEL";#N/A,#N/A,TRUE,"INT-Table";#N/A,#N/A,TRUE,"STEEL";#N/A,#N/A,TRUE,"Door"}</definedName>
    <definedName name="dwv_5_2" localSheetId="5" hidden="1">{#N/A,#N/A,TRUE,"Basic";#N/A,#N/A,TRUE,"EXT-TABLE";#N/A,#N/A,TRUE,"STEEL";#N/A,#N/A,TRUE,"INT-Table";#N/A,#N/A,TRUE,"STEEL";#N/A,#N/A,TRUE,"Door"}</definedName>
    <definedName name="dwv_5_2" localSheetId="13" hidden="1">{#N/A,#N/A,TRUE,"Basic";#N/A,#N/A,TRUE,"EXT-TABLE";#N/A,#N/A,TRUE,"STEEL";#N/A,#N/A,TRUE,"INT-Table";#N/A,#N/A,TRUE,"STEEL";#N/A,#N/A,TRUE,"Door"}</definedName>
    <definedName name="dwv_5_2" localSheetId="14" hidden="1">{#N/A,#N/A,TRUE,"Basic";#N/A,#N/A,TRUE,"EXT-TABLE";#N/A,#N/A,TRUE,"STEEL";#N/A,#N/A,TRUE,"INT-Table";#N/A,#N/A,TRUE,"STEEL";#N/A,#N/A,TRUE,"Door"}</definedName>
    <definedName name="dwv_5_2" localSheetId="15" hidden="1">{#N/A,#N/A,TRUE,"Basic";#N/A,#N/A,TRUE,"EXT-TABLE";#N/A,#N/A,TRUE,"STEEL";#N/A,#N/A,TRUE,"INT-Table";#N/A,#N/A,TRUE,"STEEL";#N/A,#N/A,TRUE,"Door"}</definedName>
    <definedName name="dwv_5_2" hidden="1">{#N/A,#N/A,TRUE,"Basic";#N/A,#N/A,TRUE,"EXT-TABLE";#N/A,#N/A,TRUE,"STEEL";#N/A,#N/A,TRUE,"INT-Table";#N/A,#N/A,TRUE,"STEEL";#N/A,#N/A,TRUE,"Door"}</definedName>
    <definedName name="Dy">#REF!</definedName>
    <definedName name="e" localSheetId="3" hidden="1">{"'Sheet1'!$L$16"}</definedName>
    <definedName name="e" localSheetId="17" hidden="1">{"'Sheet1'!$L$16"}</definedName>
    <definedName name="e" localSheetId="9" hidden="1">{"'Sheet1'!$L$16"}</definedName>
    <definedName name="e" localSheetId="8" hidden="1">{"'Sheet1'!$L$16"}</definedName>
    <definedName name="e" localSheetId="0" hidden="1">{"'Sheet1'!$L$16"}</definedName>
    <definedName name="e" localSheetId="10" hidden="1">{"'Sheet1'!$L$16"}</definedName>
    <definedName name="e" localSheetId="6" hidden="1">{"'Sheet1'!$L$16"}</definedName>
    <definedName name="e" localSheetId="12" hidden="1">{"'Sheet1'!$L$16"}</definedName>
    <definedName name="e" localSheetId="11" hidden="1">{"'Sheet1'!$L$16"}</definedName>
    <definedName name="e" localSheetId="1" hidden="1">{"'Sheet1'!$L$16"}</definedName>
    <definedName name="e" localSheetId="2" hidden="1">{"'Sheet1'!$L$16"}</definedName>
    <definedName name="e" localSheetId="4" hidden="1">{"'Sheet1'!$L$16"}</definedName>
    <definedName name="e" localSheetId="16" hidden="1">{"'Sheet1'!$L$16"}</definedName>
    <definedName name="e" localSheetId="21" hidden="1">{"'Sheet1'!$L$16"}</definedName>
    <definedName name="e" localSheetId="5" hidden="1">{"'Sheet1'!$L$16"}</definedName>
    <definedName name="e" localSheetId="23" hidden="1">{"'Sheet1'!$L$16"}</definedName>
    <definedName name="e" localSheetId="7" hidden="1">{"'Sheet1'!$L$16"}</definedName>
    <definedName name="e" localSheetId="13" hidden="1">{"'Sheet1'!$L$16"}</definedName>
    <definedName name="e" localSheetId="18" hidden="1">{"'Sheet1'!$L$16"}</definedName>
    <definedName name="e" localSheetId="14" hidden="1">{"'Sheet1'!$L$16"}</definedName>
    <definedName name="e" localSheetId="15" hidden="1">{"'Sheet1'!$L$16"}</definedName>
    <definedName name="e" hidden="1">{"'Sheet1'!$L$16"}</definedName>
    <definedName name="EC" localSheetId="3" hidden="1">{#N/A,#N/A,FALSE,"CCTV"}</definedName>
    <definedName name="EC" localSheetId="9" hidden="1">{#N/A,#N/A,FALSE,"CCTV"}</definedName>
    <definedName name="EC" localSheetId="8" hidden="1">{#N/A,#N/A,FALSE,"CCTV"}</definedName>
    <definedName name="EC" localSheetId="0" hidden="1">{#N/A,#N/A,FALSE,"CCTV"}</definedName>
    <definedName name="EC" localSheetId="10" hidden="1">{#N/A,#N/A,FALSE,"CCTV"}</definedName>
    <definedName name="EC" localSheetId="6" hidden="1">{#N/A,#N/A,FALSE,"CCTV"}</definedName>
    <definedName name="EC" localSheetId="12" hidden="1">{#N/A,#N/A,FALSE,"CCTV"}</definedName>
    <definedName name="EC" localSheetId="11" hidden="1">{#N/A,#N/A,FALSE,"CCTV"}</definedName>
    <definedName name="EC" localSheetId="1" hidden="1">{#N/A,#N/A,FALSE,"CCTV"}</definedName>
    <definedName name="EC" localSheetId="2" hidden="1">{#N/A,#N/A,FALSE,"CCTV"}</definedName>
    <definedName name="EC" localSheetId="4" hidden="1">{#N/A,#N/A,FALSE,"CCTV"}</definedName>
    <definedName name="EC" localSheetId="16" hidden="1">{#N/A,#N/A,FALSE,"CCTV"}</definedName>
    <definedName name="EC" localSheetId="21" hidden="1">{#N/A,#N/A,FALSE,"CCTV"}</definedName>
    <definedName name="EC" localSheetId="5" hidden="1">{#N/A,#N/A,FALSE,"CCTV"}</definedName>
    <definedName name="EC" localSheetId="23" hidden="1">{#N/A,#N/A,FALSE,"CCTV"}</definedName>
    <definedName name="EC" localSheetId="7" hidden="1">{#N/A,#N/A,FALSE,"CCTV"}</definedName>
    <definedName name="EC" localSheetId="13" hidden="1">{#N/A,#N/A,FALSE,"CCTV"}</definedName>
    <definedName name="EC" localSheetId="18" hidden="1">{#N/A,#N/A,FALSE,"CCTV"}</definedName>
    <definedName name="EC" localSheetId="14" hidden="1">{#N/A,#N/A,FALSE,"CCTV"}</definedName>
    <definedName name="EC" localSheetId="15" hidden="1">{#N/A,#N/A,FALSE,"CCTV"}</definedName>
    <definedName name="EC" hidden="1">{#N/A,#N/A,FALSE,"CCTV"}</definedName>
    <definedName name="ECS"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localSheetId="3" hidden="1">{#N/A,#N/A,FALSE,"CCTV"}</definedName>
    <definedName name="ED" localSheetId="9" hidden="1">{#N/A,#N/A,FALSE,"CCTV"}</definedName>
    <definedName name="ED" localSheetId="8" hidden="1">{#N/A,#N/A,FALSE,"CCTV"}</definedName>
    <definedName name="ED" localSheetId="0" hidden="1">{#N/A,#N/A,FALSE,"CCTV"}</definedName>
    <definedName name="ED" localSheetId="10" hidden="1">{#N/A,#N/A,FALSE,"CCTV"}</definedName>
    <definedName name="ED" localSheetId="6" hidden="1">{#N/A,#N/A,FALSE,"CCTV"}</definedName>
    <definedName name="ED" localSheetId="12" hidden="1">{#N/A,#N/A,FALSE,"CCTV"}</definedName>
    <definedName name="ED" localSheetId="11" hidden="1">{#N/A,#N/A,FALSE,"CCTV"}</definedName>
    <definedName name="ED" localSheetId="1" hidden="1">{#N/A,#N/A,FALSE,"CCTV"}</definedName>
    <definedName name="ED" localSheetId="2" hidden="1">{#N/A,#N/A,FALSE,"CCTV"}</definedName>
    <definedName name="ED" localSheetId="4" hidden="1">{#N/A,#N/A,FALSE,"CCTV"}</definedName>
    <definedName name="ED" localSheetId="16" hidden="1">{#N/A,#N/A,FALSE,"CCTV"}</definedName>
    <definedName name="ED" localSheetId="21" hidden="1">{#N/A,#N/A,FALSE,"CCTV"}</definedName>
    <definedName name="ED" localSheetId="5" hidden="1">{#N/A,#N/A,FALSE,"CCTV"}</definedName>
    <definedName name="ED" localSheetId="23" hidden="1">{#N/A,#N/A,FALSE,"CCTV"}</definedName>
    <definedName name="ED" localSheetId="7" hidden="1">{#N/A,#N/A,FALSE,"CCTV"}</definedName>
    <definedName name="ED" localSheetId="13" hidden="1">{#N/A,#N/A,FALSE,"CCTV"}</definedName>
    <definedName name="ED" localSheetId="18" hidden="1">{#N/A,#N/A,FALSE,"CCTV"}</definedName>
    <definedName name="ED" localSheetId="14" hidden="1">{#N/A,#N/A,FALSE,"CCTV"}</definedName>
    <definedName name="ED" localSheetId="15" hidden="1">{#N/A,#N/A,FALSE,"CCTV"}</definedName>
    <definedName name="ED" hidden="1">{#N/A,#N/A,FALSE,"CCTV"}</definedName>
    <definedName name="edqaf" localSheetId="3" hidden="1">{#N/A,#N/A,TRUE,"Basic";#N/A,#N/A,TRUE,"EXT-TABLE";#N/A,#N/A,TRUE,"STEEL";#N/A,#N/A,TRUE,"INT-Table";#N/A,#N/A,TRUE,"STEEL";#N/A,#N/A,TRUE,"Door"}</definedName>
    <definedName name="edqaf" localSheetId="2" hidden="1">{#N/A,#N/A,TRUE,"Basic";#N/A,#N/A,TRUE,"EXT-TABLE";#N/A,#N/A,TRUE,"STEEL";#N/A,#N/A,TRUE,"INT-Table";#N/A,#N/A,TRUE,"STEEL";#N/A,#N/A,TRUE,"Door"}</definedName>
    <definedName name="edqaf" localSheetId="4" hidden="1">{#N/A,#N/A,TRUE,"Basic";#N/A,#N/A,TRUE,"EXT-TABLE";#N/A,#N/A,TRUE,"STEEL";#N/A,#N/A,TRUE,"INT-Table";#N/A,#N/A,TRUE,"STEEL";#N/A,#N/A,TRUE,"Door"}</definedName>
    <definedName name="edqaf" localSheetId="16" hidden="1">{#N/A,#N/A,TRUE,"Basic";#N/A,#N/A,TRUE,"EXT-TABLE";#N/A,#N/A,TRUE,"STEEL";#N/A,#N/A,TRUE,"INT-Table";#N/A,#N/A,TRUE,"STEEL";#N/A,#N/A,TRUE,"Door"}</definedName>
    <definedName name="edqaf" localSheetId="21" hidden="1">{#N/A,#N/A,TRUE,"Basic";#N/A,#N/A,TRUE,"EXT-TABLE";#N/A,#N/A,TRUE,"STEEL";#N/A,#N/A,TRUE,"INT-Table";#N/A,#N/A,TRUE,"STEEL";#N/A,#N/A,TRUE,"Door"}</definedName>
    <definedName name="edqaf" localSheetId="5" hidden="1">{#N/A,#N/A,TRUE,"Basic";#N/A,#N/A,TRUE,"EXT-TABLE";#N/A,#N/A,TRUE,"STEEL";#N/A,#N/A,TRUE,"INT-Table";#N/A,#N/A,TRUE,"STEEL";#N/A,#N/A,TRUE,"Door"}</definedName>
    <definedName name="edqaf" localSheetId="13" hidden="1">{#N/A,#N/A,TRUE,"Basic";#N/A,#N/A,TRUE,"EXT-TABLE";#N/A,#N/A,TRUE,"STEEL";#N/A,#N/A,TRUE,"INT-Table";#N/A,#N/A,TRUE,"STEEL";#N/A,#N/A,TRUE,"Door"}</definedName>
    <definedName name="edqaf" localSheetId="14" hidden="1">{#N/A,#N/A,TRUE,"Basic";#N/A,#N/A,TRUE,"EXT-TABLE";#N/A,#N/A,TRUE,"STEEL";#N/A,#N/A,TRUE,"INT-Table";#N/A,#N/A,TRUE,"STEEL";#N/A,#N/A,TRUE,"Door"}</definedName>
    <definedName name="edqaf" localSheetId="15" hidden="1">{#N/A,#N/A,TRUE,"Basic";#N/A,#N/A,TRUE,"EXT-TABLE";#N/A,#N/A,TRUE,"STEEL";#N/A,#N/A,TRUE,"INT-Table";#N/A,#N/A,TRUE,"STEEL";#N/A,#N/A,TRUE,"Door"}</definedName>
    <definedName name="edqaf" hidden="1">{#N/A,#N/A,TRUE,"Basic";#N/A,#N/A,TRUE,"EXT-TABLE";#N/A,#N/A,TRUE,"STEEL";#N/A,#N/A,TRUE,"INT-Table";#N/A,#N/A,TRUE,"STEEL";#N/A,#N/A,TRUE,"Door"}</definedName>
    <definedName name="EE" hidden="1">#REF!</definedName>
    <definedName name="eee" hidden="1">#REF!</definedName>
    <definedName name="EEEE" localSheetId="3" hidden="1">{#N/A,#N/A,TRUE,"Basic";#N/A,#N/A,TRUE,"EXT-TABLE";#N/A,#N/A,TRUE,"STEEL";#N/A,#N/A,TRUE,"INT-Table";#N/A,#N/A,TRUE,"STEEL";#N/A,#N/A,TRUE,"Door"}</definedName>
    <definedName name="EEEE" localSheetId="2" hidden="1">{#N/A,#N/A,TRUE,"Basic";#N/A,#N/A,TRUE,"EXT-TABLE";#N/A,#N/A,TRUE,"STEEL";#N/A,#N/A,TRUE,"INT-Table";#N/A,#N/A,TRUE,"STEEL";#N/A,#N/A,TRUE,"Door"}</definedName>
    <definedName name="EEEE" localSheetId="4" hidden="1">{#N/A,#N/A,TRUE,"Basic";#N/A,#N/A,TRUE,"EXT-TABLE";#N/A,#N/A,TRUE,"STEEL";#N/A,#N/A,TRUE,"INT-Table";#N/A,#N/A,TRUE,"STEEL";#N/A,#N/A,TRUE,"Door"}</definedName>
    <definedName name="EEEE" localSheetId="16" hidden="1">{#N/A,#N/A,TRUE,"Basic";#N/A,#N/A,TRUE,"EXT-TABLE";#N/A,#N/A,TRUE,"STEEL";#N/A,#N/A,TRUE,"INT-Table";#N/A,#N/A,TRUE,"STEEL";#N/A,#N/A,TRUE,"Door"}</definedName>
    <definedName name="EEEE" localSheetId="21" hidden="1">{#N/A,#N/A,TRUE,"Basic";#N/A,#N/A,TRUE,"EXT-TABLE";#N/A,#N/A,TRUE,"STEEL";#N/A,#N/A,TRUE,"INT-Table";#N/A,#N/A,TRUE,"STEEL";#N/A,#N/A,TRUE,"Door"}</definedName>
    <definedName name="EEEE" localSheetId="5" hidden="1">{#N/A,#N/A,TRUE,"Basic";#N/A,#N/A,TRUE,"EXT-TABLE";#N/A,#N/A,TRUE,"STEEL";#N/A,#N/A,TRUE,"INT-Table";#N/A,#N/A,TRUE,"STEEL";#N/A,#N/A,TRUE,"Door"}</definedName>
    <definedName name="EEEE" localSheetId="13" hidden="1">{#N/A,#N/A,TRUE,"Basic";#N/A,#N/A,TRUE,"EXT-TABLE";#N/A,#N/A,TRUE,"STEEL";#N/A,#N/A,TRUE,"INT-Table";#N/A,#N/A,TRUE,"STEEL";#N/A,#N/A,TRUE,"Door"}</definedName>
    <definedName name="EEEE" localSheetId="14" hidden="1">{#N/A,#N/A,TRUE,"Basic";#N/A,#N/A,TRUE,"EXT-TABLE";#N/A,#N/A,TRUE,"STEEL";#N/A,#N/A,TRUE,"INT-Table";#N/A,#N/A,TRUE,"STEEL";#N/A,#N/A,TRUE,"Door"}</definedName>
    <definedName name="EEEE" localSheetId="15" hidden="1">{#N/A,#N/A,TRUE,"Basic";#N/A,#N/A,TRUE,"EXT-TABLE";#N/A,#N/A,TRUE,"STEEL";#N/A,#N/A,TRUE,"INT-Table";#N/A,#N/A,TRUE,"STEEL";#N/A,#N/A,TRUE,"Door"}</definedName>
    <definedName name="EEEE" hidden="1">{#N/A,#N/A,TRUE,"Basic";#N/A,#N/A,TRUE,"EXT-TABLE";#N/A,#N/A,TRUE,"STEEL";#N/A,#N/A,TRUE,"INT-Table";#N/A,#N/A,TRUE,"STEEL";#N/A,#N/A,TRUE,"Door"}</definedName>
    <definedName name="eeeee" localSheetId="3" hidden="1">{#N/A,#N/A,TRUE,"SUM";#N/A,#N/A,TRUE,"EE";#N/A,#N/A,TRUE,"AC";#N/A,#N/A,TRUE,"SN"}</definedName>
    <definedName name="eeeee" localSheetId="2" hidden="1">{#N/A,#N/A,TRUE,"SUM";#N/A,#N/A,TRUE,"EE";#N/A,#N/A,TRUE,"AC";#N/A,#N/A,TRUE,"SN"}</definedName>
    <definedName name="eeeee" localSheetId="4" hidden="1">{#N/A,#N/A,TRUE,"SUM";#N/A,#N/A,TRUE,"EE";#N/A,#N/A,TRUE,"AC";#N/A,#N/A,TRUE,"SN"}</definedName>
    <definedName name="eeeee" localSheetId="16" hidden="1">{#N/A,#N/A,TRUE,"SUM";#N/A,#N/A,TRUE,"EE";#N/A,#N/A,TRUE,"AC";#N/A,#N/A,TRUE,"SN"}</definedName>
    <definedName name="eeeee" localSheetId="21" hidden="1">{#N/A,#N/A,TRUE,"SUM";#N/A,#N/A,TRUE,"EE";#N/A,#N/A,TRUE,"AC";#N/A,#N/A,TRUE,"SN"}</definedName>
    <definedName name="eeeee" localSheetId="5" hidden="1">{#N/A,#N/A,TRUE,"SUM";#N/A,#N/A,TRUE,"EE";#N/A,#N/A,TRUE,"AC";#N/A,#N/A,TRUE,"SN"}</definedName>
    <definedName name="eeeee" localSheetId="13" hidden="1">{#N/A,#N/A,TRUE,"SUM";#N/A,#N/A,TRUE,"EE";#N/A,#N/A,TRUE,"AC";#N/A,#N/A,TRUE,"SN"}</definedName>
    <definedName name="eeeee" localSheetId="14" hidden="1">{#N/A,#N/A,TRUE,"SUM";#N/A,#N/A,TRUE,"EE";#N/A,#N/A,TRUE,"AC";#N/A,#N/A,TRUE,"SN"}</definedName>
    <definedName name="eeeee" localSheetId="15" hidden="1">{#N/A,#N/A,TRUE,"SUM";#N/A,#N/A,TRUE,"EE";#N/A,#N/A,TRUE,"AC";#N/A,#N/A,TRUE,"SN"}</definedName>
    <definedName name="eeeee" hidden="1">{#N/A,#N/A,TRUE,"SUM";#N/A,#N/A,TRUE,"EE";#N/A,#N/A,TRUE,"AC";#N/A,#N/A,TRUE,"SN"}</definedName>
    <definedName name="EEEEEEEEE" hidden="1">#REF!</definedName>
    <definedName name="efon" localSheetId="3">[68]Tube!#REF!</definedName>
    <definedName name="efon" localSheetId="2">[68]Tube!#REF!</definedName>
    <definedName name="efon" localSheetId="4">[68]Tube!#REF!</definedName>
    <definedName name="efon" localSheetId="16">[68]Tube!#REF!</definedName>
    <definedName name="efon" localSheetId="21">[68]Tube!#REF!</definedName>
    <definedName name="efon" localSheetId="5">[68]Tube!#REF!</definedName>
    <definedName name="efon" localSheetId="13">[68]Tube!#REF!</definedName>
    <definedName name="efon" localSheetId="18">[68]Tube!#REF!</definedName>
    <definedName name="efon" localSheetId="14">[68]Tube!#REF!</definedName>
    <definedName name="efon" localSheetId="15">[68]Tube!#REF!</definedName>
    <definedName name="efon">[68]Tube!#REF!</definedName>
    <definedName name="egsf" localSheetId="3" hidden="1">{"'Sheet1'!$L$16"}</definedName>
    <definedName name="egsf" localSheetId="17" hidden="1">{"'Sheet1'!$L$16"}</definedName>
    <definedName name="egsf" localSheetId="9" hidden="1">{"'Sheet1'!$L$16"}</definedName>
    <definedName name="egsf" localSheetId="8" hidden="1">{"'Sheet1'!$L$16"}</definedName>
    <definedName name="egsf" localSheetId="0" hidden="1">{"'Sheet1'!$L$16"}</definedName>
    <definedName name="egsf" localSheetId="10" hidden="1">{"'Sheet1'!$L$16"}</definedName>
    <definedName name="egsf" localSheetId="6" hidden="1">{"'Sheet1'!$L$16"}</definedName>
    <definedName name="egsf" localSheetId="12" hidden="1">{"'Sheet1'!$L$16"}</definedName>
    <definedName name="egsf" localSheetId="11" hidden="1">{"'Sheet1'!$L$16"}</definedName>
    <definedName name="egsf" localSheetId="1" hidden="1">{"'Sheet1'!$L$16"}</definedName>
    <definedName name="egsf" localSheetId="2" hidden="1">{"'Sheet1'!$L$16"}</definedName>
    <definedName name="egsf" localSheetId="4" hidden="1">{"'Sheet1'!$L$16"}</definedName>
    <definedName name="egsf" localSheetId="16" hidden="1">{"'Sheet1'!$L$16"}</definedName>
    <definedName name="egsf" localSheetId="21" hidden="1">{"'Sheet1'!$L$16"}</definedName>
    <definedName name="egsf" localSheetId="5" hidden="1">{"'Sheet1'!$L$16"}</definedName>
    <definedName name="egsf" localSheetId="23" hidden="1">{"'Sheet1'!$L$16"}</definedName>
    <definedName name="egsf" localSheetId="7" hidden="1">{"'Sheet1'!$L$16"}</definedName>
    <definedName name="egsf" localSheetId="13" hidden="1">{"'Sheet1'!$L$16"}</definedName>
    <definedName name="egsf" localSheetId="18" hidden="1">{"'Sheet1'!$L$16"}</definedName>
    <definedName name="egsf" localSheetId="14" hidden="1">{"'Sheet1'!$L$16"}</definedName>
    <definedName name="egsf" localSheetId="15" hidden="1">{"'Sheet1'!$L$16"}</definedName>
    <definedName name="egsf" hidden="1">{"'Sheet1'!$L$16"}</definedName>
    <definedName name="EJL">#REF!</definedName>
    <definedName name="EK" hidden="1">#REF!</definedName>
    <definedName name="ELEC">'[46]S N'!$B$43:$I$60</definedName>
    <definedName name="Electrical" localSheetId="3">[51]Summary!$E$11</definedName>
    <definedName name="Electrical" localSheetId="2">[51]Summary!$E$11</definedName>
    <definedName name="Electrical" localSheetId="4">[51]Summary!$E$11</definedName>
    <definedName name="Electrical" localSheetId="16">[51]Summary!$E$11</definedName>
    <definedName name="Electrical" localSheetId="21">[51]Summary!$E$11</definedName>
    <definedName name="Electrical" localSheetId="5">[51]Summary!$E$11</definedName>
    <definedName name="Electrical" localSheetId="13">[51]Summary!$E$11</definedName>
    <definedName name="Electrical" localSheetId="18">[51]Summary!$E$11</definedName>
    <definedName name="Electrical" localSheetId="14">[51]Summary!$E$11</definedName>
    <definedName name="Electrical" localSheetId="15">[51]Summary!$E$11</definedName>
    <definedName name="Electrical">[51]Summary!$E$11</definedName>
    <definedName name="Elementanzahl">#REF!</definedName>
    <definedName name="Elementausführung">#REF!</definedName>
    <definedName name="elements" localSheetId="23">#REF!</definedName>
    <definedName name="elements">#REF!</definedName>
    <definedName name="Elementzuordnung">#REF!</definedName>
    <definedName name="ELLEN1" localSheetId="3" hidden="1">{#N/A,#N/A,FALSE,"CCTV"}</definedName>
    <definedName name="ELLEN1" localSheetId="2" hidden="1">{#N/A,#N/A,FALSE,"CCTV"}</definedName>
    <definedName name="ELLEN1" localSheetId="4" hidden="1">{#N/A,#N/A,FALSE,"CCTV"}</definedName>
    <definedName name="ELLEN1" localSheetId="16" hidden="1">{#N/A,#N/A,FALSE,"CCTV"}</definedName>
    <definedName name="ELLEN1" localSheetId="21" hidden="1">{#N/A,#N/A,FALSE,"CCTV"}</definedName>
    <definedName name="ELLEN1" localSheetId="5" hidden="1">{#N/A,#N/A,FALSE,"CCTV"}</definedName>
    <definedName name="ELLEN1" localSheetId="13" hidden="1">{#N/A,#N/A,FALSE,"CCTV"}</definedName>
    <definedName name="ELLEN1" localSheetId="14" hidden="1">{#N/A,#N/A,FALSE,"CCTV"}</definedName>
    <definedName name="ELLEN1" localSheetId="15" hidden="1">{#N/A,#N/A,FALSE,"CCTV"}</definedName>
    <definedName name="ELLEN1" hidden="1">{#N/A,#N/A,FALSE,"CCTV"}</definedName>
    <definedName name="ELLEN10" localSheetId="3" hidden="1">{#N/A,#N/A,FALSE,"CCTV"}</definedName>
    <definedName name="ELLEN10" localSheetId="2" hidden="1">{#N/A,#N/A,FALSE,"CCTV"}</definedName>
    <definedName name="ELLEN10" localSheetId="4" hidden="1">{#N/A,#N/A,FALSE,"CCTV"}</definedName>
    <definedName name="ELLEN10" localSheetId="16" hidden="1">{#N/A,#N/A,FALSE,"CCTV"}</definedName>
    <definedName name="ELLEN10" localSheetId="21" hidden="1">{#N/A,#N/A,FALSE,"CCTV"}</definedName>
    <definedName name="ELLEN10" localSheetId="5" hidden="1">{#N/A,#N/A,FALSE,"CCTV"}</definedName>
    <definedName name="ELLEN10" localSheetId="13" hidden="1">{#N/A,#N/A,FALSE,"CCTV"}</definedName>
    <definedName name="ELLEN10" localSheetId="14" hidden="1">{#N/A,#N/A,FALSE,"CCTV"}</definedName>
    <definedName name="ELLEN10" localSheetId="15" hidden="1">{#N/A,#N/A,FALSE,"CCTV"}</definedName>
    <definedName name="ELLEN10" hidden="1">{#N/A,#N/A,FALSE,"CCTV"}</definedName>
    <definedName name="ELLEN11" localSheetId="3" hidden="1">{#N/A,#N/A,FALSE,"CCTV"}</definedName>
    <definedName name="ELLEN11" localSheetId="2" hidden="1">{#N/A,#N/A,FALSE,"CCTV"}</definedName>
    <definedName name="ELLEN11" localSheetId="4" hidden="1">{#N/A,#N/A,FALSE,"CCTV"}</definedName>
    <definedName name="ELLEN11" localSheetId="16" hidden="1">{#N/A,#N/A,FALSE,"CCTV"}</definedName>
    <definedName name="ELLEN11" localSheetId="21" hidden="1">{#N/A,#N/A,FALSE,"CCTV"}</definedName>
    <definedName name="ELLEN11" localSheetId="5" hidden="1">{#N/A,#N/A,FALSE,"CCTV"}</definedName>
    <definedName name="ELLEN11" localSheetId="13" hidden="1">{#N/A,#N/A,FALSE,"CCTV"}</definedName>
    <definedName name="ELLEN11" localSheetId="14" hidden="1">{#N/A,#N/A,FALSE,"CCTV"}</definedName>
    <definedName name="ELLEN11" localSheetId="15" hidden="1">{#N/A,#N/A,FALSE,"CCTV"}</definedName>
    <definedName name="ELLEN11" hidden="1">{#N/A,#N/A,FALSE,"CCTV"}</definedName>
    <definedName name="ELLEN12" localSheetId="3" hidden="1">{#N/A,#N/A,FALSE,"CCTV"}</definedName>
    <definedName name="ELLEN12" localSheetId="2" hidden="1">{#N/A,#N/A,FALSE,"CCTV"}</definedName>
    <definedName name="ELLEN12" localSheetId="4" hidden="1">{#N/A,#N/A,FALSE,"CCTV"}</definedName>
    <definedName name="ELLEN12" localSheetId="16" hidden="1">{#N/A,#N/A,FALSE,"CCTV"}</definedName>
    <definedName name="ELLEN12" localSheetId="21" hidden="1">{#N/A,#N/A,FALSE,"CCTV"}</definedName>
    <definedName name="ELLEN12" localSheetId="5" hidden="1">{#N/A,#N/A,FALSE,"CCTV"}</definedName>
    <definedName name="ELLEN12" localSheetId="13" hidden="1">{#N/A,#N/A,FALSE,"CCTV"}</definedName>
    <definedName name="ELLEN12" localSheetId="14" hidden="1">{#N/A,#N/A,FALSE,"CCTV"}</definedName>
    <definedName name="ELLEN12" localSheetId="15" hidden="1">{#N/A,#N/A,FALSE,"CCTV"}</definedName>
    <definedName name="ELLEN12" hidden="1">{#N/A,#N/A,FALSE,"CCTV"}</definedName>
    <definedName name="ELLEN13" localSheetId="3" hidden="1">{#N/A,#N/A,FALSE,"CCTV"}</definedName>
    <definedName name="ELLEN13" localSheetId="2" hidden="1">{#N/A,#N/A,FALSE,"CCTV"}</definedName>
    <definedName name="ELLEN13" localSheetId="4" hidden="1">{#N/A,#N/A,FALSE,"CCTV"}</definedName>
    <definedName name="ELLEN13" localSheetId="16" hidden="1">{#N/A,#N/A,FALSE,"CCTV"}</definedName>
    <definedName name="ELLEN13" localSheetId="21" hidden="1">{#N/A,#N/A,FALSE,"CCTV"}</definedName>
    <definedName name="ELLEN13" localSheetId="5" hidden="1">{#N/A,#N/A,FALSE,"CCTV"}</definedName>
    <definedName name="ELLEN13" localSheetId="13" hidden="1">{#N/A,#N/A,FALSE,"CCTV"}</definedName>
    <definedName name="ELLEN13" localSheetId="14" hidden="1">{#N/A,#N/A,FALSE,"CCTV"}</definedName>
    <definedName name="ELLEN13" localSheetId="15" hidden="1">{#N/A,#N/A,FALSE,"CCTV"}</definedName>
    <definedName name="ELLEN13" hidden="1">{#N/A,#N/A,FALSE,"CCTV"}</definedName>
    <definedName name="ELLEN14" localSheetId="3" hidden="1">{#N/A,#N/A,FALSE,"CCTV"}</definedName>
    <definedName name="ELLEN14" localSheetId="2" hidden="1">{#N/A,#N/A,FALSE,"CCTV"}</definedName>
    <definedName name="ELLEN14" localSheetId="4" hidden="1">{#N/A,#N/A,FALSE,"CCTV"}</definedName>
    <definedName name="ELLEN14" localSheetId="16" hidden="1">{#N/A,#N/A,FALSE,"CCTV"}</definedName>
    <definedName name="ELLEN14" localSheetId="21" hidden="1">{#N/A,#N/A,FALSE,"CCTV"}</definedName>
    <definedName name="ELLEN14" localSheetId="5" hidden="1">{#N/A,#N/A,FALSE,"CCTV"}</definedName>
    <definedName name="ELLEN14" localSheetId="13" hidden="1">{#N/A,#N/A,FALSE,"CCTV"}</definedName>
    <definedName name="ELLEN14" localSheetId="14" hidden="1">{#N/A,#N/A,FALSE,"CCTV"}</definedName>
    <definedName name="ELLEN14" localSheetId="15" hidden="1">{#N/A,#N/A,FALSE,"CCTV"}</definedName>
    <definedName name="ELLEN14" hidden="1">{#N/A,#N/A,FALSE,"CCTV"}</definedName>
    <definedName name="ELLEN15" localSheetId="3" hidden="1">{#N/A,#N/A,FALSE,"CCTV"}</definedName>
    <definedName name="ELLEN15" localSheetId="2" hidden="1">{#N/A,#N/A,FALSE,"CCTV"}</definedName>
    <definedName name="ELLEN15" localSheetId="4" hidden="1">{#N/A,#N/A,FALSE,"CCTV"}</definedName>
    <definedName name="ELLEN15" localSheetId="16" hidden="1">{#N/A,#N/A,FALSE,"CCTV"}</definedName>
    <definedName name="ELLEN15" localSheetId="21" hidden="1">{#N/A,#N/A,FALSE,"CCTV"}</definedName>
    <definedName name="ELLEN15" localSheetId="5" hidden="1">{#N/A,#N/A,FALSE,"CCTV"}</definedName>
    <definedName name="ELLEN15" localSheetId="13" hidden="1">{#N/A,#N/A,FALSE,"CCTV"}</definedName>
    <definedName name="ELLEN15" localSheetId="14" hidden="1">{#N/A,#N/A,FALSE,"CCTV"}</definedName>
    <definedName name="ELLEN15" localSheetId="15" hidden="1">{#N/A,#N/A,FALSE,"CCTV"}</definedName>
    <definedName name="ELLEN15" hidden="1">{#N/A,#N/A,FALSE,"CCTV"}</definedName>
    <definedName name="ELLEN16" localSheetId="3" hidden="1">{#N/A,#N/A,FALSE,"CCTV"}</definedName>
    <definedName name="ELLEN16" localSheetId="2" hidden="1">{#N/A,#N/A,FALSE,"CCTV"}</definedName>
    <definedName name="ELLEN16" localSheetId="4" hidden="1">{#N/A,#N/A,FALSE,"CCTV"}</definedName>
    <definedName name="ELLEN16" localSheetId="16" hidden="1">{#N/A,#N/A,FALSE,"CCTV"}</definedName>
    <definedName name="ELLEN16" localSheetId="21" hidden="1">{#N/A,#N/A,FALSE,"CCTV"}</definedName>
    <definedName name="ELLEN16" localSheetId="5" hidden="1">{#N/A,#N/A,FALSE,"CCTV"}</definedName>
    <definedName name="ELLEN16" localSheetId="13" hidden="1">{#N/A,#N/A,FALSE,"CCTV"}</definedName>
    <definedName name="ELLEN16" localSheetId="14" hidden="1">{#N/A,#N/A,FALSE,"CCTV"}</definedName>
    <definedName name="ELLEN16" localSheetId="15" hidden="1">{#N/A,#N/A,FALSE,"CCTV"}</definedName>
    <definedName name="ELLEN16" hidden="1">{#N/A,#N/A,FALSE,"CCTV"}</definedName>
    <definedName name="ELLEN17" localSheetId="3" hidden="1">{#N/A,#N/A,FALSE,"CCTV"}</definedName>
    <definedName name="ELLEN17" localSheetId="2" hidden="1">{#N/A,#N/A,FALSE,"CCTV"}</definedName>
    <definedName name="ELLEN17" localSheetId="4" hidden="1">{#N/A,#N/A,FALSE,"CCTV"}</definedName>
    <definedName name="ELLEN17" localSheetId="16" hidden="1">{#N/A,#N/A,FALSE,"CCTV"}</definedName>
    <definedName name="ELLEN17" localSheetId="21" hidden="1">{#N/A,#N/A,FALSE,"CCTV"}</definedName>
    <definedName name="ELLEN17" localSheetId="5" hidden="1">{#N/A,#N/A,FALSE,"CCTV"}</definedName>
    <definedName name="ELLEN17" localSheetId="13" hidden="1">{#N/A,#N/A,FALSE,"CCTV"}</definedName>
    <definedName name="ELLEN17" localSheetId="14" hidden="1">{#N/A,#N/A,FALSE,"CCTV"}</definedName>
    <definedName name="ELLEN17" localSheetId="15" hidden="1">{#N/A,#N/A,FALSE,"CCTV"}</definedName>
    <definedName name="ELLEN17" hidden="1">{#N/A,#N/A,FALSE,"CCTV"}</definedName>
    <definedName name="ELLEN18" localSheetId="3" hidden="1">{#N/A,#N/A,FALSE,"CCTV"}</definedName>
    <definedName name="ELLEN18" localSheetId="2" hidden="1">{#N/A,#N/A,FALSE,"CCTV"}</definedName>
    <definedName name="ELLEN18" localSheetId="4" hidden="1">{#N/A,#N/A,FALSE,"CCTV"}</definedName>
    <definedName name="ELLEN18" localSheetId="16" hidden="1">{#N/A,#N/A,FALSE,"CCTV"}</definedName>
    <definedName name="ELLEN18" localSheetId="21" hidden="1">{#N/A,#N/A,FALSE,"CCTV"}</definedName>
    <definedName name="ELLEN18" localSheetId="5" hidden="1">{#N/A,#N/A,FALSE,"CCTV"}</definedName>
    <definedName name="ELLEN18" localSheetId="13" hidden="1">{#N/A,#N/A,FALSE,"CCTV"}</definedName>
    <definedName name="ELLEN18" localSheetId="14" hidden="1">{#N/A,#N/A,FALSE,"CCTV"}</definedName>
    <definedName name="ELLEN18" localSheetId="15" hidden="1">{#N/A,#N/A,FALSE,"CCTV"}</definedName>
    <definedName name="ELLEN18" hidden="1">{#N/A,#N/A,FALSE,"CCTV"}</definedName>
    <definedName name="ELLEN19" localSheetId="3" hidden="1">{#N/A,#N/A,FALSE,"CCTV"}</definedName>
    <definedName name="ELLEN19" localSheetId="2" hidden="1">{#N/A,#N/A,FALSE,"CCTV"}</definedName>
    <definedName name="ELLEN19" localSheetId="4" hidden="1">{#N/A,#N/A,FALSE,"CCTV"}</definedName>
    <definedName name="ELLEN19" localSheetId="16" hidden="1">{#N/A,#N/A,FALSE,"CCTV"}</definedName>
    <definedName name="ELLEN19" localSheetId="21" hidden="1">{#N/A,#N/A,FALSE,"CCTV"}</definedName>
    <definedName name="ELLEN19" localSheetId="5" hidden="1">{#N/A,#N/A,FALSE,"CCTV"}</definedName>
    <definedName name="ELLEN19" localSheetId="13" hidden="1">{#N/A,#N/A,FALSE,"CCTV"}</definedName>
    <definedName name="ELLEN19" localSheetId="14" hidden="1">{#N/A,#N/A,FALSE,"CCTV"}</definedName>
    <definedName name="ELLEN19" localSheetId="15" hidden="1">{#N/A,#N/A,FALSE,"CCTV"}</definedName>
    <definedName name="ELLEN19" hidden="1">{#N/A,#N/A,FALSE,"CCTV"}</definedName>
    <definedName name="ELLEN2" localSheetId="3" hidden="1">{#N/A,#N/A,FALSE,"CCTV"}</definedName>
    <definedName name="ELLEN2" localSheetId="2" hidden="1">{#N/A,#N/A,FALSE,"CCTV"}</definedName>
    <definedName name="ELLEN2" localSheetId="4" hidden="1">{#N/A,#N/A,FALSE,"CCTV"}</definedName>
    <definedName name="ELLEN2" localSheetId="16" hidden="1">{#N/A,#N/A,FALSE,"CCTV"}</definedName>
    <definedName name="ELLEN2" localSheetId="21" hidden="1">{#N/A,#N/A,FALSE,"CCTV"}</definedName>
    <definedName name="ELLEN2" localSheetId="5" hidden="1">{#N/A,#N/A,FALSE,"CCTV"}</definedName>
    <definedName name="ELLEN2" localSheetId="13" hidden="1">{#N/A,#N/A,FALSE,"CCTV"}</definedName>
    <definedName name="ELLEN2" localSheetId="14" hidden="1">{#N/A,#N/A,FALSE,"CCTV"}</definedName>
    <definedName name="ELLEN2" localSheetId="15" hidden="1">{#N/A,#N/A,FALSE,"CCTV"}</definedName>
    <definedName name="ELLEN2" hidden="1">{#N/A,#N/A,FALSE,"CCTV"}</definedName>
    <definedName name="ELLEN3" localSheetId="3" hidden="1">{#N/A,#N/A,FALSE,"CCTV"}</definedName>
    <definedName name="ELLEN3" localSheetId="2" hidden="1">{#N/A,#N/A,FALSE,"CCTV"}</definedName>
    <definedName name="ELLEN3" localSheetId="4" hidden="1">{#N/A,#N/A,FALSE,"CCTV"}</definedName>
    <definedName name="ELLEN3" localSheetId="16" hidden="1">{#N/A,#N/A,FALSE,"CCTV"}</definedName>
    <definedName name="ELLEN3" localSheetId="21" hidden="1">{#N/A,#N/A,FALSE,"CCTV"}</definedName>
    <definedName name="ELLEN3" localSheetId="5" hidden="1">{#N/A,#N/A,FALSE,"CCTV"}</definedName>
    <definedName name="ELLEN3" localSheetId="13" hidden="1">{#N/A,#N/A,FALSE,"CCTV"}</definedName>
    <definedName name="ELLEN3" localSheetId="14" hidden="1">{#N/A,#N/A,FALSE,"CCTV"}</definedName>
    <definedName name="ELLEN3" localSheetId="15" hidden="1">{#N/A,#N/A,FALSE,"CCTV"}</definedName>
    <definedName name="ELLEN3" hidden="1">{#N/A,#N/A,FALSE,"CCTV"}</definedName>
    <definedName name="ELLEN4" localSheetId="3" hidden="1">{#N/A,#N/A,FALSE,"CCTV"}</definedName>
    <definedName name="ELLEN4" localSheetId="2" hidden="1">{#N/A,#N/A,FALSE,"CCTV"}</definedName>
    <definedName name="ELLEN4" localSheetId="4" hidden="1">{#N/A,#N/A,FALSE,"CCTV"}</definedName>
    <definedName name="ELLEN4" localSheetId="16" hidden="1">{#N/A,#N/A,FALSE,"CCTV"}</definedName>
    <definedName name="ELLEN4" localSheetId="21" hidden="1">{#N/A,#N/A,FALSE,"CCTV"}</definedName>
    <definedName name="ELLEN4" localSheetId="5" hidden="1">{#N/A,#N/A,FALSE,"CCTV"}</definedName>
    <definedName name="ELLEN4" localSheetId="13" hidden="1">{#N/A,#N/A,FALSE,"CCTV"}</definedName>
    <definedName name="ELLEN4" localSheetId="14" hidden="1">{#N/A,#N/A,FALSE,"CCTV"}</definedName>
    <definedName name="ELLEN4" localSheetId="15" hidden="1">{#N/A,#N/A,FALSE,"CCTV"}</definedName>
    <definedName name="ELLEN4" hidden="1">{#N/A,#N/A,FALSE,"CCTV"}</definedName>
    <definedName name="ELLEN5" localSheetId="3" hidden="1">{#N/A,#N/A,FALSE,"CCTV"}</definedName>
    <definedName name="ELLEN5" localSheetId="2" hidden="1">{#N/A,#N/A,FALSE,"CCTV"}</definedName>
    <definedName name="ELLEN5" localSheetId="4" hidden="1">{#N/A,#N/A,FALSE,"CCTV"}</definedName>
    <definedName name="ELLEN5" localSheetId="16" hidden="1">{#N/A,#N/A,FALSE,"CCTV"}</definedName>
    <definedName name="ELLEN5" localSheetId="21" hidden="1">{#N/A,#N/A,FALSE,"CCTV"}</definedName>
    <definedName name="ELLEN5" localSheetId="5" hidden="1">{#N/A,#N/A,FALSE,"CCTV"}</definedName>
    <definedName name="ELLEN5" localSheetId="13" hidden="1">{#N/A,#N/A,FALSE,"CCTV"}</definedName>
    <definedName name="ELLEN5" localSheetId="14" hidden="1">{#N/A,#N/A,FALSE,"CCTV"}</definedName>
    <definedName name="ELLEN5" localSheetId="15" hidden="1">{#N/A,#N/A,FALSE,"CCTV"}</definedName>
    <definedName name="ELLEN5" hidden="1">{#N/A,#N/A,FALSE,"CCTV"}</definedName>
    <definedName name="ELLEN6" localSheetId="3" hidden="1">{#N/A,#N/A,FALSE,"CCTV"}</definedName>
    <definedName name="ELLEN6" localSheetId="2" hidden="1">{#N/A,#N/A,FALSE,"CCTV"}</definedName>
    <definedName name="ELLEN6" localSheetId="4" hidden="1">{#N/A,#N/A,FALSE,"CCTV"}</definedName>
    <definedName name="ELLEN6" localSheetId="16" hidden="1">{#N/A,#N/A,FALSE,"CCTV"}</definedName>
    <definedName name="ELLEN6" localSheetId="21" hidden="1">{#N/A,#N/A,FALSE,"CCTV"}</definedName>
    <definedName name="ELLEN6" localSheetId="5" hidden="1">{#N/A,#N/A,FALSE,"CCTV"}</definedName>
    <definedName name="ELLEN6" localSheetId="13" hidden="1">{#N/A,#N/A,FALSE,"CCTV"}</definedName>
    <definedName name="ELLEN6" localSheetId="14" hidden="1">{#N/A,#N/A,FALSE,"CCTV"}</definedName>
    <definedName name="ELLEN6" localSheetId="15" hidden="1">{#N/A,#N/A,FALSE,"CCTV"}</definedName>
    <definedName name="ELLEN6" hidden="1">{#N/A,#N/A,FALSE,"CCTV"}</definedName>
    <definedName name="ELLEN7" localSheetId="3" hidden="1">{#N/A,#N/A,FALSE,"CCTV"}</definedName>
    <definedName name="ELLEN7" localSheetId="2" hidden="1">{#N/A,#N/A,FALSE,"CCTV"}</definedName>
    <definedName name="ELLEN7" localSheetId="4" hidden="1">{#N/A,#N/A,FALSE,"CCTV"}</definedName>
    <definedName name="ELLEN7" localSheetId="16" hidden="1">{#N/A,#N/A,FALSE,"CCTV"}</definedName>
    <definedName name="ELLEN7" localSheetId="21" hidden="1">{#N/A,#N/A,FALSE,"CCTV"}</definedName>
    <definedName name="ELLEN7" localSheetId="5" hidden="1">{#N/A,#N/A,FALSE,"CCTV"}</definedName>
    <definedName name="ELLEN7" localSheetId="13" hidden="1">{#N/A,#N/A,FALSE,"CCTV"}</definedName>
    <definedName name="ELLEN7" localSheetId="14" hidden="1">{#N/A,#N/A,FALSE,"CCTV"}</definedName>
    <definedName name="ELLEN7" localSheetId="15" hidden="1">{#N/A,#N/A,FALSE,"CCTV"}</definedName>
    <definedName name="ELLEN7" hidden="1">{#N/A,#N/A,FALSE,"CCTV"}</definedName>
    <definedName name="ELLEN8" localSheetId="3" hidden="1">{#N/A,#N/A,FALSE,"CCTV"}</definedName>
    <definedName name="ELLEN8" localSheetId="2" hidden="1">{#N/A,#N/A,FALSE,"CCTV"}</definedName>
    <definedName name="ELLEN8" localSheetId="4" hidden="1">{#N/A,#N/A,FALSE,"CCTV"}</definedName>
    <definedName name="ELLEN8" localSheetId="16" hidden="1">{#N/A,#N/A,FALSE,"CCTV"}</definedName>
    <definedName name="ELLEN8" localSheetId="21" hidden="1">{#N/A,#N/A,FALSE,"CCTV"}</definedName>
    <definedName name="ELLEN8" localSheetId="5" hidden="1">{#N/A,#N/A,FALSE,"CCTV"}</definedName>
    <definedName name="ELLEN8" localSheetId="13" hidden="1">{#N/A,#N/A,FALSE,"CCTV"}</definedName>
    <definedName name="ELLEN8" localSheetId="14" hidden="1">{#N/A,#N/A,FALSE,"CCTV"}</definedName>
    <definedName name="ELLEN8" localSheetId="15" hidden="1">{#N/A,#N/A,FALSE,"CCTV"}</definedName>
    <definedName name="ELLEN8" hidden="1">{#N/A,#N/A,FALSE,"CCTV"}</definedName>
    <definedName name="ELLEN9" localSheetId="3" hidden="1">{#N/A,#N/A,FALSE,"CCTV"}</definedName>
    <definedName name="ELLEN9" localSheetId="2" hidden="1">{#N/A,#N/A,FALSE,"CCTV"}</definedName>
    <definedName name="ELLEN9" localSheetId="4" hidden="1">{#N/A,#N/A,FALSE,"CCTV"}</definedName>
    <definedName name="ELLEN9" localSheetId="16" hidden="1">{#N/A,#N/A,FALSE,"CCTV"}</definedName>
    <definedName name="ELLEN9" localSheetId="21" hidden="1">{#N/A,#N/A,FALSE,"CCTV"}</definedName>
    <definedName name="ELLEN9" localSheetId="5" hidden="1">{#N/A,#N/A,FALSE,"CCTV"}</definedName>
    <definedName name="ELLEN9" localSheetId="13" hidden="1">{#N/A,#N/A,FALSE,"CCTV"}</definedName>
    <definedName name="ELLEN9" localSheetId="14" hidden="1">{#N/A,#N/A,FALSE,"CCTV"}</definedName>
    <definedName name="ELLEN9" localSheetId="15" hidden="1">{#N/A,#N/A,FALSE,"CCTV"}</definedName>
    <definedName name="ELLEN9" hidden="1">{#N/A,#N/A,FALSE,"CCTV"}</definedName>
    <definedName name="ELT">#REF!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COS_FC" localSheetId="23">#REF!</definedName>
    <definedName name="END_COS_FC">#REF!</definedName>
    <definedName name="END_COS_SUP" localSheetId="23">#REF!</definedName>
    <definedName name="END_COS_SUP">#REF!</definedName>
    <definedName name="END_EX_COSS" localSheetId="23">#REF!</definedName>
    <definedName name="END_EX_COSS">#REF!</definedName>
    <definedName name="END_EX_PAYFC" localSheetId="23">#REF!</definedName>
    <definedName name="END_EX_PAYFC">#REF!</definedName>
    <definedName name="END_EX_PAYLC" localSheetId="23">#REF!</definedName>
    <definedName name="END_EX_PAYLC">#REF!</definedName>
    <definedName name="END_EX_PAYS" localSheetId="23">#REF!</definedName>
    <definedName name="END_EX_PAYS">#REF!</definedName>
    <definedName name="END_PAY_FC" localSheetId="23">#REF!</definedName>
    <definedName name="END_PAY_FC">#REF!</definedName>
    <definedName name="END_PAY_LC" localSheetId="23">#REF!</definedName>
    <definedName name="END_PAY_LC">#REF!</definedName>
    <definedName name="END_PAY_SUP" localSheetId="23">#REF!</definedName>
    <definedName name="END_PAY_SUP">#REF!</definedName>
    <definedName name="END_PLATES" localSheetId="3">'[69]DATA LISTS'!#REF!</definedName>
    <definedName name="END_PLATES" localSheetId="2">'[69]DATA LISTS'!#REF!</definedName>
    <definedName name="END_PLATES" localSheetId="4">'[69]DATA LISTS'!#REF!</definedName>
    <definedName name="END_PLATES" localSheetId="16">'[69]DATA LISTS'!#REF!</definedName>
    <definedName name="END_PLATES" localSheetId="21">'[69]DATA LISTS'!#REF!</definedName>
    <definedName name="END_PLATES" localSheetId="5">'[69]DATA LISTS'!#REF!</definedName>
    <definedName name="END_PLATES" localSheetId="13">'[69]DATA LISTS'!#REF!</definedName>
    <definedName name="END_PLATES" localSheetId="18">'[69]DATA LISTS'!#REF!</definedName>
    <definedName name="END_PLATES" localSheetId="14">'[69]DATA LISTS'!#REF!</definedName>
    <definedName name="END_PLATES" localSheetId="15">'[69]DATA LISTS'!#REF!</definedName>
    <definedName name="END_PLATES">'[69]DATA LISTS'!#REF!</definedName>
    <definedName name="Eng_costs_FC" localSheetId="23">#REF!</definedName>
    <definedName name="Eng_costs_FC">#REF!</definedName>
    <definedName name="Eng_costs_LC" localSheetId="23">#REF!</definedName>
    <definedName name="Eng_costs_LC">#REF!</definedName>
    <definedName name="ENG_Manag_Transport" localSheetId="23">#REF!</definedName>
    <definedName name="ENG_Manag_Transport">#REF!</definedName>
    <definedName name="ENS235JR">#REF!</definedName>
    <definedName name="Env_ASMETableName" localSheetId="23">#REF!</definedName>
    <definedName name="Env_ASMETableName">#REF!</definedName>
    <definedName name="Env_MaterialNames" localSheetId="23">#REF!:INDEX(#REF!,SUMPRODUCT(--(#REF!&lt;&gt;"")))</definedName>
    <definedName name="Env_MaterialNames">#REF!:INDEX(#REF!,SUMPRODUCT(--(#REF!&lt;&gt;"")))</definedName>
    <definedName name="EOL">#REF!</definedName>
    <definedName name="EPA" localSheetId="23">#REF!</definedName>
    <definedName name="EPA">#REF!</definedName>
    <definedName name="EPrice" localSheetId="3">'[51]Labor Sum'!$C$32</definedName>
    <definedName name="EPrice" localSheetId="2">'[51]Labor Sum'!$C$32</definedName>
    <definedName name="EPrice" localSheetId="4">'[51]Labor Sum'!$C$32</definedName>
    <definedName name="EPrice" localSheetId="16">'[51]Labor Sum'!$C$32</definedName>
    <definedName name="EPrice" localSheetId="21">'[51]Labor Sum'!$C$32</definedName>
    <definedName name="EPrice" localSheetId="5">'[51]Labor Sum'!$C$32</definedName>
    <definedName name="EPrice" localSheetId="13">'[51]Labor Sum'!$C$32</definedName>
    <definedName name="EPrice" localSheetId="18">'[51]Labor Sum'!$C$32</definedName>
    <definedName name="EPrice" localSheetId="14">'[51]Labor Sum'!$C$32</definedName>
    <definedName name="EPrice" localSheetId="15">'[51]Labor Sum'!$C$32</definedName>
    <definedName name="EPrice">'[51]Labor Sum'!$C$32</definedName>
    <definedName name="EQPT">'[46]S N'!$B$5:$I$23</definedName>
    <definedName name="equipment" localSheetId="3" hidden="1">{#N/A,#N/A,FALSE,"CCTV"}</definedName>
    <definedName name="equipment" localSheetId="2" hidden="1">{#N/A,#N/A,FALSE,"CCTV"}</definedName>
    <definedName name="equipment" localSheetId="4" hidden="1">{#N/A,#N/A,FALSE,"CCTV"}</definedName>
    <definedName name="equipment" localSheetId="16" hidden="1">{#N/A,#N/A,FALSE,"CCTV"}</definedName>
    <definedName name="equipment" localSheetId="21" hidden="1">{#N/A,#N/A,FALSE,"CCTV"}</definedName>
    <definedName name="equipment" localSheetId="5" hidden="1">{#N/A,#N/A,FALSE,"CCTV"}</definedName>
    <definedName name="equipment" localSheetId="13" hidden="1">{#N/A,#N/A,FALSE,"CCTV"}</definedName>
    <definedName name="equipment" localSheetId="14" hidden="1">{#N/A,#N/A,FALSE,"CCTV"}</definedName>
    <definedName name="equipment" localSheetId="15" hidden="1">{#N/A,#N/A,FALSE,"CCTV"}</definedName>
    <definedName name="equipment" hidden="1">{#N/A,#N/A,FALSE,"CCTV"}</definedName>
    <definedName name="equptdist"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localSheetId="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localSheetId="16"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localSheetId="2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localSheetId="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localSheetId="1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localSheetId="1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localSheetId="1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 localSheetId="3" hidden="1">{#N/A,#N/A,FALSE,"CCTV"}</definedName>
    <definedName name="ER" localSheetId="9" hidden="1">{#N/A,#N/A,FALSE,"CCTV"}</definedName>
    <definedName name="ER" localSheetId="8" hidden="1">{#N/A,#N/A,FALSE,"CCTV"}</definedName>
    <definedName name="ER" localSheetId="0" hidden="1">{#N/A,#N/A,FALSE,"CCTV"}</definedName>
    <definedName name="ER" localSheetId="10" hidden="1">{#N/A,#N/A,FALSE,"CCTV"}</definedName>
    <definedName name="ER" localSheetId="6" hidden="1">{#N/A,#N/A,FALSE,"CCTV"}</definedName>
    <definedName name="ER" localSheetId="12" hidden="1">{#N/A,#N/A,FALSE,"CCTV"}</definedName>
    <definedName name="ER" localSheetId="11" hidden="1">{#N/A,#N/A,FALSE,"CCTV"}</definedName>
    <definedName name="ER" localSheetId="1" hidden="1">{#N/A,#N/A,FALSE,"CCTV"}</definedName>
    <definedName name="ER" localSheetId="2" hidden="1">{#N/A,#N/A,FALSE,"CCTV"}</definedName>
    <definedName name="ER" localSheetId="4" hidden="1">{#N/A,#N/A,FALSE,"CCTV"}</definedName>
    <definedName name="ER" localSheetId="16" hidden="1">{#N/A,#N/A,FALSE,"CCTV"}</definedName>
    <definedName name="ER" localSheetId="21" hidden="1">{#N/A,#N/A,FALSE,"CCTV"}</definedName>
    <definedName name="ER" localSheetId="5" hidden="1">{#N/A,#N/A,FALSE,"CCTV"}</definedName>
    <definedName name="ER" localSheetId="23" hidden="1">{#N/A,#N/A,FALSE,"CCTV"}</definedName>
    <definedName name="ER" localSheetId="7" hidden="1">{#N/A,#N/A,FALSE,"CCTV"}</definedName>
    <definedName name="ER" localSheetId="13" hidden="1">{#N/A,#N/A,FALSE,"CCTV"}</definedName>
    <definedName name="ER" localSheetId="18" hidden="1">{#N/A,#N/A,FALSE,"CCTV"}</definedName>
    <definedName name="ER" localSheetId="14" hidden="1">{#N/A,#N/A,FALSE,"CCTV"}</definedName>
    <definedName name="ER" localSheetId="15" hidden="1">{#N/A,#N/A,FALSE,"CCTV"}</definedName>
    <definedName name="ER" hidden="1">{#N/A,#N/A,FALSE,"CCTV"}</definedName>
    <definedName name="ERD" localSheetId="3" hidden="1">{#N/A,#N/A,TRUE,"Basic";#N/A,#N/A,TRUE,"EXT-TABLE";#N/A,#N/A,TRUE,"STEEL";#N/A,#N/A,TRUE,"INT-Table";#N/A,#N/A,TRUE,"STEEL";#N/A,#N/A,TRUE,"Door"}</definedName>
    <definedName name="ERD" localSheetId="2" hidden="1">{#N/A,#N/A,TRUE,"Basic";#N/A,#N/A,TRUE,"EXT-TABLE";#N/A,#N/A,TRUE,"STEEL";#N/A,#N/A,TRUE,"INT-Table";#N/A,#N/A,TRUE,"STEEL";#N/A,#N/A,TRUE,"Door"}</definedName>
    <definedName name="ERD" localSheetId="4" hidden="1">{#N/A,#N/A,TRUE,"Basic";#N/A,#N/A,TRUE,"EXT-TABLE";#N/A,#N/A,TRUE,"STEEL";#N/A,#N/A,TRUE,"INT-Table";#N/A,#N/A,TRUE,"STEEL";#N/A,#N/A,TRUE,"Door"}</definedName>
    <definedName name="ERD" localSheetId="16" hidden="1">{#N/A,#N/A,TRUE,"Basic";#N/A,#N/A,TRUE,"EXT-TABLE";#N/A,#N/A,TRUE,"STEEL";#N/A,#N/A,TRUE,"INT-Table";#N/A,#N/A,TRUE,"STEEL";#N/A,#N/A,TRUE,"Door"}</definedName>
    <definedName name="ERD" localSheetId="21" hidden="1">{#N/A,#N/A,TRUE,"Basic";#N/A,#N/A,TRUE,"EXT-TABLE";#N/A,#N/A,TRUE,"STEEL";#N/A,#N/A,TRUE,"INT-Table";#N/A,#N/A,TRUE,"STEEL";#N/A,#N/A,TRUE,"Door"}</definedName>
    <definedName name="ERD" localSheetId="5" hidden="1">{#N/A,#N/A,TRUE,"Basic";#N/A,#N/A,TRUE,"EXT-TABLE";#N/A,#N/A,TRUE,"STEEL";#N/A,#N/A,TRUE,"INT-Table";#N/A,#N/A,TRUE,"STEEL";#N/A,#N/A,TRUE,"Door"}</definedName>
    <definedName name="ERD" localSheetId="13" hidden="1">{#N/A,#N/A,TRUE,"Basic";#N/A,#N/A,TRUE,"EXT-TABLE";#N/A,#N/A,TRUE,"STEEL";#N/A,#N/A,TRUE,"INT-Table";#N/A,#N/A,TRUE,"STEEL";#N/A,#N/A,TRUE,"Door"}</definedName>
    <definedName name="ERD" localSheetId="14" hidden="1">{#N/A,#N/A,TRUE,"Basic";#N/A,#N/A,TRUE,"EXT-TABLE";#N/A,#N/A,TRUE,"STEEL";#N/A,#N/A,TRUE,"INT-Table";#N/A,#N/A,TRUE,"STEEL";#N/A,#N/A,TRUE,"Door"}</definedName>
    <definedName name="ERD" localSheetId="15" hidden="1">{#N/A,#N/A,TRUE,"Basic";#N/A,#N/A,TRUE,"EXT-TABLE";#N/A,#N/A,TRUE,"STEEL";#N/A,#N/A,TRUE,"INT-Table";#N/A,#N/A,TRUE,"STEEL";#N/A,#N/A,TRUE,"Door"}</definedName>
    <definedName name="ERD" hidden="1">{#N/A,#N/A,TRUE,"Basic";#N/A,#N/A,TRUE,"EXT-TABLE";#N/A,#N/A,TRUE,"STEEL";#N/A,#N/A,TRUE,"INT-Table";#N/A,#N/A,TRUE,"STEEL";#N/A,#N/A,TRUE,"Door"}</definedName>
    <definedName name="Erect_FC" localSheetId="23">#REF!</definedName>
    <definedName name="Erect_FC">#REF!</definedName>
    <definedName name="Erect_LC" localSheetId="23">#REF!</definedName>
    <definedName name="Erect_LC">#REF!</definedName>
    <definedName name="erect_ttl" localSheetId="23">#REF!</definedName>
    <definedName name="erect_ttl">#REF!</definedName>
    <definedName name="ErrName014017641">#REF!</definedName>
    <definedName name="ErrName162821590" localSheetId="3" hidden="1">[70]Cash2!$K$16:$K$36</definedName>
    <definedName name="ErrName162821590" localSheetId="9" hidden="1">[70]Cash2!$K$16:$K$36</definedName>
    <definedName name="ErrName162821590" localSheetId="8" hidden="1">[70]Cash2!$K$16:$K$36</definedName>
    <definedName name="ErrName162821590" localSheetId="0" hidden="1">[70]Cash2!$K$16:$K$36</definedName>
    <definedName name="ErrName162821590" localSheetId="10" hidden="1">[70]Cash2!$K$16:$K$36</definedName>
    <definedName name="ErrName162821590" localSheetId="6" hidden="1">[70]Cash2!$K$16:$K$36</definedName>
    <definedName name="ErrName162821590" localSheetId="12" hidden="1">[70]Cash2!$K$16:$K$36</definedName>
    <definedName name="ErrName162821590" localSheetId="11" hidden="1">[70]Cash2!$K$16:$K$36</definedName>
    <definedName name="ErrName162821590" localSheetId="1" hidden="1">[70]Cash2!$K$16:$K$36</definedName>
    <definedName name="ErrName162821590" localSheetId="2" hidden="1">[70]Cash2!$K$16:$K$36</definedName>
    <definedName name="ErrName162821590" localSheetId="4" hidden="1">[70]Cash2!$K$16:$K$36</definedName>
    <definedName name="ErrName162821590" localSheetId="16" hidden="1">[70]Cash2!$K$16:$K$36</definedName>
    <definedName name="ErrName162821590" localSheetId="21" hidden="1">[70]Cash2!$K$16:$K$36</definedName>
    <definedName name="ErrName162821590" localSheetId="5" hidden="1">[70]Cash2!$K$16:$K$36</definedName>
    <definedName name="ErrName162821590" localSheetId="7" hidden="1">[70]Cash2!$K$16:$K$36</definedName>
    <definedName name="ErrName162821590" localSheetId="13" hidden="1">[70]Cash2!$K$16:$K$36</definedName>
    <definedName name="ErrName162821590" localSheetId="18" hidden="1">[70]Cash2!$K$16:$K$36</definedName>
    <definedName name="ErrName162821590" localSheetId="14" hidden="1">[70]Cash2!$K$16:$K$36</definedName>
    <definedName name="ErrName162821590" localSheetId="15" hidden="1">[70]Cash2!$K$16:$K$36</definedName>
    <definedName name="ErrName162821590" hidden="1">[39]Cash2!$K$16:$K$36</definedName>
    <definedName name="ErrName301948010" localSheetId="3" hidden="1">{0,0,0,0;0,0,0,0;0,0,0,0;0,0,0,0;0,0,0,0;0,0,0,0}</definedName>
    <definedName name="ErrName301948010" localSheetId="2" hidden="1">{0,0,0,0;0,0,0,0;0,0,0,0;0,0,0,0;0,0,0,0;0,0,0,0}</definedName>
    <definedName name="ErrName301948010" localSheetId="4" hidden="1">{0,0,0,0;0,0,0,0;0,0,0,0;0,0,0,0;0,0,0,0;0,0,0,0}</definedName>
    <definedName name="ErrName301948010" localSheetId="16" hidden="1">{0,0,0,0;0,0,0,0;0,0,0,0;0,0,0,0;0,0,0,0;0,0,0,0}</definedName>
    <definedName name="ErrName301948010" localSheetId="21" hidden="1">{0,0,0,0;0,0,0,0;0,0,0,0;0,0,0,0;0,0,0,0;0,0,0,0}</definedName>
    <definedName name="ErrName301948010" localSheetId="5" hidden="1">{0,0,0,0;0,0,0,0;0,0,0,0;0,0,0,0;0,0,0,0;0,0,0,0}</definedName>
    <definedName name="ErrName301948010" localSheetId="13" hidden="1">{0,0,0,0;0,0,0,0;0,0,0,0;0,0,0,0;0,0,0,0;0,0,0,0}</definedName>
    <definedName name="ErrName301948010" localSheetId="14" hidden="1">{0,0,0,0;0,0,0,0;0,0,0,0;0,0,0,0;0,0,0,0;0,0,0,0}</definedName>
    <definedName name="ErrName301948010" localSheetId="15" hidden="1">{0,0,0,0;0,0,0,0;0,0,0,0;0,0,0,0;0,0,0,0;0,0,0,0}</definedName>
    <definedName name="ErrName301948010" hidden="1">{0,0,0,0;0,0,0,0;0,0,0,0;0,0,0,0;0,0,0,0;0,0,0,0}</definedName>
    <definedName name="ErrName301948010_1" localSheetId="3" hidden="1">{0,0,0,0;0,0,0,0;0,0,0,0;0,0,0,0;0,0,0,0;0,0,0,0}</definedName>
    <definedName name="ErrName301948010_1" localSheetId="2" hidden="1">{0,0,0,0;0,0,0,0;0,0,0,0;0,0,0,0;0,0,0,0;0,0,0,0}</definedName>
    <definedName name="ErrName301948010_1" localSheetId="4" hidden="1">{0,0,0,0;0,0,0,0;0,0,0,0;0,0,0,0;0,0,0,0;0,0,0,0}</definedName>
    <definedName name="ErrName301948010_1" localSheetId="16" hidden="1">{0,0,0,0;0,0,0,0;0,0,0,0;0,0,0,0;0,0,0,0;0,0,0,0}</definedName>
    <definedName name="ErrName301948010_1" localSheetId="21" hidden="1">{0,0,0,0;0,0,0,0;0,0,0,0;0,0,0,0;0,0,0,0;0,0,0,0}</definedName>
    <definedName name="ErrName301948010_1" localSheetId="5" hidden="1">{0,0,0,0;0,0,0,0;0,0,0,0;0,0,0,0;0,0,0,0;0,0,0,0}</definedName>
    <definedName name="ErrName301948010_1" localSheetId="13" hidden="1">{0,0,0,0;0,0,0,0;0,0,0,0;0,0,0,0;0,0,0,0;0,0,0,0}</definedName>
    <definedName name="ErrName301948010_1" localSheetId="14" hidden="1">{0,0,0,0;0,0,0,0;0,0,0,0;0,0,0,0;0,0,0,0;0,0,0,0}</definedName>
    <definedName name="ErrName301948010_1" localSheetId="15" hidden="1">{0,0,0,0;0,0,0,0;0,0,0,0;0,0,0,0;0,0,0,0;0,0,0,0}</definedName>
    <definedName name="ErrName301948010_1" hidden="1">{0,0,0,0;0,0,0,0;0,0,0,0;0,0,0,0;0,0,0,0;0,0,0,0}</definedName>
    <definedName name="ErrName301948010_1_1" localSheetId="3" hidden="1">{0,0,0,0;0,0,0,0;0,0,0,0;0,0,0,0;0,0,0,0;0,0,0,0}</definedName>
    <definedName name="ErrName301948010_1_1" localSheetId="2" hidden="1">{0,0,0,0;0,0,0,0;0,0,0,0;0,0,0,0;0,0,0,0;0,0,0,0}</definedName>
    <definedName name="ErrName301948010_1_1" localSheetId="4" hidden="1">{0,0,0,0;0,0,0,0;0,0,0,0;0,0,0,0;0,0,0,0;0,0,0,0}</definedName>
    <definedName name="ErrName301948010_1_1" localSheetId="16" hidden="1">{0,0,0,0;0,0,0,0;0,0,0,0;0,0,0,0;0,0,0,0;0,0,0,0}</definedName>
    <definedName name="ErrName301948010_1_1" localSheetId="21" hidden="1">{0,0,0,0;0,0,0,0;0,0,0,0;0,0,0,0;0,0,0,0;0,0,0,0}</definedName>
    <definedName name="ErrName301948010_1_1" localSheetId="5" hidden="1">{0,0,0,0;0,0,0,0;0,0,0,0;0,0,0,0;0,0,0,0;0,0,0,0}</definedName>
    <definedName name="ErrName301948010_1_1" localSheetId="13" hidden="1">{0,0,0,0;0,0,0,0;0,0,0,0;0,0,0,0;0,0,0,0;0,0,0,0}</definedName>
    <definedName name="ErrName301948010_1_1" localSheetId="14" hidden="1">{0,0,0,0;0,0,0,0;0,0,0,0;0,0,0,0;0,0,0,0;0,0,0,0}</definedName>
    <definedName name="ErrName301948010_1_1" localSheetId="15" hidden="1">{0,0,0,0;0,0,0,0;0,0,0,0;0,0,0,0;0,0,0,0;0,0,0,0}</definedName>
    <definedName name="ErrName301948010_1_1" hidden="1">{0,0,0,0;0,0,0,0;0,0,0,0;0,0,0,0;0,0,0,0;0,0,0,0}</definedName>
    <definedName name="ErrName301948010_1_2" localSheetId="3" hidden="1">{0,0,0,0;0,0,0,0;0,0,0,0;0,0,0,0;0,0,0,0;0,0,0,0}</definedName>
    <definedName name="ErrName301948010_1_2" localSheetId="2" hidden="1">{0,0,0,0;0,0,0,0;0,0,0,0;0,0,0,0;0,0,0,0;0,0,0,0}</definedName>
    <definedName name="ErrName301948010_1_2" localSheetId="4" hidden="1">{0,0,0,0;0,0,0,0;0,0,0,0;0,0,0,0;0,0,0,0;0,0,0,0}</definedName>
    <definedName name="ErrName301948010_1_2" localSheetId="16" hidden="1">{0,0,0,0;0,0,0,0;0,0,0,0;0,0,0,0;0,0,0,0;0,0,0,0}</definedName>
    <definedName name="ErrName301948010_1_2" localSheetId="21" hidden="1">{0,0,0,0;0,0,0,0;0,0,0,0;0,0,0,0;0,0,0,0;0,0,0,0}</definedName>
    <definedName name="ErrName301948010_1_2" localSheetId="5" hidden="1">{0,0,0,0;0,0,0,0;0,0,0,0;0,0,0,0;0,0,0,0;0,0,0,0}</definedName>
    <definedName name="ErrName301948010_1_2" localSheetId="13" hidden="1">{0,0,0,0;0,0,0,0;0,0,0,0;0,0,0,0;0,0,0,0;0,0,0,0}</definedName>
    <definedName name="ErrName301948010_1_2" localSheetId="14" hidden="1">{0,0,0,0;0,0,0,0;0,0,0,0;0,0,0,0;0,0,0,0;0,0,0,0}</definedName>
    <definedName name="ErrName301948010_1_2" localSheetId="15" hidden="1">{0,0,0,0;0,0,0,0;0,0,0,0;0,0,0,0;0,0,0,0;0,0,0,0}</definedName>
    <definedName name="ErrName301948010_1_2" hidden="1">{0,0,0,0;0,0,0,0;0,0,0,0;0,0,0,0;0,0,0,0;0,0,0,0}</definedName>
    <definedName name="ErrName301948010_2" localSheetId="3" hidden="1">{0,0,0,0;0,0,0,0;0,0,0,0;0,0,0,0;0,0,0,0;0,0,0,0}</definedName>
    <definedName name="ErrName301948010_2" localSheetId="2" hidden="1">{0,0,0,0;0,0,0,0;0,0,0,0;0,0,0,0;0,0,0,0;0,0,0,0}</definedName>
    <definedName name="ErrName301948010_2" localSheetId="4" hidden="1">{0,0,0,0;0,0,0,0;0,0,0,0;0,0,0,0;0,0,0,0;0,0,0,0}</definedName>
    <definedName name="ErrName301948010_2" localSheetId="16" hidden="1">{0,0,0,0;0,0,0,0;0,0,0,0;0,0,0,0;0,0,0,0;0,0,0,0}</definedName>
    <definedName name="ErrName301948010_2" localSheetId="21" hidden="1">{0,0,0,0;0,0,0,0;0,0,0,0;0,0,0,0;0,0,0,0;0,0,0,0}</definedName>
    <definedName name="ErrName301948010_2" localSheetId="5" hidden="1">{0,0,0,0;0,0,0,0;0,0,0,0;0,0,0,0;0,0,0,0;0,0,0,0}</definedName>
    <definedName name="ErrName301948010_2" localSheetId="13" hidden="1">{0,0,0,0;0,0,0,0;0,0,0,0;0,0,0,0;0,0,0,0;0,0,0,0}</definedName>
    <definedName name="ErrName301948010_2" localSheetId="14" hidden="1">{0,0,0,0;0,0,0,0;0,0,0,0;0,0,0,0;0,0,0,0;0,0,0,0}</definedName>
    <definedName name="ErrName301948010_2" localSheetId="15" hidden="1">{0,0,0,0;0,0,0,0;0,0,0,0;0,0,0,0;0,0,0,0;0,0,0,0}</definedName>
    <definedName name="ErrName301948010_2" hidden="1">{0,0,0,0;0,0,0,0;0,0,0,0;0,0,0,0;0,0,0,0;0,0,0,0}</definedName>
    <definedName name="ErrName301948010_2_1" localSheetId="3" hidden="1">{0,0,0,0;0,0,0,0;0,0,0,0;0,0,0,0;0,0,0,0;0,0,0,0}</definedName>
    <definedName name="ErrName301948010_2_1" localSheetId="2" hidden="1">{0,0,0,0;0,0,0,0;0,0,0,0;0,0,0,0;0,0,0,0;0,0,0,0}</definedName>
    <definedName name="ErrName301948010_2_1" localSheetId="4" hidden="1">{0,0,0,0;0,0,0,0;0,0,0,0;0,0,0,0;0,0,0,0;0,0,0,0}</definedName>
    <definedName name="ErrName301948010_2_1" localSheetId="16" hidden="1">{0,0,0,0;0,0,0,0;0,0,0,0;0,0,0,0;0,0,0,0;0,0,0,0}</definedName>
    <definedName name="ErrName301948010_2_1" localSheetId="21" hidden="1">{0,0,0,0;0,0,0,0;0,0,0,0;0,0,0,0;0,0,0,0;0,0,0,0}</definedName>
    <definedName name="ErrName301948010_2_1" localSheetId="5" hidden="1">{0,0,0,0;0,0,0,0;0,0,0,0;0,0,0,0;0,0,0,0;0,0,0,0}</definedName>
    <definedName name="ErrName301948010_2_1" localSheetId="13" hidden="1">{0,0,0,0;0,0,0,0;0,0,0,0;0,0,0,0;0,0,0,0;0,0,0,0}</definedName>
    <definedName name="ErrName301948010_2_1" localSheetId="14" hidden="1">{0,0,0,0;0,0,0,0;0,0,0,0;0,0,0,0;0,0,0,0;0,0,0,0}</definedName>
    <definedName name="ErrName301948010_2_1" localSheetId="15" hidden="1">{0,0,0,0;0,0,0,0;0,0,0,0;0,0,0,0;0,0,0,0;0,0,0,0}</definedName>
    <definedName name="ErrName301948010_2_1" hidden="1">{0,0,0,0;0,0,0,0;0,0,0,0;0,0,0,0;0,0,0,0;0,0,0,0}</definedName>
    <definedName name="ErrName301948010_2_2" localSheetId="3" hidden="1">{0,0,0,0;0,0,0,0;0,0,0,0;0,0,0,0;0,0,0,0;0,0,0,0}</definedName>
    <definedName name="ErrName301948010_2_2" localSheetId="2" hidden="1">{0,0,0,0;0,0,0,0;0,0,0,0;0,0,0,0;0,0,0,0;0,0,0,0}</definedName>
    <definedName name="ErrName301948010_2_2" localSheetId="4" hidden="1">{0,0,0,0;0,0,0,0;0,0,0,0;0,0,0,0;0,0,0,0;0,0,0,0}</definedName>
    <definedName name="ErrName301948010_2_2" localSheetId="16" hidden="1">{0,0,0,0;0,0,0,0;0,0,0,0;0,0,0,0;0,0,0,0;0,0,0,0}</definedName>
    <definedName name="ErrName301948010_2_2" localSheetId="21" hidden="1">{0,0,0,0;0,0,0,0;0,0,0,0;0,0,0,0;0,0,0,0;0,0,0,0}</definedName>
    <definedName name="ErrName301948010_2_2" localSheetId="5" hidden="1">{0,0,0,0;0,0,0,0;0,0,0,0;0,0,0,0;0,0,0,0;0,0,0,0}</definedName>
    <definedName name="ErrName301948010_2_2" localSheetId="13" hidden="1">{0,0,0,0;0,0,0,0;0,0,0,0;0,0,0,0;0,0,0,0;0,0,0,0}</definedName>
    <definedName name="ErrName301948010_2_2" localSheetId="14" hidden="1">{0,0,0,0;0,0,0,0;0,0,0,0;0,0,0,0;0,0,0,0;0,0,0,0}</definedName>
    <definedName name="ErrName301948010_2_2" localSheetId="15" hidden="1">{0,0,0,0;0,0,0,0;0,0,0,0;0,0,0,0;0,0,0,0;0,0,0,0}</definedName>
    <definedName name="ErrName301948010_2_2" hidden="1">{0,0,0,0;0,0,0,0;0,0,0,0;0,0,0,0;0,0,0,0;0,0,0,0}</definedName>
    <definedName name="ErrName301948010_3" localSheetId="3" hidden="1">{0,0,0,0;0,0,0,0;0,0,0,0;0,0,0,0;0,0,0,0;0,0,0,0}</definedName>
    <definedName name="ErrName301948010_3" localSheetId="2" hidden="1">{0,0,0,0;0,0,0,0;0,0,0,0;0,0,0,0;0,0,0,0;0,0,0,0}</definedName>
    <definedName name="ErrName301948010_3" localSheetId="4" hidden="1">{0,0,0,0;0,0,0,0;0,0,0,0;0,0,0,0;0,0,0,0;0,0,0,0}</definedName>
    <definedName name="ErrName301948010_3" localSheetId="16" hidden="1">{0,0,0,0;0,0,0,0;0,0,0,0;0,0,0,0;0,0,0,0;0,0,0,0}</definedName>
    <definedName name="ErrName301948010_3" localSheetId="21" hidden="1">{0,0,0,0;0,0,0,0;0,0,0,0;0,0,0,0;0,0,0,0;0,0,0,0}</definedName>
    <definedName name="ErrName301948010_3" localSheetId="5" hidden="1">{0,0,0,0;0,0,0,0;0,0,0,0;0,0,0,0;0,0,0,0;0,0,0,0}</definedName>
    <definedName name="ErrName301948010_3" localSheetId="13" hidden="1">{0,0,0,0;0,0,0,0;0,0,0,0;0,0,0,0;0,0,0,0;0,0,0,0}</definedName>
    <definedName name="ErrName301948010_3" localSheetId="14" hidden="1">{0,0,0,0;0,0,0,0;0,0,0,0;0,0,0,0;0,0,0,0;0,0,0,0}</definedName>
    <definedName name="ErrName301948010_3" localSheetId="15" hidden="1">{0,0,0,0;0,0,0,0;0,0,0,0;0,0,0,0;0,0,0,0;0,0,0,0}</definedName>
    <definedName name="ErrName301948010_3" hidden="1">{0,0,0,0;0,0,0,0;0,0,0,0;0,0,0,0;0,0,0,0;0,0,0,0}</definedName>
    <definedName name="ErrName301948010_3_1" localSheetId="3" hidden="1">{0,0,0,0;0,0,0,0;0,0,0,0;0,0,0,0;0,0,0,0;0,0,0,0}</definedName>
    <definedName name="ErrName301948010_3_1" localSheetId="2" hidden="1">{0,0,0,0;0,0,0,0;0,0,0,0;0,0,0,0;0,0,0,0;0,0,0,0}</definedName>
    <definedName name="ErrName301948010_3_1" localSheetId="4" hidden="1">{0,0,0,0;0,0,0,0;0,0,0,0;0,0,0,0;0,0,0,0;0,0,0,0}</definedName>
    <definedName name="ErrName301948010_3_1" localSheetId="16" hidden="1">{0,0,0,0;0,0,0,0;0,0,0,0;0,0,0,0;0,0,0,0;0,0,0,0}</definedName>
    <definedName name="ErrName301948010_3_1" localSheetId="21" hidden="1">{0,0,0,0;0,0,0,0;0,0,0,0;0,0,0,0;0,0,0,0;0,0,0,0}</definedName>
    <definedName name="ErrName301948010_3_1" localSheetId="5" hidden="1">{0,0,0,0;0,0,0,0;0,0,0,0;0,0,0,0;0,0,0,0;0,0,0,0}</definedName>
    <definedName name="ErrName301948010_3_1" localSheetId="13" hidden="1">{0,0,0,0;0,0,0,0;0,0,0,0;0,0,0,0;0,0,0,0;0,0,0,0}</definedName>
    <definedName name="ErrName301948010_3_1" localSheetId="14" hidden="1">{0,0,0,0;0,0,0,0;0,0,0,0;0,0,0,0;0,0,0,0;0,0,0,0}</definedName>
    <definedName name="ErrName301948010_3_1" localSheetId="15" hidden="1">{0,0,0,0;0,0,0,0;0,0,0,0;0,0,0,0;0,0,0,0;0,0,0,0}</definedName>
    <definedName name="ErrName301948010_3_1" hidden="1">{0,0,0,0;0,0,0,0;0,0,0,0;0,0,0,0;0,0,0,0;0,0,0,0}</definedName>
    <definedName name="ErrName301948010_3_2" localSheetId="3" hidden="1">{0,0,0,0;0,0,0,0;0,0,0,0;0,0,0,0;0,0,0,0;0,0,0,0}</definedName>
    <definedName name="ErrName301948010_3_2" localSheetId="2" hidden="1">{0,0,0,0;0,0,0,0;0,0,0,0;0,0,0,0;0,0,0,0;0,0,0,0}</definedName>
    <definedName name="ErrName301948010_3_2" localSheetId="4" hidden="1">{0,0,0,0;0,0,0,0;0,0,0,0;0,0,0,0;0,0,0,0;0,0,0,0}</definedName>
    <definedName name="ErrName301948010_3_2" localSheetId="16" hidden="1">{0,0,0,0;0,0,0,0;0,0,0,0;0,0,0,0;0,0,0,0;0,0,0,0}</definedName>
    <definedName name="ErrName301948010_3_2" localSheetId="21" hidden="1">{0,0,0,0;0,0,0,0;0,0,0,0;0,0,0,0;0,0,0,0;0,0,0,0}</definedName>
    <definedName name="ErrName301948010_3_2" localSheetId="5" hidden="1">{0,0,0,0;0,0,0,0;0,0,0,0;0,0,0,0;0,0,0,0;0,0,0,0}</definedName>
    <definedName name="ErrName301948010_3_2" localSheetId="13" hidden="1">{0,0,0,0;0,0,0,0;0,0,0,0;0,0,0,0;0,0,0,0;0,0,0,0}</definedName>
    <definedName name="ErrName301948010_3_2" localSheetId="14" hidden="1">{0,0,0,0;0,0,0,0;0,0,0,0;0,0,0,0;0,0,0,0;0,0,0,0}</definedName>
    <definedName name="ErrName301948010_3_2" localSheetId="15" hidden="1">{0,0,0,0;0,0,0,0;0,0,0,0;0,0,0,0;0,0,0,0;0,0,0,0}</definedName>
    <definedName name="ErrName301948010_3_2" hidden="1">{0,0,0,0;0,0,0,0;0,0,0,0;0,0,0,0;0,0,0,0;0,0,0,0}</definedName>
    <definedName name="ErrName301948010_4" localSheetId="3" hidden="1">{0,0,0,0;0,0,0,0;0,0,0,0;0,0,0,0;0,0,0,0;0,0,0,0}</definedName>
    <definedName name="ErrName301948010_4" localSheetId="2" hidden="1">{0,0,0,0;0,0,0,0;0,0,0,0;0,0,0,0;0,0,0,0;0,0,0,0}</definedName>
    <definedName name="ErrName301948010_4" localSheetId="4" hidden="1">{0,0,0,0;0,0,0,0;0,0,0,0;0,0,0,0;0,0,0,0;0,0,0,0}</definedName>
    <definedName name="ErrName301948010_4" localSheetId="16" hidden="1">{0,0,0,0;0,0,0,0;0,0,0,0;0,0,0,0;0,0,0,0;0,0,0,0}</definedName>
    <definedName name="ErrName301948010_4" localSheetId="21" hidden="1">{0,0,0,0;0,0,0,0;0,0,0,0;0,0,0,0;0,0,0,0;0,0,0,0}</definedName>
    <definedName name="ErrName301948010_4" localSheetId="5" hidden="1">{0,0,0,0;0,0,0,0;0,0,0,0;0,0,0,0;0,0,0,0;0,0,0,0}</definedName>
    <definedName name="ErrName301948010_4" localSheetId="13" hidden="1">{0,0,0,0;0,0,0,0;0,0,0,0;0,0,0,0;0,0,0,0;0,0,0,0}</definedName>
    <definedName name="ErrName301948010_4" localSheetId="14" hidden="1">{0,0,0,0;0,0,0,0;0,0,0,0;0,0,0,0;0,0,0,0;0,0,0,0}</definedName>
    <definedName name="ErrName301948010_4" localSheetId="15" hidden="1">{0,0,0,0;0,0,0,0;0,0,0,0;0,0,0,0;0,0,0,0;0,0,0,0}</definedName>
    <definedName name="ErrName301948010_4" hidden="1">{0,0,0,0;0,0,0,0;0,0,0,0;0,0,0,0;0,0,0,0;0,0,0,0}</definedName>
    <definedName name="ErrName301948010_4_1" localSheetId="3" hidden="1">{0,0,0,0;0,0,0,0;0,0,0,0;0,0,0,0;0,0,0,0;0,0,0,0}</definedName>
    <definedName name="ErrName301948010_4_1" localSheetId="2" hidden="1">{0,0,0,0;0,0,0,0;0,0,0,0;0,0,0,0;0,0,0,0;0,0,0,0}</definedName>
    <definedName name="ErrName301948010_4_1" localSheetId="4" hidden="1">{0,0,0,0;0,0,0,0;0,0,0,0;0,0,0,0;0,0,0,0;0,0,0,0}</definedName>
    <definedName name="ErrName301948010_4_1" localSheetId="16" hidden="1">{0,0,0,0;0,0,0,0;0,0,0,0;0,0,0,0;0,0,0,0;0,0,0,0}</definedName>
    <definedName name="ErrName301948010_4_1" localSheetId="21" hidden="1">{0,0,0,0;0,0,0,0;0,0,0,0;0,0,0,0;0,0,0,0;0,0,0,0}</definedName>
    <definedName name="ErrName301948010_4_1" localSheetId="5" hidden="1">{0,0,0,0;0,0,0,0;0,0,0,0;0,0,0,0;0,0,0,0;0,0,0,0}</definedName>
    <definedName name="ErrName301948010_4_1" localSheetId="13" hidden="1">{0,0,0,0;0,0,0,0;0,0,0,0;0,0,0,0;0,0,0,0;0,0,0,0}</definedName>
    <definedName name="ErrName301948010_4_1" localSheetId="14" hidden="1">{0,0,0,0;0,0,0,0;0,0,0,0;0,0,0,0;0,0,0,0;0,0,0,0}</definedName>
    <definedName name="ErrName301948010_4_1" localSheetId="15" hidden="1">{0,0,0,0;0,0,0,0;0,0,0,0;0,0,0,0;0,0,0,0;0,0,0,0}</definedName>
    <definedName name="ErrName301948010_4_1" hidden="1">{0,0,0,0;0,0,0,0;0,0,0,0;0,0,0,0;0,0,0,0;0,0,0,0}</definedName>
    <definedName name="ErrName301948010_4_2" localSheetId="3" hidden="1">{0,0,0,0;0,0,0,0;0,0,0,0;0,0,0,0;0,0,0,0;0,0,0,0}</definedName>
    <definedName name="ErrName301948010_4_2" localSheetId="2" hidden="1">{0,0,0,0;0,0,0,0;0,0,0,0;0,0,0,0;0,0,0,0;0,0,0,0}</definedName>
    <definedName name="ErrName301948010_4_2" localSheetId="4" hidden="1">{0,0,0,0;0,0,0,0;0,0,0,0;0,0,0,0;0,0,0,0;0,0,0,0}</definedName>
    <definedName name="ErrName301948010_4_2" localSheetId="16" hidden="1">{0,0,0,0;0,0,0,0;0,0,0,0;0,0,0,0;0,0,0,0;0,0,0,0}</definedName>
    <definedName name="ErrName301948010_4_2" localSheetId="21" hidden="1">{0,0,0,0;0,0,0,0;0,0,0,0;0,0,0,0;0,0,0,0;0,0,0,0}</definedName>
    <definedName name="ErrName301948010_4_2" localSheetId="5" hidden="1">{0,0,0,0;0,0,0,0;0,0,0,0;0,0,0,0;0,0,0,0;0,0,0,0}</definedName>
    <definedName name="ErrName301948010_4_2" localSheetId="13" hidden="1">{0,0,0,0;0,0,0,0;0,0,0,0;0,0,0,0;0,0,0,0;0,0,0,0}</definedName>
    <definedName name="ErrName301948010_4_2" localSheetId="14" hidden="1">{0,0,0,0;0,0,0,0;0,0,0,0;0,0,0,0;0,0,0,0;0,0,0,0}</definedName>
    <definedName name="ErrName301948010_4_2" localSheetId="15" hidden="1">{0,0,0,0;0,0,0,0;0,0,0,0;0,0,0,0;0,0,0,0;0,0,0,0}</definedName>
    <definedName name="ErrName301948010_4_2" hidden="1">{0,0,0,0;0,0,0,0;0,0,0,0;0,0,0,0;0,0,0,0;0,0,0,0}</definedName>
    <definedName name="ErrName301948010_5" localSheetId="3" hidden="1">{0,0,0,0;0,0,0,0;0,0,0,0;0,0,0,0;0,0,0,0;0,0,0,0}</definedName>
    <definedName name="ErrName301948010_5" localSheetId="2" hidden="1">{0,0,0,0;0,0,0,0;0,0,0,0;0,0,0,0;0,0,0,0;0,0,0,0}</definedName>
    <definedName name="ErrName301948010_5" localSheetId="4" hidden="1">{0,0,0,0;0,0,0,0;0,0,0,0;0,0,0,0;0,0,0,0;0,0,0,0}</definedName>
    <definedName name="ErrName301948010_5" localSheetId="16" hidden="1">{0,0,0,0;0,0,0,0;0,0,0,0;0,0,0,0;0,0,0,0;0,0,0,0}</definedName>
    <definedName name="ErrName301948010_5" localSheetId="21" hidden="1">{0,0,0,0;0,0,0,0;0,0,0,0;0,0,0,0;0,0,0,0;0,0,0,0}</definedName>
    <definedName name="ErrName301948010_5" localSheetId="5" hidden="1">{0,0,0,0;0,0,0,0;0,0,0,0;0,0,0,0;0,0,0,0;0,0,0,0}</definedName>
    <definedName name="ErrName301948010_5" localSheetId="13" hidden="1">{0,0,0,0;0,0,0,0;0,0,0,0;0,0,0,0;0,0,0,0;0,0,0,0}</definedName>
    <definedName name="ErrName301948010_5" localSheetId="14" hidden="1">{0,0,0,0;0,0,0,0;0,0,0,0;0,0,0,0;0,0,0,0;0,0,0,0}</definedName>
    <definedName name="ErrName301948010_5" localSheetId="15" hidden="1">{0,0,0,0;0,0,0,0;0,0,0,0;0,0,0,0;0,0,0,0;0,0,0,0}</definedName>
    <definedName name="ErrName301948010_5" hidden="1">{0,0,0,0;0,0,0,0;0,0,0,0;0,0,0,0;0,0,0,0;0,0,0,0}</definedName>
    <definedName name="ErrName301948010_5_1" localSheetId="3" hidden="1">{0,0,0,0;0,0,0,0;0,0,0,0;0,0,0,0;0,0,0,0;0,0,0,0}</definedName>
    <definedName name="ErrName301948010_5_1" localSheetId="2" hidden="1">{0,0,0,0;0,0,0,0;0,0,0,0;0,0,0,0;0,0,0,0;0,0,0,0}</definedName>
    <definedName name="ErrName301948010_5_1" localSheetId="4" hidden="1">{0,0,0,0;0,0,0,0;0,0,0,0;0,0,0,0;0,0,0,0;0,0,0,0}</definedName>
    <definedName name="ErrName301948010_5_1" localSheetId="16" hidden="1">{0,0,0,0;0,0,0,0;0,0,0,0;0,0,0,0;0,0,0,0;0,0,0,0}</definedName>
    <definedName name="ErrName301948010_5_1" localSheetId="21" hidden="1">{0,0,0,0;0,0,0,0;0,0,0,0;0,0,0,0;0,0,0,0;0,0,0,0}</definedName>
    <definedName name="ErrName301948010_5_1" localSheetId="5" hidden="1">{0,0,0,0;0,0,0,0;0,0,0,0;0,0,0,0;0,0,0,0;0,0,0,0}</definedName>
    <definedName name="ErrName301948010_5_1" localSheetId="13" hidden="1">{0,0,0,0;0,0,0,0;0,0,0,0;0,0,0,0;0,0,0,0;0,0,0,0}</definedName>
    <definedName name="ErrName301948010_5_1" localSheetId="14" hidden="1">{0,0,0,0;0,0,0,0;0,0,0,0;0,0,0,0;0,0,0,0;0,0,0,0}</definedName>
    <definedName name="ErrName301948010_5_1" localSheetId="15" hidden="1">{0,0,0,0;0,0,0,0;0,0,0,0;0,0,0,0;0,0,0,0;0,0,0,0}</definedName>
    <definedName name="ErrName301948010_5_1" hidden="1">{0,0,0,0;0,0,0,0;0,0,0,0;0,0,0,0;0,0,0,0;0,0,0,0}</definedName>
    <definedName name="ErrName301948010_5_2" localSheetId="3" hidden="1">{0,0,0,0;0,0,0,0;0,0,0,0;0,0,0,0;0,0,0,0;0,0,0,0}</definedName>
    <definedName name="ErrName301948010_5_2" localSheetId="2" hidden="1">{0,0,0,0;0,0,0,0;0,0,0,0;0,0,0,0;0,0,0,0;0,0,0,0}</definedName>
    <definedName name="ErrName301948010_5_2" localSheetId="4" hidden="1">{0,0,0,0;0,0,0,0;0,0,0,0;0,0,0,0;0,0,0,0;0,0,0,0}</definedName>
    <definedName name="ErrName301948010_5_2" localSheetId="16" hidden="1">{0,0,0,0;0,0,0,0;0,0,0,0;0,0,0,0;0,0,0,0;0,0,0,0}</definedName>
    <definedName name="ErrName301948010_5_2" localSheetId="21" hidden="1">{0,0,0,0;0,0,0,0;0,0,0,0;0,0,0,0;0,0,0,0;0,0,0,0}</definedName>
    <definedName name="ErrName301948010_5_2" localSheetId="5" hidden="1">{0,0,0,0;0,0,0,0;0,0,0,0;0,0,0,0;0,0,0,0;0,0,0,0}</definedName>
    <definedName name="ErrName301948010_5_2" localSheetId="13" hidden="1">{0,0,0,0;0,0,0,0;0,0,0,0;0,0,0,0;0,0,0,0;0,0,0,0}</definedName>
    <definedName name="ErrName301948010_5_2" localSheetId="14" hidden="1">{0,0,0,0;0,0,0,0;0,0,0,0;0,0,0,0;0,0,0,0;0,0,0,0}</definedName>
    <definedName name="ErrName301948010_5_2" localSheetId="15" hidden="1">{0,0,0,0;0,0,0,0;0,0,0,0;0,0,0,0;0,0,0,0;0,0,0,0}</definedName>
    <definedName name="ErrName301948010_5_2" hidden="1">{0,0,0,0;0,0,0,0;0,0,0,0;0,0,0,0;0,0,0,0;0,0,0,0}</definedName>
    <definedName name="ErrName410073220">#REF!</definedName>
    <definedName name="ErrName646587132">"SQRT"</definedName>
    <definedName name="ErrName760723590">#REF!</definedName>
    <definedName name="error_summary" localSheetId="23">#REF!</definedName>
    <definedName name="error_summary">#REF!</definedName>
    <definedName name="ERS" localSheetId="23">#REF!</definedName>
    <definedName name="ERS">#REF!</definedName>
    <definedName name="ert" localSheetId="3" hidden="1">{"'장비'!$A$3:$M$12"}</definedName>
    <definedName name="ert" localSheetId="2" hidden="1">{"'장비'!$A$3:$M$12"}</definedName>
    <definedName name="ert" localSheetId="4" hidden="1">{"'장비'!$A$3:$M$12"}</definedName>
    <definedName name="ert" localSheetId="16" hidden="1">{"'장비'!$A$3:$M$12"}</definedName>
    <definedName name="ert" localSheetId="21" hidden="1">{"'장비'!$A$3:$M$12"}</definedName>
    <definedName name="ert" localSheetId="5" hidden="1">{"'장비'!$A$3:$M$12"}</definedName>
    <definedName name="ert" localSheetId="13" hidden="1">{"'장비'!$A$3:$M$12"}</definedName>
    <definedName name="ert" localSheetId="14" hidden="1">{"'장비'!$A$3:$M$12"}</definedName>
    <definedName name="ert" localSheetId="15" hidden="1">{"'장비'!$A$3:$M$12"}</definedName>
    <definedName name="ert" hidden="1">{"'장비'!$A$3:$M$12"}</definedName>
    <definedName name="ertert" localSheetId="3" hidden="1">{#N/A,#N/A,FALSE,"Chi tiÆt"}</definedName>
    <definedName name="ertert" localSheetId="2" hidden="1">{#N/A,#N/A,FALSE,"Chi tiÆt"}</definedName>
    <definedName name="ertert" localSheetId="4" hidden="1">{#N/A,#N/A,FALSE,"Chi tiÆt"}</definedName>
    <definedName name="ertert" localSheetId="16" hidden="1">{#N/A,#N/A,FALSE,"Chi tiÆt"}</definedName>
    <definedName name="ertert" localSheetId="21" hidden="1">{#N/A,#N/A,FALSE,"Chi tiÆt"}</definedName>
    <definedName name="ertert" localSheetId="5" hidden="1">{#N/A,#N/A,FALSE,"Chi tiÆt"}</definedName>
    <definedName name="ertert" localSheetId="13" hidden="1">{#N/A,#N/A,FALSE,"Chi tiÆt"}</definedName>
    <definedName name="ertert" localSheetId="14" hidden="1">{#N/A,#N/A,FALSE,"Chi tiÆt"}</definedName>
    <definedName name="ertert" localSheetId="15" hidden="1">{#N/A,#N/A,FALSE,"Chi tiÆt"}</definedName>
    <definedName name="ertert" hidden="1">{#N/A,#N/A,FALSE,"Chi tiÆt"}</definedName>
    <definedName name="ERTRE" localSheetId="3" hidden="1">{#N/A,#N/A,TRUE,"Mhr_Sum"}</definedName>
    <definedName name="ERTRE" localSheetId="2" hidden="1">{#N/A,#N/A,TRUE,"Mhr_Sum"}</definedName>
    <definedName name="ERTRE" localSheetId="4" hidden="1">{#N/A,#N/A,TRUE,"Mhr_Sum"}</definedName>
    <definedName name="ERTRE" localSheetId="16" hidden="1">{#N/A,#N/A,TRUE,"Mhr_Sum"}</definedName>
    <definedName name="ERTRE" localSheetId="21" hidden="1">{#N/A,#N/A,TRUE,"Mhr_Sum"}</definedName>
    <definedName name="ERTRE" localSheetId="5" hidden="1">{#N/A,#N/A,TRUE,"Mhr_Sum"}</definedName>
    <definedName name="ERTRE" localSheetId="13" hidden="1">{#N/A,#N/A,TRUE,"Mhr_Sum"}</definedName>
    <definedName name="ERTRE" localSheetId="14" hidden="1">{#N/A,#N/A,TRUE,"Mhr_Sum"}</definedName>
    <definedName name="ERTRE" localSheetId="15" hidden="1">{#N/A,#N/A,TRUE,"Mhr_Sum"}</definedName>
    <definedName name="ERTRE" hidden="1">{#N/A,#N/A,TRUE,"Mhr_Sum"}</definedName>
    <definedName name="ertre3" localSheetId="3" hidden="1">{#N/A,#N/A,TRUE,"Mhr_Sum"}</definedName>
    <definedName name="ertre3" localSheetId="2" hidden="1">{#N/A,#N/A,TRUE,"Mhr_Sum"}</definedName>
    <definedName name="ertre3" localSheetId="4" hidden="1">{#N/A,#N/A,TRUE,"Mhr_Sum"}</definedName>
    <definedName name="ertre3" localSheetId="16" hidden="1">{#N/A,#N/A,TRUE,"Mhr_Sum"}</definedName>
    <definedName name="ertre3" localSheetId="21" hidden="1">{#N/A,#N/A,TRUE,"Mhr_Sum"}</definedName>
    <definedName name="ertre3" localSheetId="5" hidden="1">{#N/A,#N/A,TRUE,"Mhr_Sum"}</definedName>
    <definedName name="ertre3" localSheetId="13" hidden="1">{#N/A,#N/A,TRUE,"Mhr_Sum"}</definedName>
    <definedName name="ertre3" localSheetId="14" hidden="1">{#N/A,#N/A,TRUE,"Mhr_Sum"}</definedName>
    <definedName name="ertre3" localSheetId="15" hidden="1">{#N/A,#N/A,TRUE,"Mhr_Sum"}</definedName>
    <definedName name="ertre3" hidden="1">{#N/A,#N/A,TRUE,"Mhr_Sum"}</definedName>
    <definedName name="erty" localSheetId="3" hidden="1">{"'장비'!$A$3:$M$12"}</definedName>
    <definedName name="erty" localSheetId="2" hidden="1">{"'장비'!$A$3:$M$12"}</definedName>
    <definedName name="erty" localSheetId="4" hidden="1">{"'장비'!$A$3:$M$12"}</definedName>
    <definedName name="erty" localSheetId="16" hidden="1">{"'장비'!$A$3:$M$12"}</definedName>
    <definedName name="erty" localSheetId="21" hidden="1">{"'장비'!$A$3:$M$12"}</definedName>
    <definedName name="erty" localSheetId="5" hidden="1">{"'장비'!$A$3:$M$12"}</definedName>
    <definedName name="erty" localSheetId="13" hidden="1">{"'장비'!$A$3:$M$12"}</definedName>
    <definedName name="erty" localSheetId="14" hidden="1">{"'장비'!$A$3:$M$12"}</definedName>
    <definedName name="erty" localSheetId="15" hidden="1">{"'장비'!$A$3:$M$12"}</definedName>
    <definedName name="erty" hidden="1">{"'장비'!$A$3:$M$12"}</definedName>
    <definedName name="es" localSheetId="3" hidden="1">{"'Sheet1'!$L$16"}</definedName>
    <definedName name="es" localSheetId="2" hidden="1">{"'Sheet1'!$L$16"}</definedName>
    <definedName name="es" localSheetId="4" hidden="1">{"'Sheet1'!$L$16"}</definedName>
    <definedName name="es" localSheetId="16" hidden="1">{"'Sheet1'!$L$16"}</definedName>
    <definedName name="es" localSheetId="21" hidden="1">{"'Sheet1'!$L$16"}</definedName>
    <definedName name="es" localSheetId="5" hidden="1">{"'Sheet1'!$L$16"}</definedName>
    <definedName name="es" localSheetId="13" hidden="1">{"'Sheet1'!$L$16"}</definedName>
    <definedName name="es" localSheetId="14" hidden="1">{"'Sheet1'!$L$16"}</definedName>
    <definedName name="es" localSheetId="15" hidden="1">{"'Sheet1'!$L$16"}</definedName>
    <definedName name="es" hidden="1">{"'Sheet1'!$L$16"}</definedName>
    <definedName name="ESDV">[57]costing_ESDV!$B$7:$O$62</definedName>
    <definedName name="estrazione" localSheetId="3">'[71]ESTRAZIONE TUBI'!$C$6:$K$136,'[71]ESTRAZIONE TUBI'!$L$6:$T$89</definedName>
    <definedName name="estrazione" localSheetId="2">'[71]ESTRAZIONE TUBI'!$C$6:$K$136,'[71]ESTRAZIONE TUBI'!$L$6:$T$89</definedName>
    <definedName name="estrazione" localSheetId="4">'[71]ESTRAZIONE TUBI'!$C$6:$K$136,'[71]ESTRAZIONE TUBI'!$L$6:$T$89</definedName>
    <definedName name="estrazione" localSheetId="16">'[71]ESTRAZIONE TUBI'!$C$6:$K$136,'[71]ESTRAZIONE TUBI'!$L$6:$T$89</definedName>
    <definedName name="estrazione" localSheetId="21">'[71]ESTRAZIONE TUBI'!$C$6:$K$136,'[71]ESTRAZIONE TUBI'!$L$6:$T$89</definedName>
    <definedName name="estrazione" localSheetId="5">'[71]ESTRAZIONE TUBI'!$C$6:$K$136,'[71]ESTRAZIONE TUBI'!$L$6:$T$89</definedName>
    <definedName name="estrazione" localSheetId="13">'[71]ESTRAZIONE TUBI'!$C$6:$K$136,'[71]ESTRAZIONE TUBI'!$L$6:$T$89</definedName>
    <definedName name="estrazione" localSheetId="18">'[71]ESTRAZIONE TUBI'!$C$6:$K$136,'[71]ESTRAZIONE TUBI'!$L$6:$T$89</definedName>
    <definedName name="estrazione" localSheetId="14">'[71]ESTRAZIONE TUBI'!$C$6:$K$136,'[71]ESTRAZIONE TUBI'!$L$6:$T$89</definedName>
    <definedName name="estrazione" localSheetId="15">'[71]ESTRAZIONE TUBI'!$C$6:$K$136,'[71]ESTRAZIONE TUBI'!$L$6:$T$89</definedName>
    <definedName name="estrazione">'[71]ESTRAZIONE TUBI'!$C$6:$K$136,'[71]ESTRAZIONE TUBI'!$L$6:$T$89</definedName>
    <definedName name="ET" localSheetId="3" hidden="1">{#N/A,#N/A,FALSE,"CCTV"}</definedName>
    <definedName name="ET" localSheetId="9" hidden="1">{#N/A,#N/A,FALSE,"CCTV"}</definedName>
    <definedName name="ET" localSheetId="8" hidden="1">{#N/A,#N/A,FALSE,"CCTV"}</definedName>
    <definedName name="ET" localSheetId="0" hidden="1">{#N/A,#N/A,FALSE,"CCTV"}</definedName>
    <definedName name="ET" localSheetId="10" hidden="1">{#N/A,#N/A,FALSE,"CCTV"}</definedName>
    <definedName name="ET" localSheetId="6" hidden="1">{#N/A,#N/A,FALSE,"CCTV"}</definedName>
    <definedName name="ET" localSheetId="12" hidden="1">{#N/A,#N/A,FALSE,"CCTV"}</definedName>
    <definedName name="ET" localSheetId="11" hidden="1">{#N/A,#N/A,FALSE,"CCTV"}</definedName>
    <definedName name="ET" localSheetId="1" hidden="1">{#N/A,#N/A,FALSE,"CCTV"}</definedName>
    <definedName name="ET" localSheetId="2" hidden="1">{#N/A,#N/A,FALSE,"CCTV"}</definedName>
    <definedName name="ET" localSheetId="4" hidden="1">{#N/A,#N/A,FALSE,"CCTV"}</definedName>
    <definedName name="ET" localSheetId="16" hidden="1">{#N/A,#N/A,FALSE,"CCTV"}</definedName>
    <definedName name="ET" localSheetId="21" hidden="1">{#N/A,#N/A,FALSE,"CCTV"}</definedName>
    <definedName name="ET" localSheetId="5" hidden="1">{#N/A,#N/A,FALSE,"CCTV"}</definedName>
    <definedName name="ET" localSheetId="23" hidden="1">{#N/A,#N/A,FALSE,"CCTV"}</definedName>
    <definedName name="ET" localSheetId="7" hidden="1">{#N/A,#N/A,FALSE,"CCTV"}</definedName>
    <definedName name="ET" localSheetId="13" hidden="1">{#N/A,#N/A,FALSE,"CCTV"}</definedName>
    <definedName name="ET" localSheetId="18" hidden="1">{#N/A,#N/A,FALSE,"CCTV"}</definedName>
    <definedName name="ET" localSheetId="14" hidden="1">{#N/A,#N/A,FALSE,"CCTV"}</definedName>
    <definedName name="ET" localSheetId="15" hidden="1">{#N/A,#N/A,FALSE,"CCTV"}</definedName>
    <definedName name="ET" hidden="1">{#N/A,#N/A,FALSE,"CCTV"}</definedName>
    <definedName name="etr" localSheetId="3" hidden="1">{#N/A,#N/A,FALSE,"JACKETS (1100 t) (1)"}</definedName>
    <definedName name="etr" localSheetId="2" hidden="1">{#N/A,#N/A,FALSE,"JACKETS (1100 t) (1)"}</definedName>
    <definedName name="etr" localSheetId="4" hidden="1">{#N/A,#N/A,FALSE,"JACKETS (1100 t) (1)"}</definedName>
    <definedName name="etr" localSheetId="16" hidden="1">{#N/A,#N/A,FALSE,"JACKETS (1100 t) (1)"}</definedName>
    <definedName name="etr" localSheetId="21" hidden="1">{#N/A,#N/A,FALSE,"JACKETS (1100 t) (1)"}</definedName>
    <definedName name="etr" localSheetId="5" hidden="1">{#N/A,#N/A,FALSE,"JACKETS (1100 t) (1)"}</definedName>
    <definedName name="etr" localSheetId="13" hidden="1">{#N/A,#N/A,FALSE,"JACKETS (1100 t) (1)"}</definedName>
    <definedName name="etr" localSheetId="14" hidden="1">{#N/A,#N/A,FALSE,"JACKETS (1100 t) (1)"}</definedName>
    <definedName name="etr" localSheetId="15" hidden="1">{#N/A,#N/A,FALSE,"JACKETS (1100 t) (1)"}</definedName>
    <definedName name="etr" hidden="1">{#N/A,#N/A,FALSE,"JACKETS (1100 t) (1)"}</definedName>
    <definedName name="EUP">[72]적용환율!$B$6</definedName>
    <definedName name="evase_floor_angle" localSheetId="23">#REF!</definedName>
    <definedName name="evase_floor_angle">#REF!</definedName>
    <definedName name="evase_floor_ship_data" localSheetId="23">#REF!</definedName>
    <definedName name="evase_floor_ship_data">#REF!</definedName>
    <definedName name="evase_front_ship_data" localSheetId="23">#REF!</definedName>
    <definedName name="evase_front_ship_data">#REF!</definedName>
    <definedName name="evase_model" localSheetId="23">#REF!</definedName>
    <definedName name="evase_model">#REF!</definedName>
    <definedName name="evase_roof_ship_data" localSheetId="23">#REF!</definedName>
    <definedName name="evase_roof_ship_data">#REF!</definedName>
    <definedName name="evase_wall_angle" localSheetId="23">#REF!</definedName>
    <definedName name="evase_wall_angle">#REF!</definedName>
    <definedName name="evase_wall_ship_data" localSheetId="23">#REF!</definedName>
    <definedName name="evase_wall_ship_data">#REF!</definedName>
    <definedName name="EWQEQ"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E" localSheetId="3" hidden="1">{"'장비'!$A$3:$M$12"}</definedName>
    <definedName name="EWRWE" localSheetId="2" hidden="1">{"'장비'!$A$3:$M$12"}</definedName>
    <definedName name="EWRWE" localSheetId="4" hidden="1">{"'장비'!$A$3:$M$12"}</definedName>
    <definedName name="EWRWE" localSheetId="16" hidden="1">{"'장비'!$A$3:$M$12"}</definedName>
    <definedName name="EWRWE" localSheetId="21" hidden="1">{"'장비'!$A$3:$M$12"}</definedName>
    <definedName name="EWRWE" localSheetId="5" hidden="1">{"'장비'!$A$3:$M$12"}</definedName>
    <definedName name="EWRWE" localSheetId="13" hidden="1">{"'장비'!$A$3:$M$12"}</definedName>
    <definedName name="EWRWE" localSheetId="14" hidden="1">{"'장비'!$A$3:$M$12"}</definedName>
    <definedName name="EWRWE" localSheetId="15" hidden="1">{"'장비'!$A$3:$M$12"}</definedName>
    <definedName name="EWRWE" hidden="1">{"'장비'!$A$3:$M$12"}</definedName>
    <definedName name="ewrweq" localSheetId="3" hidden="1">{"'장비'!$A$3:$M$12"}</definedName>
    <definedName name="ewrweq" localSheetId="2" hidden="1">{"'장비'!$A$3:$M$12"}</definedName>
    <definedName name="ewrweq" localSheetId="4" hidden="1">{"'장비'!$A$3:$M$12"}</definedName>
    <definedName name="ewrweq" localSheetId="16" hidden="1">{"'장비'!$A$3:$M$12"}</definedName>
    <definedName name="ewrweq" localSheetId="21" hidden="1">{"'장비'!$A$3:$M$12"}</definedName>
    <definedName name="ewrweq" localSheetId="5" hidden="1">{"'장비'!$A$3:$M$12"}</definedName>
    <definedName name="ewrweq" localSheetId="13" hidden="1">{"'장비'!$A$3:$M$12"}</definedName>
    <definedName name="ewrweq" localSheetId="14" hidden="1">{"'장비'!$A$3:$M$12"}</definedName>
    <definedName name="ewrweq" localSheetId="15" hidden="1">{"'장비'!$A$3:$M$12"}</definedName>
    <definedName name="ewrweq" hidden="1">{"'장비'!$A$3:$M$12"}</definedName>
    <definedName name="EX" localSheetId="3" hidden="1">{#N/A,#N/A,FALSE,"CCTV"}</definedName>
    <definedName name="EX" localSheetId="9" hidden="1">{#N/A,#N/A,FALSE,"CCTV"}</definedName>
    <definedName name="EX" localSheetId="8" hidden="1">{#N/A,#N/A,FALSE,"CCTV"}</definedName>
    <definedName name="EX" localSheetId="0" hidden="1">{#N/A,#N/A,FALSE,"CCTV"}</definedName>
    <definedName name="EX" localSheetId="10" hidden="1">{#N/A,#N/A,FALSE,"CCTV"}</definedName>
    <definedName name="EX" localSheetId="6" hidden="1">{#N/A,#N/A,FALSE,"CCTV"}</definedName>
    <definedName name="EX" localSheetId="12" hidden="1">{#N/A,#N/A,FALSE,"CCTV"}</definedName>
    <definedName name="EX" localSheetId="11" hidden="1">{#N/A,#N/A,FALSE,"CCTV"}</definedName>
    <definedName name="EX" localSheetId="1" hidden="1">{#N/A,#N/A,FALSE,"CCTV"}</definedName>
    <definedName name="EX" localSheetId="2" hidden="1">{#N/A,#N/A,FALSE,"CCTV"}</definedName>
    <definedName name="EX" localSheetId="4" hidden="1">{#N/A,#N/A,FALSE,"CCTV"}</definedName>
    <definedName name="EX" localSheetId="16" hidden="1">{#N/A,#N/A,FALSE,"CCTV"}</definedName>
    <definedName name="EX" localSheetId="21" hidden="1">{#N/A,#N/A,FALSE,"CCTV"}</definedName>
    <definedName name="EX" localSheetId="5" hidden="1">{#N/A,#N/A,FALSE,"CCTV"}</definedName>
    <definedName name="EX" localSheetId="23" hidden="1">{#N/A,#N/A,FALSE,"CCTV"}</definedName>
    <definedName name="EX" localSheetId="7" hidden="1">{#N/A,#N/A,FALSE,"CCTV"}</definedName>
    <definedName name="EX" localSheetId="13" hidden="1">{#N/A,#N/A,FALSE,"CCTV"}</definedName>
    <definedName name="EX" localSheetId="18" hidden="1">{#N/A,#N/A,FALSE,"CCTV"}</definedName>
    <definedName name="EX" localSheetId="14" hidden="1">{#N/A,#N/A,FALSE,"CCTV"}</definedName>
    <definedName name="EX" localSheetId="15" hidden="1">{#N/A,#N/A,FALSE,"CCTV"}</definedName>
    <definedName name="EX" hidden="1">{#N/A,#N/A,FALSE,"CCTV"}</definedName>
    <definedName name="EX_COSFC" localSheetId="23">#REF!</definedName>
    <definedName name="EX_COSFC">#REF!</definedName>
    <definedName name="EX_COSLC" localSheetId="23">#REF!</definedName>
    <definedName name="EX_COSLC">#REF!</definedName>
    <definedName name="EX_COSS" localSheetId="23">#REF!</definedName>
    <definedName name="EX_COSS">#REF!</definedName>
    <definedName name="EX_PAYFC" localSheetId="23">#REF!</definedName>
    <definedName name="EX_PAYFC">#REF!</definedName>
    <definedName name="EX_PAYLC" localSheetId="23">#REF!</definedName>
    <definedName name="EX_PAYLC">#REF!</definedName>
    <definedName name="EX_PAYS" localSheetId="23">#REF!</definedName>
    <definedName name="EX_PAYS">#REF!</definedName>
    <definedName name="EXDF" localSheetId="23">#REF!</definedName>
    <definedName name="EXDF">#REF!</definedName>
    <definedName name="EXMC" localSheetId="23">#REF!</definedName>
    <definedName name="EXMC">#REF!</definedName>
    <definedName name="EXMOB" localSheetId="23">#REF!</definedName>
    <definedName name="EXMOB">#REF!</definedName>
    <definedName name="EXP_COS" localSheetId="23">#REF!</definedName>
    <definedName name="EXP_COS">#REF!</definedName>
    <definedName name="EXP_PAY" localSheetId="23">#REF!</definedName>
    <definedName name="EXP_PAY">#REF!</definedName>
    <definedName name="EXPAFC" localSheetId="23">#REF!</definedName>
    <definedName name="EXPAFC">#REF!</definedName>
    <definedName name="EXPALC" localSheetId="23">#REF!</definedName>
    <definedName name="EXPALC">#REF!</definedName>
    <definedName name="EXPOS" localSheetId="23">#REF!</definedName>
    <definedName name="EXPOS">#REF!</definedName>
    <definedName name="EXTIM2" localSheetId="23">#REF!</definedName>
    <definedName name="EXTIM2">#REF!</definedName>
    <definedName name="EXTIM3" localSheetId="23">#REF!</definedName>
    <definedName name="EXTIM3">#REF!</definedName>
    <definedName name="EXTIM4" localSheetId="23">#REF!</definedName>
    <definedName name="EXTIM4">#REF!</definedName>
    <definedName name="_xlnm.Extract" localSheetId="3">#REF!</definedName>
    <definedName name="_xlnm.Extract" localSheetId="9">#REF!</definedName>
    <definedName name="_xlnm.Extract" localSheetId="8">#REF!</definedName>
    <definedName name="_xlnm.Extract" localSheetId="0">#REF!</definedName>
    <definedName name="_xlnm.Extract" localSheetId="10">#REF!</definedName>
    <definedName name="_xlnm.Extract" localSheetId="6">#REF!</definedName>
    <definedName name="_xlnm.Extract" localSheetId="12">#REF!</definedName>
    <definedName name="_xlnm.Extract" localSheetId="11">#REF!</definedName>
    <definedName name="_xlnm.Extract" localSheetId="1">#REF!</definedName>
    <definedName name="_xlnm.Extract" localSheetId="2">#REF!</definedName>
    <definedName name="_xlnm.Extract" localSheetId="4">#REF!</definedName>
    <definedName name="_xlnm.Extract" localSheetId="16">#REF!</definedName>
    <definedName name="_xlnm.Extract" localSheetId="21">#REF!</definedName>
    <definedName name="_xlnm.Extract" localSheetId="5">#REF!</definedName>
    <definedName name="_xlnm.Extract" localSheetId="7">#REF!</definedName>
    <definedName name="_xlnm.Extract" localSheetId="13">#REF!</definedName>
    <definedName name="_xlnm.Extract" localSheetId="18">#REF!</definedName>
    <definedName name="_xlnm.Extract" localSheetId="14">#REF!</definedName>
    <definedName name="_xlnm.Extract" localSheetId="15">#REF!</definedName>
    <definedName name="_xlnm.Extract">'[69]ESTADIST(PTS.)'!$B$4:$B$13</definedName>
    <definedName name="Extract_MI" localSheetId="23">#REF!</definedName>
    <definedName name="Extract_MI">#REF!</definedName>
    <definedName name="EXWT">#REF!</definedName>
    <definedName name="eyteyt" localSheetId="3" hidden="1">{#N/A,#N/A,FALSE,"CCTV"}</definedName>
    <definedName name="eyteyt" localSheetId="9" hidden="1">{#N/A,#N/A,FALSE,"CCTV"}</definedName>
    <definedName name="eyteyt" localSheetId="8" hidden="1">{#N/A,#N/A,FALSE,"CCTV"}</definedName>
    <definedName name="eyteyt" localSheetId="0" hidden="1">{#N/A,#N/A,FALSE,"CCTV"}</definedName>
    <definedName name="eyteyt" localSheetId="10" hidden="1">{#N/A,#N/A,FALSE,"CCTV"}</definedName>
    <definedName name="eyteyt" localSheetId="6" hidden="1">{#N/A,#N/A,FALSE,"CCTV"}</definedName>
    <definedName name="eyteyt" localSheetId="12" hidden="1">{#N/A,#N/A,FALSE,"CCTV"}</definedName>
    <definedName name="eyteyt" localSheetId="11" hidden="1">{#N/A,#N/A,FALSE,"CCTV"}</definedName>
    <definedName name="eyteyt" localSheetId="1" hidden="1">{#N/A,#N/A,FALSE,"CCTV"}</definedName>
    <definedName name="eyteyt" localSheetId="2" hidden="1">{#N/A,#N/A,FALSE,"CCTV"}</definedName>
    <definedName name="eyteyt" localSheetId="4" hidden="1">{#N/A,#N/A,FALSE,"CCTV"}</definedName>
    <definedName name="eyteyt" localSheetId="16" hidden="1">{#N/A,#N/A,FALSE,"CCTV"}</definedName>
    <definedName name="eyteyt" localSheetId="21" hidden="1">{#N/A,#N/A,FALSE,"CCTV"}</definedName>
    <definedName name="eyteyt" localSheetId="5" hidden="1">{#N/A,#N/A,FALSE,"CCTV"}</definedName>
    <definedName name="eyteyt" localSheetId="23" hidden="1">{#N/A,#N/A,FALSE,"CCTV"}</definedName>
    <definedName name="eyteyt" localSheetId="7" hidden="1">{#N/A,#N/A,FALSE,"CCTV"}</definedName>
    <definedName name="eyteyt" localSheetId="13" hidden="1">{#N/A,#N/A,FALSE,"CCTV"}</definedName>
    <definedName name="eyteyt" localSheetId="18" hidden="1">{#N/A,#N/A,FALSE,"CCTV"}</definedName>
    <definedName name="eyteyt" localSheetId="14" hidden="1">{#N/A,#N/A,FALSE,"CCTV"}</definedName>
    <definedName name="eyteyt" localSheetId="15" hidden="1">{#N/A,#N/A,FALSE,"CCTV"}</definedName>
    <definedName name="eyteyt" hidden="1">{#N/A,#N/A,FALSE,"CCTV"}</definedName>
    <definedName name="f" localSheetId="23">#REF!</definedName>
    <definedName name="f">#REF!</definedName>
    <definedName name="fáaafafaf" localSheetId="3" hidden="1">{"'Sheet1'!$L$16"}</definedName>
    <definedName name="fáaafafaf" localSheetId="17" hidden="1">{"'Sheet1'!$L$16"}</definedName>
    <definedName name="fáaafafaf" localSheetId="9" hidden="1">{"'Sheet1'!$L$16"}</definedName>
    <definedName name="fáaafafaf" localSheetId="8" hidden="1">{"'Sheet1'!$L$16"}</definedName>
    <definedName name="fáaafafaf" localSheetId="0" hidden="1">{"'Sheet1'!$L$16"}</definedName>
    <definedName name="fáaafafaf" localSheetId="10" hidden="1">{"'Sheet1'!$L$16"}</definedName>
    <definedName name="fáaafafaf" localSheetId="6" hidden="1">{"'Sheet1'!$L$16"}</definedName>
    <definedName name="fáaafafaf" localSheetId="12" hidden="1">{"'Sheet1'!$L$16"}</definedName>
    <definedName name="fáaafafaf" localSheetId="11" hidden="1">{"'Sheet1'!$L$16"}</definedName>
    <definedName name="fáaafafaf" localSheetId="1" hidden="1">{"'Sheet1'!$L$16"}</definedName>
    <definedName name="fáaafafaf" localSheetId="2" hidden="1">{"'Sheet1'!$L$16"}</definedName>
    <definedName name="fáaafafaf" localSheetId="4" hidden="1">{"'Sheet1'!$L$16"}</definedName>
    <definedName name="fáaafafaf" localSheetId="16" hidden="1">{"'Sheet1'!$L$16"}</definedName>
    <definedName name="fáaafafaf" localSheetId="21" hidden="1">{"'Sheet1'!$L$16"}</definedName>
    <definedName name="fáaafafaf" localSheetId="5" hidden="1">{"'Sheet1'!$L$16"}</definedName>
    <definedName name="fáaafafaf" localSheetId="23" hidden="1">{"'Sheet1'!$L$16"}</definedName>
    <definedName name="fáaafafaf" localSheetId="7" hidden="1">{"'Sheet1'!$L$16"}</definedName>
    <definedName name="fáaafafaf" localSheetId="13" hidden="1">{"'Sheet1'!$L$16"}</definedName>
    <definedName name="fáaafafaf" localSheetId="18" hidden="1">{"'Sheet1'!$L$16"}</definedName>
    <definedName name="fáaafafaf" localSheetId="14" hidden="1">{"'Sheet1'!$L$16"}</definedName>
    <definedName name="fáaafafaf" localSheetId="15" hidden="1">{"'Sheet1'!$L$16"}</definedName>
    <definedName name="fáaafafaf" hidden="1">{"'Sheet1'!$L$16"}</definedName>
    <definedName name="FAC" localSheetId="23">#REF!</definedName>
    <definedName name="FAC">#REF!</definedName>
    <definedName name="fac_value" localSheetId="23">#REF!</definedName>
    <definedName name="fac_value">#REF!</definedName>
    <definedName name="FACFC" localSheetId="23">#REF!</definedName>
    <definedName name="FACFC">#REF!</definedName>
    <definedName name="FACLC" localSheetId="23">#REF!</definedName>
    <definedName name="FACLC">#REF!</definedName>
    <definedName name="FACS" localSheetId="23">#REF!</definedName>
    <definedName name="FACS">#REF!</definedName>
    <definedName name="FACTOR">#REF!</definedName>
    <definedName name="FACTORY" localSheetId="3" hidden="1">{#N/A,#N/A,TRUE,"SUM";#N/A,#N/A,TRUE,"EE";#N/A,#N/A,TRUE,"AC";#N/A,#N/A,TRUE,"SN"}</definedName>
    <definedName name="FACTORY" localSheetId="2" hidden="1">{#N/A,#N/A,TRUE,"SUM";#N/A,#N/A,TRUE,"EE";#N/A,#N/A,TRUE,"AC";#N/A,#N/A,TRUE,"SN"}</definedName>
    <definedName name="FACTORY" localSheetId="4" hidden="1">{#N/A,#N/A,TRUE,"SUM";#N/A,#N/A,TRUE,"EE";#N/A,#N/A,TRUE,"AC";#N/A,#N/A,TRUE,"SN"}</definedName>
    <definedName name="FACTORY" localSheetId="16" hidden="1">{#N/A,#N/A,TRUE,"SUM";#N/A,#N/A,TRUE,"EE";#N/A,#N/A,TRUE,"AC";#N/A,#N/A,TRUE,"SN"}</definedName>
    <definedName name="FACTORY" localSheetId="21" hidden="1">{#N/A,#N/A,TRUE,"SUM";#N/A,#N/A,TRUE,"EE";#N/A,#N/A,TRUE,"AC";#N/A,#N/A,TRUE,"SN"}</definedName>
    <definedName name="FACTORY" localSheetId="5" hidden="1">{#N/A,#N/A,TRUE,"SUM";#N/A,#N/A,TRUE,"EE";#N/A,#N/A,TRUE,"AC";#N/A,#N/A,TRUE,"SN"}</definedName>
    <definedName name="FACTORY" localSheetId="13" hidden="1">{#N/A,#N/A,TRUE,"SUM";#N/A,#N/A,TRUE,"EE";#N/A,#N/A,TRUE,"AC";#N/A,#N/A,TRUE,"SN"}</definedName>
    <definedName name="FACTORY" localSheetId="14" hidden="1">{#N/A,#N/A,TRUE,"SUM";#N/A,#N/A,TRUE,"EE";#N/A,#N/A,TRUE,"AC";#N/A,#N/A,TRUE,"SN"}</definedName>
    <definedName name="FACTORY" localSheetId="15" hidden="1">{#N/A,#N/A,TRUE,"SUM";#N/A,#N/A,TRUE,"EE";#N/A,#N/A,TRUE,"AC";#N/A,#N/A,TRUE,"SN"}</definedName>
    <definedName name="FACTORY" hidden="1">{#N/A,#N/A,TRUE,"SUM";#N/A,#N/A,TRUE,"EE";#N/A,#N/A,TRUE,"AC";#N/A,#N/A,TRUE,"SN"}</definedName>
    <definedName name="fall" hidden="1">#REF!</definedName>
    <definedName name="fasfaga" localSheetId="3" hidden="1">{"'Sheet1'!$L$16"}</definedName>
    <definedName name="fasfaga" localSheetId="17" hidden="1">{"'Sheet1'!$L$16"}</definedName>
    <definedName name="fasfaga" localSheetId="9" hidden="1">{"'Sheet1'!$L$16"}</definedName>
    <definedName name="fasfaga" localSheetId="8" hidden="1">{"'Sheet1'!$L$16"}</definedName>
    <definedName name="fasfaga" localSheetId="0" hidden="1">{"'Sheet1'!$L$16"}</definedName>
    <definedName name="fasfaga" localSheetId="10" hidden="1">{"'Sheet1'!$L$16"}</definedName>
    <definedName name="fasfaga" localSheetId="6" hidden="1">{"'Sheet1'!$L$16"}</definedName>
    <definedName name="fasfaga" localSheetId="12" hidden="1">{"'Sheet1'!$L$16"}</definedName>
    <definedName name="fasfaga" localSheetId="11" hidden="1">{"'Sheet1'!$L$16"}</definedName>
    <definedName name="fasfaga" localSheetId="1" hidden="1">{"'Sheet1'!$L$16"}</definedName>
    <definedName name="fasfaga" localSheetId="2" hidden="1">{"'Sheet1'!$L$16"}</definedName>
    <definedName name="fasfaga" localSheetId="4" hidden="1">{"'Sheet1'!$L$16"}</definedName>
    <definedName name="fasfaga" localSheetId="16" hidden="1">{"'Sheet1'!$L$16"}</definedName>
    <definedName name="fasfaga" localSheetId="21" hidden="1">{"'Sheet1'!$L$16"}</definedName>
    <definedName name="fasfaga" localSheetId="5" hidden="1">{"'Sheet1'!$L$16"}</definedName>
    <definedName name="fasfaga" localSheetId="23" hidden="1">{"'Sheet1'!$L$16"}</definedName>
    <definedName name="fasfaga" localSheetId="7" hidden="1">{"'Sheet1'!$L$16"}</definedName>
    <definedName name="fasfaga" localSheetId="13" hidden="1">{"'Sheet1'!$L$16"}</definedName>
    <definedName name="fasfaga" localSheetId="18" hidden="1">{"'Sheet1'!$L$16"}</definedName>
    <definedName name="fasfaga" localSheetId="14" hidden="1">{"'Sheet1'!$L$16"}</definedName>
    <definedName name="fasfaga" localSheetId="15" hidden="1">{"'Sheet1'!$L$16"}</definedName>
    <definedName name="fasfaga" hidden="1">{"'Sheet1'!$L$16"}</definedName>
    <definedName name="fasfsdfsdfasdfsdfsd" localSheetId="3" hidden="1">{#N/A,#N/A,TRUE,"Basic";#N/A,#N/A,TRUE,"EXT-TABLE";#N/A,#N/A,TRUE,"STEEL";#N/A,#N/A,TRUE,"INT-Table";#N/A,#N/A,TRUE,"STEEL";#N/A,#N/A,TRUE,"Door"}</definedName>
    <definedName name="fasfsdfsdfasdfsdfsd" localSheetId="2" hidden="1">{#N/A,#N/A,TRUE,"Basic";#N/A,#N/A,TRUE,"EXT-TABLE";#N/A,#N/A,TRUE,"STEEL";#N/A,#N/A,TRUE,"INT-Table";#N/A,#N/A,TRUE,"STEEL";#N/A,#N/A,TRUE,"Door"}</definedName>
    <definedName name="fasfsdfsdfasdfsdfsd" localSheetId="4" hidden="1">{#N/A,#N/A,TRUE,"Basic";#N/A,#N/A,TRUE,"EXT-TABLE";#N/A,#N/A,TRUE,"STEEL";#N/A,#N/A,TRUE,"INT-Table";#N/A,#N/A,TRUE,"STEEL";#N/A,#N/A,TRUE,"Door"}</definedName>
    <definedName name="fasfsdfsdfasdfsdfsd" localSheetId="16" hidden="1">{#N/A,#N/A,TRUE,"Basic";#N/A,#N/A,TRUE,"EXT-TABLE";#N/A,#N/A,TRUE,"STEEL";#N/A,#N/A,TRUE,"INT-Table";#N/A,#N/A,TRUE,"STEEL";#N/A,#N/A,TRUE,"Door"}</definedName>
    <definedName name="fasfsdfsdfasdfsdfsd" localSheetId="21" hidden="1">{#N/A,#N/A,TRUE,"Basic";#N/A,#N/A,TRUE,"EXT-TABLE";#N/A,#N/A,TRUE,"STEEL";#N/A,#N/A,TRUE,"INT-Table";#N/A,#N/A,TRUE,"STEEL";#N/A,#N/A,TRUE,"Door"}</definedName>
    <definedName name="fasfsdfsdfasdfsdfsd" localSheetId="5" hidden="1">{#N/A,#N/A,TRUE,"Basic";#N/A,#N/A,TRUE,"EXT-TABLE";#N/A,#N/A,TRUE,"STEEL";#N/A,#N/A,TRUE,"INT-Table";#N/A,#N/A,TRUE,"STEEL";#N/A,#N/A,TRUE,"Door"}</definedName>
    <definedName name="fasfsdfsdfasdfsdfsd" localSheetId="13" hidden="1">{#N/A,#N/A,TRUE,"Basic";#N/A,#N/A,TRUE,"EXT-TABLE";#N/A,#N/A,TRUE,"STEEL";#N/A,#N/A,TRUE,"INT-Table";#N/A,#N/A,TRUE,"STEEL";#N/A,#N/A,TRUE,"Door"}</definedName>
    <definedName name="fasfsdfsdfasdfsdfsd" localSheetId="14" hidden="1">{#N/A,#N/A,TRUE,"Basic";#N/A,#N/A,TRUE,"EXT-TABLE";#N/A,#N/A,TRUE,"STEEL";#N/A,#N/A,TRUE,"INT-Table";#N/A,#N/A,TRUE,"STEEL";#N/A,#N/A,TRUE,"Door"}</definedName>
    <definedName name="fasfsdfsdfasdfsdfsd" localSheetId="15" hidden="1">{#N/A,#N/A,TRUE,"Basic";#N/A,#N/A,TRUE,"EXT-TABLE";#N/A,#N/A,TRUE,"STEEL";#N/A,#N/A,TRUE,"INT-Table";#N/A,#N/A,TRUE,"STEEL";#N/A,#N/A,TRUE,"Door"}</definedName>
    <definedName name="fasfsdfsdfasdfsdfsd" hidden="1">{#N/A,#N/A,TRUE,"Basic";#N/A,#N/A,TRUE,"EXT-TABLE";#N/A,#N/A,TRUE,"STEEL";#N/A,#N/A,TRUE,"INT-Table";#N/A,#N/A,TRUE,"STEEL";#N/A,#N/A,TRUE,"Door"}</definedName>
    <definedName name="fasfsdfsdfasdfsdfsd_1" localSheetId="3" hidden="1">{#N/A,#N/A,TRUE,"Basic";#N/A,#N/A,TRUE,"EXT-TABLE";#N/A,#N/A,TRUE,"STEEL";#N/A,#N/A,TRUE,"INT-Table";#N/A,#N/A,TRUE,"STEEL";#N/A,#N/A,TRUE,"Door"}</definedName>
    <definedName name="fasfsdfsdfasdfsdfsd_1" localSheetId="2" hidden="1">{#N/A,#N/A,TRUE,"Basic";#N/A,#N/A,TRUE,"EXT-TABLE";#N/A,#N/A,TRUE,"STEEL";#N/A,#N/A,TRUE,"INT-Table";#N/A,#N/A,TRUE,"STEEL";#N/A,#N/A,TRUE,"Door"}</definedName>
    <definedName name="fasfsdfsdfasdfsdfsd_1" localSheetId="4" hidden="1">{#N/A,#N/A,TRUE,"Basic";#N/A,#N/A,TRUE,"EXT-TABLE";#N/A,#N/A,TRUE,"STEEL";#N/A,#N/A,TRUE,"INT-Table";#N/A,#N/A,TRUE,"STEEL";#N/A,#N/A,TRUE,"Door"}</definedName>
    <definedName name="fasfsdfsdfasdfsdfsd_1" localSheetId="16" hidden="1">{#N/A,#N/A,TRUE,"Basic";#N/A,#N/A,TRUE,"EXT-TABLE";#N/A,#N/A,TRUE,"STEEL";#N/A,#N/A,TRUE,"INT-Table";#N/A,#N/A,TRUE,"STEEL";#N/A,#N/A,TRUE,"Door"}</definedName>
    <definedName name="fasfsdfsdfasdfsdfsd_1" localSheetId="21" hidden="1">{#N/A,#N/A,TRUE,"Basic";#N/A,#N/A,TRUE,"EXT-TABLE";#N/A,#N/A,TRUE,"STEEL";#N/A,#N/A,TRUE,"INT-Table";#N/A,#N/A,TRUE,"STEEL";#N/A,#N/A,TRUE,"Door"}</definedName>
    <definedName name="fasfsdfsdfasdfsdfsd_1" localSheetId="5" hidden="1">{#N/A,#N/A,TRUE,"Basic";#N/A,#N/A,TRUE,"EXT-TABLE";#N/A,#N/A,TRUE,"STEEL";#N/A,#N/A,TRUE,"INT-Table";#N/A,#N/A,TRUE,"STEEL";#N/A,#N/A,TRUE,"Door"}</definedName>
    <definedName name="fasfsdfsdfasdfsdfsd_1" localSheetId="13" hidden="1">{#N/A,#N/A,TRUE,"Basic";#N/A,#N/A,TRUE,"EXT-TABLE";#N/A,#N/A,TRUE,"STEEL";#N/A,#N/A,TRUE,"INT-Table";#N/A,#N/A,TRUE,"STEEL";#N/A,#N/A,TRUE,"Door"}</definedName>
    <definedName name="fasfsdfsdfasdfsdfsd_1" localSheetId="14" hidden="1">{#N/A,#N/A,TRUE,"Basic";#N/A,#N/A,TRUE,"EXT-TABLE";#N/A,#N/A,TRUE,"STEEL";#N/A,#N/A,TRUE,"INT-Table";#N/A,#N/A,TRUE,"STEEL";#N/A,#N/A,TRUE,"Door"}</definedName>
    <definedName name="fasfsdfsdfasdfsdfsd_1" localSheetId="15" hidden="1">{#N/A,#N/A,TRUE,"Basic";#N/A,#N/A,TRUE,"EXT-TABLE";#N/A,#N/A,TRUE,"STEEL";#N/A,#N/A,TRUE,"INT-Table";#N/A,#N/A,TRUE,"STEEL";#N/A,#N/A,TRUE,"Door"}</definedName>
    <definedName name="fasfsdfsdfasdfsdfsd_1" hidden="1">{#N/A,#N/A,TRUE,"Basic";#N/A,#N/A,TRUE,"EXT-TABLE";#N/A,#N/A,TRUE,"STEEL";#N/A,#N/A,TRUE,"INT-Table";#N/A,#N/A,TRUE,"STEEL";#N/A,#N/A,TRUE,"Door"}</definedName>
    <definedName name="fasfsdfsdfasdfsdfsd_1_1" localSheetId="3" hidden="1">{#N/A,#N/A,TRUE,"Basic";#N/A,#N/A,TRUE,"EXT-TABLE";#N/A,#N/A,TRUE,"STEEL";#N/A,#N/A,TRUE,"INT-Table";#N/A,#N/A,TRUE,"STEEL";#N/A,#N/A,TRUE,"Door"}</definedName>
    <definedName name="fasfsdfsdfasdfsdfsd_1_1" localSheetId="2" hidden="1">{#N/A,#N/A,TRUE,"Basic";#N/A,#N/A,TRUE,"EXT-TABLE";#N/A,#N/A,TRUE,"STEEL";#N/A,#N/A,TRUE,"INT-Table";#N/A,#N/A,TRUE,"STEEL";#N/A,#N/A,TRUE,"Door"}</definedName>
    <definedName name="fasfsdfsdfasdfsdfsd_1_1" localSheetId="4" hidden="1">{#N/A,#N/A,TRUE,"Basic";#N/A,#N/A,TRUE,"EXT-TABLE";#N/A,#N/A,TRUE,"STEEL";#N/A,#N/A,TRUE,"INT-Table";#N/A,#N/A,TRUE,"STEEL";#N/A,#N/A,TRUE,"Door"}</definedName>
    <definedName name="fasfsdfsdfasdfsdfsd_1_1" localSheetId="16" hidden="1">{#N/A,#N/A,TRUE,"Basic";#N/A,#N/A,TRUE,"EXT-TABLE";#N/A,#N/A,TRUE,"STEEL";#N/A,#N/A,TRUE,"INT-Table";#N/A,#N/A,TRUE,"STEEL";#N/A,#N/A,TRUE,"Door"}</definedName>
    <definedName name="fasfsdfsdfasdfsdfsd_1_1" localSheetId="21" hidden="1">{#N/A,#N/A,TRUE,"Basic";#N/A,#N/A,TRUE,"EXT-TABLE";#N/A,#N/A,TRUE,"STEEL";#N/A,#N/A,TRUE,"INT-Table";#N/A,#N/A,TRUE,"STEEL";#N/A,#N/A,TRUE,"Door"}</definedName>
    <definedName name="fasfsdfsdfasdfsdfsd_1_1" localSheetId="5" hidden="1">{#N/A,#N/A,TRUE,"Basic";#N/A,#N/A,TRUE,"EXT-TABLE";#N/A,#N/A,TRUE,"STEEL";#N/A,#N/A,TRUE,"INT-Table";#N/A,#N/A,TRUE,"STEEL";#N/A,#N/A,TRUE,"Door"}</definedName>
    <definedName name="fasfsdfsdfasdfsdfsd_1_1" localSheetId="13" hidden="1">{#N/A,#N/A,TRUE,"Basic";#N/A,#N/A,TRUE,"EXT-TABLE";#N/A,#N/A,TRUE,"STEEL";#N/A,#N/A,TRUE,"INT-Table";#N/A,#N/A,TRUE,"STEEL";#N/A,#N/A,TRUE,"Door"}</definedName>
    <definedName name="fasfsdfsdfasdfsdfsd_1_1" localSheetId="14" hidden="1">{#N/A,#N/A,TRUE,"Basic";#N/A,#N/A,TRUE,"EXT-TABLE";#N/A,#N/A,TRUE,"STEEL";#N/A,#N/A,TRUE,"INT-Table";#N/A,#N/A,TRUE,"STEEL";#N/A,#N/A,TRUE,"Door"}</definedName>
    <definedName name="fasfsdfsdfasdfsdfsd_1_1" localSheetId="15" hidden="1">{#N/A,#N/A,TRUE,"Basic";#N/A,#N/A,TRUE,"EXT-TABLE";#N/A,#N/A,TRUE,"STEEL";#N/A,#N/A,TRUE,"INT-Table";#N/A,#N/A,TRUE,"STEEL";#N/A,#N/A,TRUE,"Door"}</definedName>
    <definedName name="fasfsdfsdfasdfsdfsd_1_1" hidden="1">{#N/A,#N/A,TRUE,"Basic";#N/A,#N/A,TRUE,"EXT-TABLE";#N/A,#N/A,TRUE,"STEEL";#N/A,#N/A,TRUE,"INT-Table";#N/A,#N/A,TRUE,"STEEL";#N/A,#N/A,TRUE,"Door"}</definedName>
    <definedName name="fasfsdfsdfasdfsdfsd_1_2" localSheetId="3" hidden="1">{#N/A,#N/A,TRUE,"Basic";#N/A,#N/A,TRUE,"EXT-TABLE";#N/A,#N/A,TRUE,"STEEL";#N/A,#N/A,TRUE,"INT-Table";#N/A,#N/A,TRUE,"STEEL";#N/A,#N/A,TRUE,"Door"}</definedName>
    <definedName name="fasfsdfsdfasdfsdfsd_1_2" localSheetId="2" hidden="1">{#N/A,#N/A,TRUE,"Basic";#N/A,#N/A,TRUE,"EXT-TABLE";#N/A,#N/A,TRUE,"STEEL";#N/A,#N/A,TRUE,"INT-Table";#N/A,#N/A,TRUE,"STEEL";#N/A,#N/A,TRUE,"Door"}</definedName>
    <definedName name="fasfsdfsdfasdfsdfsd_1_2" localSheetId="4" hidden="1">{#N/A,#N/A,TRUE,"Basic";#N/A,#N/A,TRUE,"EXT-TABLE";#N/A,#N/A,TRUE,"STEEL";#N/A,#N/A,TRUE,"INT-Table";#N/A,#N/A,TRUE,"STEEL";#N/A,#N/A,TRUE,"Door"}</definedName>
    <definedName name="fasfsdfsdfasdfsdfsd_1_2" localSheetId="16" hidden="1">{#N/A,#N/A,TRUE,"Basic";#N/A,#N/A,TRUE,"EXT-TABLE";#N/A,#N/A,TRUE,"STEEL";#N/A,#N/A,TRUE,"INT-Table";#N/A,#N/A,TRUE,"STEEL";#N/A,#N/A,TRUE,"Door"}</definedName>
    <definedName name="fasfsdfsdfasdfsdfsd_1_2" localSheetId="21" hidden="1">{#N/A,#N/A,TRUE,"Basic";#N/A,#N/A,TRUE,"EXT-TABLE";#N/A,#N/A,TRUE,"STEEL";#N/A,#N/A,TRUE,"INT-Table";#N/A,#N/A,TRUE,"STEEL";#N/A,#N/A,TRUE,"Door"}</definedName>
    <definedName name="fasfsdfsdfasdfsdfsd_1_2" localSheetId="5" hidden="1">{#N/A,#N/A,TRUE,"Basic";#N/A,#N/A,TRUE,"EXT-TABLE";#N/A,#N/A,TRUE,"STEEL";#N/A,#N/A,TRUE,"INT-Table";#N/A,#N/A,TRUE,"STEEL";#N/A,#N/A,TRUE,"Door"}</definedName>
    <definedName name="fasfsdfsdfasdfsdfsd_1_2" localSheetId="13" hidden="1">{#N/A,#N/A,TRUE,"Basic";#N/A,#N/A,TRUE,"EXT-TABLE";#N/A,#N/A,TRUE,"STEEL";#N/A,#N/A,TRUE,"INT-Table";#N/A,#N/A,TRUE,"STEEL";#N/A,#N/A,TRUE,"Door"}</definedName>
    <definedName name="fasfsdfsdfasdfsdfsd_1_2" localSheetId="14" hidden="1">{#N/A,#N/A,TRUE,"Basic";#N/A,#N/A,TRUE,"EXT-TABLE";#N/A,#N/A,TRUE,"STEEL";#N/A,#N/A,TRUE,"INT-Table";#N/A,#N/A,TRUE,"STEEL";#N/A,#N/A,TRUE,"Door"}</definedName>
    <definedName name="fasfsdfsdfasdfsdfsd_1_2" localSheetId="15" hidden="1">{#N/A,#N/A,TRUE,"Basic";#N/A,#N/A,TRUE,"EXT-TABLE";#N/A,#N/A,TRUE,"STEEL";#N/A,#N/A,TRUE,"INT-Table";#N/A,#N/A,TRUE,"STEEL";#N/A,#N/A,TRUE,"Door"}</definedName>
    <definedName name="fasfsdfsdfasdfsdfsd_1_2" hidden="1">{#N/A,#N/A,TRUE,"Basic";#N/A,#N/A,TRUE,"EXT-TABLE";#N/A,#N/A,TRUE,"STEEL";#N/A,#N/A,TRUE,"INT-Table";#N/A,#N/A,TRUE,"STEEL";#N/A,#N/A,TRUE,"Door"}</definedName>
    <definedName name="fasfsdfsdfasdfsdfsd_2" localSheetId="3" hidden="1">{#N/A,#N/A,TRUE,"Basic";#N/A,#N/A,TRUE,"EXT-TABLE";#N/A,#N/A,TRUE,"STEEL";#N/A,#N/A,TRUE,"INT-Table";#N/A,#N/A,TRUE,"STEEL";#N/A,#N/A,TRUE,"Door"}</definedName>
    <definedName name="fasfsdfsdfasdfsdfsd_2" localSheetId="2" hidden="1">{#N/A,#N/A,TRUE,"Basic";#N/A,#N/A,TRUE,"EXT-TABLE";#N/A,#N/A,TRUE,"STEEL";#N/A,#N/A,TRUE,"INT-Table";#N/A,#N/A,TRUE,"STEEL";#N/A,#N/A,TRUE,"Door"}</definedName>
    <definedName name="fasfsdfsdfasdfsdfsd_2" localSheetId="4" hidden="1">{#N/A,#N/A,TRUE,"Basic";#N/A,#N/A,TRUE,"EXT-TABLE";#N/A,#N/A,TRUE,"STEEL";#N/A,#N/A,TRUE,"INT-Table";#N/A,#N/A,TRUE,"STEEL";#N/A,#N/A,TRUE,"Door"}</definedName>
    <definedName name="fasfsdfsdfasdfsdfsd_2" localSheetId="16" hidden="1">{#N/A,#N/A,TRUE,"Basic";#N/A,#N/A,TRUE,"EXT-TABLE";#N/A,#N/A,TRUE,"STEEL";#N/A,#N/A,TRUE,"INT-Table";#N/A,#N/A,TRUE,"STEEL";#N/A,#N/A,TRUE,"Door"}</definedName>
    <definedName name="fasfsdfsdfasdfsdfsd_2" localSheetId="21" hidden="1">{#N/A,#N/A,TRUE,"Basic";#N/A,#N/A,TRUE,"EXT-TABLE";#N/A,#N/A,TRUE,"STEEL";#N/A,#N/A,TRUE,"INT-Table";#N/A,#N/A,TRUE,"STEEL";#N/A,#N/A,TRUE,"Door"}</definedName>
    <definedName name="fasfsdfsdfasdfsdfsd_2" localSheetId="5" hidden="1">{#N/A,#N/A,TRUE,"Basic";#N/A,#N/A,TRUE,"EXT-TABLE";#N/A,#N/A,TRUE,"STEEL";#N/A,#N/A,TRUE,"INT-Table";#N/A,#N/A,TRUE,"STEEL";#N/A,#N/A,TRUE,"Door"}</definedName>
    <definedName name="fasfsdfsdfasdfsdfsd_2" localSheetId="13" hidden="1">{#N/A,#N/A,TRUE,"Basic";#N/A,#N/A,TRUE,"EXT-TABLE";#N/A,#N/A,TRUE,"STEEL";#N/A,#N/A,TRUE,"INT-Table";#N/A,#N/A,TRUE,"STEEL";#N/A,#N/A,TRUE,"Door"}</definedName>
    <definedName name="fasfsdfsdfasdfsdfsd_2" localSheetId="14" hidden="1">{#N/A,#N/A,TRUE,"Basic";#N/A,#N/A,TRUE,"EXT-TABLE";#N/A,#N/A,TRUE,"STEEL";#N/A,#N/A,TRUE,"INT-Table";#N/A,#N/A,TRUE,"STEEL";#N/A,#N/A,TRUE,"Door"}</definedName>
    <definedName name="fasfsdfsdfasdfsdfsd_2" localSheetId="15" hidden="1">{#N/A,#N/A,TRUE,"Basic";#N/A,#N/A,TRUE,"EXT-TABLE";#N/A,#N/A,TRUE,"STEEL";#N/A,#N/A,TRUE,"INT-Table";#N/A,#N/A,TRUE,"STEEL";#N/A,#N/A,TRUE,"Door"}</definedName>
    <definedName name="fasfsdfsdfasdfsdfsd_2" hidden="1">{#N/A,#N/A,TRUE,"Basic";#N/A,#N/A,TRUE,"EXT-TABLE";#N/A,#N/A,TRUE,"STEEL";#N/A,#N/A,TRUE,"INT-Table";#N/A,#N/A,TRUE,"STEEL";#N/A,#N/A,TRUE,"Door"}</definedName>
    <definedName name="fasfsdfsdfasdfsdfsd_2_1" localSheetId="3" hidden="1">{#N/A,#N/A,TRUE,"Basic";#N/A,#N/A,TRUE,"EXT-TABLE";#N/A,#N/A,TRUE,"STEEL";#N/A,#N/A,TRUE,"INT-Table";#N/A,#N/A,TRUE,"STEEL";#N/A,#N/A,TRUE,"Door"}</definedName>
    <definedName name="fasfsdfsdfasdfsdfsd_2_1" localSheetId="2" hidden="1">{#N/A,#N/A,TRUE,"Basic";#N/A,#N/A,TRUE,"EXT-TABLE";#N/A,#N/A,TRUE,"STEEL";#N/A,#N/A,TRUE,"INT-Table";#N/A,#N/A,TRUE,"STEEL";#N/A,#N/A,TRUE,"Door"}</definedName>
    <definedName name="fasfsdfsdfasdfsdfsd_2_1" localSheetId="4" hidden="1">{#N/A,#N/A,TRUE,"Basic";#N/A,#N/A,TRUE,"EXT-TABLE";#N/A,#N/A,TRUE,"STEEL";#N/A,#N/A,TRUE,"INT-Table";#N/A,#N/A,TRUE,"STEEL";#N/A,#N/A,TRUE,"Door"}</definedName>
    <definedName name="fasfsdfsdfasdfsdfsd_2_1" localSheetId="16" hidden="1">{#N/A,#N/A,TRUE,"Basic";#N/A,#N/A,TRUE,"EXT-TABLE";#N/A,#N/A,TRUE,"STEEL";#N/A,#N/A,TRUE,"INT-Table";#N/A,#N/A,TRUE,"STEEL";#N/A,#N/A,TRUE,"Door"}</definedName>
    <definedName name="fasfsdfsdfasdfsdfsd_2_1" localSheetId="21" hidden="1">{#N/A,#N/A,TRUE,"Basic";#N/A,#N/A,TRUE,"EXT-TABLE";#N/A,#N/A,TRUE,"STEEL";#N/A,#N/A,TRUE,"INT-Table";#N/A,#N/A,TRUE,"STEEL";#N/A,#N/A,TRUE,"Door"}</definedName>
    <definedName name="fasfsdfsdfasdfsdfsd_2_1" localSheetId="5" hidden="1">{#N/A,#N/A,TRUE,"Basic";#N/A,#N/A,TRUE,"EXT-TABLE";#N/A,#N/A,TRUE,"STEEL";#N/A,#N/A,TRUE,"INT-Table";#N/A,#N/A,TRUE,"STEEL";#N/A,#N/A,TRUE,"Door"}</definedName>
    <definedName name="fasfsdfsdfasdfsdfsd_2_1" localSheetId="13" hidden="1">{#N/A,#N/A,TRUE,"Basic";#N/A,#N/A,TRUE,"EXT-TABLE";#N/A,#N/A,TRUE,"STEEL";#N/A,#N/A,TRUE,"INT-Table";#N/A,#N/A,TRUE,"STEEL";#N/A,#N/A,TRUE,"Door"}</definedName>
    <definedName name="fasfsdfsdfasdfsdfsd_2_1" localSheetId="14" hidden="1">{#N/A,#N/A,TRUE,"Basic";#N/A,#N/A,TRUE,"EXT-TABLE";#N/A,#N/A,TRUE,"STEEL";#N/A,#N/A,TRUE,"INT-Table";#N/A,#N/A,TRUE,"STEEL";#N/A,#N/A,TRUE,"Door"}</definedName>
    <definedName name="fasfsdfsdfasdfsdfsd_2_1" localSheetId="15" hidden="1">{#N/A,#N/A,TRUE,"Basic";#N/A,#N/A,TRUE,"EXT-TABLE";#N/A,#N/A,TRUE,"STEEL";#N/A,#N/A,TRUE,"INT-Table";#N/A,#N/A,TRUE,"STEEL";#N/A,#N/A,TRUE,"Door"}</definedName>
    <definedName name="fasfsdfsdfasdfsdfsd_2_1" hidden="1">{#N/A,#N/A,TRUE,"Basic";#N/A,#N/A,TRUE,"EXT-TABLE";#N/A,#N/A,TRUE,"STEEL";#N/A,#N/A,TRUE,"INT-Table";#N/A,#N/A,TRUE,"STEEL";#N/A,#N/A,TRUE,"Door"}</definedName>
    <definedName name="fasfsdfsdfasdfsdfsd_2_2" localSheetId="3" hidden="1">{#N/A,#N/A,TRUE,"Basic";#N/A,#N/A,TRUE,"EXT-TABLE";#N/A,#N/A,TRUE,"STEEL";#N/A,#N/A,TRUE,"INT-Table";#N/A,#N/A,TRUE,"STEEL";#N/A,#N/A,TRUE,"Door"}</definedName>
    <definedName name="fasfsdfsdfasdfsdfsd_2_2" localSheetId="2" hidden="1">{#N/A,#N/A,TRUE,"Basic";#N/A,#N/A,TRUE,"EXT-TABLE";#N/A,#N/A,TRUE,"STEEL";#N/A,#N/A,TRUE,"INT-Table";#N/A,#N/A,TRUE,"STEEL";#N/A,#N/A,TRUE,"Door"}</definedName>
    <definedName name="fasfsdfsdfasdfsdfsd_2_2" localSheetId="4" hidden="1">{#N/A,#N/A,TRUE,"Basic";#N/A,#N/A,TRUE,"EXT-TABLE";#N/A,#N/A,TRUE,"STEEL";#N/A,#N/A,TRUE,"INT-Table";#N/A,#N/A,TRUE,"STEEL";#N/A,#N/A,TRUE,"Door"}</definedName>
    <definedName name="fasfsdfsdfasdfsdfsd_2_2" localSheetId="16" hidden="1">{#N/A,#N/A,TRUE,"Basic";#N/A,#N/A,TRUE,"EXT-TABLE";#N/A,#N/A,TRUE,"STEEL";#N/A,#N/A,TRUE,"INT-Table";#N/A,#N/A,TRUE,"STEEL";#N/A,#N/A,TRUE,"Door"}</definedName>
    <definedName name="fasfsdfsdfasdfsdfsd_2_2" localSheetId="21" hidden="1">{#N/A,#N/A,TRUE,"Basic";#N/A,#N/A,TRUE,"EXT-TABLE";#N/A,#N/A,TRUE,"STEEL";#N/A,#N/A,TRUE,"INT-Table";#N/A,#N/A,TRUE,"STEEL";#N/A,#N/A,TRUE,"Door"}</definedName>
    <definedName name="fasfsdfsdfasdfsdfsd_2_2" localSheetId="5" hidden="1">{#N/A,#N/A,TRUE,"Basic";#N/A,#N/A,TRUE,"EXT-TABLE";#N/A,#N/A,TRUE,"STEEL";#N/A,#N/A,TRUE,"INT-Table";#N/A,#N/A,TRUE,"STEEL";#N/A,#N/A,TRUE,"Door"}</definedName>
    <definedName name="fasfsdfsdfasdfsdfsd_2_2" localSheetId="13" hidden="1">{#N/A,#N/A,TRUE,"Basic";#N/A,#N/A,TRUE,"EXT-TABLE";#N/A,#N/A,TRUE,"STEEL";#N/A,#N/A,TRUE,"INT-Table";#N/A,#N/A,TRUE,"STEEL";#N/A,#N/A,TRUE,"Door"}</definedName>
    <definedName name="fasfsdfsdfasdfsdfsd_2_2" localSheetId="14" hidden="1">{#N/A,#N/A,TRUE,"Basic";#N/A,#N/A,TRUE,"EXT-TABLE";#N/A,#N/A,TRUE,"STEEL";#N/A,#N/A,TRUE,"INT-Table";#N/A,#N/A,TRUE,"STEEL";#N/A,#N/A,TRUE,"Door"}</definedName>
    <definedName name="fasfsdfsdfasdfsdfsd_2_2" localSheetId="15" hidden="1">{#N/A,#N/A,TRUE,"Basic";#N/A,#N/A,TRUE,"EXT-TABLE";#N/A,#N/A,TRUE,"STEEL";#N/A,#N/A,TRUE,"INT-Table";#N/A,#N/A,TRUE,"STEEL";#N/A,#N/A,TRUE,"Door"}</definedName>
    <definedName name="fasfsdfsdfasdfsdfsd_2_2" hidden="1">{#N/A,#N/A,TRUE,"Basic";#N/A,#N/A,TRUE,"EXT-TABLE";#N/A,#N/A,TRUE,"STEEL";#N/A,#N/A,TRUE,"INT-Table";#N/A,#N/A,TRUE,"STEEL";#N/A,#N/A,TRUE,"Door"}</definedName>
    <definedName name="fasfsdfsdfasdfsdfsd_3" localSheetId="3" hidden="1">{#N/A,#N/A,TRUE,"Basic";#N/A,#N/A,TRUE,"EXT-TABLE";#N/A,#N/A,TRUE,"STEEL";#N/A,#N/A,TRUE,"INT-Table";#N/A,#N/A,TRUE,"STEEL";#N/A,#N/A,TRUE,"Door"}</definedName>
    <definedName name="fasfsdfsdfasdfsdfsd_3" localSheetId="2" hidden="1">{#N/A,#N/A,TRUE,"Basic";#N/A,#N/A,TRUE,"EXT-TABLE";#N/A,#N/A,TRUE,"STEEL";#N/A,#N/A,TRUE,"INT-Table";#N/A,#N/A,TRUE,"STEEL";#N/A,#N/A,TRUE,"Door"}</definedName>
    <definedName name="fasfsdfsdfasdfsdfsd_3" localSheetId="4" hidden="1">{#N/A,#N/A,TRUE,"Basic";#N/A,#N/A,TRUE,"EXT-TABLE";#N/A,#N/A,TRUE,"STEEL";#N/A,#N/A,TRUE,"INT-Table";#N/A,#N/A,TRUE,"STEEL";#N/A,#N/A,TRUE,"Door"}</definedName>
    <definedName name="fasfsdfsdfasdfsdfsd_3" localSheetId="16" hidden="1">{#N/A,#N/A,TRUE,"Basic";#N/A,#N/A,TRUE,"EXT-TABLE";#N/A,#N/A,TRUE,"STEEL";#N/A,#N/A,TRUE,"INT-Table";#N/A,#N/A,TRUE,"STEEL";#N/A,#N/A,TRUE,"Door"}</definedName>
    <definedName name="fasfsdfsdfasdfsdfsd_3" localSheetId="21" hidden="1">{#N/A,#N/A,TRUE,"Basic";#N/A,#N/A,TRUE,"EXT-TABLE";#N/A,#N/A,TRUE,"STEEL";#N/A,#N/A,TRUE,"INT-Table";#N/A,#N/A,TRUE,"STEEL";#N/A,#N/A,TRUE,"Door"}</definedName>
    <definedName name="fasfsdfsdfasdfsdfsd_3" localSheetId="5" hidden="1">{#N/A,#N/A,TRUE,"Basic";#N/A,#N/A,TRUE,"EXT-TABLE";#N/A,#N/A,TRUE,"STEEL";#N/A,#N/A,TRUE,"INT-Table";#N/A,#N/A,TRUE,"STEEL";#N/A,#N/A,TRUE,"Door"}</definedName>
    <definedName name="fasfsdfsdfasdfsdfsd_3" localSheetId="13" hidden="1">{#N/A,#N/A,TRUE,"Basic";#N/A,#N/A,TRUE,"EXT-TABLE";#N/A,#N/A,TRUE,"STEEL";#N/A,#N/A,TRUE,"INT-Table";#N/A,#N/A,TRUE,"STEEL";#N/A,#N/A,TRUE,"Door"}</definedName>
    <definedName name="fasfsdfsdfasdfsdfsd_3" localSheetId="14" hidden="1">{#N/A,#N/A,TRUE,"Basic";#N/A,#N/A,TRUE,"EXT-TABLE";#N/A,#N/A,TRUE,"STEEL";#N/A,#N/A,TRUE,"INT-Table";#N/A,#N/A,TRUE,"STEEL";#N/A,#N/A,TRUE,"Door"}</definedName>
    <definedName name="fasfsdfsdfasdfsdfsd_3" localSheetId="15" hidden="1">{#N/A,#N/A,TRUE,"Basic";#N/A,#N/A,TRUE,"EXT-TABLE";#N/A,#N/A,TRUE,"STEEL";#N/A,#N/A,TRUE,"INT-Table";#N/A,#N/A,TRUE,"STEEL";#N/A,#N/A,TRUE,"Door"}</definedName>
    <definedName name="fasfsdfsdfasdfsdfsd_3" hidden="1">{#N/A,#N/A,TRUE,"Basic";#N/A,#N/A,TRUE,"EXT-TABLE";#N/A,#N/A,TRUE,"STEEL";#N/A,#N/A,TRUE,"INT-Table";#N/A,#N/A,TRUE,"STEEL";#N/A,#N/A,TRUE,"Door"}</definedName>
    <definedName name="fasfsdfsdfasdfsdfsd_3_1" localSheetId="3" hidden="1">{#N/A,#N/A,TRUE,"Basic";#N/A,#N/A,TRUE,"EXT-TABLE";#N/A,#N/A,TRUE,"STEEL";#N/A,#N/A,TRUE,"INT-Table";#N/A,#N/A,TRUE,"STEEL";#N/A,#N/A,TRUE,"Door"}</definedName>
    <definedName name="fasfsdfsdfasdfsdfsd_3_1" localSheetId="2" hidden="1">{#N/A,#N/A,TRUE,"Basic";#N/A,#N/A,TRUE,"EXT-TABLE";#N/A,#N/A,TRUE,"STEEL";#N/A,#N/A,TRUE,"INT-Table";#N/A,#N/A,TRUE,"STEEL";#N/A,#N/A,TRUE,"Door"}</definedName>
    <definedName name="fasfsdfsdfasdfsdfsd_3_1" localSheetId="4" hidden="1">{#N/A,#N/A,TRUE,"Basic";#N/A,#N/A,TRUE,"EXT-TABLE";#N/A,#N/A,TRUE,"STEEL";#N/A,#N/A,TRUE,"INT-Table";#N/A,#N/A,TRUE,"STEEL";#N/A,#N/A,TRUE,"Door"}</definedName>
    <definedName name="fasfsdfsdfasdfsdfsd_3_1" localSheetId="16" hidden="1">{#N/A,#N/A,TRUE,"Basic";#N/A,#N/A,TRUE,"EXT-TABLE";#N/A,#N/A,TRUE,"STEEL";#N/A,#N/A,TRUE,"INT-Table";#N/A,#N/A,TRUE,"STEEL";#N/A,#N/A,TRUE,"Door"}</definedName>
    <definedName name="fasfsdfsdfasdfsdfsd_3_1" localSheetId="21" hidden="1">{#N/A,#N/A,TRUE,"Basic";#N/A,#N/A,TRUE,"EXT-TABLE";#N/A,#N/A,TRUE,"STEEL";#N/A,#N/A,TRUE,"INT-Table";#N/A,#N/A,TRUE,"STEEL";#N/A,#N/A,TRUE,"Door"}</definedName>
    <definedName name="fasfsdfsdfasdfsdfsd_3_1" localSheetId="5" hidden="1">{#N/A,#N/A,TRUE,"Basic";#N/A,#N/A,TRUE,"EXT-TABLE";#N/A,#N/A,TRUE,"STEEL";#N/A,#N/A,TRUE,"INT-Table";#N/A,#N/A,TRUE,"STEEL";#N/A,#N/A,TRUE,"Door"}</definedName>
    <definedName name="fasfsdfsdfasdfsdfsd_3_1" localSheetId="13" hidden="1">{#N/A,#N/A,TRUE,"Basic";#N/A,#N/A,TRUE,"EXT-TABLE";#N/A,#N/A,TRUE,"STEEL";#N/A,#N/A,TRUE,"INT-Table";#N/A,#N/A,TRUE,"STEEL";#N/A,#N/A,TRUE,"Door"}</definedName>
    <definedName name="fasfsdfsdfasdfsdfsd_3_1" localSheetId="14" hidden="1">{#N/A,#N/A,TRUE,"Basic";#N/A,#N/A,TRUE,"EXT-TABLE";#N/A,#N/A,TRUE,"STEEL";#N/A,#N/A,TRUE,"INT-Table";#N/A,#N/A,TRUE,"STEEL";#N/A,#N/A,TRUE,"Door"}</definedName>
    <definedName name="fasfsdfsdfasdfsdfsd_3_1" localSheetId="15" hidden="1">{#N/A,#N/A,TRUE,"Basic";#N/A,#N/A,TRUE,"EXT-TABLE";#N/A,#N/A,TRUE,"STEEL";#N/A,#N/A,TRUE,"INT-Table";#N/A,#N/A,TRUE,"STEEL";#N/A,#N/A,TRUE,"Door"}</definedName>
    <definedName name="fasfsdfsdfasdfsdfsd_3_1" hidden="1">{#N/A,#N/A,TRUE,"Basic";#N/A,#N/A,TRUE,"EXT-TABLE";#N/A,#N/A,TRUE,"STEEL";#N/A,#N/A,TRUE,"INT-Table";#N/A,#N/A,TRUE,"STEEL";#N/A,#N/A,TRUE,"Door"}</definedName>
    <definedName name="fasfsdfsdfasdfsdfsd_3_2" localSheetId="3" hidden="1">{#N/A,#N/A,TRUE,"Basic";#N/A,#N/A,TRUE,"EXT-TABLE";#N/A,#N/A,TRUE,"STEEL";#N/A,#N/A,TRUE,"INT-Table";#N/A,#N/A,TRUE,"STEEL";#N/A,#N/A,TRUE,"Door"}</definedName>
    <definedName name="fasfsdfsdfasdfsdfsd_3_2" localSheetId="2" hidden="1">{#N/A,#N/A,TRUE,"Basic";#N/A,#N/A,TRUE,"EXT-TABLE";#N/A,#N/A,TRUE,"STEEL";#N/A,#N/A,TRUE,"INT-Table";#N/A,#N/A,TRUE,"STEEL";#N/A,#N/A,TRUE,"Door"}</definedName>
    <definedName name="fasfsdfsdfasdfsdfsd_3_2" localSheetId="4" hidden="1">{#N/A,#N/A,TRUE,"Basic";#N/A,#N/A,TRUE,"EXT-TABLE";#N/A,#N/A,TRUE,"STEEL";#N/A,#N/A,TRUE,"INT-Table";#N/A,#N/A,TRUE,"STEEL";#N/A,#N/A,TRUE,"Door"}</definedName>
    <definedName name="fasfsdfsdfasdfsdfsd_3_2" localSheetId="16" hidden="1">{#N/A,#N/A,TRUE,"Basic";#N/A,#N/A,TRUE,"EXT-TABLE";#N/A,#N/A,TRUE,"STEEL";#N/A,#N/A,TRUE,"INT-Table";#N/A,#N/A,TRUE,"STEEL";#N/A,#N/A,TRUE,"Door"}</definedName>
    <definedName name="fasfsdfsdfasdfsdfsd_3_2" localSheetId="21" hidden="1">{#N/A,#N/A,TRUE,"Basic";#N/A,#N/A,TRUE,"EXT-TABLE";#N/A,#N/A,TRUE,"STEEL";#N/A,#N/A,TRUE,"INT-Table";#N/A,#N/A,TRUE,"STEEL";#N/A,#N/A,TRUE,"Door"}</definedName>
    <definedName name="fasfsdfsdfasdfsdfsd_3_2" localSheetId="5" hidden="1">{#N/A,#N/A,TRUE,"Basic";#N/A,#N/A,TRUE,"EXT-TABLE";#N/A,#N/A,TRUE,"STEEL";#N/A,#N/A,TRUE,"INT-Table";#N/A,#N/A,TRUE,"STEEL";#N/A,#N/A,TRUE,"Door"}</definedName>
    <definedName name="fasfsdfsdfasdfsdfsd_3_2" localSheetId="13" hidden="1">{#N/A,#N/A,TRUE,"Basic";#N/A,#N/A,TRUE,"EXT-TABLE";#N/A,#N/A,TRUE,"STEEL";#N/A,#N/A,TRUE,"INT-Table";#N/A,#N/A,TRUE,"STEEL";#N/A,#N/A,TRUE,"Door"}</definedName>
    <definedName name="fasfsdfsdfasdfsdfsd_3_2" localSheetId="14" hidden="1">{#N/A,#N/A,TRUE,"Basic";#N/A,#N/A,TRUE,"EXT-TABLE";#N/A,#N/A,TRUE,"STEEL";#N/A,#N/A,TRUE,"INT-Table";#N/A,#N/A,TRUE,"STEEL";#N/A,#N/A,TRUE,"Door"}</definedName>
    <definedName name="fasfsdfsdfasdfsdfsd_3_2" localSheetId="15" hidden="1">{#N/A,#N/A,TRUE,"Basic";#N/A,#N/A,TRUE,"EXT-TABLE";#N/A,#N/A,TRUE,"STEEL";#N/A,#N/A,TRUE,"INT-Table";#N/A,#N/A,TRUE,"STEEL";#N/A,#N/A,TRUE,"Door"}</definedName>
    <definedName name="fasfsdfsdfasdfsdfsd_3_2" hidden="1">{#N/A,#N/A,TRUE,"Basic";#N/A,#N/A,TRUE,"EXT-TABLE";#N/A,#N/A,TRUE,"STEEL";#N/A,#N/A,TRUE,"INT-Table";#N/A,#N/A,TRUE,"STEEL";#N/A,#N/A,TRUE,"Door"}</definedName>
    <definedName name="fasfsdfsdfasdfsdfsd_4" localSheetId="3" hidden="1">{#N/A,#N/A,TRUE,"Basic";#N/A,#N/A,TRUE,"EXT-TABLE";#N/A,#N/A,TRUE,"STEEL";#N/A,#N/A,TRUE,"INT-Table";#N/A,#N/A,TRUE,"STEEL";#N/A,#N/A,TRUE,"Door"}</definedName>
    <definedName name="fasfsdfsdfasdfsdfsd_4" localSheetId="2" hidden="1">{#N/A,#N/A,TRUE,"Basic";#N/A,#N/A,TRUE,"EXT-TABLE";#N/A,#N/A,TRUE,"STEEL";#N/A,#N/A,TRUE,"INT-Table";#N/A,#N/A,TRUE,"STEEL";#N/A,#N/A,TRUE,"Door"}</definedName>
    <definedName name="fasfsdfsdfasdfsdfsd_4" localSheetId="4" hidden="1">{#N/A,#N/A,TRUE,"Basic";#N/A,#N/A,TRUE,"EXT-TABLE";#N/A,#N/A,TRUE,"STEEL";#N/A,#N/A,TRUE,"INT-Table";#N/A,#N/A,TRUE,"STEEL";#N/A,#N/A,TRUE,"Door"}</definedName>
    <definedName name="fasfsdfsdfasdfsdfsd_4" localSheetId="16" hidden="1">{#N/A,#N/A,TRUE,"Basic";#N/A,#N/A,TRUE,"EXT-TABLE";#N/A,#N/A,TRUE,"STEEL";#N/A,#N/A,TRUE,"INT-Table";#N/A,#N/A,TRUE,"STEEL";#N/A,#N/A,TRUE,"Door"}</definedName>
    <definedName name="fasfsdfsdfasdfsdfsd_4" localSheetId="21" hidden="1">{#N/A,#N/A,TRUE,"Basic";#N/A,#N/A,TRUE,"EXT-TABLE";#N/A,#N/A,TRUE,"STEEL";#N/A,#N/A,TRUE,"INT-Table";#N/A,#N/A,TRUE,"STEEL";#N/A,#N/A,TRUE,"Door"}</definedName>
    <definedName name="fasfsdfsdfasdfsdfsd_4" localSheetId="5" hidden="1">{#N/A,#N/A,TRUE,"Basic";#N/A,#N/A,TRUE,"EXT-TABLE";#N/A,#N/A,TRUE,"STEEL";#N/A,#N/A,TRUE,"INT-Table";#N/A,#N/A,TRUE,"STEEL";#N/A,#N/A,TRUE,"Door"}</definedName>
    <definedName name="fasfsdfsdfasdfsdfsd_4" localSheetId="13" hidden="1">{#N/A,#N/A,TRUE,"Basic";#N/A,#N/A,TRUE,"EXT-TABLE";#N/A,#N/A,TRUE,"STEEL";#N/A,#N/A,TRUE,"INT-Table";#N/A,#N/A,TRUE,"STEEL";#N/A,#N/A,TRUE,"Door"}</definedName>
    <definedName name="fasfsdfsdfasdfsdfsd_4" localSheetId="14" hidden="1">{#N/A,#N/A,TRUE,"Basic";#N/A,#N/A,TRUE,"EXT-TABLE";#N/A,#N/A,TRUE,"STEEL";#N/A,#N/A,TRUE,"INT-Table";#N/A,#N/A,TRUE,"STEEL";#N/A,#N/A,TRUE,"Door"}</definedName>
    <definedName name="fasfsdfsdfasdfsdfsd_4" localSheetId="15" hidden="1">{#N/A,#N/A,TRUE,"Basic";#N/A,#N/A,TRUE,"EXT-TABLE";#N/A,#N/A,TRUE,"STEEL";#N/A,#N/A,TRUE,"INT-Table";#N/A,#N/A,TRUE,"STEEL";#N/A,#N/A,TRUE,"Door"}</definedName>
    <definedName name="fasfsdfsdfasdfsdfsd_4" hidden="1">{#N/A,#N/A,TRUE,"Basic";#N/A,#N/A,TRUE,"EXT-TABLE";#N/A,#N/A,TRUE,"STEEL";#N/A,#N/A,TRUE,"INT-Table";#N/A,#N/A,TRUE,"STEEL";#N/A,#N/A,TRUE,"Door"}</definedName>
    <definedName name="fasfsdfsdfasdfsdfsd_4_1" localSheetId="3" hidden="1">{#N/A,#N/A,TRUE,"Basic";#N/A,#N/A,TRUE,"EXT-TABLE";#N/A,#N/A,TRUE,"STEEL";#N/A,#N/A,TRUE,"INT-Table";#N/A,#N/A,TRUE,"STEEL";#N/A,#N/A,TRUE,"Door"}</definedName>
    <definedName name="fasfsdfsdfasdfsdfsd_4_1" localSheetId="2" hidden="1">{#N/A,#N/A,TRUE,"Basic";#N/A,#N/A,TRUE,"EXT-TABLE";#N/A,#N/A,TRUE,"STEEL";#N/A,#N/A,TRUE,"INT-Table";#N/A,#N/A,TRUE,"STEEL";#N/A,#N/A,TRUE,"Door"}</definedName>
    <definedName name="fasfsdfsdfasdfsdfsd_4_1" localSheetId="4" hidden="1">{#N/A,#N/A,TRUE,"Basic";#N/A,#N/A,TRUE,"EXT-TABLE";#N/A,#N/A,TRUE,"STEEL";#N/A,#N/A,TRUE,"INT-Table";#N/A,#N/A,TRUE,"STEEL";#N/A,#N/A,TRUE,"Door"}</definedName>
    <definedName name="fasfsdfsdfasdfsdfsd_4_1" localSheetId="16" hidden="1">{#N/A,#N/A,TRUE,"Basic";#N/A,#N/A,TRUE,"EXT-TABLE";#N/A,#N/A,TRUE,"STEEL";#N/A,#N/A,TRUE,"INT-Table";#N/A,#N/A,TRUE,"STEEL";#N/A,#N/A,TRUE,"Door"}</definedName>
    <definedName name="fasfsdfsdfasdfsdfsd_4_1" localSheetId="21" hidden="1">{#N/A,#N/A,TRUE,"Basic";#N/A,#N/A,TRUE,"EXT-TABLE";#N/A,#N/A,TRUE,"STEEL";#N/A,#N/A,TRUE,"INT-Table";#N/A,#N/A,TRUE,"STEEL";#N/A,#N/A,TRUE,"Door"}</definedName>
    <definedName name="fasfsdfsdfasdfsdfsd_4_1" localSheetId="5" hidden="1">{#N/A,#N/A,TRUE,"Basic";#N/A,#N/A,TRUE,"EXT-TABLE";#N/A,#N/A,TRUE,"STEEL";#N/A,#N/A,TRUE,"INT-Table";#N/A,#N/A,TRUE,"STEEL";#N/A,#N/A,TRUE,"Door"}</definedName>
    <definedName name="fasfsdfsdfasdfsdfsd_4_1" localSheetId="13" hidden="1">{#N/A,#N/A,TRUE,"Basic";#N/A,#N/A,TRUE,"EXT-TABLE";#N/A,#N/A,TRUE,"STEEL";#N/A,#N/A,TRUE,"INT-Table";#N/A,#N/A,TRUE,"STEEL";#N/A,#N/A,TRUE,"Door"}</definedName>
    <definedName name="fasfsdfsdfasdfsdfsd_4_1" localSheetId="14" hidden="1">{#N/A,#N/A,TRUE,"Basic";#N/A,#N/A,TRUE,"EXT-TABLE";#N/A,#N/A,TRUE,"STEEL";#N/A,#N/A,TRUE,"INT-Table";#N/A,#N/A,TRUE,"STEEL";#N/A,#N/A,TRUE,"Door"}</definedName>
    <definedName name="fasfsdfsdfasdfsdfsd_4_1" localSheetId="15" hidden="1">{#N/A,#N/A,TRUE,"Basic";#N/A,#N/A,TRUE,"EXT-TABLE";#N/A,#N/A,TRUE,"STEEL";#N/A,#N/A,TRUE,"INT-Table";#N/A,#N/A,TRUE,"STEEL";#N/A,#N/A,TRUE,"Door"}</definedName>
    <definedName name="fasfsdfsdfasdfsdfsd_4_1" hidden="1">{#N/A,#N/A,TRUE,"Basic";#N/A,#N/A,TRUE,"EXT-TABLE";#N/A,#N/A,TRUE,"STEEL";#N/A,#N/A,TRUE,"INT-Table";#N/A,#N/A,TRUE,"STEEL";#N/A,#N/A,TRUE,"Door"}</definedName>
    <definedName name="fasfsdfsdfasdfsdfsd_4_2" localSheetId="3" hidden="1">{#N/A,#N/A,TRUE,"Basic";#N/A,#N/A,TRUE,"EXT-TABLE";#N/A,#N/A,TRUE,"STEEL";#N/A,#N/A,TRUE,"INT-Table";#N/A,#N/A,TRUE,"STEEL";#N/A,#N/A,TRUE,"Door"}</definedName>
    <definedName name="fasfsdfsdfasdfsdfsd_4_2" localSheetId="2" hidden="1">{#N/A,#N/A,TRUE,"Basic";#N/A,#N/A,TRUE,"EXT-TABLE";#N/A,#N/A,TRUE,"STEEL";#N/A,#N/A,TRUE,"INT-Table";#N/A,#N/A,TRUE,"STEEL";#N/A,#N/A,TRUE,"Door"}</definedName>
    <definedName name="fasfsdfsdfasdfsdfsd_4_2" localSheetId="4" hidden="1">{#N/A,#N/A,TRUE,"Basic";#N/A,#N/A,TRUE,"EXT-TABLE";#N/A,#N/A,TRUE,"STEEL";#N/A,#N/A,TRUE,"INT-Table";#N/A,#N/A,TRUE,"STEEL";#N/A,#N/A,TRUE,"Door"}</definedName>
    <definedName name="fasfsdfsdfasdfsdfsd_4_2" localSheetId="16" hidden="1">{#N/A,#N/A,TRUE,"Basic";#N/A,#N/A,TRUE,"EXT-TABLE";#N/A,#N/A,TRUE,"STEEL";#N/A,#N/A,TRUE,"INT-Table";#N/A,#N/A,TRUE,"STEEL";#N/A,#N/A,TRUE,"Door"}</definedName>
    <definedName name="fasfsdfsdfasdfsdfsd_4_2" localSheetId="21" hidden="1">{#N/A,#N/A,TRUE,"Basic";#N/A,#N/A,TRUE,"EXT-TABLE";#N/A,#N/A,TRUE,"STEEL";#N/A,#N/A,TRUE,"INT-Table";#N/A,#N/A,TRUE,"STEEL";#N/A,#N/A,TRUE,"Door"}</definedName>
    <definedName name="fasfsdfsdfasdfsdfsd_4_2" localSheetId="5" hidden="1">{#N/A,#N/A,TRUE,"Basic";#N/A,#N/A,TRUE,"EXT-TABLE";#N/A,#N/A,TRUE,"STEEL";#N/A,#N/A,TRUE,"INT-Table";#N/A,#N/A,TRUE,"STEEL";#N/A,#N/A,TRUE,"Door"}</definedName>
    <definedName name="fasfsdfsdfasdfsdfsd_4_2" localSheetId="13" hidden="1">{#N/A,#N/A,TRUE,"Basic";#N/A,#N/A,TRUE,"EXT-TABLE";#N/A,#N/A,TRUE,"STEEL";#N/A,#N/A,TRUE,"INT-Table";#N/A,#N/A,TRUE,"STEEL";#N/A,#N/A,TRUE,"Door"}</definedName>
    <definedName name="fasfsdfsdfasdfsdfsd_4_2" localSheetId="14" hidden="1">{#N/A,#N/A,TRUE,"Basic";#N/A,#N/A,TRUE,"EXT-TABLE";#N/A,#N/A,TRUE,"STEEL";#N/A,#N/A,TRUE,"INT-Table";#N/A,#N/A,TRUE,"STEEL";#N/A,#N/A,TRUE,"Door"}</definedName>
    <definedName name="fasfsdfsdfasdfsdfsd_4_2" localSheetId="15" hidden="1">{#N/A,#N/A,TRUE,"Basic";#N/A,#N/A,TRUE,"EXT-TABLE";#N/A,#N/A,TRUE,"STEEL";#N/A,#N/A,TRUE,"INT-Table";#N/A,#N/A,TRUE,"STEEL";#N/A,#N/A,TRUE,"Door"}</definedName>
    <definedName name="fasfsdfsdfasdfsdfsd_4_2" hidden="1">{#N/A,#N/A,TRUE,"Basic";#N/A,#N/A,TRUE,"EXT-TABLE";#N/A,#N/A,TRUE,"STEEL";#N/A,#N/A,TRUE,"INT-Table";#N/A,#N/A,TRUE,"STEEL";#N/A,#N/A,TRUE,"Door"}</definedName>
    <definedName name="fasfsdfsdfasdfsdfsd_5" localSheetId="3" hidden="1">{#N/A,#N/A,TRUE,"Basic";#N/A,#N/A,TRUE,"EXT-TABLE";#N/A,#N/A,TRUE,"STEEL";#N/A,#N/A,TRUE,"INT-Table";#N/A,#N/A,TRUE,"STEEL";#N/A,#N/A,TRUE,"Door"}</definedName>
    <definedName name="fasfsdfsdfasdfsdfsd_5" localSheetId="2" hidden="1">{#N/A,#N/A,TRUE,"Basic";#N/A,#N/A,TRUE,"EXT-TABLE";#N/A,#N/A,TRUE,"STEEL";#N/A,#N/A,TRUE,"INT-Table";#N/A,#N/A,TRUE,"STEEL";#N/A,#N/A,TRUE,"Door"}</definedName>
    <definedName name="fasfsdfsdfasdfsdfsd_5" localSheetId="4" hidden="1">{#N/A,#N/A,TRUE,"Basic";#N/A,#N/A,TRUE,"EXT-TABLE";#N/A,#N/A,TRUE,"STEEL";#N/A,#N/A,TRUE,"INT-Table";#N/A,#N/A,TRUE,"STEEL";#N/A,#N/A,TRUE,"Door"}</definedName>
    <definedName name="fasfsdfsdfasdfsdfsd_5" localSheetId="16" hidden="1">{#N/A,#N/A,TRUE,"Basic";#N/A,#N/A,TRUE,"EXT-TABLE";#N/A,#N/A,TRUE,"STEEL";#N/A,#N/A,TRUE,"INT-Table";#N/A,#N/A,TRUE,"STEEL";#N/A,#N/A,TRUE,"Door"}</definedName>
    <definedName name="fasfsdfsdfasdfsdfsd_5" localSheetId="21" hidden="1">{#N/A,#N/A,TRUE,"Basic";#N/A,#N/A,TRUE,"EXT-TABLE";#N/A,#N/A,TRUE,"STEEL";#N/A,#N/A,TRUE,"INT-Table";#N/A,#N/A,TRUE,"STEEL";#N/A,#N/A,TRUE,"Door"}</definedName>
    <definedName name="fasfsdfsdfasdfsdfsd_5" localSheetId="5" hidden="1">{#N/A,#N/A,TRUE,"Basic";#N/A,#N/A,TRUE,"EXT-TABLE";#N/A,#N/A,TRUE,"STEEL";#N/A,#N/A,TRUE,"INT-Table";#N/A,#N/A,TRUE,"STEEL";#N/A,#N/A,TRUE,"Door"}</definedName>
    <definedName name="fasfsdfsdfasdfsdfsd_5" localSheetId="13" hidden="1">{#N/A,#N/A,TRUE,"Basic";#N/A,#N/A,TRUE,"EXT-TABLE";#N/A,#N/A,TRUE,"STEEL";#N/A,#N/A,TRUE,"INT-Table";#N/A,#N/A,TRUE,"STEEL";#N/A,#N/A,TRUE,"Door"}</definedName>
    <definedName name="fasfsdfsdfasdfsdfsd_5" localSheetId="14" hidden="1">{#N/A,#N/A,TRUE,"Basic";#N/A,#N/A,TRUE,"EXT-TABLE";#N/A,#N/A,TRUE,"STEEL";#N/A,#N/A,TRUE,"INT-Table";#N/A,#N/A,TRUE,"STEEL";#N/A,#N/A,TRUE,"Door"}</definedName>
    <definedName name="fasfsdfsdfasdfsdfsd_5" localSheetId="15" hidden="1">{#N/A,#N/A,TRUE,"Basic";#N/A,#N/A,TRUE,"EXT-TABLE";#N/A,#N/A,TRUE,"STEEL";#N/A,#N/A,TRUE,"INT-Table";#N/A,#N/A,TRUE,"STEEL";#N/A,#N/A,TRUE,"Door"}</definedName>
    <definedName name="fasfsdfsdfasdfsdfsd_5" hidden="1">{#N/A,#N/A,TRUE,"Basic";#N/A,#N/A,TRUE,"EXT-TABLE";#N/A,#N/A,TRUE,"STEEL";#N/A,#N/A,TRUE,"INT-Table";#N/A,#N/A,TRUE,"STEEL";#N/A,#N/A,TRUE,"Door"}</definedName>
    <definedName name="fasfsdfsdfasdfsdfsd_5_1" localSheetId="3" hidden="1">{#N/A,#N/A,TRUE,"Basic";#N/A,#N/A,TRUE,"EXT-TABLE";#N/A,#N/A,TRUE,"STEEL";#N/A,#N/A,TRUE,"INT-Table";#N/A,#N/A,TRUE,"STEEL";#N/A,#N/A,TRUE,"Door"}</definedName>
    <definedName name="fasfsdfsdfasdfsdfsd_5_1" localSheetId="2" hidden="1">{#N/A,#N/A,TRUE,"Basic";#N/A,#N/A,TRUE,"EXT-TABLE";#N/A,#N/A,TRUE,"STEEL";#N/A,#N/A,TRUE,"INT-Table";#N/A,#N/A,TRUE,"STEEL";#N/A,#N/A,TRUE,"Door"}</definedName>
    <definedName name="fasfsdfsdfasdfsdfsd_5_1" localSheetId="4" hidden="1">{#N/A,#N/A,TRUE,"Basic";#N/A,#N/A,TRUE,"EXT-TABLE";#N/A,#N/A,TRUE,"STEEL";#N/A,#N/A,TRUE,"INT-Table";#N/A,#N/A,TRUE,"STEEL";#N/A,#N/A,TRUE,"Door"}</definedName>
    <definedName name="fasfsdfsdfasdfsdfsd_5_1" localSheetId="16" hidden="1">{#N/A,#N/A,TRUE,"Basic";#N/A,#N/A,TRUE,"EXT-TABLE";#N/A,#N/A,TRUE,"STEEL";#N/A,#N/A,TRUE,"INT-Table";#N/A,#N/A,TRUE,"STEEL";#N/A,#N/A,TRUE,"Door"}</definedName>
    <definedName name="fasfsdfsdfasdfsdfsd_5_1" localSheetId="21" hidden="1">{#N/A,#N/A,TRUE,"Basic";#N/A,#N/A,TRUE,"EXT-TABLE";#N/A,#N/A,TRUE,"STEEL";#N/A,#N/A,TRUE,"INT-Table";#N/A,#N/A,TRUE,"STEEL";#N/A,#N/A,TRUE,"Door"}</definedName>
    <definedName name="fasfsdfsdfasdfsdfsd_5_1" localSheetId="5" hidden="1">{#N/A,#N/A,TRUE,"Basic";#N/A,#N/A,TRUE,"EXT-TABLE";#N/A,#N/A,TRUE,"STEEL";#N/A,#N/A,TRUE,"INT-Table";#N/A,#N/A,TRUE,"STEEL";#N/A,#N/A,TRUE,"Door"}</definedName>
    <definedName name="fasfsdfsdfasdfsdfsd_5_1" localSheetId="13" hidden="1">{#N/A,#N/A,TRUE,"Basic";#N/A,#N/A,TRUE,"EXT-TABLE";#N/A,#N/A,TRUE,"STEEL";#N/A,#N/A,TRUE,"INT-Table";#N/A,#N/A,TRUE,"STEEL";#N/A,#N/A,TRUE,"Door"}</definedName>
    <definedName name="fasfsdfsdfasdfsdfsd_5_1" localSheetId="14" hidden="1">{#N/A,#N/A,TRUE,"Basic";#N/A,#N/A,TRUE,"EXT-TABLE";#N/A,#N/A,TRUE,"STEEL";#N/A,#N/A,TRUE,"INT-Table";#N/A,#N/A,TRUE,"STEEL";#N/A,#N/A,TRUE,"Door"}</definedName>
    <definedName name="fasfsdfsdfasdfsdfsd_5_1" localSheetId="15" hidden="1">{#N/A,#N/A,TRUE,"Basic";#N/A,#N/A,TRUE,"EXT-TABLE";#N/A,#N/A,TRUE,"STEEL";#N/A,#N/A,TRUE,"INT-Table";#N/A,#N/A,TRUE,"STEEL";#N/A,#N/A,TRUE,"Door"}</definedName>
    <definedName name="fasfsdfsdfasdfsdfsd_5_1" hidden="1">{#N/A,#N/A,TRUE,"Basic";#N/A,#N/A,TRUE,"EXT-TABLE";#N/A,#N/A,TRUE,"STEEL";#N/A,#N/A,TRUE,"INT-Table";#N/A,#N/A,TRUE,"STEEL";#N/A,#N/A,TRUE,"Door"}</definedName>
    <definedName name="fasfsdfsdfasdfsdfsd_5_2" localSheetId="3" hidden="1">{#N/A,#N/A,TRUE,"Basic";#N/A,#N/A,TRUE,"EXT-TABLE";#N/A,#N/A,TRUE,"STEEL";#N/A,#N/A,TRUE,"INT-Table";#N/A,#N/A,TRUE,"STEEL";#N/A,#N/A,TRUE,"Door"}</definedName>
    <definedName name="fasfsdfsdfasdfsdfsd_5_2" localSheetId="2" hidden="1">{#N/A,#N/A,TRUE,"Basic";#N/A,#N/A,TRUE,"EXT-TABLE";#N/A,#N/A,TRUE,"STEEL";#N/A,#N/A,TRUE,"INT-Table";#N/A,#N/A,TRUE,"STEEL";#N/A,#N/A,TRUE,"Door"}</definedName>
    <definedName name="fasfsdfsdfasdfsdfsd_5_2" localSheetId="4" hidden="1">{#N/A,#N/A,TRUE,"Basic";#N/A,#N/A,TRUE,"EXT-TABLE";#N/A,#N/A,TRUE,"STEEL";#N/A,#N/A,TRUE,"INT-Table";#N/A,#N/A,TRUE,"STEEL";#N/A,#N/A,TRUE,"Door"}</definedName>
    <definedName name="fasfsdfsdfasdfsdfsd_5_2" localSheetId="16" hidden="1">{#N/A,#N/A,TRUE,"Basic";#N/A,#N/A,TRUE,"EXT-TABLE";#N/A,#N/A,TRUE,"STEEL";#N/A,#N/A,TRUE,"INT-Table";#N/A,#N/A,TRUE,"STEEL";#N/A,#N/A,TRUE,"Door"}</definedName>
    <definedName name="fasfsdfsdfasdfsdfsd_5_2" localSheetId="21" hidden="1">{#N/A,#N/A,TRUE,"Basic";#N/A,#N/A,TRUE,"EXT-TABLE";#N/A,#N/A,TRUE,"STEEL";#N/A,#N/A,TRUE,"INT-Table";#N/A,#N/A,TRUE,"STEEL";#N/A,#N/A,TRUE,"Door"}</definedName>
    <definedName name="fasfsdfsdfasdfsdfsd_5_2" localSheetId="5" hidden="1">{#N/A,#N/A,TRUE,"Basic";#N/A,#N/A,TRUE,"EXT-TABLE";#N/A,#N/A,TRUE,"STEEL";#N/A,#N/A,TRUE,"INT-Table";#N/A,#N/A,TRUE,"STEEL";#N/A,#N/A,TRUE,"Door"}</definedName>
    <definedName name="fasfsdfsdfasdfsdfsd_5_2" localSheetId="13" hidden="1">{#N/A,#N/A,TRUE,"Basic";#N/A,#N/A,TRUE,"EXT-TABLE";#N/A,#N/A,TRUE,"STEEL";#N/A,#N/A,TRUE,"INT-Table";#N/A,#N/A,TRUE,"STEEL";#N/A,#N/A,TRUE,"Door"}</definedName>
    <definedName name="fasfsdfsdfasdfsdfsd_5_2" localSheetId="14" hidden="1">{#N/A,#N/A,TRUE,"Basic";#N/A,#N/A,TRUE,"EXT-TABLE";#N/A,#N/A,TRUE,"STEEL";#N/A,#N/A,TRUE,"INT-Table";#N/A,#N/A,TRUE,"STEEL";#N/A,#N/A,TRUE,"Door"}</definedName>
    <definedName name="fasfsdfsdfasdfsdfsd_5_2" localSheetId="15" hidden="1">{#N/A,#N/A,TRUE,"Basic";#N/A,#N/A,TRUE,"EXT-TABLE";#N/A,#N/A,TRUE,"STEEL";#N/A,#N/A,TRUE,"INT-Table";#N/A,#N/A,TRUE,"STEEL";#N/A,#N/A,TRUE,"Door"}</definedName>
    <definedName name="fasfsdfsdfasdfsdfsd_5_2" hidden="1">{#N/A,#N/A,TRUE,"Basic";#N/A,#N/A,TRUE,"EXT-TABLE";#N/A,#N/A,TRUE,"STEEL";#N/A,#N/A,TRUE,"INT-Table";#N/A,#N/A,TRUE,"STEEL";#N/A,#N/A,TRUE,"Door"}</definedName>
    <definedName name="FAULT" localSheetId="3">[69]DATA_REFERENCE!$J$53</definedName>
    <definedName name="FAULT" localSheetId="2">[69]DATA_REFERENCE!$J$53</definedName>
    <definedName name="FAULT" localSheetId="4">[69]DATA_REFERENCE!$J$53</definedName>
    <definedName name="FAULT" localSheetId="16">[69]DATA_REFERENCE!$J$53</definedName>
    <definedName name="FAULT" localSheetId="21">[69]DATA_REFERENCE!$J$53</definedName>
    <definedName name="FAULT" localSheetId="5">[69]DATA_REFERENCE!$J$53</definedName>
    <definedName name="FAULT" localSheetId="13">[69]DATA_REFERENCE!$J$53</definedName>
    <definedName name="FAULT" localSheetId="18">[69]DATA_REFERENCE!$J$53</definedName>
    <definedName name="FAULT" localSheetId="14">[69]DATA_REFERENCE!$J$53</definedName>
    <definedName name="FAULT" localSheetId="15">[69]DATA_REFERENCE!$J$53</definedName>
    <definedName name="FAULT">[69]DATA_REFERENCE!$J$53</definedName>
    <definedName name="FC" localSheetId="23">#REF!</definedName>
    <definedName name="FC">#REF!</definedName>
    <definedName name="FC_LC_Rate" localSheetId="23">#REF!</definedName>
    <definedName name="FC_LC_Rate">#REF!</definedName>
    <definedName name="FC_SC" localSheetId="23">#REF!</definedName>
    <definedName name="FC_SC">#REF!</definedName>
    <definedName name="FCode">#REF!</definedName>
    <definedName name="fd" localSheetId="3" hidden="1">{#N/A,#N/A,TRUE,"Mhr_Sum"}</definedName>
    <definedName name="fd" localSheetId="2" hidden="1">{#N/A,#N/A,TRUE,"Mhr_Sum"}</definedName>
    <definedName name="fd" localSheetId="4" hidden="1">{#N/A,#N/A,TRUE,"Mhr_Sum"}</definedName>
    <definedName name="fd" localSheetId="16" hidden="1">{#N/A,#N/A,TRUE,"Mhr_Sum"}</definedName>
    <definedName name="fd" localSheetId="21" hidden="1">{#N/A,#N/A,TRUE,"Mhr_Sum"}</definedName>
    <definedName name="fd" localSheetId="5" hidden="1">{#N/A,#N/A,TRUE,"Mhr_Sum"}</definedName>
    <definedName name="fd" localSheetId="13" hidden="1">{#N/A,#N/A,TRUE,"Mhr_Sum"}</definedName>
    <definedName name="fd" localSheetId="14" hidden="1">{#N/A,#N/A,TRUE,"Mhr_Sum"}</definedName>
    <definedName name="fd" localSheetId="15" hidden="1">{#N/A,#N/A,TRUE,"Mhr_Sum"}</definedName>
    <definedName name="fd" hidden="1">{#N/A,#N/A,TRUE,"Mhr_Sum"}</definedName>
    <definedName name="fddfhdfhdgh" localSheetId="3" hidden="1">{#N/A,#N/A,FALSE,"CCTV"}</definedName>
    <definedName name="fddfhdfhdgh" localSheetId="9" hidden="1">{#N/A,#N/A,FALSE,"CCTV"}</definedName>
    <definedName name="fddfhdfhdgh" localSheetId="8" hidden="1">{#N/A,#N/A,FALSE,"CCTV"}</definedName>
    <definedName name="fddfhdfhdgh" localSheetId="0" hidden="1">{#N/A,#N/A,FALSE,"CCTV"}</definedName>
    <definedName name="fddfhdfhdgh" localSheetId="10" hidden="1">{#N/A,#N/A,FALSE,"CCTV"}</definedName>
    <definedName name="fddfhdfhdgh" localSheetId="6" hidden="1">{#N/A,#N/A,FALSE,"CCTV"}</definedName>
    <definedName name="fddfhdfhdgh" localSheetId="12" hidden="1">{#N/A,#N/A,FALSE,"CCTV"}</definedName>
    <definedName name="fddfhdfhdgh" localSheetId="11" hidden="1">{#N/A,#N/A,FALSE,"CCTV"}</definedName>
    <definedName name="fddfhdfhdgh" localSheetId="1" hidden="1">{#N/A,#N/A,FALSE,"CCTV"}</definedName>
    <definedName name="fddfhdfhdgh" localSheetId="2" hidden="1">{#N/A,#N/A,FALSE,"CCTV"}</definedName>
    <definedName name="fddfhdfhdgh" localSheetId="4" hidden="1">{#N/A,#N/A,FALSE,"CCTV"}</definedName>
    <definedName name="fddfhdfhdgh" localSheetId="16" hidden="1">{#N/A,#N/A,FALSE,"CCTV"}</definedName>
    <definedName name="fddfhdfhdgh" localSheetId="21" hidden="1">{#N/A,#N/A,FALSE,"CCTV"}</definedName>
    <definedName name="fddfhdfhdgh" localSheetId="5" hidden="1">{#N/A,#N/A,FALSE,"CCTV"}</definedName>
    <definedName name="fddfhdfhdgh" localSheetId="23" hidden="1">{#N/A,#N/A,FALSE,"CCTV"}</definedName>
    <definedName name="fddfhdfhdgh" localSheetId="7" hidden="1">{#N/A,#N/A,FALSE,"CCTV"}</definedName>
    <definedName name="fddfhdfhdgh" localSheetId="13" hidden="1">{#N/A,#N/A,FALSE,"CCTV"}</definedName>
    <definedName name="fddfhdfhdgh" localSheetId="18" hidden="1">{#N/A,#N/A,FALSE,"CCTV"}</definedName>
    <definedName name="fddfhdfhdgh" localSheetId="14" hidden="1">{#N/A,#N/A,FALSE,"CCTV"}</definedName>
    <definedName name="fddfhdfhdgh" localSheetId="15" hidden="1">{#N/A,#N/A,FALSE,"CCTV"}</definedName>
    <definedName name="fddfhdfhdgh" hidden="1">{#N/A,#N/A,FALSE,"CCTV"}</definedName>
    <definedName name="FDDS"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localSheetId="3" hidden="1">{#N/A,#N/A,FALSE,"CCTV"}</definedName>
    <definedName name="fdf" localSheetId="9" hidden="1">{#N/A,#N/A,FALSE,"CCTV"}</definedName>
    <definedName name="fdf" localSheetId="8" hidden="1">{#N/A,#N/A,FALSE,"CCTV"}</definedName>
    <definedName name="fdf" localSheetId="0" hidden="1">{#N/A,#N/A,FALSE,"CCTV"}</definedName>
    <definedName name="fdf" localSheetId="10" hidden="1">{#N/A,#N/A,FALSE,"CCTV"}</definedName>
    <definedName name="fdf" localSheetId="6" hidden="1">{#N/A,#N/A,FALSE,"CCTV"}</definedName>
    <definedName name="fdf" localSheetId="12" hidden="1">{#N/A,#N/A,FALSE,"CCTV"}</definedName>
    <definedName name="fdf" localSheetId="11" hidden="1">{#N/A,#N/A,FALSE,"CCTV"}</definedName>
    <definedName name="fdf" localSheetId="1" hidden="1">{#N/A,#N/A,FALSE,"CCTV"}</definedName>
    <definedName name="fdf" localSheetId="2" hidden="1">{#N/A,#N/A,FALSE,"CCTV"}</definedName>
    <definedName name="fdf" localSheetId="4" hidden="1">{#N/A,#N/A,FALSE,"CCTV"}</definedName>
    <definedName name="fdf" localSheetId="16" hidden="1">{#N/A,#N/A,FALSE,"CCTV"}</definedName>
    <definedName name="fdf" localSheetId="21" hidden="1">{#N/A,#N/A,FALSE,"CCTV"}</definedName>
    <definedName name="fdf" localSheetId="5" hidden="1">{#N/A,#N/A,FALSE,"CCTV"}</definedName>
    <definedName name="fdf" localSheetId="23" hidden="1">{#N/A,#N/A,FALSE,"CCTV"}</definedName>
    <definedName name="fdf" localSheetId="7" hidden="1">{#N/A,#N/A,FALSE,"CCTV"}</definedName>
    <definedName name="fdf" localSheetId="13" hidden="1">{#N/A,#N/A,FALSE,"CCTV"}</definedName>
    <definedName name="fdf" localSheetId="18" hidden="1">{#N/A,#N/A,FALSE,"CCTV"}</definedName>
    <definedName name="fdf" localSheetId="14" hidden="1">{#N/A,#N/A,FALSE,"CCTV"}</definedName>
    <definedName name="fdf" localSheetId="15" hidden="1">{#N/A,#N/A,FALSE,"CCTV"}</definedName>
    <definedName name="fdf" hidden="1">{#N/A,#N/A,FALSE,"CCTV"}</definedName>
    <definedName name="FDFDF" localSheetId="3" hidden="1">{#N/A,#N/A,FALSE,"CCTV"}</definedName>
    <definedName name="FDFDF" localSheetId="9" hidden="1">{#N/A,#N/A,FALSE,"CCTV"}</definedName>
    <definedName name="FDFDF" localSheetId="8" hidden="1">{#N/A,#N/A,FALSE,"CCTV"}</definedName>
    <definedName name="FDFDF" localSheetId="0" hidden="1">{#N/A,#N/A,FALSE,"CCTV"}</definedName>
    <definedName name="FDFDF" localSheetId="10" hidden="1">{#N/A,#N/A,FALSE,"CCTV"}</definedName>
    <definedName name="FDFDF" localSheetId="6" hidden="1">{#N/A,#N/A,FALSE,"CCTV"}</definedName>
    <definedName name="FDFDF" localSheetId="12" hidden="1">{#N/A,#N/A,FALSE,"CCTV"}</definedName>
    <definedName name="FDFDF" localSheetId="11" hidden="1">{#N/A,#N/A,FALSE,"CCTV"}</definedName>
    <definedName name="FDFDF" localSheetId="1" hidden="1">{#N/A,#N/A,FALSE,"CCTV"}</definedName>
    <definedName name="FDFDF" localSheetId="2" hidden="1">{#N/A,#N/A,FALSE,"CCTV"}</definedName>
    <definedName name="FDFDF" localSheetId="4" hidden="1">{#N/A,#N/A,FALSE,"CCTV"}</definedName>
    <definedName name="FDFDF" localSheetId="16" hidden="1">{#N/A,#N/A,FALSE,"CCTV"}</definedName>
    <definedName name="FDFDF" localSheetId="21" hidden="1">{#N/A,#N/A,FALSE,"CCTV"}</definedName>
    <definedName name="FDFDF" localSheetId="5" hidden="1">{#N/A,#N/A,FALSE,"CCTV"}</definedName>
    <definedName name="FDFDF" localSheetId="23" hidden="1">{#N/A,#N/A,FALSE,"CCTV"}</definedName>
    <definedName name="FDFDF" localSheetId="7" hidden="1">{#N/A,#N/A,FALSE,"CCTV"}</definedName>
    <definedName name="FDFDF" localSheetId="13" hidden="1">{#N/A,#N/A,FALSE,"CCTV"}</definedName>
    <definedName name="FDFDF" localSheetId="18" hidden="1">{#N/A,#N/A,FALSE,"CCTV"}</definedName>
    <definedName name="FDFDF" localSheetId="14" hidden="1">{#N/A,#N/A,FALSE,"CCTV"}</definedName>
    <definedName name="FDFDF" localSheetId="15" hidden="1">{#N/A,#N/A,FALSE,"CCTV"}</definedName>
    <definedName name="FDFDF" hidden="1">{#N/A,#N/A,FALSE,"CCTV"}</definedName>
    <definedName name="fdfdfdf">#REF!</definedName>
    <definedName name="FDFDSF" localSheetId="3" hidden="1">{#N/A,#N/A,TRUE,"SUM";#N/A,#N/A,TRUE,"EE";#N/A,#N/A,TRUE,"AC";#N/A,#N/A,TRUE,"SN"}</definedName>
    <definedName name="FDFDSF" localSheetId="2" hidden="1">{#N/A,#N/A,TRUE,"SUM";#N/A,#N/A,TRUE,"EE";#N/A,#N/A,TRUE,"AC";#N/A,#N/A,TRUE,"SN"}</definedName>
    <definedName name="FDFDSF" localSheetId="4" hidden="1">{#N/A,#N/A,TRUE,"SUM";#N/A,#N/A,TRUE,"EE";#N/A,#N/A,TRUE,"AC";#N/A,#N/A,TRUE,"SN"}</definedName>
    <definedName name="FDFDSF" localSheetId="16" hidden="1">{#N/A,#N/A,TRUE,"SUM";#N/A,#N/A,TRUE,"EE";#N/A,#N/A,TRUE,"AC";#N/A,#N/A,TRUE,"SN"}</definedName>
    <definedName name="FDFDSF" localSheetId="21" hidden="1">{#N/A,#N/A,TRUE,"SUM";#N/A,#N/A,TRUE,"EE";#N/A,#N/A,TRUE,"AC";#N/A,#N/A,TRUE,"SN"}</definedName>
    <definedName name="FDFDSF" localSheetId="5" hidden="1">{#N/A,#N/A,TRUE,"SUM";#N/A,#N/A,TRUE,"EE";#N/A,#N/A,TRUE,"AC";#N/A,#N/A,TRUE,"SN"}</definedName>
    <definedName name="FDFDSF" localSheetId="13" hidden="1">{#N/A,#N/A,TRUE,"SUM";#N/A,#N/A,TRUE,"EE";#N/A,#N/A,TRUE,"AC";#N/A,#N/A,TRUE,"SN"}</definedName>
    <definedName name="FDFDSF" localSheetId="14" hidden="1">{#N/A,#N/A,TRUE,"SUM";#N/A,#N/A,TRUE,"EE";#N/A,#N/A,TRUE,"AC";#N/A,#N/A,TRUE,"SN"}</definedName>
    <definedName name="FDFDSF" localSheetId="15" hidden="1">{#N/A,#N/A,TRUE,"SUM";#N/A,#N/A,TRUE,"EE";#N/A,#N/A,TRUE,"AC";#N/A,#N/A,TRUE,"SN"}</definedName>
    <definedName name="FDFDSF" hidden="1">{#N/A,#N/A,TRUE,"SUM";#N/A,#N/A,TRUE,"EE";#N/A,#N/A,TRUE,"AC";#N/A,#N/A,TRUE,"SN"}</definedName>
    <definedName name="fdfs" localSheetId="3" hidden="1">{#N/A,#N/A,TRUE,"SUM";#N/A,#N/A,TRUE,"EE";#N/A,#N/A,TRUE,"AC";#N/A,#N/A,TRUE,"SN"}</definedName>
    <definedName name="fdfs" localSheetId="2" hidden="1">{#N/A,#N/A,TRUE,"SUM";#N/A,#N/A,TRUE,"EE";#N/A,#N/A,TRUE,"AC";#N/A,#N/A,TRUE,"SN"}</definedName>
    <definedName name="fdfs" localSheetId="4" hidden="1">{#N/A,#N/A,TRUE,"SUM";#N/A,#N/A,TRUE,"EE";#N/A,#N/A,TRUE,"AC";#N/A,#N/A,TRUE,"SN"}</definedName>
    <definedName name="fdfs" localSheetId="16" hidden="1">{#N/A,#N/A,TRUE,"SUM";#N/A,#N/A,TRUE,"EE";#N/A,#N/A,TRUE,"AC";#N/A,#N/A,TRUE,"SN"}</definedName>
    <definedName name="fdfs" localSheetId="21" hidden="1">{#N/A,#N/A,TRUE,"SUM";#N/A,#N/A,TRUE,"EE";#N/A,#N/A,TRUE,"AC";#N/A,#N/A,TRUE,"SN"}</definedName>
    <definedName name="fdfs" localSheetId="5" hidden="1">{#N/A,#N/A,TRUE,"SUM";#N/A,#N/A,TRUE,"EE";#N/A,#N/A,TRUE,"AC";#N/A,#N/A,TRUE,"SN"}</definedName>
    <definedName name="fdfs" localSheetId="13" hidden="1">{#N/A,#N/A,TRUE,"SUM";#N/A,#N/A,TRUE,"EE";#N/A,#N/A,TRUE,"AC";#N/A,#N/A,TRUE,"SN"}</definedName>
    <definedName name="fdfs" localSheetId="14" hidden="1">{#N/A,#N/A,TRUE,"SUM";#N/A,#N/A,TRUE,"EE";#N/A,#N/A,TRUE,"AC";#N/A,#N/A,TRUE,"SN"}</definedName>
    <definedName name="fdfs" localSheetId="15" hidden="1">{#N/A,#N/A,TRUE,"SUM";#N/A,#N/A,TRUE,"EE";#N/A,#N/A,TRUE,"AC";#N/A,#N/A,TRUE,"SN"}</definedName>
    <definedName name="fdfs" hidden="1">{#N/A,#N/A,TRUE,"SUM";#N/A,#N/A,TRUE,"EE";#N/A,#N/A,TRUE,"AC";#N/A,#N/A,TRUE,"SN"}</definedName>
    <definedName name="fdfsdfs" localSheetId="3" hidden="1">{#N/A,#N/A,TRUE,"SUM";#N/A,#N/A,TRUE,"EE";#N/A,#N/A,TRUE,"AC";#N/A,#N/A,TRUE,"SN"}</definedName>
    <definedName name="fdfsdfs" localSheetId="2" hidden="1">{#N/A,#N/A,TRUE,"SUM";#N/A,#N/A,TRUE,"EE";#N/A,#N/A,TRUE,"AC";#N/A,#N/A,TRUE,"SN"}</definedName>
    <definedName name="fdfsdfs" localSheetId="4" hidden="1">{#N/A,#N/A,TRUE,"SUM";#N/A,#N/A,TRUE,"EE";#N/A,#N/A,TRUE,"AC";#N/A,#N/A,TRUE,"SN"}</definedName>
    <definedName name="fdfsdfs" localSheetId="16" hidden="1">{#N/A,#N/A,TRUE,"SUM";#N/A,#N/A,TRUE,"EE";#N/A,#N/A,TRUE,"AC";#N/A,#N/A,TRUE,"SN"}</definedName>
    <definedName name="fdfsdfs" localSheetId="21" hidden="1">{#N/A,#N/A,TRUE,"SUM";#N/A,#N/A,TRUE,"EE";#N/A,#N/A,TRUE,"AC";#N/A,#N/A,TRUE,"SN"}</definedName>
    <definedName name="fdfsdfs" localSheetId="5" hidden="1">{#N/A,#N/A,TRUE,"SUM";#N/A,#N/A,TRUE,"EE";#N/A,#N/A,TRUE,"AC";#N/A,#N/A,TRUE,"SN"}</definedName>
    <definedName name="fdfsdfs" localSheetId="13" hidden="1">{#N/A,#N/A,TRUE,"SUM";#N/A,#N/A,TRUE,"EE";#N/A,#N/A,TRUE,"AC";#N/A,#N/A,TRUE,"SN"}</definedName>
    <definedName name="fdfsdfs" localSheetId="14" hidden="1">{#N/A,#N/A,TRUE,"SUM";#N/A,#N/A,TRUE,"EE";#N/A,#N/A,TRUE,"AC";#N/A,#N/A,TRUE,"SN"}</definedName>
    <definedName name="fdfsdfs" localSheetId="15" hidden="1">{#N/A,#N/A,TRUE,"SUM";#N/A,#N/A,TRUE,"EE";#N/A,#N/A,TRUE,"AC";#N/A,#N/A,TRUE,"SN"}</definedName>
    <definedName name="fdfsdfs" hidden="1">{#N/A,#N/A,TRUE,"SUM";#N/A,#N/A,TRUE,"EE";#N/A,#N/A,TRUE,"AC";#N/A,#N/A,TRUE,"SN"}</definedName>
    <definedName name="fdfsf" localSheetId="3" hidden="1">{#N/A,#N/A,FALSE,"Chi tiÆt"}</definedName>
    <definedName name="fdfsf" localSheetId="17" hidden="1">{#N/A,#N/A,FALSE,"Chi tiÆt"}</definedName>
    <definedName name="fdfsf" localSheetId="9" hidden="1">{#N/A,#N/A,FALSE,"Chi tiÆt"}</definedName>
    <definedName name="fdfsf" localSheetId="8" hidden="1">{#N/A,#N/A,FALSE,"Chi tiÆt"}</definedName>
    <definedName name="fdfsf" localSheetId="0" hidden="1">{#N/A,#N/A,FALSE,"Chi tiÆt"}</definedName>
    <definedName name="fdfsf" localSheetId="10" hidden="1">{#N/A,#N/A,FALSE,"Chi tiÆt"}</definedName>
    <definedName name="fdfsf" localSheetId="6" hidden="1">{#N/A,#N/A,FALSE,"Chi tiÆt"}</definedName>
    <definedName name="fdfsf" localSheetId="12" hidden="1">{#N/A,#N/A,FALSE,"Chi tiÆt"}</definedName>
    <definedName name="fdfsf" localSheetId="11" hidden="1">{#N/A,#N/A,FALSE,"Chi tiÆt"}</definedName>
    <definedName name="fdfsf" localSheetId="1" hidden="1">{#N/A,#N/A,FALSE,"Chi tiÆt"}</definedName>
    <definedName name="fdfsf" localSheetId="2" hidden="1">{#N/A,#N/A,FALSE,"Chi tiÆt"}</definedName>
    <definedName name="fdfsf" localSheetId="4" hidden="1">{#N/A,#N/A,FALSE,"Chi tiÆt"}</definedName>
    <definedName name="fdfsf" localSheetId="16" hidden="1">{#N/A,#N/A,FALSE,"Chi tiÆt"}</definedName>
    <definedName name="fdfsf" localSheetId="21" hidden="1">{#N/A,#N/A,FALSE,"Chi tiÆt"}</definedName>
    <definedName name="fdfsf" localSheetId="5" hidden="1">{#N/A,#N/A,FALSE,"Chi tiÆt"}</definedName>
    <definedName name="fdfsf" localSheetId="23" hidden="1">{#N/A,#N/A,FALSE,"Chi tiÆt"}</definedName>
    <definedName name="fdfsf" localSheetId="7" hidden="1">{#N/A,#N/A,FALSE,"Chi tiÆt"}</definedName>
    <definedName name="fdfsf" localSheetId="13" hidden="1">{#N/A,#N/A,FALSE,"Chi tiÆt"}</definedName>
    <definedName name="fdfsf" localSheetId="18" hidden="1">{#N/A,#N/A,FALSE,"Chi tiÆt"}</definedName>
    <definedName name="fdfsf" localSheetId="14" hidden="1">{#N/A,#N/A,FALSE,"Chi tiÆt"}</definedName>
    <definedName name="fdfsf" localSheetId="15" hidden="1">{#N/A,#N/A,FALSE,"Chi tiÆt"}</definedName>
    <definedName name="fdfsf" hidden="1">{#N/A,#N/A,FALSE,"Chi tiÆt"}</definedName>
    <definedName name="fdg" localSheetId="3" hidden="1">{"'Sheet1'!$L$16"}</definedName>
    <definedName name="fdg" localSheetId="17" hidden="1">{"'Sheet1'!$L$16"}</definedName>
    <definedName name="fdg" localSheetId="9" hidden="1">{"'Sheet1'!$L$16"}</definedName>
    <definedName name="fdg" localSheetId="8" hidden="1">{"'Sheet1'!$L$16"}</definedName>
    <definedName name="fdg" localSheetId="0" hidden="1">{"'Sheet1'!$L$16"}</definedName>
    <definedName name="fdg" localSheetId="10" hidden="1">{"'Sheet1'!$L$16"}</definedName>
    <definedName name="fdg" localSheetId="6" hidden="1">{"'Sheet1'!$L$16"}</definedName>
    <definedName name="fdg" localSheetId="12" hidden="1">{"'Sheet1'!$L$16"}</definedName>
    <definedName name="fdg" localSheetId="11" hidden="1">{"'Sheet1'!$L$16"}</definedName>
    <definedName name="fdg" localSheetId="1" hidden="1">{"'Sheet1'!$L$16"}</definedName>
    <definedName name="fdg" localSheetId="2" hidden="1">{"'Sheet1'!$L$16"}</definedName>
    <definedName name="fdg" localSheetId="4" hidden="1">{"'Sheet1'!$L$16"}</definedName>
    <definedName name="fdg" localSheetId="16" hidden="1">{"'Sheet1'!$L$16"}</definedName>
    <definedName name="fdg" localSheetId="21" hidden="1">{"'Sheet1'!$L$16"}</definedName>
    <definedName name="fdg" localSheetId="5" hidden="1">{"'Sheet1'!$L$16"}</definedName>
    <definedName name="fdg" localSheetId="23" hidden="1">{"'Sheet1'!$L$16"}</definedName>
    <definedName name="fdg" localSheetId="7" hidden="1">{"'Sheet1'!$L$16"}</definedName>
    <definedName name="fdg" localSheetId="13" hidden="1">{"'Sheet1'!$L$16"}</definedName>
    <definedName name="fdg" localSheetId="18" hidden="1">{"'Sheet1'!$L$16"}</definedName>
    <definedName name="fdg" localSheetId="14" hidden="1">{"'Sheet1'!$L$16"}</definedName>
    <definedName name="fdg" localSheetId="15" hidden="1">{"'Sheet1'!$L$16"}</definedName>
    <definedName name="fdg" hidden="1">{"'Sheet1'!$L$16"}</definedName>
    <definedName name="fdgfg" localSheetId="3" hidden="1">{"'Sheet1'!$L$16"}</definedName>
    <definedName name="fdgfg" localSheetId="17" hidden="1">{"'Sheet1'!$L$16"}</definedName>
    <definedName name="fdgfg" localSheetId="9" hidden="1">{"'Sheet1'!$L$16"}</definedName>
    <definedName name="fdgfg" localSheetId="8" hidden="1">{"'Sheet1'!$L$16"}</definedName>
    <definedName name="fdgfg" localSheetId="0" hidden="1">{"'Sheet1'!$L$16"}</definedName>
    <definedName name="fdgfg" localSheetId="10" hidden="1">{"'Sheet1'!$L$16"}</definedName>
    <definedName name="fdgfg" localSheetId="6" hidden="1">{"'Sheet1'!$L$16"}</definedName>
    <definedName name="fdgfg" localSheetId="12" hidden="1">{"'Sheet1'!$L$16"}</definedName>
    <definedName name="fdgfg" localSheetId="11" hidden="1">{"'Sheet1'!$L$16"}</definedName>
    <definedName name="fdgfg" localSheetId="1" hidden="1">{"'Sheet1'!$L$16"}</definedName>
    <definedName name="fdgfg" localSheetId="2" hidden="1">{"'Sheet1'!$L$16"}</definedName>
    <definedName name="fdgfg" localSheetId="4" hidden="1">{"'Sheet1'!$L$16"}</definedName>
    <definedName name="fdgfg" localSheetId="16" hidden="1">{"'Sheet1'!$L$16"}</definedName>
    <definedName name="fdgfg" localSheetId="21" hidden="1">{"'Sheet1'!$L$16"}</definedName>
    <definedName name="fdgfg" localSheetId="5" hidden="1">{"'Sheet1'!$L$16"}</definedName>
    <definedName name="fdgfg" localSheetId="23" hidden="1">{"'Sheet1'!$L$16"}</definedName>
    <definedName name="fdgfg" localSheetId="7" hidden="1">{"'Sheet1'!$L$16"}</definedName>
    <definedName name="fdgfg" localSheetId="13" hidden="1">{"'Sheet1'!$L$16"}</definedName>
    <definedName name="fdgfg" localSheetId="18" hidden="1">{"'Sheet1'!$L$16"}</definedName>
    <definedName name="fdgfg" localSheetId="14" hidden="1">{"'Sheet1'!$L$16"}</definedName>
    <definedName name="fdgfg" localSheetId="15" hidden="1">{"'Sheet1'!$L$16"}</definedName>
    <definedName name="fdgfg" hidden="1">{"'Sheet1'!$L$16"}</definedName>
    <definedName name="fdgk" localSheetId="3" hidden="1">{"'Sheet1'!$L$16"}</definedName>
    <definedName name="fdgk" localSheetId="2" hidden="1">{"'Sheet1'!$L$16"}</definedName>
    <definedName name="fdgk" localSheetId="4" hidden="1">{"'Sheet1'!$L$16"}</definedName>
    <definedName name="fdgk" localSheetId="16" hidden="1">{"'Sheet1'!$L$16"}</definedName>
    <definedName name="fdgk" localSheetId="21" hidden="1">{"'Sheet1'!$L$16"}</definedName>
    <definedName name="fdgk" localSheetId="5" hidden="1">{"'Sheet1'!$L$16"}</definedName>
    <definedName name="fdgk" localSheetId="13" hidden="1">{"'Sheet1'!$L$16"}</definedName>
    <definedName name="fdgk" localSheetId="14" hidden="1">{"'Sheet1'!$L$16"}</definedName>
    <definedName name="fdgk" localSheetId="15" hidden="1">{"'Sheet1'!$L$16"}</definedName>
    <definedName name="fdgk" hidden="1">{"'Sheet1'!$L$16"}</definedName>
    <definedName name="fdisdfs" localSheetId="3" hidden="1">{#N/A,#N/A,FALSE,"Mhr_Sum"}</definedName>
    <definedName name="fdisdfs" localSheetId="2" hidden="1">{#N/A,#N/A,FALSE,"Mhr_Sum"}</definedName>
    <definedName name="fdisdfs" localSheetId="4" hidden="1">{#N/A,#N/A,FALSE,"Mhr_Sum"}</definedName>
    <definedName name="fdisdfs" localSheetId="16" hidden="1">{#N/A,#N/A,FALSE,"Mhr_Sum"}</definedName>
    <definedName name="fdisdfs" localSheetId="21" hidden="1">{#N/A,#N/A,FALSE,"Mhr_Sum"}</definedName>
    <definedName name="fdisdfs" localSheetId="5" hidden="1">{#N/A,#N/A,FALSE,"Mhr_Sum"}</definedName>
    <definedName name="fdisdfs" localSheetId="13" hidden="1">{#N/A,#N/A,FALSE,"Mhr_Sum"}</definedName>
    <definedName name="fdisdfs" localSheetId="14" hidden="1">{#N/A,#N/A,FALSE,"Mhr_Sum"}</definedName>
    <definedName name="fdisdfs" localSheetId="15" hidden="1">{#N/A,#N/A,FALSE,"Mhr_Sum"}</definedName>
    <definedName name="fdisdfs" hidden="1">{#N/A,#N/A,FALSE,"Mhr_Sum"}</definedName>
    <definedName name="FDSA" localSheetId="3" hidden="1">{#N/A,#N/A,FALSE,"CCTV"}</definedName>
    <definedName name="FDSA" localSheetId="9" hidden="1">{#N/A,#N/A,FALSE,"CCTV"}</definedName>
    <definedName name="FDSA" localSheetId="8" hidden="1">{#N/A,#N/A,FALSE,"CCTV"}</definedName>
    <definedName name="FDSA" localSheetId="0" hidden="1">{#N/A,#N/A,FALSE,"CCTV"}</definedName>
    <definedName name="FDSA" localSheetId="10" hidden="1">{#N/A,#N/A,FALSE,"CCTV"}</definedName>
    <definedName name="FDSA" localSheetId="6" hidden="1">{#N/A,#N/A,FALSE,"CCTV"}</definedName>
    <definedName name="FDSA" localSheetId="12" hidden="1">{#N/A,#N/A,FALSE,"CCTV"}</definedName>
    <definedName name="FDSA" localSheetId="11" hidden="1">{#N/A,#N/A,FALSE,"CCTV"}</definedName>
    <definedName name="FDSA" localSheetId="1" hidden="1">{#N/A,#N/A,FALSE,"CCTV"}</definedName>
    <definedName name="FDSA" localSheetId="2" hidden="1">{#N/A,#N/A,FALSE,"CCTV"}</definedName>
    <definedName name="FDSA" localSheetId="4" hidden="1">{#N/A,#N/A,FALSE,"CCTV"}</definedName>
    <definedName name="FDSA" localSheetId="16" hidden="1">{#N/A,#N/A,FALSE,"CCTV"}</definedName>
    <definedName name="FDSA" localSheetId="21" hidden="1">{#N/A,#N/A,FALSE,"CCTV"}</definedName>
    <definedName name="FDSA" localSheetId="5" hidden="1">{#N/A,#N/A,FALSE,"CCTV"}</definedName>
    <definedName name="FDSA" localSheetId="23" hidden="1">{#N/A,#N/A,FALSE,"CCTV"}</definedName>
    <definedName name="FDSA" localSheetId="7" hidden="1">{#N/A,#N/A,FALSE,"CCTV"}</definedName>
    <definedName name="FDSA" localSheetId="13" hidden="1">{#N/A,#N/A,FALSE,"CCTV"}</definedName>
    <definedName name="FDSA" localSheetId="18" hidden="1">{#N/A,#N/A,FALSE,"CCTV"}</definedName>
    <definedName name="FDSA" localSheetId="14" hidden="1">{#N/A,#N/A,FALSE,"CCTV"}</definedName>
    <definedName name="FDSA" localSheetId="15" hidden="1">{#N/A,#N/A,FALSE,"CCTV"}</definedName>
    <definedName name="FDSA" hidden="1">{#N/A,#N/A,FALSE,"CCTV"}</definedName>
    <definedName name="fdsfsdfd" localSheetId="3" hidden="1">{"'Sheet1'!$L$16"}</definedName>
    <definedName name="fdsfsdfd" localSheetId="17" hidden="1">{"'Sheet1'!$L$16"}</definedName>
    <definedName name="fdsfsdfd" localSheetId="9" hidden="1">{"'Sheet1'!$L$16"}</definedName>
    <definedName name="fdsfsdfd" localSheetId="8" hidden="1">{"'Sheet1'!$L$16"}</definedName>
    <definedName name="fdsfsdfd" localSheetId="0" hidden="1">{"'Sheet1'!$L$16"}</definedName>
    <definedName name="fdsfsdfd" localSheetId="10" hidden="1">{"'Sheet1'!$L$16"}</definedName>
    <definedName name="fdsfsdfd" localSheetId="6" hidden="1">{"'Sheet1'!$L$16"}</definedName>
    <definedName name="fdsfsdfd" localSheetId="12" hidden="1">{"'Sheet1'!$L$16"}</definedName>
    <definedName name="fdsfsdfd" localSheetId="11" hidden="1">{"'Sheet1'!$L$16"}</definedName>
    <definedName name="fdsfsdfd" localSheetId="1" hidden="1">{"'Sheet1'!$L$16"}</definedName>
    <definedName name="fdsfsdfd" localSheetId="2" hidden="1">{"'Sheet1'!$L$16"}</definedName>
    <definedName name="fdsfsdfd" localSheetId="4" hidden="1">{"'Sheet1'!$L$16"}</definedName>
    <definedName name="fdsfsdfd" localSheetId="16" hidden="1">{"'Sheet1'!$L$16"}</definedName>
    <definedName name="fdsfsdfd" localSheetId="21" hidden="1">{"'Sheet1'!$L$16"}</definedName>
    <definedName name="fdsfsdfd" localSheetId="5" hidden="1">{"'Sheet1'!$L$16"}</definedName>
    <definedName name="fdsfsdfd" localSheetId="23" hidden="1">{"'Sheet1'!$L$16"}</definedName>
    <definedName name="fdsfsdfd" localSheetId="7" hidden="1">{"'Sheet1'!$L$16"}</definedName>
    <definedName name="fdsfsdfd" localSheetId="13" hidden="1">{"'Sheet1'!$L$16"}</definedName>
    <definedName name="fdsfsdfd" localSheetId="18" hidden="1">{"'Sheet1'!$L$16"}</definedName>
    <definedName name="fdsfsdfd" localSheetId="14" hidden="1">{"'Sheet1'!$L$16"}</definedName>
    <definedName name="fdsfsdfd" localSheetId="15" hidden="1">{"'Sheet1'!$L$16"}</definedName>
    <definedName name="fdsfsdfd" hidden="1">{"'Sheet1'!$L$16"}</definedName>
    <definedName name="FDSG" localSheetId="3" hidden="1">{#N/A,#N/A,FALSE,"CCTV"}</definedName>
    <definedName name="FDSG" localSheetId="2" hidden="1">{#N/A,#N/A,FALSE,"CCTV"}</definedName>
    <definedName name="FDSG" localSheetId="4" hidden="1">{#N/A,#N/A,FALSE,"CCTV"}</definedName>
    <definedName name="FDSG" localSheetId="16" hidden="1">{#N/A,#N/A,FALSE,"CCTV"}</definedName>
    <definedName name="FDSG" localSheetId="21" hidden="1">{#N/A,#N/A,FALSE,"CCTV"}</definedName>
    <definedName name="FDSG" localSheetId="5" hidden="1">{#N/A,#N/A,FALSE,"CCTV"}</definedName>
    <definedName name="FDSG" localSheetId="13" hidden="1">{#N/A,#N/A,FALSE,"CCTV"}</definedName>
    <definedName name="FDSG" localSheetId="14" hidden="1">{#N/A,#N/A,FALSE,"CCTV"}</definedName>
    <definedName name="FDSG" localSheetId="15" hidden="1">{#N/A,#N/A,FALSE,"CCTV"}</definedName>
    <definedName name="FDSG" hidden="1">{#N/A,#N/A,FALSE,"CCTV"}</definedName>
    <definedName name="fe" localSheetId="3" hidden="1">{"'Sheet1'!$L$16"}</definedName>
    <definedName name="fe" localSheetId="2" hidden="1">{"'Sheet1'!$L$16"}</definedName>
    <definedName name="fe" localSheetId="4" hidden="1">{"'Sheet1'!$L$16"}</definedName>
    <definedName name="fe" localSheetId="16" hidden="1">{"'Sheet1'!$L$16"}</definedName>
    <definedName name="fe" localSheetId="21" hidden="1">{"'Sheet1'!$L$16"}</definedName>
    <definedName name="fe" localSheetId="5" hidden="1">{"'Sheet1'!$L$16"}</definedName>
    <definedName name="fe" localSheetId="13" hidden="1">{"'Sheet1'!$L$16"}</definedName>
    <definedName name="fe" localSheetId="14" hidden="1">{"'Sheet1'!$L$16"}</definedName>
    <definedName name="fe" localSheetId="15" hidden="1">{"'Sheet1'!$L$16"}</definedName>
    <definedName name="fe" hidden="1">{"'Sheet1'!$L$16"}</definedName>
    <definedName name="Fenster">#REF!</definedName>
    <definedName name="ff" localSheetId="3" hidden="1">{"'Sheet1'!$L$16"}</definedName>
    <definedName name="ff" localSheetId="17" hidden="1">{"'Sheet1'!$L$16"}</definedName>
    <definedName name="ff" localSheetId="9" hidden="1">{"'Sheet1'!$L$16"}</definedName>
    <definedName name="ff" localSheetId="8" hidden="1">{"'Sheet1'!$L$16"}</definedName>
    <definedName name="ff" localSheetId="0" hidden="1">{"'Sheet1'!$L$16"}</definedName>
    <definedName name="ff" localSheetId="10" hidden="1">{"'Sheet1'!$L$16"}</definedName>
    <definedName name="ff" localSheetId="6" hidden="1">{"'Sheet1'!$L$16"}</definedName>
    <definedName name="ff" localSheetId="12" hidden="1">{"'Sheet1'!$L$16"}</definedName>
    <definedName name="ff" localSheetId="11" hidden="1">{"'Sheet1'!$L$16"}</definedName>
    <definedName name="ff" localSheetId="1" hidden="1">{"'Sheet1'!$L$16"}</definedName>
    <definedName name="ff" localSheetId="2" hidden="1">{"'Sheet1'!$L$16"}</definedName>
    <definedName name="ff" localSheetId="4" hidden="1">{"'Sheet1'!$L$16"}</definedName>
    <definedName name="ff" localSheetId="16" hidden="1">{"'Sheet1'!$L$16"}</definedName>
    <definedName name="ff" localSheetId="21" hidden="1">{"'Sheet1'!$L$16"}</definedName>
    <definedName name="ff" localSheetId="5" hidden="1">{"'Sheet1'!$L$16"}</definedName>
    <definedName name="ff" localSheetId="23" hidden="1">{"'Sheet1'!$L$16"}</definedName>
    <definedName name="ff" localSheetId="7" hidden="1">{"'Sheet1'!$L$16"}</definedName>
    <definedName name="ff" localSheetId="13" hidden="1">{"'Sheet1'!$L$16"}</definedName>
    <definedName name="ff" localSheetId="18" hidden="1">{"'Sheet1'!$L$16"}</definedName>
    <definedName name="ff" localSheetId="14" hidden="1">{"'Sheet1'!$L$16"}</definedName>
    <definedName name="ff" localSheetId="15" hidden="1">{"'Sheet1'!$L$16"}</definedName>
    <definedName name="ff" hidden="1">{"'Sheet1'!$L$16"}</definedName>
    <definedName name="ffas" localSheetId="3" hidden="1">{"'Sheet1'!$L$16"}</definedName>
    <definedName name="ffas" localSheetId="17" hidden="1">{"'Sheet1'!$L$16"}</definedName>
    <definedName name="ffas" localSheetId="9" hidden="1">{"'Sheet1'!$L$16"}</definedName>
    <definedName name="ffas" localSheetId="8" hidden="1">{"'Sheet1'!$L$16"}</definedName>
    <definedName name="ffas" localSheetId="0" hidden="1">{"'Sheet1'!$L$16"}</definedName>
    <definedName name="ffas" localSheetId="10" hidden="1">{"'Sheet1'!$L$16"}</definedName>
    <definedName name="ffas" localSheetId="6" hidden="1">{"'Sheet1'!$L$16"}</definedName>
    <definedName name="ffas" localSheetId="12" hidden="1">{"'Sheet1'!$L$16"}</definedName>
    <definedName name="ffas" localSheetId="11" hidden="1">{"'Sheet1'!$L$16"}</definedName>
    <definedName name="ffas" localSheetId="1" hidden="1">{"'Sheet1'!$L$16"}</definedName>
    <definedName name="ffas" localSheetId="2" hidden="1">{"'Sheet1'!$L$16"}</definedName>
    <definedName name="ffas" localSheetId="4" hidden="1">{"'Sheet1'!$L$16"}</definedName>
    <definedName name="ffas" localSheetId="16" hidden="1">{"'Sheet1'!$L$16"}</definedName>
    <definedName name="ffas" localSheetId="21" hidden="1">{"'Sheet1'!$L$16"}</definedName>
    <definedName name="ffas" localSheetId="5" hidden="1">{"'Sheet1'!$L$16"}</definedName>
    <definedName name="ffas" localSheetId="23" hidden="1">{"'Sheet1'!$L$16"}</definedName>
    <definedName name="ffas" localSheetId="7" hidden="1">{"'Sheet1'!$L$16"}</definedName>
    <definedName name="ffas" localSheetId="13" hidden="1">{"'Sheet1'!$L$16"}</definedName>
    <definedName name="ffas" localSheetId="18" hidden="1">{"'Sheet1'!$L$16"}</definedName>
    <definedName name="ffas" localSheetId="14" hidden="1">{"'Sheet1'!$L$16"}</definedName>
    <definedName name="ffas" localSheetId="15" hidden="1">{"'Sheet1'!$L$16"}</definedName>
    <definedName name="ffas" hidden="1">{"'Sheet1'!$L$16"}</definedName>
    <definedName name="fff" localSheetId="3">#N/A</definedName>
    <definedName name="fff" localSheetId="9">#N/A</definedName>
    <definedName name="fff" localSheetId="8">#N/A</definedName>
    <definedName name="fff" localSheetId="0">#N/A</definedName>
    <definedName name="fff" localSheetId="10">#N/A</definedName>
    <definedName name="fff" localSheetId="6">#N/A</definedName>
    <definedName name="fff" localSheetId="12">#N/A</definedName>
    <definedName name="fff" localSheetId="11">#N/A</definedName>
    <definedName name="fff" localSheetId="1">#N/A</definedName>
    <definedName name="fff" localSheetId="2">#N/A</definedName>
    <definedName name="fff" localSheetId="4">#N/A</definedName>
    <definedName name="fff" localSheetId="16">#N/A</definedName>
    <definedName name="fff" localSheetId="21">#N/A</definedName>
    <definedName name="fff" localSheetId="5">#N/A</definedName>
    <definedName name="fff" localSheetId="23" hidden="1">{#N/A,#N/A,FALSE,"CCTV"}</definedName>
    <definedName name="fff" localSheetId="7">#N/A</definedName>
    <definedName name="fff" localSheetId="13">#N/A</definedName>
    <definedName name="fff" localSheetId="18">#N/A</definedName>
    <definedName name="fff" localSheetId="14">#N/A</definedName>
    <definedName name="fff" localSheetId="15">#N/A</definedName>
    <definedName name="fff" hidden="1">{#N/A,#N/A,FALSE,"CCTV"}</definedName>
    <definedName name="ffffd" localSheetId="3" hidden="1">{#N/A,#N/A,TRUE,"SUM";#N/A,#N/A,TRUE,"EE";#N/A,#N/A,TRUE,"AC";#N/A,#N/A,TRUE,"SN"}</definedName>
    <definedName name="ffffd" localSheetId="2" hidden="1">{#N/A,#N/A,TRUE,"SUM";#N/A,#N/A,TRUE,"EE";#N/A,#N/A,TRUE,"AC";#N/A,#N/A,TRUE,"SN"}</definedName>
    <definedName name="ffffd" localSheetId="4" hidden="1">{#N/A,#N/A,TRUE,"SUM";#N/A,#N/A,TRUE,"EE";#N/A,#N/A,TRUE,"AC";#N/A,#N/A,TRUE,"SN"}</definedName>
    <definedName name="ffffd" localSheetId="16" hidden="1">{#N/A,#N/A,TRUE,"SUM";#N/A,#N/A,TRUE,"EE";#N/A,#N/A,TRUE,"AC";#N/A,#N/A,TRUE,"SN"}</definedName>
    <definedName name="ffffd" localSheetId="21" hidden="1">{#N/A,#N/A,TRUE,"SUM";#N/A,#N/A,TRUE,"EE";#N/A,#N/A,TRUE,"AC";#N/A,#N/A,TRUE,"SN"}</definedName>
    <definedName name="ffffd" localSheetId="5" hidden="1">{#N/A,#N/A,TRUE,"SUM";#N/A,#N/A,TRUE,"EE";#N/A,#N/A,TRUE,"AC";#N/A,#N/A,TRUE,"SN"}</definedName>
    <definedName name="ffffd" localSheetId="13" hidden="1">{#N/A,#N/A,TRUE,"SUM";#N/A,#N/A,TRUE,"EE";#N/A,#N/A,TRUE,"AC";#N/A,#N/A,TRUE,"SN"}</definedName>
    <definedName name="ffffd" localSheetId="14" hidden="1">{#N/A,#N/A,TRUE,"SUM";#N/A,#N/A,TRUE,"EE";#N/A,#N/A,TRUE,"AC";#N/A,#N/A,TRUE,"SN"}</definedName>
    <definedName name="ffffd" localSheetId="15" hidden="1">{#N/A,#N/A,TRUE,"SUM";#N/A,#N/A,TRUE,"EE";#N/A,#N/A,TRUE,"AC";#N/A,#N/A,TRUE,"SN"}</definedName>
    <definedName name="ffffd" hidden="1">{#N/A,#N/A,TRUE,"SUM";#N/A,#N/A,TRUE,"EE";#N/A,#N/A,TRUE,"AC";#N/A,#N/A,TRUE,"SN"}</definedName>
    <definedName name="FFFFF" localSheetId="3" hidden="1">{#N/A,#N/A,FALSE,"CCTV"}</definedName>
    <definedName name="FFFFF" localSheetId="9" hidden="1">{#N/A,#N/A,FALSE,"CCTV"}</definedName>
    <definedName name="FFFFF" localSheetId="8" hidden="1">{#N/A,#N/A,FALSE,"CCTV"}</definedName>
    <definedName name="FFFFF" localSheetId="0" hidden="1">{#N/A,#N/A,FALSE,"CCTV"}</definedName>
    <definedName name="FFFFF" localSheetId="10" hidden="1">{#N/A,#N/A,FALSE,"CCTV"}</definedName>
    <definedName name="FFFFF" localSheetId="6" hidden="1">{#N/A,#N/A,FALSE,"CCTV"}</definedName>
    <definedName name="FFFFF" localSheetId="12" hidden="1">{#N/A,#N/A,FALSE,"CCTV"}</definedName>
    <definedName name="FFFFF" localSheetId="11" hidden="1">{#N/A,#N/A,FALSE,"CCTV"}</definedName>
    <definedName name="FFFFF" localSheetId="1" hidden="1">{#N/A,#N/A,FALSE,"CCTV"}</definedName>
    <definedName name="FFFFF" localSheetId="2" hidden="1">{#N/A,#N/A,FALSE,"CCTV"}</definedName>
    <definedName name="FFFFF" localSheetId="4" hidden="1">{#N/A,#N/A,FALSE,"CCTV"}</definedName>
    <definedName name="FFFFF" localSheetId="16" hidden="1">{#N/A,#N/A,FALSE,"CCTV"}</definedName>
    <definedName name="FFFFF" localSheetId="21" hidden="1">{#N/A,#N/A,FALSE,"CCTV"}</definedName>
    <definedName name="FFFFF" localSheetId="5" hidden="1">{#N/A,#N/A,FALSE,"CCTV"}</definedName>
    <definedName name="FFFFF" localSheetId="23" hidden="1">{#N/A,#N/A,FALSE,"CCTV"}</definedName>
    <definedName name="FFFFF" localSheetId="7" hidden="1">{#N/A,#N/A,FALSE,"CCTV"}</definedName>
    <definedName name="FFFFF" localSheetId="13" hidden="1">{#N/A,#N/A,FALSE,"CCTV"}</definedName>
    <definedName name="FFFFF" localSheetId="18" hidden="1">{#N/A,#N/A,FALSE,"CCTV"}</definedName>
    <definedName name="FFFFF" localSheetId="14" hidden="1">{#N/A,#N/A,FALSE,"CCTV"}</definedName>
    <definedName name="FFFFF" localSheetId="15" hidden="1">{#N/A,#N/A,FALSE,"CCTV"}</definedName>
    <definedName name="FFFFF" hidden="1">{#N/A,#N/A,FALSE,"CCTV"}</definedName>
    <definedName name="fffff_1" localSheetId="3" hidden="1">{#N/A,#N/A,TRUE,"Basic";#N/A,#N/A,TRUE,"EXT-TABLE";#N/A,#N/A,TRUE,"STEEL";#N/A,#N/A,TRUE,"INT-Table";#N/A,#N/A,TRUE,"STEEL";#N/A,#N/A,TRUE,"Door"}</definedName>
    <definedName name="fffff_1" localSheetId="2" hidden="1">{#N/A,#N/A,TRUE,"Basic";#N/A,#N/A,TRUE,"EXT-TABLE";#N/A,#N/A,TRUE,"STEEL";#N/A,#N/A,TRUE,"INT-Table";#N/A,#N/A,TRUE,"STEEL";#N/A,#N/A,TRUE,"Door"}</definedName>
    <definedName name="fffff_1" localSheetId="4" hidden="1">{#N/A,#N/A,TRUE,"Basic";#N/A,#N/A,TRUE,"EXT-TABLE";#N/A,#N/A,TRUE,"STEEL";#N/A,#N/A,TRUE,"INT-Table";#N/A,#N/A,TRUE,"STEEL";#N/A,#N/A,TRUE,"Door"}</definedName>
    <definedName name="fffff_1" localSheetId="16" hidden="1">{#N/A,#N/A,TRUE,"Basic";#N/A,#N/A,TRUE,"EXT-TABLE";#N/A,#N/A,TRUE,"STEEL";#N/A,#N/A,TRUE,"INT-Table";#N/A,#N/A,TRUE,"STEEL";#N/A,#N/A,TRUE,"Door"}</definedName>
    <definedName name="fffff_1" localSheetId="21" hidden="1">{#N/A,#N/A,TRUE,"Basic";#N/A,#N/A,TRUE,"EXT-TABLE";#N/A,#N/A,TRUE,"STEEL";#N/A,#N/A,TRUE,"INT-Table";#N/A,#N/A,TRUE,"STEEL";#N/A,#N/A,TRUE,"Door"}</definedName>
    <definedName name="fffff_1" localSheetId="5" hidden="1">{#N/A,#N/A,TRUE,"Basic";#N/A,#N/A,TRUE,"EXT-TABLE";#N/A,#N/A,TRUE,"STEEL";#N/A,#N/A,TRUE,"INT-Table";#N/A,#N/A,TRUE,"STEEL";#N/A,#N/A,TRUE,"Door"}</definedName>
    <definedName name="fffff_1" localSheetId="13" hidden="1">{#N/A,#N/A,TRUE,"Basic";#N/A,#N/A,TRUE,"EXT-TABLE";#N/A,#N/A,TRUE,"STEEL";#N/A,#N/A,TRUE,"INT-Table";#N/A,#N/A,TRUE,"STEEL";#N/A,#N/A,TRUE,"Door"}</definedName>
    <definedName name="fffff_1" localSheetId="14" hidden="1">{#N/A,#N/A,TRUE,"Basic";#N/A,#N/A,TRUE,"EXT-TABLE";#N/A,#N/A,TRUE,"STEEL";#N/A,#N/A,TRUE,"INT-Table";#N/A,#N/A,TRUE,"STEEL";#N/A,#N/A,TRUE,"Door"}</definedName>
    <definedName name="fffff_1" localSheetId="15" hidden="1">{#N/A,#N/A,TRUE,"Basic";#N/A,#N/A,TRUE,"EXT-TABLE";#N/A,#N/A,TRUE,"STEEL";#N/A,#N/A,TRUE,"INT-Table";#N/A,#N/A,TRUE,"STEEL";#N/A,#N/A,TRUE,"Door"}</definedName>
    <definedName name="fffff_1" hidden="1">{#N/A,#N/A,TRUE,"Basic";#N/A,#N/A,TRUE,"EXT-TABLE";#N/A,#N/A,TRUE,"STEEL";#N/A,#N/A,TRUE,"INT-Table";#N/A,#N/A,TRUE,"STEEL";#N/A,#N/A,TRUE,"Door"}</definedName>
    <definedName name="fffff_1_1" localSheetId="3" hidden="1">{#N/A,#N/A,TRUE,"Basic";#N/A,#N/A,TRUE,"EXT-TABLE";#N/A,#N/A,TRUE,"STEEL";#N/A,#N/A,TRUE,"INT-Table";#N/A,#N/A,TRUE,"STEEL";#N/A,#N/A,TRUE,"Door"}</definedName>
    <definedName name="fffff_1_1" localSheetId="2" hidden="1">{#N/A,#N/A,TRUE,"Basic";#N/A,#N/A,TRUE,"EXT-TABLE";#N/A,#N/A,TRUE,"STEEL";#N/A,#N/A,TRUE,"INT-Table";#N/A,#N/A,TRUE,"STEEL";#N/A,#N/A,TRUE,"Door"}</definedName>
    <definedName name="fffff_1_1" localSheetId="4" hidden="1">{#N/A,#N/A,TRUE,"Basic";#N/A,#N/A,TRUE,"EXT-TABLE";#N/A,#N/A,TRUE,"STEEL";#N/A,#N/A,TRUE,"INT-Table";#N/A,#N/A,TRUE,"STEEL";#N/A,#N/A,TRUE,"Door"}</definedName>
    <definedName name="fffff_1_1" localSheetId="16" hidden="1">{#N/A,#N/A,TRUE,"Basic";#N/A,#N/A,TRUE,"EXT-TABLE";#N/A,#N/A,TRUE,"STEEL";#N/A,#N/A,TRUE,"INT-Table";#N/A,#N/A,TRUE,"STEEL";#N/A,#N/A,TRUE,"Door"}</definedName>
    <definedName name="fffff_1_1" localSheetId="21" hidden="1">{#N/A,#N/A,TRUE,"Basic";#N/A,#N/A,TRUE,"EXT-TABLE";#N/A,#N/A,TRUE,"STEEL";#N/A,#N/A,TRUE,"INT-Table";#N/A,#N/A,TRUE,"STEEL";#N/A,#N/A,TRUE,"Door"}</definedName>
    <definedName name="fffff_1_1" localSheetId="5" hidden="1">{#N/A,#N/A,TRUE,"Basic";#N/A,#N/A,TRUE,"EXT-TABLE";#N/A,#N/A,TRUE,"STEEL";#N/A,#N/A,TRUE,"INT-Table";#N/A,#N/A,TRUE,"STEEL";#N/A,#N/A,TRUE,"Door"}</definedName>
    <definedName name="fffff_1_1" localSheetId="13" hidden="1">{#N/A,#N/A,TRUE,"Basic";#N/A,#N/A,TRUE,"EXT-TABLE";#N/A,#N/A,TRUE,"STEEL";#N/A,#N/A,TRUE,"INT-Table";#N/A,#N/A,TRUE,"STEEL";#N/A,#N/A,TRUE,"Door"}</definedName>
    <definedName name="fffff_1_1" localSheetId="14" hidden="1">{#N/A,#N/A,TRUE,"Basic";#N/A,#N/A,TRUE,"EXT-TABLE";#N/A,#N/A,TRUE,"STEEL";#N/A,#N/A,TRUE,"INT-Table";#N/A,#N/A,TRUE,"STEEL";#N/A,#N/A,TRUE,"Door"}</definedName>
    <definedName name="fffff_1_1" localSheetId="15" hidden="1">{#N/A,#N/A,TRUE,"Basic";#N/A,#N/A,TRUE,"EXT-TABLE";#N/A,#N/A,TRUE,"STEEL";#N/A,#N/A,TRUE,"INT-Table";#N/A,#N/A,TRUE,"STEEL";#N/A,#N/A,TRUE,"Door"}</definedName>
    <definedName name="fffff_1_1" hidden="1">{#N/A,#N/A,TRUE,"Basic";#N/A,#N/A,TRUE,"EXT-TABLE";#N/A,#N/A,TRUE,"STEEL";#N/A,#N/A,TRUE,"INT-Table";#N/A,#N/A,TRUE,"STEEL";#N/A,#N/A,TRUE,"Door"}</definedName>
    <definedName name="fffff_1_2" localSheetId="3" hidden="1">{#N/A,#N/A,TRUE,"Basic";#N/A,#N/A,TRUE,"EXT-TABLE";#N/A,#N/A,TRUE,"STEEL";#N/A,#N/A,TRUE,"INT-Table";#N/A,#N/A,TRUE,"STEEL";#N/A,#N/A,TRUE,"Door"}</definedName>
    <definedName name="fffff_1_2" localSheetId="2" hidden="1">{#N/A,#N/A,TRUE,"Basic";#N/A,#N/A,TRUE,"EXT-TABLE";#N/A,#N/A,TRUE,"STEEL";#N/A,#N/A,TRUE,"INT-Table";#N/A,#N/A,TRUE,"STEEL";#N/A,#N/A,TRUE,"Door"}</definedName>
    <definedName name="fffff_1_2" localSheetId="4" hidden="1">{#N/A,#N/A,TRUE,"Basic";#N/A,#N/A,TRUE,"EXT-TABLE";#N/A,#N/A,TRUE,"STEEL";#N/A,#N/A,TRUE,"INT-Table";#N/A,#N/A,TRUE,"STEEL";#N/A,#N/A,TRUE,"Door"}</definedName>
    <definedName name="fffff_1_2" localSheetId="16" hidden="1">{#N/A,#N/A,TRUE,"Basic";#N/A,#N/A,TRUE,"EXT-TABLE";#N/A,#N/A,TRUE,"STEEL";#N/A,#N/A,TRUE,"INT-Table";#N/A,#N/A,TRUE,"STEEL";#N/A,#N/A,TRUE,"Door"}</definedName>
    <definedName name="fffff_1_2" localSheetId="21" hidden="1">{#N/A,#N/A,TRUE,"Basic";#N/A,#N/A,TRUE,"EXT-TABLE";#N/A,#N/A,TRUE,"STEEL";#N/A,#N/A,TRUE,"INT-Table";#N/A,#N/A,TRUE,"STEEL";#N/A,#N/A,TRUE,"Door"}</definedName>
    <definedName name="fffff_1_2" localSheetId="5" hidden="1">{#N/A,#N/A,TRUE,"Basic";#N/A,#N/A,TRUE,"EXT-TABLE";#N/A,#N/A,TRUE,"STEEL";#N/A,#N/A,TRUE,"INT-Table";#N/A,#N/A,TRUE,"STEEL";#N/A,#N/A,TRUE,"Door"}</definedName>
    <definedName name="fffff_1_2" localSheetId="13" hidden="1">{#N/A,#N/A,TRUE,"Basic";#N/A,#N/A,TRUE,"EXT-TABLE";#N/A,#N/A,TRUE,"STEEL";#N/A,#N/A,TRUE,"INT-Table";#N/A,#N/A,TRUE,"STEEL";#N/A,#N/A,TRUE,"Door"}</definedName>
    <definedName name="fffff_1_2" localSheetId="14" hidden="1">{#N/A,#N/A,TRUE,"Basic";#N/A,#N/A,TRUE,"EXT-TABLE";#N/A,#N/A,TRUE,"STEEL";#N/A,#N/A,TRUE,"INT-Table";#N/A,#N/A,TRUE,"STEEL";#N/A,#N/A,TRUE,"Door"}</definedName>
    <definedName name="fffff_1_2" localSheetId="15" hidden="1">{#N/A,#N/A,TRUE,"Basic";#N/A,#N/A,TRUE,"EXT-TABLE";#N/A,#N/A,TRUE,"STEEL";#N/A,#N/A,TRUE,"INT-Table";#N/A,#N/A,TRUE,"STEEL";#N/A,#N/A,TRUE,"Door"}</definedName>
    <definedName name="fffff_1_2" hidden="1">{#N/A,#N/A,TRUE,"Basic";#N/A,#N/A,TRUE,"EXT-TABLE";#N/A,#N/A,TRUE,"STEEL";#N/A,#N/A,TRUE,"INT-Table";#N/A,#N/A,TRUE,"STEEL";#N/A,#N/A,TRUE,"Door"}</definedName>
    <definedName name="fffff_2" localSheetId="3" hidden="1">{#N/A,#N/A,TRUE,"Basic";#N/A,#N/A,TRUE,"EXT-TABLE";#N/A,#N/A,TRUE,"STEEL";#N/A,#N/A,TRUE,"INT-Table";#N/A,#N/A,TRUE,"STEEL";#N/A,#N/A,TRUE,"Door"}</definedName>
    <definedName name="fffff_2" localSheetId="2" hidden="1">{#N/A,#N/A,TRUE,"Basic";#N/A,#N/A,TRUE,"EXT-TABLE";#N/A,#N/A,TRUE,"STEEL";#N/A,#N/A,TRUE,"INT-Table";#N/A,#N/A,TRUE,"STEEL";#N/A,#N/A,TRUE,"Door"}</definedName>
    <definedName name="fffff_2" localSheetId="4" hidden="1">{#N/A,#N/A,TRUE,"Basic";#N/A,#N/A,TRUE,"EXT-TABLE";#N/A,#N/A,TRUE,"STEEL";#N/A,#N/A,TRUE,"INT-Table";#N/A,#N/A,TRUE,"STEEL";#N/A,#N/A,TRUE,"Door"}</definedName>
    <definedName name="fffff_2" localSheetId="16" hidden="1">{#N/A,#N/A,TRUE,"Basic";#N/A,#N/A,TRUE,"EXT-TABLE";#N/A,#N/A,TRUE,"STEEL";#N/A,#N/A,TRUE,"INT-Table";#N/A,#N/A,TRUE,"STEEL";#N/A,#N/A,TRUE,"Door"}</definedName>
    <definedName name="fffff_2" localSheetId="21" hidden="1">{#N/A,#N/A,TRUE,"Basic";#N/A,#N/A,TRUE,"EXT-TABLE";#N/A,#N/A,TRUE,"STEEL";#N/A,#N/A,TRUE,"INT-Table";#N/A,#N/A,TRUE,"STEEL";#N/A,#N/A,TRUE,"Door"}</definedName>
    <definedName name="fffff_2" localSheetId="5" hidden="1">{#N/A,#N/A,TRUE,"Basic";#N/A,#N/A,TRUE,"EXT-TABLE";#N/A,#N/A,TRUE,"STEEL";#N/A,#N/A,TRUE,"INT-Table";#N/A,#N/A,TRUE,"STEEL";#N/A,#N/A,TRUE,"Door"}</definedName>
    <definedName name="fffff_2" localSheetId="13" hidden="1">{#N/A,#N/A,TRUE,"Basic";#N/A,#N/A,TRUE,"EXT-TABLE";#N/A,#N/A,TRUE,"STEEL";#N/A,#N/A,TRUE,"INT-Table";#N/A,#N/A,TRUE,"STEEL";#N/A,#N/A,TRUE,"Door"}</definedName>
    <definedName name="fffff_2" localSheetId="14" hidden="1">{#N/A,#N/A,TRUE,"Basic";#N/A,#N/A,TRUE,"EXT-TABLE";#N/A,#N/A,TRUE,"STEEL";#N/A,#N/A,TRUE,"INT-Table";#N/A,#N/A,TRUE,"STEEL";#N/A,#N/A,TRUE,"Door"}</definedName>
    <definedName name="fffff_2" localSheetId="15" hidden="1">{#N/A,#N/A,TRUE,"Basic";#N/A,#N/A,TRUE,"EXT-TABLE";#N/A,#N/A,TRUE,"STEEL";#N/A,#N/A,TRUE,"INT-Table";#N/A,#N/A,TRUE,"STEEL";#N/A,#N/A,TRUE,"Door"}</definedName>
    <definedName name="fffff_2" hidden="1">{#N/A,#N/A,TRUE,"Basic";#N/A,#N/A,TRUE,"EXT-TABLE";#N/A,#N/A,TRUE,"STEEL";#N/A,#N/A,TRUE,"INT-Table";#N/A,#N/A,TRUE,"STEEL";#N/A,#N/A,TRUE,"Door"}</definedName>
    <definedName name="fffff_2_1" localSheetId="3" hidden="1">{#N/A,#N/A,TRUE,"Basic";#N/A,#N/A,TRUE,"EXT-TABLE";#N/A,#N/A,TRUE,"STEEL";#N/A,#N/A,TRUE,"INT-Table";#N/A,#N/A,TRUE,"STEEL";#N/A,#N/A,TRUE,"Door"}</definedName>
    <definedName name="fffff_2_1" localSheetId="2" hidden="1">{#N/A,#N/A,TRUE,"Basic";#N/A,#N/A,TRUE,"EXT-TABLE";#N/A,#N/A,TRUE,"STEEL";#N/A,#N/A,TRUE,"INT-Table";#N/A,#N/A,TRUE,"STEEL";#N/A,#N/A,TRUE,"Door"}</definedName>
    <definedName name="fffff_2_1" localSheetId="4" hidden="1">{#N/A,#N/A,TRUE,"Basic";#N/A,#N/A,TRUE,"EXT-TABLE";#N/A,#N/A,TRUE,"STEEL";#N/A,#N/A,TRUE,"INT-Table";#N/A,#N/A,TRUE,"STEEL";#N/A,#N/A,TRUE,"Door"}</definedName>
    <definedName name="fffff_2_1" localSheetId="16" hidden="1">{#N/A,#N/A,TRUE,"Basic";#N/A,#N/A,TRUE,"EXT-TABLE";#N/A,#N/A,TRUE,"STEEL";#N/A,#N/A,TRUE,"INT-Table";#N/A,#N/A,TRUE,"STEEL";#N/A,#N/A,TRUE,"Door"}</definedName>
    <definedName name="fffff_2_1" localSheetId="21" hidden="1">{#N/A,#N/A,TRUE,"Basic";#N/A,#N/A,TRUE,"EXT-TABLE";#N/A,#N/A,TRUE,"STEEL";#N/A,#N/A,TRUE,"INT-Table";#N/A,#N/A,TRUE,"STEEL";#N/A,#N/A,TRUE,"Door"}</definedName>
    <definedName name="fffff_2_1" localSheetId="5" hidden="1">{#N/A,#N/A,TRUE,"Basic";#N/A,#N/A,TRUE,"EXT-TABLE";#N/A,#N/A,TRUE,"STEEL";#N/A,#N/A,TRUE,"INT-Table";#N/A,#N/A,TRUE,"STEEL";#N/A,#N/A,TRUE,"Door"}</definedName>
    <definedName name="fffff_2_1" localSheetId="13" hidden="1">{#N/A,#N/A,TRUE,"Basic";#N/A,#N/A,TRUE,"EXT-TABLE";#N/A,#N/A,TRUE,"STEEL";#N/A,#N/A,TRUE,"INT-Table";#N/A,#N/A,TRUE,"STEEL";#N/A,#N/A,TRUE,"Door"}</definedName>
    <definedName name="fffff_2_1" localSheetId="14" hidden="1">{#N/A,#N/A,TRUE,"Basic";#N/A,#N/A,TRUE,"EXT-TABLE";#N/A,#N/A,TRUE,"STEEL";#N/A,#N/A,TRUE,"INT-Table";#N/A,#N/A,TRUE,"STEEL";#N/A,#N/A,TRUE,"Door"}</definedName>
    <definedName name="fffff_2_1" localSheetId="15" hidden="1">{#N/A,#N/A,TRUE,"Basic";#N/A,#N/A,TRUE,"EXT-TABLE";#N/A,#N/A,TRUE,"STEEL";#N/A,#N/A,TRUE,"INT-Table";#N/A,#N/A,TRUE,"STEEL";#N/A,#N/A,TRUE,"Door"}</definedName>
    <definedName name="fffff_2_1" hidden="1">{#N/A,#N/A,TRUE,"Basic";#N/A,#N/A,TRUE,"EXT-TABLE";#N/A,#N/A,TRUE,"STEEL";#N/A,#N/A,TRUE,"INT-Table";#N/A,#N/A,TRUE,"STEEL";#N/A,#N/A,TRUE,"Door"}</definedName>
    <definedName name="fffff_2_2" localSheetId="3" hidden="1">{#N/A,#N/A,TRUE,"Basic";#N/A,#N/A,TRUE,"EXT-TABLE";#N/A,#N/A,TRUE,"STEEL";#N/A,#N/A,TRUE,"INT-Table";#N/A,#N/A,TRUE,"STEEL";#N/A,#N/A,TRUE,"Door"}</definedName>
    <definedName name="fffff_2_2" localSheetId="2" hidden="1">{#N/A,#N/A,TRUE,"Basic";#N/A,#N/A,TRUE,"EXT-TABLE";#N/A,#N/A,TRUE,"STEEL";#N/A,#N/A,TRUE,"INT-Table";#N/A,#N/A,TRUE,"STEEL";#N/A,#N/A,TRUE,"Door"}</definedName>
    <definedName name="fffff_2_2" localSheetId="4" hidden="1">{#N/A,#N/A,TRUE,"Basic";#N/A,#N/A,TRUE,"EXT-TABLE";#N/A,#N/A,TRUE,"STEEL";#N/A,#N/A,TRUE,"INT-Table";#N/A,#N/A,TRUE,"STEEL";#N/A,#N/A,TRUE,"Door"}</definedName>
    <definedName name="fffff_2_2" localSheetId="16" hidden="1">{#N/A,#N/A,TRUE,"Basic";#N/A,#N/A,TRUE,"EXT-TABLE";#N/A,#N/A,TRUE,"STEEL";#N/A,#N/A,TRUE,"INT-Table";#N/A,#N/A,TRUE,"STEEL";#N/A,#N/A,TRUE,"Door"}</definedName>
    <definedName name="fffff_2_2" localSheetId="21" hidden="1">{#N/A,#N/A,TRUE,"Basic";#N/A,#N/A,TRUE,"EXT-TABLE";#N/A,#N/A,TRUE,"STEEL";#N/A,#N/A,TRUE,"INT-Table";#N/A,#N/A,TRUE,"STEEL";#N/A,#N/A,TRUE,"Door"}</definedName>
    <definedName name="fffff_2_2" localSheetId="5" hidden="1">{#N/A,#N/A,TRUE,"Basic";#N/A,#N/A,TRUE,"EXT-TABLE";#N/A,#N/A,TRUE,"STEEL";#N/A,#N/A,TRUE,"INT-Table";#N/A,#N/A,TRUE,"STEEL";#N/A,#N/A,TRUE,"Door"}</definedName>
    <definedName name="fffff_2_2" localSheetId="13" hidden="1">{#N/A,#N/A,TRUE,"Basic";#N/A,#N/A,TRUE,"EXT-TABLE";#N/A,#N/A,TRUE,"STEEL";#N/A,#N/A,TRUE,"INT-Table";#N/A,#N/A,TRUE,"STEEL";#N/A,#N/A,TRUE,"Door"}</definedName>
    <definedName name="fffff_2_2" localSheetId="14" hidden="1">{#N/A,#N/A,TRUE,"Basic";#N/A,#N/A,TRUE,"EXT-TABLE";#N/A,#N/A,TRUE,"STEEL";#N/A,#N/A,TRUE,"INT-Table";#N/A,#N/A,TRUE,"STEEL";#N/A,#N/A,TRUE,"Door"}</definedName>
    <definedName name="fffff_2_2" localSheetId="15" hidden="1">{#N/A,#N/A,TRUE,"Basic";#N/A,#N/A,TRUE,"EXT-TABLE";#N/A,#N/A,TRUE,"STEEL";#N/A,#N/A,TRUE,"INT-Table";#N/A,#N/A,TRUE,"STEEL";#N/A,#N/A,TRUE,"Door"}</definedName>
    <definedName name="fffff_2_2" hidden="1">{#N/A,#N/A,TRUE,"Basic";#N/A,#N/A,TRUE,"EXT-TABLE";#N/A,#N/A,TRUE,"STEEL";#N/A,#N/A,TRUE,"INT-Table";#N/A,#N/A,TRUE,"STEEL";#N/A,#N/A,TRUE,"Door"}</definedName>
    <definedName name="fffff_3" localSheetId="3" hidden="1">{#N/A,#N/A,TRUE,"Basic";#N/A,#N/A,TRUE,"EXT-TABLE";#N/A,#N/A,TRUE,"STEEL";#N/A,#N/A,TRUE,"INT-Table";#N/A,#N/A,TRUE,"STEEL";#N/A,#N/A,TRUE,"Door"}</definedName>
    <definedName name="fffff_3" localSheetId="2" hidden="1">{#N/A,#N/A,TRUE,"Basic";#N/A,#N/A,TRUE,"EXT-TABLE";#N/A,#N/A,TRUE,"STEEL";#N/A,#N/A,TRUE,"INT-Table";#N/A,#N/A,TRUE,"STEEL";#N/A,#N/A,TRUE,"Door"}</definedName>
    <definedName name="fffff_3" localSheetId="4" hidden="1">{#N/A,#N/A,TRUE,"Basic";#N/A,#N/A,TRUE,"EXT-TABLE";#N/A,#N/A,TRUE,"STEEL";#N/A,#N/A,TRUE,"INT-Table";#N/A,#N/A,TRUE,"STEEL";#N/A,#N/A,TRUE,"Door"}</definedName>
    <definedName name="fffff_3" localSheetId="16" hidden="1">{#N/A,#N/A,TRUE,"Basic";#N/A,#N/A,TRUE,"EXT-TABLE";#N/A,#N/A,TRUE,"STEEL";#N/A,#N/A,TRUE,"INT-Table";#N/A,#N/A,TRUE,"STEEL";#N/A,#N/A,TRUE,"Door"}</definedName>
    <definedName name="fffff_3" localSheetId="21" hidden="1">{#N/A,#N/A,TRUE,"Basic";#N/A,#N/A,TRUE,"EXT-TABLE";#N/A,#N/A,TRUE,"STEEL";#N/A,#N/A,TRUE,"INT-Table";#N/A,#N/A,TRUE,"STEEL";#N/A,#N/A,TRUE,"Door"}</definedName>
    <definedName name="fffff_3" localSheetId="5" hidden="1">{#N/A,#N/A,TRUE,"Basic";#N/A,#N/A,TRUE,"EXT-TABLE";#N/A,#N/A,TRUE,"STEEL";#N/A,#N/A,TRUE,"INT-Table";#N/A,#N/A,TRUE,"STEEL";#N/A,#N/A,TRUE,"Door"}</definedName>
    <definedName name="fffff_3" localSheetId="13" hidden="1">{#N/A,#N/A,TRUE,"Basic";#N/A,#N/A,TRUE,"EXT-TABLE";#N/A,#N/A,TRUE,"STEEL";#N/A,#N/A,TRUE,"INT-Table";#N/A,#N/A,TRUE,"STEEL";#N/A,#N/A,TRUE,"Door"}</definedName>
    <definedName name="fffff_3" localSheetId="14" hidden="1">{#N/A,#N/A,TRUE,"Basic";#N/A,#N/A,TRUE,"EXT-TABLE";#N/A,#N/A,TRUE,"STEEL";#N/A,#N/A,TRUE,"INT-Table";#N/A,#N/A,TRUE,"STEEL";#N/A,#N/A,TRUE,"Door"}</definedName>
    <definedName name="fffff_3" localSheetId="15" hidden="1">{#N/A,#N/A,TRUE,"Basic";#N/A,#N/A,TRUE,"EXT-TABLE";#N/A,#N/A,TRUE,"STEEL";#N/A,#N/A,TRUE,"INT-Table";#N/A,#N/A,TRUE,"STEEL";#N/A,#N/A,TRUE,"Door"}</definedName>
    <definedName name="fffff_3" hidden="1">{#N/A,#N/A,TRUE,"Basic";#N/A,#N/A,TRUE,"EXT-TABLE";#N/A,#N/A,TRUE,"STEEL";#N/A,#N/A,TRUE,"INT-Table";#N/A,#N/A,TRUE,"STEEL";#N/A,#N/A,TRUE,"Door"}</definedName>
    <definedName name="fffff_3_1" localSheetId="3" hidden="1">{#N/A,#N/A,TRUE,"Basic";#N/A,#N/A,TRUE,"EXT-TABLE";#N/A,#N/A,TRUE,"STEEL";#N/A,#N/A,TRUE,"INT-Table";#N/A,#N/A,TRUE,"STEEL";#N/A,#N/A,TRUE,"Door"}</definedName>
    <definedName name="fffff_3_1" localSheetId="2" hidden="1">{#N/A,#N/A,TRUE,"Basic";#N/A,#N/A,TRUE,"EXT-TABLE";#N/A,#N/A,TRUE,"STEEL";#N/A,#N/A,TRUE,"INT-Table";#N/A,#N/A,TRUE,"STEEL";#N/A,#N/A,TRUE,"Door"}</definedName>
    <definedName name="fffff_3_1" localSheetId="4" hidden="1">{#N/A,#N/A,TRUE,"Basic";#N/A,#N/A,TRUE,"EXT-TABLE";#N/A,#N/A,TRUE,"STEEL";#N/A,#N/A,TRUE,"INT-Table";#N/A,#N/A,TRUE,"STEEL";#N/A,#N/A,TRUE,"Door"}</definedName>
    <definedName name="fffff_3_1" localSheetId="16" hidden="1">{#N/A,#N/A,TRUE,"Basic";#N/A,#N/A,TRUE,"EXT-TABLE";#N/A,#N/A,TRUE,"STEEL";#N/A,#N/A,TRUE,"INT-Table";#N/A,#N/A,TRUE,"STEEL";#N/A,#N/A,TRUE,"Door"}</definedName>
    <definedName name="fffff_3_1" localSheetId="21" hidden="1">{#N/A,#N/A,TRUE,"Basic";#N/A,#N/A,TRUE,"EXT-TABLE";#N/A,#N/A,TRUE,"STEEL";#N/A,#N/A,TRUE,"INT-Table";#N/A,#N/A,TRUE,"STEEL";#N/A,#N/A,TRUE,"Door"}</definedName>
    <definedName name="fffff_3_1" localSheetId="5" hidden="1">{#N/A,#N/A,TRUE,"Basic";#N/A,#N/A,TRUE,"EXT-TABLE";#N/A,#N/A,TRUE,"STEEL";#N/A,#N/A,TRUE,"INT-Table";#N/A,#N/A,TRUE,"STEEL";#N/A,#N/A,TRUE,"Door"}</definedName>
    <definedName name="fffff_3_1" localSheetId="13" hidden="1">{#N/A,#N/A,TRUE,"Basic";#N/A,#N/A,TRUE,"EXT-TABLE";#N/A,#N/A,TRUE,"STEEL";#N/A,#N/A,TRUE,"INT-Table";#N/A,#N/A,TRUE,"STEEL";#N/A,#N/A,TRUE,"Door"}</definedName>
    <definedName name="fffff_3_1" localSheetId="14" hidden="1">{#N/A,#N/A,TRUE,"Basic";#N/A,#N/A,TRUE,"EXT-TABLE";#N/A,#N/A,TRUE,"STEEL";#N/A,#N/A,TRUE,"INT-Table";#N/A,#N/A,TRUE,"STEEL";#N/A,#N/A,TRUE,"Door"}</definedName>
    <definedName name="fffff_3_1" localSheetId="15" hidden="1">{#N/A,#N/A,TRUE,"Basic";#N/A,#N/A,TRUE,"EXT-TABLE";#N/A,#N/A,TRUE,"STEEL";#N/A,#N/A,TRUE,"INT-Table";#N/A,#N/A,TRUE,"STEEL";#N/A,#N/A,TRUE,"Door"}</definedName>
    <definedName name="fffff_3_1" hidden="1">{#N/A,#N/A,TRUE,"Basic";#N/A,#N/A,TRUE,"EXT-TABLE";#N/A,#N/A,TRUE,"STEEL";#N/A,#N/A,TRUE,"INT-Table";#N/A,#N/A,TRUE,"STEEL";#N/A,#N/A,TRUE,"Door"}</definedName>
    <definedName name="fffff_3_2" localSheetId="3" hidden="1">{#N/A,#N/A,TRUE,"Basic";#N/A,#N/A,TRUE,"EXT-TABLE";#N/A,#N/A,TRUE,"STEEL";#N/A,#N/A,TRUE,"INT-Table";#N/A,#N/A,TRUE,"STEEL";#N/A,#N/A,TRUE,"Door"}</definedName>
    <definedName name="fffff_3_2" localSheetId="2" hidden="1">{#N/A,#N/A,TRUE,"Basic";#N/A,#N/A,TRUE,"EXT-TABLE";#N/A,#N/A,TRUE,"STEEL";#N/A,#N/A,TRUE,"INT-Table";#N/A,#N/A,TRUE,"STEEL";#N/A,#N/A,TRUE,"Door"}</definedName>
    <definedName name="fffff_3_2" localSheetId="4" hidden="1">{#N/A,#N/A,TRUE,"Basic";#N/A,#N/A,TRUE,"EXT-TABLE";#N/A,#N/A,TRUE,"STEEL";#N/A,#N/A,TRUE,"INT-Table";#N/A,#N/A,TRUE,"STEEL";#N/A,#N/A,TRUE,"Door"}</definedName>
    <definedName name="fffff_3_2" localSheetId="16" hidden="1">{#N/A,#N/A,TRUE,"Basic";#N/A,#N/A,TRUE,"EXT-TABLE";#N/A,#N/A,TRUE,"STEEL";#N/A,#N/A,TRUE,"INT-Table";#N/A,#N/A,TRUE,"STEEL";#N/A,#N/A,TRUE,"Door"}</definedName>
    <definedName name="fffff_3_2" localSheetId="21" hidden="1">{#N/A,#N/A,TRUE,"Basic";#N/A,#N/A,TRUE,"EXT-TABLE";#N/A,#N/A,TRUE,"STEEL";#N/A,#N/A,TRUE,"INT-Table";#N/A,#N/A,TRUE,"STEEL";#N/A,#N/A,TRUE,"Door"}</definedName>
    <definedName name="fffff_3_2" localSheetId="5" hidden="1">{#N/A,#N/A,TRUE,"Basic";#N/A,#N/A,TRUE,"EXT-TABLE";#N/A,#N/A,TRUE,"STEEL";#N/A,#N/A,TRUE,"INT-Table";#N/A,#N/A,TRUE,"STEEL";#N/A,#N/A,TRUE,"Door"}</definedName>
    <definedName name="fffff_3_2" localSheetId="13" hidden="1">{#N/A,#N/A,TRUE,"Basic";#N/A,#N/A,TRUE,"EXT-TABLE";#N/A,#N/A,TRUE,"STEEL";#N/A,#N/A,TRUE,"INT-Table";#N/A,#N/A,TRUE,"STEEL";#N/A,#N/A,TRUE,"Door"}</definedName>
    <definedName name="fffff_3_2" localSheetId="14" hidden="1">{#N/A,#N/A,TRUE,"Basic";#N/A,#N/A,TRUE,"EXT-TABLE";#N/A,#N/A,TRUE,"STEEL";#N/A,#N/A,TRUE,"INT-Table";#N/A,#N/A,TRUE,"STEEL";#N/A,#N/A,TRUE,"Door"}</definedName>
    <definedName name="fffff_3_2" localSheetId="15" hidden="1">{#N/A,#N/A,TRUE,"Basic";#N/A,#N/A,TRUE,"EXT-TABLE";#N/A,#N/A,TRUE,"STEEL";#N/A,#N/A,TRUE,"INT-Table";#N/A,#N/A,TRUE,"STEEL";#N/A,#N/A,TRUE,"Door"}</definedName>
    <definedName name="fffff_3_2" hidden="1">{#N/A,#N/A,TRUE,"Basic";#N/A,#N/A,TRUE,"EXT-TABLE";#N/A,#N/A,TRUE,"STEEL";#N/A,#N/A,TRUE,"INT-Table";#N/A,#N/A,TRUE,"STEEL";#N/A,#N/A,TRUE,"Door"}</definedName>
    <definedName name="fffff_4" localSheetId="3" hidden="1">{#N/A,#N/A,TRUE,"Basic";#N/A,#N/A,TRUE,"EXT-TABLE";#N/A,#N/A,TRUE,"STEEL";#N/A,#N/A,TRUE,"INT-Table";#N/A,#N/A,TRUE,"STEEL";#N/A,#N/A,TRUE,"Door"}</definedName>
    <definedName name="fffff_4" localSheetId="2" hidden="1">{#N/A,#N/A,TRUE,"Basic";#N/A,#N/A,TRUE,"EXT-TABLE";#N/A,#N/A,TRUE,"STEEL";#N/A,#N/A,TRUE,"INT-Table";#N/A,#N/A,TRUE,"STEEL";#N/A,#N/A,TRUE,"Door"}</definedName>
    <definedName name="fffff_4" localSheetId="4" hidden="1">{#N/A,#N/A,TRUE,"Basic";#N/A,#N/A,TRUE,"EXT-TABLE";#N/A,#N/A,TRUE,"STEEL";#N/A,#N/A,TRUE,"INT-Table";#N/A,#N/A,TRUE,"STEEL";#N/A,#N/A,TRUE,"Door"}</definedName>
    <definedName name="fffff_4" localSheetId="16" hidden="1">{#N/A,#N/A,TRUE,"Basic";#N/A,#N/A,TRUE,"EXT-TABLE";#N/A,#N/A,TRUE,"STEEL";#N/A,#N/A,TRUE,"INT-Table";#N/A,#N/A,TRUE,"STEEL";#N/A,#N/A,TRUE,"Door"}</definedName>
    <definedName name="fffff_4" localSheetId="21" hidden="1">{#N/A,#N/A,TRUE,"Basic";#N/A,#N/A,TRUE,"EXT-TABLE";#N/A,#N/A,TRUE,"STEEL";#N/A,#N/A,TRUE,"INT-Table";#N/A,#N/A,TRUE,"STEEL";#N/A,#N/A,TRUE,"Door"}</definedName>
    <definedName name="fffff_4" localSheetId="5" hidden="1">{#N/A,#N/A,TRUE,"Basic";#N/A,#N/A,TRUE,"EXT-TABLE";#N/A,#N/A,TRUE,"STEEL";#N/A,#N/A,TRUE,"INT-Table";#N/A,#N/A,TRUE,"STEEL";#N/A,#N/A,TRUE,"Door"}</definedName>
    <definedName name="fffff_4" localSheetId="13" hidden="1">{#N/A,#N/A,TRUE,"Basic";#N/A,#N/A,TRUE,"EXT-TABLE";#N/A,#N/A,TRUE,"STEEL";#N/A,#N/A,TRUE,"INT-Table";#N/A,#N/A,TRUE,"STEEL";#N/A,#N/A,TRUE,"Door"}</definedName>
    <definedName name="fffff_4" localSheetId="14" hidden="1">{#N/A,#N/A,TRUE,"Basic";#N/A,#N/A,TRUE,"EXT-TABLE";#N/A,#N/A,TRUE,"STEEL";#N/A,#N/A,TRUE,"INT-Table";#N/A,#N/A,TRUE,"STEEL";#N/A,#N/A,TRUE,"Door"}</definedName>
    <definedName name="fffff_4" localSheetId="15" hidden="1">{#N/A,#N/A,TRUE,"Basic";#N/A,#N/A,TRUE,"EXT-TABLE";#N/A,#N/A,TRUE,"STEEL";#N/A,#N/A,TRUE,"INT-Table";#N/A,#N/A,TRUE,"STEEL";#N/A,#N/A,TRUE,"Door"}</definedName>
    <definedName name="fffff_4" hidden="1">{#N/A,#N/A,TRUE,"Basic";#N/A,#N/A,TRUE,"EXT-TABLE";#N/A,#N/A,TRUE,"STEEL";#N/A,#N/A,TRUE,"INT-Table";#N/A,#N/A,TRUE,"STEEL";#N/A,#N/A,TRUE,"Door"}</definedName>
    <definedName name="fffff_4_1" localSheetId="3" hidden="1">{#N/A,#N/A,TRUE,"Basic";#N/A,#N/A,TRUE,"EXT-TABLE";#N/A,#N/A,TRUE,"STEEL";#N/A,#N/A,TRUE,"INT-Table";#N/A,#N/A,TRUE,"STEEL";#N/A,#N/A,TRUE,"Door"}</definedName>
    <definedName name="fffff_4_1" localSheetId="2" hidden="1">{#N/A,#N/A,TRUE,"Basic";#N/A,#N/A,TRUE,"EXT-TABLE";#N/A,#N/A,TRUE,"STEEL";#N/A,#N/A,TRUE,"INT-Table";#N/A,#N/A,TRUE,"STEEL";#N/A,#N/A,TRUE,"Door"}</definedName>
    <definedName name="fffff_4_1" localSheetId="4" hidden="1">{#N/A,#N/A,TRUE,"Basic";#N/A,#N/A,TRUE,"EXT-TABLE";#N/A,#N/A,TRUE,"STEEL";#N/A,#N/A,TRUE,"INT-Table";#N/A,#N/A,TRUE,"STEEL";#N/A,#N/A,TRUE,"Door"}</definedName>
    <definedName name="fffff_4_1" localSheetId="16" hidden="1">{#N/A,#N/A,TRUE,"Basic";#N/A,#N/A,TRUE,"EXT-TABLE";#N/A,#N/A,TRUE,"STEEL";#N/A,#N/A,TRUE,"INT-Table";#N/A,#N/A,TRUE,"STEEL";#N/A,#N/A,TRUE,"Door"}</definedName>
    <definedName name="fffff_4_1" localSheetId="21" hidden="1">{#N/A,#N/A,TRUE,"Basic";#N/A,#N/A,TRUE,"EXT-TABLE";#N/A,#N/A,TRUE,"STEEL";#N/A,#N/A,TRUE,"INT-Table";#N/A,#N/A,TRUE,"STEEL";#N/A,#N/A,TRUE,"Door"}</definedName>
    <definedName name="fffff_4_1" localSheetId="5" hidden="1">{#N/A,#N/A,TRUE,"Basic";#N/A,#N/A,TRUE,"EXT-TABLE";#N/A,#N/A,TRUE,"STEEL";#N/A,#N/A,TRUE,"INT-Table";#N/A,#N/A,TRUE,"STEEL";#N/A,#N/A,TRUE,"Door"}</definedName>
    <definedName name="fffff_4_1" localSheetId="13" hidden="1">{#N/A,#N/A,TRUE,"Basic";#N/A,#N/A,TRUE,"EXT-TABLE";#N/A,#N/A,TRUE,"STEEL";#N/A,#N/A,TRUE,"INT-Table";#N/A,#N/A,TRUE,"STEEL";#N/A,#N/A,TRUE,"Door"}</definedName>
    <definedName name="fffff_4_1" localSheetId="14" hidden="1">{#N/A,#N/A,TRUE,"Basic";#N/A,#N/A,TRUE,"EXT-TABLE";#N/A,#N/A,TRUE,"STEEL";#N/A,#N/A,TRUE,"INT-Table";#N/A,#N/A,TRUE,"STEEL";#N/A,#N/A,TRUE,"Door"}</definedName>
    <definedName name="fffff_4_1" localSheetId="15" hidden="1">{#N/A,#N/A,TRUE,"Basic";#N/A,#N/A,TRUE,"EXT-TABLE";#N/A,#N/A,TRUE,"STEEL";#N/A,#N/A,TRUE,"INT-Table";#N/A,#N/A,TRUE,"STEEL";#N/A,#N/A,TRUE,"Door"}</definedName>
    <definedName name="fffff_4_1" hidden="1">{#N/A,#N/A,TRUE,"Basic";#N/A,#N/A,TRUE,"EXT-TABLE";#N/A,#N/A,TRUE,"STEEL";#N/A,#N/A,TRUE,"INT-Table";#N/A,#N/A,TRUE,"STEEL";#N/A,#N/A,TRUE,"Door"}</definedName>
    <definedName name="fffff_4_2" localSheetId="3" hidden="1">{#N/A,#N/A,TRUE,"Basic";#N/A,#N/A,TRUE,"EXT-TABLE";#N/A,#N/A,TRUE,"STEEL";#N/A,#N/A,TRUE,"INT-Table";#N/A,#N/A,TRUE,"STEEL";#N/A,#N/A,TRUE,"Door"}</definedName>
    <definedName name="fffff_4_2" localSheetId="2" hidden="1">{#N/A,#N/A,TRUE,"Basic";#N/A,#N/A,TRUE,"EXT-TABLE";#N/A,#N/A,TRUE,"STEEL";#N/A,#N/A,TRUE,"INT-Table";#N/A,#N/A,TRUE,"STEEL";#N/A,#N/A,TRUE,"Door"}</definedName>
    <definedName name="fffff_4_2" localSheetId="4" hidden="1">{#N/A,#N/A,TRUE,"Basic";#N/A,#N/A,TRUE,"EXT-TABLE";#N/A,#N/A,TRUE,"STEEL";#N/A,#N/A,TRUE,"INT-Table";#N/A,#N/A,TRUE,"STEEL";#N/A,#N/A,TRUE,"Door"}</definedName>
    <definedName name="fffff_4_2" localSheetId="16" hidden="1">{#N/A,#N/A,TRUE,"Basic";#N/A,#N/A,TRUE,"EXT-TABLE";#N/A,#N/A,TRUE,"STEEL";#N/A,#N/A,TRUE,"INT-Table";#N/A,#N/A,TRUE,"STEEL";#N/A,#N/A,TRUE,"Door"}</definedName>
    <definedName name="fffff_4_2" localSheetId="21" hidden="1">{#N/A,#N/A,TRUE,"Basic";#N/A,#N/A,TRUE,"EXT-TABLE";#N/A,#N/A,TRUE,"STEEL";#N/A,#N/A,TRUE,"INT-Table";#N/A,#N/A,TRUE,"STEEL";#N/A,#N/A,TRUE,"Door"}</definedName>
    <definedName name="fffff_4_2" localSheetId="5" hidden="1">{#N/A,#N/A,TRUE,"Basic";#N/A,#N/A,TRUE,"EXT-TABLE";#N/A,#N/A,TRUE,"STEEL";#N/A,#N/A,TRUE,"INT-Table";#N/A,#N/A,TRUE,"STEEL";#N/A,#N/A,TRUE,"Door"}</definedName>
    <definedName name="fffff_4_2" localSheetId="13" hidden="1">{#N/A,#N/A,TRUE,"Basic";#N/A,#N/A,TRUE,"EXT-TABLE";#N/A,#N/A,TRUE,"STEEL";#N/A,#N/A,TRUE,"INT-Table";#N/A,#N/A,TRUE,"STEEL";#N/A,#N/A,TRUE,"Door"}</definedName>
    <definedName name="fffff_4_2" localSheetId="14" hidden="1">{#N/A,#N/A,TRUE,"Basic";#N/A,#N/A,TRUE,"EXT-TABLE";#N/A,#N/A,TRUE,"STEEL";#N/A,#N/A,TRUE,"INT-Table";#N/A,#N/A,TRUE,"STEEL";#N/A,#N/A,TRUE,"Door"}</definedName>
    <definedName name="fffff_4_2" localSheetId="15" hidden="1">{#N/A,#N/A,TRUE,"Basic";#N/A,#N/A,TRUE,"EXT-TABLE";#N/A,#N/A,TRUE,"STEEL";#N/A,#N/A,TRUE,"INT-Table";#N/A,#N/A,TRUE,"STEEL";#N/A,#N/A,TRUE,"Door"}</definedName>
    <definedName name="fffff_4_2" hidden="1">{#N/A,#N/A,TRUE,"Basic";#N/A,#N/A,TRUE,"EXT-TABLE";#N/A,#N/A,TRUE,"STEEL";#N/A,#N/A,TRUE,"INT-Table";#N/A,#N/A,TRUE,"STEEL";#N/A,#N/A,TRUE,"Door"}</definedName>
    <definedName name="fffff_5" localSheetId="3" hidden="1">{#N/A,#N/A,TRUE,"Basic";#N/A,#N/A,TRUE,"EXT-TABLE";#N/A,#N/A,TRUE,"STEEL";#N/A,#N/A,TRUE,"INT-Table";#N/A,#N/A,TRUE,"STEEL";#N/A,#N/A,TRUE,"Door"}</definedName>
    <definedName name="fffff_5" localSheetId="2" hidden="1">{#N/A,#N/A,TRUE,"Basic";#N/A,#N/A,TRUE,"EXT-TABLE";#N/A,#N/A,TRUE,"STEEL";#N/A,#N/A,TRUE,"INT-Table";#N/A,#N/A,TRUE,"STEEL";#N/A,#N/A,TRUE,"Door"}</definedName>
    <definedName name="fffff_5" localSheetId="4" hidden="1">{#N/A,#N/A,TRUE,"Basic";#N/A,#N/A,TRUE,"EXT-TABLE";#N/A,#N/A,TRUE,"STEEL";#N/A,#N/A,TRUE,"INT-Table";#N/A,#N/A,TRUE,"STEEL";#N/A,#N/A,TRUE,"Door"}</definedName>
    <definedName name="fffff_5" localSheetId="16" hidden="1">{#N/A,#N/A,TRUE,"Basic";#N/A,#N/A,TRUE,"EXT-TABLE";#N/A,#N/A,TRUE,"STEEL";#N/A,#N/A,TRUE,"INT-Table";#N/A,#N/A,TRUE,"STEEL";#N/A,#N/A,TRUE,"Door"}</definedName>
    <definedName name="fffff_5" localSheetId="21" hidden="1">{#N/A,#N/A,TRUE,"Basic";#N/A,#N/A,TRUE,"EXT-TABLE";#N/A,#N/A,TRUE,"STEEL";#N/A,#N/A,TRUE,"INT-Table";#N/A,#N/A,TRUE,"STEEL";#N/A,#N/A,TRUE,"Door"}</definedName>
    <definedName name="fffff_5" localSheetId="5" hidden="1">{#N/A,#N/A,TRUE,"Basic";#N/A,#N/A,TRUE,"EXT-TABLE";#N/A,#N/A,TRUE,"STEEL";#N/A,#N/A,TRUE,"INT-Table";#N/A,#N/A,TRUE,"STEEL";#N/A,#N/A,TRUE,"Door"}</definedName>
    <definedName name="fffff_5" localSheetId="13" hidden="1">{#N/A,#N/A,TRUE,"Basic";#N/A,#N/A,TRUE,"EXT-TABLE";#N/A,#N/A,TRUE,"STEEL";#N/A,#N/A,TRUE,"INT-Table";#N/A,#N/A,TRUE,"STEEL";#N/A,#N/A,TRUE,"Door"}</definedName>
    <definedName name="fffff_5" localSheetId="14" hidden="1">{#N/A,#N/A,TRUE,"Basic";#N/A,#N/A,TRUE,"EXT-TABLE";#N/A,#N/A,TRUE,"STEEL";#N/A,#N/A,TRUE,"INT-Table";#N/A,#N/A,TRUE,"STEEL";#N/A,#N/A,TRUE,"Door"}</definedName>
    <definedName name="fffff_5" localSheetId="15" hidden="1">{#N/A,#N/A,TRUE,"Basic";#N/A,#N/A,TRUE,"EXT-TABLE";#N/A,#N/A,TRUE,"STEEL";#N/A,#N/A,TRUE,"INT-Table";#N/A,#N/A,TRUE,"STEEL";#N/A,#N/A,TRUE,"Door"}</definedName>
    <definedName name="fffff_5" hidden="1">{#N/A,#N/A,TRUE,"Basic";#N/A,#N/A,TRUE,"EXT-TABLE";#N/A,#N/A,TRUE,"STEEL";#N/A,#N/A,TRUE,"INT-Table";#N/A,#N/A,TRUE,"STEEL";#N/A,#N/A,TRUE,"Door"}</definedName>
    <definedName name="fffff_5_1" localSheetId="3" hidden="1">{#N/A,#N/A,TRUE,"Basic";#N/A,#N/A,TRUE,"EXT-TABLE";#N/A,#N/A,TRUE,"STEEL";#N/A,#N/A,TRUE,"INT-Table";#N/A,#N/A,TRUE,"STEEL";#N/A,#N/A,TRUE,"Door"}</definedName>
    <definedName name="fffff_5_1" localSheetId="2" hidden="1">{#N/A,#N/A,TRUE,"Basic";#N/A,#N/A,TRUE,"EXT-TABLE";#N/A,#N/A,TRUE,"STEEL";#N/A,#N/A,TRUE,"INT-Table";#N/A,#N/A,TRUE,"STEEL";#N/A,#N/A,TRUE,"Door"}</definedName>
    <definedName name="fffff_5_1" localSheetId="4" hidden="1">{#N/A,#N/A,TRUE,"Basic";#N/A,#N/A,TRUE,"EXT-TABLE";#N/A,#N/A,TRUE,"STEEL";#N/A,#N/A,TRUE,"INT-Table";#N/A,#N/A,TRUE,"STEEL";#N/A,#N/A,TRUE,"Door"}</definedName>
    <definedName name="fffff_5_1" localSheetId="16" hidden="1">{#N/A,#N/A,TRUE,"Basic";#N/A,#N/A,TRUE,"EXT-TABLE";#N/A,#N/A,TRUE,"STEEL";#N/A,#N/A,TRUE,"INT-Table";#N/A,#N/A,TRUE,"STEEL";#N/A,#N/A,TRUE,"Door"}</definedName>
    <definedName name="fffff_5_1" localSheetId="21" hidden="1">{#N/A,#N/A,TRUE,"Basic";#N/A,#N/A,TRUE,"EXT-TABLE";#N/A,#N/A,TRUE,"STEEL";#N/A,#N/A,TRUE,"INT-Table";#N/A,#N/A,TRUE,"STEEL";#N/A,#N/A,TRUE,"Door"}</definedName>
    <definedName name="fffff_5_1" localSheetId="5" hidden="1">{#N/A,#N/A,TRUE,"Basic";#N/A,#N/A,TRUE,"EXT-TABLE";#N/A,#N/A,TRUE,"STEEL";#N/A,#N/A,TRUE,"INT-Table";#N/A,#N/A,TRUE,"STEEL";#N/A,#N/A,TRUE,"Door"}</definedName>
    <definedName name="fffff_5_1" localSheetId="13" hidden="1">{#N/A,#N/A,TRUE,"Basic";#N/A,#N/A,TRUE,"EXT-TABLE";#N/A,#N/A,TRUE,"STEEL";#N/A,#N/A,TRUE,"INT-Table";#N/A,#N/A,TRUE,"STEEL";#N/A,#N/A,TRUE,"Door"}</definedName>
    <definedName name="fffff_5_1" localSheetId="14" hidden="1">{#N/A,#N/A,TRUE,"Basic";#N/A,#N/A,TRUE,"EXT-TABLE";#N/A,#N/A,TRUE,"STEEL";#N/A,#N/A,TRUE,"INT-Table";#N/A,#N/A,TRUE,"STEEL";#N/A,#N/A,TRUE,"Door"}</definedName>
    <definedName name="fffff_5_1" localSheetId="15" hidden="1">{#N/A,#N/A,TRUE,"Basic";#N/A,#N/A,TRUE,"EXT-TABLE";#N/A,#N/A,TRUE,"STEEL";#N/A,#N/A,TRUE,"INT-Table";#N/A,#N/A,TRUE,"STEEL";#N/A,#N/A,TRUE,"Door"}</definedName>
    <definedName name="fffff_5_1" hidden="1">{#N/A,#N/A,TRUE,"Basic";#N/A,#N/A,TRUE,"EXT-TABLE";#N/A,#N/A,TRUE,"STEEL";#N/A,#N/A,TRUE,"INT-Table";#N/A,#N/A,TRUE,"STEEL";#N/A,#N/A,TRUE,"Door"}</definedName>
    <definedName name="fffff_5_2" localSheetId="3" hidden="1">{#N/A,#N/A,TRUE,"Basic";#N/A,#N/A,TRUE,"EXT-TABLE";#N/A,#N/A,TRUE,"STEEL";#N/A,#N/A,TRUE,"INT-Table";#N/A,#N/A,TRUE,"STEEL";#N/A,#N/A,TRUE,"Door"}</definedName>
    <definedName name="fffff_5_2" localSheetId="2" hidden="1">{#N/A,#N/A,TRUE,"Basic";#N/A,#N/A,TRUE,"EXT-TABLE";#N/A,#N/A,TRUE,"STEEL";#N/A,#N/A,TRUE,"INT-Table";#N/A,#N/A,TRUE,"STEEL";#N/A,#N/A,TRUE,"Door"}</definedName>
    <definedName name="fffff_5_2" localSheetId="4" hidden="1">{#N/A,#N/A,TRUE,"Basic";#N/A,#N/A,TRUE,"EXT-TABLE";#N/A,#N/A,TRUE,"STEEL";#N/A,#N/A,TRUE,"INT-Table";#N/A,#N/A,TRUE,"STEEL";#N/A,#N/A,TRUE,"Door"}</definedName>
    <definedName name="fffff_5_2" localSheetId="16" hidden="1">{#N/A,#N/A,TRUE,"Basic";#N/A,#N/A,TRUE,"EXT-TABLE";#N/A,#N/A,TRUE,"STEEL";#N/A,#N/A,TRUE,"INT-Table";#N/A,#N/A,TRUE,"STEEL";#N/A,#N/A,TRUE,"Door"}</definedName>
    <definedName name="fffff_5_2" localSheetId="21" hidden="1">{#N/A,#N/A,TRUE,"Basic";#N/A,#N/A,TRUE,"EXT-TABLE";#N/A,#N/A,TRUE,"STEEL";#N/A,#N/A,TRUE,"INT-Table";#N/A,#N/A,TRUE,"STEEL";#N/A,#N/A,TRUE,"Door"}</definedName>
    <definedName name="fffff_5_2" localSheetId="5" hidden="1">{#N/A,#N/A,TRUE,"Basic";#N/A,#N/A,TRUE,"EXT-TABLE";#N/A,#N/A,TRUE,"STEEL";#N/A,#N/A,TRUE,"INT-Table";#N/A,#N/A,TRUE,"STEEL";#N/A,#N/A,TRUE,"Door"}</definedName>
    <definedName name="fffff_5_2" localSheetId="13" hidden="1">{#N/A,#N/A,TRUE,"Basic";#N/A,#N/A,TRUE,"EXT-TABLE";#N/A,#N/A,TRUE,"STEEL";#N/A,#N/A,TRUE,"INT-Table";#N/A,#N/A,TRUE,"STEEL";#N/A,#N/A,TRUE,"Door"}</definedName>
    <definedName name="fffff_5_2" localSheetId="14" hidden="1">{#N/A,#N/A,TRUE,"Basic";#N/A,#N/A,TRUE,"EXT-TABLE";#N/A,#N/A,TRUE,"STEEL";#N/A,#N/A,TRUE,"INT-Table";#N/A,#N/A,TRUE,"STEEL";#N/A,#N/A,TRUE,"Door"}</definedName>
    <definedName name="fffff_5_2" localSheetId="15" hidden="1">{#N/A,#N/A,TRUE,"Basic";#N/A,#N/A,TRUE,"EXT-TABLE";#N/A,#N/A,TRUE,"STEEL";#N/A,#N/A,TRUE,"INT-Table";#N/A,#N/A,TRUE,"STEEL";#N/A,#N/A,TRUE,"Door"}</definedName>
    <definedName name="fffff_5_2" hidden="1">{#N/A,#N/A,TRUE,"Basic";#N/A,#N/A,TRUE,"EXT-TABLE";#N/A,#N/A,TRUE,"STEEL";#N/A,#N/A,TRUE,"INT-Table";#N/A,#N/A,TRUE,"STEEL";#N/A,#N/A,TRUE,"Door"}</definedName>
    <definedName name="ffffff" localSheetId="3" hidden="1">{#N/A,#N/A,FALSE,"CCTV"}</definedName>
    <definedName name="ffffff" localSheetId="9" hidden="1">{#N/A,#N/A,FALSE,"CCTV"}</definedName>
    <definedName name="ffffff" localSheetId="8" hidden="1">{#N/A,#N/A,FALSE,"CCTV"}</definedName>
    <definedName name="ffffff" localSheetId="0" hidden="1">{#N/A,#N/A,FALSE,"CCTV"}</definedName>
    <definedName name="ffffff" localSheetId="10" hidden="1">{#N/A,#N/A,FALSE,"CCTV"}</definedName>
    <definedName name="ffffff" localSheetId="6" hidden="1">{#N/A,#N/A,FALSE,"CCTV"}</definedName>
    <definedName name="ffffff" localSheetId="12" hidden="1">{#N/A,#N/A,FALSE,"CCTV"}</definedName>
    <definedName name="ffffff" localSheetId="11" hidden="1">{#N/A,#N/A,FALSE,"CCTV"}</definedName>
    <definedName name="ffffff" localSheetId="1" hidden="1">{#N/A,#N/A,FALSE,"CCTV"}</definedName>
    <definedName name="ffffff" localSheetId="2" hidden="1">{#N/A,#N/A,FALSE,"CCTV"}</definedName>
    <definedName name="ffffff" localSheetId="4" hidden="1">{#N/A,#N/A,FALSE,"CCTV"}</definedName>
    <definedName name="ffffff" localSheetId="16" hidden="1">{#N/A,#N/A,FALSE,"CCTV"}</definedName>
    <definedName name="ffffff" localSheetId="21" hidden="1">{#N/A,#N/A,FALSE,"CCTV"}</definedName>
    <definedName name="ffffff" localSheetId="5" hidden="1">{#N/A,#N/A,FALSE,"CCTV"}</definedName>
    <definedName name="ffffff" localSheetId="23" hidden="1">{#N/A,#N/A,FALSE,"CCTV"}</definedName>
    <definedName name="ffffff" localSheetId="7" hidden="1">{#N/A,#N/A,FALSE,"CCTV"}</definedName>
    <definedName name="ffffff" localSheetId="13" hidden="1">{#N/A,#N/A,FALSE,"CCTV"}</definedName>
    <definedName name="ffffff" localSheetId="18" hidden="1">{#N/A,#N/A,FALSE,"CCTV"}</definedName>
    <definedName name="ffffff" localSheetId="14" hidden="1">{#N/A,#N/A,FALSE,"CCTV"}</definedName>
    <definedName name="ffffff" localSheetId="15" hidden="1">{#N/A,#N/A,FALSE,"CCTV"}</definedName>
    <definedName name="ffffff" hidden="1">{#N/A,#N/A,FALSE,"CCTV"}</definedName>
    <definedName name="FFFFFFFF" hidden="1">#REF!</definedName>
    <definedName name="fffffffffffffff" localSheetId="3" hidden="1">{"'Sheet1'!$L$16"}</definedName>
    <definedName name="fffffffffffffff" localSheetId="17" hidden="1">{"'Sheet1'!$L$16"}</definedName>
    <definedName name="fffffffffffffff" localSheetId="9" hidden="1">{"'Sheet1'!$L$16"}</definedName>
    <definedName name="fffffffffffffff" localSheetId="8" hidden="1">{"'Sheet1'!$L$16"}</definedName>
    <definedName name="fffffffffffffff" localSheetId="0" hidden="1">{"'Sheet1'!$L$16"}</definedName>
    <definedName name="fffffffffffffff" localSheetId="10" hidden="1">{"'Sheet1'!$L$16"}</definedName>
    <definedName name="fffffffffffffff" localSheetId="6" hidden="1">{"'Sheet1'!$L$16"}</definedName>
    <definedName name="fffffffffffffff" localSheetId="12" hidden="1">{"'Sheet1'!$L$16"}</definedName>
    <definedName name="fffffffffffffff" localSheetId="11" hidden="1">{"'Sheet1'!$L$16"}</definedName>
    <definedName name="fffffffffffffff" localSheetId="1" hidden="1">{"'Sheet1'!$L$16"}</definedName>
    <definedName name="fffffffffffffff" localSheetId="2" hidden="1">{"'Sheet1'!$L$16"}</definedName>
    <definedName name="fffffffffffffff" localSheetId="4" hidden="1">{"'Sheet1'!$L$16"}</definedName>
    <definedName name="fffffffffffffff" localSheetId="16" hidden="1">{"'Sheet1'!$L$16"}</definedName>
    <definedName name="fffffffffffffff" localSheetId="21" hidden="1">{"'Sheet1'!$L$16"}</definedName>
    <definedName name="fffffffffffffff" localSheetId="5" hidden="1">{"'Sheet1'!$L$16"}</definedName>
    <definedName name="fffffffffffffff" localSheetId="23" hidden="1">{"'Sheet1'!$L$16"}</definedName>
    <definedName name="fffffffffffffff" localSheetId="7" hidden="1">{"'Sheet1'!$L$16"}</definedName>
    <definedName name="fffffffffffffff" localSheetId="13" hidden="1">{"'Sheet1'!$L$16"}</definedName>
    <definedName name="fffffffffffffff" localSheetId="18" hidden="1">{"'Sheet1'!$L$16"}</definedName>
    <definedName name="fffffffffffffff" localSheetId="14" hidden="1">{"'Sheet1'!$L$16"}</definedName>
    <definedName name="fffffffffffffff" localSheetId="15" hidden="1">{"'Sheet1'!$L$16"}</definedName>
    <definedName name="fffffffffffffff" hidden="1">{"'Sheet1'!$L$16"}</definedName>
    <definedName name="fffffffg" localSheetId="3" hidden="1">{"'장비'!$A$3:$M$12"}</definedName>
    <definedName name="fffffffg" localSheetId="2" hidden="1">{"'장비'!$A$3:$M$12"}</definedName>
    <definedName name="fffffffg" localSheetId="4" hidden="1">{"'장비'!$A$3:$M$12"}</definedName>
    <definedName name="fffffffg" localSheetId="16" hidden="1">{"'장비'!$A$3:$M$12"}</definedName>
    <definedName name="fffffffg" localSheetId="21" hidden="1">{"'장비'!$A$3:$M$12"}</definedName>
    <definedName name="fffffffg" localSheetId="5" hidden="1">{"'장비'!$A$3:$M$12"}</definedName>
    <definedName name="fffffffg" localSheetId="13" hidden="1">{"'장비'!$A$3:$M$12"}</definedName>
    <definedName name="fffffffg" localSheetId="14" hidden="1">{"'장비'!$A$3:$M$12"}</definedName>
    <definedName name="fffffffg" localSheetId="15" hidden="1">{"'장비'!$A$3:$M$12"}</definedName>
    <definedName name="fffffffg" hidden="1">{"'장비'!$A$3:$M$12"}</definedName>
    <definedName name="ffgfg" localSheetId="3" hidden="1">{"'장비'!$A$3:$M$12"}</definedName>
    <definedName name="ffgfg" localSheetId="2" hidden="1">{"'장비'!$A$3:$M$12"}</definedName>
    <definedName name="ffgfg" localSheetId="4" hidden="1">{"'장비'!$A$3:$M$12"}</definedName>
    <definedName name="ffgfg" localSheetId="16" hidden="1">{"'장비'!$A$3:$M$12"}</definedName>
    <definedName name="ffgfg" localSheetId="21" hidden="1">{"'장비'!$A$3:$M$12"}</definedName>
    <definedName name="ffgfg" localSheetId="5" hidden="1">{"'장비'!$A$3:$M$12"}</definedName>
    <definedName name="ffgfg" localSheetId="13" hidden="1">{"'장비'!$A$3:$M$12"}</definedName>
    <definedName name="ffgfg" localSheetId="14" hidden="1">{"'장비'!$A$3:$M$12"}</definedName>
    <definedName name="ffgfg" localSheetId="15" hidden="1">{"'장비'!$A$3:$M$12"}</definedName>
    <definedName name="ffgfg" hidden="1">{"'장비'!$A$3:$M$12"}</definedName>
    <definedName name="fg" localSheetId="3" hidden="1">{"'Sheet1'!$L$16"}</definedName>
    <definedName name="fg" localSheetId="2" hidden="1">{"'Sheet1'!$L$16"}</definedName>
    <definedName name="fg" localSheetId="4" hidden="1">{"'Sheet1'!$L$16"}</definedName>
    <definedName name="fg" localSheetId="16" hidden="1">{"'Sheet1'!$L$16"}</definedName>
    <definedName name="fg" localSheetId="21" hidden="1">{"'Sheet1'!$L$16"}</definedName>
    <definedName name="fg" localSheetId="5" hidden="1">{"'Sheet1'!$L$16"}</definedName>
    <definedName name="fg" localSheetId="13" hidden="1">{"'Sheet1'!$L$16"}</definedName>
    <definedName name="fg" localSheetId="14" hidden="1">{"'Sheet1'!$L$16"}</definedName>
    <definedName name="fg" localSheetId="15" hidden="1">{"'Sheet1'!$L$16"}</definedName>
    <definedName name="fg" hidden="1">{"'Sheet1'!$L$16"}</definedName>
    <definedName name="FGF" localSheetId="3" hidden="1">{#N/A,#N/A,FALSE,"CCTV"}</definedName>
    <definedName name="FGF" localSheetId="9" hidden="1">{#N/A,#N/A,FALSE,"CCTV"}</definedName>
    <definedName name="FGF" localSheetId="8" hidden="1">{#N/A,#N/A,FALSE,"CCTV"}</definedName>
    <definedName name="FGF" localSheetId="0" hidden="1">{#N/A,#N/A,FALSE,"CCTV"}</definedName>
    <definedName name="FGF" localSheetId="10" hidden="1">{#N/A,#N/A,FALSE,"CCTV"}</definedName>
    <definedName name="FGF" localSheetId="6" hidden="1">{#N/A,#N/A,FALSE,"CCTV"}</definedName>
    <definedName name="FGF" localSheetId="12" hidden="1">{#N/A,#N/A,FALSE,"CCTV"}</definedName>
    <definedName name="FGF" localSheetId="11" hidden="1">{#N/A,#N/A,FALSE,"CCTV"}</definedName>
    <definedName name="FGF" localSheetId="1" hidden="1">{#N/A,#N/A,FALSE,"CCTV"}</definedName>
    <definedName name="FGF" localSheetId="2" hidden="1">{#N/A,#N/A,FALSE,"CCTV"}</definedName>
    <definedName name="FGF" localSheetId="4" hidden="1">{#N/A,#N/A,FALSE,"CCTV"}</definedName>
    <definedName name="FGF" localSheetId="16" hidden="1">{#N/A,#N/A,FALSE,"CCTV"}</definedName>
    <definedName name="FGF" localSheetId="21" hidden="1">{#N/A,#N/A,FALSE,"CCTV"}</definedName>
    <definedName name="FGF" localSheetId="5" hidden="1">{#N/A,#N/A,FALSE,"CCTV"}</definedName>
    <definedName name="FGF" localSheetId="23" hidden="1">{#N/A,#N/A,FALSE,"CCTV"}</definedName>
    <definedName name="FGF" localSheetId="7" hidden="1">{#N/A,#N/A,FALSE,"CCTV"}</definedName>
    <definedName name="FGF" localSheetId="13" hidden="1">{#N/A,#N/A,FALSE,"CCTV"}</definedName>
    <definedName name="FGF" localSheetId="18" hidden="1">{#N/A,#N/A,FALSE,"CCTV"}</definedName>
    <definedName name="FGF" localSheetId="14" hidden="1">{#N/A,#N/A,FALSE,"CCTV"}</definedName>
    <definedName name="FGF" localSheetId="15" hidden="1">{#N/A,#N/A,FALSE,"CCTV"}</definedName>
    <definedName name="FGF" hidden="1">{#N/A,#N/A,FALSE,"CCTV"}</definedName>
    <definedName name="fgfd"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localSheetId="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localSheetId="16"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localSheetId="2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localSheetId="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localSheetId="1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localSheetId="1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localSheetId="1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f" localSheetId="3" hidden="1">{#N/A,#N/A,TRUE,"SUM";#N/A,#N/A,TRUE,"EE";#N/A,#N/A,TRUE,"AC";#N/A,#N/A,TRUE,"SN"}</definedName>
    <definedName name="fgff" localSheetId="2" hidden="1">{#N/A,#N/A,TRUE,"SUM";#N/A,#N/A,TRUE,"EE";#N/A,#N/A,TRUE,"AC";#N/A,#N/A,TRUE,"SN"}</definedName>
    <definedName name="fgff" localSheetId="4" hidden="1">{#N/A,#N/A,TRUE,"SUM";#N/A,#N/A,TRUE,"EE";#N/A,#N/A,TRUE,"AC";#N/A,#N/A,TRUE,"SN"}</definedName>
    <definedName name="fgff" localSheetId="16" hidden="1">{#N/A,#N/A,TRUE,"SUM";#N/A,#N/A,TRUE,"EE";#N/A,#N/A,TRUE,"AC";#N/A,#N/A,TRUE,"SN"}</definedName>
    <definedName name="fgff" localSheetId="21" hidden="1">{#N/A,#N/A,TRUE,"SUM";#N/A,#N/A,TRUE,"EE";#N/A,#N/A,TRUE,"AC";#N/A,#N/A,TRUE,"SN"}</definedName>
    <definedName name="fgff" localSheetId="5" hidden="1">{#N/A,#N/A,TRUE,"SUM";#N/A,#N/A,TRUE,"EE";#N/A,#N/A,TRUE,"AC";#N/A,#N/A,TRUE,"SN"}</definedName>
    <definedName name="fgff" localSheetId="13" hidden="1">{#N/A,#N/A,TRUE,"SUM";#N/A,#N/A,TRUE,"EE";#N/A,#N/A,TRUE,"AC";#N/A,#N/A,TRUE,"SN"}</definedName>
    <definedName name="fgff" localSheetId="14" hidden="1">{#N/A,#N/A,TRUE,"SUM";#N/A,#N/A,TRUE,"EE";#N/A,#N/A,TRUE,"AC";#N/A,#N/A,TRUE,"SN"}</definedName>
    <definedName name="fgff" localSheetId="15" hidden="1">{#N/A,#N/A,TRUE,"SUM";#N/A,#N/A,TRUE,"EE";#N/A,#N/A,TRUE,"AC";#N/A,#N/A,TRUE,"SN"}</definedName>
    <definedName name="fgff" hidden="1">{#N/A,#N/A,TRUE,"SUM";#N/A,#N/A,TRUE,"EE";#N/A,#N/A,TRUE,"AC";#N/A,#N/A,TRUE,"SN"}</definedName>
    <definedName name="fgg" localSheetId="3" hidden="1">{"'장비'!$A$3:$M$12"}</definedName>
    <definedName name="fgg" localSheetId="2" hidden="1">{"'장비'!$A$3:$M$12"}</definedName>
    <definedName name="fgg" localSheetId="4" hidden="1">{"'장비'!$A$3:$M$12"}</definedName>
    <definedName name="fgg" localSheetId="16" hidden="1">{"'장비'!$A$3:$M$12"}</definedName>
    <definedName name="fgg" localSheetId="21" hidden="1">{"'장비'!$A$3:$M$12"}</definedName>
    <definedName name="fgg" localSheetId="5" hidden="1">{"'장비'!$A$3:$M$12"}</definedName>
    <definedName name="fgg" localSheetId="13" hidden="1">{"'장비'!$A$3:$M$12"}</definedName>
    <definedName name="fgg" localSheetId="14" hidden="1">{"'장비'!$A$3:$M$12"}</definedName>
    <definedName name="fgg" localSheetId="15" hidden="1">{"'장비'!$A$3:$M$12"}</definedName>
    <definedName name="fgg" hidden="1">{"'장비'!$A$3:$M$12"}</definedName>
    <definedName name="FGGHJ" localSheetId="3" hidden="1">{#N/A,#N/A,FALSE,"CCTV"}</definedName>
    <definedName name="FGGHJ" localSheetId="2" hidden="1">{#N/A,#N/A,FALSE,"CCTV"}</definedName>
    <definedName name="FGGHJ" localSheetId="4" hidden="1">{#N/A,#N/A,FALSE,"CCTV"}</definedName>
    <definedName name="FGGHJ" localSheetId="16" hidden="1">{#N/A,#N/A,FALSE,"CCTV"}</definedName>
    <definedName name="FGGHJ" localSheetId="21" hidden="1">{#N/A,#N/A,FALSE,"CCTV"}</definedName>
    <definedName name="FGGHJ" localSheetId="5" hidden="1">{#N/A,#N/A,FALSE,"CCTV"}</definedName>
    <definedName name="FGGHJ" localSheetId="13" hidden="1">{#N/A,#N/A,FALSE,"CCTV"}</definedName>
    <definedName name="FGGHJ" localSheetId="14" hidden="1">{#N/A,#N/A,FALSE,"CCTV"}</definedName>
    <definedName name="FGGHJ" localSheetId="15" hidden="1">{#N/A,#N/A,FALSE,"CCTV"}</definedName>
    <definedName name="FGGHJ" hidden="1">{#N/A,#N/A,FALSE,"CCTV"}</definedName>
    <definedName name="FGJFG" localSheetId="3" hidden="1">{#N/A,#N/A,FALSE,"배수2"}</definedName>
    <definedName name="FGJFG" localSheetId="2" hidden="1">{#N/A,#N/A,FALSE,"배수2"}</definedName>
    <definedName name="FGJFG" localSheetId="4" hidden="1">{#N/A,#N/A,FALSE,"배수2"}</definedName>
    <definedName name="FGJFG" localSheetId="16" hidden="1">{#N/A,#N/A,FALSE,"배수2"}</definedName>
    <definedName name="FGJFG" localSheetId="21" hidden="1">{#N/A,#N/A,FALSE,"배수2"}</definedName>
    <definedName name="FGJFG" localSheetId="5" hidden="1">{#N/A,#N/A,FALSE,"배수2"}</definedName>
    <definedName name="FGJFG" localSheetId="13" hidden="1">{#N/A,#N/A,FALSE,"배수2"}</definedName>
    <definedName name="FGJFG" localSheetId="14" hidden="1">{#N/A,#N/A,FALSE,"배수2"}</definedName>
    <definedName name="FGJFG" localSheetId="15" hidden="1">{#N/A,#N/A,FALSE,"배수2"}</definedName>
    <definedName name="FGJFG" hidden="1">{#N/A,#N/A,FALSE,"배수2"}</definedName>
    <definedName name="FGJFK" localSheetId="3" hidden="1">{#N/A,#N/A,FALSE,"구조2"}</definedName>
    <definedName name="FGJFK" localSheetId="2" hidden="1">{#N/A,#N/A,FALSE,"구조2"}</definedName>
    <definedName name="FGJFK" localSheetId="4" hidden="1">{#N/A,#N/A,FALSE,"구조2"}</definedName>
    <definedName name="FGJFK" localSheetId="16" hidden="1">{#N/A,#N/A,FALSE,"구조2"}</definedName>
    <definedName name="FGJFK" localSheetId="21" hidden="1">{#N/A,#N/A,FALSE,"구조2"}</definedName>
    <definedName name="FGJFK" localSheetId="5" hidden="1">{#N/A,#N/A,FALSE,"구조2"}</definedName>
    <definedName name="FGJFK" localSheetId="13" hidden="1">{#N/A,#N/A,FALSE,"구조2"}</definedName>
    <definedName name="FGJFK" localSheetId="14" hidden="1">{#N/A,#N/A,FALSE,"구조2"}</definedName>
    <definedName name="FGJFK" localSheetId="15" hidden="1">{#N/A,#N/A,FALSE,"구조2"}</definedName>
    <definedName name="FGJFK" hidden="1">{#N/A,#N/A,FALSE,"구조2"}</definedName>
    <definedName name="FGJGFJGF" localSheetId="3" hidden="1">{#N/A,#N/A,FALSE,"포장2"}</definedName>
    <definedName name="FGJGFJGF" localSheetId="2" hidden="1">{#N/A,#N/A,FALSE,"포장2"}</definedName>
    <definedName name="FGJGFJGF" localSheetId="4" hidden="1">{#N/A,#N/A,FALSE,"포장2"}</definedName>
    <definedName name="FGJGFJGF" localSheetId="16" hidden="1">{#N/A,#N/A,FALSE,"포장2"}</definedName>
    <definedName name="FGJGFJGF" localSheetId="21" hidden="1">{#N/A,#N/A,FALSE,"포장2"}</definedName>
    <definedName name="FGJGFJGF" localSheetId="5" hidden="1">{#N/A,#N/A,FALSE,"포장2"}</definedName>
    <definedName name="FGJGFJGF" localSheetId="13" hidden="1">{#N/A,#N/A,FALSE,"포장2"}</definedName>
    <definedName name="FGJGFJGF" localSheetId="14" hidden="1">{#N/A,#N/A,FALSE,"포장2"}</definedName>
    <definedName name="FGJGFJGF" localSheetId="15" hidden="1">{#N/A,#N/A,FALSE,"포장2"}</definedName>
    <definedName name="FGJGFJGF" hidden="1">{#N/A,#N/A,FALSE,"포장2"}</definedName>
    <definedName name="FGJGFJGH" localSheetId="3" hidden="1">{#N/A,#N/A,FALSE,"구조2"}</definedName>
    <definedName name="FGJGFJGH" localSheetId="2" hidden="1">{#N/A,#N/A,FALSE,"구조2"}</definedName>
    <definedName name="FGJGFJGH" localSheetId="4" hidden="1">{#N/A,#N/A,FALSE,"구조2"}</definedName>
    <definedName name="FGJGFJGH" localSheetId="16" hidden="1">{#N/A,#N/A,FALSE,"구조2"}</definedName>
    <definedName name="FGJGFJGH" localSheetId="21" hidden="1">{#N/A,#N/A,FALSE,"구조2"}</definedName>
    <definedName name="FGJGFJGH" localSheetId="5" hidden="1">{#N/A,#N/A,FALSE,"구조2"}</definedName>
    <definedName name="FGJGFJGH" localSheetId="13" hidden="1">{#N/A,#N/A,FALSE,"구조2"}</definedName>
    <definedName name="FGJGFJGH" localSheetId="14" hidden="1">{#N/A,#N/A,FALSE,"구조2"}</definedName>
    <definedName name="FGJGFJGH" localSheetId="15" hidden="1">{#N/A,#N/A,FALSE,"구조2"}</definedName>
    <definedName name="FGJGFJGH" hidden="1">{#N/A,#N/A,FALSE,"구조2"}</definedName>
    <definedName name="FGJGFTTJGHK" localSheetId="3" hidden="1">{#N/A,#N/A,FALSE,"배수2"}</definedName>
    <definedName name="FGJGFTTJGHK" localSheetId="2" hidden="1">{#N/A,#N/A,FALSE,"배수2"}</definedName>
    <definedName name="FGJGFTTJGHK" localSheetId="4" hidden="1">{#N/A,#N/A,FALSE,"배수2"}</definedName>
    <definedName name="FGJGFTTJGHK" localSheetId="16" hidden="1">{#N/A,#N/A,FALSE,"배수2"}</definedName>
    <definedName name="FGJGFTTJGHK" localSheetId="21" hidden="1">{#N/A,#N/A,FALSE,"배수2"}</definedName>
    <definedName name="FGJGFTTJGHK" localSheetId="5" hidden="1">{#N/A,#N/A,FALSE,"배수2"}</definedName>
    <definedName name="FGJGFTTJGHK" localSheetId="13" hidden="1">{#N/A,#N/A,FALSE,"배수2"}</definedName>
    <definedName name="FGJGFTTJGHK" localSheetId="14" hidden="1">{#N/A,#N/A,FALSE,"배수2"}</definedName>
    <definedName name="FGJGFTTJGHK" localSheetId="15" hidden="1">{#N/A,#N/A,FALSE,"배수2"}</definedName>
    <definedName name="FGJGFTTJGHK" hidden="1">{#N/A,#N/A,FALSE,"배수2"}</definedName>
    <definedName name="FGJGHJ" localSheetId="3" hidden="1">{#N/A,#N/A,FALSE,"속도"}</definedName>
    <definedName name="FGJGHJ" localSheetId="2" hidden="1">{#N/A,#N/A,FALSE,"속도"}</definedName>
    <definedName name="FGJGHJ" localSheetId="4" hidden="1">{#N/A,#N/A,FALSE,"속도"}</definedName>
    <definedName name="FGJGHJ" localSheetId="16" hidden="1">{#N/A,#N/A,FALSE,"속도"}</definedName>
    <definedName name="FGJGHJ" localSheetId="21" hidden="1">{#N/A,#N/A,FALSE,"속도"}</definedName>
    <definedName name="FGJGHJ" localSheetId="5" hidden="1">{#N/A,#N/A,FALSE,"속도"}</definedName>
    <definedName name="FGJGHJ" localSheetId="13" hidden="1">{#N/A,#N/A,FALSE,"속도"}</definedName>
    <definedName name="FGJGHJ" localSheetId="14" hidden="1">{#N/A,#N/A,FALSE,"속도"}</definedName>
    <definedName name="FGJGHJ" localSheetId="15" hidden="1">{#N/A,#N/A,FALSE,"속도"}</definedName>
    <definedName name="FGJGHJ" hidden="1">{#N/A,#N/A,FALSE,"속도"}</definedName>
    <definedName name="FGJGJG" localSheetId="3" hidden="1">{#N/A,#N/A,FALSE,"배수1"}</definedName>
    <definedName name="FGJGJG" localSheetId="2" hidden="1">{#N/A,#N/A,FALSE,"배수1"}</definedName>
    <definedName name="FGJGJG" localSheetId="4" hidden="1">{#N/A,#N/A,FALSE,"배수1"}</definedName>
    <definedName name="FGJGJG" localSheetId="16" hidden="1">{#N/A,#N/A,FALSE,"배수1"}</definedName>
    <definedName name="FGJGJG" localSheetId="21" hidden="1">{#N/A,#N/A,FALSE,"배수1"}</definedName>
    <definedName name="FGJGJG" localSheetId="5" hidden="1">{#N/A,#N/A,FALSE,"배수1"}</definedName>
    <definedName name="FGJGJG" localSheetId="13" hidden="1">{#N/A,#N/A,FALSE,"배수1"}</definedName>
    <definedName name="FGJGJG" localSheetId="14" hidden="1">{#N/A,#N/A,FALSE,"배수1"}</definedName>
    <definedName name="FGJGJG" localSheetId="15" hidden="1">{#N/A,#N/A,FALSE,"배수1"}</definedName>
    <definedName name="FGJGJG" hidden="1">{#N/A,#N/A,FALSE,"배수1"}</definedName>
    <definedName name="FGJHGFJG" localSheetId="3" hidden="1">{#N/A,#N/A,FALSE,"구조2"}</definedName>
    <definedName name="FGJHGFJG" localSheetId="2" hidden="1">{#N/A,#N/A,FALSE,"구조2"}</definedName>
    <definedName name="FGJHGFJG" localSheetId="4" hidden="1">{#N/A,#N/A,FALSE,"구조2"}</definedName>
    <definedName name="FGJHGFJG" localSheetId="16" hidden="1">{#N/A,#N/A,FALSE,"구조2"}</definedName>
    <definedName name="FGJHGFJG" localSheetId="21" hidden="1">{#N/A,#N/A,FALSE,"구조2"}</definedName>
    <definedName name="FGJHGFJG" localSheetId="5" hidden="1">{#N/A,#N/A,FALSE,"구조2"}</definedName>
    <definedName name="FGJHGFJG" localSheetId="13" hidden="1">{#N/A,#N/A,FALSE,"구조2"}</definedName>
    <definedName name="FGJHGFJG" localSheetId="14" hidden="1">{#N/A,#N/A,FALSE,"구조2"}</definedName>
    <definedName name="FGJHGFJG" localSheetId="15" hidden="1">{#N/A,#N/A,FALSE,"구조2"}</definedName>
    <definedName name="FGJHGFJG" hidden="1">{#N/A,#N/A,FALSE,"구조2"}</definedName>
    <definedName name="fgtg"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localSheetId="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localSheetId="16"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localSheetId="2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localSheetId="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localSheetId="1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localSheetId="1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localSheetId="1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hgjfghfghgf" localSheetId="3" hidden="1">{#N/A,#N/A,FALSE,"CCTV"}</definedName>
    <definedName name="fhgjfghfghgf" localSheetId="9" hidden="1">{#N/A,#N/A,FALSE,"CCTV"}</definedName>
    <definedName name="fhgjfghfghgf" localSheetId="8" hidden="1">{#N/A,#N/A,FALSE,"CCTV"}</definedName>
    <definedName name="fhgjfghfghgf" localSheetId="0" hidden="1">{#N/A,#N/A,FALSE,"CCTV"}</definedName>
    <definedName name="fhgjfghfghgf" localSheetId="10" hidden="1">{#N/A,#N/A,FALSE,"CCTV"}</definedName>
    <definedName name="fhgjfghfghgf" localSheetId="6" hidden="1">{#N/A,#N/A,FALSE,"CCTV"}</definedName>
    <definedName name="fhgjfghfghgf" localSheetId="12" hidden="1">{#N/A,#N/A,FALSE,"CCTV"}</definedName>
    <definedName name="fhgjfghfghgf" localSheetId="11" hidden="1">{#N/A,#N/A,FALSE,"CCTV"}</definedName>
    <definedName name="fhgjfghfghgf" localSheetId="1" hidden="1">{#N/A,#N/A,FALSE,"CCTV"}</definedName>
    <definedName name="fhgjfghfghgf" localSheetId="2" hidden="1">{#N/A,#N/A,FALSE,"CCTV"}</definedName>
    <definedName name="fhgjfghfghgf" localSheetId="4" hidden="1">{#N/A,#N/A,FALSE,"CCTV"}</definedName>
    <definedName name="fhgjfghfghgf" localSheetId="16" hidden="1">{#N/A,#N/A,FALSE,"CCTV"}</definedName>
    <definedName name="fhgjfghfghgf" localSheetId="21" hidden="1">{#N/A,#N/A,FALSE,"CCTV"}</definedName>
    <definedName name="fhgjfghfghgf" localSheetId="5" hidden="1">{#N/A,#N/A,FALSE,"CCTV"}</definedName>
    <definedName name="fhgjfghfghgf" localSheetId="23" hidden="1">{#N/A,#N/A,FALSE,"CCTV"}</definedName>
    <definedName name="fhgjfghfghgf" localSheetId="7" hidden="1">{#N/A,#N/A,FALSE,"CCTV"}</definedName>
    <definedName name="fhgjfghfghgf" localSheetId="13" hidden="1">{#N/A,#N/A,FALSE,"CCTV"}</definedName>
    <definedName name="fhgjfghfghgf" localSheetId="18" hidden="1">{#N/A,#N/A,FALSE,"CCTV"}</definedName>
    <definedName name="fhgjfghfghgf" localSheetId="14" hidden="1">{#N/A,#N/A,FALSE,"CCTV"}</definedName>
    <definedName name="fhgjfghfghgf" localSheetId="15" hidden="1">{#N/A,#N/A,FALSE,"CCTV"}</definedName>
    <definedName name="fhgjfghfghgf" hidden="1">{#N/A,#N/A,FALSE,"CCTV"}</definedName>
    <definedName name="fi" hidden="1">#REF!</definedName>
    <definedName name="FILENAME" localSheetId="23">#REF!</definedName>
    <definedName name="FILENAME">#REF!</definedName>
    <definedName name="filename1">#REF!</definedName>
    <definedName name="fill">#REF!</definedName>
    <definedName name="FILLED" hidden="1">#REF!</definedName>
    <definedName name="fillt" hidden="1">#REF!</definedName>
    <definedName name="Filter_Area">#REF!</definedName>
    <definedName name="FinLengths" localSheetId="23">#REF!</definedName>
    <definedName name="FinLengths">#REF!</definedName>
    <definedName name="FinnedLength1" localSheetId="23">#REF!</definedName>
    <definedName name="FinnedLength1">#REF!</definedName>
    <definedName name="FinnedLength10" localSheetId="23">#REF!</definedName>
    <definedName name="FinnedLength10">#REF!</definedName>
    <definedName name="FinnedLength11" localSheetId="23">#REF!</definedName>
    <definedName name="FinnedLength11">#REF!</definedName>
    <definedName name="FinnedLength12" localSheetId="23">#REF!</definedName>
    <definedName name="FinnedLength12">#REF!</definedName>
    <definedName name="FinnedLength2" localSheetId="23">#REF!</definedName>
    <definedName name="FinnedLength2">#REF!</definedName>
    <definedName name="FinnedLength3" localSheetId="23">#REF!</definedName>
    <definedName name="FinnedLength3">#REF!</definedName>
    <definedName name="FinnedLength4" localSheetId="23">#REF!</definedName>
    <definedName name="FinnedLength4">#REF!</definedName>
    <definedName name="FinnedLength5" localSheetId="23">#REF!</definedName>
    <definedName name="FinnedLength5">#REF!</definedName>
    <definedName name="FinnedLength6" localSheetId="23">#REF!</definedName>
    <definedName name="FinnedLength6">#REF!</definedName>
    <definedName name="FinnedLength7" localSheetId="23">#REF!</definedName>
    <definedName name="FinnedLength7">#REF!</definedName>
    <definedName name="FinnedLength8" localSheetId="23">#REF!</definedName>
    <definedName name="FinnedLength8">#REF!</definedName>
    <definedName name="FinnedLength9" localSheetId="23">#REF!</definedName>
    <definedName name="FinnedLength9">#REF!</definedName>
    <definedName name="FinnedLengths" localSheetId="23">#REF!</definedName>
    <definedName name="FinnedLengths">#REF!</definedName>
    <definedName name="FittingWeightDat">[73]WeightTable!$H:$I</definedName>
    <definedName name="FJHGJK" localSheetId="3" hidden="1">{#N/A,#N/A,FALSE,"운반시간"}</definedName>
    <definedName name="FJHGJK" localSheetId="2" hidden="1">{#N/A,#N/A,FALSE,"운반시간"}</definedName>
    <definedName name="FJHGJK" localSheetId="4" hidden="1">{#N/A,#N/A,FALSE,"운반시간"}</definedName>
    <definedName name="FJHGJK" localSheetId="16" hidden="1">{#N/A,#N/A,FALSE,"운반시간"}</definedName>
    <definedName name="FJHGJK" localSheetId="21" hidden="1">{#N/A,#N/A,FALSE,"운반시간"}</definedName>
    <definedName name="FJHGJK" localSheetId="5" hidden="1">{#N/A,#N/A,FALSE,"운반시간"}</definedName>
    <definedName name="FJHGJK" localSheetId="13" hidden="1">{#N/A,#N/A,FALSE,"운반시간"}</definedName>
    <definedName name="FJHGJK" localSheetId="14" hidden="1">{#N/A,#N/A,FALSE,"운반시간"}</definedName>
    <definedName name="FJHGJK" localSheetId="15" hidden="1">{#N/A,#N/A,FALSE,"운반시간"}</definedName>
    <definedName name="FJHGJK" hidden="1">{#N/A,#N/A,FALSE,"운반시간"}</definedName>
    <definedName name="FLG">#REF!</definedName>
    <definedName name="Floor">#REF!</definedName>
    <definedName name="Flow_Area" localSheetId="3">'[41]Noise (3)'!$O$57</definedName>
    <definedName name="Flow_Area" localSheetId="2">'[41]Noise (3)'!$O$57</definedName>
    <definedName name="Flow_Area" localSheetId="4">'[41]Noise (3)'!$O$57</definedName>
    <definedName name="Flow_Area" localSheetId="16">'[41]Noise (3)'!$O$57</definedName>
    <definedName name="Flow_Area" localSheetId="21">'[41]Noise (3)'!$O$57</definedName>
    <definedName name="Flow_Area" localSheetId="5">'[41]Noise (3)'!$O$57</definedName>
    <definedName name="Flow_Area" localSheetId="13">'[41]Noise (3)'!$O$57</definedName>
    <definedName name="Flow_Area" localSheetId="18">'[41]Noise (3)'!$O$57</definedName>
    <definedName name="Flow_Area" localSheetId="14">'[41]Noise (3)'!$O$57</definedName>
    <definedName name="Flow_Area" localSheetId="15">'[41]Noise (3)'!$O$57</definedName>
    <definedName name="Flow_Area">'[41]Noise (3)'!$O$57</definedName>
    <definedName name="Flow_Rate" localSheetId="3">'[41]Noise (3)'!$C$4</definedName>
    <definedName name="Flow_Rate" localSheetId="2">'[41]Noise (3)'!$C$4</definedName>
    <definedName name="Flow_Rate" localSheetId="4">'[41]Noise (3)'!$C$4</definedName>
    <definedName name="Flow_Rate" localSheetId="16">'[41]Noise (3)'!$C$4</definedName>
    <definedName name="Flow_Rate" localSheetId="21">'[41]Noise (3)'!$C$4</definedName>
    <definedName name="Flow_Rate" localSheetId="5">'[41]Noise (3)'!$C$4</definedName>
    <definedName name="Flow_Rate" localSheetId="13">'[41]Noise (3)'!$C$4</definedName>
    <definedName name="Flow_Rate" localSheetId="18">'[41]Noise (3)'!$C$4</definedName>
    <definedName name="Flow_Rate" localSheetId="14">'[41]Noise (3)'!$C$4</definedName>
    <definedName name="Flow_Rate" localSheetId="15">'[41]Noise (3)'!$C$4</definedName>
    <definedName name="Flow_Rate">'[41]Noise (3)'!$C$4</definedName>
    <definedName name="Flow_Temp" localSheetId="3">'[41]Noise (3)'!$C$5</definedName>
    <definedName name="Flow_Temp" localSheetId="2">'[41]Noise (3)'!$C$5</definedName>
    <definedName name="Flow_Temp" localSheetId="4">'[41]Noise (3)'!$C$5</definedName>
    <definedName name="Flow_Temp" localSheetId="16">'[41]Noise (3)'!$C$5</definedName>
    <definedName name="Flow_Temp" localSheetId="21">'[41]Noise (3)'!$C$5</definedName>
    <definedName name="Flow_Temp" localSheetId="5">'[41]Noise (3)'!$C$5</definedName>
    <definedName name="Flow_Temp" localSheetId="13">'[41]Noise (3)'!$C$5</definedName>
    <definedName name="Flow_Temp" localSheetId="18">'[41]Noise (3)'!$C$5</definedName>
    <definedName name="Flow_Temp" localSheetId="14">'[41]Noise (3)'!$C$5</definedName>
    <definedName name="Flow_Temp" localSheetId="15">'[41]Noise (3)'!$C$5</definedName>
    <definedName name="Flow_Temp">'[41]Noise (3)'!$C$5</definedName>
    <definedName name="Flowsensor">#REF!</definedName>
    <definedName name="FM1JobInfo\174xx\17464\Thermal9S9Documents\Performance\V17464_Termozulia_Rev03.dat" localSheetId="23" hidden="1">#REF!</definedName>
    <definedName name="FM1JobInfo\174xx\17464\Thermal9S9Documents\Performance\V17464_Termozulia_Rev03.dat" hidden="1">#REF!</definedName>
    <definedName name="FM1ProposalWork\2000\0042\Design\HRSG9S9Design\Cards\Design9S9B\DesignB_Plaquemine" localSheetId="23" hidden="1">#REF!</definedName>
    <definedName name="FM1ProposalWork\2000\0042\Design\HRSG9S9Design\Cards\Design9S9B\DesignB_Plaquemine" hidden="1">#REF!</definedName>
    <definedName name="FM1ProposalWork\2001\1028\Design\HRSG9S9Design\Design9S9G\Montg9I9CedarB_G.dat" localSheetId="23" hidden="1">#REF!</definedName>
    <definedName name="FM1ProposalWork\2001\1028\Design\HRSG9S9Design\Design9S9G\Montg9I9CedarB_G.dat" hidden="1">#REF!</definedName>
    <definedName name="FM1ProposalWork\2002\2004\Design\HRSG9S9Design\Design9S9B\Wallula_B3_Optimized.dat" localSheetId="23" hidden="1">#REF!</definedName>
    <definedName name="FM1ProposalWork\2002\2004\Design\HRSG9S9Design\Design9S9B\Wallula_B3_Optimized.dat" hidden="1">#REF!</definedName>
    <definedName name="FM1ProposalWork\2002\2010\Design\HRSG9S9Design\Design9S9B\2010_B_3.dat" localSheetId="23" hidden="1">#REF!</definedName>
    <definedName name="FM1ProposalWork\2002\2010\Design\HRSG9S9Design\Design9S9B\2010_B_3.dat" hidden="1">#REF!</definedName>
    <definedName name="FM1ProposalWork\2006\6016\Design\HRSG9S9Design\Design9S9A\P6016A1.dat" hidden="1">"BW504"</definedName>
    <definedName name="FM1ProposalWork\2006\6028\Design\HRSG9S9Design\Design9S9B\P9M96028B.dat" hidden="1">"BW504"</definedName>
    <definedName name="FM1ProposalWork\2006\6057\Design\HRSG9S9Design\Design9S9B\P9M96057B1.dat" hidden="1">"BW504"</definedName>
    <definedName name="FM1ProposalWork\2007\7108\Design\HRSG9S9Design\Design9S9A\P9M97108A.dat" hidden="1">"BW504"</definedName>
    <definedName name="FM1ProposalWork\2007\7109\Design\HRSG9S9Design\Design9S9A\P9M97109A.dat" hidden="1">"BW504"</definedName>
    <definedName name="FM1ProposalWork\2008\8101\Design\HRSG9S9Design\Design9S9E\TRS\P9M98101E.dat" localSheetId="23" hidden="1">#REF!</definedName>
    <definedName name="FM1ProposalWork\2008\8101\Design\HRSG9S9Design\Design9S9E\TRS\P9M98101E.dat" hidden="1">#REF!</definedName>
    <definedName name="FM1ProposalWork\2011\1072\Design\Design9S9A\TRS\P9M91072A5.dat" localSheetId="23" hidden="1">#REF!</definedName>
    <definedName name="FM1ProposalWork\2011\1072\Design\Design9S9A\TRS\P9M91072A5.dat" hidden="1">#REF!</definedName>
    <definedName name="FM1ProposalWork\2012\2036\Design\Design9S9C\TRS\P9M92036C29S99M99S9Base9S9Model.tdb" localSheetId="23" hidden="1">#REF!</definedName>
    <definedName name="FM1ProposalWork\2012\2036\Design\Design9S9C\TRS\P9M92036C29S99M99S9Base9S9Model.tdb" hidden="1">#REF!</definedName>
    <definedName name="FM1ProposalWork\2012\2072\Design\Design9S9A\TRS\2072A_Rev059S99M99S9Option9S9A.tdb" localSheetId="23" hidden="1">#REF!</definedName>
    <definedName name="FM1ProposalWork\2012\2072\Design\Design9S9A\TRS\2072A_Rev059S99M99S9Option9S9A.tdb" hidden="1">#REF!</definedName>
    <definedName name="FM1ProposalWork\2012\2072\Design\Design9S9A\TRS\2072A_Rev069S99M99S9Option9S9A.tdb" localSheetId="23" hidden="1">#REF!</definedName>
    <definedName name="FM1ProposalWork\2012\2072\Design\Design9S9A\TRS\2072A_Rev069S99M99S9Option9S9A.tdb" hidden="1">#REF!</definedName>
    <definedName name="FM1ProposalWork\2012\2072\Design\Design9S9B\TRS\2072B_RHAtt9S99M99S9Rev00.tdb" localSheetId="23" hidden="1">#REF!</definedName>
    <definedName name="FM1ProposalWork\2012\2072\Design\Design9S9B\TRS\2072B_RHAtt9S99M99S9Rev00.tdb" hidden="1">#REF!</definedName>
    <definedName name="FM1ProposalWork\2012\2072\Design\Design9S9D9S9Low9S9Cost\TRS\P2072D19S99M99S9Rev00.dat" localSheetId="23" hidden="1">#REF!</definedName>
    <definedName name="FM1ProposalWork\2012\2072\Design\Design9S9D9S9Low9S9Cost\TRS\P2072D19S99M99S9Rev00.dat" hidden="1">#REF!</definedName>
    <definedName name="FM1ProposalWork\2012\2091\Design\Design9S9A\TRS\P9M92091A_Rev09S99M99S9Rev0.tdb" hidden="1">"BW504"</definedName>
    <definedName name="FM1ProposalWork\2012\2091\Design\Design9S9B\TRS\P9M92091B_Rev09S99M99S9.tdb" hidden="1">"BW504"</definedName>
    <definedName name="FM1ProposalWork\2012\2091\Design\Design9S9D\TRS\P9M92091D_Rev09S99M99S9.tdb" hidden="1">"BW504"</definedName>
    <definedName name="FM1ProposalWork\2012\2091\Design\Design9S9E\TRS\P9M92091E_Rev09S99M99S99S9.tdb" hidden="1">"BW504"</definedName>
    <definedName name="FM1ProposalWork\2012\2091\Design\Design9S9H\TRS\P9M92091H_Rev09S99M99S99S9.tdb" hidden="1">"BW504"</definedName>
    <definedName name="FM1ProposalWork\2012\2091\Design\Design9S9H\TRS\P9M92091H_Rev19S99M99S99S9.tdb" hidden="1">"BW504"</definedName>
    <definedName name="FM1ProposalWork\2013\3043\Design\Design9S9A\TRS\P9M93043A9S99M99S9Base9S9Model.dat" localSheetId="23" hidden="1">#REF!</definedName>
    <definedName name="FM1ProposalWork\2013\3043\Design\Design9S9A\TRS\P9M93043A9S99M99S9Base9S9Model.dat" hidden="1">#REF!</definedName>
    <definedName name="FM1ProposalWork\2013\3051\Design\Design9S9G9S99M99S9Bent9S9Serrated\TRS\P3051G9S9rev09S99M99S9Base.dat" localSheetId="23" hidden="1">#REF!</definedName>
    <definedName name="FM1ProposalWork\2013\3051\Design\Design9S9G9S99M99S9Bent9S9Serrated\TRS\P3051G9S9rev09S99M99S9Base.dat" hidden="1">#REF!</definedName>
    <definedName name="FM1ProposalWork\2013\3507\Design\Design9S9D\TRS\P3507D49S99M99S9D0.dat" localSheetId="23" hidden="1">#REF!</definedName>
    <definedName name="FM1ProposalWork\2013\3507\Design\Design9S9D\TRS\P3507D49S99M99S9D0.dat" hidden="1">#REF!</definedName>
    <definedName name="FOB" localSheetId="23">#REF!</definedName>
    <definedName name="FOB">#REF!</definedName>
    <definedName name="FOB_FC_Group" localSheetId="23">#REF!</definedName>
    <definedName name="FOB_FC_Group">#REF!</definedName>
    <definedName name="FOB_FC_Main" localSheetId="23">#REF!</definedName>
    <definedName name="FOB_FC_Main">#REF!</definedName>
    <definedName name="FOB_FC_Other" localSheetId="23">#REF!</definedName>
    <definedName name="FOB_FC_Other">#REF!</definedName>
    <definedName name="FOB_LC_Main" localSheetId="23">#REF!</definedName>
    <definedName name="FOB_LC_Main">#REF!</definedName>
    <definedName name="FOB_LC_Other" localSheetId="23">#REF!</definedName>
    <definedName name="FOB_LC_Other">#REF!</definedName>
    <definedName name="For" localSheetId="3">'[65]Data Input'!$G$3</definedName>
    <definedName name="For" localSheetId="2">'[65]Data Input'!$G$3</definedName>
    <definedName name="For" localSheetId="4">'[65]Data Input'!$G$3</definedName>
    <definedName name="For" localSheetId="16">'[65]Data Input'!$G$3</definedName>
    <definedName name="For" localSheetId="21">'[65]Data Input'!$G$3</definedName>
    <definedName name="For" localSheetId="5">'[65]Data Input'!$G$3</definedName>
    <definedName name="For" localSheetId="13">'[65]Data Input'!$G$3</definedName>
    <definedName name="For" localSheetId="18">'[65]Data Input'!$G$3</definedName>
    <definedName name="For" localSheetId="14">'[65]Data Input'!$G$3</definedName>
    <definedName name="For" localSheetId="15">'[65]Data Input'!$G$3</definedName>
    <definedName name="For">'[65]Data Input'!$G$3</definedName>
    <definedName name="FORMAT" localSheetId="3" hidden="1">{#N/A,#N/A,FALSE,"CCTV"}</definedName>
    <definedName name="FORMAT" localSheetId="2" hidden="1">{#N/A,#N/A,FALSE,"CCTV"}</definedName>
    <definedName name="FORMAT" localSheetId="4" hidden="1">{#N/A,#N/A,FALSE,"CCTV"}</definedName>
    <definedName name="FORMAT" localSheetId="16" hidden="1">{#N/A,#N/A,FALSE,"CCTV"}</definedName>
    <definedName name="FORMAT" localSheetId="21" hidden="1">{#N/A,#N/A,FALSE,"CCTV"}</definedName>
    <definedName name="FORMAT" localSheetId="5" hidden="1">{#N/A,#N/A,FALSE,"CCTV"}</definedName>
    <definedName name="FORMAT" localSheetId="13" hidden="1">{#N/A,#N/A,FALSE,"CCTV"}</definedName>
    <definedName name="FORMAT" localSheetId="14" hidden="1">{#N/A,#N/A,FALSE,"CCTV"}</definedName>
    <definedName name="FORMAT" localSheetId="15" hidden="1">{#N/A,#N/A,FALSE,"CCTV"}</definedName>
    <definedName name="FORMAT" hidden="1">{#N/A,#N/A,FALSE,"CCTV"}</definedName>
    <definedName name="FOS">#REF!</definedName>
    <definedName name="fr" localSheetId="3" hidden="1">{"'Liquid'!$A$1:$U$57"}</definedName>
    <definedName name="fr" localSheetId="2" hidden="1">{"'Liquid'!$A$1:$U$57"}</definedName>
    <definedName name="fr" localSheetId="4" hidden="1">{"'Liquid'!$A$1:$U$57"}</definedName>
    <definedName name="fr" localSheetId="16" hidden="1">{"'Liquid'!$A$1:$U$57"}</definedName>
    <definedName name="fr" localSheetId="21" hidden="1">{"'Liquid'!$A$1:$U$57"}</definedName>
    <definedName name="fr" localSheetId="5" hidden="1">{"'Liquid'!$A$1:$U$57"}</definedName>
    <definedName name="fr" localSheetId="13" hidden="1">{"'Liquid'!$A$1:$U$57"}</definedName>
    <definedName name="fr" localSheetId="14" hidden="1">{"'Liquid'!$A$1:$U$57"}</definedName>
    <definedName name="fr" localSheetId="15" hidden="1">{"'Liquid'!$A$1:$U$57"}</definedName>
    <definedName name="fr" hidden="1">{"'Liquid'!$A$1:$U$57"}</definedName>
    <definedName name="frf">#REF!</definedName>
    <definedName name="fs" localSheetId="3" hidden="1">{"'Sheet1'!$L$16"}</definedName>
    <definedName name="fs" localSheetId="2" hidden="1">{"'Sheet1'!$L$16"}</definedName>
    <definedName name="fs" localSheetId="4" hidden="1">{"'Sheet1'!$L$16"}</definedName>
    <definedName name="fs" localSheetId="16" hidden="1">{"'Sheet1'!$L$16"}</definedName>
    <definedName name="fs" localSheetId="21" hidden="1">{"'Sheet1'!$L$16"}</definedName>
    <definedName name="fs" localSheetId="5" hidden="1">{"'Sheet1'!$L$16"}</definedName>
    <definedName name="fs" localSheetId="13" hidden="1">{"'Sheet1'!$L$16"}</definedName>
    <definedName name="fs" localSheetId="14" hidden="1">{"'Sheet1'!$L$16"}</definedName>
    <definedName name="fs" localSheetId="15" hidden="1">{"'Sheet1'!$L$16"}</definedName>
    <definedName name="fs" hidden="1">{"'Sheet1'!$L$16"}</definedName>
    <definedName name="FSAFSAFSA" localSheetId="3" hidden="1">{#N/A,#N/A,FALSE,"운반시간"}</definedName>
    <definedName name="FSAFSAFSA" localSheetId="2" hidden="1">{#N/A,#N/A,FALSE,"운반시간"}</definedName>
    <definedName name="FSAFSAFSA" localSheetId="4" hidden="1">{#N/A,#N/A,FALSE,"운반시간"}</definedName>
    <definedName name="FSAFSAFSA" localSheetId="16" hidden="1">{#N/A,#N/A,FALSE,"운반시간"}</definedName>
    <definedName name="FSAFSAFSA" localSheetId="21" hidden="1">{#N/A,#N/A,FALSE,"운반시간"}</definedName>
    <definedName name="FSAFSAFSA" localSheetId="5" hidden="1">{#N/A,#N/A,FALSE,"운반시간"}</definedName>
    <definedName name="FSAFSAFSA" localSheetId="13" hidden="1">{#N/A,#N/A,FALSE,"운반시간"}</definedName>
    <definedName name="FSAFSAFSA" localSheetId="14" hidden="1">{#N/A,#N/A,FALSE,"운반시간"}</definedName>
    <definedName name="FSAFSAFSA" localSheetId="15" hidden="1">{#N/A,#N/A,FALSE,"운반시간"}</definedName>
    <definedName name="FSAFSAFSA" hidden="1">{#N/A,#N/A,FALSE,"운반시간"}</definedName>
    <definedName name="FSD" localSheetId="3" hidden="1">{#N/A,#N/A,TRUE,"Mhr_Sum"}</definedName>
    <definedName name="FSD" localSheetId="2" hidden="1">{#N/A,#N/A,TRUE,"Mhr_Sum"}</definedName>
    <definedName name="FSD" localSheetId="4" hidden="1">{#N/A,#N/A,TRUE,"Mhr_Sum"}</definedName>
    <definedName name="FSD" localSheetId="16" hidden="1">{#N/A,#N/A,TRUE,"Mhr_Sum"}</definedName>
    <definedName name="FSD" localSheetId="21" hidden="1">{#N/A,#N/A,TRUE,"Mhr_Sum"}</definedName>
    <definedName name="FSD" localSheetId="5" hidden="1">{#N/A,#N/A,TRUE,"Mhr_Sum"}</definedName>
    <definedName name="FSD" localSheetId="13" hidden="1">{#N/A,#N/A,TRUE,"Mhr_Sum"}</definedName>
    <definedName name="FSD" localSheetId="14" hidden="1">{#N/A,#N/A,TRUE,"Mhr_Sum"}</definedName>
    <definedName name="FSD" localSheetId="15" hidden="1">{#N/A,#N/A,TRUE,"Mhr_Sum"}</definedName>
    <definedName name="FSD" hidden="1">{#N/A,#N/A,TRUE,"Mhr_Sum"}</definedName>
    <definedName name="fsda" localSheetId="3" hidden="1">{#N/A,#N/A,TRUE,"Basic";#N/A,#N/A,TRUE,"EXT-TABLE";#N/A,#N/A,TRUE,"STEEL";#N/A,#N/A,TRUE,"INT-Table";#N/A,#N/A,TRUE,"STEEL";#N/A,#N/A,TRUE,"Door"}</definedName>
    <definedName name="fsda" localSheetId="2" hidden="1">{#N/A,#N/A,TRUE,"Basic";#N/A,#N/A,TRUE,"EXT-TABLE";#N/A,#N/A,TRUE,"STEEL";#N/A,#N/A,TRUE,"INT-Table";#N/A,#N/A,TRUE,"STEEL";#N/A,#N/A,TRUE,"Door"}</definedName>
    <definedName name="fsda" localSheetId="4" hidden="1">{#N/A,#N/A,TRUE,"Basic";#N/A,#N/A,TRUE,"EXT-TABLE";#N/A,#N/A,TRUE,"STEEL";#N/A,#N/A,TRUE,"INT-Table";#N/A,#N/A,TRUE,"STEEL";#N/A,#N/A,TRUE,"Door"}</definedName>
    <definedName name="fsda" localSheetId="16" hidden="1">{#N/A,#N/A,TRUE,"Basic";#N/A,#N/A,TRUE,"EXT-TABLE";#N/A,#N/A,TRUE,"STEEL";#N/A,#N/A,TRUE,"INT-Table";#N/A,#N/A,TRUE,"STEEL";#N/A,#N/A,TRUE,"Door"}</definedName>
    <definedName name="fsda" localSheetId="21" hidden="1">{#N/A,#N/A,TRUE,"Basic";#N/A,#N/A,TRUE,"EXT-TABLE";#N/A,#N/A,TRUE,"STEEL";#N/A,#N/A,TRUE,"INT-Table";#N/A,#N/A,TRUE,"STEEL";#N/A,#N/A,TRUE,"Door"}</definedName>
    <definedName name="fsda" localSheetId="5" hidden="1">{#N/A,#N/A,TRUE,"Basic";#N/A,#N/A,TRUE,"EXT-TABLE";#N/A,#N/A,TRUE,"STEEL";#N/A,#N/A,TRUE,"INT-Table";#N/A,#N/A,TRUE,"STEEL";#N/A,#N/A,TRUE,"Door"}</definedName>
    <definedName name="fsda" localSheetId="13" hidden="1">{#N/A,#N/A,TRUE,"Basic";#N/A,#N/A,TRUE,"EXT-TABLE";#N/A,#N/A,TRUE,"STEEL";#N/A,#N/A,TRUE,"INT-Table";#N/A,#N/A,TRUE,"STEEL";#N/A,#N/A,TRUE,"Door"}</definedName>
    <definedName name="fsda" localSheetId="14" hidden="1">{#N/A,#N/A,TRUE,"Basic";#N/A,#N/A,TRUE,"EXT-TABLE";#N/A,#N/A,TRUE,"STEEL";#N/A,#N/A,TRUE,"INT-Table";#N/A,#N/A,TRUE,"STEEL";#N/A,#N/A,TRUE,"Door"}</definedName>
    <definedName name="fsda" localSheetId="15" hidden="1">{#N/A,#N/A,TRUE,"Basic";#N/A,#N/A,TRUE,"EXT-TABLE";#N/A,#N/A,TRUE,"STEEL";#N/A,#N/A,TRUE,"INT-Table";#N/A,#N/A,TRUE,"STEEL";#N/A,#N/A,TRUE,"Door"}</definedName>
    <definedName name="fsda" hidden="1">{#N/A,#N/A,TRUE,"Basic";#N/A,#N/A,TRUE,"EXT-TABLE";#N/A,#N/A,TRUE,"STEEL";#N/A,#N/A,TRUE,"INT-Table";#N/A,#N/A,TRUE,"STEEL";#N/A,#N/A,TRUE,"Door"}</definedName>
    <definedName name="fsda_1" localSheetId="3" hidden="1">{#N/A,#N/A,TRUE,"Basic";#N/A,#N/A,TRUE,"EXT-TABLE";#N/A,#N/A,TRUE,"STEEL";#N/A,#N/A,TRUE,"INT-Table";#N/A,#N/A,TRUE,"STEEL";#N/A,#N/A,TRUE,"Door"}</definedName>
    <definedName name="fsda_1" localSheetId="2" hidden="1">{#N/A,#N/A,TRUE,"Basic";#N/A,#N/A,TRUE,"EXT-TABLE";#N/A,#N/A,TRUE,"STEEL";#N/A,#N/A,TRUE,"INT-Table";#N/A,#N/A,TRUE,"STEEL";#N/A,#N/A,TRUE,"Door"}</definedName>
    <definedName name="fsda_1" localSheetId="4" hidden="1">{#N/A,#N/A,TRUE,"Basic";#N/A,#N/A,TRUE,"EXT-TABLE";#N/A,#N/A,TRUE,"STEEL";#N/A,#N/A,TRUE,"INT-Table";#N/A,#N/A,TRUE,"STEEL";#N/A,#N/A,TRUE,"Door"}</definedName>
    <definedName name="fsda_1" localSheetId="16" hidden="1">{#N/A,#N/A,TRUE,"Basic";#N/A,#N/A,TRUE,"EXT-TABLE";#N/A,#N/A,TRUE,"STEEL";#N/A,#N/A,TRUE,"INT-Table";#N/A,#N/A,TRUE,"STEEL";#N/A,#N/A,TRUE,"Door"}</definedName>
    <definedName name="fsda_1" localSheetId="21" hidden="1">{#N/A,#N/A,TRUE,"Basic";#N/A,#N/A,TRUE,"EXT-TABLE";#N/A,#N/A,TRUE,"STEEL";#N/A,#N/A,TRUE,"INT-Table";#N/A,#N/A,TRUE,"STEEL";#N/A,#N/A,TRUE,"Door"}</definedName>
    <definedName name="fsda_1" localSheetId="5" hidden="1">{#N/A,#N/A,TRUE,"Basic";#N/A,#N/A,TRUE,"EXT-TABLE";#N/A,#N/A,TRUE,"STEEL";#N/A,#N/A,TRUE,"INT-Table";#N/A,#N/A,TRUE,"STEEL";#N/A,#N/A,TRUE,"Door"}</definedName>
    <definedName name="fsda_1" localSheetId="13" hidden="1">{#N/A,#N/A,TRUE,"Basic";#N/A,#N/A,TRUE,"EXT-TABLE";#N/A,#N/A,TRUE,"STEEL";#N/A,#N/A,TRUE,"INT-Table";#N/A,#N/A,TRUE,"STEEL";#N/A,#N/A,TRUE,"Door"}</definedName>
    <definedName name="fsda_1" localSheetId="14" hidden="1">{#N/A,#N/A,TRUE,"Basic";#N/A,#N/A,TRUE,"EXT-TABLE";#N/A,#N/A,TRUE,"STEEL";#N/A,#N/A,TRUE,"INT-Table";#N/A,#N/A,TRUE,"STEEL";#N/A,#N/A,TRUE,"Door"}</definedName>
    <definedName name="fsda_1" localSheetId="15" hidden="1">{#N/A,#N/A,TRUE,"Basic";#N/A,#N/A,TRUE,"EXT-TABLE";#N/A,#N/A,TRUE,"STEEL";#N/A,#N/A,TRUE,"INT-Table";#N/A,#N/A,TRUE,"STEEL";#N/A,#N/A,TRUE,"Door"}</definedName>
    <definedName name="fsda_1" hidden="1">{#N/A,#N/A,TRUE,"Basic";#N/A,#N/A,TRUE,"EXT-TABLE";#N/A,#N/A,TRUE,"STEEL";#N/A,#N/A,TRUE,"INT-Table";#N/A,#N/A,TRUE,"STEEL";#N/A,#N/A,TRUE,"Door"}</definedName>
    <definedName name="fsda_1_1" localSheetId="3" hidden="1">{#N/A,#N/A,TRUE,"Basic";#N/A,#N/A,TRUE,"EXT-TABLE";#N/A,#N/A,TRUE,"STEEL";#N/A,#N/A,TRUE,"INT-Table";#N/A,#N/A,TRUE,"STEEL";#N/A,#N/A,TRUE,"Door"}</definedName>
    <definedName name="fsda_1_1" localSheetId="2" hidden="1">{#N/A,#N/A,TRUE,"Basic";#N/A,#N/A,TRUE,"EXT-TABLE";#N/A,#N/A,TRUE,"STEEL";#N/A,#N/A,TRUE,"INT-Table";#N/A,#N/A,TRUE,"STEEL";#N/A,#N/A,TRUE,"Door"}</definedName>
    <definedName name="fsda_1_1" localSheetId="4" hidden="1">{#N/A,#N/A,TRUE,"Basic";#N/A,#N/A,TRUE,"EXT-TABLE";#N/A,#N/A,TRUE,"STEEL";#N/A,#N/A,TRUE,"INT-Table";#N/A,#N/A,TRUE,"STEEL";#N/A,#N/A,TRUE,"Door"}</definedName>
    <definedName name="fsda_1_1" localSheetId="16" hidden="1">{#N/A,#N/A,TRUE,"Basic";#N/A,#N/A,TRUE,"EXT-TABLE";#N/A,#N/A,TRUE,"STEEL";#N/A,#N/A,TRUE,"INT-Table";#N/A,#N/A,TRUE,"STEEL";#N/A,#N/A,TRUE,"Door"}</definedName>
    <definedName name="fsda_1_1" localSheetId="21" hidden="1">{#N/A,#N/A,TRUE,"Basic";#N/A,#N/A,TRUE,"EXT-TABLE";#N/A,#N/A,TRUE,"STEEL";#N/A,#N/A,TRUE,"INT-Table";#N/A,#N/A,TRUE,"STEEL";#N/A,#N/A,TRUE,"Door"}</definedName>
    <definedName name="fsda_1_1" localSheetId="5" hidden="1">{#N/A,#N/A,TRUE,"Basic";#N/A,#N/A,TRUE,"EXT-TABLE";#N/A,#N/A,TRUE,"STEEL";#N/A,#N/A,TRUE,"INT-Table";#N/A,#N/A,TRUE,"STEEL";#N/A,#N/A,TRUE,"Door"}</definedName>
    <definedName name="fsda_1_1" localSheetId="13" hidden="1">{#N/A,#N/A,TRUE,"Basic";#N/A,#N/A,TRUE,"EXT-TABLE";#N/A,#N/A,TRUE,"STEEL";#N/A,#N/A,TRUE,"INT-Table";#N/A,#N/A,TRUE,"STEEL";#N/A,#N/A,TRUE,"Door"}</definedName>
    <definedName name="fsda_1_1" localSheetId="14" hidden="1">{#N/A,#N/A,TRUE,"Basic";#N/A,#N/A,TRUE,"EXT-TABLE";#N/A,#N/A,TRUE,"STEEL";#N/A,#N/A,TRUE,"INT-Table";#N/A,#N/A,TRUE,"STEEL";#N/A,#N/A,TRUE,"Door"}</definedName>
    <definedName name="fsda_1_1" localSheetId="15" hidden="1">{#N/A,#N/A,TRUE,"Basic";#N/A,#N/A,TRUE,"EXT-TABLE";#N/A,#N/A,TRUE,"STEEL";#N/A,#N/A,TRUE,"INT-Table";#N/A,#N/A,TRUE,"STEEL";#N/A,#N/A,TRUE,"Door"}</definedName>
    <definedName name="fsda_1_1" hidden="1">{#N/A,#N/A,TRUE,"Basic";#N/A,#N/A,TRUE,"EXT-TABLE";#N/A,#N/A,TRUE,"STEEL";#N/A,#N/A,TRUE,"INT-Table";#N/A,#N/A,TRUE,"STEEL";#N/A,#N/A,TRUE,"Door"}</definedName>
    <definedName name="fsda_1_2" localSheetId="3" hidden="1">{#N/A,#N/A,TRUE,"Basic";#N/A,#N/A,TRUE,"EXT-TABLE";#N/A,#N/A,TRUE,"STEEL";#N/A,#N/A,TRUE,"INT-Table";#N/A,#N/A,TRUE,"STEEL";#N/A,#N/A,TRUE,"Door"}</definedName>
    <definedName name="fsda_1_2" localSheetId="2" hidden="1">{#N/A,#N/A,TRUE,"Basic";#N/A,#N/A,TRUE,"EXT-TABLE";#N/A,#N/A,TRUE,"STEEL";#N/A,#N/A,TRUE,"INT-Table";#N/A,#N/A,TRUE,"STEEL";#N/A,#N/A,TRUE,"Door"}</definedName>
    <definedName name="fsda_1_2" localSheetId="4" hidden="1">{#N/A,#N/A,TRUE,"Basic";#N/A,#N/A,TRUE,"EXT-TABLE";#N/A,#N/A,TRUE,"STEEL";#N/A,#N/A,TRUE,"INT-Table";#N/A,#N/A,TRUE,"STEEL";#N/A,#N/A,TRUE,"Door"}</definedName>
    <definedName name="fsda_1_2" localSheetId="16" hidden="1">{#N/A,#N/A,TRUE,"Basic";#N/A,#N/A,TRUE,"EXT-TABLE";#N/A,#N/A,TRUE,"STEEL";#N/A,#N/A,TRUE,"INT-Table";#N/A,#N/A,TRUE,"STEEL";#N/A,#N/A,TRUE,"Door"}</definedName>
    <definedName name="fsda_1_2" localSheetId="21" hidden="1">{#N/A,#N/A,TRUE,"Basic";#N/A,#N/A,TRUE,"EXT-TABLE";#N/A,#N/A,TRUE,"STEEL";#N/A,#N/A,TRUE,"INT-Table";#N/A,#N/A,TRUE,"STEEL";#N/A,#N/A,TRUE,"Door"}</definedName>
    <definedName name="fsda_1_2" localSheetId="5" hidden="1">{#N/A,#N/A,TRUE,"Basic";#N/A,#N/A,TRUE,"EXT-TABLE";#N/A,#N/A,TRUE,"STEEL";#N/A,#N/A,TRUE,"INT-Table";#N/A,#N/A,TRUE,"STEEL";#N/A,#N/A,TRUE,"Door"}</definedName>
    <definedName name="fsda_1_2" localSheetId="13" hidden="1">{#N/A,#N/A,TRUE,"Basic";#N/A,#N/A,TRUE,"EXT-TABLE";#N/A,#N/A,TRUE,"STEEL";#N/A,#N/A,TRUE,"INT-Table";#N/A,#N/A,TRUE,"STEEL";#N/A,#N/A,TRUE,"Door"}</definedName>
    <definedName name="fsda_1_2" localSheetId="14" hidden="1">{#N/A,#N/A,TRUE,"Basic";#N/A,#N/A,TRUE,"EXT-TABLE";#N/A,#N/A,TRUE,"STEEL";#N/A,#N/A,TRUE,"INT-Table";#N/A,#N/A,TRUE,"STEEL";#N/A,#N/A,TRUE,"Door"}</definedName>
    <definedName name="fsda_1_2" localSheetId="15" hidden="1">{#N/A,#N/A,TRUE,"Basic";#N/A,#N/A,TRUE,"EXT-TABLE";#N/A,#N/A,TRUE,"STEEL";#N/A,#N/A,TRUE,"INT-Table";#N/A,#N/A,TRUE,"STEEL";#N/A,#N/A,TRUE,"Door"}</definedName>
    <definedName name="fsda_1_2" hidden="1">{#N/A,#N/A,TRUE,"Basic";#N/A,#N/A,TRUE,"EXT-TABLE";#N/A,#N/A,TRUE,"STEEL";#N/A,#N/A,TRUE,"INT-Table";#N/A,#N/A,TRUE,"STEEL";#N/A,#N/A,TRUE,"Door"}</definedName>
    <definedName name="fsda_2" localSheetId="3" hidden="1">{#N/A,#N/A,TRUE,"Basic";#N/A,#N/A,TRUE,"EXT-TABLE";#N/A,#N/A,TRUE,"STEEL";#N/A,#N/A,TRUE,"INT-Table";#N/A,#N/A,TRUE,"STEEL";#N/A,#N/A,TRUE,"Door"}</definedName>
    <definedName name="fsda_2" localSheetId="2" hidden="1">{#N/A,#N/A,TRUE,"Basic";#N/A,#N/A,TRUE,"EXT-TABLE";#N/A,#N/A,TRUE,"STEEL";#N/A,#N/A,TRUE,"INT-Table";#N/A,#N/A,TRUE,"STEEL";#N/A,#N/A,TRUE,"Door"}</definedName>
    <definedName name="fsda_2" localSheetId="4" hidden="1">{#N/A,#N/A,TRUE,"Basic";#N/A,#N/A,TRUE,"EXT-TABLE";#N/A,#N/A,TRUE,"STEEL";#N/A,#N/A,TRUE,"INT-Table";#N/A,#N/A,TRUE,"STEEL";#N/A,#N/A,TRUE,"Door"}</definedName>
    <definedName name="fsda_2" localSheetId="16" hidden="1">{#N/A,#N/A,TRUE,"Basic";#N/A,#N/A,TRUE,"EXT-TABLE";#N/A,#N/A,TRUE,"STEEL";#N/A,#N/A,TRUE,"INT-Table";#N/A,#N/A,TRUE,"STEEL";#N/A,#N/A,TRUE,"Door"}</definedName>
    <definedName name="fsda_2" localSheetId="21" hidden="1">{#N/A,#N/A,TRUE,"Basic";#N/A,#N/A,TRUE,"EXT-TABLE";#N/A,#N/A,TRUE,"STEEL";#N/A,#N/A,TRUE,"INT-Table";#N/A,#N/A,TRUE,"STEEL";#N/A,#N/A,TRUE,"Door"}</definedName>
    <definedName name="fsda_2" localSheetId="5" hidden="1">{#N/A,#N/A,TRUE,"Basic";#N/A,#N/A,TRUE,"EXT-TABLE";#N/A,#N/A,TRUE,"STEEL";#N/A,#N/A,TRUE,"INT-Table";#N/A,#N/A,TRUE,"STEEL";#N/A,#N/A,TRUE,"Door"}</definedName>
    <definedName name="fsda_2" localSheetId="13" hidden="1">{#N/A,#N/A,TRUE,"Basic";#N/A,#N/A,TRUE,"EXT-TABLE";#N/A,#N/A,TRUE,"STEEL";#N/A,#N/A,TRUE,"INT-Table";#N/A,#N/A,TRUE,"STEEL";#N/A,#N/A,TRUE,"Door"}</definedName>
    <definedName name="fsda_2" localSheetId="14" hidden="1">{#N/A,#N/A,TRUE,"Basic";#N/A,#N/A,TRUE,"EXT-TABLE";#N/A,#N/A,TRUE,"STEEL";#N/A,#N/A,TRUE,"INT-Table";#N/A,#N/A,TRUE,"STEEL";#N/A,#N/A,TRUE,"Door"}</definedName>
    <definedName name="fsda_2" localSheetId="15" hidden="1">{#N/A,#N/A,TRUE,"Basic";#N/A,#N/A,TRUE,"EXT-TABLE";#N/A,#N/A,TRUE,"STEEL";#N/A,#N/A,TRUE,"INT-Table";#N/A,#N/A,TRUE,"STEEL";#N/A,#N/A,TRUE,"Door"}</definedName>
    <definedName name="fsda_2" hidden="1">{#N/A,#N/A,TRUE,"Basic";#N/A,#N/A,TRUE,"EXT-TABLE";#N/A,#N/A,TRUE,"STEEL";#N/A,#N/A,TRUE,"INT-Table";#N/A,#N/A,TRUE,"STEEL";#N/A,#N/A,TRUE,"Door"}</definedName>
    <definedName name="fsda_2_1" localSheetId="3" hidden="1">{#N/A,#N/A,TRUE,"Basic";#N/A,#N/A,TRUE,"EXT-TABLE";#N/A,#N/A,TRUE,"STEEL";#N/A,#N/A,TRUE,"INT-Table";#N/A,#N/A,TRUE,"STEEL";#N/A,#N/A,TRUE,"Door"}</definedName>
    <definedName name="fsda_2_1" localSheetId="2" hidden="1">{#N/A,#N/A,TRUE,"Basic";#N/A,#N/A,TRUE,"EXT-TABLE";#N/A,#N/A,TRUE,"STEEL";#N/A,#N/A,TRUE,"INT-Table";#N/A,#N/A,TRUE,"STEEL";#N/A,#N/A,TRUE,"Door"}</definedName>
    <definedName name="fsda_2_1" localSheetId="4" hidden="1">{#N/A,#N/A,TRUE,"Basic";#N/A,#N/A,TRUE,"EXT-TABLE";#N/A,#N/A,TRUE,"STEEL";#N/A,#N/A,TRUE,"INT-Table";#N/A,#N/A,TRUE,"STEEL";#N/A,#N/A,TRUE,"Door"}</definedName>
    <definedName name="fsda_2_1" localSheetId="16" hidden="1">{#N/A,#N/A,TRUE,"Basic";#N/A,#N/A,TRUE,"EXT-TABLE";#N/A,#N/A,TRUE,"STEEL";#N/A,#N/A,TRUE,"INT-Table";#N/A,#N/A,TRUE,"STEEL";#N/A,#N/A,TRUE,"Door"}</definedName>
    <definedName name="fsda_2_1" localSheetId="21" hidden="1">{#N/A,#N/A,TRUE,"Basic";#N/A,#N/A,TRUE,"EXT-TABLE";#N/A,#N/A,TRUE,"STEEL";#N/A,#N/A,TRUE,"INT-Table";#N/A,#N/A,TRUE,"STEEL";#N/A,#N/A,TRUE,"Door"}</definedName>
    <definedName name="fsda_2_1" localSheetId="5" hidden="1">{#N/A,#N/A,TRUE,"Basic";#N/A,#N/A,TRUE,"EXT-TABLE";#N/A,#N/A,TRUE,"STEEL";#N/A,#N/A,TRUE,"INT-Table";#N/A,#N/A,TRUE,"STEEL";#N/A,#N/A,TRUE,"Door"}</definedName>
    <definedName name="fsda_2_1" localSheetId="13" hidden="1">{#N/A,#N/A,TRUE,"Basic";#N/A,#N/A,TRUE,"EXT-TABLE";#N/A,#N/A,TRUE,"STEEL";#N/A,#N/A,TRUE,"INT-Table";#N/A,#N/A,TRUE,"STEEL";#N/A,#N/A,TRUE,"Door"}</definedName>
    <definedName name="fsda_2_1" localSheetId="14" hidden="1">{#N/A,#N/A,TRUE,"Basic";#N/A,#N/A,TRUE,"EXT-TABLE";#N/A,#N/A,TRUE,"STEEL";#N/A,#N/A,TRUE,"INT-Table";#N/A,#N/A,TRUE,"STEEL";#N/A,#N/A,TRUE,"Door"}</definedName>
    <definedName name="fsda_2_1" localSheetId="15" hidden="1">{#N/A,#N/A,TRUE,"Basic";#N/A,#N/A,TRUE,"EXT-TABLE";#N/A,#N/A,TRUE,"STEEL";#N/A,#N/A,TRUE,"INT-Table";#N/A,#N/A,TRUE,"STEEL";#N/A,#N/A,TRUE,"Door"}</definedName>
    <definedName name="fsda_2_1" hidden="1">{#N/A,#N/A,TRUE,"Basic";#N/A,#N/A,TRUE,"EXT-TABLE";#N/A,#N/A,TRUE,"STEEL";#N/A,#N/A,TRUE,"INT-Table";#N/A,#N/A,TRUE,"STEEL";#N/A,#N/A,TRUE,"Door"}</definedName>
    <definedName name="fsda_2_2" localSheetId="3" hidden="1">{#N/A,#N/A,TRUE,"Basic";#N/A,#N/A,TRUE,"EXT-TABLE";#N/A,#N/A,TRUE,"STEEL";#N/A,#N/A,TRUE,"INT-Table";#N/A,#N/A,TRUE,"STEEL";#N/A,#N/A,TRUE,"Door"}</definedName>
    <definedName name="fsda_2_2" localSheetId="2" hidden="1">{#N/A,#N/A,TRUE,"Basic";#N/A,#N/A,TRUE,"EXT-TABLE";#N/A,#N/A,TRUE,"STEEL";#N/A,#N/A,TRUE,"INT-Table";#N/A,#N/A,TRUE,"STEEL";#N/A,#N/A,TRUE,"Door"}</definedName>
    <definedName name="fsda_2_2" localSheetId="4" hidden="1">{#N/A,#N/A,TRUE,"Basic";#N/A,#N/A,TRUE,"EXT-TABLE";#N/A,#N/A,TRUE,"STEEL";#N/A,#N/A,TRUE,"INT-Table";#N/A,#N/A,TRUE,"STEEL";#N/A,#N/A,TRUE,"Door"}</definedName>
    <definedName name="fsda_2_2" localSheetId="16" hidden="1">{#N/A,#N/A,TRUE,"Basic";#N/A,#N/A,TRUE,"EXT-TABLE";#N/A,#N/A,TRUE,"STEEL";#N/A,#N/A,TRUE,"INT-Table";#N/A,#N/A,TRUE,"STEEL";#N/A,#N/A,TRUE,"Door"}</definedName>
    <definedName name="fsda_2_2" localSheetId="21" hidden="1">{#N/A,#N/A,TRUE,"Basic";#N/A,#N/A,TRUE,"EXT-TABLE";#N/A,#N/A,TRUE,"STEEL";#N/A,#N/A,TRUE,"INT-Table";#N/A,#N/A,TRUE,"STEEL";#N/A,#N/A,TRUE,"Door"}</definedName>
    <definedName name="fsda_2_2" localSheetId="5" hidden="1">{#N/A,#N/A,TRUE,"Basic";#N/A,#N/A,TRUE,"EXT-TABLE";#N/A,#N/A,TRUE,"STEEL";#N/A,#N/A,TRUE,"INT-Table";#N/A,#N/A,TRUE,"STEEL";#N/A,#N/A,TRUE,"Door"}</definedName>
    <definedName name="fsda_2_2" localSheetId="13" hidden="1">{#N/A,#N/A,TRUE,"Basic";#N/A,#N/A,TRUE,"EXT-TABLE";#N/A,#N/A,TRUE,"STEEL";#N/A,#N/A,TRUE,"INT-Table";#N/A,#N/A,TRUE,"STEEL";#N/A,#N/A,TRUE,"Door"}</definedName>
    <definedName name="fsda_2_2" localSheetId="14" hidden="1">{#N/A,#N/A,TRUE,"Basic";#N/A,#N/A,TRUE,"EXT-TABLE";#N/A,#N/A,TRUE,"STEEL";#N/A,#N/A,TRUE,"INT-Table";#N/A,#N/A,TRUE,"STEEL";#N/A,#N/A,TRUE,"Door"}</definedName>
    <definedName name="fsda_2_2" localSheetId="15" hidden="1">{#N/A,#N/A,TRUE,"Basic";#N/A,#N/A,TRUE,"EXT-TABLE";#N/A,#N/A,TRUE,"STEEL";#N/A,#N/A,TRUE,"INT-Table";#N/A,#N/A,TRUE,"STEEL";#N/A,#N/A,TRUE,"Door"}</definedName>
    <definedName name="fsda_2_2" hidden="1">{#N/A,#N/A,TRUE,"Basic";#N/A,#N/A,TRUE,"EXT-TABLE";#N/A,#N/A,TRUE,"STEEL";#N/A,#N/A,TRUE,"INT-Table";#N/A,#N/A,TRUE,"STEEL";#N/A,#N/A,TRUE,"Door"}</definedName>
    <definedName name="fsda_3" localSheetId="3" hidden="1">{#N/A,#N/A,TRUE,"Basic";#N/A,#N/A,TRUE,"EXT-TABLE";#N/A,#N/A,TRUE,"STEEL";#N/A,#N/A,TRUE,"INT-Table";#N/A,#N/A,TRUE,"STEEL";#N/A,#N/A,TRUE,"Door"}</definedName>
    <definedName name="fsda_3" localSheetId="2" hidden="1">{#N/A,#N/A,TRUE,"Basic";#N/A,#N/A,TRUE,"EXT-TABLE";#N/A,#N/A,TRUE,"STEEL";#N/A,#N/A,TRUE,"INT-Table";#N/A,#N/A,TRUE,"STEEL";#N/A,#N/A,TRUE,"Door"}</definedName>
    <definedName name="fsda_3" localSheetId="4" hidden="1">{#N/A,#N/A,TRUE,"Basic";#N/A,#N/A,TRUE,"EXT-TABLE";#N/A,#N/A,TRUE,"STEEL";#N/A,#N/A,TRUE,"INT-Table";#N/A,#N/A,TRUE,"STEEL";#N/A,#N/A,TRUE,"Door"}</definedName>
    <definedName name="fsda_3" localSheetId="16" hidden="1">{#N/A,#N/A,TRUE,"Basic";#N/A,#N/A,TRUE,"EXT-TABLE";#N/A,#N/A,TRUE,"STEEL";#N/A,#N/A,TRUE,"INT-Table";#N/A,#N/A,TRUE,"STEEL";#N/A,#N/A,TRUE,"Door"}</definedName>
    <definedName name="fsda_3" localSheetId="21" hidden="1">{#N/A,#N/A,TRUE,"Basic";#N/A,#N/A,TRUE,"EXT-TABLE";#N/A,#N/A,TRUE,"STEEL";#N/A,#N/A,TRUE,"INT-Table";#N/A,#N/A,TRUE,"STEEL";#N/A,#N/A,TRUE,"Door"}</definedName>
    <definedName name="fsda_3" localSheetId="5" hidden="1">{#N/A,#N/A,TRUE,"Basic";#N/A,#N/A,TRUE,"EXT-TABLE";#N/A,#N/A,TRUE,"STEEL";#N/A,#N/A,TRUE,"INT-Table";#N/A,#N/A,TRUE,"STEEL";#N/A,#N/A,TRUE,"Door"}</definedName>
    <definedName name="fsda_3" localSheetId="13" hidden="1">{#N/A,#N/A,TRUE,"Basic";#N/A,#N/A,TRUE,"EXT-TABLE";#N/A,#N/A,TRUE,"STEEL";#N/A,#N/A,TRUE,"INT-Table";#N/A,#N/A,TRUE,"STEEL";#N/A,#N/A,TRUE,"Door"}</definedName>
    <definedName name="fsda_3" localSheetId="14" hidden="1">{#N/A,#N/A,TRUE,"Basic";#N/A,#N/A,TRUE,"EXT-TABLE";#N/A,#N/A,TRUE,"STEEL";#N/A,#N/A,TRUE,"INT-Table";#N/A,#N/A,TRUE,"STEEL";#N/A,#N/A,TRUE,"Door"}</definedName>
    <definedName name="fsda_3" localSheetId="15" hidden="1">{#N/A,#N/A,TRUE,"Basic";#N/A,#N/A,TRUE,"EXT-TABLE";#N/A,#N/A,TRUE,"STEEL";#N/A,#N/A,TRUE,"INT-Table";#N/A,#N/A,TRUE,"STEEL";#N/A,#N/A,TRUE,"Door"}</definedName>
    <definedName name="fsda_3" hidden="1">{#N/A,#N/A,TRUE,"Basic";#N/A,#N/A,TRUE,"EXT-TABLE";#N/A,#N/A,TRUE,"STEEL";#N/A,#N/A,TRUE,"INT-Table";#N/A,#N/A,TRUE,"STEEL";#N/A,#N/A,TRUE,"Door"}</definedName>
    <definedName name="fsda_3_1" localSheetId="3" hidden="1">{#N/A,#N/A,TRUE,"Basic";#N/A,#N/A,TRUE,"EXT-TABLE";#N/A,#N/A,TRUE,"STEEL";#N/A,#N/A,TRUE,"INT-Table";#N/A,#N/A,TRUE,"STEEL";#N/A,#N/A,TRUE,"Door"}</definedName>
    <definedName name="fsda_3_1" localSheetId="2" hidden="1">{#N/A,#N/A,TRUE,"Basic";#N/A,#N/A,TRUE,"EXT-TABLE";#N/A,#N/A,TRUE,"STEEL";#N/A,#N/A,TRUE,"INT-Table";#N/A,#N/A,TRUE,"STEEL";#N/A,#N/A,TRUE,"Door"}</definedName>
    <definedName name="fsda_3_1" localSheetId="4" hidden="1">{#N/A,#N/A,TRUE,"Basic";#N/A,#N/A,TRUE,"EXT-TABLE";#N/A,#N/A,TRUE,"STEEL";#N/A,#N/A,TRUE,"INT-Table";#N/A,#N/A,TRUE,"STEEL";#N/A,#N/A,TRUE,"Door"}</definedName>
    <definedName name="fsda_3_1" localSheetId="16" hidden="1">{#N/A,#N/A,TRUE,"Basic";#N/A,#N/A,TRUE,"EXT-TABLE";#N/A,#N/A,TRUE,"STEEL";#N/A,#N/A,TRUE,"INT-Table";#N/A,#N/A,TRUE,"STEEL";#N/A,#N/A,TRUE,"Door"}</definedName>
    <definedName name="fsda_3_1" localSheetId="21" hidden="1">{#N/A,#N/A,TRUE,"Basic";#N/A,#N/A,TRUE,"EXT-TABLE";#N/A,#N/A,TRUE,"STEEL";#N/A,#N/A,TRUE,"INT-Table";#N/A,#N/A,TRUE,"STEEL";#N/A,#N/A,TRUE,"Door"}</definedName>
    <definedName name="fsda_3_1" localSheetId="5" hidden="1">{#N/A,#N/A,TRUE,"Basic";#N/A,#N/A,TRUE,"EXT-TABLE";#N/A,#N/A,TRUE,"STEEL";#N/A,#N/A,TRUE,"INT-Table";#N/A,#N/A,TRUE,"STEEL";#N/A,#N/A,TRUE,"Door"}</definedName>
    <definedName name="fsda_3_1" localSheetId="13" hidden="1">{#N/A,#N/A,TRUE,"Basic";#N/A,#N/A,TRUE,"EXT-TABLE";#N/A,#N/A,TRUE,"STEEL";#N/A,#N/A,TRUE,"INT-Table";#N/A,#N/A,TRUE,"STEEL";#N/A,#N/A,TRUE,"Door"}</definedName>
    <definedName name="fsda_3_1" localSheetId="14" hidden="1">{#N/A,#N/A,TRUE,"Basic";#N/A,#N/A,TRUE,"EXT-TABLE";#N/A,#N/A,TRUE,"STEEL";#N/A,#N/A,TRUE,"INT-Table";#N/A,#N/A,TRUE,"STEEL";#N/A,#N/A,TRUE,"Door"}</definedName>
    <definedName name="fsda_3_1" localSheetId="15" hidden="1">{#N/A,#N/A,TRUE,"Basic";#N/A,#N/A,TRUE,"EXT-TABLE";#N/A,#N/A,TRUE,"STEEL";#N/A,#N/A,TRUE,"INT-Table";#N/A,#N/A,TRUE,"STEEL";#N/A,#N/A,TRUE,"Door"}</definedName>
    <definedName name="fsda_3_1" hidden="1">{#N/A,#N/A,TRUE,"Basic";#N/A,#N/A,TRUE,"EXT-TABLE";#N/A,#N/A,TRUE,"STEEL";#N/A,#N/A,TRUE,"INT-Table";#N/A,#N/A,TRUE,"STEEL";#N/A,#N/A,TRUE,"Door"}</definedName>
    <definedName name="fsda_3_2" localSheetId="3" hidden="1">{#N/A,#N/A,TRUE,"Basic";#N/A,#N/A,TRUE,"EXT-TABLE";#N/A,#N/A,TRUE,"STEEL";#N/A,#N/A,TRUE,"INT-Table";#N/A,#N/A,TRUE,"STEEL";#N/A,#N/A,TRUE,"Door"}</definedName>
    <definedName name="fsda_3_2" localSheetId="2" hidden="1">{#N/A,#N/A,TRUE,"Basic";#N/A,#N/A,TRUE,"EXT-TABLE";#N/A,#N/A,TRUE,"STEEL";#N/A,#N/A,TRUE,"INT-Table";#N/A,#N/A,TRUE,"STEEL";#N/A,#N/A,TRUE,"Door"}</definedName>
    <definedName name="fsda_3_2" localSheetId="4" hidden="1">{#N/A,#N/A,TRUE,"Basic";#N/A,#N/A,TRUE,"EXT-TABLE";#N/A,#N/A,TRUE,"STEEL";#N/A,#N/A,TRUE,"INT-Table";#N/A,#N/A,TRUE,"STEEL";#N/A,#N/A,TRUE,"Door"}</definedName>
    <definedName name="fsda_3_2" localSheetId="16" hidden="1">{#N/A,#N/A,TRUE,"Basic";#N/A,#N/A,TRUE,"EXT-TABLE";#N/A,#N/A,TRUE,"STEEL";#N/A,#N/A,TRUE,"INT-Table";#N/A,#N/A,TRUE,"STEEL";#N/A,#N/A,TRUE,"Door"}</definedName>
    <definedName name="fsda_3_2" localSheetId="21" hidden="1">{#N/A,#N/A,TRUE,"Basic";#N/A,#N/A,TRUE,"EXT-TABLE";#N/A,#N/A,TRUE,"STEEL";#N/A,#N/A,TRUE,"INT-Table";#N/A,#N/A,TRUE,"STEEL";#N/A,#N/A,TRUE,"Door"}</definedName>
    <definedName name="fsda_3_2" localSheetId="5" hidden="1">{#N/A,#N/A,TRUE,"Basic";#N/A,#N/A,TRUE,"EXT-TABLE";#N/A,#N/A,TRUE,"STEEL";#N/A,#N/A,TRUE,"INT-Table";#N/A,#N/A,TRUE,"STEEL";#N/A,#N/A,TRUE,"Door"}</definedName>
    <definedName name="fsda_3_2" localSheetId="13" hidden="1">{#N/A,#N/A,TRUE,"Basic";#N/A,#N/A,TRUE,"EXT-TABLE";#N/A,#N/A,TRUE,"STEEL";#N/A,#N/A,TRUE,"INT-Table";#N/A,#N/A,TRUE,"STEEL";#N/A,#N/A,TRUE,"Door"}</definedName>
    <definedName name="fsda_3_2" localSheetId="14" hidden="1">{#N/A,#N/A,TRUE,"Basic";#N/A,#N/A,TRUE,"EXT-TABLE";#N/A,#N/A,TRUE,"STEEL";#N/A,#N/A,TRUE,"INT-Table";#N/A,#N/A,TRUE,"STEEL";#N/A,#N/A,TRUE,"Door"}</definedName>
    <definedName name="fsda_3_2" localSheetId="15" hidden="1">{#N/A,#N/A,TRUE,"Basic";#N/A,#N/A,TRUE,"EXT-TABLE";#N/A,#N/A,TRUE,"STEEL";#N/A,#N/A,TRUE,"INT-Table";#N/A,#N/A,TRUE,"STEEL";#N/A,#N/A,TRUE,"Door"}</definedName>
    <definedName name="fsda_3_2" hidden="1">{#N/A,#N/A,TRUE,"Basic";#N/A,#N/A,TRUE,"EXT-TABLE";#N/A,#N/A,TRUE,"STEEL";#N/A,#N/A,TRUE,"INT-Table";#N/A,#N/A,TRUE,"STEEL";#N/A,#N/A,TRUE,"Door"}</definedName>
    <definedName name="fsda_4" localSheetId="3" hidden="1">{#N/A,#N/A,TRUE,"Basic";#N/A,#N/A,TRUE,"EXT-TABLE";#N/A,#N/A,TRUE,"STEEL";#N/A,#N/A,TRUE,"INT-Table";#N/A,#N/A,TRUE,"STEEL";#N/A,#N/A,TRUE,"Door"}</definedName>
    <definedName name="fsda_4" localSheetId="2" hidden="1">{#N/A,#N/A,TRUE,"Basic";#N/A,#N/A,TRUE,"EXT-TABLE";#N/A,#N/A,TRUE,"STEEL";#N/A,#N/A,TRUE,"INT-Table";#N/A,#N/A,TRUE,"STEEL";#N/A,#N/A,TRUE,"Door"}</definedName>
    <definedName name="fsda_4" localSheetId="4" hidden="1">{#N/A,#N/A,TRUE,"Basic";#N/A,#N/A,TRUE,"EXT-TABLE";#N/A,#N/A,TRUE,"STEEL";#N/A,#N/A,TRUE,"INT-Table";#N/A,#N/A,TRUE,"STEEL";#N/A,#N/A,TRUE,"Door"}</definedName>
    <definedName name="fsda_4" localSheetId="16" hidden="1">{#N/A,#N/A,TRUE,"Basic";#N/A,#N/A,TRUE,"EXT-TABLE";#N/A,#N/A,TRUE,"STEEL";#N/A,#N/A,TRUE,"INT-Table";#N/A,#N/A,TRUE,"STEEL";#N/A,#N/A,TRUE,"Door"}</definedName>
    <definedName name="fsda_4" localSheetId="21" hidden="1">{#N/A,#N/A,TRUE,"Basic";#N/A,#N/A,TRUE,"EXT-TABLE";#N/A,#N/A,TRUE,"STEEL";#N/A,#N/A,TRUE,"INT-Table";#N/A,#N/A,TRUE,"STEEL";#N/A,#N/A,TRUE,"Door"}</definedName>
    <definedName name="fsda_4" localSheetId="5" hidden="1">{#N/A,#N/A,TRUE,"Basic";#N/A,#N/A,TRUE,"EXT-TABLE";#N/A,#N/A,TRUE,"STEEL";#N/A,#N/A,TRUE,"INT-Table";#N/A,#N/A,TRUE,"STEEL";#N/A,#N/A,TRUE,"Door"}</definedName>
    <definedName name="fsda_4" localSheetId="13" hidden="1">{#N/A,#N/A,TRUE,"Basic";#N/A,#N/A,TRUE,"EXT-TABLE";#N/A,#N/A,TRUE,"STEEL";#N/A,#N/A,TRUE,"INT-Table";#N/A,#N/A,TRUE,"STEEL";#N/A,#N/A,TRUE,"Door"}</definedName>
    <definedName name="fsda_4" localSheetId="14" hidden="1">{#N/A,#N/A,TRUE,"Basic";#N/A,#N/A,TRUE,"EXT-TABLE";#N/A,#N/A,TRUE,"STEEL";#N/A,#N/A,TRUE,"INT-Table";#N/A,#N/A,TRUE,"STEEL";#N/A,#N/A,TRUE,"Door"}</definedName>
    <definedName name="fsda_4" localSheetId="15" hidden="1">{#N/A,#N/A,TRUE,"Basic";#N/A,#N/A,TRUE,"EXT-TABLE";#N/A,#N/A,TRUE,"STEEL";#N/A,#N/A,TRUE,"INT-Table";#N/A,#N/A,TRUE,"STEEL";#N/A,#N/A,TRUE,"Door"}</definedName>
    <definedName name="fsda_4" hidden="1">{#N/A,#N/A,TRUE,"Basic";#N/A,#N/A,TRUE,"EXT-TABLE";#N/A,#N/A,TRUE,"STEEL";#N/A,#N/A,TRUE,"INT-Table";#N/A,#N/A,TRUE,"STEEL";#N/A,#N/A,TRUE,"Door"}</definedName>
    <definedName name="fsda_4_1" localSheetId="3" hidden="1">{#N/A,#N/A,TRUE,"Basic";#N/A,#N/A,TRUE,"EXT-TABLE";#N/A,#N/A,TRUE,"STEEL";#N/A,#N/A,TRUE,"INT-Table";#N/A,#N/A,TRUE,"STEEL";#N/A,#N/A,TRUE,"Door"}</definedName>
    <definedName name="fsda_4_1" localSheetId="2" hidden="1">{#N/A,#N/A,TRUE,"Basic";#N/A,#N/A,TRUE,"EXT-TABLE";#N/A,#N/A,TRUE,"STEEL";#N/A,#N/A,TRUE,"INT-Table";#N/A,#N/A,TRUE,"STEEL";#N/A,#N/A,TRUE,"Door"}</definedName>
    <definedName name="fsda_4_1" localSheetId="4" hidden="1">{#N/A,#N/A,TRUE,"Basic";#N/A,#N/A,TRUE,"EXT-TABLE";#N/A,#N/A,TRUE,"STEEL";#N/A,#N/A,TRUE,"INT-Table";#N/A,#N/A,TRUE,"STEEL";#N/A,#N/A,TRUE,"Door"}</definedName>
    <definedName name="fsda_4_1" localSheetId="16" hidden="1">{#N/A,#N/A,TRUE,"Basic";#N/A,#N/A,TRUE,"EXT-TABLE";#N/A,#N/A,TRUE,"STEEL";#N/A,#N/A,TRUE,"INT-Table";#N/A,#N/A,TRUE,"STEEL";#N/A,#N/A,TRUE,"Door"}</definedName>
    <definedName name="fsda_4_1" localSheetId="21" hidden="1">{#N/A,#N/A,TRUE,"Basic";#N/A,#N/A,TRUE,"EXT-TABLE";#N/A,#N/A,TRUE,"STEEL";#N/A,#N/A,TRUE,"INT-Table";#N/A,#N/A,TRUE,"STEEL";#N/A,#N/A,TRUE,"Door"}</definedName>
    <definedName name="fsda_4_1" localSheetId="5" hidden="1">{#N/A,#N/A,TRUE,"Basic";#N/A,#N/A,TRUE,"EXT-TABLE";#N/A,#N/A,TRUE,"STEEL";#N/A,#N/A,TRUE,"INT-Table";#N/A,#N/A,TRUE,"STEEL";#N/A,#N/A,TRUE,"Door"}</definedName>
    <definedName name="fsda_4_1" localSheetId="13" hidden="1">{#N/A,#N/A,TRUE,"Basic";#N/A,#N/A,TRUE,"EXT-TABLE";#N/A,#N/A,TRUE,"STEEL";#N/A,#N/A,TRUE,"INT-Table";#N/A,#N/A,TRUE,"STEEL";#N/A,#N/A,TRUE,"Door"}</definedName>
    <definedName name="fsda_4_1" localSheetId="14" hidden="1">{#N/A,#N/A,TRUE,"Basic";#N/A,#N/A,TRUE,"EXT-TABLE";#N/A,#N/A,TRUE,"STEEL";#N/A,#N/A,TRUE,"INT-Table";#N/A,#N/A,TRUE,"STEEL";#N/A,#N/A,TRUE,"Door"}</definedName>
    <definedName name="fsda_4_1" localSheetId="15" hidden="1">{#N/A,#N/A,TRUE,"Basic";#N/A,#N/A,TRUE,"EXT-TABLE";#N/A,#N/A,TRUE,"STEEL";#N/A,#N/A,TRUE,"INT-Table";#N/A,#N/A,TRUE,"STEEL";#N/A,#N/A,TRUE,"Door"}</definedName>
    <definedName name="fsda_4_1" hidden="1">{#N/A,#N/A,TRUE,"Basic";#N/A,#N/A,TRUE,"EXT-TABLE";#N/A,#N/A,TRUE,"STEEL";#N/A,#N/A,TRUE,"INT-Table";#N/A,#N/A,TRUE,"STEEL";#N/A,#N/A,TRUE,"Door"}</definedName>
    <definedName name="fsda_4_2" localSheetId="3" hidden="1">{#N/A,#N/A,TRUE,"Basic";#N/A,#N/A,TRUE,"EXT-TABLE";#N/A,#N/A,TRUE,"STEEL";#N/A,#N/A,TRUE,"INT-Table";#N/A,#N/A,TRUE,"STEEL";#N/A,#N/A,TRUE,"Door"}</definedName>
    <definedName name="fsda_4_2" localSheetId="2" hidden="1">{#N/A,#N/A,TRUE,"Basic";#N/A,#N/A,TRUE,"EXT-TABLE";#N/A,#N/A,TRUE,"STEEL";#N/A,#N/A,TRUE,"INT-Table";#N/A,#N/A,TRUE,"STEEL";#N/A,#N/A,TRUE,"Door"}</definedName>
    <definedName name="fsda_4_2" localSheetId="4" hidden="1">{#N/A,#N/A,TRUE,"Basic";#N/A,#N/A,TRUE,"EXT-TABLE";#N/A,#N/A,TRUE,"STEEL";#N/A,#N/A,TRUE,"INT-Table";#N/A,#N/A,TRUE,"STEEL";#N/A,#N/A,TRUE,"Door"}</definedName>
    <definedName name="fsda_4_2" localSheetId="16" hidden="1">{#N/A,#N/A,TRUE,"Basic";#N/A,#N/A,TRUE,"EXT-TABLE";#N/A,#N/A,TRUE,"STEEL";#N/A,#N/A,TRUE,"INT-Table";#N/A,#N/A,TRUE,"STEEL";#N/A,#N/A,TRUE,"Door"}</definedName>
    <definedName name="fsda_4_2" localSheetId="21" hidden="1">{#N/A,#N/A,TRUE,"Basic";#N/A,#N/A,TRUE,"EXT-TABLE";#N/A,#N/A,TRUE,"STEEL";#N/A,#N/A,TRUE,"INT-Table";#N/A,#N/A,TRUE,"STEEL";#N/A,#N/A,TRUE,"Door"}</definedName>
    <definedName name="fsda_4_2" localSheetId="5" hidden="1">{#N/A,#N/A,TRUE,"Basic";#N/A,#N/A,TRUE,"EXT-TABLE";#N/A,#N/A,TRUE,"STEEL";#N/A,#N/A,TRUE,"INT-Table";#N/A,#N/A,TRUE,"STEEL";#N/A,#N/A,TRUE,"Door"}</definedName>
    <definedName name="fsda_4_2" localSheetId="13" hidden="1">{#N/A,#N/A,TRUE,"Basic";#N/A,#N/A,TRUE,"EXT-TABLE";#N/A,#N/A,TRUE,"STEEL";#N/A,#N/A,TRUE,"INT-Table";#N/A,#N/A,TRUE,"STEEL";#N/A,#N/A,TRUE,"Door"}</definedName>
    <definedName name="fsda_4_2" localSheetId="14" hidden="1">{#N/A,#N/A,TRUE,"Basic";#N/A,#N/A,TRUE,"EXT-TABLE";#N/A,#N/A,TRUE,"STEEL";#N/A,#N/A,TRUE,"INT-Table";#N/A,#N/A,TRUE,"STEEL";#N/A,#N/A,TRUE,"Door"}</definedName>
    <definedName name="fsda_4_2" localSheetId="15" hidden="1">{#N/A,#N/A,TRUE,"Basic";#N/A,#N/A,TRUE,"EXT-TABLE";#N/A,#N/A,TRUE,"STEEL";#N/A,#N/A,TRUE,"INT-Table";#N/A,#N/A,TRUE,"STEEL";#N/A,#N/A,TRUE,"Door"}</definedName>
    <definedName name="fsda_4_2" hidden="1">{#N/A,#N/A,TRUE,"Basic";#N/A,#N/A,TRUE,"EXT-TABLE";#N/A,#N/A,TRUE,"STEEL";#N/A,#N/A,TRUE,"INT-Table";#N/A,#N/A,TRUE,"STEEL";#N/A,#N/A,TRUE,"Door"}</definedName>
    <definedName name="fsda_5" localSheetId="3" hidden="1">{#N/A,#N/A,TRUE,"Basic";#N/A,#N/A,TRUE,"EXT-TABLE";#N/A,#N/A,TRUE,"STEEL";#N/A,#N/A,TRUE,"INT-Table";#N/A,#N/A,TRUE,"STEEL";#N/A,#N/A,TRUE,"Door"}</definedName>
    <definedName name="fsda_5" localSheetId="2" hidden="1">{#N/A,#N/A,TRUE,"Basic";#N/A,#N/A,TRUE,"EXT-TABLE";#N/A,#N/A,TRUE,"STEEL";#N/A,#N/A,TRUE,"INT-Table";#N/A,#N/A,TRUE,"STEEL";#N/A,#N/A,TRUE,"Door"}</definedName>
    <definedName name="fsda_5" localSheetId="4" hidden="1">{#N/A,#N/A,TRUE,"Basic";#N/A,#N/A,TRUE,"EXT-TABLE";#N/A,#N/A,TRUE,"STEEL";#N/A,#N/A,TRUE,"INT-Table";#N/A,#N/A,TRUE,"STEEL";#N/A,#N/A,TRUE,"Door"}</definedName>
    <definedName name="fsda_5" localSheetId="16" hidden="1">{#N/A,#N/A,TRUE,"Basic";#N/A,#N/A,TRUE,"EXT-TABLE";#N/A,#N/A,TRUE,"STEEL";#N/A,#N/A,TRUE,"INT-Table";#N/A,#N/A,TRUE,"STEEL";#N/A,#N/A,TRUE,"Door"}</definedName>
    <definedName name="fsda_5" localSheetId="21" hidden="1">{#N/A,#N/A,TRUE,"Basic";#N/A,#N/A,TRUE,"EXT-TABLE";#N/A,#N/A,TRUE,"STEEL";#N/A,#N/A,TRUE,"INT-Table";#N/A,#N/A,TRUE,"STEEL";#N/A,#N/A,TRUE,"Door"}</definedName>
    <definedName name="fsda_5" localSheetId="5" hidden="1">{#N/A,#N/A,TRUE,"Basic";#N/A,#N/A,TRUE,"EXT-TABLE";#N/A,#N/A,TRUE,"STEEL";#N/A,#N/A,TRUE,"INT-Table";#N/A,#N/A,TRUE,"STEEL";#N/A,#N/A,TRUE,"Door"}</definedName>
    <definedName name="fsda_5" localSheetId="13" hidden="1">{#N/A,#N/A,TRUE,"Basic";#N/A,#N/A,TRUE,"EXT-TABLE";#N/A,#N/A,TRUE,"STEEL";#N/A,#N/A,TRUE,"INT-Table";#N/A,#N/A,TRUE,"STEEL";#N/A,#N/A,TRUE,"Door"}</definedName>
    <definedName name="fsda_5" localSheetId="14" hidden="1">{#N/A,#N/A,TRUE,"Basic";#N/A,#N/A,TRUE,"EXT-TABLE";#N/A,#N/A,TRUE,"STEEL";#N/A,#N/A,TRUE,"INT-Table";#N/A,#N/A,TRUE,"STEEL";#N/A,#N/A,TRUE,"Door"}</definedName>
    <definedName name="fsda_5" localSheetId="15" hidden="1">{#N/A,#N/A,TRUE,"Basic";#N/A,#N/A,TRUE,"EXT-TABLE";#N/A,#N/A,TRUE,"STEEL";#N/A,#N/A,TRUE,"INT-Table";#N/A,#N/A,TRUE,"STEEL";#N/A,#N/A,TRUE,"Door"}</definedName>
    <definedName name="fsda_5" hidden="1">{#N/A,#N/A,TRUE,"Basic";#N/A,#N/A,TRUE,"EXT-TABLE";#N/A,#N/A,TRUE,"STEEL";#N/A,#N/A,TRUE,"INT-Table";#N/A,#N/A,TRUE,"STEEL";#N/A,#N/A,TRUE,"Door"}</definedName>
    <definedName name="fsda_5_1" localSheetId="3" hidden="1">{#N/A,#N/A,TRUE,"Basic";#N/A,#N/A,TRUE,"EXT-TABLE";#N/A,#N/A,TRUE,"STEEL";#N/A,#N/A,TRUE,"INT-Table";#N/A,#N/A,TRUE,"STEEL";#N/A,#N/A,TRUE,"Door"}</definedName>
    <definedName name="fsda_5_1" localSheetId="2" hidden="1">{#N/A,#N/A,TRUE,"Basic";#N/A,#N/A,TRUE,"EXT-TABLE";#N/A,#N/A,TRUE,"STEEL";#N/A,#N/A,TRUE,"INT-Table";#N/A,#N/A,TRUE,"STEEL";#N/A,#N/A,TRUE,"Door"}</definedName>
    <definedName name="fsda_5_1" localSheetId="4" hidden="1">{#N/A,#N/A,TRUE,"Basic";#N/A,#N/A,TRUE,"EXT-TABLE";#N/A,#N/A,TRUE,"STEEL";#N/A,#N/A,TRUE,"INT-Table";#N/A,#N/A,TRUE,"STEEL";#N/A,#N/A,TRUE,"Door"}</definedName>
    <definedName name="fsda_5_1" localSheetId="16" hidden="1">{#N/A,#N/A,TRUE,"Basic";#N/A,#N/A,TRUE,"EXT-TABLE";#N/A,#N/A,TRUE,"STEEL";#N/A,#N/A,TRUE,"INT-Table";#N/A,#N/A,TRUE,"STEEL";#N/A,#N/A,TRUE,"Door"}</definedName>
    <definedName name="fsda_5_1" localSheetId="21" hidden="1">{#N/A,#N/A,TRUE,"Basic";#N/A,#N/A,TRUE,"EXT-TABLE";#N/A,#N/A,TRUE,"STEEL";#N/A,#N/A,TRUE,"INT-Table";#N/A,#N/A,TRUE,"STEEL";#N/A,#N/A,TRUE,"Door"}</definedName>
    <definedName name="fsda_5_1" localSheetId="5" hidden="1">{#N/A,#N/A,TRUE,"Basic";#N/A,#N/A,TRUE,"EXT-TABLE";#N/A,#N/A,TRUE,"STEEL";#N/A,#N/A,TRUE,"INT-Table";#N/A,#N/A,TRUE,"STEEL";#N/A,#N/A,TRUE,"Door"}</definedName>
    <definedName name="fsda_5_1" localSheetId="13" hidden="1">{#N/A,#N/A,TRUE,"Basic";#N/A,#N/A,TRUE,"EXT-TABLE";#N/A,#N/A,TRUE,"STEEL";#N/A,#N/A,TRUE,"INT-Table";#N/A,#N/A,TRUE,"STEEL";#N/A,#N/A,TRUE,"Door"}</definedName>
    <definedName name="fsda_5_1" localSheetId="14" hidden="1">{#N/A,#N/A,TRUE,"Basic";#N/A,#N/A,TRUE,"EXT-TABLE";#N/A,#N/A,TRUE,"STEEL";#N/A,#N/A,TRUE,"INT-Table";#N/A,#N/A,TRUE,"STEEL";#N/A,#N/A,TRUE,"Door"}</definedName>
    <definedName name="fsda_5_1" localSheetId="15" hidden="1">{#N/A,#N/A,TRUE,"Basic";#N/A,#N/A,TRUE,"EXT-TABLE";#N/A,#N/A,TRUE,"STEEL";#N/A,#N/A,TRUE,"INT-Table";#N/A,#N/A,TRUE,"STEEL";#N/A,#N/A,TRUE,"Door"}</definedName>
    <definedName name="fsda_5_1" hidden="1">{#N/A,#N/A,TRUE,"Basic";#N/A,#N/A,TRUE,"EXT-TABLE";#N/A,#N/A,TRUE,"STEEL";#N/A,#N/A,TRUE,"INT-Table";#N/A,#N/A,TRUE,"STEEL";#N/A,#N/A,TRUE,"Door"}</definedName>
    <definedName name="fsda_5_2" localSheetId="3" hidden="1">{#N/A,#N/A,TRUE,"Basic";#N/A,#N/A,TRUE,"EXT-TABLE";#N/A,#N/A,TRUE,"STEEL";#N/A,#N/A,TRUE,"INT-Table";#N/A,#N/A,TRUE,"STEEL";#N/A,#N/A,TRUE,"Door"}</definedName>
    <definedName name="fsda_5_2" localSheetId="2" hidden="1">{#N/A,#N/A,TRUE,"Basic";#N/A,#N/A,TRUE,"EXT-TABLE";#N/A,#N/A,TRUE,"STEEL";#N/A,#N/A,TRUE,"INT-Table";#N/A,#N/A,TRUE,"STEEL";#N/A,#N/A,TRUE,"Door"}</definedName>
    <definedName name="fsda_5_2" localSheetId="4" hidden="1">{#N/A,#N/A,TRUE,"Basic";#N/A,#N/A,TRUE,"EXT-TABLE";#N/A,#N/A,TRUE,"STEEL";#N/A,#N/A,TRUE,"INT-Table";#N/A,#N/A,TRUE,"STEEL";#N/A,#N/A,TRUE,"Door"}</definedName>
    <definedName name="fsda_5_2" localSheetId="16" hidden="1">{#N/A,#N/A,TRUE,"Basic";#N/A,#N/A,TRUE,"EXT-TABLE";#N/A,#N/A,TRUE,"STEEL";#N/A,#N/A,TRUE,"INT-Table";#N/A,#N/A,TRUE,"STEEL";#N/A,#N/A,TRUE,"Door"}</definedName>
    <definedName name="fsda_5_2" localSheetId="21" hidden="1">{#N/A,#N/A,TRUE,"Basic";#N/A,#N/A,TRUE,"EXT-TABLE";#N/A,#N/A,TRUE,"STEEL";#N/A,#N/A,TRUE,"INT-Table";#N/A,#N/A,TRUE,"STEEL";#N/A,#N/A,TRUE,"Door"}</definedName>
    <definedName name="fsda_5_2" localSheetId="5" hidden="1">{#N/A,#N/A,TRUE,"Basic";#N/A,#N/A,TRUE,"EXT-TABLE";#N/A,#N/A,TRUE,"STEEL";#N/A,#N/A,TRUE,"INT-Table";#N/A,#N/A,TRUE,"STEEL";#N/A,#N/A,TRUE,"Door"}</definedName>
    <definedName name="fsda_5_2" localSheetId="13" hidden="1">{#N/A,#N/A,TRUE,"Basic";#N/A,#N/A,TRUE,"EXT-TABLE";#N/A,#N/A,TRUE,"STEEL";#N/A,#N/A,TRUE,"INT-Table";#N/A,#N/A,TRUE,"STEEL";#N/A,#N/A,TRUE,"Door"}</definedName>
    <definedName name="fsda_5_2" localSheetId="14" hidden="1">{#N/A,#N/A,TRUE,"Basic";#N/A,#N/A,TRUE,"EXT-TABLE";#N/A,#N/A,TRUE,"STEEL";#N/A,#N/A,TRUE,"INT-Table";#N/A,#N/A,TRUE,"STEEL";#N/A,#N/A,TRUE,"Door"}</definedName>
    <definedName name="fsda_5_2" localSheetId="15" hidden="1">{#N/A,#N/A,TRUE,"Basic";#N/A,#N/A,TRUE,"EXT-TABLE";#N/A,#N/A,TRUE,"STEEL";#N/A,#N/A,TRUE,"INT-Table";#N/A,#N/A,TRUE,"STEEL";#N/A,#N/A,TRUE,"Door"}</definedName>
    <definedName name="fsda_5_2" hidden="1">{#N/A,#N/A,TRUE,"Basic";#N/A,#N/A,TRUE,"EXT-TABLE";#N/A,#N/A,TRUE,"STEEL";#N/A,#N/A,TRUE,"INT-Table";#N/A,#N/A,TRUE,"STEEL";#N/A,#N/A,TRUE,"Door"}</definedName>
    <definedName name="fsdaa" localSheetId="3" hidden="1">{#N/A,#N/A,TRUE,"Basic";#N/A,#N/A,TRUE,"EXT-TABLE";#N/A,#N/A,TRUE,"STEEL";#N/A,#N/A,TRUE,"INT-Table";#N/A,#N/A,TRUE,"STEEL";#N/A,#N/A,TRUE,"Door"}</definedName>
    <definedName name="fsdaa" localSheetId="2" hidden="1">{#N/A,#N/A,TRUE,"Basic";#N/A,#N/A,TRUE,"EXT-TABLE";#N/A,#N/A,TRUE,"STEEL";#N/A,#N/A,TRUE,"INT-Table";#N/A,#N/A,TRUE,"STEEL";#N/A,#N/A,TRUE,"Door"}</definedName>
    <definedName name="fsdaa" localSheetId="4" hidden="1">{#N/A,#N/A,TRUE,"Basic";#N/A,#N/A,TRUE,"EXT-TABLE";#N/A,#N/A,TRUE,"STEEL";#N/A,#N/A,TRUE,"INT-Table";#N/A,#N/A,TRUE,"STEEL";#N/A,#N/A,TRUE,"Door"}</definedName>
    <definedName name="fsdaa" localSheetId="16" hidden="1">{#N/A,#N/A,TRUE,"Basic";#N/A,#N/A,TRUE,"EXT-TABLE";#N/A,#N/A,TRUE,"STEEL";#N/A,#N/A,TRUE,"INT-Table";#N/A,#N/A,TRUE,"STEEL";#N/A,#N/A,TRUE,"Door"}</definedName>
    <definedName name="fsdaa" localSheetId="21" hidden="1">{#N/A,#N/A,TRUE,"Basic";#N/A,#N/A,TRUE,"EXT-TABLE";#N/A,#N/A,TRUE,"STEEL";#N/A,#N/A,TRUE,"INT-Table";#N/A,#N/A,TRUE,"STEEL";#N/A,#N/A,TRUE,"Door"}</definedName>
    <definedName name="fsdaa" localSheetId="5" hidden="1">{#N/A,#N/A,TRUE,"Basic";#N/A,#N/A,TRUE,"EXT-TABLE";#N/A,#N/A,TRUE,"STEEL";#N/A,#N/A,TRUE,"INT-Table";#N/A,#N/A,TRUE,"STEEL";#N/A,#N/A,TRUE,"Door"}</definedName>
    <definedName name="fsdaa" localSheetId="13" hidden="1">{#N/A,#N/A,TRUE,"Basic";#N/A,#N/A,TRUE,"EXT-TABLE";#N/A,#N/A,TRUE,"STEEL";#N/A,#N/A,TRUE,"INT-Table";#N/A,#N/A,TRUE,"STEEL";#N/A,#N/A,TRUE,"Door"}</definedName>
    <definedName name="fsdaa" localSheetId="14" hidden="1">{#N/A,#N/A,TRUE,"Basic";#N/A,#N/A,TRUE,"EXT-TABLE";#N/A,#N/A,TRUE,"STEEL";#N/A,#N/A,TRUE,"INT-Table";#N/A,#N/A,TRUE,"STEEL";#N/A,#N/A,TRUE,"Door"}</definedName>
    <definedName name="fsdaa" localSheetId="15" hidden="1">{#N/A,#N/A,TRUE,"Basic";#N/A,#N/A,TRUE,"EXT-TABLE";#N/A,#N/A,TRUE,"STEEL";#N/A,#N/A,TRUE,"INT-Table";#N/A,#N/A,TRUE,"STEEL";#N/A,#N/A,TRUE,"Door"}</definedName>
    <definedName name="fsdaa" hidden="1">{#N/A,#N/A,TRUE,"Basic";#N/A,#N/A,TRUE,"EXT-TABLE";#N/A,#N/A,TRUE,"STEEL";#N/A,#N/A,TRUE,"INT-Table";#N/A,#N/A,TRUE,"STEEL";#N/A,#N/A,TRUE,"Door"}</definedName>
    <definedName name="fsdaa_1" localSheetId="3" hidden="1">{#N/A,#N/A,TRUE,"Basic";#N/A,#N/A,TRUE,"EXT-TABLE";#N/A,#N/A,TRUE,"STEEL";#N/A,#N/A,TRUE,"INT-Table";#N/A,#N/A,TRUE,"STEEL";#N/A,#N/A,TRUE,"Door"}</definedName>
    <definedName name="fsdaa_1" localSheetId="2" hidden="1">{#N/A,#N/A,TRUE,"Basic";#N/A,#N/A,TRUE,"EXT-TABLE";#N/A,#N/A,TRUE,"STEEL";#N/A,#N/A,TRUE,"INT-Table";#N/A,#N/A,TRUE,"STEEL";#N/A,#N/A,TRUE,"Door"}</definedName>
    <definedName name="fsdaa_1" localSheetId="4" hidden="1">{#N/A,#N/A,TRUE,"Basic";#N/A,#N/A,TRUE,"EXT-TABLE";#N/A,#N/A,TRUE,"STEEL";#N/A,#N/A,TRUE,"INT-Table";#N/A,#N/A,TRUE,"STEEL";#N/A,#N/A,TRUE,"Door"}</definedName>
    <definedName name="fsdaa_1" localSheetId="16" hidden="1">{#N/A,#N/A,TRUE,"Basic";#N/A,#N/A,TRUE,"EXT-TABLE";#N/A,#N/A,TRUE,"STEEL";#N/A,#N/A,TRUE,"INT-Table";#N/A,#N/A,TRUE,"STEEL";#N/A,#N/A,TRUE,"Door"}</definedName>
    <definedName name="fsdaa_1" localSheetId="21" hidden="1">{#N/A,#N/A,TRUE,"Basic";#N/A,#N/A,TRUE,"EXT-TABLE";#N/A,#N/A,TRUE,"STEEL";#N/A,#N/A,TRUE,"INT-Table";#N/A,#N/A,TRUE,"STEEL";#N/A,#N/A,TRUE,"Door"}</definedName>
    <definedName name="fsdaa_1" localSheetId="5" hidden="1">{#N/A,#N/A,TRUE,"Basic";#N/A,#N/A,TRUE,"EXT-TABLE";#N/A,#N/A,TRUE,"STEEL";#N/A,#N/A,TRUE,"INT-Table";#N/A,#N/A,TRUE,"STEEL";#N/A,#N/A,TRUE,"Door"}</definedName>
    <definedName name="fsdaa_1" localSheetId="13" hidden="1">{#N/A,#N/A,TRUE,"Basic";#N/A,#N/A,TRUE,"EXT-TABLE";#N/A,#N/A,TRUE,"STEEL";#N/A,#N/A,TRUE,"INT-Table";#N/A,#N/A,TRUE,"STEEL";#N/A,#N/A,TRUE,"Door"}</definedName>
    <definedName name="fsdaa_1" localSheetId="14" hidden="1">{#N/A,#N/A,TRUE,"Basic";#N/A,#N/A,TRUE,"EXT-TABLE";#N/A,#N/A,TRUE,"STEEL";#N/A,#N/A,TRUE,"INT-Table";#N/A,#N/A,TRUE,"STEEL";#N/A,#N/A,TRUE,"Door"}</definedName>
    <definedName name="fsdaa_1" localSheetId="15" hidden="1">{#N/A,#N/A,TRUE,"Basic";#N/A,#N/A,TRUE,"EXT-TABLE";#N/A,#N/A,TRUE,"STEEL";#N/A,#N/A,TRUE,"INT-Table";#N/A,#N/A,TRUE,"STEEL";#N/A,#N/A,TRUE,"Door"}</definedName>
    <definedName name="fsdaa_1" hidden="1">{#N/A,#N/A,TRUE,"Basic";#N/A,#N/A,TRUE,"EXT-TABLE";#N/A,#N/A,TRUE,"STEEL";#N/A,#N/A,TRUE,"INT-Table";#N/A,#N/A,TRUE,"STEEL";#N/A,#N/A,TRUE,"Door"}</definedName>
    <definedName name="fsdaa_1_1" localSheetId="3" hidden="1">{#N/A,#N/A,TRUE,"Basic";#N/A,#N/A,TRUE,"EXT-TABLE";#N/A,#N/A,TRUE,"STEEL";#N/A,#N/A,TRUE,"INT-Table";#N/A,#N/A,TRUE,"STEEL";#N/A,#N/A,TRUE,"Door"}</definedName>
    <definedName name="fsdaa_1_1" localSheetId="2" hidden="1">{#N/A,#N/A,TRUE,"Basic";#N/A,#N/A,TRUE,"EXT-TABLE";#N/A,#N/A,TRUE,"STEEL";#N/A,#N/A,TRUE,"INT-Table";#N/A,#N/A,TRUE,"STEEL";#N/A,#N/A,TRUE,"Door"}</definedName>
    <definedName name="fsdaa_1_1" localSheetId="4" hidden="1">{#N/A,#N/A,TRUE,"Basic";#N/A,#N/A,TRUE,"EXT-TABLE";#N/A,#N/A,TRUE,"STEEL";#N/A,#N/A,TRUE,"INT-Table";#N/A,#N/A,TRUE,"STEEL";#N/A,#N/A,TRUE,"Door"}</definedName>
    <definedName name="fsdaa_1_1" localSheetId="16" hidden="1">{#N/A,#N/A,TRUE,"Basic";#N/A,#N/A,TRUE,"EXT-TABLE";#N/A,#N/A,TRUE,"STEEL";#N/A,#N/A,TRUE,"INT-Table";#N/A,#N/A,TRUE,"STEEL";#N/A,#N/A,TRUE,"Door"}</definedName>
    <definedName name="fsdaa_1_1" localSheetId="21" hidden="1">{#N/A,#N/A,TRUE,"Basic";#N/A,#N/A,TRUE,"EXT-TABLE";#N/A,#N/A,TRUE,"STEEL";#N/A,#N/A,TRUE,"INT-Table";#N/A,#N/A,TRUE,"STEEL";#N/A,#N/A,TRUE,"Door"}</definedName>
    <definedName name="fsdaa_1_1" localSheetId="5" hidden="1">{#N/A,#N/A,TRUE,"Basic";#N/A,#N/A,TRUE,"EXT-TABLE";#N/A,#N/A,TRUE,"STEEL";#N/A,#N/A,TRUE,"INT-Table";#N/A,#N/A,TRUE,"STEEL";#N/A,#N/A,TRUE,"Door"}</definedName>
    <definedName name="fsdaa_1_1" localSheetId="13" hidden="1">{#N/A,#N/A,TRUE,"Basic";#N/A,#N/A,TRUE,"EXT-TABLE";#N/A,#N/A,TRUE,"STEEL";#N/A,#N/A,TRUE,"INT-Table";#N/A,#N/A,TRUE,"STEEL";#N/A,#N/A,TRUE,"Door"}</definedName>
    <definedName name="fsdaa_1_1" localSheetId="14" hidden="1">{#N/A,#N/A,TRUE,"Basic";#N/A,#N/A,TRUE,"EXT-TABLE";#N/A,#N/A,TRUE,"STEEL";#N/A,#N/A,TRUE,"INT-Table";#N/A,#N/A,TRUE,"STEEL";#N/A,#N/A,TRUE,"Door"}</definedName>
    <definedName name="fsdaa_1_1" localSheetId="15" hidden="1">{#N/A,#N/A,TRUE,"Basic";#N/A,#N/A,TRUE,"EXT-TABLE";#N/A,#N/A,TRUE,"STEEL";#N/A,#N/A,TRUE,"INT-Table";#N/A,#N/A,TRUE,"STEEL";#N/A,#N/A,TRUE,"Door"}</definedName>
    <definedName name="fsdaa_1_1" hidden="1">{#N/A,#N/A,TRUE,"Basic";#N/A,#N/A,TRUE,"EXT-TABLE";#N/A,#N/A,TRUE,"STEEL";#N/A,#N/A,TRUE,"INT-Table";#N/A,#N/A,TRUE,"STEEL";#N/A,#N/A,TRUE,"Door"}</definedName>
    <definedName name="fsdaa_1_2" localSheetId="3" hidden="1">{#N/A,#N/A,TRUE,"Basic";#N/A,#N/A,TRUE,"EXT-TABLE";#N/A,#N/A,TRUE,"STEEL";#N/A,#N/A,TRUE,"INT-Table";#N/A,#N/A,TRUE,"STEEL";#N/A,#N/A,TRUE,"Door"}</definedName>
    <definedName name="fsdaa_1_2" localSheetId="2" hidden="1">{#N/A,#N/A,TRUE,"Basic";#N/A,#N/A,TRUE,"EXT-TABLE";#N/A,#N/A,TRUE,"STEEL";#N/A,#N/A,TRUE,"INT-Table";#N/A,#N/A,TRUE,"STEEL";#N/A,#N/A,TRUE,"Door"}</definedName>
    <definedName name="fsdaa_1_2" localSheetId="4" hidden="1">{#N/A,#N/A,TRUE,"Basic";#N/A,#N/A,TRUE,"EXT-TABLE";#N/A,#N/A,TRUE,"STEEL";#N/A,#N/A,TRUE,"INT-Table";#N/A,#N/A,TRUE,"STEEL";#N/A,#N/A,TRUE,"Door"}</definedName>
    <definedName name="fsdaa_1_2" localSheetId="16" hidden="1">{#N/A,#N/A,TRUE,"Basic";#N/A,#N/A,TRUE,"EXT-TABLE";#N/A,#N/A,TRUE,"STEEL";#N/A,#N/A,TRUE,"INT-Table";#N/A,#N/A,TRUE,"STEEL";#N/A,#N/A,TRUE,"Door"}</definedName>
    <definedName name="fsdaa_1_2" localSheetId="21" hidden="1">{#N/A,#N/A,TRUE,"Basic";#N/A,#N/A,TRUE,"EXT-TABLE";#N/A,#N/A,TRUE,"STEEL";#N/A,#N/A,TRUE,"INT-Table";#N/A,#N/A,TRUE,"STEEL";#N/A,#N/A,TRUE,"Door"}</definedName>
    <definedName name="fsdaa_1_2" localSheetId="5" hidden="1">{#N/A,#N/A,TRUE,"Basic";#N/A,#N/A,TRUE,"EXT-TABLE";#N/A,#N/A,TRUE,"STEEL";#N/A,#N/A,TRUE,"INT-Table";#N/A,#N/A,TRUE,"STEEL";#N/A,#N/A,TRUE,"Door"}</definedName>
    <definedName name="fsdaa_1_2" localSheetId="13" hidden="1">{#N/A,#N/A,TRUE,"Basic";#N/A,#N/A,TRUE,"EXT-TABLE";#N/A,#N/A,TRUE,"STEEL";#N/A,#N/A,TRUE,"INT-Table";#N/A,#N/A,TRUE,"STEEL";#N/A,#N/A,TRUE,"Door"}</definedName>
    <definedName name="fsdaa_1_2" localSheetId="14" hidden="1">{#N/A,#N/A,TRUE,"Basic";#N/A,#N/A,TRUE,"EXT-TABLE";#N/A,#N/A,TRUE,"STEEL";#N/A,#N/A,TRUE,"INT-Table";#N/A,#N/A,TRUE,"STEEL";#N/A,#N/A,TRUE,"Door"}</definedName>
    <definedName name="fsdaa_1_2" localSheetId="15" hidden="1">{#N/A,#N/A,TRUE,"Basic";#N/A,#N/A,TRUE,"EXT-TABLE";#N/A,#N/A,TRUE,"STEEL";#N/A,#N/A,TRUE,"INT-Table";#N/A,#N/A,TRUE,"STEEL";#N/A,#N/A,TRUE,"Door"}</definedName>
    <definedName name="fsdaa_1_2" hidden="1">{#N/A,#N/A,TRUE,"Basic";#N/A,#N/A,TRUE,"EXT-TABLE";#N/A,#N/A,TRUE,"STEEL";#N/A,#N/A,TRUE,"INT-Table";#N/A,#N/A,TRUE,"STEEL";#N/A,#N/A,TRUE,"Door"}</definedName>
    <definedName name="fsdaa_2" localSheetId="3" hidden="1">{#N/A,#N/A,TRUE,"Basic";#N/A,#N/A,TRUE,"EXT-TABLE";#N/A,#N/A,TRUE,"STEEL";#N/A,#N/A,TRUE,"INT-Table";#N/A,#N/A,TRUE,"STEEL";#N/A,#N/A,TRUE,"Door"}</definedName>
    <definedName name="fsdaa_2" localSheetId="2" hidden="1">{#N/A,#N/A,TRUE,"Basic";#N/A,#N/A,TRUE,"EXT-TABLE";#N/A,#N/A,TRUE,"STEEL";#N/A,#N/A,TRUE,"INT-Table";#N/A,#N/A,TRUE,"STEEL";#N/A,#N/A,TRUE,"Door"}</definedName>
    <definedName name="fsdaa_2" localSheetId="4" hidden="1">{#N/A,#N/A,TRUE,"Basic";#N/A,#N/A,TRUE,"EXT-TABLE";#N/A,#N/A,TRUE,"STEEL";#N/A,#N/A,TRUE,"INT-Table";#N/A,#N/A,TRUE,"STEEL";#N/A,#N/A,TRUE,"Door"}</definedName>
    <definedName name="fsdaa_2" localSheetId="16" hidden="1">{#N/A,#N/A,TRUE,"Basic";#N/A,#N/A,TRUE,"EXT-TABLE";#N/A,#N/A,TRUE,"STEEL";#N/A,#N/A,TRUE,"INT-Table";#N/A,#N/A,TRUE,"STEEL";#N/A,#N/A,TRUE,"Door"}</definedName>
    <definedName name="fsdaa_2" localSheetId="21" hidden="1">{#N/A,#N/A,TRUE,"Basic";#N/A,#N/A,TRUE,"EXT-TABLE";#N/A,#N/A,TRUE,"STEEL";#N/A,#N/A,TRUE,"INT-Table";#N/A,#N/A,TRUE,"STEEL";#N/A,#N/A,TRUE,"Door"}</definedName>
    <definedName name="fsdaa_2" localSheetId="5" hidden="1">{#N/A,#N/A,TRUE,"Basic";#N/A,#N/A,TRUE,"EXT-TABLE";#N/A,#N/A,TRUE,"STEEL";#N/A,#N/A,TRUE,"INT-Table";#N/A,#N/A,TRUE,"STEEL";#N/A,#N/A,TRUE,"Door"}</definedName>
    <definedName name="fsdaa_2" localSheetId="13" hidden="1">{#N/A,#N/A,TRUE,"Basic";#N/A,#N/A,TRUE,"EXT-TABLE";#N/A,#N/A,TRUE,"STEEL";#N/A,#N/A,TRUE,"INT-Table";#N/A,#N/A,TRUE,"STEEL";#N/A,#N/A,TRUE,"Door"}</definedName>
    <definedName name="fsdaa_2" localSheetId="14" hidden="1">{#N/A,#N/A,TRUE,"Basic";#N/A,#N/A,TRUE,"EXT-TABLE";#N/A,#N/A,TRUE,"STEEL";#N/A,#N/A,TRUE,"INT-Table";#N/A,#N/A,TRUE,"STEEL";#N/A,#N/A,TRUE,"Door"}</definedName>
    <definedName name="fsdaa_2" localSheetId="15" hidden="1">{#N/A,#N/A,TRUE,"Basic";#N/A,#N/A,TRUE,"EXT-TABLE";#N/A,#N/A,TRUE,"STEEL";#N/A,#N/A,TRUE,"INT-Table";#N/A,#N/A,TRUE,"STEEL";#N/A,#N/A,TRUE,"Door"}</definedName>
    <definedName name="fsdaa_2" hidden="1">{#N/A,#N/A,TRUE,"Basic";#N/A,#N/A,TRUE,"EXT-TABLE";#N/A,#N/A,TRUE,"STEEL";#N/A,#N/A,TRUE,"INT-Table";#N/A,#N/A,TRUE,"STEEL";#N/A,#N/A,TRUE,"Door"}</definedName>
    <definedName name="fsdaa_2_1" localSheetId="3" hidden="1">{#N/A,#N/A,TRUE,"Basic";#N/A,#N/A,TRUE,"EXT-TABLE";#N/A,#N/A,TRUE,"STEEL";#N/A,#N/A,TRUE,"INT-Table";#N/A,#N/A,TRUE,"STEEL";#N/A,#N/A,TRUE,"Door"}</definedName>
    <definedName name="fsdaa_2_1" localSheetId="2" hidden="1">{#N/A,#N/A,TRUE,"Basic";#N/A,#N/A,TRUE,"EXT-TABLE";#N/A,#N/A,TRUE,"STEEL";#N/A,#N/A,TRUE,"INT-Table";#N/A,#N/A,TRUE,"STEEL";#N/A,#N/A,TRUE,"Door"}</definedName>
    <definedName name="fsdaa_2_1" localSheetId="4" hidden="1">{#N/A,#N/A,TRUE,"Basic";#N/A,#N/A,TRUE,"EXT-TABLE";#N/A,#N/A,TRUE,"STEEL";#N/A,#N/A,TRUE,"INT-Table";#N/A,#N/A,TRUE,"STEEL";#N/A,#N/A,TRUE,"Door"}</definedName>
    <definedName name="fsdaa_2_1" localSheetId="16" hidden="1">{#N/A,#N/A,TRUE,"Basic";#N/A,#N/A,TRUE,"EXT-TABLE";#N/A,#N/A,TRUE,"STEEL";#N/A,#N/A,TRUE,"INT-Table";#N/A,#N/A,TRUE,"STEEL";#N/A,#N/A,TRUE,"Door"}</definedName>
    <definedName name="fsdaa_2_1" localSheetId="21" hidden="1">{#N/A,#N/A,TRUE,"Basic";#N/A,#N/A,TRUE,"EXT-TABLE";#N/A,#N/A,TRUE,"STEEL";#N/A,#N/A,TRUE,"INT-Table";#N/A,#N/A,TRUE,"STEEL";#N/A,#N/A,TRUE,"Door"}</definedName>
    <definedName name="fsdaa_2_1" localSheetId="5" hidden="1">{#N/A,#N/A,TRUE,"Basic";#N/A,#N/A,TRUE,"EXT-TABLE";#N/A,#N/A,TRUE,"STEEL";#N/A,#N/A,TRUE,"INT-Table";#N/A,#N/A,TRUE,"STEEL";#N/A,#N/A,TRUE,"Door"}</definedName>
    <definedName name="fsdaa_2_1" localSheetId="13" hidden="1">{#N/A,#N/A,TRUE,"Basic";#N/A,#N/A,TRUE,"EXT-TABLE";#N/A,#N/A,TRUE,"STEEL";#N/A,#N/A,TRUE,"INT-Table";#N/A,#N/A,TRUE,"STEEL";#N/A,#N/A,TRUE,"Door"}</definedName>
    <definedName name="fsdaa_2_1" localSheetId="14" hidden="1">{#N/A,#N/A,TRUE,"Basic";#N/A,#N/A,TRUE,"EXT-TABLE";#N/A,#N/A,TRUE,"STEEL";#N/A,#N/A,TRUE,"INT-Table";#N/A,#N/A,TRUE,"STEEL";#N/A,#N/A,TRUE,"Door"}</definedName>
    <definedName name="fsdaa_2_1" localSheetId="15" hidden="1">{#N/A,#N/A,TRUE,"Basic";#N/A,#N/A,TRUE,"EXT-TABLE";#N/A,#N/A,TRUE,"STEEL";#N/A,#N/A,TRUE,"INT-Table";#N/A,#N/A,TRUE,"STEEL";#N/A,#N/A,TRUE,"Door"}</definedName>
    <definedName name="fsdaa_2_1" hidden="1">{#N/A,#N/A,TRUE,"Basic";#N/A,#N/A,TRUE,"EXT-TABLE";#N/A,#N/A,TRUE,"STEEL";#N/A,#N/A,TRUE,"INT-Table";#N/A,#N/A,TRUE,"STEEL";#N/A,#N/A,TRUE,"Door"}</definedName>
    <definedName name="fsdaa_2_2" localSheetId="3" hidden="1">{#N/A,#N/A,TRUE,"Basic";#N/A,#N/A,TRUE,"EXT-TABLE";#N/A,#N/A,TRUE,"STEEL";#N/A,#N/A,TRUE,"INT-Table";#N/A,#N/A,TRUE,"STEEL";#N/A,#N/A,TRUE,"Door"}</definedName>
    <definedName name="fsdaa_2_2" localSheetId="2" hidden="1">{#N/A,#N/A,TRUE,"Basic";#N/A,#N/A,TRUE,"EXT-TABLE";#N/A,#N/A,TRUE,"STEEL";#N/A,#N/A,TRUE,"INT-Table";#N/A,#N/A,TRUE,"STEEL";#N/A,#N/A,TRUE,"Door"}</definedName>
    <definedName name="fsdaa_2_2" localSheetId="4" hidden="1">{#N/A,#N/A,TRUE,"Basic";#N/A,#N/A,TRUE,"EXT-TABLE";#N/A,#N/A,TRUE,"STEEL";#N/A,#N/A,TRUE,"INT-Table";#N/A,#N/A,TRUE,"STEEL";#N/A,#N/A,TRUE,"Door"}</definedName>
    <definedName name="fsdaa_2_2" localSheetId="16" hidden="1">{#N/A,#N/A,TRUE,"Basic";#N/A,#N/A,TRUE,"EXT-TABLE";#N/A,#N/A,TRUE,"STEEL";#N/A,#N/A,TRUE,"INT-Table";#N/A,#N/A,TRUE,"STEEL";#N/A,#N/A,TRUE,"Door"}</definedName>
    <definedName name="fsdaa_2_2" localSheetId="21" hidden="1">{#N/A,#N/A,TRUE,"Basic";#N/A,#N/A,TRUE,"EXT-TABLE";#N/A,#N/A,TRUE,"STEEL";#N/A,#N/A,TRUE,"INT-Table";#N/A,#N/A,TRUE,"STEEL";#N/A,#N/A,TRUE,"Door"}</definedName>
    <definedName name="fsdaa_2_2" localSheetId="5" hidden="1">{#N/A,#N/A,TRUE,"Basic";#N/A,#N/A,TRUE,"EXT-TABLE";#N/A,#N/A,TRUE,"STEEL";#N/A,#N/A,TRUE,"INT-Table";#N/A,#N/A,TRUE,"STEEL";#N/A,#N/A,TRUE,"Door"}</definedName>
    <definedName name="fsdaa_2_2" localSheetId="13" hidden="1">{#N/A,#N/A,TRUE,"Basic";#N/A,#N/A,TRUE,"EXT-TABLE";#N/A,#N/A,TRUE,"STEEL";#N/A,#N/A,TRUE,"INT-Table";#N/A,#N/A,TRUE,"STEEL";#N/A,#N/A,TRUE,"Door"}</definedName>
    <definedName name="fsdaa_2_2" localSheetId="14" hidden="1">{#N/A,#N/A,TRUE,"Basic";#N/A,#N/A,TRUE,"EXT-TABLE";#N/A,#N/A,TRUE,"STEEL";#N/A,#N/A,TRUE,"INT-Table";#N/A,#N/A,TRUE,"STEEL";#N/A,#N/A,TRUE,"Door"}</definedName>
    <definedName name="fsdaa_2_2" localSheetId="15" hidden="1">{#N/A,#N/A,TRUE,"Basic";#N/A,#N/A,TRUE,"EXT-TABLE";#N/A,#N/A,TRUE,"STEEL";#N/A,#N/A,TRUE,"INT-Table";#N/A,#N/A,TRUE,"STEEL";#N/A,#N/A,TRUE,"Door"}</definedName>
    <definedName name="fsdaa_2_2" hidden="1">{#N/A,#N/A,TRUE,"Basic";#N/A,#N/A,TRUE,"EXT-TABLE";#N/A,#N/A,TRUE,"STEEL";#N/A,#N/A,TRUE,"INT-Table";#N/A,#N/A,TRUE,"STEEL";#N/A,#N/A,TRUE,"Door"}</definedName>
    <definedName name="fsdaa_3" localSheetId="3" hidden="1">{#N/A,#N/A,TRUE,"Basic";#N/A,#N/A,TRUE,"EXT-TABLE";#N/A,#N/A,TRUE,"STEEL";#N/A,#N/A,TRUE,"INT-Table";#N/A,#N/A,TRUE,"STEEL";#N/A,#N/A,TRUE,"Door"}</definedName>
    <definedName name="fsdaa_3" localSheetId="2" hidden="1">{#N/A,#N/A,TRUE,"Basic";#N/A,#N/A,TRUE,"EXT-TABLE";#N/A,#N/A,TRUE,"STEEL";#N/A,#N/A,TRUE,"INT-Table";#N/A,#N/A,TRUE,"STEEL";#N/A,#N/A,TRUE,"Door"}</definedName>
    <definedName name="fsdaa_3" localSheetId="4" hidden="1">{#N/A,#N/A,TRUE,"Basic";#N/A,#N/A,TRUE,"EXT-TABLE";#N/A,#N/A,TRUE,"STEEL";#N/A,#N/A,TRUE,"INT-Table";#N/A,#N/A,TRUE,"STEEL";#N/A,#N/A,TRUE,"Door"}</definedName>
    <definedName name="fsdaa_3" localSheetId="16" hidden="1">{#N/A,#N/A,TRUE,"Basic";#N/A,#N/A,TRUE,"EXT-TABLE";#N/A,#N/A,TRUE,"STEEL";#N/A,#N/A,TRUE,"INT-Table";#N/A,#N/A,TRUE,"STEEL";#N/A,#N/A,TRUE,"Door"}</definedName>
    <definedName name="fsdaa_3" localSheetId="21" hidden="1">{#N/A,#N/A,TRUE,"Basic";#N/A,#N/A,TRUE,"EXT-TABLE";#N/A,#N/A,TRUE,"STEEL";#N/A,#N/A,TRUE,"INT-Table";#N/A,#N/A,TRUE,"STEEL";#N/A,#N/A,TRUE,"Door"}</definedName>
    <definedName name="fsdaa_3" localSheetId="5" hidden="1">{#N/A,#N/A,TRUE,"Basic";#N/A,#N/A,TRUE,"EXT-TABLE";#N/A,#N/A,TRUE,"STEEL";#N/A,#N/A,TRUE,"INT-Table";#N/A,#N/A,TRUE,"STEEL";#N/A,#N/A,TRUE,"Door"}</definedName>
    <definedName name="fsdaa_3" localSheetId="13" hidden="1">{#N/A,#N/A,TRUE,"Basic";#N/A,#N/A,TRUE,"EXT-TABLE";#N/A,#N/A,TRUE,"STEEL";#N/A,#N/A,TRUE,"INT-Table";#N/A,#N/A,TRUE,"STEEL";#N/A,#N/A,TRUE,"Door"}</definedName>
    <definedName name="fsdaa_3" localSheetId="14" hidden="1">{#N/A,#N/A,TRUE,"Basic";#N/A,#N/A,TRUE,"EXT-TABLE";#N/A,#N/A,TRUE,"STEEL";#N/A,#N/A,TRUE,"INT-Table";#N/A,#N/A,TRUE,"STEEL";#N/A,#N/A,TRUE,"Door"}</definedName>
    <definedName name="fsdaa_3" localSheetId="15" hidden="1">{#N/A,#N/A,TRUE,"Basic";#N/A,#N/A,TRUE,"EXT-TABLE";#N/A,#N/A,TRUE,"STEEL";#N/A,#N/A,TRUE,"INT-Table";#N/A,#N/A,TRUE,"STEEL";#N/A,#N/A,TRUE,"Door"}</definedName>
    <definedName name="fsdaa_3" hidden="1">{#N/A,#N/A,TRUE,"Basic";#N/A,#N/A,TRUE,"EXT-TABLE";#N/A,#N/A,TRUE,"STEEL";#N/A,#N/A,TRUE,"INT-Table";#N/A,#N/A,TRUE,"STEEL";#N/A,#N/A,TRUE,"Door"}</definedName>
    <definedName name="fsdaa_3_1" localSheetId="3" hidden="1">{#N/A,#N/A,TRUE,"Basic";#N/A,#N/A,TRUE,"EXT-TABLE";#N/A,#N/A,TRUE,"STEEL";#N/A,#N/A,TRUE,"INT-Table";#N/A,#N/A,TRUE,"STEEL";#N/A,#N/A,TRUE,"Door"}</definedName>
    <definedName name="fsdaa_3_1" localSheetId="2" hidden="1">{#N/A,#N/A,TRUE,"Basic";#N/A,#N/A,TRUE,"EXT-TABLE";#N/A,#N/A,TRUE,"STEEL";#N/A,#N/A,TRUE,"INT-Table";#N/A,#N/A,TRUE,"STEEL";#N/A,#N/A,TRUE,"Door"}</definedName>
    <definedName name="fsdaa_3_1" localSheetId="4" hidden="1">{#N/A,#N/A,TRUE,"Basic";#N/A,#N/A,TRUE,"EXT-TABLE";#N/A,#N/A,TRUE,"STEEL";#N/A,#N/A,TRUE,"INT-Table";#N/A,#N/A,TRUE,"STEEL";#N/A,#N/A,TRUE,"Door"}</definedName>
    <definedName name="fsdaa_3_1" localSheetId="16" hidden="1">{#N/A,#N/A,TRUE,"Basic";#N/A,#N/A,TRUE,"EXT-TABLE";#N/A,#N/A,TRUE,"STEEL";#N/A,#N/A,TRUE,"INT-Table";#N/A,#N/A,TRUE,"STEEL";#N/A,#N/A,TRUE,"Door"}</definedName>
    <definedName name="fsdaa_3_1" localSheetId="21" hidden="1">{#N/A,#N/A,TRUE,"Basic";#N/A,#N/A,TRUE,"EXT-TABLE";#N/A,#N/A,TRUE,"STEEL";#N/A,#N/A,TRUE,"INT-Table";#N/A,#N/A,TRUE,"STEEL";#N/A,#N/A,TRUE,"Door"}</definedName>
    <definedName name="fsdaa_3_1" localSheetId="5" hidden="1">{#N/A,#N/A,TRUE,"Basic";#N/A,#N/A,TRUE,"EXT-TABLE";#N/A,#N/A,TRUE,"STEEL";#N/A,#N/A,TRUE,"INT-Table";#N/A,#N/A,TRUE,"STEEL";#N/A,#N/A,TRUE,"Door"}</definedName>
    <definedName name="fsdaa_3_1" localSheetId="13" hidden="1">{#N/A,#N/A,TRUE,"Basic";#N/A,#N/A,TRUE,"EXT-TABLE";#N/A,#N/A,TRUE,"STEEL";#N/A,#N/A,TRUE,"INT-Table";#N/A,#N/A,TRUE,"STEEL";#N/A,#N/A,TRUE,"Door"}</definedName>
    <definedName name="fsdaa_3_1" localSheetId="14" hidden="1">{#N/A,#N/A,TRUE,"Basic";#N/A,#N/A,TRUE,"EXT-TABLE";#N/A,#N/A,TRUE,"STEEL";#N/A,#N/A,TRUE,"INT-Table";#N/A,#N/A,TRUE,"STEEL";#N/A,#N/A,TRUE,"Door"}</definedName>
    <definedName name="fsdaa_3_1" localSheetId="15" hidden="1">{#N/A,#N/A,TRUE,"Basic";#N/A,#N/A,TRUE,"EXT-TABLE";#N/A,#N/A,TRUE,"STEEL";#N/A,#N/A,TRUE,"INT-Table";#N/A,#N/A,TRUE,"STEEL";#N/A,#N/A,TRUE,"Door"}</definedName>
    <definedName name="fsdaa_3_1" hidden="1">{#N/A,#N/A,TRUE,"Basic";#N/A,#N/A,TRUE,"EXT-TABLE";#N/A,#N/A,TRUE,"STEEL";#N/A,#N/A,TRUE,"INT-Table";#N/A,#N/A,TRUE,"STEEL";#N/A,#N/A,TRUE,"Door"}</definedName>
    <definedName name="fsdaa_3_2" localSheetId="3" hidden="1">{#N/A,#N/A,TRUE,"Basic";#N/A,#N/A,TRUE,"EXT-TABLE";#N/A,#N/A,TRUE,"STEEL";#N/A,#N/A,TRUE,"INT-Table";#N/A,#N/A,TRUE,"STEEL";#N/A,#N/A,TRUE,"Door"}</definedName>
    <definedName name="fsdaa_3_2" localSheetId="2" hidden="1">{#N/A,#N/A,TRUE,"Basic";#N/A,#N/A,TRUE,"EXT-TABLE";#N/A,#N/A,TRUE,"STEEL";#N/A,#N/A,TRUE,"INT-Table";#N/A,#N/A,TRUE,"STEEL";#N/A,#N/A,TRUE,"Door"}</definedName>
    <definedName name="fsdaa_3_2" localSheetId="4" hidden="1">{#N/A,#N/A,TRUE,"Basic";#N/A,#N/A,TRUE,"EXT-TABLE";#N/A,#N/A,TRUE,"STEEL";#N/A,#N/A,TRUE,"INT-Table";#N/A,#N/A,TRUE,"STEEL";#N/A,#N/A,TRUE,"Door"}</definedName>
    <definedName name="fsdaa_3_2" localSheetId="16" hidden="1">{#N/A,#N/A,TRUE,"Basic";#N/A,#N/A,TRUE,"EXT-TABLE";#N/A,#N/A,TRUE,"STEEL";#N/A,#N/A,TRUE,"INT-Table";#N/A,#N/A,TRUE,"STEEL";#N/A,#N/A,TRUE,"Door"}</definedName>
    <definedName name="fsdaa_3_2" localSheetId="21" hidden="1">{#N/A,#N/A,TRUE,"Basic";#N/A,#N/A,TRUE,"EXT-TABLE";#N/A,#N/A,TRUE,"STEEL";#N/A,#N/A,TRUE,"INT-Table";#N/A,#N/A,TRUE,"STEEL";#N/A,#N/A,TRUE,"Door"}</definedName>
    <definedName name="fsdaa_3_2" localSheetId="5" hidden="1">{#N/A,#N/A,TRUE,"Basic";#N/A,#N/A,TRUE,"EXT-TABLE";#N/A,#N/A,TRUE,"STEEL";#N/A,#N/A,TRUE,"INT-Table";#N/A,#N/A,TRUE,"STEEL";#N/A,#N/A,TRUE,"Door"}</definedName>
    <definedName name="fsdaa_3_2" localSheetId="13" hidden="1">{#N/A,#N/A,TRUE,"Basic";#N/A,#N/A,TRUE,"EXT-TABLE";#N/A,#N/A,TRUE,"STEEL";#N/A,#N/A,TRUE,"INT-Table";#N/A,#N/A,TRUE,"STEEL";#N/A,#N/A,TRUE,"Door"}</definedName>
    <definedName name="fsdaa_3_2" localSheetId="14" hidden="1">{#N/A,#N/A,TRUE,"Basic";#N/A,#N/A,TRUE,"EXT-TABLE";#N/A,#N/A,TRUE,"STEEL";#N/A,#N/A,TRUE,"INT-Table";#N/A,#N/A,TRUE,"STEEL";#N/A,#N/A,TRUE,"Door"}</definedName>
    <definedName name="fsdaa_3_2" localSheetId="15" hidden="1">{#N/A,#N/A,TRUE,"Basic";#N/A,#N/A,TRUE,"EXT-TABLE";#N/A,#N/A,TRUE,"STEEL";#N/A,#N/A,TRUE,"INT-Table";#N/A,#N/A,TRUE,"STEEL";#N/A,#N/A,TRUE,"Door"}</definedName>
    <definedName name="fsdaa_3_2" hidden="1">{#N/A,#N/A,TRUE,"Basic";#N/A,#N/A,TRUE,"EXT-TABLE";#N/A,#N/A,TRUE,"STEEL";#N/A,#N/A,TRUE,"INT-Table";#N/A,#N/A,TRUE,"STEEL";#N/A,#N/A,TRUE,"Door"}</definedName>
    <definedName name="fsdaa_4" localSheetId="3" hidden="1">{#N/A,#N/A,TRUE,"Basic";#N/A,#N/A,TRUE,"EXT-TABLE";#N/A,#N/A,TRUE,"STEEL";#N/A,#N/A,TRUE,"INT-Table";#N/A,#N/A,TRUE,"STEEL";#N/A,#N/A,TRUE,"Door"}</definedName>
    <definedName name="fsdaa_4" localSheetId="2" hidden="1">{#N/A,#N/A,TRUE,"Basic";#N/A,#N/A,TRUE,"EXT-TABLE";#N/A,#N/A,TRUE,"STEEL";#N/A,#N/A,TRUE,"INT-Table";#N/A,#N/A,TRUE,"STEEL";#N/A,#N/A,TRUE,"Door"}</definedName>
    <definedName name="fsdaa_4" localSheetId="4" hidden="1">{#N/A,#N/A,TRUE,"Basic";#N/A,#N/A,TRUE,"EXT-TABLE";#N/A,#N/A,TRUE,"STEEL";#N/A,#N/A,TRUE,"INT-Table";#N/A,#N/A,TRUE,"STEEL";#N/A,#N/A,TRUE,"Door"}</definedName>
    <definedName name="fsdaa_4" localSheetId="16" hidden="1">{#N/A,#N/A,TRUE,"Basic";#N/A,#N/A,TRUE,"EXT-TABLE";#N/A,#N/A,TRUE,"STEEL";#N/A,#N/A,TRUE,"INT-Table";#N/A,#N/A,TRUE,"STEEL";#N/A,#N/A,TRUE,"Door"}</definedName>
    <definedName name="fsdaa_4" localSheetId="21" hidden="1">{#N/A,#N/A,TRUE,"Basic";#N/A,#N/A,TRUE,"EXT-TABLE";#N/A,#N/A,TRUE,"STEEL";#N/A,#N/A,TRUE,"INT-Table";#N/A,#N/A,TRUE,"STEEL";#N/A,#N/A,TRUE,"Door"}</definedName>
    <definedName name="fsdaa_4" localSheetId="5" hidden="1">{#N/A,#N/A,TRUE,"Basic";#N/A,#N/A,TRUE,"EXT-TABLE";#N/A,#N/A,TRUE,"STEEL";#N/A,#N/A,TRUE,"INT-Table";#N/A,#N/A,TRUE,"STEEL";#N/A,#N/A,TRUE,"Door"}</definedName>
    <definedName name="fsdaa_4" localSheetId="13" hidden="1">{#N/A,#N/A,TRUE,"Basic";#N/A,#N/A,TRUE,"EXT-TABLE";#N/A,#N/A,TRUE,"STEEL";#N/A,#N/A,TRUE,"INT-Table";#N/A,#N/A,TRUE,"STEEL";#N/A,#N/A,TRUE,"Door"}</definedName>
    <definedName name="fsdaa_4" localSheetId="14" hidden="1">{#N/A,#N/A,TRUE,"Basic";#N/A,#N/A,TRUE,"EXT-TABLE";#N/A,#N/A,TRUE,"STEEL";#N/A,#N/A,TRUE,"INT-Table";#N/A,#N/A,TRUE,"STEEL";#N/A,#N/A,TRUE,"Door"}</definedName>
    <definedName name="fsdaa_4" localSheetId="15" hidden="1">{#N/A,#N/A,TRUE,"Basic";#N/A,#N/A,TRUE,"EXT-TABLE";#N/A,#N/A,TRUE,"STEEL";#N/A,#N/A,TRUE,"INT-Table";#N/A,#N/A,TRUE,"STEEL";#N/A,#N/A,TRUE,"Door"}</definedName>
    <definedName name="fsdaa_4" hidden="1">{#N/A,#N/A,TRUE,"Basic";#N/A,#N/A,TRUE,"EXT-TABLE";#N/A,#N/A,TRUE,"STEEL";#N/A,#N/A,TRUE,"INT-Table";#N/A,#N/A,TRUE,"STEEL";#N/A,#N/A,TRUE,"Door"}</definedName>
    <definedName name="fsdaa_4_1" localSheetId="3" hidden="1">{#N/A,#N/A,TRUE,"Basic";#N/A,#N/A,TRUE,"EXT-TABLE";#N/A,#N/A,TRUE,"STEEL";#N/A,#N/A,TRUE,"INT-Table";#N/A,#N/A,TRUE,"STEEL";#N/A,#N/A,TRUE,"Door"}</definedName>
    <definedName name="fsdaa_4_1" localSheetId="2" hidden="1">{#N/A,#N/A,TRUE,"Basic";#N/A,#N/A,TRUE,"EXT-TABLE";#N/A,#N/A,TRUE,"STEEL";#N/A,#N/A,TRUE,"INT-Table";#N/A,#N/A,TRUE,"STEEL";#N/A,#N/A,TRUE,"Door"}</definedName>
    <definedName name="fsdaa_4_1" localSheetId="4" hidden="1">{#N/A,#N/A,TRUE,"Basic";#N/A,#N/A,TRUE,"EXT-TABLE";#N/A,#N/A,TRUE,"STEEL";#N/A,#N/A,TRUE,"INT-Table";#N/A,#N/A,TRUE,"STEEL";#N/A,#N/A,TRUE,"Door"}</definedName>
    <definedName name="fsdaa_4_1" localSheetId="16" hidden="1">{#N/A,#N/A,TRUE,"Basic";#N/A,#N/A,TRUE,"EXT-TABLE";#N/A,#N/A,TRUE,"STEEL";#N/A,#N/A,TRUE,"INT-Table";#N/A,#N/A,TRUE,"STEEL";#N/A,#N/A,TRUE,"Door"}</definedName>
    <definedName name="fsdaa_4_1" localSheetId="21" hidden="1">{#N/A,#N/A,TRUE,"Basic";#N/A,#N/A,TRUE,"EXT-TABLE";#N/A,#N/A,TRUE,"STEEL";#N/A,#N/A,TRUE,"INT-Table";#N/A,#N/A,TRUE,"STEEL";#N/A,#N/A,TRUE,"Door"}</definedName>
    <definedName name="fsdaa_4_1" localSheetId="5" hidden="1">{#N/A,#N/A,TRUE,"Basic";#N/A,#N/A,TRUE,"EXT-TABLE";#N/A,#N/A,TRUE,"STEEL";#N/A,#N/A,TRUE,"INT-Table";#N/A,#N/A,TRUE,"STEEL";#N/A,#N/A,TRUE,"Door"}</definedName>
    <definedName name="fsdaa_4_1" localSheetId="13" hidden="1">{#N/A,#N/A,TRUE,"Basic";#N/A,#N/A,TRUE,"EXT-TABLE";#N/A,#N/A,TRUE,"STEEL";#N/A,#N/A,TRUE,"INT-Table";#N/A,#N/A,TRUE,"STEEL";#N/A,#N/A,TRUE,"Door"}</definedName>
    <definedName name="fsdaa_4_1" localSheetId="14" hidden="1">{#N/A,#N/A,TRUE,"Basic";#N/A,#N/A,TRUE,"EXT-TABLE";#N/A,#N/A,TRUE,"STEEL";#N/A,#N/A,TRUE,"INT-Table";#N/A,#N/A,TRUE,"STEEL";#N/A,#N/A,TRUE,"Door"}</definedName>
    <definedName name="fsdaa_4_1" localSheetId="15" hidden="1">{#N/A,#N/A,TRUE,"Basic";#N/A,#N/A,TRUE,"EXT-TABLE";#N/A,#N/A,TRUE,"STEEL";#N/A,#N/A,TRUE,"INT-Table";#N/A,#N/A,TRUE,"STEEL";#N/A,#N/A,TRUE,"Door"}</definedName>
    <definedName name="fsdaa_4_1" hidden="1">{#N/A,#N/A,TRUE,"Basic";#N/A,#N/A,TRUE,"EXT-TABLE";#N/A,#N/A,TRUE,"STEEL";#N/A,#N/A,TRUE,"INT-Table";#N/A,#N/A,TRUE,"STEEL";#N/A,#N/A,TRUE,"Door"}</definedName>
    <definedName name="fsdaa_4_2" localSheetId="3" hidden="1">{#N/A,#N/A,TRUE,"Basic";#N/A,#N/A,TRUE,"EXT-TABLE";#N/A,#N/A,TRUE,"STEEL";#N/A,#N/A,TRUE,"INT-Table";#N/A,#N/A,TRUE,"STEEL";#N/A,#N/A,TRUE,"Door"}</definedName>
    <definedName name="fsdaa_4_2" localSheetId="2" hidden="1">{#N/A,#N/A,TRUE,"Basic";#N/A,#N/A,TRUE,"EXT-TABLE";#N/A,#N/A,TRUE,"STEEL";#N/A,#N/A,TRUE,"INT-Table";#N/A,#N/A,TRUE,"STEEL";#N/A,#N/A,TRUE,"Door"}</definedName>
    <definedName name="fsdaa_4_2" localSheetId="4" hidden="1">{#N/A,#N/A,TRUE,"Basic";#N/A,#N/A,TRUE,"EXT-TABLE";#N/A,#N/A,TRUE,"STEEL";#N/A,#N/A,TRUE,"INT-Table";#N/A,#N/A,TRUE,"STEEL";#N/A,#N/A,TRUE,"Door"}</definedName>
    <definedName name="fsdaa_4_2" localSheetId="16" hidden="1">{#N/A,#N/A,TRUE,"Basic";#N/A,#N/A,TRUE,"EXT-TABLE";#N/A,#N/A,TRUE,"STEEL";#N/A,#N/A,TRUE,"INT-Table";#N/A,#N/A,TRUE,"STEEL";#N/A,#N/A,TRUE,"Door"}</definedName>
    <definedName name="fsdaa_4_2" localSheetId="21" hidden="1">{#N/A,#N/A,TRUE,"Basic";#N/A,#N/A,TRUE,"EXT-TABLE";#N/A,#N/A,TRUE,"STEEL";#N/A,#N/A,TRUE,"INT-Table";#N/A,#N/A,TRUE,"STEEL";#N/A,#N/A,TRUE,"Door"}</definedName>
    <definedName name="fsdaa_4_2" localSheetId="5" hidden="1">{#N/A,#N/A,TRUE,"Basic";#N/A,#N/A,TRUE,"EXT-TABLE";#N/A,#N/A,TRUE,"STEEL";#N/A,#N/A,TRUE,"INT-Table";#N/A,#N/A,TRUE,"STEEL";#N/A,#N/A,TRUE,"Door"}</definedName>
    <definedName name="fsdaa_4_2" localSheetId="13" hidden="1">{#N/A,#N/A,TRUE,"Basic";#N/A,#N/A,TRUE,"EXT-TABLE";#N/A,#N/A,TRUE,"STEEL";#N/A,#N/A,TRUE,"INT-Table";#N/A,#N/A,TRUE,"STEEL";#N/A,#N/A,TRUE,"Door"}</definedName>
    <definedName name="fsdaa_4_2" localSheetId="14" hidden="1">{#N/A,#N/A,TRUE,"Basic";#N/A,#N/A,TRUE,"EXT-TABLE";#N/A,#N/A,TRUE,"STEEL";#N/A,#N/A,TRUE,"INT-Table";#N/A,#N/A,TRUE,"STEEL";#N/A,#N/A,TRUE,"Door"}</definedName>
    <definedName name="fsdaa_4_2" localSheetId="15" hidden="1">{#N/A,#N/A,TRUE,"Basic";#N/A,#N/A,TRUE,"EXT-TABLE";#N/A,#N/A,TRUE,"STEEL";#N/A,#N/A,TRUE,"INT-Table";#N/A,#N/A,TRUE,"STEEL";#N/A,#N/A,TRUE,"Door"}</definedName>
    <definedName name="fsdaa_4_2" hidden="1">{#N/A,#N/A,TRUE,"Basic";#N/A,#N/A,TRUE,"EXT-TABLE";#N/A,#N/A,TRUE,"STEEL";#N/A,#N/A,TRUE,"INT-Table";#N/A,#N/A,TRUE,"STEEL";#N/A,#N/A,TRUE,"Door"}</definedName>
    <definedName name="fsdaa_5" localSheetId="3" hidden="1">{#N/A,#N/A,TRUE,"Basic";#N/A,#N/A,TRUE,"EXT-TABLE";#N/A,#N/A,TRUE,"STEEL";#N/A,#N/A,TRUE,"INT-Table";#N/A,#N/A,TRUE,"STEEL";#N/A,#N/A,TRUE,"Door"}</definedName>
    <definedName name="fsdaa_5" localSheetId="2" hidden="1">{#N/A,#N/A,TRUE,"Basic";#N/A,#N/A,TRUE,"EXT-TABLE";#N/A,#N/A,TRUE,"STEEL";#N/A,#N/A,TRUE,"INT-Table";#N/A,#N/A,TRUE,"STEEL";#N/A,#N/A,TRUE,"Door"}</definedName>
    <definedName name="fsdaa_5" localSheetId="4" hidden="1">{#N/A,#N/A,TRUE,"Basic";#N/A,#N/A,TRUE,"EXT-TABLE";#N/A,#N/A,TRUE,"STEEL";#N/A,#N/A,TRUE,"INT-Table";#N/A,#N/A,TRUE,"STEEL";#N/A,#N/A,TRUE,"Door"}</definedName>
    <definedName name="fsdaa_5" localSheetId="16" hidden="1">{#N/A,#N/A,TRUE,"Basic";#N/A,#N/A,TRUE,"EXT-TABLE";#N/A,#N/A,TRUE,"STEEL";#N/A,#N/A,TRUE,"INT-Table";#N/A,#N/A,TRUE,"STEEL";#N/A,#N/A,TRUE,"Door"}</definedName>
    <definedName name="fsdaa_5" localSheetId="21" hidden="1">{#N/A,#N/A,TRUE,"Basic";#N/A,#N/A,TRUE,"EXT-TABLE";#N/A,#N/A,TRUE,"STEEL";#N/A,#N/A,TRUE,"INT-Table";#N/A,#N/A,TRUE,"STEEL";#N/A,#N/A,TRUE,"Door"}</definedName>
    <definedName name="fsdaa_5" localSheetId="5" hidden="1">{#N/A,#N/A,TRUE,"Basic";#N/A,#N/A,TRUE,"EXT-TABLE";#N/A,#N/A,TRUE,"STEEL";#N/A,#N/A,TRUE,"INT-Table";#N/A,#N/A,TRUE,"STEEL";#N/A,#N/A,TRUE,"Door"}</definedName>
    <definedName name="fsdaa_5" localSheetId="13" hidden="1">{#N/A,#N/A,TRUE,"Basic";#N/A,#N/A,TRUE,"EXT-TABLE";#N/A,#N/A,TRUE,"STEEL";#N/A,#N/A,TRUE,"INT-Table";#N/A,#N/A,TRUE,"STEEL";#N/A,#N/A,TRUE,"Door"}</definedName>
    <definedName name="fsdaa_5" localSheetId="14" hidden="1">{#N/A,#N/A,TRUE,"Basic";#N/A,#N/A,TRUE,"EXT-TABLE";#N/A,#N/A,TRUE,"STEEL";#N/A,#N/A,TRUE,"INT-Table";#N/A,#N/A,TRUE,"STEEL";#N/A,#N/A,TRUE,"Door"}</definedName>
    <definedName name="fsdaa_5" localSheetId="15" hidden="1">{#N/A,#N/A,TRUE,"Basic";#N/A,#N/A,TRUE,"EXT-TABLE";#N/A,#N/A,TRUE,"STEEL";#N/A,#N/A,TRUE,"INT-Table";#N/A,#N/A,TRUE,"STEEL";#N/A,#N/A,TRUE,"Door"}</definedName>
    <definedName name="fsdaa_5" hidden="1">{#N/A,#N/A,TRUE,"Basic";#N/A,#N/A,TRUE,"EXT-TABLE";#N/A,#N/A,TRUE,"STEEL";#N/A,#N/A,TRUE,"INT-Table";#N/A,#N/A,TRUE,"STEEL";#N/A,#N/A,TRUE,"Door"}</definedName>
    <definedName name="fsdaa_5_1" localSheetId="3" hidden="1">{#N/A,#N/A,TRUE,"Basic";#N/A,#N/A,TRUE,"EXT-TABLE";#N/A,#N/A,TRUE,"STEEL";#N/A,#N/A,TRUE,"INT-Table";#N/A,#N/A,TRUE,"STEEL";#N/A,#N/A,TRUE,"Door"}</definedName>
    <definedName name="fsdaa_5_1" localSheetId="2" hidden="1">{#N/A,#N/A,TRUE,"Basic";#N/A,#N/A,TRUE,"EXT-TABLE";#N/A,#N/A,TRUE,"STEEL";#N/A,#N/A,TRUE,"INT-Table";#N/A,#N/A,TRUE,"STEEL";#N/A,#N/A,TRUE,"Door"}</definedName>
    <definedName name="fsdaa_5_1" localSheetId="4" hidden="1">{#N/A,#N/A,TRUE,"Basic";#N/A,#N/A,TRUE,"EXT-TABLE";#N/A,#N/A,TRUE,"STEEL";#N/A,#N/A,TRUE,"INT-Table";#N/A,#N/A,TRUE,"STEEL";#N/A,#N/A,TRUE,"Door"}</definedName>
    <definedName name="fsdaa_5_1" localSheetId="16" hidden="1">{#N/A,#N/A,TRUE,"Basic";#N/A,#N/A,TRUE,"EXT-TABLE";#N/A,#N/A,TRUE,"STEEL";#N/A,#N/A,TRUE,"INT-Table";#N/A,#N/A,TRUE,"STEEL";#N/A,#N/A,TRUE,"Door"}</definedName>
    <definedName name="fsdaa_5_1" localSheetId="21" hidden="1">{#N/A,#N/A,TRUE,"Basic";#N/A,#N/A,TRUE,"EXT-TABLE";#N/A,#N/A,TRUE,"STEEL";#N/A,#N/A,TRUE,"INT-Table";#N/A,#N/A,TRUE,"STEEL";#N/A,#N/A,TRUE,"Door"}</definedName>
    <definedName name="fsdaa_5_1" localSheetId="5" hidden="1">{#N/A,#N/A,TRUE,"Basic";#N/A,#N/A,TRUE,"EXT-TABLE";#N/A,#N/A,TRUE,"STEEL";#N/A,#N/A,TRUE,"INT-Table";#N/A,#N/A,TRUE,"STEEL";#N/A,#N/A,TRUE,"Door"}</definedName>
    <definedName name="fsdaa_5_1" localSheetId="13" hidden="1">{#N/A,#N/A,TRUE,"Basic";#N/A,#N/A,TRUE,"EXT-TABLE";#N/A,#N/A,TRUE,"STEEL";#N/A,#N/A,TRUE,"INT-Table";#N/A,#N/A,TRUE,"STEEL";#N/A,#N/A,TRUE,"Door"}</definedName>
    <definedName name="fsdaa_5_1" localSheetId="14" hidden="1">{#N/A,#N/A,TRUE,"Basic";#N/A,#N/A,TRUE,"EXT-TABLE";#N/A,#N/A,TRUE,"STEEL";#N/A,#N/A,TRUE,"INT-Table";#N/A,#N/A,TRUE,"STEEL";#N/A,#N/A,TRUE,"Door"}</definedName>
    <definedName name="fsdaa_5_1" localSheetId="15" hidden="1">{#N/A,#N/A,TRUE,"Basic";#N/A,#N/A,TRUE,"EXT-TABLE";#N/A,#N/A,TRUE,"STEEL";#N/A,#N/A,TRUE,"INT-Table";#N/A,#N/A,TRUE,"STEEL";#N/A,#N/A,TRUE,"Door"}</definedName>
    <definedName name="fsdaa_5_1" hidden="1">{#N/A,#N/A,TRUE,"Basic";#N/A,#N/A,TRUE,"EXT-TABLE";#N/A,#N/A,TRUE,"STEEL";#N/A,#N/A,TRUE,"INT-Table";#N/A,#N/A,TRUE,"STEEL";#N/A,#N/A,TRUE,"Door"}</definedName>
    <definedName name="fsdaa_5_2" localSheetId="3" hidden="1">{#N/A,#N/A,TRUE,"Basic";#N/A,#N/A,TRUE,"EXT-TABLE";#N/A,#N/A,TRUE,"STEEL";#N/A,#N/A,TRUE,"INT-Table";#N/A,#N/A,TRUE,"STEEL";#N/A,#N/A,TRUE,"Door"}</definedName>
    <definedName name="fsdaa_5_2" localSheetId="2" hidden="1">{#N/A,#N/A,TRUE,"Basic";#N/A,#N/A,TRUE,"EXT-TABLE";#N/A,#N/A,TRUE,"STEEL";#N/A,#N/A,TRUE,"INT-Table";#N/A,#N/A,TRUE,"STEEL";#N/A,#N/A,TRUE,"Door"}</definedName>
    <definedName name="fsdaa_5_2" localSheetId="4" hidden="1">{#N/A,#N/A,TRUE,"Basic";#N/A,#N/A,TRUE,"EXT-TABLE";#N/A,#N/A,TRUE,"STEEL";#N/A,#N/A,TRUE,"INT-Table";#N/A,#N/A,TRUE,"STEEL";#N/A,#N/A,TRUE,"Door"}</definedName>
    <definedName name="fsdaa_5_2" localSheetId="16" hidden="1">{#N/A,#N/A,TRUE,"Basic";#N/A,#N/A,TRUE,"EXT-TABLE";#N/A,#N/A,TRUE,"STEEL";#N/A,#N/A,TRUE,"INT-Table";#N/A,#N/A,TRUE,"STEEL";#N/A,#N/A,TRUE,"Door"}</definedName>
    <definedName name="fsdaa_5_2" localSheetId="21" hidden="1">{#N/A,#N/A,TRUE,"Basic";#N/A,#N/A,TRUE,"EXT-TABLE";#N/A,#N/A,TRUE,"STEEL";#N/A,#N/A,TRUE,"INT-Table";#N/A,#N/A,TRUE,"STEEL";#N/A,#N/A,TRUE,"Door"}</definedName>
    <definedName name="fsdaa_5_2" localSheetId="5" hidden="1">{#N/A,#N/A,TRUE,"Basic";#N/A,#N/A,TRUE,"EXT-TABLE";#N/A,#N/A,TRUE,"STEEL";#N/A,#N/A,TRUE,"INT-Table";#N/A,#N/A,TRUE,"STEEL";#N/A,#N/A,TRUE,"Door"}</definedName>
    <definedName name="fsdaa_5_2" localSheetId="13" hidden="1">{#N/A,#N/A,TRUE,"Basic";#N/A,#N/A,TRUE,"EXT-TABLE";#N/A,#N/A,TRUE,"STEEL";#N/A,#N/A,TRUE,"INT-Table";#N/A,#N/A,TRUE,"STEEL";#N/A,#N/A,TRUE,"Door"}</definedName>
    <definedName name="fsdaa_5_2" localSheetId="14" hidden="1">{#N/A,#N/A,TRUE,"Basic";#N/A,#N/A,TRUE,"EXT-TABLE";#N/A,#N/A,TRUE,"STEEL";#N/A,#N/A,TRUE,"INT-Table";#N/A,#N/A,TRUE,"STEEL";#N/A,#N/A,TRUE,"Door"}</definedName>
    <definedName name="fsdaa_5_2" localSheetId="15" hidden="1">{#N/A,#N/A,TRUE,"Basic";#N/A,#N/A,TRUE,"EXT-TABLE";#N/A,#N/A,TRUE,"STEEL";#N/A,#N/A,TRUE,"INT-Table";#N/A,#N/A,TRUE,"STEEL";#N/A,#N/A,TRUE,"Door"}</definedName>
    <definedName name="fsdaa_5_2" hidden="1">{#N/A,#N/A,TRUE,"Basic";#N/A,#N/A,TRUE,"EXT-TABLE";#N/A,#N/A,TRUE,"STEEL";#N/A,#N/A,TRUE,"INT-Table";#N/A,#N/A,TRUE,"STEEL";#N/A,#N/A,TRUE,"Door"}</definedName>
    <definedName name="fsdf" hidden="1">#REF!</definedName>
    <definedName name="FSDFASDF" localSheetId="3" hidden="1">{#N/A,#N/A,FALSE,"배수1"}</definedName>
    <definedName name="FSDFASDF" localSheetId="2" hidden="1">{#N/A,#N/A,FALSE,"배수1"}</definedName>
    <definedName name="FSDFASDF" localSheetId="4" hidden="1">{#N/A,#N/A,FALSE,"배수1"}</definedName>
    <definedName name="FSDFASDF" localSheetId="16" hidden="1">{#N/A,#N/A,FALSE,"배수1"}</definedName>
    <definedName name="FSDFASDF" localSheetId="21" hidden="1">{#N/A,#N/A,FALSE,"배수1"}</definedName>
    <definedName name="FSDFASDF" localSheetId="5" hidden="1">{#N/A,#N/A,FALSE,"배수1"}</definedName>
    <definedName name="FSDFASDF" localSheetId="13" hidden="1">{#N/A,#N/A,FALSE,"배수1"}</definedName>
    <definedName name="FSDFASDF" localSheetId="14" hidden="1">{#N/A,#N/A,FALSE,"배수1"}</definedName>
    <definedName name="FSDFASDF" localSheetId="15" hidden="1">{#N/A,#N/A,FALSE,"배수1"}</definedName>
    <definedName name="FSDFASDF" hidden="1">{#N/A,#N/A,FALSE,"배수1"}</definedName>
    <definedName name="fsdfdsf" localSheetId="3" hidden="1">{"'Sheet1'!$L$16"}</definedName>
    <definedName name="fsdfdsf" localSheetId="17" hidden="1">{"'Sheet1'!$L$16"}</definedName>
    <definedName name="fsdfdsf" localSheetId="9" hidden="1">{"'Sheet1'!$L$16"}</definedName>
    <definedName name="fsdfdsf" localSheetId="8" hidden="1">{"'Sheet1'!$L$16"}</definedName>
    <definedName name="fsdfdsf" localSheetId="0" hidden="1">{"'Sheet1'!$L$16"}</definedName>
    <definedName name="fsdfdsf" localSheetId="10" hidden="1">{"'Sheet1'!$L$16"}</definedName>
    <definedName name="fsdfdsf" localSheetId="6" hidden="1">{"'Sheet1'!$L$16"}</definedName>
    <definedName name="fsdfdsf" localSheetId="12" hidden="1">{"'Sheet1'!$L$16"}</definedName>
    <definedName name="fsdfdsf" localSheetId="11" hidden="1">{"'Sheet1'!$L$16"}</definedName>
    <definedName name="fsdfdsf" localSheetId="1" hidden="1">{"'Sheet1'!$L$16"}</definedName>
    <definedName name="fsdfdsf" localSheetId="2" hidden="1">{"'Sheet1'!$L$16"}</definedName>
    <definedName name="fsdfdsf" localSheetId="4" hidden="1">{"'Sheet1'!$L$16"}</definedName>
    <definedName name="fsdfdsf" localSheetId="16" hidden="1">{"'Sheet1'!$L$16"}</definedName>
    <definedName name="fsdfdsf" localSheetId="21" hidden="1">{"'Sheet1'!$L$16"}</definedName>
    <definedName name="fsdfdsf" localSheetId="5" hidden="1">{"'Sheet1'!$L$16"}</definedName>
    <definedName name="fsdfdsf" localSheetId="23" hidden="1">{"'Sheet1'!$L$16"}</definedName>
    <definedName name="fsdfdsf" localSheetId="7" hidden="1">{"'Sheet1'!$L$16"}</definedName>
    <definedName name="fsdfdsf" localSheetId="13" hidden="1">{"'Sheet1'!$L$16"}</definedName>
    <definedName name="fsdfdsf" localSheetId="18" hidden="1">{"'Sheet1'!$L$16"}</definedName>
    <definedName name="fsdfdsf" localSheetId="14" hidden="1">{"'Sheet1'!$L$16"}</definedName>
    <definedName name="fsdfdsf" localSheetId="15" hidden="1">{"'Sheet1'!$L$16"}</definedName>
    <definedName name="fsdfdsf" hidden="1">{"'Sheet1'!$L$16"}</definedName>
    <definedName name="FSDFFF"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F" localSheetId="3" hidden="1">{#N/A,#N/A,TRUE,"SUM";#N/A,#N/A,TRUE,"EE";#N/A,#N/A,TRUE,"AC";#N/A,#N/A,TRUE,"SN"}</definedName>
    <definedName name="FSDFSDF" localSheetId="2" hidden="1">{#N/A,#N/A,TRUE,"SUM";#N/A,#N/A,TRUE,"EE";#N/A,#N/A,TRUE,"AC";#N/A,#N/A,TRUE,"SN"}</definedName>
    <definedName name="FSDFSDF" localSheetId="4" hidden="1">{#N/A,#N/A,TRUE,"SUM";#N/A,#N/A,TRUE,"EE";#N/A,#N/A,TRUE,"AC";#N/A,#N/A,TRUE,"SN"}</definedName>
    <definedName name="FSDFSDF" localSheetId="16" hidden="1">{#N/A,#N/A,TRUE,"SUM";#N/A,#N/A,TRUE,"EE";#N/A,#N/A,TRUE,"AC";#N/A,#N/A,TRUE,"SN"}</definedName>
    <definedName name="FSDFSDF" localSheetId="21" hidden="1">{#N/A,#N/A,TRUE,"SUM";#N/A,#N/A,TRUE,"EE";#N/A,#N/A,TRUE,"AC";#N/A,#N/A,TRUE,"SN"}</definedName>
    <definedName name="FSDFSDF" localSheetId="5" hidden="1">{#N/A,#N/A,TRUE,"SUM";#N/A,#N/A,TRUE,"EE";#N/A,#N/A,TRUE,"AC";#N/A,#N/A,TRUE,"SN"}</definedName>
    <definedName name="FSDFSDF" localSheetId="13" hidden="1">{#N/A,#N/A,TRUE,"SUM";#N/A,#N/A,TRUE,"EE";#N/A,#N/A,TRUE,"AC";#N/A,#N/A,TRUE,"SN"}</definedName>
    <definedName name="FSDFSDF" localSheetId="14" hidden="1">{#N/A,#N/A,TRUE,"SUM";#N/A,#N/A,TRUE,"EE";#N/A,#N/A,TRUE,"AC";#N/A,#N/A,TRUE,"SN"}</definedName>
    <definedName name="FSDFSDF" localSheetId="15" hidden="1">{#N/A,#N/A,TRUE,"SUM";#N/A,#N/A,TRUE,"EE";#N/A,#N/A,TRUE,"AC";#N/A,#N/A,TRUE,"SN"}</definedName>
    <definedName name="FSDFSDF" hidden="1">{#N/A,#N/A,TRUE,"SUM";#N/A,#N/A,TRUE,"EE";#N/A,#N/A,TRUE,"AC";#N/A,#N/A,TRUE,"SN"}</definedName>
    <definedName name="FSDSAFSA" localSheetId="3" hidden="1">{#N/A,#N/A,FALSE,"2~8번"}</definedName>
    <definedName name="FSDSAFSA" localSheetId="2" hidden="1">{#N/A,#N/A,FALSE,"2~8번"}</definedName>
    <definedName name="FSDSAFSA" localSheetId="4" hidden="1">{#N/A,#N/A,FALSE,"2~8번"}</definedName>
    <definedName name="FSDSAFSA" localSheetId="16" hidden="1">{#N/A,#N/A,FALSE,"2~8번"}</definedName>
    <definedName name="FSDSAFSA" localSheetId="21" hidden="1">{#N/A,#N/A,FALSE,"2~8번"}</definedName>
    <definedName name="FSDSAFSA" localSheetId="5" hidden="1">{#N/A,#N/A,FALSE,"2~8번"}</definedName>
    <definedName name="FSDSAFSA" localSheetId="13" hidden="1">{#N/A,#N/A,FALSE,"2~8번"}</definedName>
    <definedName name="FSDSAFSA" localSheetId="14" hidden="1">{#N/A,#N/A,FALSE,"2~8번"}</definedName>
    <definedName name="FSDSAFSA" localSheetId="15" hidden="1">{#N/A,#N/A,FALSE,"2~8번"}</definedName>
    <definedName name="FSDSAFSA" hidden="1">{#N/A,#N/A,FALSE,"2~8번"}</definedName>
    <definedName name="FSF" localSheetId="3" hidden="1">{#N/A,#N/A,TRUE,"Mhr_Sum"}</definedName>
    <definedName name="FSF" localSheetId="2" hidden="1">{#N/A,#N/A,TRUE,"Mhr_Sum"}</definedName>
    <definedName name="FSF" localSheetId="4" hidden="1">{#N/A,#N/A,TRUE,"Mhr_Sum"}</definedName>
    <definedName name="FSF" localSheetId="16" hidden="1">{#N/A,#N/A,TRUE,"Mhr_Sum"}</definedName>
    <definedName name="FSF" localSheetId="21" hidden="1">{#N/A,#N/A,TRUE,"Mhr_Sum"}</definedName>
    <definedName name="FSF" localSheetId="5" hidden="1">{#N/A,#N/A,TRUE,"Mhr_Sum"}</definedName>
    <definedName name="FSF" localSheetId="13" hidden="1">{#N/A,#N/A,TRUE,"Mhr_Sum"}</definedName>
    <definedName name="FSF" localSheetId="14" hidden="1">{#N/A,#N/A,TRUE,"Mhr_Sum"}</definedName>
    <definedName name="FSF" localSheetId="15" hidden="1">{#N/A,#N/A,TRUE,"Mhr_Sum"}</definedName>
    <definedName name="FSF" hidden="1">{#N/A,#N/A,TRUE,"Mhr_Sum"}</definedName>
    <definedName name="ft" localSheetId="3" hidden="1">{"'Sheet1'!$L$16"}</definedName>
    <definedName name="ft" localSheetId="17" hidden="1">{"'Sheet1'!$L$16"}</definedName>
    <definedName name="ft" localSheetId="9" hidden="1">{"'Sheet1'!$L$16"}</definedName>
    <definedName name="ft" localSheetId="8" hidden="1">{"'Sheet1'!$L$16"}</definedName>
    <definedName name="ft" localSheetId="0" hidden="1">{"'Sheet1'!$L$16"}</definedName>
    <definedName name="ft" localSheetId="10" hidden="1">{"'Sheet1'!$L$16"}</definedName>
    <definedName name="ft" localSheetId="6" hidden="1">{"'Sheet1'!$L$16"}</definedName>
    <definedName name="ft" localSheetId="12" hidden="1">{"'Sheet1'!$L$16"}</definedName>
    <definedName name="ft" localSheetId="11" hidden="1">{"'Sheet1'!$L$16"}</definedName>
    <definedName name="ft" localSheetId="1" hidden="1">{"'Sheet1'!$L$16"}</definedName>
    <definedName name="ft" localSheetId="2" hidden="1">{"'Sheet1'!$L$16"}</definedName>
    <definedName name="ft" localSheetId="4" hidden="1">{"'Sheet1'!$L$16"}</definedName>
    <definedName name="ft" localSheetId="16" hidden="1">{"'Sheet1'!$L$16"}</definedName>
    <definedName name="ft" localSheetId="21" hidden="1">{"'Sheet1'!$L$16"}</definedName>
    <definedName name="ft" localSheetId="5" hidden="1">{"'Sheet1'!$L$16"}</definedName>
    <definedName name="ft" localSheetId="23" hidden="1">{"'Sheet1'!$L$16"}</definedName>
    <definedName name="ft" localSheetId="7" hidden="1">{"'Sheet1'!$L$16"}</definedName>
    <definedName name="ft" localSheetId="13" hidden="1">{"'Sheet1'!$L$16"}</definedName>
    <definedName name="ft" localSheetId="18" hidden="1">{"'Sheet1'!$L$16"}</definedName>
    <definedName name="ft" localSheetId="14" hidden="1">{"'Sheet1'!$L$16"}</definedName>
    <definedName name="ft" localSheetId="15" hidden="1">{"'Sheet1'!$L$16"}</definedName>
    <definedName name="ft" hidden="1">{"'Sheet1'!$L$16"}</definedName>
    <definedName name="Ft_Matl">[74]Proposal!#REF!</definedName>
    <definedName name="Ft_Zone_B">[74]Proposal!#REF!</definedName>
    <definedName name="Ft_Zone_C">[74]Proposal!#REF!</definedName>
    <definedName name="Ft_Zone_D">[74]Proposal!#REF!</definedName>
    <definedName name="Ft_Zone_E">[74]Proposal!#REF!</definedName>
    <definedName name="FTLDTmp" localSheetId="23">#REF!:#REF!:#REF!</definedName>
    <definedName name="FTLDTmp">#REF!:#REF!:#REF!</definedName>
    <definedName name="FTsda" localSheetId="3" hidden="1">{#N/A,#N/A,TRUE,"Mhr_Sum"}</definedName>
    <definedName name="FTsda" localSheetId="2" hidden="1">{#N/A,#N/A,TRUE,"Mhr_Sum"}</definedName>
    <definedName name="FTsda" localSheetId="4" hidden="1">{#N/A,#N/A,TRUE,"Mhr_Sum"}</definedName>
    <definedName name="FTsda" localSheetId="16" hidden="1">{#N/A,#N/A,TRUE,"Mhr_Sum"}</definedName>
    <definedName name="FTsda" localSheetId="21" hidden="1">{#N/A,#N/A,TRUE,"Mhr_Sum"}</definedName>
    <definedName name="FTsda" localSheetId="5" hidden="1">{#N/A,#N/A,TRUE,"Mhr_Sum"}</definedName>
    <definedName name="FTsda" localSheetId="13" hidden="1">{#N/A,#N/A,TRUE,"Mhr_Sum"}</definedName>
    <definedName name="FTsda" localSheetId="14" hidden="1">{#N/A,#N/A,TRUE,"Mhr_Sum"}</definedName>
    <definedName name="FTsda" localSheetId="15" hidden="1">{#N/A,#N/A,TRUE,"Mhr_Sum"}</definedName>
    <definedName name="FTsda" hidden="1">{#N/A,#N/A,TRUE,"Mhr_Sum"}</definedName>
    <definedName name="FTsda2" localSheetId="3" hidden="1">{#N/A,#N/A,TRUE,"Mhr_Sum"}</definedName>
    <definedName name="FTsda2" localSheetId="2" hidden="1">{#N/A,#N/A,TRUE,"Mhr_Sum"}</definedName>
    <definedName name="FTsda2" localSheetId="4" hidden="1">{#N/A,#N/A,TRUE,"Mhr_Sum"}</definedName>
    <definedName name="FTsda2" localSheetId="16" hidden="1">{#N/A,#N/A,TRUE,"Mhr_Sum"}</definedName>
    <definedName name="FTsda2" localSheetId="21" hidden="1">{#N/A,#N/A,TRUE,"Mhr_Sum"}</definedName>
    <definedName name="FTsda2" localSheetId="5" hidden="1">{#N/A,#N/A,TRUE,"Mhr_Sum"}</definedName>
    <definedName name="FTsda2" localSheetId="13" hidden="1">{#N/A,#N/A,TRUE,"Mhr_Sum"}</definedName>
    <definedName name="FTsda2" localSheetId="14" hidden="1">{#N/A,#N/A,TRUE,"Mhr_Sum"}</definedName>
    <definedName name="FTsda2" localSheetId="15" hidden="1">{#N/A,#N/A,TRUE,"Mhr_Sum"}</definedName>
    <definedName name="FTsda2" hidden="1">{#N/A,#N/A,TRUE,"Mhr_Sum"}</definedName>
    <definedName name="FTSDF" localSheetId="3" hidden="1">{#N/A,#N/A,TRUE,"Mhr_Sum"}</definedName>
    <definedName name="FTSDF" localSheetId="2" hidden="1">{#N/A,#N/A,TRUE,"Mhr_Sum"}</definedName>
    <definedName name="FTSDF" localSheetId="4" hidden="1">{#N/A,#N/A,TRUE,"Mhr_Sum"}</definedName>
    <definedName name="FTSDF" localSheetId="16" hidden="1">{#N/A,#N/A,TRUE,"Mhr_Sum"}</definedName>
    <definedName name="FTSDF" localSheetId="21" hidden="1">{#N/A,#N/A,TRUE,"Mhr_Sum"}</definedName>
    <definedName name="FTSDF" localSheetId="5" hidden="1">{#N/A,#N/A,TRUE,"Mhr_Sum"}</definedName>
    <definedName name="FTSDF" localSheetId="13" hidden="1">{#N/A,#N/A,TRUE,"Mhr_Sum"}</definedName>
    <definedName name="FTSDF" localSheetId="14" hidden="1">{#N/A,#N/A,TRUE,"Mhr_Sum"}</definedName>
    <definedName name="FTSDF" localSheetId="15" hidden="1">{#N/A,#N/A,TRUE,"Mhr_Sum"}</definedName>
    <definedName name="FTSDF" hidden="1">{#N/A,#N/A,TRUE,"Mhr_Sum"}</definedName>
    <definedName name="FTSDF2" localSheetId="3" hidden="1">{#N/A,#N/A,TRUE,"Mhr_Sum"}</definedName>
    <definedName name="FTSDF2" localSheetId="2" hidden="1">{#N/A,#N/A,TRUE,"Mhr_Sum"}</definedName>
    <definedName name="FTSDF2" localSheetId="4" hidden="1">{#N/A,#N/A,TRUE,"Mhr_Sum"}</definedName>
    <definedName name="FTSDF2" localSheetId="16" hidden="1">{#N/A,#N/A,TRUE,"Mhr_Sum"}</definedName>
    <definedName name="FTSDF2" localSheetId="21" hidden="1">{#N/A,#N/A,TRUE,"Mhr_Sum"}</definedName>
    <definedName name="FTSDF2" localSheetId="5" hidden="1">{#N/A,#N/A,TRUE,"Mhr_Sum"}</definedName>
    <definedName name="FTSDF2" localSheetId="13" hidden="1">{#N/A,#N/A,TRUE,"Mhr_Sum"}</definedName>
    <definedName name="FTSDF2" localSheetId="14" hidden="1">{#N/A,#N/A,TRUE,"Mhr_Sum"}</definedName>
    <definedName name="FTSDF2" localSheetId="15" hidden="1">{#N/A,#N/A,TRUE,"Mhr_Sum"}</definedName>
    <definedName name="FTSDF2" hidden="1">{#N/A,#N/A,TRUE,"Mhr_Sum"}</definedName>
    <definedName name="FU">#REF!</definedName>
    <definedName name="Furniture" localSheetId="3" hidden="1">{#N/A,#N/A,TRUE,"Basic";#N/A,#N/A,TRUE,"EXT-TABLE";#N/A,#N/A,TRUE,"STEEL";#N/A,#N/A,TRUE,"INT-Table";#N/A,#N/A,TRUE,"STEEL";#N/A,#N/A,TRUE,"Door"}</definedName>
    <definedName name="Furniture" localSheetId="2" hidden="1">{#N/A,#N/A,TRUE,"Basic";#N/A,#N/A,TRUE,"EXT-TABLE";#N/A,#N/A,TRUE,"STEEL";#N/A,#N/A,TRUE,"INT-Table";#N/A,#N/A,TRUE,"STEEL";#N/A,#N/A,TRUE,"Door"}</definedName>
    <definedName name="Furniture" localSheetId="4" hidden="1">{#N/A,#N/A,TRUE,"Basic";#N/A,#N/A,TRUE,"EXT-TABLE";#N/A,#N/A,TRUE,"STEEL";#N/A,#N/A,TRUE,"INT-Table";#N/A,#N/A,TRUE,"STEEL";#N/A,#N/A,TRUE,"Door"}</definedName>
    <definedName name="Furniture" localSheetId="16" hidden="1">{#N/A,#N/A,TRUE,"Basic";#N/A,#N/A,TRUE,"EXT-TABLE";#N/A,#N/A,TRUE,"STEEL";#N/A,#N/A,TRUE,"INT-Table";#N/A,#N/A,TRUE,"STEEL";#N/A,#N/A,TRUE,"Door"}</definedName>
    <definedName name="Furniture" localSheetId="21" hidden="1">{#N/A,#N/A,TRUE,"Basic";#N/A,#N/A,TRUE,"EXT-TABLE";#N/A,#N/A,TRUE,"STEEL";#N/A,#N/A,TRUE,"INT-Table";#N/A,#N/A,TRUE,"STEEL";#N/A,#N/A,TRUE,"Door"}</definedName>
    <definedName name="Furniture" localSheetId="5" hidden="1">{#N/A,#N/A,TRUE,"Basic";#N/A,#N/A,TRUE,"EXT-TABLE";#N/A,#N/A,TRUE,"STEEL";#N/A,#N/A,TRUE,"INT-Table";#N/A,#N/A,TRUE,"STEEL";#N/A,#N/A,TRUE,"Door"}</definedName>
    <definedName name="Furniture" localSheetId="13" hidden="1">{#N/A,#N/A,TRUE,"Basic";#N/A,#N/A,TRUE,"EXT-TABLE";#N/A,#N/A,TRUE,"STEEL";#N/A,#N/A,TRUE,"INT-Table";#N/A,#N/A,TRUE,"STEEL";#N/A,#N/A,TRUE,"Door"}</definedName>
    <definedName name="Furniture" localSheetId="14" hidden="1">{#N/A,#N/A,TRUE,"Basic";#N/A,#N/A,TRUE,"EXT-TABLE";#N/A,#N/A,TRUE,"STEEL";#N/A,#N/A,TRUE,"INT-Table";#N/A,#N/A,TRUE,"STEEL";#N/A,#N/A,TRUE,"Door"}</definedName>
    <definedName name="Furniture" localSheetId="15" hidden="1">{#N/A,#N/A,TRUE,"Basic";#N/A,#N/A,TRUE,"EXT-TABLE";#N/A,#N/A,TRUE,"STEEL";#N/A,#N/A,TRUE,"INT-Table";#N/A,#N/A,TRUE,"STEEL";#N/A,#N/A,TRUE,"Door"}</definedName>
    <definedName name="Furniture" hidden="1">{#N/A,#N/A,TRUE,"Basic";#N/A,#N/A,TRUE,"EXT-TABLE";#N/A,#N/A,TRUE,"STEEL";#N/A,#N/A,TRUE,"INT-Table";#N/A,#N/A,TRUE,"STEEL";#N/A,#N/A,TRUE,"Door"}</definedName>
    <definedName name="Furniture_1" localSheetId="3" hidden="1">{#N/A,#N/A,TRUE,"Basic";#N/A,#N/A,TRUE,"EXT-TABLE";#N/A,#N/A,TRUE,"STEEL";#N/A,#N/A,TRUE,"INT-Table";#N/A,#N/A,TRUE,"STEEL";#N/A,#N/A,TRUE,"Door"}</definedName>
    <definedName name="Furniture_1" localSheetId="2" hidden="1">{#N/A,#N/A,TRUE,"Basic";#N/A,#N/A,TRUE,"EXT-TABLE";#N/A,#N/A,TRUE,"STEEL";#N/A,#N/A,TRUE,"INT-Table";#N/A,#N/A,TRUE,"STEEL";#N/A,#N/A,TRUE,"Door"}</definedName>
    <definedName name="Furniture_1" localSheetId="4" hidden="1">{#N/A,#N/A,TRUE,"Basic";#N/A,#N/A,TRUE,"EXT-TABLE";#N/A,#N/A,TRUE,"STEEL";#N/A,#N/A,TRUE,"INT-Table";#N/A,#N/A,TRUE,"STEEL";#N/A,#N/A,TRUE,"Door"}</definedName>
    <definedName name="Furniture_1" localSheetId="16" hidden="1">{#N/A,#N/A,TRUE,"Basic";#N/A,#N/A,TRUE,"EXT-TABLE";#N/A,#N/A,TRUE,"STEEL";#N/A,#N/A,TRUE,"INT-Table";#N/A,#N/A,TRUE,"STEEL";#N/A,#N/A,TRUE,"Door"}</definedName>
    <definedName name="Furniture_1" localSheetId="21" hidden="1">{#N/A,#N/A,TRUE,"Basic";#N/A,#N/A,TRUE,"EXT-TABLE";#N/A,#N/A,TRUE,"STEEL";#N/A,#N/A,TRUE,"INT-Table";#N/A,#N/A,TRUE,"STEEL";#N/A,#N/A,TRUE,"Door"}</definedName>
    <definedName name="Furniture_1" localSheetId="5" hidden="1">{#N/A,#N/A,TRUE,"Basic";#N/A,#N/A,TRUE,"EXT-TABLE";#N/A,#N/A,TRUE,"STEEL";#N/A,#N/A,TRUE,"INT-Table";#N/A,#N/A,TRUE,"STEEL";#N/A,#N/A,TRUE,"Door"}</definedName>
    <definedName name="Furniture_1" localSheetId="13" hidden="1">{#N/A,#N/A,TRUE,"Basic";#N/A,#N/A,TRUE,"EXT-TABLE";#N/A,#N/A,TRUE,"STEEL";#N/A,#N/A,TRUE,"INT-Table";#N/A,#N/A,TRUE,"STEEL";#N/A,#N/A,TRUE,"Door"}</definedName>
    <definedName name="Furniture_1" localSheetId="14" hidden="1">{#N/A,#N/A,TRUE,"Basic";#N/A,#N/A,TRUE,"EXT-TABLE";#N/A,#N/A,TRUE,"STEEL";#N/A,#N/A,TRUE,"INT-Table";#N/A,#N/A,TRUE,"STEEL";#N/A,#N/A,TRUE,"Door"}</definedName>
    <definedName name="Furniture_1" localSheetId="15" hidden="1">{#N/A,#N/A,TRUE,"Basic";#N/A,#N/A,TRUE,"EXT-TABLE";#N/A,#N/A,TRUE,"STEEL";#N/A,#N/A,TRUE,"INT-Table";#N/A,#N/A,TRUE,"STEEL";#N/A,#N/A,TRUE,"Door"}</definedName>
    <definedName name="Furniture_1" hidden="1">{#N/A,#N/A,TRUE,"Basic";#N/A,#N/A,TRUE,"EXT-TABLE";#N/A,#N/A,TRUE,"STEEL";#N/A,#N/A,TRUE,"INT-Table";#N/A,#N/A,TRUE,"STEEL";#N/A,#N/A,TRUE,"Door"}</definedName>
    <definedName name="Furniture_1_1" localSheetId="3" hidden="1">{#N/A,#N/A,TRUE,"Basic";#N/A,#N/A,TRUE,"EXT-TABLE";#N/A,#N/A,TRUE,"STEEL";#N/A,#N/A,TRUE,"INT-Table";#N/A,#N/A,TRUE,"STEEL";#N/A,#N/A,TRUE,"Door"}</definedName>
    <definedName name="Furniture_1_1" localSheetId="2" hidden="1">{#N/A,#N/A,TRUE,"Basic";#N/A,#N/A,TRUE,"EXT-TABLE";#N/A,#N/A,TRUE,"STEEL";#N/A,#N/A,TRUE,"INT-Table";#N/A,#N/A,TRUE,"STEEL";#N/A,#N/A,TRUE,"Door"}</definedName>
    <definedName name="Furniture_1_1" localSheetId="4" hidden="1">{#N/A,#N/A,TRUE,"Basic";#N/A,#N/A,TRUE,"EXT-TABLE";#N/A,#N/A,TRUE,"STEEL";#N/A,#N/A,TRUE,"INT-Table";#N/A,#N/A,TRUE,"STEEL";#N/A,#N/A,TRUE,"Door"}</definedName>
    <definedName name="Furniture_1_1" localSheetId="16" hidden="1">{#N/A,#N/A,TRUE,"Basic";#N/A,#N/A,TRUE,"EXT-TABLE";#N/A,#N/A,TRUE,"STEEL";#N/A,#N/A,TRUE,"INT-Table";#N/A,#N/A,TRUE,"STEEL";#N/A,#N/A,TRUE,"Door"}</definedName>
    <definedName name="Furniture_1_1" localSheetId="21" hidden="1">{#N/A,#N/A,TRUE,"Basic";#N/A,#N/A,TRUE,"EXT-TABLE";#N/A,#N/A,TRUE,"STEEL";#N/A,#N/A,TRUE,"INT-Table";#N/A,#N/A,TRUE,"STEEL";#N/A,#N/A,TRUE,"Door"}</definedName>
    <definedName name="Furniture_1_1" localSheetId="5" hidden="1">{#N/A,#N/A,TRUE,"Basic";#N/A,#N/A,TRUE,"EXT-TABLE";#N/A,#N/A,TRUE,"STEEL";#N/A,#N/A,TRUE,"INT-Table";#N/A,#N/A,TRUE,"STEEL";#N/A,#N/A,TRUE,"Door"}</definedName>
    <definedName name="Furniture_1_1" localSheetId="13" hidden="1">{#N/A,#N/A,TRUE,"Basic";#N/A,#N/A,TRUE,"EXT-TABLE";#N/A,#N/A,TRUE,"STEEL";#N/A,#N/A,TRUE,"INT-Table";#N/A,#N/A,TRUE,"STEEL";#N/A,#N/A,TRUE,"Door"}</definedName>
    <definedName name="Furniture_1_1" localSheetId="14" hidden="1">{#N/A,#N/A,TRUE,"Basic";#N/A,#N/A,TRUE,"EXT-TABLE";#N/A,#N/A,TRUE,"STEEL";#N/A,#N/A,TRUE,"INT-Table";#N/A,#N/A,TRUE,"STEEL";#N/A,#N/A,TRUE,"Door"}</definedName>
    <definedName name="Furniture_1_1" localSheetId="15" hidden="1">{#N/A,#N/A,TRUE,"Basic";#N/A,#N/A,TRUE,"EXT-TABLE";#N/A,#N/A,TRUE,"STEEL";#N/A,#N/A,TRUE,"INT-Table";#N/A,#N/A,TRUE,"STEEL";#N/A,#N/A,TRUE,"Door"}</definedName>
    <definedName name="Furniture_1_1" hidden="1">{#N/A,#N/A,TRUE,"Basic";#N/A,#N/A,TRUE,"EXT-TABLE";#N/A,#N/A,TRUE,"STEEL";#N/A,#N/A,TRUE,"INT-Table";#N/A,#N/A,TRUE,"STEEL";#N/A,#N/A,TRUE,"Door"}</definedName>
    <definedName name="Furniture_1_2" localSheetId="3" hidden="1">{#N/A,#N/A,TRUE,"Basic";#N/A,#N/A,TRUE,"EXT-TABLE";#N/A,#N/A,TRUE,"STEEL";#N/A,#N/A,TRUE,"INT-Table";#N/A,#N/A,TRUE,"STEEL";#N/A,#N/A,TRUE,"Door"}</definedName>
    <definedName name="Furniture_1_2" localSheetId="2" hidden="1">{#N/A,#N/A,TRUE,"Basic";#N/A,#N/A,TRUE,"EXT-TABLE";#N/A,#N/A,TRUE,"STEEL";#N/A,#N/A,TRUE,"INT-Table";#N/A,#N/A,TRUE,"STEEL";#N/A,#N/A,TRUE,"Door"}</definedName>
    <definedName name="Furniture_1_2" localSheetId="4" hidden="1">{#N/A,#N/A,TRUE,"Basic";#N/A,#N/A,TRUE,"EXT-TABLE";#N/A,#N/A,TRUE,"STEEL";#N/A,#N/A,TRUE,"INT-Table";#N/A,#N/A,TRUE,"STEEL";#N/A,#N/A,TRUE,"Door"}</definedName>
    <definedName name="Furniture_1_2" localSheetId="16" hidden="1">{#N/A,#N/A,TRUE,"Basic";#N/A,#N/A,TRUE,"EXT-TABLE";#N/A,#N/A,TRUE,"STEEL";#N/A,#N/A,TRUE,"INT-Table";#N/A,#N/A,TRUE,"STEEL";#N/A,#N/A,TRUE,"Door"}</definedName>
    <definedName name="Furniture_1_2" localSheetId="21" hidden="1">{#N/A,#N/A,TRUE,"Basic";#N/A,#N/A,TRUE,"EXT-TABLE";#N/A,#N/A,TRUE,"STEEL";#N/A,#N/A,TRUE,"INT-Table";#N/A,#N/A,TRUE,"STEEL";#N/A,#N/A,TRUE,"Door"}</definedName>
    <definedName name="Furniture_1_2" localSheetId="5" hidden="1">{#N/A,#N/A,TRUE,"Basic";#N/A,#N/A,TRUE,"EXT-TABLE";#N/A,#N/A,TRUE,"STEEL";#N/A,#N/A,TRUE,"INT-Table";#N/A,#N/A,TRUE,"STEEL";#N/A,#N/A,TRUE,"Door"}</definedName>
    <definedName name="Furniture_1_2" localSheetId="13" hidden="1">{#N/A,#N/A,TRUE,"Basic";#N/A,#N/A,TRUE,"EXT-TABLE";#N/A,#N/A,TRUE,"STEEL";#N/A,#N/A,TRUE,"INT-Table";#N/A,#N/A,TRUE,"STEEL";#N/A,#N/A,TRUE,"Door"}</definedName>
    <definedName name="Furniture_1_2" localSheetId="14" hidden="1">{#N/A,#N/A,TRUE,"Basic";#N/A,#N/A,TRUE,"EXT-TABLE";#N/A,#N/A,TRUE,"STEEL";#N/A,#N/A,TRUE,"INT-Table";#N/A,#N/A,TRUE,"STEEL";#N/A,#N/A,TRUE,"Door"}</definedName>
    <definedName name="Furniture_1_2" localSheetId="15" hidden="1">{#N/A,#N/A,TRUE,"Basic";#N/A,#N/A,TRUE,"EXT-TABLE";#N/A,#N/A,TRUE,"STEEL";#N/A,#N/A,TRUE,"INT-Table";#N/A,#N/A,TRUE,"STEEL";#N/A,#N/A,TRUE,"Door"}</definedName>
    <definedName name="Furniture_1_2" hidden="1">{#N/A,#N/A,TRUE,"Basic";#N/A,#N/A,TRUE,"EXT-TABLE";#N/A,#N/A,TRUE,"STEEL";#N/A,#N/A,TRUE,"INT-Table";#N/A,#N/A,TRUE,"STEEL";#N/A,#N/A,TRUE,"Door"}</definedName>
    <definedName name="Furniture_2" localSheetId="3" hidden="1">{#N/A,#N/A,TRUE,"Basic";#N/A,#N/A,TRUE,"EXT-TABLE";#N/A,#N/A,TRUE,"STEEL";#N/A,#N/A,TRUE,"INT-Table";#N/A,#N/A,TRUE,"STEEL";#N/A,#N/A,TRUE,"Door"}</definedName>
    <definedName name="Furniture_2" localSheetId="2" hidden="1">{#N/A,#N/A,TRUE,"Basic";#N/A,#N/A,TRUE,"EXT-TABLE";#N/A,#N/A,TRUE,"STEEL";#N/A,#N/A,TRUE,"INT-Table";#N/A,#N/A,TRUE,"STEEL";#N/A,#N/A,TRUE,"Door"}</definedName>
    <definedName name="Furniture_2" localSheetId="4" hidden="1">{#N/A,#N/A,TRUE,"Basic";#N/A,#N/A,TRUE,"EXT-TABLE";#N/A,#N/A,TRUE,"STEEL";#N/A,#N/A,TRUE,"INT-Table";#N/A,#N/A,TRUE,"STEEL";#N/A,#N/A,TRUE,"Door"}</definedName>
    <definedName name="Furniture_2" localSheetId="16" hidden="1">{#N/A,#N/A,TRUE,"Basic";#N/A,#N/A,TRUE,"EXT-TABLE";#N/A,#N/A,TRUE,"STEEL";#N/A,#N/A,TRUE,"INT-Table";#N/A,#N/A,TRUE,"STEEL";#N/A,#N/A,TRUE,"Door"}</definedName>
    <definedName name="Furniture_2" localSheetId="21" hidden="1">{#N/A,#N/A,TRUE,"Basic";#N/A,#N/A,TRUE,"EXT-TABLE";#N/A,#N/A,TRUE,"STEEL";#N/A,#N/A,TRUE,"INT-Table";#N/A,#N/A,TRUE,"STEEL";#N/A,#N/A,TRUE,"Door"}</definedName>
    <definedName name="Furniture_2" localSheetId="5" hidden="1">{#N/A,#N/A,TRUE,"Basic";#N/A,#N/A,TRUE,"EXT-TABLE";#N/A,#N/A,TRUE,"STEEL";#N/A,#N/A,TRUE,"INT-Table";#N/A,#N/A,TRUE,"STEEL";#N/A,#N/A,TRUE,"Door"}</definedName>
    <definedName name="Furniture_2" localSheetId="13" hidden="1">{#N/A,#N/A,TRUE,"Basic";#N/A,#N/A,TRUE,"EXT-TABLE";#N/A,#N/A,TRUE,"STEEL";#N/A,#N/A,TRUE,"INT-Table";#N/A,#N/A,TRUE,"STEEL";#N/A,#N/A,TRUE,"Door"}</definedName>
    <definedName name="Furniture_2" localSheetId="14" hidden="1">{#N/A,#N/A,TRUE,"Basic";#N/A,#N/A,TRUE,"EXT-TABLE";#N/A,#N/A,TRUE,"STEEL";#N/A,#N/A,TRUE,"INT-Table";#N/A,#N/A,TRUE,"STEEL";#N/A,#N/A,TRUE,"Door"}</definedName>
    <definedName name="Furniture_2" localSheetId="15" hidden="1">{#N/A,#N/A,TRUE,"Basic";#N/A,#N/A,TRUE,"EXT-TABLE";#N/A,#N/A,TRUE,"STEEL";#N/A,#N/A,TRUE,"INT-Table";#N/A,#N/A,TRUE,"STEEL";#N/A,#N/A,TRUE,"Door"}</definedName>
    <definedName name="Furniture_2" hidden="1">{#N/A,#N/A,TRUE,"Basic";#N/A,#N/A,TRUE,"EXT-TABLE";#N/A,#N/A,TRUE,"STEEL";#N/A,#N/A,TRUE,"INT-Table";#N/A,#N/A,TRUE,"STEEL";#N/A,#N/A,TRUE,"Door"}</definedName>
    <definedName name="Furniture_2_1" localSheetId="3" hidden="1">{#N/A,#N/A,TRUE,"Basic";#N/A,#N/A,TRUE,"EXT-TABLE";#N/A,#N/A,TRUE,"STEEL";#N/A,#N/A,TRUE,"INT-Table";#N/A,#N/A,TRUE,"STEEL";#N/A,#N/A,TRUE,"Door"}</definedName>
    <definedName name="Furniture_2_1" localSheetId="2" hidden="1">{#N/A,#N/A,TRUE,"Basic";#N/A,#N/A,TRUE,"EXT-TABLE";#N/A,#N/A,TRUE,"STEEL";#N/A,#N/A,TRUE,"INT-Table";#N/A,#N/A,TRUE,"STEEL";#N/A,#N/A,TRUE,"Door"}</definedName>
    <definedName name="Furniture_2_1" localSheetId="4" hidden="1">{#N/A,#N/A,TRUE,"Basic";#N/A,#N/A,TRUE,"EXT-TABLE";#N/A,#N/A,TRUE,"STEEL";#N/A,#N/A,TRUE,"INT-Table";#N/A,#N/A,TRUE,"STEEL";#N/A,#N/A,TRUE,"Door"}</definedName>
    <definedName name="Furniture_2_1" localSheetId="16" hidden="1">{#N/A,#N/A,TRUE,"Basic";#N/A,#N/A,TRUE,"EXT-TABLE";#N/A,#N/A,TRUE,"STEEL";#N/A,#N/A,TRUE,"INT-Table";#N/A,#N/A,TRUE,"STEEL";#N/A,#N/A,TRUE,"Door"}</definedName>
    <definedName name="Furniture_2_1" localSheetId="21" hidden="1">{#N/A,#N/A,TRUE,"Basic";#N/A,#N/A,TRUE,"EXT-TABLE";#N/A,#N/A,TRUE,"STEEL";#N/A,#N/A,TRUE,"INT-Table";#N/A,#N/A,TRUE,"STEEL";#N/A,#N/A,TRUE,"Door"}</definedName>
    <definedName name="Furniture_2_1" localSheetId="5" hidden="1">{#N/A,#N/A,TRUE,"Basic";#N/A,#N/A,TRUE,"EXT-TABLE";#N/A,#N/A,TRUE,"STEEL";#N/A,#N/A,TRUE,"INT-Table";#N/A,#N/A,TRUE,"STEEL";#N/A,#N/A,TRUE,"Door"}</definedName>
    <definedName name="Furniture_2_1" localSheetId="13" hidden="1">{#N/A,#N/A,TRUE,"Basic";#N/A,#N/A,TRUE,"EXT-TABLE";#N/A,#N/A,TRUE,"STEEL";#N/A,#N/A,TRUE,"INT-Table";#N/A,#N/A,TRUE,"STEEL";#N/A,#N/A,TRUE,"Door"}</definedName>
    <definedName name="Furniture_2_1" localSheetId="14" hidden="1">{#N/A,#N/A,TRUE,"Basic";#N/A,#N/A,TRUE,"EXT-TABLE";#N/A,#N/A,TRUE,"STEEL";#N/A,#N/A,TRUE,"INT-Table";#N/A,#N/A,TRUE,"STEEL";#N/A,#N/A,TRUE,"Door"}</definedName>
    <definedName name="Furniture_2_1" localSheetId="15" hidden="1">{#N/A,#N/A,TRUE,"Basic";#N/A,#N/A,TRUE,"EXT-TABLE";#N/A,#N/A,TRUE,"STEEL";#N/A,#N/A,TRUE,"INT-Table";#N/A,#N/A,TRUE,"STEEL";#N/A,#N/A,TRUE,"Door"}</definedName>
    <definedName name="Furniture_2_1" hidden="1">{#N/A,#N/A,TRUE,"Basic";#N/A,#N/A,TRUE,"EXT-TABLE";#N/A,#N/A,TRUE,"STEEL";#N/A,#N/A,TRUE,"INT-Table";#N/A,#N/A,TRUE,"STEEL";#N/A,#N/A,TRUE,"Door"}</definedName>
    <definedName name="Furniture_2_2" localSheetId="3" hidden="1">{#N/A,#N/A,TRUE,"Basic";#N/A,#N/A,TRUE,"EXT-TABLE";#N/A,#N/A,TRUE,"STEEL";#N/A,#N/A,TRUE,"INT-Table";#N/A,#N/A,TRUE,"STEEL";#N/A,#N/A,TRUE,"Door"}</definedName>
    <definedName name="Furniture_2_2" localSheetId="2" hidden="1">{#N/A,#N/A,TRUE,"Basic";#N/A,#N/A,TRUE,"EXT-TABLE";#N/A,#N/A,TRUE,"STEEL";#N/A,#N/A,TRUE,"INT-Table";#N/A,#N/A,TRUE,"STEEL";#N/A,#N/A,TRUE,"Door"}</definedName>
    <definedName name="Furniture_2_2" localSheetId="4" hidden="1">{#N/A,#N/A,TRUE,"Basic";#N/A,#N/A,TRUE,"EXT-TABLE";#N/A,#N/A,TRUE,"STEEL";#N/A,#N/A,TRUE,"INT-Table";#N/A,#N/A,TRUE,"STEEL";#N/A,#N/A,TRUE,"Door"}</definedName>
    <definedName name="Furniture_2_2" localSheetId="16" hidden="1">{#N/A,#N/A,TRUE,"Basic";#N/A,#N/A,TRUE,"EXT-TABLE";#N/A,#N/A,TRUE,"STEEL";#N/A,#N/A,TRUE,"INT-Table";#N/A,#N/A,TRUE,"STEEL";#N/A,#N/A,TRUE,"Door"}</definedName>
    <definedName name="Furniture_2_2" localSheetId="21" hidden="1">{#N/A,#N/A,TRUE,"Basic";#N/A,#N/A,TRUE,"EXT-TABLE";#N/A,#N/A,TRUE,"STEEL";#N/A,#N/A,TRUE,"INT-Table";#N/A,#N/A,TRUE,"STEEL";#N/A,#N/A,TRUE,"Door"}</definedName>
    <definedName name="Furniture_2_2" localSheetId="5" hidden="1">{#N/A,#N/A,TRUE,"Basic";#N/A,#N/A,TRUE,"EXT-TABLE";#N/A,#N/A,TRUE,"STEEL";#N/A,#N/A,TRUE,"INT-Table";#N/A,#N/A,TRUE,"STEEL";#N/A,#N/A,TRUE,"Door"}</definedName>
    <definedName name="Furniture_2_2" localSheetId="13" hidden="1">{#N/A,#N/A,TRUE,"Basic";#N/A,#N/A,TRUE,"EXT-TABLE";#N/A,#N/A,TRUE,"STEEL";#N/A,#N/A,TRUE,"INT-Table";#N/A,#N/A,TRUE,"STEEL";#N/A,#N/A,TRUE,"Door"}</definedName>
    <definedName name="Furniture_2_2" localSheetId="14" hidden="1">{#N/A,#N/A,TRUE,"Basic";#N/A,#N/A,TRUE,"EXT-TABLE";#N/A,#N/A,TRUE,"STEEL";#N/A,#N/A,TRUE,"INT-Table";#N/A,#N/A,TRUE,"STEEL";#N/A,#N/A,TRUE,"Door"}</definedName>
    <definedName name="Furniture_2_2" localSheetId="15" hidden="1">{#N/A,#N/A,TRUE,"Basic";#N/A,#N/A,TRUE,"EXT-TABLE";#N/A,#N/A,TRUE,"STEEL";#N/A,#N/A,TRUE,"INT-Table";#N/A,#N/A,TRUE,"STEEL";#N/A,#N/A,TRUE,"Door"}</definedName>
    <definedName name="Furniture_2_2" hidden="1">{#N/A,#N/A,TRUE,"Basic";#N/A,#N/A,TRUE,"EXT-TABLE";#N/A,#N/A,TRUE,"STEEL";#N/A,#N/A,TRUE,"INT-Table";#N/A,#N/A,TRUE,"STEEL";#N/A,#N/A,TRUE,"Door"}</definedName>
    <definedName name="Furniture_3" localSheetId="3" hidden="1">{#N/A,#N/A,TRUE,"Basic";#N/A,#N/A,TRUE,"EXT-TABLE";#N/A,#N/A,TRUE,"STEEL";#N/A,#N/A,TRUE,"INT-Table";#N/A,#N/A,TRUE,"STEEL";#N/A,#N/A,TRUE,"Door"}</definedName>
    <definedName name="Furniture_3" localSheetId="2" hidden="1">{#N/A,#N/A,TRUE,"Basic";#N/A,#N/A,TRUE,"EXT-TABLE";#N/A,#N/A,TRUE,"STEEL";#N/A,#N/A,TRUE,"INT-Table";#N/A,#N/A,TRUE,"STEEL";#N/A,#N/A,TRUE,"Door"}</definedName>
    <definedName name="Furniture_3" localSheetId="4" hidden="1">{#N/A,#N/A,TRUE,"Basic";#N/A,#N/A,TRUE,"EXT-TABLE";#N/A,#N/A,TRUE,"STEEL";#N/A,#N/A,TRUE,"INT-Table";#N/A,#N/A,TRUE,"STEEL";#N/A,#N/A,TRUE,"Door"}</definedName>
    <definedName name="Furniture_3" localSheetId="16" hidden="1">{#N/A,#N/A,TRUE,"Basic";#N/A,#N/A,TRUE,"EXT-TABLE";#N/A,#N/A,TRUE,"STEEL";#N/A,#N/A,TRUE,"INT-Table";#N/A,#N/A,TRUE,"STEEL";#N/A,#N/A,TRUE,"Door"}</definedName>
    <definedName name="Furniture_3" localSheetId="21" hidden="1">{#N/A,#N/A,TRUE,"Basic";#N/A,#N/A,TRUE,"EXT-TABLE";#N/A,#N/A,TRUE,"STEEL";#N/A,#N/A,TRUE,"INT-Table";#N/A,#N/A,TRUE,"STEEL";#N/A,#N/A,TRUE,"Door"}</definedName>
    <definedName name="Furniture_3" localSheetId="5" hidden="1">{#N/A,#N/A,TRUE,"Basic";#N/A,#N/A,TRUE,"EXT-TABLE";#N/A,#N/A,TRUE,"STEEL";#N/A,#N/A,TRUE,"INT-Table";#N/A,#N/A,TRUE,"STEEL";#N/A,#N/A,TRUE,"Door"}</definedName>
    <definedName name="Furniture_3" localSheetId="13" hidden="1">{#N/A,#N/A,TRUE,"Basic";#N/A,#N/A,TRUE,"EXT-TABLE";#N/A,#N/A,TRUE,"STEEL";#N/A,#N/A,TRUE,"INT-Table";#N/A,#N/A,TRUE,"STEEL";#N/A,#N/A,TRUE,"Door"}</definedName>
    <definedName name="Furniture_3" localSheetId="14" hidden="1">{#N/A,#N/A,TRUE,"Basic";#N/A,#N/A,TRUE,"EXT-TABLE";#N/A,#N/A,TRUE,"STEEL";#N/A,#N/A,TRUE,"INT-Table";#N/A,#N/A,TRUE,"STEEL";#N/A,#N/A,TRUE,"Door"}</definedName>
    <definedName name="Furniture_3" localSheetId="15" hidden="1">{#N/A,#N/A,TRUE,"Basic";#N/A,#N/A,TRUE,"EXT-TABLE";#N/A,#N/A,TRUE,"STEEL";#N/A,#N/A,TRUE,"INT-Table";#N/A,#N/A,TRUE,"STEEL";#N/A,#N/A,TRUE,"Door"}</definedName>
    <definedName name="Furniture_3" hidden="1">{#N/A,#N/A,TRUE,"Basic";#N/A,#N/A,TRUE,"EXT-TABLE";#N/A,#N/A,TRUE,"STEEL";#N/A,#N/A,TRUE,"INT-Table";#N/A,#N/A,TRUE,"STEEL";#N/A,#N/A,TRUE,"Door"}</definedName>
    <definedName name="Furniture_3_1" localSheetId="3" hidden="1">{#N/A,#N/A,TRUE,"Basic";#N/A,#N/A,TRUE,"EXT-TABLE";#N/A,#N/A,TRUE,"STEEL";#N/A,#N/A,TRUE,"INT-Table";#N/A,#N/A,TRUE,"STEEL";#N/A,#N/A,TRUE,"Door"}</definedName>
    <definedName name="Furniture_3_1" localSheetId="2" hidden="1">{#N/A,#N/A,TRUE,"Basic";#N/A,#N/A,TRUE,"EXT-TABLE";#N/A,#N/A,TRUE,"STEEL";#N/A,#N/A,TRUE,"INT-Table";#N/A,#N/A,TRUE,"STEEL";#N/A,#N/A,TRUE,"Door"}</definedName>
    <definedName name="Furniture_3_1" localSheetId="4" hidden="1">{#N/A,#N/A,TRUE,"Basic";#N/A,#N/A,TRUE,"EXT-TABLE";#N/A,#N/A,TRUE,"STEEL";#N/A,#N/A,TRUE,"INT-Table";#N/A,#N/A,TRUE,"STEEL";#N/A,#N/A,TRUE,"Door"}</definedName>
    <definedName name="Furniture_3_1" localSheetId="16" hidden="1">{#N/A,#N/A,TRUE,"Basic";#N/A,#N/A,TRUE,"EXT-TABLE";#N/A,#N/A,TRUE,"STEEL";#N/A,#N/A,TRUE,"INT-Table";#N/A,#N/A,TRUE,"STEEL";#N/A,#N/A,TRUE,"Door"}</definedName>
    <definedName name="Furniture_3_1" localSheetId="21" hidden="1">{#N/A,#N/A,TRUE,"Basic";#N/A,#N/A,TRUE,"EXT-TABLE";#N/A,#N/A,TRUE,"STEEL";#N/A,#N/A,TRUE,"INT-Table";#N/A,#N/A,TRUE,"STEEL";#N/A,#N/A,TRUE,"Door"}</definedName>
    <definedName name="Furniture_3_1" localSheetId="5" hidden="1">{#N/A,#N/A,TRUE,"Basic";#N/A,#N/A,TRUE,"EXT-TABLE";#N/A,#N/A,TRUE,"STEEL";#N/A,#N/A,TRUE,"INT-Table";#N/A,#N/A,TRUE,"STEEL";#N/A,#N/A,TRUE,"Door"}</definedName>
    <definedName name="Furniture_3_1" localSheetId="13" hidden="1">{#N/A,#N/A,TRUE,"Basic";#N/A,#N/A,TRUE,"EXT-TABLE";#N/A,#N/A,TRUE,"STEEL";#N/A,#N/A,TRUE,"INT-Table";#N/A,#N/A,TRUE,"STEEL";#N/A,#N/A,TRUE,"Door"}</definedName>
    <definedName name="Furniture_3_1" localSheetId="14" hidden="1">{#N/A,#N/A,TRUE,"Basic";#N/A,#N/A,TRUE,"EXT-TABLE";#N/A,#N/A,TRUE,"STEEL";#N/A,#N/A,TRUE,"INT-Table";#N/A,#N/A,TRUE,"STEEL";#N/A,#N/A,TRUE,"Door"}</definedName>
    <definedName name="Furniture_3_1" localSheetId="15" hidden="1">{#N/A,#N/A,TRUE,"Basic";#N/A,#N/A,TRUE,"EXT-TABLE";#N/A,#N/A,TRUE,"STEEL";#N/A,#N/A,TRUE,"INT-Table";#N/A,#N/A,TRUE,"STEEL";#N/A,#N/A,TRUE,"Door"}</definedName>
    <definedName name="Furniture_3_1" hidden="1">{#N/A,#N/A,TRUE,"Basic";#N/A,#N/A,TRUE,"EXT-TABLE";#N/A,#N/A,TRUE,"STEEL";#N/A,#N/A,TRUE,"INT-Table";#N/A,#N/A,TRUE,"STEEL";#N/A,#N/A,TRUE,"Door"}</definedName>
    <definedName name="Furniture_3_2" localSheetId="3" hidden="1">{#N/A,#N/A,TRUE,"Basic";#N/A,#N/A,TRUE,"EXT-TABLE";#N/A,#N/A,TRUE,"STEEL";#N/A,#N/A,TRUE,"INT-Table";#N/A,#N/A,TRUE,"STEEL";#N/A,#N/A,TRUE,"Door"}</definedName>
    <definedName name="Furniture_3_2" localSheetId="2" hidden="1">{#N/A,#N/A,TRUE,"Basic";#N/A,#N/A,TRUE,"EXT-TABLE";#N/A,#N/A,TRUE,"STEEL";#N/A,#N/A,TRUE,"INT-Table";#N/A,#N/A,TRUE,"STEEL";#N/A,#N/A,TRUE,"Door"}</definedName>
    <definedName name="Furniture_3_2" localSheetId="4" hidden="1">{#N/A,#N/A,TRUE,"Basic";#N/A,#N/A,TRUE,"EXT-TABLE";#N/A,#N/A,TRUE,"STEEL";#N/A,#N/A,TRUE,"INT-Table";#N/A,#N/A,TRUE,"STEEL";#N/A,#N/A,TRUE,"Door"}</definedName>
    <definedName name="Furniture_3_2" localSheetId="16" hidden="1">{#N/A,#N/A,TRUE,"Basic";#N/A,#N/A,TRUE,"EXT-TABLE";#N/A,#N/A,TRUE,"STEEL";#N/A,#N/A,TRUE,"INT-Table";#N/A,#N/A,TRUE,"STEEL";#N/A,#N/A,TRUE,"Door"}</definedName>
    <definedName name="Furniture_3_2" localSheetId="21" hidden="1">{#N/A,#N/A,TRUE,"Basic";#N/A,#N/A,TRUE,"EXT-TABLE";#N/A,#N/A,TRUE,"STEEL";#N/A,#N/A,TRUE,"INT-Table";#N/A,#N/A,TRUE,"STEEL";#N/A,#N/A,TRUE,"Door"}</definedName>
    <definedName name="Furniture_3_2" localSheetId="5" hidden="1">{#N/A,#N/A,TRUE,"Basic";#N/A,#N/A,TRUE,"EXT-TABLE";#N/A,#N/A,TRUE,"STEEL";#N/A,#N/A,TRUE,"INT-Table";#N/A,#N/A,TRUE,"STEEL";#N/A,#N/A,TRUE,"Door"}</definedName>
    <definedName name="Furniture_3_2" localSheetId="13" hidden="1">{#N/A,#N/A,TRUE,"Basic";#N/A,#N/A,TRUE,"EXT-TABLE";#N/A,#N/A,TRUE,"STEEL";#N/A,#N/A,TRUE,"INT-Table";#N/A,#N/A,TRUE,"STEEL";#N/A,#N/A,TRUE,"Door"}</definedName>
    <definedName name="Furniture_3_2" localSheetId="14" hidden="1">{#N/A,#N/A,TRUE,"Basic";#N/A,#N/A,TRUE,"EXT-TABLE";#N/A,#N/A,TRUE,"STEEL";#N/A,#N/A,TRUE,"INT-Table";#N/A,#N/A,TRUE,"STEEL";#N/A,#N/A,TRUE,"Door"}</definedName>
    <definedName name="Furniture_3_2" localSheetId="15" hidden="1">{#N/A,#N/A,TRUE,"Basic";#N/A,#N/A,TRUE,"EXT-TABLE";#N/A,#N/A,TRUE,"STEEL";#N/A,#N/A,TRUE,"INT-Table";#N/A,#N/A,TRUE,"STEEL";#N/A,#N/A,TRUE,"Door"}</definedName>
    <definedName name="Furniture_3_2" hidden="1">{#N/A,#N/A,TRUE,"Basic";#N/A,#N/A,TRUE,"EXT-TABLE";#N/A,#N/A,TRUE,"STEEL";#N/A,#N/A,TRUE,"INT-Table";#N/A,#N/A,TRUE,"STEEL";#N/A,#N/A,TRUE,"Door"}</definedName>
    <definedName name="Furniture_4" localSheetId="3" hidden="1">{#N/A,#N/A,TRUE,"Basic";#N/A,#N/A,TRUE,"EXT-TABLE";#N/A,#N/A,TRUE,"STEEL";#N/A,#N/A,TRUE,"INT-Table";#N/A,#N/A,TRUE,"STEEL";#N/A,#N/A,TRUE,"Door"}</definedName>
    <definedName name="Furniture_4" localSheetId="2" hidden="1">{#N/A,#N/A,TRUE,"Basic";#N/A,#N/A,TRUE,"EXT-TABLE";#N/A,#N/A,TRUE,"STEEL";#N/A,#N/A,TRUE,"INT-Table";#N/A,#N/A,TRUE,"STEEL";#N/A,#N/A,TRUE,"Door"}</definedName>
    <definedName name="Furniture_4" localSheetId="4" hidden="1">{#N/A,#N/A,TRUE,"Basic";#N/A,#N/A,TRUE,"EXT-TABLE";#N/A,#N/A,TRUE,"STEEL";#N/A,#N/A,TRUE,"INT-Table";#N/A,#N/A,TRUE,"STEEL";#N/A,#N/A,TRUE,"Door"}</definedName>
    <definedName name="Furniture_4" localSheetId="16" hidden="1">{#N/A,#N/A,TRUE,"Basic";#N/A,#N/A,TRUE,"EXT-TABLE";#N/A,#N/A,TRUE,"STEEL";#N/A,#N/A,TRUE,"INT-Table";#N/A,#N/A,TRUE,"STEEL";#N/A,#N/A,TRUE,"Door"}</definedName>
    <definedName name="Furniture_4" localSheetId="21" hidden="1">{#N/A,#N/A,TRUE,"Basic";#N/A,#N/A,TRUE,"EXT-TABLE";#N/A,#N/A,TRUE,"STEEL";#N/A,#N/A,TRUE,"INT-Table";#N/A,#N/A,TRUE,"STEEL";#N/A,#N/A,TRUE,"Door"}</definedName>
    <definedName name="Furniture_4" localSheetId="5" hidden="1">{#N/A,#N/A,TRUE,"Basic";#N/A,#N/A,TRUE,"EXT-TABLE";#N/A,#N/A,TRUE,"STEEL";#N/A,#N/A,TRUE,"INT-Table";#N/A,#N/A,TRUE,"STEEL";#N/A,#N/A,TRUE,"Door"}</definedName>
    <definedName name="Furniture_4" localSheetId="13" hidden="1">{#N/A,#N/A,TRUE,"Basic";#N/A,#N/A,TRUE,"EXT-TABLE";#N/A,#N/A,TRUE,"STEEL";#N/A,#N/A,TRUE,"INT-Table";#N/A,#N/A,TRUE,"STEEL";#N/A,#N/A,TRUE,"Door"}</definedName>
    <definedName name="Furniture_4" localSheetId="14" hidden="1">{#N/A,#N/A,TRUE,"Basic";#N/A,#N/A,TRUE,"EXT-TABLE";#N/A,#N/A,TRUE,"STEEL";#N/A,#N/A,TRUE,"INT-Table";#N/A,#N/A,TRUE,"STEEL";#N/A,#N/A,TRUE,"Door"}</definedName>
    <definedName name="Furniture_4" localSheetId="15" hidden="1">{#N/A,#N/A,TRUE,"Basic";#N/A,#N/A,TRUE,"EXT-TABLE";#N/A,#N/A,TRUE,"STEEL";#N/A,#N/A,TRUE,"INT-Table";#N/A,#N/A,TRUE,"STEEL";#N/A,#N/A,TRUE,"Door"}</definedName>
    <definedName name="Furniture_4" hidden="1">{#N/A,#N/A,TRUE,"Basic";#N/A,#N/A,TRUE,"EXT-TABLE";#N/A,#N/A,TRUE,"STEEL";#N/A,#N/A,TRUE,"INT-Table";#N/A,#N/A,TRUE,"STEEL";#N/A,#N/A,TRUE,"Door"}</definedName>
    <definedName name="Furniture_4_1" localSheetId="3" hidden="1">{#N/A,#N/A,TRUE,"Basic";#N/A,#N/A,TRUE,"EXT-TABLE";#N/A,#N/A,TRUE,"STEEL";#N/A,#N/A,TRUE,"INT-Table";#N/A,#N/A,TRUE,"STEEL";#N/A,#N/A,TRUE,"Door"}</definedName>
    <definedName name="Furniture_4_1" localSheetId="2" hidden="1">{#N/A,#N/A,TRUE,"Basic";#N/A,#N/A,TRUE,"EXT-TABLE";#N/A,#N/A,TRUE,"STEEL";#N/A,#N/A,TRUE,"INT-Table";#N/A,#N/A,TRUE,"STEEL";#N/A,#N/A,TRUE,"Door"}</definedName>
    <definedName name="Furniture_4_1" localSheetId="4" hidden="1">{#N/A,#N/A,TRUE,"Basic";#N/A,#N/A,TRUE,"EXT-TABLE";#N/A,#N/A,TRUE,"STEEL";#N/A,#N/A,TRUE,"INT-Table";#N/A,#N/A,TRUE,"STEEL";#N/A,#N/A,TRUE,"Door"}</definedName>
    <definedName name="Furniture_4_1" localSheetId="16" hidden="1">{#N/A,#N/A,TRUE,"Basic";#N/A,#N/A,TRUE,"EXT-TABLE";#N/A,#N/A,TRUE,"STEEL";#N/A,#N/A,TRUE,"INT-Table";#N/A,#N/A,TRUE,"STEEL";#N/A,#N/A,TRUE,"Door"}</definedName>
    <definedName name="Furniture_4_1" localSheetId="21" hidden="1">{#N/A,#N/A,TRUE,"Basic";#N/A,#N/A,TRUE,"EXT-TABLE";#N/A,#N/A,TRUE,"STEEL";#N/A,#N/A,TRUE,"INT-Table";#N/A,#N/A,TRUE,"STEEL";#N/A,#N/A,TRUE,"Door"}</definedName>
    <definedName name="Furniture_4_1" localSheetId="5" hidden="1">{#N/A,#N/A,TRUE,"Basic";#N/A,#N/A,TRUE,"EXT-TABLE";#N/A,#N/A,TRUE,"STEEL";#N/A,#N/A,TRUE,"INT-Table";#N/A,#N/A,TRUE,"STEEL";#N/A,#N/A,TRUE,"Door"}</definedName>
    <definedName name="Furniture_4_1" localSheetId="13" hidden="1">{#N/A,#N/A,TRUE,"Basic";#N/A,#N/A,TRUE,"EXT-TABLE";#N/A,#N/A,TRUE,"STEEL";#N/A,#N/A,TRUE,"INT-Table";#N/A,#N/A,TRUE,"STEEL";#N/A,#N/A,TRUE,"Door"}</definedName>
    <definedName name="Furniture_4_1" localSheetId="14" hidden="1">{#N/A,#N/A,TRUE,"Basic";#N/A,#N/A,TRUE,"EXT-TABLE";#N/A,#N/A,TRUE,"STEEL";#N/A,#N/A,TRUE,"INT-Table";#N/A,#N/A,TRUE,"STEEL";#N/A,#N/A,TRUE,"Door"}</definedName>
    <definedName name="Furniture_4_1" localSheetId="15" hidden="1">{#N/A,#N/A,TRUE,"Basic";#N/A,#N/A,TRUE,"EXT-TABLE";#N/A,#N/A,TRUE,"STEEL";#N/A,#N/A,TRUE,"INT-Table";#N/A,#N/A,TRUE,"STEEL";#N/A,#N/A,TRUE,"Door"}</definedName>
    <definedName name="Furniture_4_1" hidden="1">{#N/A,#N/A,TRUE,"Basic";#N/A,#N/A,TRUE,"EXT-TABLE";#N/A,#N/A,TRUE,"STEEL";#N/A,#N/A,TRUE,"INT-Table";#N/A,#N/A,TRUE,"STEEL";#N/A,#N/A,TRUE,"Door"}</definedName>
    <definedName name="Furniture_4_2" localSheetId="3" hidden="1">{#N/A,#N/A,TRUE,"Basic";#N/A,#N/A,TRUE,"EXT-TABLE";#N/A,#N/A,TRUE,"STEEL";#N/A,#N/A,TRUE,"INT-Table";#N/A,#N/A,TRUE,"STEEL";#N/A,#N/A,TRUE,"Door"}</definedName>
    <definedName name="Furniture_4_2" localSheetId="2" hidden="1">{#N/A,#N/A,TRUE,"Basic";#N/A,#N/A,TRUE,"EXT-TABLE";#N/A,#N/A,TRUE,"STEEL";#N/A,#N/A,TRUE,"INT-Table";#N/A,#N/A,TRUE,"STEEL";#N/A,#N/A,TRUE,"Door"}</definedName>
    <definedName name="Furniture_4_2" localSheetId="4" hidden="1">{#N/A,#N/A,TRUE,"Basic";#N/A,#N/A,TRUE,"EXT-TABLE";#N/A,#N/A,TRUE,"STEEL";#N/A,#N/A,TRUE,"INT-Table";#N/A,#N/A,TRUE,"STEEL";#N/A,#N/A,TRUE,"Door"}</definedName>
    <definedName name="Furniture_4_2" localSheetId="16" hidden="1">{#N/A,#N/A,TRUE,"Basic";#N/A,#N/A,TRUE,"EXT-TABLE";#N/A,#N/A,TRUE,"STEEL";#N/A,#N/A,TRUE,"INT-Table";#N/A,#N/A,TRUE,"STEEL";#N/A,#N/A,TRUE,"Door"}</definedName>
    <definedName name="Furniture_4_2" localSheetId="21" hidden="1">{#N/A,#N/A,TRUE,"Basic";#N/A,#N/A,TRUE,"EXT-TABLE";#N/A,#N/A,TRUE,"STEEL";#N/A,#N/A,TRUE,"INT-Table";#N/A,#N/A,TRUE,"STEEL";#N/A,#N/A,TRUE,"Door"}</definedName>
    <definedName name="Furniture_4_2" localSheetId="5" hidden="1">{#N/A,#N/A,TRUE,"Basic";#N/A,#N/A,TRUE,"EXT-TABLE";#N/A,#N/A,TRUE,"STEEL";#N/A,#N/A,TRUE,"INT-Table";#N/A,#N/A,TRUE,"STEEL";#N/A,#N/A,TRUE,"Door"}</definedName>
    <definedName name="Furniture_4_2" localSheetId="13" hidden="1">{#N/A,#N/A,TRUE,"Basic";#N/A,#N/A,TRUE,"EXT-TABLE";#N/A,#N/A,TRUE,"STEEL";#N/A,#N/A,TRUE,"INT-Table";#N/A,#N/A,TRUE,"STEEL";#N/A,#N/A,TRUE,"Door"}</definedName>
    <definedName name="Furniture_4_2" localSheetId="14" hidden="1">{#N/A,#N/A,TRUE,"Basic";#N/A,#N/A,TRUE,"EXT-TABLE";#N/A,#N/A,TRUE,"STEEL";#N/A,#N/A,TRUE,"INT-Table";#N/A,#N/A,TRUE,"STEEL";#N/A,#N/A,TRUE,"Door"}</definedName>
    <definedName name="Furniture_4_2" localSheetId="15" hidden="1">{#N/A,#N/A,TRUE,"Basic";#N/A,#N/A,TRUE,"EXT-TABLE";#N/A,#N/A,TRUE,"STEEL";#N/A,#N/A,TRUE,"INT-Table";#N/A,#N/A,TRUE,"STEEL";#N/A,#N/A,TRUE,"Door"}</definedName>
    <definedName name="Furniture_4_2" hidden="1">{#N/A,#N/A,TRUE,"Basic";#N/A,#N/A,TRUE,"EXT-TABLE";#N/A,#N/A,TRUE,"STEEL";#N/A,#N/A,TRUE,"INT-Table";#N/A,#N/A,TRUE,"STEEL";#N/A,#N/A,TRUE,"Door"}</definedName>
    <definedName name="Furniture_5" localSheetId="3" hidden="1">{#N/A,#N/A,TRUE,"Basic";#N/A,#N/A,TRUE,"EXT-TABLE";#N/A,#N/A,TRUE,"STEEL";#N/A,#N/A,TRUE,"INT-Table";#N/A,#N/A,TRUE,"STEEL";#N/A,#N/A,TRUE,"Door"}</definedName>
    <definedName name="Furniture_5" localSheetId="2" hidden="1">{#N/A,#N/A,TRUE,"Basic";#N/A,#N/A,TRUE,"EXT-TABLE";#N/A,#N/A,TRUE,"STEEL";#N/A,#N/A,TRUE,"INT-Table";#N/A,#N/A,TRUE,"STEEL";#N/A,#N/A,TRUE,"Door"}</definedName>
    <definedName name="Furniture_5" localSheetId="4" hidden="1">{#N/A,#N/A,TRUE,"Basic";#N/A,#N/A,TRUE,"EXT-TABLE";#N/A,#N/A,TRUE,"STEEL";#N/A,#N/A,TRUE,"INT-Table";#N/A,#N/A,TRUE,"STEEL";#N/A,#N/A,TRUE,"Door"}</definedName>
    <definedName name="Furniture_5" localSheetId="16" hidden="1">{#N/A,#N/A,TRUE,"Basic";#N/A,#N/A,TRUE,"EXT-TABLE";#N/A,#N/A,TRUE,"STEEL";#N/A,#N/A,TRUE,"INT-Table";#N/A,#N/A,TRUE,"STEEL";#N/A,#N/A,TRUE,"Door"}</definedName>
    <definedName name="Furniture_5" localSheetId="21" hidden="1">{#N/A,#N/A,TRUE,"Basic";#N/A,#N/A,TRUE,"EXT-TABLE";#N/A,#N/A,TRUE,"STEEL";#N/A,#N/A,TRUE,"INT-Table";#N/A,#N/A,TRUE,"STEEL";#N/A,#N/A,TRUE,"Door"}</definedName>
    <definedName name="Furniture_5" localSheetId="5" hidden="1">{#N/A,#N/A,TRUE,"Basic";#N/A,#N/A,TRUE,"EXT-TABLE";#N/A,#N/A,TRUE,"STEEL";#N/A,#N/A,TRUE,"INT-Table";#N/A,#N/A,TRUE,"STEEL";#N/A,#N/A,TRUE,"Door"}</definedName>
    <definedName name="Furniture_5" localSheetId="13" hidden="1">{#N/A,#N/A,TRUE,"Basic";#N/A,#N/A,TRUE,"EXT-TABLE";#N/A,#N/A,TRUE,"STEEL";#N/A,#N/A,TRUE,"INT-Table";#N/A,#N/A,TRUE,"STEEL";#N/A,#N/A,TRUE,"Door"}</definedName>
    <definedName name="Furniture_5" localSheetId="14" hidden="1">{#N/A,#N/A,TRUE,"Basic";#N/A,#N/A,TRUE,"EXT-TABLE";#N/A,#N/A,TRUE,"STEEL";#N/A,#N/A,TRUE,"INT-Table";#N/A,#N/A,TRUE,"STEEL";#N/A,#N/A,TRUE,"Door"}</definedName>
    <definedName name="Furniture_5" localSheetId="15" hidden="1">{#N/A,#N/A,TRUE,"Basic";#N/A,#N/A,TRUE,"EXT-TABLE";#N/A,#N/A,TRUE,"STEEL";#N/A,#N/A,TRUE,"INT-Table";#N/A,#N/A,TRUE,"STEEL";#N/A,#N/A,TRUE,"Door"}</definedName>
    <definedName name="Furniture_5" hidden="1">{#N/A,#N/A,TRUE,"Basic";#N/A,#N/A,TRUE,"EXT-TABLE";#N/A,#N/A,TRUE,"STEEL";#N/A,#N/A,TRUE,"INT-Table";#N/A,#N/A,TRUE,"STEEL";#N/A,#N/A,TRUE,"Door"}</definedName>
    <definedName name="Furniture_5_1" localSheetId="3" hidden="1">{#N/A,#N/A,TRUE,"Basic";#N/A,#N/A,TRUE,"EXT-TABLE";#N/A,#N/A,TRUE,"STEEL";#N/A,#N/A,TRUE,"INT-Table";#N/A,#N/A,TRUE,"STEEL";#N/A,#N/A,TRUE,"Door"}</definedName>
    <definedName name="Furniture_5_1" localSheetId="2" hidden="1">{#N/A,#N/A,TRUE,"Basic";#N/A,#N/A,TRUE,"EXT-TABLE";#N/A,#N/A,TRUE,"STEEL";#N/A,#N/A,TRUE,"INT-Table";#N/A,#N/A,TRUE,"STEEL";#N/A,#N/A,TRUE,"Door"}</definedName>
    <definedName name="Furniture_5_1" localSheetId="4" hidden="1">{#N/A,#N/A,TRUE,"Basic";#N/A,#N/A,TRUE,"EXT-TABLE";#N/A,#N/A,TRUE,"STEEL";#N/A,#N/A,TRUE,"INT-Table";#N/A,#N/A,TRUE,"STEEL";#N/A,#N/A,TRUE,"Door"}</definedName>
    <definedName name="Furniture_5_1" localSheetId="16" hidden="1">{#N/A,#N/A,TRUE,"Basic";#N/A,#N/A,TRUE,"EXT-TABLE";#N/A,#N/A,TRUE,"STEEL";#N/A,#N/A,TRUE,"INT-Table";#N/A,#N/A,TRUE,"STEEL";#N/A,#N/A,TRUE,"Door"}</definedName>
    <definedName name="Furniture_5_1" localSheetId="21" hidden="1">{#N/A,#N/A,TRUE,"Basic";#N/A,#N/A,TRUE,"EXT-TABLE";#N/A,#N/A,TRUE,"STEEL";#N/A,#N/A,TRUE,"INT-Table";#N/A,#N/A,TRUE,"STEEL";#N/A,#N/A,TRUE,"Door"}</definedName>
    <definedName name="Furniture_5_1" localSheetId="5" hidden="1">{#N/A,#N/A,TRUE,"Basic";#N/A,#N/A,TRUE,"EXT-TABLE";#N/A,#N/A,TRUE,"STEEL";#N/A,#N/A,TRUE,"INT-Table";#N/A,#N/A,TRUE,"STEEL";#N/A,#N/A,TRUE,"Door"}</definedName>
    <definedName name="Furniture_5_1" localSheetId="13" hidden="1">{#N/A,#N/A,TRUE,"Basic";#N/A,#N/A,TRUE,"EXT-TABLE";#N/A,#N/A,TRUE,"STEEL";#N/A,#N/A,TRUE,"INT-Table";#N/A,#N/A,TRUE,"STEEL";#N/A,#N/A,TRUE,"Door"}</definedName>
    <definedName name="Furniture_5_1" localSheetId="14" hidden="1">{#N/A,#N/A,TRUE,"Basic";#N/A,#N/A,TRUE,"EXT-TABLE";#N/A,#N/A,TRUE,"STEEL";#N/A,#N/A,TRUE,"INT-Table";#N/A,#N/A,TRUE,"STEEL";#N/A,#N/A,TRUE,"Door"}</definedName>
    <definedName name="Furniture_5_1" localSheetId="15" hidden="1">{#N/A,#N/A,TRUE,"Basic";#N/A,#N/A,TRUE,"EXT-TABLE";#N/A,#N/A,TRUE,"STEEL";#N/A,#N/A,TRUE,"INT-Table";#N/A,#N/A,TRUE,"STEEL";#N/A,#N/A,TRUE,"Door"}</definedName>
    <definedName name="Furniture_5_1" hidden="1">{#N/A,#N/A,TRUE,"Basic";#N/A,#N/A,TRUE,"EXT-TABLE";#N/A,#N/A,TRUE,"STEEL";#N/A,#N/A,TRUE,"INT-Table";#N/A,#N/A,TRUE,"STEEL";#N/A,#N/A,TRUE,"Door"}</definedName>
    <definedName name="Furniture_5_2" localSheetId="3" hidden="1">{#N/A,#N/A,TRUE,"Basic";#N/A,#N/A,TRUE,"EXT-TABLE";#N/A,#N/A,TRUE,"STEEL";#N/A,#N/A,TRUE,"INT-Table";#N/A,#N/A,TRUE,"STEEL";#N/A,#N/A,TRUE,"Door"}</definedName>
    <definedName name="Furniture_5_2" localSheetId="2" hidden="1">{#N/A,#N/A,TRUE,"Basic";#N/A,#N/A,TRUE,"EXT-TABLE";#N/A,#N/A,TRUE,"STEEL";#N/A,#N/A,TRUE,"INT-Table";#N/A,#N/A,TRUE,"STEEL";#N/A,#N/A,TRUE,"Door"}</definedName>
    <definedName name="Furniture_5_2" localSheetId="4" hidden="1">{#N/A,#N/A,TRUE,"Basic";#N/A,#N/A,TRUE,"EXT-TABLE";#N/A,#N/A,TRUE,"STEEL";#N/A,#N/A,TRUE,"INT-Table";#N/A,#N/A,TRUE,"STEEL";#N/A,#N/A,TRUE,"Door"}</definedName>
    <definedName name="Furniture_5_2" localSheetId="16" hidden="1">{#N/A,#N/A,TRUE,"Basic";#N/A,#N/A,TRUE,"EXT-TABLE";#N/A,#N/A,TRUE,"STEEL";#N/A,#N/A,TRUE,"INT-Table";#N/A,#N/A,TRUE,"STEEL";#N/A,#N/A,TRUE,"Door"}</definedName>
    <definedName name="Furniture_5_2" localSheetId="21" hidden="1">{#N/A,#N/A,TRUE,"Basic";#N/A,#N/A,TRUE,"EXT-TABLE";#N/A,#N/A,TRUE,"STEEL";#N/A,#N/A,TRUE,"INT-Table";#N/A,#N/A,TRUE,"STEEL";#N/A,#N/A,TRUE,"Door"}</definedName>
    <definedName name="Furniture_5_2" localSheetId="5" hidden="1">{#N/A,#N/A,TRUE,"Basic";#N/A,#N/A,TRUE,"EXT-TABLE";#N/A,#N/A,TRUE,"STEEL";#N/A,#N/A,TRUE,"INT-Table";#N/A,#N/A,TRUE,"STEEL";#N/A,#N/A,TRUE,"Door"}</definedName>
    <definedName name="Furniture_5_2" localSheetId="13" hidden="1">{#N/A,#N/A,TRUE,"Basic";#N/A,#N/A,TRUE,"EXT-TABLE";#N/A,#N/A,TRUE,"STEEL";#N/A,#N/A,TRUE,"INT-Table";#N/A,#N/A,TRUE,"STEEL";#N/A,#N/A,TRUE,"Door"}</definedName>
    <definedName name="Furniture_5_2" localSheetId="14" hidden="1">{#N/A,#N/A,TRUE,"Basic";#N/A,#N/A,TRUE,"EXT-TABLE";#N/A,#N/A,TRUE,"STEEL";#N/A,#N/A,TRUE,"INT-Table";#N/A,#N/A,TRUE,"STEEL";#N/A,#N/A,TRUE,"Door"}</definedName>
    <definedName name="Furniture_5_2" localSheetId="15" hidden="1">{#N/A,#N/A,TRUE,"Basic";#N/A,#N/A,TRUE,"EXT-TABLE";#N/A,#N/A,TRUE,"STEEL";#N/A,#N/A,TRUE,"INT-Table";#N/A,#N/A,TRUE,"STEEL";#N/A,#N/A,TRUE,"Door"}</definedName>
    <definedName name="Furniture_5_2" hidden="1">{#N/A,#N/A,TRUE,"Basic";#N/A,#N/A,TRUE,"EXT-TABLE";#N/A,#N/A,TRUE,"STEEL";#N/A,#N/A,TRUE,"INT-Table";#N/A,#N/A,TRUE,"STEEL";#N/A,#N/A,TRUE,"Door"}</definedName>
    <definedName name="fwtsl">#REF!</definedName>
    <definedName name="fwtsw">#REF!</definedName>
    <definedName name="G" localSheetId="3">[28]Breech_Duct!$B$70</definedName>
    <definedName name="G" localSheetId="2">[28]Breech_Duct!$B$70</definedName>
    <definedName name="G" localSheetId="4">[28]Breech_Duct!$B$70</definedName>
    <definedName name="G" localSheetId="16">[28]Breech_Duct!$B$70</definedName>
    <definedName name="G" localSheetId="21">[28]Breech_Duct!$B$70</definedName>
    <definedName name="G" localSheetId="5">[28]Breech_Duct!$B$70</definedName>
    <definedName name="G" localSheetId="13">[28]Breech_Duct!$B$70</definedName>
    <definedName name="G" localSheetId="18">[28]Breech_Duct!$B$70</definedName>
    <definedName name="G" localSheetId="14">[28]Breech_Duct!$B$70</definedName>
    <definedName name="G" localSheetId="15">[28]Breech_Duct!$B$70</definedName>
    <definedName name="G">[28]Breech_Duct!$B$70</definedName>
    <definedName name="gasgh" localSheetId="3" hidden="1">{#N/A,#N/A,FALSE,"Project Cost Summary";#N/A,#N/A,FALSE,"Man Hour Summary"}</definedName>
    <definedName name="gasgh" localSheetId="9" hidden="1">{#N/A,#N/A,FALSE,"Project Cost Summary";#N/A,#N/A,FALSE,"Man Hour Summary"}</definedName>
    <definedName name="gasgh" localSheetId="8" hidden="1">{#N/A,#N/A,FALSE,"Project Cost Summary";#N/A,#N/A,FALSE,"Man Hour Summary"}</definedName>
    <definedName name="gasgh" localSheetId="0" hidden="1">{#N/A,#N/A,FALSE,"Project Cost Summary";#N/A,#N/A,FALSE,"Man Hour Summary"}</definedName>
    <definedName name="gasgh" localSheetId="10" hidden="1">{#N/A,#N/A,FALSE,"Project Cost Summary";#N/A,#N/A,FALSE,"Man Hour Summary"}</definedName>
    <definedName name="gasgh" localSheetId="6" hidden="1">{#N/A,#N/A,FALSE,"Project Cost Summary";#N/A,#N/A,FALSE,"Man Hour Summary"}</definedName>
    <definedName name="gasgh" localSheetId="12" hidden="1">{#N/A,#N/A,FALSE,"Project Cost Summary";#N/A,#N/A,FALSE,"Man Hour Summary"}</definedName>
    <definedName name="gasgh" localSheetId="11" hidden="1">{#N/A,#N/A,FALSE,"Project Cost Summary";#N/A,#N/A,FALSE,"Man Hour Summary"}</definedName>
    <definedName name="gasgh" localSheetId="1" hidden="1">{#N/A,#N/A,FALSE,"Project Cost Summary";#N/A,#N/A,FALSE,"Man Hour Summary"}</definedName>
    <definedName name="gasgh" localSheetId="2" hidden="1">{#N/A,#N/A,FALSE,"Project Cost Summary";#N/A,#N/A,FALSE,"Man Hour Summary"}</definedName>
    <definedName name="gasgh" localSheetId="4" hidden="1">{#N/A,#N/A,FALSE,"Project Cost Summary";#N/A,#N/A,FALSE,"Man Hour Summary"}</definedName>
    <definedName name="gasgh" localSheetId="16" hidden="1">{#N/A,#N/A,FALSE,"Project Cost Summary";#N/A,#N/A,FALSE,"Man Hour Summary"}</definedName>
    <definedName name="gasgh" localSheetId="21" hidden="1">{#N/A,#N/A,FALSE,"Project Cost Summary";#N/A,#N/A,FALSE,"Man Hour Summary"}</definedName>
    <definedName name="gasgh" localSheetId="5" hidden="1">{#N/A,#N/A,FALSE,"Project Cost Summary";#N/A,#N/A,FALSE,"Man Hour Summary"}</definedName>
    <definedName name="gasgh" localSheetId="23" hidden="1">{#N/A,#N/A,FALSE,"Project Cost Summary";#N/A,#N/A,FALSE,"Man Hour Summary"}</definedName>
    <definedName name="gasgh" localSheetId="7" hidden="1">{#N/A,#N/A,FALSE,"Project Cost Summary";#N/A,#N/A,FALSE,"Man Hour Summary"}</definedName>
    <definedName name="gasgh" localSheetId="13" hidden="1">{#N/A,#N/A,FALSE,"Project Cost Summary";#N/A,#N/A,FALSE,"Man Hour Summary"}</definedName>
    <definedName name="gasgh" localSheetId="18" hidden="1">{#N/A,#N/A,FALSE,"Project Cost Summary";#N/A,#N/A,FALSE,"Man Hour Summary"}</definedName>
    <definedName name="gasgh" localSheetId="14" hidden="1">{#N/A,#N/A,FALSE,"Project Cost Summary";#N/A,#N/A,FALSE,"Man Hour Summary"}</definedName>
    <definedName name="gasgh" localSheetId="15" hidden="1">{#N/A,#N/A,FALSE,"Project Cost Summary";#N/A,#N/A,FALSE,"Man Hour Summary"}</definedName>
    <definedName name="gasgh" hidden="1">{#N/A,#N/A,FALSE,"Project Cost Summary";#N/A,#N/A,FALSE,"Man Hour Summary"}</definedName>
    <definedName name="Gasturbine1" localSheetId="3">'[41]Noise (3)'!$C$37</definedName>
    <definedName name="Gasturbine1" localSheetId="2">'[41]Noise (3)'!$C$37</definedName>
    <definedName name="Gasturbine1" localSheetId="4">'[41]Noise (3)'!$C$37</definedName>
    <definedName name="Gasturbine1" localSheetId="16">'[41]Noise (3)'!$C$37</definedName>
    <definedName name="Gasturbine1" localSheetId="21">'[41]Noise (3)'!$C$37</definedName>
    <definedName name="Gasturbine1" localSheetId="5">'[41]Noise (3)'!$C$37</definedName>
    <definedName name="Gasturbine1" localSheetId="13">'[41]Noise (3)'!$C$37</definedName>
    <definedName name="Gasturbine1" localSheetId="18">'[41]Noise (3)'!$C$37</definedName>
    <definedName name="Gasturbine1" localSheetId="14">'[41]Noise (3)'!$C$37</definedName>
    <definedName name="Gasturbine1" localSheetId="15">'[41]Noise (3)'!$C$37</definedName>
    <definedName name="Gasturbine1">'[41]Noise (3)'!$C$37</definedName>
    <definedName name="Gasturbines" localSheetId="3">[41]Tables!$A$80:$A$179</definedName>
    <definedName name="Gasturbines" localSheetId="2">[41]Tables!$A$80:$A$179</definedName>
    <definedName name="Gasturbines" localSheetId="4">[41]Tables!$A$80:$A$179</definedName>
    <definedName name="Gasturbines" localSheetId="16">[41]Tables!$A$80:$A$179</definedName>
    <definedName name="Gasturbines" localSheetId="21">[41]Tables!$A$80:$A$179</definedName>
    <definedName name="Gasturbines" localSheetId="5">[41]Tables!$A$80:$A$179</definedName>
    <definedName name="Gasturbines" localSheetId="13">[41]Tables!$A$80:$A$179</definedName>
    <definedName name="Gasturbines" localSheetId="18">[41]Tables!$A$80:$A$179</definedName>
    <definedName name="Gasturbines" localSheetId="14">[41]Tables!$A$80:$A$179</definedName>
    <definedName name="Gasturbines" localSheetId="15">[41]Tables!$A$80:$A$179</definedName>
    <definedName name="Gasturbines">[41]Tables!$A$80:$A$179</definedName>
    <definedName name="gate">#REF!</definedName>
    <definedName name="GD" localSheetId="3" hidden="1">{#N/A,#N/A,FALSE,"CCTV"}</definedName>
    <definedName name="GD" localSheetId="2" hidden="1">{#N/A,#N/A,FALSE,"CCTV"}</definedName>
    <definedName name="GD" localSheetId="4" hidden="1">{#N/A,#N/A,FALSE,"CCTV"}</definedName>
    <definedName name="GD" localSheetId="16" hidden="1">{#N/A,#N/A,FALSE,"CCTV"}</definedName>
    <definedName name="GD" localSheetId="21" hidden="1">{#N/A,#N/A,FALSE,"CCTV"}</definedName>
    <definedName name="GD" localSheetId="5" hidden="1">{#N/A,#N/A,FALSE,"CCTV"}</definedName>
    <definedName name="GD" localSheetId="13" hidden="1">{#N/A,#N/A,FALSE,"CCTV"}</definedName>
    <definedName name="GD" localSheetId="14" hidden="1">{#N/A,#N/A,FALSE,"CCTV"}</definedName>
    <definedName name="GD" localSheetId="15" hidden="1">{#N/A,#N/A,FALSE,"CCTV"}</definedName>
    <definedName name="GD" hidden="1">{#N/A,#N/A,FALSE,"CCTV"}</definedName>
    <definedName name="gdfg" localSheetId="3" hidden="1">[70]Z!$T$180:$AH$180</definedName>
    <definedName name="gdfg" localSheetId="9" hidden="1">[70]Z!$T$180:$AH$180</definedName>
    <definedName name="gdfg" localSheetId="8" hidden="1">[70]Z!$T$180:$AH$180</definedName>
    <definedName name="gdfg" localSheetId="0" hidden="1">[70]Z!$T$180:$AH$180</definedName>
    <definedName name="gdfg" localSheetId="10" hidden="1">[70]Z!$T$180:$AH$180</definedName>
    <definedName name="gdfg" localSheetId="6" hidden="1">[70]Z!$T$180:$AH$180</definedName>
    <definedName name="gdfg" localSheetId="12" hidden="1">[70]Z!$T$180:$AH$180</definedName>
    <definedName name="gdfg" localSheetId="11" hidden="1">[70]Z!$T$180:$AH$180</definedName>
    <definedName name="gdfg" localSheetId="1" hidden="1">[70]Z!$T$180:$AH$180</definedName>
    <definedName name="gdfg" localSheetId="2" hidden="1">[70]Z!$T$180:$AH$180</definedName>
    <definedName name="gdfg" localSheetId="4" hidden="1">[70]Z!$T$180:$AH$180</definedName>
    <definedName name="gdfg" localSheetId="16" hidden="1">[70]Z!$T$180:$AH$180</definedName>
    <definedName name="gdfg" localSheetId="21" hidden="1">[70]Z!$T$180:$AH$180</definedName>
    <definedName name="gdfg" localSheetId="5" hidden="1">[70]Z!$T$180:$AH$180</definedName>
    <definedName name="GDFG"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7" hidden="1">[70]Z!$T$180:$AH$180</definedName>
    <definedName name="gdfg" localSheetId="13" hidden="1">[70]Z!$T$180:$AH$180</definedName>
    <definedName name="gdfg" localSheetId="18" hidden="1">[70]Z!$T$180:$AH$180</definedName>
    <definedName name="gdfg" localSheetId="14" hidden="1">[70]Z!$T$180:$AH$180</definedName>
    <definedName name="gdfg" localSheetId="15" hidden="1">[70]Z!$T$180:$AH$180</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gdf" localSheetId="3" hidden="1">{"'Sheet1'!$L$16"}</definedName>
    <definedName name="gdfgdfgdf" localSheetId="17" hidden="1">{"'Sheet1'!$L$16"}</definedName>
    <definedName name="gdfgdfgdf" localSheetId="9" hidden="1">{"'Sheet1'!$L$16"}</definedName>
    <definedName name="gdfgdfgdf" localSheetId="8" hidden="1">{"'Sheet1'!$L$16"}</definedName>
    <definedName name="gdfgdfgdf" localSheetId="0" hidden="1">{"'Sheet1'!$L$16"}</definedName>
    <definedName name="gdfgdfgdf" localSheetId="10" hidden="1">{"'Sheet1'!$L$16"}</definedName>
    <definedName name="gdfgdfgdf" localSheetId="6" hidden="1">{"'Sheet1'!$L$16"}</definedName>
    <definedName name="gdfgdfgdf" localSheetId="12" hidden="1">{"'Sheet1'!$L$16"}</definedName>
    <definedName name="gdfgdfgdf" localSheetId="11" hidden="1">{"'Sheet1'!$L$16"}</definedName>
    <definedName name="gdfgdfgdf" localSheetId="1" hidden="1">{"'Sheet1'!$L$16"}</definedName>
    <definedName name="gdfgdfgdf" localSheetId="2" hidden="1">{"'Sheet1'!$L$16"}</definedName>
    <definedName name="gdfgdfgdf" localSheetId="4" hidden="1">{"'Sheet1'!$L$16"}</definedName>
    <definedName name="gdfgdfgdf" localSheetId="16" hidden="1">{"'Sheet1'!$L$16"}</definedName>
    <definedName name="gdfgdfgdf" localSheetId="21" hidden="1">{"'Sheet1'!$L$16"}</definedName>
    <definedName name="gdfgdfgdf" localSheetId="5" hidden="1">{"'Sheet1'!$L$16"}</definedName>
    <definedName name="gdfgdfgdf" localSheetId="23" hidden="1">{"'Sheet1'!$L$16"}</definedName>
    <definedName name="gdfgdfgdf" localSheetId="7" hidden="1">{"'Sheet1'!$L$16"}</definedName>
    <definedName name="gdfgdfgdf" localSheetId="13" hidden="1">{"'Sheet1'!$L$16"}</definedName>
    <definedName name="gdfgdfgdf" localSheetId="18" hidden="1">{"'Sheet1'!$L$16"}</definedName>
    <definedName name="gdfgdfgdf" localSheetId="14" hidden="1">{"'Sheet1'!$L$16"}</definedName>
    <definedName name="gdfgdfgdf" localSheetId="15" hidden="1">{"'Sheet1'!$L$16"}</definedName>
    <definedName name="gdfgdfgdf" hidden="1">{"'Sheet1'!$L$16"}</definedName>
    <definedName name="GD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hdhg" localSheetId="3" hidden="1">{#N/A,#N/A,FALSE,"Chi tiÆt"}</definedName>
    <definedName name="gdghdhg" localSheetId="2" hidden="1">{#N/A,#N/A,FALSE,"Chi tiÆt"}</definedName>
    <definedName name="gdghdhg" localSheetId="4" hidden="1">{#N/A,#N/A,FALSE,"Chi tiÆt"}</definedName>
    <definedName name="gdghdhg" localSheetId="16" hidden="1">{#N/A,#N/A,FALSE,"Chi tiÆt"}</definedName>
    <definedName name="gdghdhg" localSheetId="21" hidden="1">{#N/A,#N/A,FALSE,"Chi tiÆt"}</definedName>
    <definedName name="gdghdhg" localSheetId="5" hidden="1">{#N/A,#N/A,FALSE,"Chi tiÆt"}</definedName>
    <definedName name="gdghdhg" localSheetId="13" hidden="1">{#N/A,#N/A,FALSE,"Chi tiÆt"}</definedName>
    <definedName name="gdghdhg" localSheetId="14" hidden="1">{#N/A,#N/A,FALSE,"Chi tiÆt"}</definedName>
    <definedName name="gdghdhg" localSheetId="15" hidden="1">{#N/A,#N/A,FALSE,"Chi tiÆt"}</definedName>
    <definedName name="gdghdhg" hidden="1">{#N/A,#N/A,FALSE,"Chi tiÆt"}</definedName>
    <definedName name="GDHS" hidden="1">#REF!</definedName>
    <definedName name="Geländer">#REF!</definedName>
    <definedName name="geom" localSheetId="3">[63]r_vali!$D$1:$IV$27</definedName>
    <definedName name="geom" localSheetId="2">[63]r_vali!$D$1:$IV$27</definedName>
    <definedName name="geom" localSheetId="4">[63]r_vali!$D$1:$IV$27</definedName>
    <definedName name="geom" localSheetId="16">[63]r_vali!$D$1:$IV$27</definedName>
    <definedName name="geom" localSheetId="21">[63]r_vali!$D$1:$IV$27</definedName>
    <definedName name="geom" localSheetId="5">[63]r_vali!$D$1:$IV$27</definedName>
    <definedName name="geom" localSheetId="13">[63]r_vali!$D$1:$IV$27</definedName>
    <definedName name="geom" localSheetId="18">[63]r_vali!$D$1:$IV$27</definedName>
    <definedName name="geom" localSheetId="14">[63]r_vali!$D$1:$IV$27</definedName>
    <definedName name="geom" localSheetId="15">[63]r_vali!$D$1:$IV$27</definedName>
    <definedName name="geom">[63]r_vali!$D$1:$IV$27</definedName>
    <definedName name="GF" hidden="1">#REF!</definedName>
    <definedName name="GFDGDF"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h" localSheetId="3" hidden="1">{#N/A,#N/A,FALSE,"CCTV"}</definedName>
    <definedName name="gfdh" localSheetId="2" hidden="1">{#N/A,#N/A,FALSE,"CCTV"}</definedName>
    <definedName name="gfdh" localSheetId="4" hidden="1">{#N/A,#N/A,FALSE,"CCTV"}</definedName>
    <definedName name="gfdh" localSheetId="16" hidden="1">{#N/A,#N/A,FALSE,"CCTV"}</definedName>
    <definedName name="gfdh" localSheetId="21" hidden="1">{#N/A,#N/A,FALSE,"CCTV"}</definedName>
    <definedName name="gfdh" localSheetId="5" hidden="1">{#N/A,#N/A,FALSE,"CCTV"}</definedName>
    <definedName name="gfdh" localSheetId="13" hidden="1">{#N/A,#N/A,FALSE,"CCTV"}</definedName>
    <definedName name="gfdh" localSheetId="14" hidden="1">{#N/A,#N/A,FALSE,"CCTV"}</definedName>
    <definedName name="gfdh" localSheetId="15" hidden="1">{#N/A,#N/A,FALSE,"CCTV"}</definedName>
    <definedName name="gfdh" hidden="1">{#N/A,#N/A,FALSE,"CCTV"}</definedName>
    <definedName name="GFDS" localSheetId="3" hidden="1">{#N/A,#N/A,FALSE,"CCTV"}</definedName>
    <definedName name="GFDS" localSheetId="9" hidden="1">{#N/A,#N/A,FALSE,"CCTV"}</definedName>
    <definedName name="GFDS" localSheetId="8" hidden="1">{#N/A,#N/A,FALSE,"CCTV"}</definedName>
    <definedName name="GFDS" localSheetId="0" hidden="1">{#N/A,#N/A,FALSE,"CCTV"}</definedName>
    <definedName name="GFDS" localSheetId="10" hidden="1">{#N/A,#N/A,FALSE,"CCTV"}</definedName>
    <definedName name="GFDS" localSheetId="6" hidden="1">{#N/A,#N/A,FALSE,"CCTV"}</definedName>
    <definedName name="GFDS" localSheetId="12" hidden="1">{#N/A,#N/A,FALSE,"CCTV"}</definedName>
    <definedName name="GFDS" localSheetId="11" hidden="1">{#N/A,#N/A,FALSE,"CCTV"}</definedName>
    <definedName name="GFDS" localSheetId="1" hidden="1">{#N/A,#N/A,FALSE,"CCTV"}</definedName>
    <definedName name="GFDS" localSheetId="2" hidden="1">{#N/A,#N/A,FALSE,"CCTV"}</definedName>
    <definedName name="GFDS" localSheetId="4" hidden="1">{#N/A,#N/A,FALSE,"CCTV"}</definedName>
    <definedName name="GFDS" localSheetId="16" hidden="1">{#N/A,#N/A,FALSE,"CCTV"}</definedName>
    <definedName name="GFDS" localSheetId="21" hidden="1">{#N/A,#N/A,FALSE,"CCTV"}</definedName>
    <definedName name="GFDS" localSheetId="5" hidden="1">{#N/A,#N/A,FALSE,"CCTV"}</definedName>
    <definedName name="GFDS" localSheetId="23" hidden="1">{#N/A,#N/A,FALSE,"CCTV"}</definedName>
    <definedName name="GFDS" localSheetId="7" hidden="1">{#N/A,#N/A,FALSE,"CCTV"}</definedName>
    <definedName name="GFDS" localSheetId="13" hidden="1">{#N/A,#N/A,FALSE,"CCTV"}</definedName>
    <definedName name="GFDS" localSheetId="18" hidden="1">{#N/A,#N/A,FALSE,"CCTV"}</definedName>
    <definedName name="GFDS" localSheetId="14" hidden="1">{#N/A,#N/A,FALSE,"CCTV"}</definedName>
    <definedName name="GFDS" localSheetId="15" hidden="1">{#N/A,#N/A,FALSE,"CCTV"}</definedName>
    <definedName name="GFDS" hidden="1">{#N/A,#N/A,FALSE,"CCTV"}</definedName>
    <definedName name="GF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localSheetId="3" hidden="1">[75]차액보증!#REF!</definedName>
    <definedName name="gfgdfg" localSheetId="2" hidden="1">[75]차액보증!#REF!</definedName>
    <definedName name="gfgdfg" localSheetId="4" hidden="1">[75]차액보증!#REF!</definedName>
    <definedName name="gfgdfg" localSheetId="16" hidden="1">[75]차액보증!#REF!</definedName>
    <definedName name="gfgdfg" localSheetId="21" hidden="1">[75]차액보증!#REF!</definedName>
    <definedName name="gfgdfg" localSheetId="5" hidden="1">[75]차액보증!#REF!</definedName>
    <definedName name="gfgdfg" localSheetId="13" hidden="1">[75]차액보증!#REF!</definedName>
    <definedName name="gfgdfg" localSheetId="18" hidden="1">[75]차액보증!#REF!</definedName>
    <definedName name="gfgdfg" localSheetId="14" hidden="1">[75]차액보증!#REF!</definedName>
    <definedName name="gfgdfg" localSheetId="15" hidden="1">[75]차액보증!#REF!</definedName>
    <definedName name="gfgdfg" hidden="1">[75]차액보증!#REF!</definedName>
    <definedName name="gfhfgh" localSheetId="3" hidden="1">{#N/A,#N/A,FALSE,"Chi tiÆt"}</definedName>
    <definedName name="gfhfgh" localSheetId="2" hidden="1">{#N/A,#N/A,FALSE,"Chi tiÆt"}</definedName>
    <definedName name="gfhfgh" localSheetId="4" hidden="1">{#N/A,#N/A,FALSE,"Chi tiÆt"}</definedName>
    <definedName name="gfhfgh" localSheetId="16" hidden="1">{#N/A,#N/A,FALSE,"Chi tiÆt"}</definedName>
    <definedName name="gfhfgh" localSheetId="21" hidden="1">{#N/A,#N/A,FALSE,"Chi tiÆt"}</definedName>
    <definedName name="gfhfgh" localSheetId="5" hidden="1">{#N/A,#N/A,FALSE,"Chi tiÆt"}</definedName>
    <definedName name="gfhfgh" localSheetId="13" hidden="1">{#N/A,#N/A,FALSE,"Chi tiÆt"}</definedName>
    <definedName name="gfhfgh" localSheetId="14" hidden="1">{#N/A,#N/A,FALSE,"Chi tiÆt"}</definedName>
    <definedName name="gfhfgh" localSheetId="15" hidden="1">{#N/A,#N/A,FALSE,"Chi tiÆt"}</definedName>
    <definedName name="gfhfgh" hidden="1">{#N/A,#N/A,FALSE,"Chi tiÆt"}</definedName>
    <definedName name="GFHJ" localSheetId="3" hidden="1">{#N/A,#N/A,FALSE,"단가표지"}</definedName>
    <definedName name="GFHJ" localSheetId="2" hidden="1">{#N/A,#N/A,FALSE,"단가표지"}</definedName>
    <definedName name="GFHJ" localSheetId="4" hidden="1">{#N/A,#N/A,FALSE,"단가표지"}</definedName>
    <definedName name="GFHJ" localSheetId="16" hidden="1">{#N/A,#N/A,FALSE,"단가표지"}</definedName>
    <definedName name="GFHJ" localSheetId="21" hidden="1">{#N/A,#N/A,FALSE,"단가표지"}</definedName>
    <definedName name="GFHJ" localSheetId="5" hidden="1">{#N/A,#N/A,FALSE,"단가표지"}</definedName>
    <definedName name="GFHJ" localSheetId="13" hidden="1">{#N/A,#N/A,FALSE,"단가표지"}</definedName>
    <definedName name="GFHJ" localSheetId="14" hidden="1">{#N/A,#N/A,FALSE,"단가표지"}</definedName>
    <definedName name="GFHJ" localSheetId="15" hidden="1">{#N/A,#N/A,FALSE,"단가표지"}</definedName>
    <definedName name="GFHJ" hidden="1">{#N/A,#N/A,FALSE,"단가표지"}</definedName>
    <definedName name="gfjgfh" localSheetId="3" hidden="1">{#N/A,#N/A,FALSE,"CCTV"}</definedName>
    <definedName name="gfjgfh" localSheetId="9" hidden="1">{#N/A,#N/A,FALSE,"CCTV"}</definedName>
    <definedName name="gfjgfh" localSheetId="8" hidden="1">{#N/A,#N/A,FALSE,"CCTV"}</definedName>
    <definedName name="gfjgfh" localSheetId="0" hidden="1">{#N/A,#N/A,FALSE,"CCTV"}</definedName>
    <definedName name="gfjgfh" localSheetId="10" hidden="1">{#N/A,#N/A,FALSE,"CCTV"}</definedName>
    <definedName name="gfjgfh" localSheetId="6" hidden="1">{#N/A,#N/A,FALSE,"CCTV"}</definedName>
    <definedName name="gfjgfh" localSheetId="12" hidden="1">{#N/A,#N/A,FALSE,"CCTV"}</definedName>
    <definedName name="gfjgfh" localSheetId="11" hidden="1">{#N/A,#N/A,FALSE,"CCTV"}</definedName>
    <definedName name="gfjgfh" localSheetId="1" hidden="1">{#N/A,#N/A,FALSE,"CCTV"}</definedName>
    <definedName name="gfjgfh" localSheetId="2" hidden="1">{#N/A,#N/A,FALSE,"CCTV"}</definedName>
    <definedName name="gfjgfh" localSheetId="4" hidden="1">{#N/A,#N/A,FALSE,"CCTV"}</definedName>
    <definedName name="gfjgfh" localSheetId="16" hidden="1">{#N/A,#N/A,FALSE,"CCTV"}</definedName>
    <definedName name="gfjgfh" localSheetId="21" hidden="1">{#N/A,#N/A,FALSE,"CCTV"}</definedName>
    <definedName name="gfjgfh" localSheetId="5" hidden="1">{#N/A,#N/A,FALSE,"CCTV"}</definedName>
    <definedName name="gfjgfh" localSheetId="23" hidden="1">{#N/A,#N/A,FALSE,"CCTV"}</definedName>
    <definedName name="gfjgfh" localSheetId="7" hidden="1">{#N/A,#N/A,FALSE,"CCTV"}</definedName>
    <definedName name="gfjgfh" localSheetId="13" hidden="1">{#N/A,#N/A,FALSE,"CCTV"}</definedName>
    <definedName name="gfjgfh" localSheetId="18" hidden="1">{#N/A,#N/A,FALSE,"CCTV"}</definedName>
    <definedName name="gfjgfh" localSheetId="14" hidden="1">{#N/A,#N/A,FALSE,"CCTV"}</definedName>
    <definedName name="gfjgfh" localSheetId="15" hidden="1">{#N/A,#N/A,FALSE,"CCTV"}</definedName>
    <definedName name="gfjgfh" hidden="1">{#N/A,#N/A,FALSE,"CCTV"}</definedName>
    <definedName name="gfjgfhfg" localSheetId="3" hidden="1">{#N/A,#N/A,FALSE,"CCTV"}</definedName>
    <definedName name="gfjgfhfg" localSheetId="9" hidden="1">{#N/A,#N/A,FALSE,"CCTV"}</definedName>
    <definedName name="gfjgfhfg" localSheetId="8" hidden="1">{#N/A,#N/A,FALSE,"CCTV"}</definedName>
    <definedName name="gfjgfhfg" localSheetId="0" hidden="1">{#N/A,#N/A,FALSE,"CCTV"}</definedName>
    <definedName name="gfjgfhfg" localSheetId="10" hidden="1">{#N/A,#N/A,FALSE,"CCTV"}</definedName>
    <definedName name="gfjgfhfg" localSheetId="6" hidden="1">{#N/A,#N/A,FALSE,"CCTV"}</definedName>
    <definedName name="gfjgfhfg" localSheetId="12" hidden="1">{#N/A,#N/A,FALSE,"CCTV"}</definedName>
    <definedName name="gfjgfhfg" localSheetId="11" hidden="1">{#N/A,#N/A,FALSE,"CCTV"}</definedName>
    <definedName name="gfjgfhfg" localSheetId="1" hidden="1">{#N/A,#N/A,FALSE,"CCTV"}</definedName>
    <definedName name="gfjgfhfg" localSheetId="2" hidden="1">{#N/A,#N/A,FALSE,"CCTV"}</definedName>
    <definedName name="gfjgfhfg" localSheetId="4" hidden="1">{#N/A,#N/A,FALSE,"CCTV"}</definedName>
    <definedName name="gfjgfhfg" localSheetId="16" hidden="1">{#N/A,#N/A,FALSE,"CCTV"}</definedName>
    <definedName name="gfjgfhfg" localSheetId="21" hidden="1">{#N/A,#N/A,FALSE,"CCTV"}</definedName>
    <definedName name="gfjgfhfg" localSheetId="5" hidden="1">{#N/A,#N/A,FALSE,"CCTV"}</definedName>
    <definedName name="gfjgfhfg" localSheetId="23" hidden="1">{#N/A,#N/A,FALSE,"CCTV"}</definedName>
    <definedName name="gfjgfhfg" localSheetId="7" hidden="1">{#N/A,#N/A,FALSE,"CCTV"}</definedName>
    <definedName name="gfjgfhfg" localSheetId="13" hidden="1">{#N/A,#N/A,FALSE,"CCTV"}</definedName>
    <definedName name="gfjgfhfg" localSheetId="18" hidden="1">{#N/A,#N/A,FALSE,"CCTV"}</definedName>
    <definedName name="gfjgfhfg" localSheetId="14" hidden="1">{#N/A,#N/A,FALSE,"CCTV"}</definedName>
    <definedName name="gfjgfhfg" localSheetId="15" hidden="1">{#N/A,#N/A,FALSE,"CCTV"}</definedName>
    <definedName name="gfjgfhfg" hidden="1">{#N/A,#N/A,FALSE,"CCTV"}</definedName>
    <definedName name="GFJGFJGH" localSheetId="3" hidden="1">{#N/A,#N/A,FALSE,"2~8번"}</definedName>
    <definedName name="GFJGFJGH" localSheetId="2" hidden="1">{#N/A,#N/A,FALSE,"2~8번"}</definedName>
    <definedName name="GFJGFJGH" localSheetId="4" hidden="1">{#N/A,#N/A,FALSE,"2~8번"}</definedName>
    <definedName name="GFJGFJGH" localSheetId="16" hidden="1">{#N/A,#N/A,FALSE,"2~8번"}</definedName>
    <definedName name="GFJGFJGH" localSheetId="21" hidden="1">{#N/A,#N/A,FALSE,"2~8번"}</definedName>
    <definedName name="GFJGFJGH" localSheetId="5" hidden="1">{#N/A,#N/A,FALSE,"2~8번"}</definedName>
    <definedName name="GFJGFJGH" localSheetId="13" hidden="1">{#N/A,#N/A,FALSE,"2~8번"}</definedName>
    <definedName name="GFJGFJGH" localSheetId="14" hidden="1">{#N/A,#N/A,FALSE,"2~8번"}</definedName>
    <definedName name="GFJGFJGH" localSheetId="15" hidden="1">{#N/A,#N/A,FALSE,"2~8번"}</definedName>
    <definedName name="GFJGFJGH" hidden="1">{#N/A,#N/A,FALSE,"2~8번"}</definedName>
    <definedName name="GFJGFJRRJGH" localSheetId="3" hidden="1">{#N/A,#N/A,FALSE,"배수1"}</definedName>
    <definedName name="GFJGFJRRJGH" localSheetId="2" hidden="1">{#N/A,#N/A,FALSE,"배수1"}</definedName>
    <definedName name="GFJGFJRRJGH" localSheetId="4" hidden="1">{#N/A,#N/A,FALSE,"배수1"}</definedName>
    <definedName name="GFJGFJRRJGH" localSheetId="16" hidden="1">{#N/A,#N/A,FALSE,"배수1"}</definedName>
    <definedName name="GFJGFJRRJGH" localSheetId="21" hidden="1">{#N/A,#N/A,FALSE,"배수1"}</definedName>
    <definedName name="GFJGFJRRJGH" localSheetId="5" hidden="1">{#N/A,#N/A,FALSE,"배수1"}</definedName>
    <definedName name="GFJGFJRRJGH" localSheetId="13" hidden="1">{#N/A,#N/A,FALSE,"배수1"}</definedName>
    <definedName name="GFJGFJRRJGH" localSheetId="14" hidden="1">{#N/A,#N/A,FALSE,"배수1"}</definedName>
    <definedName name="GFJGFJRRJGH" localSheetId="15" hidden="1">{#N/A,#N/A,FALSE,"배수1"}</definedName>
    <definedName name="GFJGFJRRJGH" hidden="1">{#N/A,#N/A,FALSE,"배수1"}</definedName>
    <definedName name="GFJHGFJGF" localSheetId="3" hidden="1">{#N/A,#N/A,FALSE,"혼합골재"}</definedName>
    <definedName name="GFJHGFJGF" localSheetId="2" hidden="1">{#N/A,#N/A,FALSE,"혼합골재"}</definedName>
    <definedName name="GFJHGFJGF" localSheetId="4" hidden="1">{#N/A,#N/A,FALSE,"혼합골재"}</definedName>
    <definedName name="GFJHGFJGF" localSheetId="16" hidden="1">{#N/A,#N/A,FALSE,"혼합골재"}</definedName>
    <definedName name="GFJHGFJGF" localSheetId="21" hidden="1">{#N/A,#N/A,FALSE,"혼합골재"}</definedName>
    <definedName name="GFJHGFJGF" localSheetId="5" hidden="1">{#N/A,#N/A,FALSE,"혼합골재"}</definedName>
    <definedName name="GFJHGFJGF" localSheetId="13" hidden="1">{#N/A,#N/A,FALSE,"혼합골재"}</definedName>
    <definedName name="GFJHGFJGF" localSheetId="14" hidden="1">{#N/A,#N/A,FALSE,"혼합골재"}</definedName>
    <definedName name="GFJHGFJGF" localSheetId="15" hidden="1">{#N/A,#N/A,FALSE,"혼합골재"}</definedName>
    <definedName name="GFJHGFJGF" hidden="1">{#N/A,#N/A,FALSE,"혼합골재"}</definedName>
    <definedName name="GFRRJGH" localSheetId="3" hidden="1">{#N/A,#N/A,FALSE,"단가표지"}</definedName>
    <definedName name="GFRRJGH" localSheetId="2" hidden="1">{#N/A,#N/A,FALSE,"단가표지"}</definedName>
    <definedName name="GFRRJGH" localSheetId="4" hidden="1">{#N/A,#N/A,FALSE,"단가표지"}</definedName>
    <definedName name="GFRRJGH" localSheetId="16" hidden="1">{#N/A,#N/A,FALSE,"단가표지"}</definedName>
    <definedName name="GFRRJGH" localSheetId="21" hidden="1">{#N/A,#N/A,FALSE,"단가표지"}</definedName>
    <definedName name="GFRRJGH" localSheetId="5" hidden="1">{#N/A,#N/A,FALSE,"단가표지"}</definedName>
    <definedName name="GFRRJGH" localSheetId="13" hidden="1">{#N/A,#N/A,FALSE,"단가표지"}</definedName>
    <definedName name="GFRRJGH" localSheetId="14" hidden="1">{#N/A,#N/A,FALSE,"단가표지"}</definedName>
    <definedName name="GFRRJGH" localSheetId="15" hidden="1">{#N/A,#N/A,FALSE,"단가표지"}</definedName>
    <definedName name="GFRRJGH" hidden="1">{#N/A,#N/A,FALSE,"단가표지"}</definedName>
    <definedName name="gg" localSheetId="18">#REF!</definedName>
    <definedName name="gg">#REF!</definedName>
    <definedName name="ggg" localSheetId="3" hidden="1">{"'Sheet1'!$L$16"}</definedName>
    <definedName name="ggg" localSheetId="17" hidden="1">{"'Sheet1'!$L$16"}</definedName>
    <definedName name="ggg" localSheetId="9" hidden="1">{"'Sheet1'!$L$16"}</definedName>
    <definedName name="ggg" localSheetId="8" hidden="1">{"'Sheet1'!$L$16"}</definedName>
    <definedName name="ggg" localSheetId="0" hidden="1">{"'Sheet1'!$L$16"}</definedName>
    <definedName name="ggg" localSheetId="10" hidden="1">{"'Sheet1'!$L$16"}</definedName>
    <definedName name="ggg" localSheetId="6" hidden="1">{"'Sheet1'!$L$16"}</definedName>
    <definedName name="ggg" localSheetId="12" hidden="1">{"'Sheet1'!$L$16"}</definedName>
    <definedName name="ggg" localSheetId="11" hidden="1">{"'Sheet1'!$L$16"}</definedName>
    <definedName name="ggg" localSheetId="1" hidden="1">{"'Sheet1'!$L$16"}</definedName>
    <definedName name="ggg" localSheetId="2" hidden="1">{"'Sheet1'!$L$16"}</definedName>
    <definedName name="ggg" localSheetId="4" hidden="1">{"'Sheet1'!$L$16"}</definedName>
    <definedName name="ggg" localSheetId="16" hidden="1">{"'Sheet1'!$L$16"}</definedName>
    <definedName name="ggg" localSheetId="21" hidden="1">{"'Sheet1'!$L$16"}</definedName>
    <definedName name="ggg" localSheetId="5" hidden="1">{"'Sheet1'!$L$16"}</definedName>
    <definedName name="ggg" localSheetId="23" hidden="1">{"'Sheet1'!$L$16"}</definedName>
    <definedName name="ggg" localSheetId="7" hidden="1">{"'Sheet1'!$L$16"}</definedName>
    <definedName name="ggg" localSheetId="13" hidden="1">{"'Sheet1'!$L$16"}</definedName>
    <definedName name="ggg" localSheetId="18" hidden="1">{"'Sheet1'!$L$16"}</definedName>
    <definedName name="ggg" localSheetId="14" hidden="1">{"'Sheet1'!$L$16"}</definedName>
    <definedName name="ggg" localSheetId="15" hidden="1">{"'Sheet1'!$L$16"}</definedName>
    <definedName name="ggg" hidden="1">{"'Sheet1'!$L$16"}</definedName>
    <definedName name="gggg" localSheetId="3" hidden="1">{"'Sheet1'!$L$16"}</definedName>
    <definedName name="gggg" localSheetId="17" hidden="1">{"'Sheet1'!$L$16"}</definedName>
    <definedName name="gggg" localSheetId="9" hidden="1">{"'Sheet1'!$L$16"}</definedName>
    <definedName name="gggg" localSheetId="8" hidden="1">{"'Sheet1'!$L$16"}</definedName>
    <definedName name="gggg" localSheetId="0" hidden="1">{"'Sheet1'!$L$16"}</definedName>
    <definedName name="gggg" localSheetId="10" hidden="1">{"'Sheet1'!$L$16"}</definedName>
    <definedName name="gggg" localSheetId="6" hidden="1">{"'Sheet1'!$L$16"}</definedName>
    <definedName name="gggg" localSheetId="12" hidden="1">{"'Sheet1'!$L$16"}</definedName>
    <definedName name="gggg" localSheetId="11" hidden="1">{"'Sheet1'!$L$16"}</definedName>
    <definedName name="gggg" localSheetId="1" hidden="1">{"'Sheet1'!$L$16"}</definedName>
    <definedName name="gggg" localSheetId="2" hidden="1">{"'Sheet1'!$L$16"}</definedName>
    <definedName name="gggg" localSheetId="4" hidden="1">{"'Sheet1'!$L$16"}</definedName>
    <definedName name="gggg" localSheetId="16" hidden="1">{"'Sheet1'!$L$16"}</definedName>
    <definedName name="gggg" localSheetId="21" hidden="1">{"'Sheet1'!$L$16"}</definedName>
    <definedName name="gggg" localSheetId="5" hidden="1">{"'Sheet1'!$L$16"}</definedName>
    <definedName name="gggg" localSheetId="23" hidden="1">{"'Sheet1'!$L$16"}</definedName>
    <definedName name="gggg" localSheetId="7" hidden="1">{"'Sheet1'!$L$16"}</definedName>
    <definedName name="gggg" localSheetId="13" hidden="1">{"'Sheet1'!$L$16"}</definedName>
    <definedName name="gggg" localSheetId="18" hidden="1">{"'Sheet1'!$L$16"}</definedName>
    <definedName name="gggg" localSheetId="14" hidden="1">{"'Sheet1'!$L$16"}</definedName>
    <definedName name="gggg" localSheetId="15" hidden="1">{"'Sheet1'!$L$16"}</definedName>
    <definedName name="gggg" hidden="1">{"'Sheet1'!$L$16"}</definedName>
    <definedName name="ggggfd" localSheetId="3" hidden="1">[12]Spread!#REF!</definedName>
    <definedName name="ggggfd" localSheetId="2" hidden="1">[12]Spread!#REF!</definedName>
    <definedName name="ggggfd" localSheetId="4" hidden="1">[12]Spread!#REF!</definedName>
    <definedName name="ggggfd" localSheetId="16" hidden="1">[12]Spread!#REF!</definedName>
    <definedName name="ggggfd" localSheetId="21" hidden="1">[12]Spread!#REF!</definedName>
    <definedName name="ggggfd" localSheetId="5" hidden="1">[12]Spread!#REF!</definedName>
    <definedName name="ggggfd" localSheetId="13" hidden="1">[12]Spread!#REF!</definedName>
    <definedName name="ggggfd" localSheetId="18" hidden="1">[12]Spread!#REF!</definedName>
    <definedName name="ggggfd" localSheetId="14" hidden="1">[12]Spread!#REF!</definedName>
    <definedName name="ggggfd" localSheetId="15" hidden="1">[12]Spread!#REF!</definedName>
    <definedName name="ggggfd" hidden="1">[12]Spread!#REF!</definedName>
    <definedName name="ggggg" localSheetId="3" hidden="1">{"'장비'!$A$3:$M$12"}</definedName>
    <definedName name="ggggg" localSheetId="2" hidden="1">{"'장비'!$A$3:$M$12"}</definedName>
    <definedName name="ggggg" localSheetId="4" hidden="1">{"'장비'!$A$3:$M$12"}</definedName>
    <definedName name="ggggg" localSheetId="16" hidden="1">{"'장비'!$A$3:$M$12"}</definedName>
    <definedName name="ggggg" localSheetId="21" hidden="1">{"'장비'!$A$3:$M$12"}</definedName>
    <definedName name="ggggg" localSheetId="5" hidden="1">{"'장비'!$A$3:$M$12"}</definedName>
    <definedName name="ggggg" localSheetId="13" hidden="1">{"'장비'!$A$3:$M$12"}</definedName>
    <definedName name="ggggg" localSheetId="14" hidden="1">{"'장비'!$A$3:$M$12"}</definedName>
    <definedName name="ggggg" localSheetId="15" hidden="1">{"'장비'!$A$3:$M$12"}</definedName>
    <definedName name="ggggg" hidden="1">{"'장비'!$A$3:$M$12"}</definedName>
    <definedName name="GGGGGGG" hidden="1">#REF!</definedName>
    <definedName name="ggsf">#REF!</definedName>
    <definedName name="gh" localSheetId="3" hidden="1">{#N/A,#N/A,FALSE,"Project Cost Summary";#N/A,#N/A,FALSE,"Man Hour Summary"}</definedName>
    <definedName name="gh" localSheetId="9" hidden="1">{#N/A,#N/A,FALSE,"Project Cost Summary";#N/A,#N/A,FALSE,"Man Hour Summary"}</definedName>
    <definedName name="gh" localSheetId="8" hidden="1">{#N/A,#N/A,FALSE,"Project Cost Summary";#N/A,#N/A,FALSE,"Man Hour Summary"}</definedName>
    <definedName name="gh" localSheetId="0" hidden="1">{#N/A,#N/A,FALSE,"Project Cost Summary";#N/A,#N/A,FALSE,"Man Hour Summary"}</definedName>
    <definedName name="gh" localSheetId="10" hidden="1">{#N/A,#N/A,FALSE,"Project Cost Summary";#N/A,#N/A,FALSE,"Man Hour Summary"}</definedName>
    <definedName name="gh" localSheetId="6" hidden="1">{#N/A,#N/A,FALSE,"Project Cost Summary";#N/A,#N/A,FALSE,"Man Hour Summary"}</definedName>
    <definedName name="gh" localSheetId="12" hidden="1">{#N/A,#N/A,FALSE,"Project Cost Summary";#N/A,#N/A,FALSE,"Man Hour Summary"}</definedName>
    <definedName name="gh" localSheetId="11" hidden="1">{#N/A,#N/A,FALSE,"Project Cost Summary";#N/A,#N/A,FALSE,"Man Hour Summary"}</definedName>
    <definedName name="gh" localSheetId="1" hidden="1">{#N/A,#N/A,FALSE,"Project Cost Summary";#N/A,#N/A,FALSE,"Man Hour Summary"}</definedName>
    <definedName name="gh" localSheetId="2" hidden="1">{#N/A,#N/A,FALSE,"Project Cost Summary";#N/A,#N/A,FALSE,"Man Hour Summary"}</definedName>
    <definedName name="gh" localSheetId="4" hidden="1">{#N/A,#N/A,FALSE,"Project Cost Summary";#N/A,#N/A,FALSE,"Man Hour Summary"}</definedName>
    <definedName name="gh" localSheetId="16" hidden="1">{#N/A,#N/A,FALSE,"Project Cost Summary";#N/A,#N/A,FALSE,"Man Hour Summary"}</definedName>
    <definedName name="gh" localSheetId="21" hidden="1">{#N/A,#N/A,FALSE,"Project Cost Summary";#N/A,#N/A,FALSE,"Man Hour Summary"}</definedName>
    <definedName name="gh" localSheetId="5" hidden="1">{#N/A,#N/A,FALSE,"Project Cost Summary";#N/A,#N/A,FALSE,"Man Hour Summary"}</definedName>
    <definedName name="gh" localSheetId="23" hidden="1">{#N/A,#N/A,FALSE,"Project Cost Summary";#N/A,#N/A,FALSE,"Man Hour Summary"}</definedName>
    <definedName name="gh" localSheetId="7" hidden="1">{#N/A,#N/A,FALSE,"Project Cost Summary";#N/A,#N/A,FALSE,"Man Hour Summary"}</definedName>
    <definedName name="gh" localSheetId="13" hidden="1">{#N/A,#N/A,FALSE,"Project Cost Summary";#N/A,#N/A,FALSE,"Man Hour Summary"}</definedName>
    <definedName name="gh" localSheetId="18" hidden="1">{#N/A,#N/A,FALSE,"Project Cost Summary";#N/A,#N/A,FALSE,"Man Hour Summary"}</definedName>
    <definedName name="gh" localSheetId="14" hidden="1">{#N/A,#N/A,FALSE,"Project Cost Summary";#N/A,#N/A,FALSE,"Man Hour Summary"}</definedName>
    <definedName name="gh" localSheetId="15" hidden="1">{#N/A,#N/A,FALSE,"Project Cost Summary";#N/A,#N/A,FALSE,"Man Hour Summary"}</definedName>
    <definedName name="gh" hidden="1">{#N/A,#N/A,FALSE,"Project Cost Summary";#N/A,#N/A,FALSE,"Man Hour Summary"}</definedName>
    <definedName name="ghj" localSheetId="3" hidden="1">{"'Sheet1'!$L$16"}</definedName>
    <definedName name="ghj" localSheetId="17" hidden="1">{"'Sheet1'!$L$16"}</definedName>
    <definedName name="ghj" localSheetId="9" hidden="1">{"'Sheet1'!$L$16"}</definedName>
    <definedName name="ghj" localSheetId="8" hidden="1">{"'Sheet1'!$L$16"}</definedName>
    <definedName name="ghj" localSheetId="0" hidden="1">{"'Sheet1'!$L$16"}</definedName>
    <definedName name="ghj" localSheetId="10" hidden="1">{"'Sheet1'!$L$16"}</definedName>
    <definedName name="ghj" localSheetId="6" hidden="1">{"'Sheet1'!$L$16"}</definedName>
    <definedName name="ghj" localSheetId="12" hidden="1">{"'Sheet1'!$L$16"}</definedName>
    <definedName name="ghj" localSheetId="11" hidden="1">{"'Sheet1'!$L$16"}</definedName>
    <definedName name="ghj" localSheetId="1" hidden="1">{"'Sheet1'!$L$16"}</definedName>
    <definedName name="ghj" localSheetId="2" hidden="1">{"'Sheet1'!$L$16"}</definedName>
    <definedName name="ghj" localSheetId="4" hidden="1">{"'Sheet1'!$L$16"}</definedName>
    <definedName name="ghj" localSheetId="16" hidden="1">{"'Sheet1'!$L$16"}</definedName>
    <definedName name="ghj" localSheetId="21" hidden="1">{"'Sheet1'!$L$16"}</definedName>
    <definedName name="ghj" localSheetId="5" hidden="1">{"'Sheet1'!$L$16"}</definedName>
    <definedName name="ghj" localSheetId="23" hidden="1">{"'Sheet1'!$L$16"}</definedName>
    <definedName name="ghj" localSheetId="7" hidden="1">{"'Sheet1'!$L$16"}</definedName>
    <definedName name="ghj" localSheetId="13" hidden="1">{"'Sheet1'!$L$16"}</definedName>
    <definedName name="ghj" localSheetId="18" hidden="1">{"'Sheet1'!$L$16"}</definedName>
    <definedName name="ghj" localSheetId="14" hidden="1">{"'Sheet1'!$L$16"}</definedName>
    <definedName name="ghj" localSheetId="15" hidden="1">{"'Sheet1'!$L$16"}</definedName>
    <definedName name="ghj" hidden="1">{"'Sheet1'!$L$16"}</definedName>
    <definedName name="gid" localSheetId="3" hidden="1">{"'Sheet1'!$L$16"}</definedName>
    <definedName name="gid" localSheetId="2" hidden="1">{"'Sheet1'!$L$16"}</definedName>
    <definedName name="gid" localSheetId="4" hidden="1">{"'Sheet1'!$L$16"}</definedName>
    <definedName name="gid" localSheetId="16" hidden="1">{"'Sheet1'!$L$16"}</definedName>
    <definedName name="gid" localSheetId="21" hidden="1">{"'Sheet1'!$L$16"}</definedName>
    <definedName name="gid" localSheetId="5" hidden="1">{"'Sheet1'!$L$16"}</definedName>
    <definedName name="gid" localSheetId="13" hidden="1">{"'Sheet1'!$L$16"}</definedName>
    <definedName name="gid" localSheetId="14" hidden="1">{"'Sheet1'!$L$16"}</definedName>
    <definedName name="gid" localSheetId="15" hidden="1">{"'Sheet1'!$L$16"}</definedName>
    <definedName name="gid" hidden="1">{"'Sheet1'!$L$16"}</definedName>
    <definedName name="Girostufen">#REF!</definedName>
    <definedName name="Gitterrost">#REF!</definedName>
    <definedName name="gj" localSheetId="3" hidden="1">{"'Liquid'!$A$1:$U$57"}</definedName>
    <definedName name="gj" localSheetId="2" hidden="1">{"'Liquid'!$A$1:$U$57"}</definedName>
    <definedName name="gj" localSheetId="4" hidden="1">{"'Liquid'!$A$1:$U$57"}</definedName>
    <definedName name="gj" localSheetId="16" hidden="1">{"'Liquid'!$A$1:$U$57"}</definedName>
    <definedName name="gj" localSheetId="21" hidden="1">{"'Liquid'!$A$1:$U$57"}</definedName>
    <definedName name="gj" localSheetId="5" hidden="1">{"'Liquid'!$A$1:$U$57"}</definedName>
    <definedName name="gj" localSheetId="13" hidden="1">{"'Liquid'!$A$1:$U$57"}</definedName>
    <definedName name="gj" localSheetId="14" hidden="1">{"'Liquid'!$A$1:$U$57"}</definedName>
    <definedName name="gj" localSheetId="15" hidden="1">{"'Liquid'!$A$1:$U$57"}</definedName>
    <definedName name="gj" hidden="1">{"'Liquid'!$A$1:$U$57"}</definedName>
    <definedName name="GJFGJFGJ" localSheetId="3" hidden="1">{#N/A,#N/A,FALSE,"골재소요량";#N/A,#N/A,FALSE,"골재소요량"}</definedName>
    <definedName name="GJFGJFGJ" localSheetId="2" hidden="1">{#N/A,#N/A,FALSE,"골재소요량";#N/A,#N/A,FALSE,"골재소요량"}</definedName>
    <definedName name="GJFGJFGJ" localSheetId="4" hidden="1">{#N/A,#N/A,FALSE,"골재소요량";#N/A,#N/A,FALSE,"골재소요량"}</definedName>
    <definedName name="GJFGJFGJ" localSheetId="16" hidden="1">{#N/A,#N/A,FALSE,"골재소요량";#N/A,#N/A,FALSE,"골재소요량"}</definedName>
    <definedName name="GJFGJFGJ" localSheetId="21" hidden="1">{#N/A,#N/A,FALSE,"골재소요량";#N/A,#N/A,FALSE,"골재소요량"}</definedName>
    <definedName name="GJFGJFGJ" localSheetId="5" hidden="1">{#N/A,#N/A,FALSE,"골재소요량";#N/A,#N/A,FALSE,"골재소요량"}</definedName>
    <definedName name="GJFGJFGJ" localSheetId="13" hidden="1">{#N/A,#N/A,FALSE,"골재소요량";#N/A,#N/A,FALSE,"골재소요량"}</definedName>
    <definedName name="GJFGJFGJ" localSheetId="14" hidden="1">{#N/A,#N/A,FALSE,"골재소요량";#N/A,#N/A,FALSE,"골재소요량"}</definedName>
    <definedName name="GJFGJFGJ" localSheetId="15" hidden="1">{#N/A,#N/A,FALSE,"골재소요량";#N/A,#N/A,FALSE,"골재소요량"}</definedName>
    <definedName name="GJFGJFGJ" hidden="1">{#N/A,#N/A,FALSE,"골재소요량";#N/A,#N/A,FALSE,"골재소요량"}</definedName>
    <definedName name="GJGFJGFHJ" localSheetId="3" hidden="1">{#N/A,#N/A,FALSE,"속도"}</definedName>
    <definedName name="GJGFJGFHJ" localSheetId="2" hidden="1">{#N/A,#N/A,FALSE,"속도"}</definedName>
    <definedName name="GJGFJGFHJ" localSheetId="4" hidden="1">{#N/A,#N/A,FALSE,"속도"}</definedName>
    <definedName name="GJGFJGFHJ" localSheetId="16" hidden="1">{#N/A,#N/A,FALSE,"속도"}</definedName>
    <definedName name="GJGFJGFHJ" localSheetId="21" hidden="1">{#N/A,#N/A,FALSE,"속도"}</definedName>
    <definedName name="GJGFJGFHJ" localSheetId="5" hidden="1">{#N/A,#N/A,FALSE,"속도"}</definedName>
    <definedName name="GJGFJGFHJ" localSheetId="13" hidden="1">{#N/A,#N/A,FALSE,"속도"}</definedName>
    <definedName name="GJGFJGFHJ" localSheetId="14" hidden="1">{#N/A,#N/A,FALSE,"속도"}</definedName>
    <definedName name="GJGFJGFHJ" localSheetId="15" hidden="1">{#N/A,#N/A,FALSE,"속도"}</definedName>
    <definedName name="GJGFJGFHJ" hidden="1">{#N/A,#N/A,FALSE,"속도"}</definedName>
    <definedName name="gkd" localSheetId="3" hidden="1">{"'Sheet1'!$L$16"}</definedName>
    <definedName name="gkd" localSheetId="2" hidden="1">{"'Sheet1'!$L$16"}</definedName>
    <definedName name="gkd" localSheetId="4" hidden="1">{"'Sheet1'!$L$16"}</definedName>
    <definedName name="gkd" localSheetId="16" hidden="1">{"'Sheet1'!$L$16"}</definedName>
    <definedName name="gkd" localSheetId="21" hidden="1">{"'Sheet1'!$L$16"}</definedName>
    <definedName name="gkd" localSheetId="5" hidden="1">{"'Sheet1'!$L$16"}</definedName>
    <definedName name="gkd" localSheetId="13" hidden="1">{"'Sheet1'!$L$16"}</definedName>
    <definedName name="gkd" localSheetId="14" hidden="1">{"'Sheet1'!$L$16"}</definedName>
    <definedName name="gkd" localSheetId="15" hidden="1">{"'Sheet1'!$L$16"}</definedName>
    <definedName name="gkd" hidden="1">{"'Sheet1'!$L$16"}</definedName>
    <definedName name="gl3p">#REF!</definedName>
    <definedName name="globe">#REF!</definedName>
    <definedName name="GoBack" localSheetId="3">[61]Sheet1!GoBack</definedName>
    <definedName name="GoBack" localSheetId="9">[61]Sheet1!GoBack</definedName>
    <definedName name="GoBack" localSheetId="8">[61]Sheet1!GoBack</definedName>
    <definedName name="GoBack" localSheetId="0">[61]Sheet1!GoBack</definedName>
    <definedName name="GoBack" localSheetId="10">[61]Sheet1!GoBack</definedName>
    <definedName name="GoBack" localSheetId="6">[61]Sheet1!GoBack</definedName>
    <definedName name="GoBack" localSheetId="12">[61]Sheet1!GoBack</definedName>
    <definedName name="GoBack" localSheetId="11">[61]Sheet1!GoBack</definedName>
    <definedName name="GoBack" localSheetId="1">[61]Sheet1!GoBack</definedName>
    <definedName name="GoBack" localSheetId="2">[61]Sheet1!GoBack</definedName>
    <definedName name="GoBack" localSheetId="4">[61]Sheet1!GoBack</definedName>
    <definedName name="GoBack" localSheetId="16">[61]Sheet1!GoBack</definedName>
    <definedName name="GoBack" localSheetId="21">[61]Sheet1!GoBack</definedName>
    <definedName name="GoBack" localSheetId="5">[61]Sheet1!GoBack</definedName>
    <definedName name="GoBack" localSheetId="7">[61]Sheet1!GoBack</definedName>
    <definedName name="GoBack" localSheetId="13">[61]Sheet1!GoBack</definedName>
    <definedName name="GoBack" localSheetId="14">[61]Sheet1!GoBack</definedName>
    <definedName name="GoBack" localSheetId="15">[61]Sheet1!GoBack</definedName>
    <definedName name="GoBack">[61]Sheet1!GoBack</definedName>
    <definedName name="Gr" localSheetId="23">#REF!</definedName>
    <definedName name="Gr">#REF!</definedName>
    <definedName name="Gr_FC_FOB_PlMat" localSheetId="23">#REF!</definedName>
    <definedName name="Gr_FC_FOB_PlMat">#REF!</definedName>
    <definedName name="Gr_FC_LocTransp" localSheetId="23">#REF!</definedName>
    <definedName name="Gr_FC_LocTransp">#REF!</definedName>
    <definedName name="Gr_FC_OceanFr" localSheetId="23">#REF!</definedName>
    <definedName name="Gr_FC_OceanFr">#REF!</definedName>
    <definedName name="Groups">#REF!</definedName>
    <definedName name="GSDGSRWQR" localSheetId="3" hidden="1">{#N/A,#N/A,FALSE,"속도"}</definedName>
    <definedName name="GSDGSRWQR" localSheetId="2" hidden="1">{#N/A,#N/A,FALSE,"속도"}</definedName>
    <definedName name="GSDGSRWQR" localSheetId="4" hidden="1">{#N/A,#N/A,FALSE,"속도"}</definedName>
    <definedName name="GSDGSRWQR" localSheetId="16" hidden="1">{#N/A,#N/A,FALSE,"속도"}</definedName>
    <definedName name="GSDGSRWQR" localSheetId="21" hidden="1">{#N/A,#N/A,FALSE,"속도"}</definedName>
    <definedName name="GSDGSRWQR" localSheetId="5" hidden="1">{#N/A,#N/A,FALSE,"속도"}</definedName>
    <definedName name="GSDGSRWQR" localSheetId="13" hidden="1">{#N/A,#N/A,FALSE,"속도"}</definedName>
    <definedName name="GSDGSRWQR" localSheetId="14" hidden="1">{#N/A,#N/A,FALSE,"속도"}</definedName>
    <definedName name="GSDGSRWQR" localSheetId="15" hidden="1">{#N/A,#N/A,FALSE,"속도"}</definedName>
    <definedName name="GSDGSRWQR" hidden="1">{#N/A,#N/A,FALSE,"속도"}</definedName>
    <definedName name="gt" localSheetId="3" hidden="1">{"'Liquid'!$A$1:$U$57"}</definedName>
    <definedName name="gt" localSheetId="2" hidden="1">{"'Liquid'!$A$1:$U$57"}</definedName>
    <definedName name="gt" localSheetId="4" hidden="1">{"'Liquid'!$A$1:$U$57"}</definedName>
    <definedName name="gt" localSheetId="16" hidden="1">{"'Liquid'!$A$1:$U$57"}</definedName>
    <definedName name="gt" localSheetId="21" hidden="1">{"'Liquid'!$A$1:$U$57"}</definedName>
    <definedName name="gt" localSheetId="5" hidden="1">{"'Liquid'!$A$1:$U$57"}</definedName>
    <definedName name="gt" localSheetId="13" hidden="1">{"'Liquid'!$A$1:$U$57"}</definedName>
    <definedName name="gt" localSheetId="14" hidden="1">{"'Liquid'!$A$1:$U$57"}</definedName>
    <definedName name="gt" localSheetId="15" hidden="1">{"'Liquid'!$A$1:$U$57"}</definedName>
    <definedName name="gt" hidden="1">{"'Liquid'!$A$1:$U$57"}</definedName>
    <definedName name="GTESS" localSheetId="3" hidden="1">{#N/A,#N/A,FALSE,"Mhr_Sum"}</definedName>
    <definedName name="GTESS" localSheetId="2" hidden="1">{#N/A,#N/A,FALSE,"Mhr_Sum"}</definedName>
    <definedName name="GTESS" localSheetId="4" hidden="1">{#N/A,#N/A,FALSE,"Mhr_Sum"}</definedName>
    <definedName name="GTESS" localSheetId="16" hidden="1">{#N/A,#N/A,FALSE,"Mhr_Sum"}</definedName>
    <definedName name="GTESS" localSheetId="21" hidden="1">{#N/A,#N/A,FALSE,"Mhr_Sum"}</definedName>
    <definedName name="GTESS" localSheetId="5" hidden="1">{#N/A,#N/A,FALSE,"Mhr_Sum"}</definedName>
    <definedName name="GTESS" localSheetId="13" hidden="1">{#N/A,#N/A,FALSE,"Mhr_Sum"}</definedName>
    <definedName name="GTESS" localSheetId="14" hidden="1">{#N/A,#N/A,FALSE,"Mhr_Sum"}</definedName>
    <definedName name="GTESS" localSheetId="15" hidden="1">{#N/A,#N/A,FALSE,"Mhr_Sum"}</definedName>
    <definedName name="GTESS" hidden="1">{#N/A,#N/A,FALSE,"Mhr_Sum"}</definedName>
    <definedName name="GTOTAL" localSheetId="3" hidden="1">{"'Sheet1'!$L$16"}</definedName>
    <definedName name="GTOTAL" localSheetId="17" hidden="1">{"'Sheet1'!$L$16"}</definedName>
    <definedName name="GTOTAL" localSheetId="9" hidden="1">{"'Sheet1'!$L$16"}</definedName>
    <definedName name="GTOTAL" localSheetId="8" hidden="1">{"'Sheet1'!$L$16"}</definedName>
    <definedName name="GTOTAL" localSheetId="0" hidden="1">{"'Sheet1'!$L$16"}</definedName>
    <definedName name="GTOTAL" localSheetId="10" hidden="1">{"'Sheet1'!$L$16"}</definedName>
    <definedName name="GTOTAL" localSheetId="6" hidden="1">{"'Sheet1'!$L$16"}</definedName>
    <definedName name="GTOTAL" localSheetId="12" hidden="1">{"'Sheet1'!$L$16"}</definedName>
    <definedName name="GTOTAL" localSheetId="11" hidden="1">{"'Sheet1'!$L$16"}</definedName>
    <definedName name="GTOTAL" localSheetId="1" hidden="1">{"'Sheet1'!$L$16"}</definedName>
    <definedName name="GTOTAL" localSheetId="2" hidden="1">{"'Sheet1'!$L$16"}</definedName>
    <definedName name="GTOTAL" localSheetId="4" hidden="1">{"'Sheet1'!$L$16"}</definedName>
    <definedName name="GTOTAL" localSheetId="16" hidden="1">{"'Sheet1'!$L$16"}</definedName>
    <definedName name="GTOTAL" localSheetId="21" hidden="1">{"'Sheet1'!$L$16"}</definedName>
    <definedName name="GTOTAL" localSheetId="5" hidden="1">{"'Sheet1'!$L$16"}</definedName>
    <definedName name="GTOTAL" localSheetId="23" hidden="1">{"'Sheet1'!$L$16"}</definedName>
    <definedName name="GTOTAL" localSheetId="7" hidden="1">{"'Sheet1'!$L$16"}</definedName>
    <definedName name="GTOTAL" localSheetId="13" hidden="1">{"'Sheet1'!$L$16"}</definedName>
    <definedName name="GTOTAL" localSheetId="18" hidden="1">{"'Sheet1'!$L$16"}</definedName>
    <definedName name="GTOTAL" localSheetId="14" hidden="1">{"'Sheet1'!$L$16"}</definedName>
    <definedName name="GTOTAL" localSheetId="15" hidden="1">{"'Sheet1'!$L$16"}</definedName>
    <definedName name="GTOTAL" hidden="1">{"'Sheet1'!$L$16"}</definedName>
    <definedName name="GUESTPNT" localSheetId="3">[44]!GUESTPNT</definedName>
    <definedName name="GUESTPNT" localSheetId="9">[44]!GUESTPNT</definedName>
    <definedName name="GUESTPNT" localSheetId="8">[44]!GUESTPNT</definedName>
    <definedName name="GUESTPNT" localSheetId="0">[44]!GUESTPNT</definedName>
    <definedName name="GUESTPNT" localSheetId="10">[44]!GUESTPNT</definedName>
    <definedName name="GUESTPNT" localSheetId="6">[44]!GUESTPNT</definedName>
    <definedName name="GUESTPNT" localSheetId="12">[44]!GUESTPNT</definedName>
    <definedName name="GUESTPNT" localSheetId="11">[44]!GUESTPNT</definedName>
    <definedName name="GUESTPNT" localSheetId="1">[44]!GUESTPNT</definedName>
    <definedName name="GUESTPNT" localSheetId="2">[44]!GUESTPNT</definedName>
    <definedName name="GUESTPNT" localSheetId="4">[44]!GUESTPNT</definedName>
    <definedName name="GUESTPNT" localSheetId="16">[44]!GUESTPNT</definedName>
    <definedName name="GUESTPNT" localSheetId="21">[44]!GUESTPNT</definedName>
    <definedName name="GUESTPNT" localSheetId="5">[44]!GUESTPNT</definedName>
    <definedName name="GUESTPNT" localSheetId="7">[44]!GUESTPNT</definedName>
    <definedName name="GUESTPNT" localSheetId="13">[44]!GUESTPNT</definedName>
    <definedName name="GUESTPNT" localSheetId="14">[44]!GUESTPNT</definedName>
    <definedName name="GUESTPNT" localSheetId="15">[44]!GUESTPNT</definedName>
    <definedName name="GUESTPNT">[44]!GUESTPNT</definedName>
    <definedName name="GV" localSheetId="3" hidden="1">{#N/A,#N/A,FALSE,"CCTV"}</definedName>
    <definedName name="GV" localSheetId="2" hidden="1">{#N/A,#N/A,FALSE,"CCTV"}</definedName>
    <definedName name="GV" localSheetId="4" hidden="1">{#N/A,#N/A,FALSE,"CCTV"}</definedName>
    <definedName name="GV" localSheetId="16" hidden="1">{#N/A,#N/A,FALSE,"CCTV"}</definedName>
    <definedName name="GV" localSheetId="21" hidden="1">{#N/A,#N/A,FALSE,"CCTV"}</definedName>
    <definedName name="GV" localSheetId="5" hidden="1">{#N/A,#N/A,FALSE,"CCTV"}</definedName>
    <definedName name="GV" localSheetId="13" hidden="1">{#N/A,#N/A,FALSE,"CCTV"}</definedName>
    <definedName name="GV" localSheetId="14" hidden="1">{#N/A,#N/A,FALSE,"CCTV"}</definedName>
    <definedName name="GV" localSheetId="15" hidden="1">{#N/A,#N/A,FALSE,"CCTV"}</definedName>
    <definedName name="GV" hidden="1">{#N/A,#N/A,FALSE,"CCTV"}</definedName>
    <definedName name="h" localSheetId="3" hidden="1">{"'Sheet1'!$L$16"}</definedName>
    <definedName name="h" localSheetId="17" hidden="1">{"'Sheet1'!$L$16"}</definedName>
    <definedName name="h" localSheetId="9" hidden="1">{"'Sheet1'!$L$16"}</definedName>
    <definedName name="h" localSheetId="8" hidden="1">{"'Sheet1'!$L$16"}</definedName>
    <definedName name="h" localSheetId="0" hidden="1">{"'Sheet1'!$L$16"}</definedName>
    <definedName name="h" localSheetId="10" hidden="1">{"'Sheet1'!$L$16"}</definedName>
    <definedName name="h" localSheetId="6" hidden="1">{"'Sheet1'!$L$16"}</definedName>
    <definedName name="h" localSheetId="12" hidden="1">{"'Sheet1'!$L$16"}</definedName>
    <definedName name="h" localSheetId="11" hidden="1">{"'Sheet1'!$L$16"}</definedName>
    <definedName name="h" localSheetId="1" hidden="1">{"'Sheet1'!$L$16"}</definedName>
    <definedName name="h" localSheetId="2" hidden="1">{"'Sheet1'!$L$16"}</definedName>
    <definedName name="h" localSheetId="4" hidden="1">{"'Sheet1'!$L$16"}</definedName>
    <definedName name="h" localSheetId="16" hidden="1">{"'Sheet1'!$L$16"}</definedName>
    <definedName name="h" localSheetId="21" hidden="1">{"'Sheet1'!$L$16"}</definedName>
    <definedName name="h" localSheetId="5" hidden="1">{"'Sheet1'!$L$16"}</definedName>
    <definedName name="h" localSheetId="23" hidden="1">{"'Sheet1'!$L$16"}</definedName>
    <definedName name="h" localSheetId="7" hidden="1">{"'Sheet1'!$L$16"}</definedName>
    <definedName name="h" localSheetId="13" hidden="1">{"'Sheet1'!$L$16"}</definedName>
    <definedName name="h" localSheetId="18" hidden="1">{"'Sheet1'!$L$16"}</definedName>
    <definedName name="h" localSheetId="14" hidden="1">{"'Sheet1'!$L$16"}</definedName>
    <definedName name="h" localSheetId="15" hidden="1">{"'Sheet1'!$L$16"}</definedName>
    <definedName name="h" hidden="1">{"'Sheet1'!$L$16"}</definedName>
    <definedName name="HANGER_LOOKUP">#REF!</definedName>
    <definedName name="HangerMultiplier">#REF!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q" localSheetId="3" hidden="1">{"'Sheet1'!$L$16"}</definedName>
    <definedName name="haq" localSheetId="17" hidden="1">{"'Sheet1'!$L$16"}</definedName>
    <definedName name="haq" localSheetId="9" hidden="1">{"'Sheet1'!$L$16"}</definedName>
    <definedName name="haq" localSheetId="8" hidden="1">{"'Sheet1'!$L$16"}</definedName>
    <definedName name="haq" localSheetId="0" hidden="1">{"'Sheet1'!$L$16"}</definedName>
    <definedName name="haq" localSheetId="10" hidden="1">{"'Sheet1'!$L$16"}</definedName>
    <definedName name="haq" localSheetId="6" hidden="1">{"'Sheet1'!$L$16"}</definedName>
    <definedName name="haq" localSheetId="12" hidden="1">{"'Sheet1'!$L$16"}</definedName>
    <definedName name="haq" localSheetId="11" hidden="1">{"'Sheet1'!$L$16"}</definedName>
    <definedName name="haq" localSheetId="1" hidden="1">{"'Sheet1'!$L$16"}</definedName>
    <definedName name="haq" localSheetId="2" hidden="1">{"'Sheet1'!$L$16"}</definedName>
    <definedName name="haq" localSheetId="4" hidden="1">{"'Sheet1'!$L$16"}</definedName>
    <definedName name="haq" localSheetId="16" hidden="1">{"'Sheet1'!$L$16"}</definedName>
    <definedName name="haq" localSheetId="21" hidden="1">{"'Sheet1'!$L$16"}</definedName>
    <definedName name="haq" localSheetId="5" hidden="1">{"'Sheet1'!$L$16"}</definedName>
    <definedName name="haq" localSheetId="23" hidden="1">{"'Sheet1'!$L$16"}</definedName>
    <definedName name="haq" localSheetId="7" hidden="1">{"'Sheet1'!$L$16"}</definedName>
    <definedName name="haq" localSheetId="13" hidden="1">{"'Sheet1'!$L$16"}</definedName>
    <definedName name="haq" localSheetId="18" hidden="1">{"'Sheet1'!$L$16"}</definedName>
    <definedName name="haq" localSheetId="14" hidden="1">{"'Sheet1'!$L$16"}</definedName>
    <definedName name="haq" localSheetId="15" hidden="1">{"'Sheet1'!$L$16"}</definedName>
    <definedName name="haq" hidden="1">{"'Sheet1'!$L$16"}</definedName>
    <definedName name="Hardware" localSheetId="3" hidden="1">{#N/A,#N/A,TRUE,"Str.";#N/A,#N/A,TRUE,"Steel &amp; Roof";#N/A,#N/A,TRUE,"Arc.";#N/A,#N/A,TRUE,"Preliminary";#N/A,#N/A,TRUE,"Sum_Prelim"}</definedName>
    <definedName name="Hardware" localSheetId="2" hidden="1">{#N/A,#N/A,TRUE,"Str.";#N/A,#N/A,TRUE,"Steel &amp; Roof";#N/A,#N/A,TRUE,"Arc.";#N/A,#N/A,TRUE,"Preliminary";#N/A,#N/A,TRUE,"Sum_Prelim"}</definedName>
    <definedName name="Hardware" localSheetId="4" hidden="1">{#N/A,#N/A,TRUE,"Str.";#N/A,#N/A,TRUE,"Steel &amp; Roof";#N/A,#N/A,TRUE,"Arc.";#N/A,#N/A,TRUE,"Preliminary";#N/A,#N/A,TRUE,"Sum_Prelim"}</definedName>
    <definedName name="Hardware" localSheetId="16" hidden="1">{#N/A,#N/A,TRUE,"Str.";#N/A,#N/A,TRUE,"Steel &amp; Roof";#N/A,#N/A,TRUE,"Arc.";#N/A,#N/A,TRUE,"Preliminary";#N/A,#N/A,TRUE,"Sum_Prelim"}</definedName>
    <definedName name="Hardware" localSheetId="21" hidden="1">{#N/A,#N/A,TRUE,"Str.";#N/A,#N/A,TRUE,"Steel &amp; Roof";#N/A,#N/A,TRUE,"Arc.";#N/A,#N/A,TRUE,"Preliminary";#N/A,#N/A,TRUE,"Sum_Prelim"}</definedName>
    <definedName name="Hardware" localSheetId="5" hidden="1">{#N/A,#N/A,TRUE,"Str.";#N/A,#N/A,TRUE,"Steel &amp; Roof";#N/A,#N/A,TRUE,"Arc.";#N/A,#N/A,TRUE,"Preliminary";#N/A,#N/A,TRUE,"Sum_Prelim"}</definedName>
    <definedName name="Hardware" localSheetId="13" hidden="1">{#N/A,#N/A,TRUE,"Str.";#N/A,#N/A,TRUE,"Steel &amp; Roof";#N/A,#N/A,TRUE,"Arc.";#N/A,#N/A,TRUE,"Preliminary";#N/A,#N/A,TRUE,"Sum_Prelim"}</definedName>
    <definedName name="Hardware" localSheetId="14" hidden="1">{#N/A,#N/A,TRUE,"Str.";#N/A,#N/A,TRUE,"Steel &amp; Roof";#N/A,#N/A,TRUE,"Arc.";#N/A,#N/A,TRUE,"Preliminary";#N/A,#N/A,TRUE,"Sum_Prelim"}</definedName>
    <definedName name="Hardware" localSheetId="15" hidden="1">{#N/A,#N/A,TRUE,"Str.";#N/A,#N/A,TRUE,"Steel &amp; Roof";#N/A,#N/A,TRUE,"Arc.";#N/A,#N/A,TRUE,"Preliminary";#N/A,#N/A,TRUE,"Sum_Prelim"}</definedName>
    <definedName name="Hardware" hidden="1">{#N/A,#N/A,TRUE,"Str.";#N/A,#N/A,TRUE,"Steel &amp; Roof";#N/A,#N/A,TRUE,"Arc.";#N/A,#N/A,TRUE,"Preliminary";#N/A,#N/A,TRUE,"Sum_Prelim"}</definedName>
    <definedName name="Haspelfahrwerk">#REF!</definedName>
    <definedName name="hchair" localSheetId="23">#REF!</definedName>
    <definedName name="hchair">#REF!</definedName>
    <definedName name="HCNA" localSheetId="3" hidden="1">{"'Sheet1'!$L$16"}</definedName>
    <definedName name="HCNA" localSheetId="17" hidden="1">{"'Sheet1'!$L$16"}</definedName>
    <definedName name="HCNA" localSheetId="9" hidden="1">{"'Sheet1'!$L$16"}</definedName>
    <definedName name="HCNA" localSheetId="8" hidden="1">{"'Sheet1'!$L$16"}</definedName>
    <definedName name="HCNA" localSheetId="0" hidden="1">{"'Sheet1'!$L$16"}</definedName>
    <definedName name="HCNA" localSheetId="10" hidden="1">{"'Sheet1'!$L$16"}</definedName>
    <definedName name="HCNA" localSheetId="6" hidden="1">{"'Sheet1'!$L$16"}</definedName>
    <definedName name="HCNA" localSheetId="12" hidden="1">{"'Sheet1'!$L$16"}</definedName>
    <definedName name="HCNA" localSheetId="11" hidden="1">{"'Sheet1'!$L$16"}</definedName>
    <definedName name="HCNA" localSheetId="1" hidden="1">{"'Sheet1'!$L$16"}</definedName>
    <definedName name="HCNA" localSheetId="2" hidden="1">{"'Sheet1'!$L$16"}</definedName>
    <definedName name="HCNA" localSheetId="4" hidden="1">{"'Sheet1'!$L$16"}</definedName>
    <definedName name="HCNA" localSheetId="16" hidden="1">{"'Sheet1'!$L$16"}</definedName>
    <definedName name="HCNA" localSheetId="21" hidden="1">{"'Sheet1'!$L$16"}</definedName>
    <definedName name="HCNA" localSheetId="5" hidden="1">{"'Sheet1'!$L$16"}</definedName>
    <definedName name="HCNA" localSheetId="23" hidden="1">{"'Sheet1'!$L$16"}</definedName>
    <definedName name="HCNA" localSheetId="7" hidden="1">{"'Sheet1'!$L$16"}</definedName>
    <definedName name="HCNA" localSheetId="13" hidden="1">{"'Sheet1'!$L$16"}</definedName>
    <definedName name="HCNA" localSheetId="18" hidden="1">{"'Sheet1'!$L$16"}</definedName>
    <definedName name="HCNA" localSheetId="14" hidden="1">{"'Sheet1'!$L$16"}</definedName>
    <definedName name="HCNA" localSheetId="15" hidden="1">{"'Sheet1'!$L$16"}</definedName>
    <definedName name="HCNA" hidden="1">{"'Sheet1'!$L$16"}</definedName>
    <definedName name="HDFD" localSheetId="3" hidden="1">{#N/A,#N/A,FALSE,"속도"}</definedName>
    <definedName name="HDFD" localSheetId="2" hidden="1">{#N/A,#N/A,FALSE,"속도"}</definedName>
    <definedName name="HDFD" localSheetId="4" hidden="1">{#N/A,#N/A,FALSE,"속도"}</definedName>
    <definedName name="HDFD" localSheetId="16" hidden="1">{#N/A,#N/A,FALSE,"속도"}</definedName>
    <definedName name="HDFD" localSheetId="21" hidden="1">{#N/A,#N/A,FALSE,"속도"}</definedName>
    <definedName name="HDFD" localSheetId="5" hidden="1">{#N/A,#N/A,FALSE,"속도"}</definedName>
    <definedName name="HDFD" localSheetId="13" hidden="1">{#N/A,#N/A,FALSE,"속도"}</definedName>
    <definedName name="HDFD" localSheetId="14" hidden="1">{#N/A,#N/A,FALSE,"속도"}</definedName>
    <definedName name="HDFD" localSheetId="15" hidden="1">{#N/A,#N/A,FALSE,"속도"}</definedName>
    <definedName name="HDFD" hidden="1">{#N/A,#N/A,FALSE,"속도"}</definedName>
    <definedName name="HDFJHJ" localSheetId="3" hidden="1">{#N/A,#N/A,FALSE,"Mhr_Sum"}</definedName>
    <definedName name="HDFJHJ" localSheetId="2" hidden="1">{#N/A,#N/A,FALSE,"Mhr_Sum"}</definedName>
    <definedName name="HDFJHJ" localSheetId="4" hidden="1">{#N/A,#N/A,FALSE,"Mhr_Sum"}</definedName>
    <definedName name="HDFJHJ" localSheetId="16" hidden="1">{#N/A,#N/A,FALSE,"Mhr_Sum"}</definedName>
    <definedName name="HDFJHJ" localSheetId="21" hidden="1">{#N/A,#N/A,FALSE,"Mhr_Sum"}</definedName>
    <definedName name="HDFJHJ" localSheetId="5" hidden="1">{#N/A,#N/A,FALSE,"Mhr_Sum"}</definedName>
    <definedName name="HDFJHJ" localSheetId="13" hidden="1">{#N/A,#N/A,FALSE,"Mhr_Sum"}</definedName>
    <definedName name="HDFJHJ" localSheetId="14" hidden="1">{#N/A,#N/A,FALSE,"Mhr_Sum"}</definedName>
    <definedName name="HDFJHJ" localSheetId="15" hidden="1">{#N/A,#N/A,FALSE,"Mhr_Sum"}</definedName>
    <definedName name="HDFJHJ" hidden="1">{#N/A,#N/A,FALSE,"Mhr_Sum"}</definedName>
    <definedName name="Heä_soá_laép_xaø_H">1.7</definedName>
    <definedName name="heä_soá_sình_laày">#REF!</definedName>
    <definedName name="HEADER_DRAWING_NUMBER" localSheetId="23">#REF!</definedName>
    <definedName name="HEADER_DRAWING_NUMBER">#REF!</definedName>
    <definedName name="HEADER_KFP_ORIGIN_KEY" localSheetId="23">#REF!</definedName>
    <definedName name="HEADER_KFP_ORIGIN_KEY">#REF!</definedName>
    <definedName name="Header12" localSheetId="23">#REF!</definedName>
    <definedName name="Header12">#REF!</definedName>
    <definedName name="Header12.5" localSheetId="23">#REF!</definedName>
    <definedName name="Header12.5">#REF!</definedName>
    <definedName name="Header13" localSheetId="23">#REF!</definedName>
    <definedName name="Header13">#REF!</definedName>
    <definedName name="Header13.5" localSheetId="23">#REF!</definedName>
    <definedName name="Header13.5">#REF!</definedName>
    <definedName name="Header14" localSheetId="23">#REF!</definedName>
    <definedName name="Header14">#REF!</definedName>
    <definedName name="Header15" localSheetId="23">#REF!</definedName>
    <definedName name="Header15">#REF!</definedName>
    <definedName name="Header16" localSheetId="23">#REF!</definedName>
    <definedName name="Header16">#REF!</definedName>
    <definedName name="HeaderH12" localSheetId="23">#REF!</definedName>
    <definedName name="HeaderH12">#REF!</definedName>
    <definedName name="HeaderH12.5" localSheetId="23">#REF!</definedName>
    <definedName name="HeaderH12.5">#REF!</definedName>
    <definedName name="HeaderH13" localSheetId="23">#REF!</definedName>
    <definedName name="HeaderH13">#REF!</definedName>
    <definedName name="HeaderH13.5" localSheetId="23">#REF!</definedName>
    <definedName name="HeaderH13.5">#REF!</definedName>
    <definedName name="HeaderH14" localSheetId="23">#REF!</definedName>
    <definedName name="HeaderH14">#REF!</definedName>
    <definedName name="HeaderH15" localSheetId="23">#REF!</definedName>
    <definedName name="HeaderH15">#REF!</definedName>
    <definedName name="HeaderH16" localSheetId="23">#REF!</definedName>
    <definedName name="HeaderH16">#REF!</definedName>
    <definedName name="HeaderLength1" localSheetId="23">#REF!</definedName>
    <definedName name="HeaderLength1">#REF!</definedName>
    <definedName name="HeaderLength10" localSheetId="23">#REF!</definedName>
    <definedName name="HeaderLength10">#REF!</definedName>
    <definedName name="HeaderLength11" localSheetId="23">#REF!</definedName>
    <definedName name="HeaderLength11">#REF!</definedName>
    <definedName name="HeaderLength12" localSheetId="23">#REF!</definedName>
    <definedName name="HeaderLength12">#REF!</definedName>
    <definedName name="HeaderLength2" localSheetId="23">#REF!</definedName>
    <definedName name="HeaderLength2">#REF!</definedName>
    <definedName name="HeaderLength3" localSheetId="23">#REF!</definedName>
    <definedName name="HeaderLength3">#REF!</definedName>
    <definedName name="HeaderLength4" localSheetId="23">#REF!</definedName>
    <definedName name="HeaderLength4">#REF!</definedName>
    <definedName name="HeaderLength5" localSheetId="23">#REF!</definedName>
    <definedName name="HeaderLength5">#REF!</definedName>
    <definedName name="HeaderLength6" localSheetId="23">#REF!</definedName>
    <definedName name="HeaderLength6">#REF!</definedName>
    <definedName name="HeaderLength7" localSheetId="23">#REF!</definedName>
    <definedName name="HeaderLength7">#REF!</definedName>
    <definedName name="HeaderLength8" localSheetId="23">#REF!</definedName>
    <definedName name="HeaderLength8">#REF!</definedName>
    <definedName name="HeaderLength9" localSheetId="23">#REF!</definedName>
    <definedName name="HeaderLength9">#REF!</definedName>
    <definedName name="HeaderLengths" localSheetId="23">#REF!</definedName>
    <definedName name="HeaderLengths">#REF!</definedName>
    <definedName name="HEADERS" localSheetId="3">'[69]DATA LISTS'!$A$4:$A$10</definedName>
    <definedName name="HEADERS" localSheetId="2">'[69]DATA LISTS'!$A$4:$A$10</definedName>
    <definedName name="HEADERS" localSheetId="4">'[69]DATA LISTS'!$A$4:$A$10</definedName>
    <definedName name="HEADERS" localSheetId="16">'[69]DATA LISTS'!$A$4:$A$10</definedName>
    <definedName name="HEADERS" localSheetId="21">'[69]DATA LISTS'!$A$4:$A$10</definedName>
    <definedName name="HEADERS" localSheetId="5">'[69]DATA LISTS'!$A$4:$A$10</definedName>
    <definedName name="HEADERS" localSheetId="13">'[69]DATA LISTS'!$A$4:$A$10</definedName>
    <definedName name="HEADERS" localSheetId="18">'[69]DATA LISTS'!$A$4:$A$10</definedName>
    <definedName name="HEADERS" localSheetId="14">'[69]DATA LISTS'!$A$4:$A$10</definedName>
    <definedName name="HEADERS" localSheetId="15">'[69]DATA LISTS'!$A$4:$A$10</definedName>
    <definedName name="HEADERS">'[69]DATA LISTS'!$A$4:$A$10</definedName>
    <definedName name="HElec" localSheetId="3">'[51]Labor Sum'!$D$58</definedName>
    <definedName name="HElec" localSheetId="2">'[51]Labor Sum'!$D$58</definedName>
    <definedName name="HElec" localSheetId="4">'[51]Labor Sum'!$D$58</definedName>
    <definedName name="HElec" localSheetId="16">'[51]Labor Sum'!$D$58</definedName>
    <definedName name="HElec" localSheetId="21">'[51]Labor Sum'!$D$58</definedName>
    <definedName name="HElec" localSheetId="5">'[51]Labor Sum'!$D$58</definedName>
    <definedName name="HElec" localSheetId="13">'[51]Labor Sum'!$D$58</definedName>
    <definedName name="HElec" localSheetId="18">'[51]Labor Sum'!$D$58</definedName>
    <definedName name="HElec" localSheetId="14">'[51]Labor Sum'!$D$58</definedName>
    <definedName name="HElec" localSheetId="15">'[51]Labor Sum'!$D$58</definedName>
    <definedName name="HElec">'[51]Labor Sum'!$D$58</definedName>
    <definedName name="HEPM" localSheetId="3">'[51]Labor Sum'!$L$58</definedName>
    <definedName name="HEPM" localSheetId="2">'[51]Labor Sum'!$L$58</definedName>
    <definedName name="HEPM" localSheetId="4">'[51]Labor Sum'!$L$58</definedName>
    <definedName name="HEPM" localSheetId="16">'[51]Labor Sum'!$L$58</definedName>
    <definedName name="HEPM" localSheetId="21">'[51]Labor Sum'!$L$58</definedName>
    <definedName name="HEPM" localSheetId="5">'[51]Labor Sum'!$L$58</definedName>
    <definedName name="HEPM" localSheetId="13">'[51]Labor Sum'!$L$58</definedName>
    <definedName name="HEPM" localSheetId="18">'[51]Labor Sum'!$L$58</definedName>
    <definedName name="HEPM" localSheetId="14">'[51]Labor Sum'!$L$58</definedName>
    <definedName name="HEPM" localSheetId="15">'[51]Labor Sum'!$L$58</definedName>
    <definedName name="HEPM">'[51]Labor Sum'!$L$58</definedName>
    <definedName name="HEProc" localSheetId="3">'[51]Labor Sum'!$F$58</definedName>
    <definedName name="HEProc" localSheetId="2">'[51]Labor Sum'!$F$58</definedName>
    <definedName name="HEProc" localSheetId="4">'[51]Labor Sum'!$F$58</definedName>
    <definedName name="HEProc" localSheetId="16">'[51]Labor Sum'!$F$58</definedName>
    <definedName name="HEProc" localSheetId="21">'[51]Labor Sum'!$F$58</definedName>
    <definedName name="HEProc" localSheetId="5">'[51]Labor Sum'!$F$58</definedName>
    <definedName name="HEProc" localSheetId="13">'[51]Labor Sum'!$F$58</definedName>
    <definedName name="HEProc" localSheetId="18">'[51]Labor Sum'!$F$58</definedName>
    <definedName name="HEProc" localSheetId="14">'[51]Labor Sum'!$F$58</definedName>
    <definedName name="HEProc" localSheetId="15">'[51]Labor Sum'!$F$58</definedName>
    <definedName name="HEProc">'[51]Labor Sum'!$F$58</definedName>
    <definedName name="HEQAQC" localSheetId="3">'[51]Labor Sum'!$H$58</definedName>
    <definedName name="HEQAQC" localSheetId="2">'[51]Labor Sum'!$H$58</definedName>
    <definedName name="HEQAQC" localSheetId="4">'[51]Labor Sum'!$H$58</definedName>
    <definedName name="HEQAQC" localSheetId="16">'[51]Labor Sum'!$H$58</definedName>
    <definedName name="HEQAQC" localSheetId="21">'[51]Labor Sum'!$H$58</definedName>
    <definedName name="HEQAQC" localSheetId="5">'[51]Labor Sum'!$H$58</definedName>
    <definedName name="HEQAQC" localSheetId="13">'[51]Labor Sum'!$H$58</definedName>
    <definedName name="HEQAQC" localSheetId="18">'[51]Labor Sum'!$H$58</definedName>
    <definedName name="HEQAQC" localSheetId="14">'[51]Labor Sum'!$H$58</definedName>
    <definedName name="HEQAQC" localSheetId="15">'[51]Labor Sum'!$H$58</definedName>
    <definedName name="HEQAQC">'[51]Labor Sum'!$H$58</definedName>
    <definedName name="herbert" hidden="1">#REF!</definedName>
    <definedName name="HESched" localSheetId="3">'[51]Labor Sum'!$J$58</definedName>
    <definedName name="HESched" localSheetId="2">'[51]Labor Sum'!$J$58</definedName>
    <definedName name="HESched" localSheetId="4">'[51]Labor Sum'!$J$58</definedName>
    <definedName name="HESched" localSheetId="16">'[51]Labor Sum'!$J$58</definedName>
    <definedName name="HESched" localSheetId="21">'[51]Labor Sum'!$J$58</definedName>
    <definedName name="HESched" localSheetId="5">'[51]Labor Sum'!$J$58</definedName>
    <definedName name="HESched" localSheetId="13">'[51]Labor Sum'!$J$58</definedName>
    <definedName name="HESched" localSheetId="18">'[51]Labor Sum'!$J$58</definedName>
    <definedName name="HESched" localSheetId="14">'[51]Labor Sum'!$J$58</definedName>
    <definedName name="HESched" localSheetId="15">'[51]Labor Sum'!$J$58</definedName>
    <definedName name="HESched">'[51]Labor Sum'!$J$58</definedName>
    <definedName name="hethongthoatnuocngoainha">#REF!</definedName>
    <definedName name="hf">#REF!</definedName>
    <definedName name="hfdgfdg" localSheetId="3" hidden="1">{#N/A,#N/A,FALSE,"CCTV"}</definedName>
    <definedName name="hfdgfdg" localSheetId="9" hidden="1">{#N/A,#N/A,FALSE,"CCTV"}</definedName>
    <definedName name="hfdgfdg" localSheetId="8" hidden="1">{#N/A,#N/A,FALSE,"CCTV"}</definedName>
    <definedName name="hfdgfdg" localSheetId="0" hidden="1">{#N/A,#N/A,FALSE,"CCTV"}</definedName>
    <definedName name="hfdgfdg" localSheetId="10" hidden="1">{#N/A,#N/A,FALSE,"CCTV"}</definedName>
    <definedName name="hfdgfdg" localSheetId="6" hidden="1">{#N/A,#N/A,FALSE,"CCTV"}</definedName>
    <definedName name="hfdgfdg" localSheetId="12" hidden="1">{#N/A,#N/A,FALSE,"CCTV"}</definedName>
    <definedName name="hfdgfdg" localSheetId="11" hidden="1">{#N/A,#N/A,FALSE,"CCTV"}</definedName>
    <definedName name="hfdgfdg" localSheetId="1" hidden="1">{#N/A,#N/A,FALSE,"CCTV"}</definedName>
    <definedName name="hfdgfdg" localSheetId="2" hidden="1">{#N/A,#N/A,FALSE,"CCTV"}</definedName>
    <definedName name="hfdgfdg" localSheetId="4" hidden="1">{#N/A,#N/A,FALSE,"CCTV"}</definedName>
    <definedName name="hfdgfdg" localSheetId="16" hidden="1">{#N/A,#N/A,FALSE,"CCTV"}</definedName>
    <definedName name="hfdgfdg" localSheetId="21" hidden="1">{#N/A,#N/A,FALSE,"CCTV"}</definedName>
    <definedName name="hfdgfdg" localSheetId="5" hidden="1">{#N/A,#N/A,FALSE,"CCTV"}</definedName>
    <definedName name="hfdgfdg" localSheetId="23" hidden="1">{#N/A,#N/A,FALSE,"CCTV"}</definedName>
    <definedName name="hfdgfdg" localSheetId="7" hidden="1">{#N/A,#N/A,FALSE,"CCTV"}</definedName>
    <definedName name="hfdgfdg" localSheetId="13" hidden="1">{#N/A,#N/A,FALSE,"CCTV"}</definedName>
    <definedName name="hfdgfdg" localSheetId="18" hidden="1">{#N/A,#N/A,FALSE,"CCTV"}</definedName>
    <definedName name="hfdgfdg" localSheetId="14" hidden="1">{#N/A,#N/A,FALSE,"CCTV"}</definedName>
    <definedName name="hfdgfdg" localSheetId="15" hidden="1">{#N/A,#N/A,FALSE,"CCTV"}</definedName>
    <definedName name="hfdgfdg" hidden="1">{#N/A,#N/A,FALSE,"CCTV"}</definedName>
    <definedName name="hfjhhjj" localSheetId="3" hidden="1">{#N/A,#N/A,FALSE,"CCTV"}</definedName>
    <definedName name="hfjhhjj" localSheetId="9" hidden="1">{#N/A,#N/A,FALSE,"CCTV"}</definedName>
    <definedName name="hfjhhjj" localSheetId="8" hidden="1">{#N/A,#N/A,FALSE,"CCTV"}</definedName>
    <definedName name="hfjhhjj" localSheetId="0" hidden="1">{#N/A,#N/A,FALSE,"CCTV"}</definedName>
    <definedName name="hfjhhjj" localSheetId="10" hidden="1">{#N/A,#N/A,FALSE,"CCTV"}</definedName>
    <definedName name="hfjhhjj" localSheetId="6" hidden="1">{#N/A,#N/A,FALSE,"CCTV"}</definedName>
    <definedName name="hfjhhjj" localSheetId="12" hidden="1">{#N/A,#N/A,FALSE,"CCTV"}</definedName>
    <definedName name="hfjhhjj" localSheetId="11" hidden="1">{#N/A,#N/A,FALSE,"CCTV"}</definedName>
    <definedName name="hfjhhjj" localSheetId="1" hidden="1">{#N/A,#N/A,FALSE,"CCTV"}</definedName>
    <definedName name="hfjhhjj" localSheetId="2" hidden="1">{#N/A,#N/A,FALSE,"CCTV"}</definedName>
    <definedName name="hfjhhjj" localSheetId="4" hidden="1">{#N/A,#N/A,FALSE,"CCTV"}</definedName>
    <definedName name="hfjhhjj" localSheetId="16" hidden="1">{#N/A,#N/A,FALSE,"CCTV"}</definedName>
    <definedName name="hfjhhjj" localSheetId="21" hidden="1">{#N/A,#N/A,FALSE,"CCTV"}</definedName>
    <definedName name="hfjhhjj" localSheetId="5" hidden="1">{#N/A,#N/A,FALSE,"CCTV"}</definedName>
    <definedName name="hfjhhjj" localSheetId="23" hidden="1">{#N/A,#N/A,FALSE,"CCTV"}</definedName>
    <definedName name="hfjhhjj" localSheetId="7" hidden="1">{#N/A,#N/A,FALSE,"CCTV"}</definedName>
    <definedName name="hfjhhjj" localSheetId="13" hidden="1">{#N/A,#N/A,FALSE,"CCTV"}</definedName>
    <definedName name="hfjhhjj" localSheetId="18" hidden="1">{#N/A,#N/A,FALSE,"CCTV"}</definedName>
    <definedName name="hfjhhjj" localSheetId="14" hidden="1">{#N/A,#N/A,FALSE,"CCTV"}</definedName>
    <definedName name="hfjhhjj" localSheetId="15" hidden="1">{#N/A,#N/A,FALSE,"CCTV"}</definedName>
    <definedName name="hfjhhjj" hidden="1">{#N/A,#N/A,FALSE,"CCTV"}</definedName>
    <definedName name="HGDSGJGFJGF" localSheetId="3" hidden="1">{#N/A,#N/A,FALSE,"배수2"}</definedName>
    <definedName name="HGDSGJGFJGF" localSheetId="2" hidden="1">{#N/A,#N/A,FALSE,"배수2"}</definedName>
    <definedName name="HGDSGJGFJGF" localSheetId="4" hidden="1">{#N/A,#N/A,FALSE,"배수2"}</definedName>
    <definedName name="HGDSGJGFJGF" localSheetId="16" hidden="1">{#N/A,#N/A,FALSE,"배수2"}</definedName>
    <definedName name="HGDSGJGFJGF" localSheetId="21" hidden="1">{#N/A,#N/A,FALSE,"배수2"}</definedName>
    <definedName name="HGDSGJGFJGF" localSheetId="5" hidden="1">{#N/A,#N/A,FALSE,"배수2"}</definedName>
    <definedName name="HGDSGJGFJGF" localSheetId="13" hidden="1">{#N/A,#N/A,FALSE,"배수2"}</definedName>
    <definedName name="HGDSGJGFJGF" localSheetId="14" hidden="1">{#N/A,#N/A,FALSE,"배수2"}</definedName>
    <definedName name="HGDSGJGFJGF" localSheetId="15" hidden="1">{#N/A,#N/A,FALSE,"배수2"}</definedName>
    <definedName name="HGDSGJGFJGF" hidden="1">{#N/A,#N/A,FALSE,"배수2"}</definedName>
    <definedName name="hgfhgshghsh" localSheetId="3" hidden="1">{#N/A,#N/A,FALSE,"Project Cost Summary";#N/A,#N/A,FALSE,"Man Hour Summary"}</definedName>
    <definedName name="hgfhgshghsh" localSheetId="9" hidden="1">{#N/A,#N/A,FALSE,"Project Cost Summary";#N/A,#N/A,FALSE,"Man Hour Summary"}</definedName>
    <definedName name="hgfhgshghsh" localSheetId="8" hidden="1">{#N/A,#N/A,FALSE,"Project Cost Summary";#N/A,#N/A,FALSE,"Man Hour Summary"}</definedName>
    <definedName name="hgfhgshghsh" localSheetId="0" hidden="1">{#N/A,#N/A,FALSE,"Project Cost Summary";#N/A,#N/A,FALSE,"Man Hour Summary"}</definedName>
    <definedName name="hgfhgshghsh" localSheetId="10" hidden="1">{#N/A,#N/A,FALSE,"Project Cost Summary";#N/A,#N/A,FALSE,"Man Hour Summary"}</definedName>
    <definedName name="hgfhgshghsh" localSheetId="6" hidden="1">{#N/A,#N/A,FALSE,"Project Cost Summary";#N/A,#N/A,FALSE,"Man Hour Summary"}</definedName>
    <definedName name="hgfhgshghsh" localSheetId="12" hidden="1">{#N/A,#N/A,FALSE,"Project Cost Summary";#N/A,#N/A,FALSE,"Man Hour Summary"}</definedName>
    <definedName name="hgfhgshghsh" localSheetId="11" hidden="1">{#N/A,#N/A,FALSE,"Project Cost Summary";#N/A,#N/A,FALSE,"Man Hour Summary"}</definedName>
    <definedName name="hgfhgshghsh" localSheetId="1" hidden="1">{#N/A,#N/A,FALSE,"Project Cost Summary";#N/A,#N/A,FALSE,"Man Hour Summary"}</definedName>
    <definedName name="hgfhgshghsh" localSheetId="2" hidden="1">{#N/A,#N/A,FALSE,"Project Cost Summary";#N/A,#N/A,FALSE,"Man Hour Summary"}</definedName>
    <definedName name="hgfhgshghsh" localSheetId="4" hidden="1">{#N/A,#N/A,FALSE,"Project Cost Summary";#N/A,#N/A,FALSE,"Man Hour Summary"}</definedName>
    <definedName name="hgfhgshghsh" localSheetId="16" hidden="1">{#N/A,#N/A,FALSE,"Project Cost Summary";#N/A,#N/A,FALSE,"Man Hour Summary"}</definedName>
    <definedName name="hgfhgshghsh" localSheetId="21" hidden="1">{#N/A,#N/A,FALSE,"Project Cost Summary";#N/A,#N/A,FALSE,"Man Hour Summary"}</definedName>
    <definedName name="hgfhgshghsh" localSheetId="5" hidden="1">{#N/A,#N/A,FALSE,"Project Cost Summary";#N/A,#N/A,FALSE,"Man Hour Summary"}</definedName>
    <definedName name="hgfhgshghsh" localSheetId="23" hidden="1">{#N/A,#N/A,FALSE,"Project Cost Summary";#N/A,#N/A,FALSE,"Man Hour Summary"}</definedName>
    <definedName name="hgfhgshghsh" localSheetId="7" hidden="1">{#N/A,#N/A,FALSE,"Project Cost Summary";#N/A,#N/A,FALSE,"Man Hour Summary"}</definedName>
    <definedName name="hgfhgshghsh" localSheetId="13" hidden="1">{#N/A,#N/A,FALSE,"Project Cost Summary";#N/A,#N/A,FALSE,"Man Hour Summary"}</definedName>
    <definedName name="hgfhgshghsh" localSheetId="18" hidden="1">{#N/A,#N/A,FALSE,"Project Cost Summary";#N/A,#N/A,FALSE,"Man Hour Summary"}</definedName>
    <definedName name="hgfhgshghsh" localSheetId="14" hidden="1">{#N/A,#N/A,FALSE,"Project Cost Summary";#N/A,#N/A,FALSE,"Man Hour Summary"}</definedName>
    <definedName name="hgfhgshghsh" localSheetId="15" hidden="1">{#N/A,#N/A,FALSE,"Project Cost Summary";#N/A,#N/A,FALSE,"Man Hour Summary"}</definedName>
    <definedName name="hgfhgshghsh" hidden="1">{#N/A,#N/A,FALSE,"Project Cost Summary";#N/A,#N/A,FALSE,"Man Hour Summary"}</definedName>
    <definedName name="HGHH" localSheetId="3" hidden="1">{#N/A,#N/A,FALSE,"표지목차"}</definedName>
    <definedName name="HGHH" localSheetId="2" hidden="1">{#N/A,#N/A,FALSE,"표지목차"}</definedName>
    <definedName name="HGHH" localSheetId="4" hidden="1">{#N/A,#N/A,FALSE,"표지목차"}</definedName>
    <definedName name="HGHH" localSheetId="16" hidden="1">{#N/A,#N/A,FALSE,"표지목차"}</definedName>
    <definedName name="HGHH" localSheetId="21" hidden="1">{#N/A,#N/A,FALSE,"표지목차"}</definedName>
    <definedName name="HGHH" localSheetId="5" hidden="1">{#N/A,#N/A,FALSE,"표지목차"}</definedName>
    <definedName name="HGHH" localSheetId="13" hidden="1">{#N/A,#N/A,FALSE,"표지목차"}</definedName>
    <definedName name="HGHH" localSheetId="14" hidden="1">{#N/A,#N/A,FALSE,"표지목차"}</definedName>
    <definedName name="HGHH" localSheetId="15" hidden="1">{#N/A,#N/A,FALSE,"표지목차"}</definedName>
    <definedName name="HGHH" hidden="1">{#N/A,#N/A,FALSE,"표지목차"}</definedName>
    <definedName name="hgjfgh" localSheetId="3" hidden="1">{#N/A,#N/A,FALSE,"CCTV"}</definedName>
    <definedName name="hgjfgh" localSheetId="9" hidden="1">{#N/A,#N/A,FALSE,"CCTV"}</definedName>
    <definedName name="hgjfgh" localSheetId="8" hidden="1">{#N/A,#N/A,FALSE,"CCTV"}</definedName>
    <definedName name="hgjfgh" localSheetId="0" hidden="1">{#N/A,#N/A,FALSE,"CCTV"}</definedName>
    <definedName name="hgjfgh" localSheetId="10" hidden="1">{#N/A,#N/A,FALSE,"CCTV"}</definedName>
    <definedName name="hgjfgh" localSheetId="6" hidden="1">{#N/A,#N/A,FALSE,"CCTV"}</definedName>
    <definedName name="hgjfgh" localSheetId="12" hidden="1">{#N/A,#N/A,FALSE,"CCTV"}</definedName>
    <definedName name="hgjfgh" localSheetId="11" hidden="1">{#N/A,#N/A,FALSE,"CCTV"}</definedName>
    <definedName name="hgjfgh" localSheetId="1" hidden="1">{#N/A,#N/A,FALSE,"CCTV"}</definedName>
    <definedName name="hgjfgh" localSheetId="2" hidden="1">{#N/A,#N/A,FALSE,"CCTV"}</definedName>
    <definedName name="hgjfgh" localSheetId="4" hidden="1">{#N/A,#N/A,FALSE,"CCTV"}</definedName>
    <definedName name="hgjfgh" localSheetId="16" hidden="1">{#N/A,#N/A,FALSE,"CCTV"}</definedName>
    <definedName name="hgjfgh" localSheetId="21" hidden="1">{#N/A,#N/A,FALSE,"CCTV"}</definedName>
    <definedName name="hgjfgh" localSheetId="5" hidden="1">{#N/A,#N/A,FALSE,"CCTV"}</definedName>
    <definedName name="hgjfgh" localSheetId="23" hidden="1">{#N/A,#N/A,FALSE,"CCTV"}</definedName>
    <definedName name="hgjfgh" localSheetId="7" hidden="1">{#N/A,#N/A,FALSE,"CCTV"}</definedName>
    <definedName name="hgjfgh" localSheetId="13" hidden="1">{#N/A,#N/A,FALSE,"CCTV"}</definedName>
    <definedName name="hgjfgh" localSheetId="18" hidden="1">{#N/A,#N/A,FALSE,"CCTV"}</definedName>
    <definedName name="hgjfgh" localSheetId="14" hidden="1">{#N/A,#N/A,FALSE,"CCTV"}</definedName>
    <definedName name="hgjfgh" localSheetId="15" hidden="1">{#N/A,#N/A,FALSE,"CCTV"}</definedName>
    <definedName name="hgjfgh" hidden="1">{#N/A,#N/A,FALSE,"CCTV"}</definedName>
    <definedName name="hgjgfhgh" localSheetId="3" hidden="1">{#N/A,#N/A,FALSE,"CCTV"}</definedName>
    <definedName name="hgjgfhgh" localSheetId="9" hidden="1">{#N/A,#N/A,FALSE,"CCTV"}</definedName>
    <definedName name="hgjgfhgh" localSheetId="8" hidden="1">{#N/A,#N/A,FALSE,"CCTV"}</definedName>
    <definedName name="hgjgfhgh" localSheetId="0" hidden="1">{#N/A,#N/A,FALSE,"CCTV"}</definedName>
    <definedName name="hgjgfhgh" localSheetId="10" hidden="1">{#N/A,#N/A,FALSE,"CCTV"}</definedName>
    <definedName name="hgjgfhgh" localSheetId="6" hidden="1">{#N/A,#N/A,FALSE,"CCTV"}</definedName>
    <definedName name="hgjgfhgh" localSheetId="12" hidden="1">{#N/A,#N/A,FALSE,"CCTV"}</definedName>
    <definedName name="hgjgfhgh" localSheetId="11" hidden="1">{#N/A,#N/A,FALSE,"CCTV"}</definedName>
    <definedName name="hgjgfhgh" localSheetId="1" hidden="1">{#N/A,#N/A,FALSE,"CCTV"}</definedName>
    <definedName name="hgjgfhgh" localSheetId="2" hidden="1">{#N/A,#N/A,FALSE,"CCTV"}</definedName>
    <definedName name="hgjgfhgh" localSheetId="4" hidden="1">{#N/A,#N/A,FALSE,"CCTV"}</definedName>
    <definedName name="hgjgfhgh" localSheetId="16" hidden="1">{#N/A,#N/A,FALSE,"CCTV"}</definedName>
    <definedName name="hgjgfhgh" localSheetId="21" hidden="1">{#N/A,#N/A,FALSE,"CCTV"}</definedName>
    <definedName name="hgjgfhgh" localSheetId="5" hidden="1">{#N/A,#N/A,FALSE,"CCTV"}</definedName>
    <definedName name="hgjgfhgh" localSheetId="23" hidden="1">{#N/A,#N/A,FALSE,"CCTV"}</definedName>
    <definedName name="hgjgfhgh" localSheetId="7" hidden="1">{#N/A,#N/A,FALSE,"CCTV"}</definedName>
    <definedName name="hgjgfhgh" localSheetId="13" hidden="1">{#N/A,#N/A,FALSE,"CCTV"}</definedName>
    <definedName name="hgjgfhgh" localSheetId="18" hidden="1">{#N/A,#N/A,FALSE,"CCTV"}</definedName>
    <definedName name="hgjgfhgh" localSheetId="14" hidden="1">{#N/A,#N/A,FALSE,"CCTV"}</definedName>
    <definedName name="hgjgfhgh" localSheetId="15" hidden="1">{#N/A,#N/A,FALSE,"CCTV"}</definedName>
    <definedName name="hgjgfhgh" hidden="1">{#N/A,#N/A,FALSE,"CCTV"}</definedName>
    <definedName name="hgshsh" localSheetId="3" hidden="1">{#N/A,#N/A,FALSE,"Project Cost Summary";#N/A,#N/A,FALSE,"Man Hour Summary"}</definedName>
    <definedName name="hgshsh" localSheetId="9" hidden="1">{#N/A,#N/A,FALSE,"Project Cost Summary";#N/A,#N/A,FALSE,"Man Hour Summary"}</definedName>
    <definedName name="hgshsh" localSheetId="8" hidden="1">{#N/A,#N/A,FALSE,"Project Cost Summary";#N/A,#N/A,FALSE,"Man Hour Summary"}</definedName>
    <definedName name="hgshsh" localSheetId="0" hidden="1">{#N/A,#N/A,FALSE,"Project Cost Summary";#N/A,#N/A,FALSE,"Man Hour Summary"}</definedName>
    <definedName name="hgshsh" localSheetId="10" hidden="1">{#N/A,#N/A,FALSE,"Project Cost Summary";#N/A,#N/A,FALSE,"Man Hour Summary"}</definedName>
    <definedName name="hgshsh" localSheetId="6" hidden="1">{#N/A,#N/A,FALSE,"Project Cost Summary";#N/A,#N/A,FALSE,"Man Hour Summary"}</definedName>
    <definedName name="hgshsh" localSheetId="12" hidden="1">{#N/A,#N/A,FALSE,"Project Cost Summary";#N/A,#N/A,FALSE,"Man Hour Summary"}</definedName>
    <definedName name="hgshsh" localSheetId="11" hidden="1">{#N/A,#N/A,FALSE,"Project Cost Summary";#N/A,#N/A,FALSE,"Man Hour Summary"}</definedName>
    <definedName name="hgshsh" localSheetId="1" hidden="1">{#N/A,#N/A,FALSE,"Project Cost Summary";#N/A,#N/A,FALSE,"Man Hour Summary"}</definedName>
    <definedName name="hgshsh" localSheetId="2" hidden="1">{#N/A,#N/A,FALSE,"Project Cost Summary";#N/A,#N/A,FALSE,"Man Hour Summary"}</definedName>
    <definedName name="hgshsh" localSheetId="4" hidden="1">{#N/A,#N/A,FALSE,"Project Cost Summary";#N/A,#N/A,FALSE,"Man Hour Summary"}</definedName>
    <definedName name="hgshsh" localSheetId="16" hidden="1">{#N/A,#N/A,FALSE,"Project Cost Summary";#N/A,#N/A,FALSE,"Man Hour Summary"}</definedName>
    <definedName name="hgshsh" localSheetId="21" hidden="1">{#N/A,#N/A,FALSE,"Project Cost Summary";#N/A,#N/A,FALSE,"Man Hour Summary"}</definedName>
    <definedName name="hgshsh" localSheetId="5" hidden="1">{#N/A,#N/A,FALSE,"Project Cost Summary";#N/A,#N/A,FALSE,"Man Hour Summary"}</definedName>
    <definedName name="hgshsh" localSheetId="23" hidden="1">{#N/A,#N/A,FALSE,"Project Cost Summary";#N/A,#N/A,FALSE,"Man Hour Summary"}</definedName>
    <definedName name="hgshsh" localSheetId="7" hidden="1">{#N/A,#N/A,FALSE,"Project Cost Summary";#N/A,#N/A,FALSE,"Man Hour Summary"}</definedName>
    <definedName name="hgshsh" localSheetId="13" hidden="1">{#N/A,#N/A,FALSE,"Project Cost Summary";#N/A,#N/A,FALSE,"Man Hour Summary"}</definedName>
    <definedName name="hgshsh" localSheetId="18" hidden="1">{#N/A,#N/A,FALSE,"Project Cost Summary";#N/A,#N/A,FALSE,"Man Hour Summary"}</definedName>
    <definedName name="hgshsh" localSheetId="14" hidden="1">{#N/A,#N/A,FALSE,"Project Cost Summary";#N/A,#N/A,FALSE,"Man Hour Summary"}</definedName>
    <definedName name="hgshsh" localSheetId="15" hidden="1">{#N/A,#N/A,FALSE,"Project Cost Summary";#N/A,#N/A,FALSE,"Man Hour Summary"}</definedName>
    <definedName name="hgshsh" hidden="1">{#N/A,#N/A,FALSE,"Project Cost Summary";#N/A,#N/A,FALSE,"Man Hour Summary"}</definedName>
    <definedName name="hh" localSheetId="3" hidden="1">{#N/A,#N/A,FALSE,"CCTV"}</definedName>
    <definedName name="hh" localSheetId="9" hidden="1">{#N/A,#N/A,FALSE,"CCTV"}</definedName>
    <definedName name="hh" localSheetId="8" hidden="1">{#N/A,#N/A,FALSE,"CCTV"}</definedName>
    <definedName name="hh" localSheetId="0" hidden="1">{#N/A,#N/A,FALSE,"CCTV"}</definedName>
    <definedName name="hh" localSheetId="10" hidden="1">{#N/A,#N/A,FALSE,"CCTV"}</definedName>
    <definedName name="hh" localSheetId="6" hidden="1">{#N/A,#N/A,FALSE,"CCTV"}</definedName>
    <definedName name="hh" localSheetId="12" hidden="1">{#N/A,#N/A,FALSE,"CCTV"}</definedName>
    <definedName name="hh" localSheetId="11" hidden="1">{#N/A,#N/A,FALSE,"CCTV"}</definedName>
    <definedName name="hh" localSheetId="1" hidden="1">{#N/A,#N/A,FALSE,"CCTV"}</definedName>
    <definedName name="hh" localSheetId="2" hidden="1">{#N/A,#N/A,FALSE,"CCTV"}</definedName>
    <definedName name="hh" localSheetId="4" hidden="1">{#N/A,#N/A,FALSE,"CCTV"}</definedName>
    <definedName name="hh" localSheetId="16" hidden="1">{#N/A,#N/A,FALSE,"CCTV"}</definedName>
    <definedName name="hh" localSheetId="21" hidden="1">{#N/A,#N/A,FALSE,"CCTV"}</definedName>
    <definedName name="hh" localSheetId="5" hidden="1">{#N/A,#N/A,FALSE,"CCTV"}</definedName>
    <definedName name="hh" localSheetId="23" hidden="1">{#N/A,#N/A,FALSE,"CCTV"}</definedName>
    <definedName name="hh" localSheetId="7" hidden="1">{#N/A,#N/A,FALSE,"CCTV"}</definedName>
    <definedName name="hh" localSheetId="13" hidden="1">{#N/A,#N/A,FALSE,"CCTV"}</definedName>
    <definedName name="hh" localSheetId="18" hidden="1">{#N/A,#N/A,FALSE,"CCTV"}</definedName>
    <definedName name="hh" localSheetId="14" hidden="1">{#N/A,#N/A,FALSE,"CCTV"}</definedName>
    <definedName name="hh" localSheetId="15" hidden="1">{#N/A,#N/A,FALSE,"CCTV"}</definedName>
    <definedName name="hh" hidden="1">{#N/A,#N/A,FALSE,"CCTV"}</definedName>
    <definedName name="HHH" localSheetId="3" hidden="1">{#N/A,#N/A,FALSE,"CCTV"}</definedName>
    <definedName name="HHH" localSheetId="9" hidden="1">{#N/A,#N/A,FALSE,"CCTV"}</definedName>
    <definedName name="HHH" localSheetId="8" hidden="1">{#N/A,#N/A,FALSE,"CCTV"}</definedName>
    <definedName name="HHH" localSheetId="0" hidden="1">{#N/A,#N/A,FALSE,"CCTV"}</definedName>
    <definedName name="HHH" localSheetId="10" hidden="1">{#N/A,#N/A,FALSE,"CCTV"}</definedName>
    <definedName name="HHH" localSheetId="6" hidden="1">{#N/A,#N/A,FALSE,"CCTV"}</definedName>
    <definedName name="HHH" localSheetId="12" hidden="1">{#N/A,#N/A,FALSE,"CCTV"}</definedName>
    <definedName name="HHH" localSheetId="11" hidden="1">{#N/A,#N/A,FALSE,"CCTV"}</definedName>
    <definedName name="HHH" localSheetId="1" hidden="1">{#N/A,#N/A,FALSE,"CCTV"}</definedName>
    <definedName name="HHH" localSheetId="2" hidden="1">{#N/A,#N/A,FALSE,"CCTV"}</definedName>
    <definedName name="HHH" localSheetId="4" hidden="1">{#N/A,#N/A,FALSE,"CCTV"}</definedName>
    <definedName name="HHH" localSheetId="16" hidden="1">{#N/A,#N/A,FALSE,"CCTV"}</definedName>
    <definedName name="HHH" localSheetId="21" hidden="1">{#N/A,#N/A,FALSE,"CCTV"}</definedName>
    <definedName name="HHH" localSheetId="5" hidden="1">{#N/A,#N/A,FALSE,"CCTV"}</definedName>
    <definedName name="HHH" localSheetId="23" hidden="1">{#N/A,#N/A,FALSE,"CCTV"}</definedName>
    <definedName name="HHH" localSheetId="7" hidden="1">{#N/A,#N/A,FALSE,"CCTV"}</definedName>
    <definedName name="HHH" localSheetId="13" hidden="1">{#N/A,#N/A,FALSE,"CCTV"}</definedName>
    <definedName name="HHH" localSheetId="18" hidden="1">{#N/A,#N/A,FALSE,"CCTV"}</definedName>
    <definedName name="HHH" localSheetId="14" hidden="1">{#N/A,#N/A,FALSE,"CCTV"}</definedName>
    <definedName name="HHH" localSheetId="15" hidden="1">{#N/A,#N/A,FALSE,"CCTV"}</definedName>
    <definedName name="HHH" hidden="1">{#N/A,#N/A,FALSE,"CCTV"}</definedName>
    <definedName name="HHH_1" localSheetId="3" hidden="1">{#N/A,#N/A,TRUE,"Basic";#N/A,#N/A,TRUE,"EXT-TABLE";#N/A,#N/A,TRUE,"STEEL";#N/A,#N/A,TRUE,"INT-Table";#N/A,#N/A,TRUE,"STEEL";#N/A,#N/A,TRUE,"Door"}</definedName>
    <definedName name="HHH_1" localSheetId="2" hidden="1">{#N/A,#N/A,TRUE,"Basic";#N/A,#N/A,TRUE,"EXT-TABLE";#N/A,#N/A,TRUE,"STEEL";#N/A,#N/A,TRUE,"INT-Table";#N/A,#N/A,TRUE,"STEEL";#N/A,#N/A,TRUE,"Door"}</definedName>
    <definedName name="HHH_1" localSheetId="4" hidden="1">{#N/A,#N/A,TRUE,"Basic";#N/A,#N/A,TRUE,"EXT-TABLE";#N/A,#N/A,TRUE,"STEEL";#N/A,#N/A,TRUE,"INT-Table";#N/A,#N/A,TRUE,"STEEL";#N/A,#N/A,TRUE,"Door"}</definedName>
    <definedName name="HHH_1" localSheetId="16" hidden="1">{#N/A,#N/A,TRUE,"Basic";#N/A,#N/A,TRUE,"EXT-TABLE";#N/A,#N/A,TRUE,"STEEL";#N/A,#N/A,TRUE,"INT-Table";#N/A,#N/A,TRUE,"STEEL";#N/A,#N/A,TRUE,"Door"}</definedName>
    <definedName name="HHH_1" localSheetId="21" hidden="1">{#N/A,#N/A,TRUE,"Basic";#N/A,#N/A,TRUE,"EXT-TABLE";#N/A,#N/A,TRUE,"STEEL";#N/A,#N/A,TRUE,"INT-Table";#N/A,#N/A,TRUE,"STEEL";#N/A,#N/A,TRUE,"Door"}</definedName>
    <definedName name="HHH_1" localSheetId="5" hidden="1">{#N/A,#N/A,TRUE,"Basic";#N/A,#N/A,TRUE,"EXT-TABLE";#N/A,#N/A,TRUE,"STEEL";#N/A,#N/A,TRUE,"INT-Table";#N/A,#N/A,TRUE,"STEEL";#N/A,#N/A,TRUE,"Door"}</definedName>
    <definedName name="HHH_1" localSheetId="13" hidden="1">{#N/A,#N/A,TRUE,"Basic";#N/A,#N/A,TRUE,"EXT-TABLE";#N/A,#N/A,TRUE,"STEEL";#N/A,#N/A,TRUE,"INT-Table";#N/A,#N/A,TRUE,"STEEL";#N/A,#N/A,TRUE,"Door"}</definedName>
    <definedName name="HHH_1" localSheetId="14" hidden="1">{#N/A,#N/A,TRUE,"Basic";#N/A,#N/A,TRUE,"EXT-TABLE";#N/A,#N/A,TRUE,"STEEL";#N/A,#N/A,TRUE,"INT-Table";#N/A,#N/A,TRUE,"STEEL";#N/A,#N/A,TRUE,"Door"}</definedName>
    <definedName name="HHH_1" localSheetId="15" hidden="1">{#N/A,#N/A,TRUE,"Basic";#N/A,#N/A,TRUE,"EXT-TABLE";#N/A,#N/A,TRUE,"STEEL";#N/A,#N/A,TRUE,"INT-Table";#N/A,#N/A,TRUE,"STEEL";#N/A,#N/A,TRUE,"Door"}</definedName>
    <definedName name="HHH_1" hidden="1">{#N/A,#N/A,TRUE,"Basic";#N/A,#N/A,TRUE,"EXT-TABLE";#N/A,#N/A,TRUE,"STEEL";#N/A,#N/A,TRUE,"INT-Table";#N/A,#N/A,TRUE,"STEEL";#N/A,#N/A,TRUE,"Door"}</definedName>
    <definedName name="HHH_1_1" localSheetId="3" hidden="1">{#N/A,#N/A,TRUE,"Basic";#N/A,#N/A,TRUE,"EXT-TABLE";#N/A,#N/A,TRUE,"STEEL";#N/A,#N/A,TRUE,"INT-Table";#N/A,#N/A,TRUE,"STEEL";#N/A,#N/A,TRUE,"Door"}</definedName>
    <definedName name="HHH_1_1" localSheetId="2" hidden="1">{#N/A,#N/A,TRUE,"Basic";#N/A,#N/A,TRUE,"EXT-TABLE";#N/A,#N/A,TRUE,"STEEL";#N/A,#N/A,TRUE,"INT-Table";#N/A,#N/A,TRUE,"STEEL";#N/A,#N/A,TRUE,"Door"}</definedName>
    <definedName name="HHH_1_1" localSheetId="4" hidden="1">{#N/A,#N/A,TRUE,"Basic";#N/A,#N/A,TRUE,"EXT-TABLE";#N/A,#N/A,TRUE,"STEEL";#N/A,#N/A,TRUE,"INT-Table";#N/A,#N/A,TRUE,"STEEL";#N/A,#N/A,TRUE,"Door"}</definedName>
    <definedName name="HHH_1_1" localSheetId="16" hidden="1">{#N/A,#N/A,TRUE,"Basic";#N/A,#N/A,TRUE,"EXT-TABLE";#N/A,#N/A,TRUE,"STEEL";#N/A,#N/A,TRUE,"INT-Table";#N/A,#N/A,TRUE,"STEEL";#N/A,#N/A,TRUE,"Door"}</definedName>
    <definedName name="HHH_1_1" localSheetId="21" hidden="1">{#N/A,#N/A,TRUE,"Basic";#N/A,#N/A,TRUE,"EXT-TABLE";#N/A,#N/A,TRUE,"STEEL";#N/A,#N/A,TRUE,"INT-Table";#N/A,#N/A,TRUE,"STEEL";#N/A,#N/A,TRUE,"Door"}</definedName>
    <definedName name="HHH_1_1" localSheetId="5" hidden="1">{#N/A,#N/A,TRUE,"Basic";#N/A,#N/A,TRUE,"EXT-TABLE";#N/A,#N/A,TRUE,"STEEL";#N/A,#N/A,TRUE,"INT-Table";#N/A,#N/A,TRUE,"STEEL";#N/A,#N/A,TRUE,"Door"}</definedName>
    <definedName name="HHH_1_1" localSheetId="13" hidden="1">{#N/A,#N/A,TRUE,"Basic";#N/A,#N/A,TRUE,"EXT-TABLE";#N/A,#N/A,TRUE,"STEEL";#N/A,#N/A,TRUE,"INT-Table";#N/A,#N/A,TRUE,"STEEL";#N/A,#N/A,TRUE,"Door"}</definedName>
    <definedName name="HHH_1_1" localSheetId="14" hidden="1">{#N/A,#N/A,TRUE,"Basic";#N/A,#N/A,TRUE,"EXT-TABLE";#N/A,#N/A,TRUE,"STEEL";#N/A,#N/A,TRUE,"INT-Table";#N/A,#N/A,TRUE,"STEEL";#N/A,#N/A,TRUE,"Door"}</definedName>
    <definedName name="HHH_1_1" localSheetId="15" hidden="1">{#N/A,#N/A,TRUE,"Basic";#N/A,#N/A,TRUE,"EXT-TABLE";#N/A,#N/A,TRUE,"STEEL";#N/A,#N/A,TRUE,"INT-Table";#N/A,#N/A,TRUE,"STEEL";#N/A,#N/A,TRUE,"Door"}</definedName>
    <definedName name="HHH_1_1" hidden="1">{#N/A,#N/A,TRUE,"Basic";#N/A,#N/A,TRUE,"EXT-TABLE";#N/A,#N/A,TRUE,"STEEL";#N/A,#N/A,TRUE,"INT-Table";#N/A,#N/A,TRUE,"STEEL";#N/A,#N/A,TRUE,"Door"}</definedName>
    <definedName name="HHH_1_2" localSheetId="3" hidden="1">{#N/A,#N/A,TRUE,"Basic";#N/A,#N/A,TRUE,"EXT-TABLE";#N/A,#N/A,TRUE,"STEEL";#N/A,#N/A,TRUE,"INT-Table";#N/A,#N/A,TRUE,"STEEL";#N/A,#N/A,TRUE,"Door"}</definedName>
    <definedName name="HHH_1_2" localSheetId="2" hidden="1">{#N/A,#N/A,TRUE,"Basic";#N/A,#N/A,TRUE,"EXT-TABLE";#N/A,#N/A,TRUE,"STEEL";#N/A,#N/A,TRUE,"INT-Table";#N/A,#N/A,TRUE,"STEEL";#N/A,#N/A,TRUE,"Door"}</definedName>
    <definedName name="HHH_1_2" localSheetId="4" hidden="1">{#N/A,#N/A,TRUE,"Basic";#N/A,#N/A,TRUE,"EXT-TABLE";#N/A,#N/A,TRUE,"STEEL";#N/A,#N/A,TRUE,"INT-Table";#N/A,#N/A,TRUE,"STEEL";#N/A,#N/A,TRUE,"Door"}</definedName>
    <definedName name="HHH_1_2" localSheetId="16" hidden="1">{#N/A,#N/A,TRUE,"Basic";#N/A,#N/A,TRUE,"EXT-TABLE";#N/A,#N/A,TRUE,"STEEL";#N/A,#N/A,TRUE,"INT-Table";#N/A,#N/A,TRUE,"STEEL";#N/A,#N/A,TRUE,"Door"}</definedName>
    <definedName name="HHH_1_2" localSheetId="21" hidden="1">{#N/A,#N/A,TRUE,"Basic";#N/A,#N/A,TRUE,"EXT-TABLE";#N/A,#N/A,TRUE,"STEEL";#N/A,#N/A,TRUE,"INT-Table";#N/A,#N/A,TRUE,"STEEL";#N/A,#N/A,TRUE,"Door"}</definedName>
    <definedName name="HHH_1_2" localSheetId="5" hidden="1">{#N/A,#N/A,TRUE,"Basic";#N/A,#N/A,TRUE,"EXT-TABLE";#N/A,#N/A,TRUE,"STEEL";#N/A,#N/A,TRUE,"INT-Table";#N/A,#N/A,TRUE,"STEEL";#N/A,#N/A,TRUE,"Door"}</definedName>
    <definedName name="HHH_1_2" localSheetId="13" hidden="1">{#N/A,#N/A,TRUE,"Basic";#N/A,#N/A,TRUE,"EXT-TABLE";#N/A,#N/A,TRUE,"STEEL";#N/A,#N/A,TRUE,"INT-Table";#N/A,#N/A,TRUE,"STEEL";#N/A,#N/A,TRUE,"Door"}</definedName>
    <definedName name="HHH_1_2" localSheetId="14" hidden="1">{#N/A,#N/A,TRUE,"Basic";#N/A,#N/A,TRUE,"EXT-TABLE";#N/A,#N/A,TRUE,"STEEL";#N/A,#N/A,TRUE,"INT-Table";#N/A,#N/A,TRUE,"STEEL";#N/A,#N/A,TRUE,"Door"}</definedName>
    <definedName name="HHH_1_2" localSheetId="15" hidden="1">{#N/A,#N/A,TRUE,"Basic";#N/A,#N/A,TRUE,"EXT-TABLE";#N/A,#N/A,TRUE,"STEEL";#N/A,#N/A,TRUE,"INT-Table";#N/A,#N/A,TRUE,"STEEL";#N/A,#N/A,TRUE,"Door"}</definedName>
    <definedName name="HHH_1_2" hidden="1">{#N/A,#N/A,TRUE,"Basic";#N/A,#N/A,TRUE,"EXT-TABLE";#N/A,#N/A,TRUE,"STEEL";#N/A,#N/A,TRUE,"INT-Table";#N/A,#N/A,TRUE,"STEEL";#N/A,#N/A,TRUE,"Door"}</definedName>
    <definedName name="HHH_2" localSheetId="3" hidden="1">{#N/A,#N/A,TRUE,"Basic";#N/A,#N/A,TRUE,"EXT-TABLE";#N/A,#N/A,TRUE,"STEEL";#N/A,#N/A,TRUE,"INT-Table";#N/A,#N/A,TRUE,"STEEL";#N/A,#N/A,TRUE,"Door"}</definedName>
    <definedName name="HHH_2" localSheetId="2" hidden="1">{#N/A,#N/A,TRUE,"Basic";#N/A,#N/A,TRUE,"EXT-TABLE";#N/A,#N/A,TRUE,"STEEL";#N/A,#N/A,TRUE,"INT-Table";#N/A,#N/A,TRUE,"STEEL";#N/A,#N/A,TRUE,"Door"}</definedName>
    <definedName name="HHH_2" localSheetId="4" hidden="1">{#N/A,#N/A,TRUE,"Basic";#N/A,#N/A,TRUE,"EXT-TABLE";#N/A,#N/A,TRUE,"STEEL";#N/A,#N/A,TRUE,"INT-Table";#N/A,#N/A,TRUE,"STEEL";#N/A,#N/A,TRUE,"Door"}</definedName>
    <definedName name="HHH_2" localSheetId="16" hidden="1">{#N/A,#N/A,TRUE,"Basic";#N/A,#N/A,TRUE,"EXT-TABLE";#N/A,#N/A,TRUE,"STEEL";#N/A,#N/A,TRUE,"INT-Table";#N/A,#N/A,TRUE,"STEEL";#N/A,#N/A,TRUE,"Door"}</definedName>
    <definedName name="HHH_2" localSheetId="21" hidden="1">{#N/A,#N/A,TRUE,"Basic";#N/A,#N/A,TRUE,"EXT-TABLE";#N/A,#N/A,TRUE,"STEEL";#N/A,#N/A,TRUE,"INT-Table";#N/A,#N/A,TRUE,"STEEL";#N/A,#N/A,TRUE,"Door"}</definedName>
    <definedName name="HHH_2" localSheetId="5" hidden="1">{#N/A,#N/A,TRUE,"Basic";#N/A,#N/A,TRUE,"EXT-TABLE";#N/A,#N/A,TRUE,"STEEL";#N/A,#N/A,TRUE,"INT-Table";#N/A,#N/A,TRUE,"STEEL";#N/A,#N/A,TRUE,"Door"}</definedName>
    <definedName name="HHH_2" localSheetId="13" hidden="1">{#N/A,#N/A,TRUE,"Basic";#N/A,#N/A,TRUE,"EXT-TABLE";#N/A,#N/A,TRUE,"STEEL";#N/A,#N/A,TRUE,"INT-Table";#N/A,#N/A,TRUE,"STEEL";#N/A,#N/A,TRUE,"Door"}</definedName>
    <definedName name="HHH_2" localSheetId="14" hidden="1">{#N/A,#N/A,TRUE,"Basic";#N/A,#N/A,TRUE,"EXT-TABLE";#N/A,#N/A,TRUE,"STEEL";#N/A,#N/A,TRUE,"INT-Table";#N/A,#N/A,TRUE,"STEEL";#N/A,#N/A,TRUE,"Door"}</definedName>
    <definedName name="HHH_2" localSheetId="15" hidden="1">{#N/A,#N/A,TRUE,"Basic";#N/A,#N/A,TRUE,"EXT-TABLE";#N/A,#N/A,TRUE,"STEEL";#N/A,#N/A,TRUE,"INT-Table";#N/A,#N/A,TRUE,"STEEL";#N/A,#N/A,TRUE,"Door"}</definedName>
    <definedName name="HHH_2" hidden="1">{#N/A,#N/A,TRUE,"Basic";#N/A,#N/A,TRUE,"EXT-TABLE";#N/A,#N/A,TRUE,"STEEL";#N/A,#N/A,TRUE,"INT-Table";#N/A,#N/A,TRUE,"STEEL";#N/A,#N/A,TRUE,"Door"}</definedName>
    <definedName name="HHH_2_1" localSheetId="3" hidden="1">{#N/A,#N/A,TRUE,"Basic";#N/A,#N/A,TRUE,"EXT-TABLE";#N/A,#N/A,TRUE,"STEEL";#N/A,#N/A,TRUE,"INT-Table";#N/A,#N/A,TRUE,"STEEL";#N/A,#N/A,TRUE,"Door"}</definedName>
    <definedName name="HHH_2_1" localSheetId="2" hidden="1">{#N/A,#N/A,TRUE,"Basic";#N/A,#N/A,TRUE,"EXT-TABLE";#N/A,#N/A,TRUE,"STEEL";#N/A,#N/A,TRUE,"INT-Table";#N/A,#N/A,TRUE,"STEEL";#N/A,#N/A,TRUE,"Door"}</definedName>
    <definedName name="HHH_2_1" localSheetId="4" hidden="1">{#N/A,#N/A,TRUE,"Basic";#N/A,#N/A,TRUE,"EXT-TABLE";#N/A,#N/A,TRUE,"STEEL";#N/A,#N/A,TRUE,"INT-Table";#N/A,#N/A,TRUE,"STEEL";#N/A,#N/A,TRUE,"Door"}</definedName>
    <definedName name="HHH_2_1" localSheetId="16" hidden="1">{#N/A,#N/A,TRUE,"Basic";#N/A,#N/A,TRUE,"EXT-TABLE";#N/A,#N/A,TRUE,"STEEL";#N/A,#N/A,TRUE,"INT-Table";#N/A,#N/A,TRUE,"STEEL";#N/A,#N/A,TRUE,"Door"}</definedName>
    <definedName name="HHH_2_1" localSheetId="21" hidden="1">{#N/A,#N/A,TRUE,"Basic";#N/A,#N/A,TRUE,"EXT-TABLE";#N/A,#N/A,TRUE,"STEEL";#N/A,#N/A,TRUE,"INT-Table";#N/A,#N/A,TRUE,"STEEL";#N/A,#N/A,TRUE,"Door"}</definedName>
    <definedName name="HHH_2_1" localSheetId="5" hidden="1">{#N/A,#N/A,TRUE,"Basic";#N/A,#N/A,TRUE,"EXT-TABLE";#N/A,#N/A,TRUE,"STEEL";#N/A,#N/A,TRUE,"INT-Table";#N/A,#N/A,TRUE,"STEEL";#N/A,#N/A,TRUE,"Door"}</definedName>
    <definedName name="HHH_2_1" localSheetId="13" hidden="1">{#N/A,#N/A,TRUE,"Basic";#N/A,#N/A,TRUE,"EXT-TABLE";#N/A,#N/A,TRUE,"STEEL";#N/A,#N/A,TRUE,"INT-Table";#N/A,#N/A,TRUE,"STEEL";#N/A,#N/A,TRUE,"Door"}</definedName>
    <definedName name="HHH_2_1" localSheetId="14" hidden="1">{#N/A,#N/A,TRUE,"Basic";#N/A,#N/A,TRUE,"EXT-TABLE";#N/A,#N/A,TRUE,"STEEL";#N/A,#N/A,TRUE,"INT-Table";#N/A,#N/A,TRUE,"STEEL";#N/A,#N/A,TRUE,"Door"}</definedName>
    <definedName name="HHH_2_1" localSheetId="15" hidden="1">{#N/A,#N/A,TRUE,"Basic";#N/A,#N/A,TRUE,"EXT-TABLE";#N/A,#N/A,TRUE,"STEEL";#N/A,#N/A,TRUE,"INT-Table";#N/A,#N/A,TRUE,"STEEL";#N/A,#N/A,TRUE,"Door"}</definedName>
    <definedName name="HHH_2_1" hidden="1">{#N/A,#N/A,TRUE,"Basic";#N/A,#N/A,TRUE,"EXT-TABLE";#N/A,#N/A,TRUE,"STEEL";#N/A,#N/A,TRUE,"INT-Table";#N/A,#N/A,TRUE,"STEEL";#N/A,#N/A,TRUE,"Door"}</definedName>
    <definedName name="HHH_2_2" localSheetId="3" hidden="1">{#N/A,#N/A,TRUE,"Basic";#N/A,#N/A,TRUE,"EXT-TABLE";#N/A,#N/A,TRUE,"STEEL";#N/A,#N/A,TRUE,"INT-Table";#N/A,#N/A,TRUE,"STEEL";#N/A,#N/A,TRUE,"Door"}</definedName>
    <definedName name="HHH_2_2" localSheetId="2" hidden="1">{#N/A,#N/A,TRUE,"Basic";#N/A,#N/A,TRUE,"EXT-TABLE";#N/A,#N/A,TRUE,"STEEL";#N/A,#N/A,TRUE,"INT-Table";#N/A,#N/A,TRUE,"STEEL";#N/A,#N/A,TRUE,"Door"}</definedName>
    <definedName name="HHH_2_2" localSheetId="4" hidden="1">{#N/A,#N/A,TRUE,"Basic";#N/A,#N/A,TRUE,"EXT-TABLE";#N/A,#N/A,TRUE,"STEEL";#N/A,#N/A,TRUE,"INT-Table";#N/A,#N/A,TRUE,"STEEL";#N/A,#N/A,TRUE,"Door"}</definedName>
    <definedName name="HHH_2_2" localSheetId="16" hidden="1">{#N/A,#N/A,TRUE,"Basic";#N/A,#N/A,TRUE,"EXT-TABLE";#N/A,#N/A,TRUE,"STEEL";#N/A,#N/A,TRUE,"INT-Table";#N/A,#N/A,TRUE,"STEEL";#N/A,#N/A,TRUE,"Door"}</definedName>
    <definedName name="HHH_2_2" localSheetId="21" hidden="1">{#N/A,#N/A,TRUE,"Basic";#N/A,#N/A,TRUE,"EXT-TABLE";#N/A,#N/A,TRUE,"STEEL";#N/A,#N/A,TRUE,"INT-Table";#N/A,#N/A,TRUE,"STEEL";#N/A,#N/A,TRUE,"Door"}</definedName>
    <definedName name="HHH_2_2" localSheetId="5" hidden="1">{#N/A,#N/A,TRUE,"Basic";#N/A,#N/A,TRUE,"EXT-TABLE";#N/A,#N/A,TRUE,"STEEL";#N/A,#N/A,TRUE,"INT-Table";#N/A,#N/A,TRUE,"STEEL";#N/A,#N/A,TRUE,"Door"}</definedName>
    <definedName name="HHH_2_2" localSheetId="13" hidden="1">{#N/A,#N/A,TRUE,"Basic";#N/A,#N/A,TRUE,"EXT-TABLE";#N/A,#N/A,TRUE,"STEEL";#N/A,#N/A,TRUE,"INT-Table";#N/A,#N/A,TRUE,"STEEL";#N/A,#N/A,TRUE,"Door"}</definedName>
    <definedName name="HHH_2_2" localSheetId="14" hidden="1">{#N/A,#N/A,TRUE,"Basic";#N/A,#N/A,TRUE,"EXT-TABLE";#N/A,#N/A,TRUE,"STEEL";#N/A,#N/A,TRUE,"INT-Table";#N/A,#N/A,TRUE,"STEEL";#N/A,#N/A,TRUE,"Door"}</definedName>
    <definedName name="HHH_2_2" localSheetId="15" hidden="1">{#N/A,#N/A,TRUE,"Basic";#N/A,#N/A,TRUE,"EXT-TABLE";#N/A,#N/A,TRUE,"STEEL";#N/A,#N/A,TRUE,"INT-Table";#N/A,#N/A,TRUE,"STEEL";#N/A,#N/A,TRUE,"Door"}</definedName>
    <definedName name="HHH_2_2" hidden="1">{#N/A,#N/A,TRUE,"Basic";#N/A,#N/A,TRUE,"EXT-TABLE";#N/A,#N/A,TRUE,"STEEL";#N/A,#N/A,TRUE,"INT-Table";#N/A,#N/A,TRUE,"STEEL";#N/A,#N/A,TRUE,"Door"}</definedName>
    <definedName name="HHH_3" localSheetId="3" hidden="1">{#N/A,#N/A,TRUE,"Basic";#N/A,#N/A,TRUE,"EXT-TABLE";#N/A,#N/A,TRUE,"STEEL";#N/A,#N/A,TRUE,"INT-Table";#N/A,#N/A,TRUE,"STEEL";#N/A,#N/A,TRUE,"Door"}</definedName>
    <definedName name="HHH_3" localSheetId="2" hidden="1">{#N/A,#N/A,TRUE,"Basic";#N/A,#N/A,TRUE,"EXT-TABLE";#N/A,#N/A,TRUE,"STEEL";#N/A,#N/A,TRUE,"INT-Table";#N/A,#N/A,TRUE,"STEEL";#N/A,#N/A,TRUE,"Door"}</definedName>
    <definedName name="HHH_3" localSheetId="4" hidden="1">{#N/A,#N/A,TRUE,"Basic";#N/A,#N/A,TRUE,"EXT-TABLE";#N/A,#N/A,TRUE,"STEEL";#N/A,#N/A,TRUE,"INT-Table";#N/A,#N/A,TRUE,"STEEL";#N/A,#N/A,TRUE,"Door"}</definedName>
    <definedName name="HHH_3" localSheetId="16" hidden="1">{#N/A,#N/A,TRUE,"Basic";#N/A,#N/A,TRUE,"EXT-TABLE";#N/A,#N/A,TRUE,"STEEL";#N/A,#N/A,TRUE,"INT-Table";#N/A,#N/A,TRUE,"STEEL";#N/A,#N/A,TRUE,"Door"}</definedName>
    <definedName name="HHH_3" localSheetId="21" hidden="1">{#N/A,#N/A,TRUE,"Basic";#N/A,#N/A,TRUE,"EXT-TABLE";#N/A,#N/A,TRUE,"STEEL";#N/A,#N/A,TRUE,"INT-Table";#N/A,#N/A,TRUE,"STEEL";#N/A,#N/A,TRUE,"Door"}</definedName>
    <definedName name="HHH_3" localSheetId="5" hidden="1">{#N/A,#N/A,TRUE,"Basic";#N/A,#N/A,TRUE,"EXT-TABLE";#N/A,#N/A,TRUE,"STEEL";#N/A,#N/A,TRUE,"INT-Table";#N/A,#N/A,TRUE,"STEEL";#N/A,#N/A,TRUE,"Door"}</definedName>
    <definedName name="HHH_3" localSheetId="13" hidden="1">{#N/A,#N/A,TRUE,"Basic";#N/A,#N/A,TRUE,"EXT-TABLE";#N/A,#N/A,TRUE,"STEEL";#N/A,#N/A,TRUE,"INT-Table";#N/A,#N/A,TRUE,"STEEL";#N/A,#N/A,TRUE,"Door"}</definedName>
    <definedName name="HHH_3" localSheetId="14" hidden="1">{#N/A,#N/A,TRUE,"Basic";#N/A,#N/A,TRUE,"EXT-TABLE";#N/A,#N/A,TRUE,"STEEL";#N/A,#N/A,TRUE,"INT-Table";#N/A,#N/A,TRUE,"STEEL";#N/A,#N/A,TRUE,"Door"}</definedName>
    <definedName name="HHH_3" localSheetId="15" hidden="1">{#N/A,#N/A,TRUE,"Basic";#N/A,#N/A,TRUE,"EXT-TABLE";#N/A,#N/A,TRUE,"STEEL";#N/A,#N/A,TRUE,"INT-Table";#N/A,#N/A,TRUE,"STEEL";#N/A,#N/A,TRUE,"Door"}</definedName>
    <definedName name="HHH_3" hidden="1">{#N/A,#N/A,TRUE,"Basic";#N/A,#N/A,TRUE,"EXT-TABLE";#N/A,#N/A,TRUE,"STEEL";#N/A,#N/A,TRUE,"INT-Table";#N/A,#N/A,TRUE,"STEEL";#N/A,#N/A,TRUE,"Door"}</definedName>
    <definedName name="HHH_3_1" localSheetId="3" hidden="1">{#N/A,#N/A,TRUE,"Basic";#N/A,#N/A,TRUE,"EXT-TABLE";#N/A,#N/A,TRUE,"STEEL";#N/A,#N/A,TRUE,"INT-Table";#N/A,#N/A,TRUE,"STEEL";#N/A,#N/A,TRUE,"Door"}</definedName>
    <definedName name="HHH_3_1" localSheetId="2" hidden="1">{#N/A,#N/A,TRUE,"Basic";#N/A,#N/A,TRUE,"EXT-TABLE";#N/A,#N/A,TRUE,"STEEL";#N/A,#N/A,TRUE,"INT-Table";#N/A,#N/A,TRUE,"STEEL";#N/A,#N/A,TRUE,"Door"}</definedName>
    <definedName name="HHH_3_1" localSheetId="4" hidden="1">{#N/A,#N/A,TRUE,"Basic";#N/A,#N/A,TRUE,"EXT-TABLE";#N/A,#N/A,TRUE,"STEEL";#N/A,#N/A,TRUE,"INT-Table";#N/A,#N/A,TRUE,"STEEL";#N/A,#N/A,TRUE,"Door"}</definedName>
    <definedName name="HHH_3_1" localSheetId="16" hidden="1">{#N/A,#N/A,TRUE,"Basic";#N/A,#N/A,TRUE,"EXT-TABLE";#N/A,#N/A,TRUE,"STEEL";#N/A,#N/A,TRUE,"INT-Table";#N/A,#N/A,TRUE,"STEEL";#N/A,#N/A,TRUE,"Door"}</definedName>
    <definedName name="HHH_3_1" localSheetId="21" hidden="1">{#N/A,#N/A,TRUE,"Basic";#N/A,#N/A,TRUE,"EXT-TABLE";#N/A,#N/A,TRUE,"STEEL";#N/A,#N/A,TRUE,"INT-Table";#N/A,#N/A,TRUE,"STEEL";#N/A,#N/A,TRUE,"Door"}</definedName>
    <definedName name="HHH_3_1" localSheetId="5" hidden="1">{#N/A,#N/A,TRUE,"Basic";#N/A,#N/A,TRUE,"EXT-TABLE";#N/A,#N/A,TRUE,"STEEL";#N/A,#N/A,TRUE,"INT-Table";#N/A,#N/A,TRUE,"STEEL";#N/A,#N/A,TRUE,"Door"}</definedName>
    <definedName name="HHH_3_1" localSheetId="13" hidden="1">{#N/A,#N/A,TRUE,"Basic";#N/A,#N/A,TRUE,"EXT-TABLE";#N/A,#N/A,TRUE,"STEEL";#N/A,#N/A,TRUE,"INT-Table";#N/A,#N/A,TRUE,"STEEL";#N/A,#N/A,TRUE,"Door"}</definedName>
    <definedName name="HHH_3_1" localSheetId="14" hidden="1">{#N/A,#N/A,TRUE,"Basic";#N/A,#N/A,TRUE,"EXT-TABLE";#N/A,#N/A,TRUE,"STEEL";#N/A,#N/A,TRUE,"INT-Table";#N/A,#N/A,TRUE,"STEEL";#N/A,#N/A,TRUE,"Door"}</definedName>
    <definedName name="HHH_3_1" localSheetId="15" hidden="1">{#N/A,#N/A,TRUE,"Basic";#N/A,#N/A,TRUE,"EXT-TABLE";#N/A,#N/A,TRUE,"STEEL";#N/A,#N/A,TRUE,"INT-Table";#N/A,#N/A,TRUE,"STEEL";#N/A,#N/A,TRUE,"Door"}</definedName>
    <definedName name="HHH_3_1" hidden="1">{#N/A,#N/A,TRUE,"Basic";#N/A,#N/A,TRUE,"EXT-TABLE";#N/A,#N/A,TRUE,"STEEL";#N/A,#N/A,TRUE,"INT-Table";#N/A,#N/A,TRUE,"STEEL";#N/A,#N/A,TRUE,"Door"}</definedName>
    <definedName name="HHH_3_2" localSheetId="3" hidden="1">{#N/A,#N/A,TRUE,"Basic";#N/A,#N/A,TRUE,"EXT-TABLE";#N/A,#N/A,TRUE,"STEEL";#N/A,#N/A,TRUE,"INT-Table";#N/A,#N/A,TRUE,"STEEL";#N/A,#N/A,TRUE,"Door"}</definedName>
    <definedName name="HHH_3_2" localSheetId="2" hidden="1">{#N/A,#N/A,TRUE,"Basic";#N/A,#N/A,TRUE,"EXT-TABLE";#N/A,#N/A,TRUE,"STEEL";#N/A,#N/A,TRUE,"INT-Table";#N/A,#N/A,TRUE,"STEEL";#N/A,#N/A,TRUE,"Door"}</definedName>
    <definedName name="HHH_3_2" localSheetId="4" hidden="1">{#N/A,#N/A,TRUE,"Basic";#N/A,#N/A,TRUE,"EXT-TABLE";#N/A,#N/A,TRUE,"STEEL";#N/A,#N/A,TRUE,"INT-Table";#N/A,#N/A,TRUE,"STEEL";#N/A,#N/A,TRUE,"Door"}</definedName>
    <definedName name="HHH_3_2" localSheetId="16" hidden="1">{#N/A,#N/A,TRUE,"Basic";#N/A,#N/A,TRUE,"EXT-TABLE";#N/A,#N/A,TRUE,"STEEL";#N/A,#N/A,TRUE,"INT-Table";#N/A,#N/A,TRUE,"STEEL";#N/A,#N/A,TRUE,"Door"}</definedName>
    <definedName name="HHH_3_2" localSheetId="21" hidden="1">{#N/A,#N/A,TRUE,"Basic";#N/A,#N/A,TRUE,"EXT-TABLE";#N/A,#N/A,TRUE,"STEEL";#N/A,#N/A,TRUE,"INT-Table";#N/A,#N/A,TRUE,"STEEL";#N/A,#N/A,TRUE,"Door"}</definedName>
    <definedName name="HHH_3_2" localSheetId="5" hidden="1">{#N/A,#N/A,TRUE,"Basic";#N/A,#N/A,TRUE,"EXT-TABLE";#N/A,#N/A,TRUE,"STEEL";#N/A,#N/A,TRUE,"INT-Table";#N/A,#N/A,TRUE,"STEEL";#N/A,#N/A,TRUE,"Door"}</definedName>
    <definedName name="HHH_3_2" localSheetId="13" hidden="1">{#N/A,#N/A,TRUE,"Basic";#N/A,#N/A,TRUE,"EXT-TABLE";#N/A,#N/A,TRUE,"STEEL";#N/A,#N/A,TRUE,"INT-Table";#N/A,#N/A,TRUE,"STEEL";#N/A,#N/A,TRUE,"Door"}</definedName>
    <definedName name="HHH_3_2" localSheetId="14" hidden="1">{#N/A,#N/A,TRUE,"Basic";#N/A,#N/A,TRUE,"EXT-TABLE";#N/A,#N/A,TRUE,"STEEL";#N/A,#N/A,TRUE,"INT-Table";#N/A,#N/A,TRUE,"STEEL";#N/A,#N/A,TRUE,"Door"}</definedName>
    <definedName name="HHH_3_2" localSheetId="15" hidden="1">{#N/A,#N/A,TRUE,"Basic";#N/A,#N/A,TRUE,"EXT-TABLE";#N/A,#N/A,TRUE,"STEEL";#N/A,#N/A,TRUE,"INT-Table";#N/A,#N/A,TRUE,"STEEL";#N/A,#N/A,TRUE,"Door"}</definedName>
    <definedName name="HHH_3_2" hidden="1">{#N/A,#N/A,TRUE,"Basic";#N/A,#N/A,TRUE,"EXT-TABLE";#N/A,#N/A,TRUE,"STEEL";#N/A,#N/A,TRUE,"INT-Table";#N/A,#N/A,TRUE,"STEEL";#N/A,#N/A,TRUE,"Door"}</definedName>
    <definedName name="HHH_4" localSheetId="3" hidden="1">{#N/A,#N/A,TRUE,"Basic";#N/A,#N/A,TRUE,"EXT-TABLE";#N/A,#N/A,TRUE,"STEEL";#N/A,#N/A,TRUE,"INT-Table";#N/A,#N/A,TRUE,"STEEL";#N/A,#N/A,TRUE,"Door"}</definedName>
    <definedName name="HHH_4" localSheetId="2" hidden="1">{#N/A,#N/A,TRUE,"Basic";#N/A,#N/A,TRUE,"EXT-TABLE";#N/A,#N/A,TRUE,"STEEL";#N/A,#N/A,TRUE,"INT-Table";#N/A,#N/A,TRUE,"STEEL";#N/A,#N/A,TRUE,"Door"}</definedName>
    <definedName name="HHH_4" localSheetId="4" hidden="1">{#N/A,#N/A,TRUE,"Basic";#N/A,#N/A,TRUE,"EXT-TABLE";#N/A,#N/A,TRUE,"STEEL";#N/A,#N/A,TRUE,"INT-Table";#N/A,#N/A,TRUE,"STEEL";#N/A,#N/A,TRUE,"Door"}</definedName>
    <definedName name="HHH_4" localSheetId="16" hidden="1">{#N/A,#N/A,TRUE,"Basic";#N/A,#N/A,TRUE,"EXT-TABLE";#N/A,#N/A,TRUE,"STEEL";#N/A,#N/A,TRUE,"INT-Table";#N/A,#N/A,TRUE,"STEEL";#N/A,#N/A,TRUE,"Door"}</definedName>
    <definedName name="HHH_4" localSheetId="21" hidden="1">{#N/A,#N/A,TRUE,"Basic";#N/A,#N/A,TRUE,"EXT-TABLE";#N/A,#N/A,TRUE,"STEEL";#N/A,#N/A,TRUE,"INT-Table";#N/A,#N/A,TRUE,"STEEL";#N/A,#N/A,TRUE,"Door"}</definedName>
    <definedName name="HHH_4" localSheetId="5" hidden="1">{#N/A,#N/A,TRUE,"Basic";#N/A,#N/A,TRUE,"EXT-TABLE";#N/A,#N/A,TRUE,"STEEL";#N/A,#N/A,TRUE,"INT-Table";#N/A,#N/A,TRUE,"STEEL";#N/A,#N/A,TRUE,"Door"}</definedName>
    <definedName name="HHH_4" localSheetId="13" hidden="1">{#N/A,#N/A,TRUE,"Basic";#N/A,#N/A,TRUE,"EXT-TABLE";#N/A,#N/A,TRUE,"STEEL";#N/A,#N/A,TRUE,"INT-Table";#N/A,#N/A,TRUE,"STEEL";#N/A,#N/A,TRUE,"Door"}</definedName>
    <definedName name="HHH_4" localSheetId="14" hidden="1">{#N/A,#N/A,TRUE,"Basic";#N/A,#N/A,TRUE,"EXT-TABLE";#N/A,#N/A,TRUE,"STEEL";#N/A,#N/A,TRUE,"INT-Table";#N/A,#N/A,TRUE,"STEEL";#N/A,#N/A,TRUE,"Door"}</definedName>
    <definedName name="HHH_4" localSheetId="15" hidden="1">{#N/A,#N/A,TRUE,"Basic";#N/A,#N/A,TRUE,"EXT-TABLE";#N/A,#N/A,TRUE,"STEEL";#N/A,#N/A,TRUE,"INT-Table";#N/A,#N/A,TRUE,"STEEL";#N/A,#N/A,TRUE,"Door"}</definedName>
    <definedName name="HHH_4" hidden="1">{#N/A,#N/A,TRUE,"Basic";#N/A,#N/A,TRUE,"EXT-TABLE";#N/A,#N/A,TRUE,"STEEL";#N/A,#N/A,TRUE,"INT-Table";#N/A,#N/A,TRUE,"STEEL";#N/A,#N/A,TRUE,"Door"}</definedName>
    <definedName name="HHH_4_1" localSheetId="3" hidden="1">{#N/A,#N/A,TRUE,"Basic";#N/A,#N/A,TRUE,"EXT-TABLE";#N/A,#N/A,TRUE,"STEEL";#N/A,#N/A,TRUE,"INT-Table";#N/A,#N/A,TRUE,"STEEL";#N/A,#N/A,TRUE,"Door"}</definedName>
    <definedName name="HHH_4_1" localSheetId="2" hidden="1">{#N/A,#N/A,TRUE,"Basic";#N/A,#N/A,TRUE,"EXT-TABLE";#N/A,#N/A,TRUE,"STEEL";#N/A,#N/A,TRUE,"INT-Table";#N/A,#N/A,TRUE,"STEEL";#N/A,#N/A,TRUE,"Door"}</definedName>
    <definedName name="HHH_4_1" localSheetId="4" hidden="1">{#N/A,#N/A,TRUE,"Basic";#N/A,#N/A,TRUE,"EXT-TABLE";#N/A,#N/A,TRUE,"STEEL";#N/A,#N/A,TRUE,"INT-Table";#N/A,#N/A,TRUE,"STEEL";#N/A,#N/A,TRUE,"Door"}</definedName>
    <definedName name="HHH_4_1" localSheetId="16" hidden="1">{#N/A,#N/A,TRUE,"Basic";#N/A,#N/A,TRUE,"EXT-TABLE";#N/A,#N/A,TRUE,"STEEL";#N/A,#N/A,TRUE,"INT-Table";#N/A,#N/A,TRUE,"STEEL";#N/A,#N/A,TRUE,"Door"}</definedName>
    <definedName name="HHH_4_1" localSheetId="21" hidden="1">{#N/A,#N/A,TRUE,"Basic";#N/A,#N/A,TRUE,"EXT-TABLE";#N/A,#N/A,TRUE,"STEEL";#N/A,#N/A,TRUE,"INT-Table";#N/A,#N/A,TRUE,"STEEL";#N/A,#N/A,TRUE,"Door"}</definedName>
    <definedName name="HHH_4_1" localSheetId="5" hidden="1">{#N/A,#N/A,TRUE,"Basic";#N/A,#N/A,TRUE,"EXT-TABLE";#N/A,#N/A,TRUE,"STEEL";#N/A,#N/A,TRUE,"INT-Table";#N/A,#N/A,TRUE,"STEEL";#N/A,#N/A,TRUE,"Door"}</definedName>
    <definedName name="HHH_4_1" localSheetId="13" hidden="1">{#N/A,#N/A,TRUE,"Basic";#N/A,#N/A,TRUE,"EXT-TABLE";#N/A,#N/A,TRUE,"STEEL";#N/A,#N/A,TRUE,"INT-Table";#N/A,#N/A,TRUE,"STEEL";#N/A,#N/A,TRUE,"Door"}</definedName>
    <definedName name="HHH_4_1" localSheetId="14" hidden="1">{#N/A,#N/A,TRUE,"Basic";#N/A,#N/A,TRUE,"EXT-TABLE";#N/A,#N/A,TRUE,"STEEL";#N/A,#N/A,TRUE,"INT-Table";#N/A,#N/A,TRUE,"STEEL";#N/A,#N/A,TRUE,"Door"}</definedName>
    <definedName name="HHH_4_1" localSheetId="15" hidden="1">{#N/A,#N/A,TRUE,"Basic";#N/A,#N/A,TRUE,"EXT-TABLE";#N/A,#N/A,TRUE,"STEEL";#N/A,#N/A,TRUE,"INT-Table";#N/A,#N/A,TRUE,"STEEL";#N/A,#N/A,TRUE,"Door"}</definedName>
    <definedName name="HHH_4_1" hidden="1">{#N/A,#N/A,TRUE,"Basic";#N/A,#N/A,TRUE,"EXT-TABLE";#N/A,#N/A,TRUE,"STEEL";#N/A,#N/A,TRUE,"INT-Table";#N/A,#N/A,TRUE,"STEEL";#N/A,#N/A,TRUE,"Door"}</definedName>
    <definedName name="HHH_4_2" localSheetId="3" hidden="1">{#N/A,#N/A,TRUE,"Basic";#N/A,#N/A,TRUE,"EXT-TABLE";#N/A,#N/A,TRUE,"STEEL";#N/A,#N/A,TRUE,"INT-Table";#N/A,#N/A,TRUE,"STEEL";#N/A,#N/A,TRUE,"Door"}</definedName>
    <definedName name="HHH_4_2" localSheetId="2" hidden="1">{#N/A,#N/A,TRUE,"Basic";#N/A,#N/A,TRUE,"EXT-TABLE";#N/A,#N/A,TRUE,"STEEL";#N/A,#N/A,TRUE,"INT-Table";#N/A,#N/A,TRUE,"STEEL";#N/A,#N/A,TRUE,"Door"}</definedName>
    <definedName name="HHH_4_2" localSheetId="4" hidden="1">{#N/A,#N/A,TRUE,"Basic";#N/A,#N/A,TRUE,"EXT-TABLE";#N/A,#N/A,TRUE,"STEEL";#N/A,#N/A,TRUE,"INT-Table";#N/A,#N/A,TRUE,"STEEL";#N/A,#N/A,TRUE,"Door"}</definedName>
    <definedName name="HHH_4_2" localSheetId="16" hidden="1">{#N/A,#N/A,TRUE,"Basic";#N/A,#N/A,TRUE,"EXT-TABLE";#N/A,#N/A,TRUE,"STEEL";#N/A,#N/A,TRUE,"INT-Table";#N/A,#N/A,TRUE,"STEEL";#N/A,#N/A,TRUE,"Door"}</definedName>
    <definedName name="HHH_4_2" localSheetId="21" hidden="1">{#N/A,#N/A,TRUE,"Basic";#N/A,#N/A,TRUE,"EXT-TABLE";#N/A,#N/A,TRUE,"STEEL";#N/A,#N/A,TRUE,"INT-Table";#N/A,#N/A,TRUE,"STEEL";#N/A,#N/A,TRUE,"Door"}</definedName>
    <definedName name="HHH_4_2" localSheetId="5" hidden="1">{#N/A,#N/A,TRUE,"Basic";#N/A,#N/A,TRUE,"EXT-TABLE";#N/A,#N/A,TRUE,"STEEL";#N/A,#N/A,TRUE,"INT-Table";#N/A,#N/A,TRUE,"STEEL";#N/A,#N/A,TRUE,"Door"}</definedName>
    <definedName name="HHH_4_2" localSheetId="13" hidden="1">{#N/A,#N/A,TRUE,"Basic";#N/A,#N/A,TRUE,"EXT-TABLE";#N/A,#N/A,TRUE,"STEEL";#N/A,#N/A,TRUE,"INT-Table";#N/A,#N/A,TRUE,"STEEL";#N/A,#N/A,TRUE,"Door"}</definedName>
    <definedName name="HHH_4_2" localSheetId="14" hidden="1">{#N/A,#N/A,TRUE,"Basic";#N/A,#N/A,TRUE,"EXT-TABLE";#N/A,#N/A,TRUE,"STEEL";#N/A,#N/A,TRUE,"INT-Table";#N/A,#N/A,TRUE,"STEEL";#N/A,#N/A,TRUE,"Door"}</definedName>
    <definedName name="HHH_4_2" localSheetId="15" hidden="1">{#N/A,#N/A,TRUE,"Basic";#N/A,#N/A,TRUE,"EXT-TABLE";#N/A,#N/A,TRUE,"STEEL";#N/A,#N/A,TRUE,"INT-Table";#N/A,#N/A,TRUE,"STEEL";#N/A,#N/A,TRUE,"Door"}</definedName>
    <definedName name="HHH_4_2" hidden="1">{#N/A,#N/A,TRUE,"Basic";#N/A,#N/A,TRUE,"EXT-TABLE";#N/A,#N/A,TRUE,"STEEL";#N/A,#N/A,TRUE,"INT-Table";#N/A,#N/A,TRUE,"STEEL";#N/A,#N/A,TRUE,"Door"}</definedName>
    <definedName name="HHH_5" localSheetId="3" hidden="1">{#N/A,#N/A,TRUE,"Basic";#N/A,#N/A,TRUE,"EXT-TABLE";#N/A,#N/A,TRUE,"STEEL";#N/A,#N/A,TRUE,"INT-Table";#N/A,#N/A,TRUE,"STEEL";#N/A,#N/A,TRUE,"Door"}</definedName>
    <definedName name="HHH_5" localSheetId="2" hidden="1">{#N/A,#N/A,TRUE,"Basic";#N/A,#N/A,TRUE,"EXT-TABLE";#N/A,#N/A,TRUE,"STEEL";#N/A,#N/A,TRUE,"INT-Table";#N/A,#N/A,TRUE,"STEEL";#N/A,#N/A,TRUE,"Door"}</definedName>
    <definedName name="HHH_5" localSheetId="4" hidden="1">{#N/A,#N/A,TRUE,"Basic";#N/A,#N/A,TRUE,"EXT-TABLE";#N/A,#N/A,TRUE,"STEEL";#N/A,#N/A,TRUE,"INT-Table";#N/A,#N/A,TRUE,"STEEL";#N/A,#N/A,TRUE,"Door"}</definedName>
    <definedName name="HHH_5" localSheetId="16" hidden="1">{#N/A,#N/A,TRUE,"Basic";#N/A,#N/A,TRUE,"EXT-TABLE";#N/A,#N/A,TRUE,"STEEL";#N/A,#N/A,TRUE,"INT-Table";#N/A,#N/A,TRUE,"STEEL";#N/A,#N/A,TRUE,"Door"}</definedName>
    <definedName name="HHH_5" localSheetId="21" hidden="1">{#N/A,#N/A,TRUE,"Basic";#N/A,#N/A,TRUE,"EXT-TABLE";#N/A,#N/A,TRUE,"STEEL";#N/A,#N/A,TRUE,"INT-Table";#N/A,#N/A,TRUE,"STEEL";#N/A,#N/A,TRUE,"Door"}</definedName>
    <definedName name="HHH_5" localSheetId="5" hidden="1">{#N/A,#N/A,TRUE,"Basic";#N/A,#N/A,TRUE,"EXT-TABLE";#N/A,#N/A,TRUE,"STEEL";#N/A,#N/A,TRUE,"INT-Table";#N/A,#N/A,TRUE,"STEEL";#N/A,#N/A,TRUE,"Door"}</definedName>
    <definedName name="HHH_5" localSheetId="13" hidden="1">{#N/A,#N/A,TRUE,"Basic";#N/A,#N/A,TRUE,"EXT-TABLE";#N/A,#N/A,TRUE,"STEEL";#N/A,#N/A,TRUE,"INT-Table";#N/A,#N/A,TRUE,"STEEL";#N/A,#N/A,TRUE,"Door"}</definedName>
    <definedName name="HHH_5" localSheetId="14" hidden="1">{#N/A,#N/A,TRUE,"Basic";#N/A,#N/A,TRUE,"EXT-TABLE";#N/A,#N/A,TRUE,"STEEL";#N/A,#N/A,TRUE,"INT-Table";#N/A,#N/A,TRUE,"STEEL";#N/A,#N/A,TRUE,"Door"}</definedName>
    <definedName name="HHH_5" localSheetId="15" hidden="1">{#N/A,#N/A,TRUE,"Basic";#N/A,#N/A,TRUE,"EXT-TABLE";#N/A,#N/A,TRUE,"STEEL";#N/A,#N/A,TRUE,"INT-Table";#N/A,#N/A,TRUE,"STEEL";#N/A,#N/A,TRUE,"Door"}</definedName>
    <definedName name="HHH_5" hidden="1">{#N/A,#N/A,TRUE,"Basic";#N/A,#N/A,TRUE,"EXT-TABLE";#N/A,#N/A,TRUE,"STEEL";#N/A,#N/A,TRUE,"INT-Table";#N/A,#N/A,TRUE,"STEEL";#N/A,#N/A,TRUE,"Door"}</definedName>
    <definedName name="HHH_5_1" localSheetId="3" hidden="1">{#N/A,#N/A,TRUE,"Basic";#N/A,#N/A,TRUE,"EXT-TABLE";#N/A,#N/A,TRUE,"STEEL";#N/A,#N/A,TRUE,"INT-Table";#N/A,#N/A,TRUE,"STEEL";#N/A,#N/A,TRUE,"Door"}</definedName>
    <definedName name="HHH_5_1" localSheetId="2" hidden="1">{#N/A,#N/A,TRUE,"Basic";#N/A,#N/A,TRUE,"EXT-TABLE";#N/A,#N/A,TRUE,"STEEL";#N/A,#N/A,TRUE,"INT-Table";#N/A,#N/A,TRUE,"STEEL";#N/A,#N/A,TRUE,"Door"}</definedName>
    <definedName name="HHH_5_1" localSheetId="4" hidden="1">{#N/A,#N/A,TRUE,"Basic";#N/A,#N/A,TRUE,"EXT-TABLE";#N/A,#N/A,TRUE,"STEEL";#N/A,#N/A,TRUE,"INT-Table";#N/A,#N/A,TRUE,"STEEL";#N/A,#N/A,TRUE,"Door"}</definedName>
    <definedName name="HHH_5_1" localSheetId="16" hidden="1">{#N/A,#N/A,TRUE,"Basic";#N/A,#N/A,TRUE,"EXT-TABLE";#N/A,#N/A,TRUE,"STEEL";#N/A,#N/A,TRUE,"INT-Table";#N/A,#N/A,TRUE,"STEEL";#N/A,#N/A,TRUE,"Door"}</definedName>
    <definedName name="HHH_5_1" localSheetId="21" hidden="1">{#N/A,#N/A,TRUE,"Basic";#N/A,#N/A,TRUE,"EXT-TABLE";#N/A,#N/A,TRUE,"STEEL";#N/A,#N/A,TRUE,"INT-Table";#N/A,#N/A,TRUE,"STEEL";#N/A,#N/A,TRUE,"Door"}</definedName>
    <definedName name="HHH_5_1" localSheetId="5" hidden="1">{#N/A,#N/A,TRUE,"Basic";#N/A,#N/A,TRUE,"EXT-TABLE";#N/A,#N/A,TRUE,"STEEL";#N/A,#N/A,TRUE,"INT-Table";#N/A,#N/A,TRUE,"STEEL";#N/A,#N/A,TRUE,"Door"}</definedName>
    <definedName name="HHH_5_1" localSheetId="13" hidden="1">{#N/A,#N/A,TRUE,"Basic";#N/A,#N/A,TRUE,"EXT-TABLE";#N/A,#N/A,TRUE,"STEEL";#N/A,#N/A,TRUE,"INT-Table";#N/A,#N/A,TRUE,"STEEL";#N/A,#N/A,TRUE,"Door"}</definedName>
    <definedName name="HHH_5_1" localSheetId="14" hidden="1">{#N/A,#N/A,TRUE,"Basic";#N/A,#N/A,TRUE,"EXT-TABLE";#N/A,#N/A,TRUE,"STEEL";#N/A,#N/A,TRUE,"INT-Table";#N/A,#N/A,TRUE,"STEEL";#N/A,#N/A,TRUE,"Door"}</definedName>
    <definedName name="HHH_5_1" localSheetId="15" hidden="1">{#N/A,#N/A,TRUE,"Basic";#N/A,#N/A,TRUE,"EXT-TABLE";#N/A,#N/A,TRUE,"STEEL";#N/A,#N/A,TRUE,"INT-Table";#N/A,#N/A,TRUE,"STEEL";#N/A,#N/A,TRUE,"Door"}</definedName>
    <definedName name="HHH_5_1" hidden="1">{#N/A,#N/A,TRUE,"Basic";#N/A,#N/A,TRUE,"EXT-TABLE";#N/A,#N/A,TRUE,"STEEL";#N/A,#N/A,TRUE,"INT-Table";#N/A,#N/A,TRUE,"STEEL";#N/A,#N/A,TRUE,"Door"}</definedName>
    <definedName name="HHH_5_2" localSheetId="3" hidden="1">{#N/A,#N/A,TRUE,"Basic";#N/A,#N/A,TRUE,"EXT-TABLE";#N/A,#N/A,TRUE,"STEEL";#N/A,#N/A,TRUE,"INT-Table";#N/A,#N/A,TRUE,"STEEL";#N/A,#N/A,TRUE,"Door"}</definedName>
    <definedName name="HHH_5_2" localSheetId="2" hidden="1">{#N/A,#N/A,TRUE,"Basic";#N/A,#N/A,TRUE,"EXT-TABLE";#N/A,#N/A,TRUE,"STEEL";#N/A,#N/A,TRUE,"INT-Table";#N/A,#N/A,TRUE,"STEEL";#N/A,#N/A,TRUE,"Door"}</definedName>
    <definedName name="HHH_5_2" localSheetId="4" hidden="1">{#N/A,#N/A,TRUE,"Basic";#N/A,#N/A,TRUE,"EXT-TABLE";#N/A,#N/A,TRUE,"STEEL";#N/A,#N/A,TRUE,"INT-Table";#N/A,#N/A,TRUE,"STEEL";#N/A,#N/A,TRUE,"Door"}</definedName>
    <definedName name="HHH_5_2" localSheetId="16" hidden="1">{#N/A,#N/A,TRUE,"Basic";#N/A,#N/A,TRUE,"EXT-TABLE";#N/A,#N/A,TRUE,"STEEL";#N/A,#N/A,TRUE,"INT-Table";#N/A,#N/A,TRUE,"STEEL";#N/A,#N/A,TRUE,"Door"}</definedName>
    <definedName name="HHH_5_2" localSheetId="21" hidden="1">{#N/A,#N/A,TRUE,"Basic";#N/A,#N/A,TRUE,"EXT-TABLE";#N/A,#N/A,TRUE,"STEEL";#N/A,#N/A,TRUE,"INT-Table";#N/A,#N/A,TRUE,"STEEL";#N/A,#N/A,TRUE,"Door"}</definedName>
    <definedName name="HHH_5_2" localSheetId="5" hidden="1">{#N/A,#N/A,TRUE,"Basic";#N/A,#N/A,TRUE,"EXT-TABLE";#N/A,#N/A,TRUE,"STEEL";#N/A,#N/A,TRUE,"INT-Table";#N/A,#N/A,TRUE,"STEEL";#N/A,#N/A,TRUE,"Door"}</definedName>
    <definedName name="HHH_5_2" localSheetId="13" hidden="1">{#N/A,#N/A,TRUE,"Basic";#N/A,#N/A,TRUE,"EXT-TABLE";#N/A,#N/A,TRUE,"STEEL";#N/A,#N/A,TRUE,"INT-Table";#N/A,#N/A,TRUE,"STEEL";#N/A,#N/A,TRUE,"Door"}</definedName>
    <definedName name="HHH_5_2" localSheetId="14" hidden="1">{#N/A,#N/A,TRUE,"Basic";#N/A,#N/A,TRUE,"EXT-TABLE";#N/A,#N/A,TRUE,"STEEL";#N/A,#N/A,TRUE,"INT-Table";#N/A,#N/A,TRUE,"STEEL";#N/A,#N/A,TRUE,"Door"}</definedName>
    <definedName name="HHH_5_2" localSheetId="15" hidden="1">{#N/A,#N/A,TRUE,"Basic";#N/A,#N/A,TRUE,"EXT-TABLE";#N/A,#N/A,TRUE,"STEEL";#N/A,#N/A,TRUE,"INT-Table";#N/A,#N/A,TRUE,"STEEL";#N/A,#N/A,TRUE,"Door"}</definedName>
    <definedName name="HHH_5_2" hidden="1">{#N/A,#N/A,TRUE,"Basic";#N/A,#N/A,TRUE,"EXT-TABLE";#N/A,#N/A,TRUE,"STEEL";#N/A,#N/A,TRUE,"INT-Table";#N/A,#N/A,TRUE,"STEEL";#N/A,#N/A,TRUE,"Door"}</definedName>
    <definedName name="HHHHHH" localSheetId="3" hidden="1">{#N/A,#N/A,TRUE,"SUM";#N/A,#N/A,TRUE,"EE";#N/A,#N/A,TRUE,"AC";#N/A,#N/A,TRUE,"SN"}</definedName>
    <definedName name="HHHHHH" localSheetId="2" hidden="1">{#N/A,#N/A,TRUE,"SUM";#N/A,#N/A,TRUE,"EE";#N/A,#N/A,TRUE,"AC";#N/A,#N/A,TRUE,"SN"}</definedName>
    <definedName name="HHHHHH" localSheetId="4" hidden="1">{#N/A,#N/A,TRUE,"SUM";#N/A,#N/A,TRUE,"EE";#N/A,#N/A,TRUE,"AC";#N/A,#N/A,TRUE,"SN"}</definedName>
    <definedName name="HHHHHH" localSheetId="16" hidden="1">{#N/A,#N/A,TRUE,"SUM";#N/A,#N/A,TRUE,"EE";#N/A,#N/A,TRUE,"AC";#N/A,#N/A,TRUE,"SN"}</definedName>
    <definedName name="HHHHHH" localSheetId="21" hidden="1">{#N/A,#N/A,TRUE,"SUM";#N/A,#N/A,TRUE,"EE";#N/A,#N/A,TRUE,"AC";#N/A,#N/A,TRUE,"SN"}</definedName>
    <definedName name="HHHHHH" localSheetId="5" hidden="1">{#N/A,#N/A,TRUE,"SUM";#N/A,#N/A,TRUE,"EE";#N/A,#N/A,TRUE,"AC";#N/A,#N/A,TRUE,"SN"}</definedName>
    <definedName name="HHHHHH" localSheetId="13" hidden="1">{#N/A,#N/A,TRUE,"SUM";#N/A,#N/A,TRUE,"EE";#N/A,#N/A,TRUE,"AC";#N/A,#N/A,TRUE,"SN"}</definedName>
    <definedName name="HHHHHH" localSheetId="14" hidden="1">{#N/A,#N/A,TRUE,"SUM";#N/A,#N/A,TRUE,"EE";#N/A,#N/A,TRUE,"AC";#N/A,#N/A,TRUE,"SN"}</definedName>
    <definedName name="HHHHHH" localSheetId="15" hidden="1">{#N/A,#N/A,TRUE,"SUM";#N/A,#N/A,TRUE,"EE";#N/A,#N/A,TRUE,"AC";#N/A,#N/A,TRUE,"SN"}</definedName>
    <definedName name="HHHHHH" hidden="1">{#N/A,#N/A,TRUE,"SUM";#N/A,#N/A,TRUE,"EE";#N/A,#N/A,TRUE,"AC";#N/A,#N/A,TRUE,"SN"}</definedName>
    <definedName name="HHHHHHHHHHHHHHHHHHHHH" localSheetId="3" hidden="1">{#N/A,#N/A,FALSE,"토공2"}</definedName>
    <definedName name="HHHHHHHHHHHHHHHHHHHHH" localSheetId="2" hidden="1">{#N/A,#N/A,FALSE,"토공2"}</definedName>
    <definedName name="HHHHHHHHHHHHHHHHHHHHH" localSheetId="4" hidden="1">{#N/A,#N/A,FALSE,"토공2"}</definedName>
    <definedName name="HHHHHHHHHHHHHHHHHHHHH" localSheetId="16" hidden="1">{#N/A,#N/A,FALSE,"토공2"}</definedName>
    <definedName name="HHHHHHHHHHHHHHHHHHHHH" localSheetId="21" hidden="1">{#N/A,#N/A,FALSE,"토공2"}</definedName>
    <definedName name="HHHHHHHHHHHHHHHHHHHHH" localSheetId="5" hidden="1">{#N/A,#N/A,FALSE,"토공2"}</definedName>
    <definedName name="HHHHHHHHHHHHHHHHHHHHH" localSheetId="13" hidden="1">{#N/A,#N/A,FALSE,"토공2"}</definedName>
    <definedName name="HHHHHHHHHHHHHHHHHHHHH" localSheetId="14" hidden="1">{#N/A,#N/A,FALSE,"토공2"}</definedName>
    <definedName name="HHHHHHHHHHHHHHHHHHHHH" localSheetId="15" hidden="1">{#N/A,#N/A,FALSE,"토공2"}</definedName>
    <definedName name="HHHHHHHHHHHHHHHHHHHHH" hidden="1">{#N/A,#N/A,FALSE,"토공2"}</definedName>
    <definedName name="HiddenRows">#REF!</definedName>
    <definedName name="hieu">#REF!</definedName>
    <definedName name="hj">#REF!</definedName>
    <definedName name="HMechStruct" localSheetId="3">'[51]Labor Sum'!$D$46</definedName>
    <definedName name="HMechStruct" localSheetId="2">'[51]Labor Sum'!$D$46</definedName>
    <definedName name="HMechStruct" localSheetId="4">'[51]Labor Sum'!$D$46</definedName>
    <definedName name="HMechStruct" localSheetId="16">'[51]Labor Sum'!$D$46</definedName>
    <definedName name="HMechStruct" localSheetId="21">'[51]Labor Sum'!$D$46</definedName>
    <definedName name="HMechStruct" localSheetId="5">'[51]Labor Sum'!$D$46</definedName>
    <definedName name="HMechStruct" localSheetId="13">'[51]Labor Sum'!$D$46</definedName>
    <definedName name="HMechStruct" localSheetId="18">'[51]Labor Sum'!$D$46</definedName>
    <definedName name="HMechStruct" localSheetId="14">'[51]Labor Sum'!$D$46</definedName>
    <definedName name="HMechStruct" localSheetId="15">'[51]Labor Sum'!$D$46</definedName>
    <definedName name="HMechStruct">'[51]Labor Sum'!$D$46</definedName>
    <definedName name="HMProc" localSheetId="3">'[51]Labor Sum'!$F$46</definedName>
    <definedName name="HMProc" localSheetId="2">'[51]Labor Sum'!$F$46</definedName>
    <definedName name="HMProc" localSheetId="4">'[51]Labor Sum'!$F$46</definedName>
    <definedName name="HMProc" localSheetId="16">'[51]Labor Sum'!$F$46</definedName>
    <definedName name="HMProc" localSheetId="21">'[51]Labor Sum'!$F$46</definedName>
    <definedName name="HMProc" localSheetId="5">'[51]Labor Sum'!$F$46</definedName>
    <definedName name="HMProc" localSheetId="13">'[51]Labor Sum'!$F$46</definedName>
    <definedName name="HMProc" localSheetId="18">'[51]Labor Sum'!$F$46</definedName>
    <definedName name="HMProc" localSheetId="14">'[51]Labor Sum'!$F$46</definedName>
    <definedName name="HMProc" localSheetId="15">'[51]Labor Sum'!$F$46</definedName>
    <definedName name="HMProc">'[51]Labor Sum'!$F$46</definedName>
    <definedName name="HMQAQC" localSheetId="3">'[51]Labor Sum'!$H$46</definedName>
    <definedName name="HMQAQC" localSheetId="2">'[51]Labor Sum'!$H$46</definedName>
    <definedName name="HMQAQC" localSheetId="4">'[51]Labor Sum'!$H$46</definedName>
    <definedName name="HMQAQC" localSheetId="16">'[51]Labor Sum'!$H$46</definedName>
    <definedName name="HMQAQC" localSheetId="21">'[51]Labor Sum'!$H$46</definedName>
    <definedName name="HMQAQC" localSheetId="5">'[51]Labor Sum'!$H$46</definedName>
    <definedName name="HMQAQC" localSheetId="13">'[51]Labor Sum'!$H$46</definedName>
    <definedName name="HMQAQC" localSheetId="18">'[51]Labor Sum'!$H$46</definedName>
    <definedName name="HMQAQC" localSheetId="14">'[51]Labor Sum'!$H$46</definedName>
    <definedName name="HMQAQC" localSheetId="15">'[51]Labor Sum'!$H$46</definedName>
    <definedName name="HMQAQC">'[51]Labor Sum'!$H$46</definedName>
    <definedName name="HMSched" localSheetId="3">'[51]Labor Sum'!$J$46</definedName>
    <definedName name="HMSched" localSheetId="2">'[51]Labor Sum'!$J$46</definedName>
    <definedName name="HMSched" localSheetId="4">'[51]Labor Sum'!$J$46</definedName>
    <definedName name="HMSched" localSheetId="16">'[51]Labor Sum'!$J$46</definedName>
    <definedName name="HMSched" localSheetId="21">'[51]Labor Sum'!$J$46</definedName>
    <definedName name="HMSched" localSheetId="5">'[51]Labor Sum'!$J$46</definedName>
    <definedName name="HMSched" localSheetId="13">'[51]Labor Sum'!$J$46</definedName>
    <definedName name="HMSched" localSheetId="18">'[51]Labor Sum'!$J$46</definedName>
    <definedName name="HMSched" localSheetId="14">'[51]Labor Sum'!$J$46</definedName>
    <definedName name="HMSched" localSheetId="15">'[51]Labor Sum'!$J$46</definedName>
    <definedName name="HMSched">'[51]Labor Sum'!$J$46</definedName>
    <definedName name="HN">#REF!</definedName>
    <definedName name="hoa" localSheetId="3" hidden="1">{"'Sheet1'!$L$16"}</definedName>
    <definedName name="hoa" localSheetId="17" hidden="1">{"'Sheet1'!$L$16"}</definedName>
    <definedName name="hoa" localSheetId="9" hidden="1">{"'Sheet1'!$L$16"}</definedName>
    <definedName name="hoa" localSheetId="8" hidden="1">{"'Sheet1'!$L$16"}</definedName>
    <definedName name="hoa" localSheetId="0" hidden="1">{"'Sheet1'!$L$16"}</definedName>
    <definedName name="hoa" localSheetId="10" hidden="1">{"'Sheet1'!$L$16"}</definedName>
    <definedName name="hoa" localSheetId="6" hidden="1">{"'Sheet1'!$L$16"}</definedName>
    <definedName name="hoa" localSheetId="12" hidden="1">{"'Sheet1'!$L$16"}</definedName>
    <definedName name="hoa" localSheetId="11" hidden="1">{"'Sheet1'!$L$16"}</definedName>
    <definedName name="hoa" localSheetId="1" hidden="1">{"'Sheet1'!$L$16"}</definedName>
    <definedName name="hoa" localSheetId="2" hidden="1">{"'Sheet1'!$L$16"}</definedName>
    <definedName name="hoa" localSheetId="4" hidden="1">{"'Sheet1'!$L$16"}</definedName>
    <definedName name="hoa" localSheetId="16" hidden="1">{"'Sheet1'!$L$16"}</definedName>
    <definedName name="hoa" localSheetId="21" hidden="1">{"'Sheet1'!$L$16"}</definedName>
    <definedName name="hoa" localSheetId="5" hidden="1">{"'Sheet1'!$L$16"}</definedName>
    <definedName name="hoa" localSheetId="23" hidden="1">{"'Sheet1'!$L$16"}</definedName>
    <definedName name="hoa" localSheetId="7" hidden="1">{"'Sheet1'!$L$16"}</definedName>
    <definedName name="hoa" localSheetId="13" hidden="1">{"'Sheet1'!$L$16"}</definedName>
    <definedName name="hoa" localSheetId="18" hidden="1">{"'Sheet1'!$L$16"}</definedName>
    <definedName name="hoa" localSheetId="14" hidden="1">{"'Sheet1'!$L$16"}</definedName>
    <definedName name="hoa" localSheetId="15" hidden="1">{"'Sheet1'!$L$16"}</definedName>
    <definedName name="hoa" hidden="1">{"'Sheet1'!$L$16"}</definedName>
    <definedName name="hoc" localSheetId="3" hidden="1">{"'Sheet1'!$L$16"}</definedName>
    <definedName name="hoc" localSheetId="2" hidden="1">{"'Sheet1'!$L$16"}</definedName>
    <definedName name="hoc" localSheetId="4" hidden="1">{"'Sheet1'!$L$16"}</definedName>
    <definedName name="hoc" localSheetId="16" hidden="1">{"'Sheet1'!$L$16"}</definedName>
    <definedName name="hoc" localSheetId="21" hidden="1">{"'Sheet1'!$L$16"}</definedName>
    <definedName name="hoc" localSheetId="5" hidden="1">{"'Sheet1'!$L$16"}</definedName>
    <definedName name="hoc" localSheetId="13" hidden="1">{"'Sheet1'!$L$16"}</definedName>
    <definedName name="hoc" localSheetId="14" hidden="1">{"'Sheet1'!$L$16"}</definedName>
    <definedName name="hoc" localSheetId="15" hidden="1">{"'Sheet1'!$L$16"}</definedName>
    <definedName name="hoc" hidden="1">{"'Sheet1'!$L$16"}</definedName>
    <definedName name="hoist_number">6</definedName>
    <definedName name="HOLE_TYPE" localSheetId="3">'[69]DATA LISTS'!$A$14:$A$17</definedName>
    <definedName name="HOLE_TYPE" localSheetId="2">'[69]DATA LISTS'!$A$14:$A$17</definedName>
    <definedName name="HOLE_TYPE" localSheetId="4">'[69]DATA LISTS'!$A$14:$A$17</definedName>
    <definedName name="HOLE_TYPE" localSheetId="16">'[69]DATA LISTS'!$A$14:$A$17</definedName>
    <definedName name="HOLE_TYPE" localSheetId="21">'[69]DATA LISTS'!$A$14:$A$17</definedName>
    <definedName name="HOLE_TYPE" localSheetId="5">'[69]DATA LISTS'!$A$14:$A$17</definedName>
    <definedName name="HOLE_TYPE" localSheetId="13">'[69]DATA LISTS'!$A$14:$A$17</definedName>
    <definedName name="HOLE_TYPE" localSheetId="18">'[69]DATA LISTS'!$A$14:$A$17</definedName>
    <definedName name="HOLE_TYPE" localSheetId="14">'[69]DATA LISTS'!$A$14:$A$17</definedName>
    <definedName name="HOLE_TYPE" localSheetId="15">'[69]DATA LISTS'!$A$14:$A$17</definedName>
    <definedName name="HOLE_TYPE">'[69]DATA LISTS'!$A$14:$A$17</definedName>
    <definedName name="HoleAngle">#REF!</definedName>
    <definedName name="HoleHeightdim">#REF!</definedName>
    <definedName name="HolePitchdim">#REF!</definedName>
    <definedName name="HOME_MANP">#REF!</definedName>
    <definedName name="HOMEOFFICE_COST">#REF!</definedName>
    <definedName name="HOUY" localSheetId="3" hidden="1">{#N/A,#N/A,FALSE,"CCTV"}</definedName>
    <definedName name="HOUY" localSheetId="2" hidden="1">{#N/A,#N/A,FALSE,"CCTV"}</definedName>
    <definedName name="HOUY" localSheetId="4" hidden="1">{#N/A,#N/A,FALSE,"CCTV"}</definedName>
    <definedName name="HOUY" localSheetId="16" hidden="1">{#N/A,#N/A,FALSE,"CCTV"}</definedName>
    <definedName name="HOUY" localSheetId="21" hidden="1">{#N/A,#N/A,FALSE,"CCTV"}</definedName>
    <definedName name="HOUY" localSheetId="5" hidden="1">{#N/A,#N/A,FALSE,"CCTV"}</definedName>
    <definedName name="HOUY" localSheetId="13" hidden="1">{#N/A,#N/A,FALSE,"CCTV"}</definedName>
    <definedName name="HOUY" localSheetId="14" hidden="1">{#N/A,#N/A,FALSE,"CCTV"}</definedName>
    <definedName name="HOUY" localSheetId="15" hidden="1">{#N/A,#N/A,FALSE,"CCTV"}</definedName>
    <definedName name="HOUY" hidden="1">{#N/A,#N/A,FALSE,"CCTV"}</definedName>
    <definedName name="HPEcDPres" localSheetId="23">#REF!</definedName>
    <definedName name="HPEcDPres">#REF!</definedName>
    <definedName name="HPEcTbDPres" localSheetId="23">#REF!</definedName>
    <definedName name="HPEcTbDPres">#REF!</definedName>
    <definedName name="HPEcV" localSheetId="23">#REF!</definedName>
    <definedName name="HPEcV">#REF!</definedName>
    <definedName name="HPEvDPres" localSheetId="23">#REF!</definedName>
    <definedName name="HPEvDPres">#REF!</definedName>
    <definedName name="HPFWDPres" localSheetId="23">#REF!</definedName>
    <definedName name="HPFWDPres">#REF!</definedName>
    <definedName name="HPFWDPress" localSheetId="23">#REF!</definedName>
    <definedName name="HPFWDPress">#REF!</definedName>
    <definedName name="HPSRV" localSheetId="23">#REF!</definedName>
    <definedName name="HPSRV">#REF!</definedName>
    <definedName name="HPSysDPres" localSheetId="23">#REF!</definedName>
    <definedName name="HPSysDPres">#REF!</definedName>
    <definedName name="hray1" hidden="1">#REF!</definedName>
    <definedName name="hrsgl" localSheetId="3">[64]DATA!#REF!</definedName>
    <definedName name="hrsgl" localSheetId="2">[64]DATA!#REF!</definedName>
    <definedName name="hrsgl" localSheetId="4">[64]DATA!#REF!</definedName>
    <definedName name="hrsgl" localSheetId="16">[64]DATA!#REF!</definedName>
    <definedName name="hrsgl" localSheetId="21">[64]DATA!#REF!</definedName>
    <definedName name="hrsgl" localSheetId="5">[64]DATA!#REF!</definedName>
    <definedName name="hrsgl" localSheetId="13">[64]DATA!#REF!</definedName>
    <definedName name="hrsgl" localSheetId="18">[64]DATA!#REF!</definedName>
    <definedName name="hrsgl" localSheetId="14">[64]DATA!#REF!</definedName>
    <definedName name="hrsgl" localSheetId="15">[64]DATA!#REF!</definedName>
    <definedName name="hrsgl">[64]DATA!#REF!</definedName>
    <definedName name="hrsgw" localSheetId="3">[64]DATA!#REF!</definedName>
    <definedName name="hrsgw" localSheetId="2">[64]DATA!#REF!</definedName>
    <definedName name="hrsgw" localSheetId="4">[64]DATA!#REF!</definedName>
    <definedName name="hrsgw" localSheetId="16">[64]DATA!#REF!</definedName>
    <definedName name="hrsgw" localSheetId="21">[64]DATA!#REF!</definedName>
    <definedName name="hrsgw" localSheetId="5">[64]DATA!#REF!</definedName>
    <definedName name="hrsgw" localSheetId="13">[64]DATA!#REF!</definedName>
    <definedName name="hrsgw" localSheetId="18">[64]DATA!#REF!</definedName>
    <definedName name="hrsgw" localSheetId="14">[64]DATA!#REF!</definedName>
    <definedName name="hrsgw" localSheetId="15">[64]DATA!#REF!</definedName>
    <definedName name="hrsgw">[64]DATA!#REF!</definedName>
    <definedName name="HSCT3">0.1</definedName>
    <definedName name="hsdc1">#REF!</definedName>
    <definedName name="HSDN">2.5</definedName>
    <definedName name="HSHH">#REF!</definedName>
    <definedName name="HSHHUT">#REF!</definedName>
    <definedName name="HSSL">#REF!</definedName>
    <definedName name="HSVC1">#REF!</definedName>
    <definedName name="HSVC2">#REF!</definedName>
    <definedName name="HSVC3">#REF!</definedName>
    <definedName name="htlm" localSheetId="3" hidden="1">{"'Sheet1'!$L$16"}</definedName>
    <definedName name="htlm" localSheetId="17" hidden="1">{"'Sheet1'!$L$16"}</definedName>
    <definedName name="htlm" localSheetId="9" hidden="1">{"'Sheet1'!$L$16"}</definedName>
    <definedName name="htlm" localSheetId="8" hidden="1">{"'Sheet1'!$L$16"}</definedName>
    <definedName name="htlm" localSheetId="0" hidden="1">{"'Sheet1'!$L$16"}</definedName>
    <definedName name="htlm" localSheetId="10" hidden="1">{"'Sheet1'!$L$16"}</definedName>
    <definedName name="htlm" localSheetId="6" hidden="1">{"'Sheet1'!$L$16"}</definedName>
    <definedName name="htlm" localSheetId="12" hidden="1">{"'Sheet1'!$L$16"}</definedName>
    <definedName name="htlm" localSheetId="11" hidden="1">{"'Sheet1'!$L$16"}</definedName>
    <definedName name="htlm" localSheetId="1" hidden="1">{"'Sheet1'!$L$16"}</definedName>
    <definedName name="htlm" localSheetId="2" hidden="1">{"'Sheet1'!$L$16"}</definedName>
    <definedName name="htlm" localSheetId="4" hidden="1">{"'Sheet1'!$L$16"}</definedName>
    <definedName name="htlm" localSheetId="16" hidden="1">{"'Sheet1'!$L$16"}</definedName>
    <definedName name="htlm" localSheetId="21" hidden="1">{"'Sheet1'!$L$16"}</definedName>
    <definedName name="htlm" localSheetId="5" hidden="1">{"'Sheet1'!$L$16"}</definedName>
    <definedName name="htlm" localSheetId="23" hidden="1">{"'Sheet1'!$L$16"}</definedName>
    <definedName name="htlm" localSheetId="7" hidden="1">{"'Sheet1'!$L$16"}</definedName>
    <definedName name="htlm" localSheetId="13" hidden="1">{"'Sheet1'!$L$16"}</definedName>
    <definedName name="htlm" localSheetId="18" hidden="1">{"'Sheet1'!$L$16"}</definedName>
    <definedName name="htlm" localSheetId="14" hidden="1">{"'Sheet1'!$L$16"}</definedName>
    <definedName name="htlm" localSheetId="15" hidden="1">{"'Sheet1'!$L$16"}</definedName>
    <definedName name="htlm" hidden="1">{"'Sheet1'!$L$16"}</definedName>
    <definedName name="HTML" localSheetId="3" hidden="1">{"'장비'!$A$3:$M$12"}</definedName>
    <definedName name="HTML" localSheetId="2" hidden="1">{"'장비'!$A$3:$M$12"}</definedName>
    <definedName name="HTML" localSheetId="4" hidden="1">{"'장비'!$A$3:$M$12"}</definedName>
    <definedName name="HTML" localSheetId="16" hidden="1">{"'장비'!$A$3:$M$12"}</definedName>
    <definedName name="HTML" localSheetId="21" hidden="1">{"'장비'!$A$3:$M$12"}</definedName>
    <definedName name="HTML" localSheetId="5" hidden="1">{"'장비'!$A$3:$M$12"}</definedName>
    <definedName name="HTML" localSheetId="13" hidden="1">{"'장비'!$A$3:$M$12"}</definedName>
    <definedName name="HTML" localSheetId="14" hidden="1">{"'장비'!$A$3:$M$12"}</definedName>
    <definedName name="HTML" localSheetId="15" hidden="1">{"'장비'!$A$3:$M$12"}</definedName>
    <definedName name="HTML" hidden="1">{"'장비'!$A$3:$M$12"}</definedName>
    <definedName name="HTML_AAA" localSheetId="3" hidden="1">{"'Sheet1'!$L$16"}</definedName>
    <definedName name="HTML_AAA" localSheetId="2" hidden="1">{"'Sheet1'!$L$16"}</definedName>
    <definedName name="HTML_AAA" localSheetId="4" hidden="1">{"'Sheet1'!$L$16"}</definedName>
    <definedName name="HTML_AAA" localSheetId="16" hidden="1">{"'Sheet1'!$L$16"}</definedName>
    <definedName name="HTML_AAA" localSheetId="21" hidden="1">{"'Sheet1'!$L$16"}</definedName>
    <definedName name="HTML_AAA" localSheetId="5" hidden="1">{"'Sheet1'!$L$16"}</definedName>
    <definedName name="HTML_AAA" localSheetId="13" hidden="1">{"'Sheet1'!$L$16"}</definedName>
    <definedName name="HTML_AAA" localSheetId="14" hidden="1">{"'Sheet1'!$L$16"}</definedName>
    <definedName name="HTML_AAA" localSheetId="15" hidden="1">{"'Sheet1'!$L$16"}</definedName>
    <definedName name="HTML_AAA" hidden="1">{"'Sheet1'!$L$16"}</definedName>
    <definedName name="HTML_CodePage" hidden="1">950</definedName>
    <definedName name="HTML_Control" localSheetId="3" hidden="1">{"'Sheet1'!$L$16"}</definedName>
    <definedName name="HTML_Control" localSheetId="17" hidden="1">{"'Sheet1'!$L$16"}</definedName>
    <definedName name="HTML_Control" localSheetId="9" hidden="1">{"'Sheet1'!$L$16"}</definedName>
    <definedName name="HTML_Control" localSheetId="8" hidden="1">{"'Sheet1'!$L$16"}</definedName>
    <definedName name="HTML_Control" localSheetId="0" hidden="1">{"'Sheet1'!$L$16"}</definedName>
    <definedName name="HTML_Control" localSheetId="10" hidden="1">{"'Sheet1'!$L$16"}</definedName>
    <definedName name="HTML_Control" localSheetId="6" hidden="1">{"'Sheet1'!$L$16"}</definedName>
    <definedName name="HTML_Control" localSheetId="12" hidden="1">{"'Sheet1'!$L$16"}</definedName>
    <definedName name="HTML_Control" localSheetId="11" hidden="1">{"'Sheet1'!$L$16"}</definedName>
    <definedName name="HTML_Control" localSheetId="1" hidden="1">{"'Sheet1'!$L$16"}</definedName>
    <definedName name="HTML_Control" localSheetId="2" hidden="1">{"'Sheet1'!$L$16"}</definedName>
    <definedName name="HTML_Control" localSheetId="4" hidden="1">{"'Sheet1'!$L$16"}</definedName>
    <definedName name="HTML_Control" localSheetId="16" hidden="1">{"'Sheet1'!$L$16"}</definedName>
    <definedName name="HTML_Control" localSheetId="21" hidden="1">{"'Sheet1'!$L$16"}</definedName>
    <definedName name="HTML_Control" localSheetId="5" hidden="1">{"'Sheet1'!$L$16"}</definedName>
    <definedName name="HTML_Control" localSheetId="23" hidden="1">{"'Sheet1'!$L$16"}</definedName>
    <definedName name="HTML_Control" localSheetId="7" hidden="1">{"'Sheet1'!$L$16"}</definedName>
    <definedName name="HTML_Control" localSheetId="13" hidden="1">{"'Sheet1'!$L$16"}</definedName>
    <definedName name="HTML_Control" localSheetId="18" hidden="1">{"'Sheet1'!$L$16"}</definedName>
    <definedName name="HTML_Control" localSheetId="14" hidden="1">{"'Sheet1'!$L$16"}</definedName>
    <definedName name="HTML_Control" localSheetId="15" hidden="1">{"'Sheet1'!$L$16"}</definedName>
    <definedName name="HTML_Control" hidden="1">{"'Sheet1'!$L$16"}</definedName>
    <definedName name="HTML_Control1" localSheetId="3" hidden="1">{"'ｺｽﾄ予算ﾍｯﾀﾞ'!$I$5:$K$6","'ｺｽﾄ予算ﾍｯﾀﾞ'!$A$1:$K$44"}</definedName>
    <definedName name="HTML_Control1" localSheetId="9" hidden="1">{"'ｺｽﾄ予算ﾍｯﾀﾞ'!$I$5:$K$6","'ｺｽﾄ予算ﾍｯﾀﾞ'!$A$1:$K$44"}</definedName>
    <definedName name="HTML_Control1" localSheetId="8" hidden="1">{"'ｺｽﾄ予算ﾍｯﾀﾞ'!$I$5:$K$6","'ｺｽﾄ予算ﾍｯﾀﾞ'!$A$1:$K$44"}</definedName>
    <definedName name="HTML_Control1" localSheetId="0" hidden="1">{"'ｺｽﾄ予算ﾍｯﾀﾞ'!$I$5:$K$6","'ｺｽﾄ予算ﾍｯﾀﾞ'!$A$1:$K$44"}</definedName>
    <definedName name="HTML_Control1" localSheetId="10" hidden="1">{"'ｺｽﾄ予算ﾍｯﾀﾞ'!$I$5:$K$6","'ｺｽﾄ予算ﾍｯﾀﾞ'!$A$1:$K$44"}</definedName>
    <definedName name="HTML_Control1" localSheetId="6" hidden="1">{"'ｺｽﾄ予算ﾍｯﾀﾞ'!$I$5:$K$6","'ｺｽﾄ予算ﾍｯﾀﾞ'!$A$1:$K$44"}</definedName>
    <definedName name="HTML_Control1" localSheetId="12" hidden="1">{"'ｺｽﾄ予算ﾍｯﾀﾞ'!$I$5:$K$6","'ｺｽﾄ予算ﾍｯﾀﾞ'!$A$1:$K$44"}</definedName>
    <definedName name="HTML_Control1" localSheetId="11" hidden="1">{"'ｺｽﾄ予算ﾍｯﾀﾞ'!$I$5:$K$6","'ｺｽﾄ予算ﾍｯﾀﾞ'!$A$1:$K$44"}</definedName>
    <definedName name="HTML_Control1" localSheetId="1" hidden="1">{"'ｺｽﾄ予算ﾍｯﾀﾞ'!$I$5:$K$6","'ｺｽﾄ予算ﾍｯﾀﾞ'!$A$1:$K$44"}</definedName>
    <definedName name="HTML_Control1" localSheetId="2" hidden="1">{"'ｺｽﾄ予算ﾍｯﾀﾞ'!$I$5:$K$6","'ｺｽﾄ予算ﾍｯﾀﾞ'!$A$1:$K$44"}</definedName>
    <definedName name="HTML_Control1" localSheetId="4" hidden="1">{"'ｺｽﾄ予算ﾍｯﾀﾞ'!$I$5:$K$6","'ｺｽﾄ予算ﾍｯﾀﾞ'!$A$1:$K$44"}</definedName>
    <definedName name="HTML_Control1" localSheetId="16" hidden="1">{"'ｺｽﾄ予算ﾍｯﾀﾞ'!$I$5:$K$6","'ｺｽﾄ予算ﾍｯﾀﾞ'!$A$1:$K$44"}</definedName>
    <definedName name="HTML_Control1" localSheetId="21" hidden="1">{"'ｺｽﾄ予算ﾍｯﾀﾞ'!$I$5:$K$6","'ｺｽﾄ予算ﾍｯﾀﾞ'!$A$1:$K$44"}</definedName>
    <definedName name="HTML_Control1" localSheetId="5" hidden="1">{"'ｺｽﾄ予算ﾍｯﾀﾞ'!$I$5:$K$6","'ｺｽﾄ予算ﾍｯﾀﾞ'!$A$1:$K$44"}</definedName>
    <definedName name="HTML_Control1" localSheetId="7" hidden="1">{"'ｺｽﾄ予算ﾍｯﾀﾞ'!$I$5:$K$6","'ｺｽﾄ予算ﾍｯﾀﾞ'!$A$1:$K$44"}</definedName>
    <definedName name="HTML_Control1" localSheetId="13" hidden="1">{"'ｺｽﾄ予算ﾍｯﾀﾞ'!$I$5:$K$6","'ｺｽﾄ予算ﾍｯﾀﾞ'!$A$1:$K$44"}</definedName>
    <definedName name="HTML_Control1" localSheetId="14" hidden="1">{"'ｺｽﾄ予算ﾍｯﾀﾞ'!$I$5:$K$6","'ｺｽﾄ予算ﾍｯﾀﾞ'!$A$1:$K$44"}</definedName>
    <definedName name="HTML_Control1" localSheetId="15" hidden="1">{"'ｺｽﾄ予算ﾍｯﾀﾞ'!$I$5:$K$6","'ｺｽﾄ予算ﾍｯﾀﾞ'!$A$1:$K$44"}</definedName>
    <definedName name="HTML_Control1" hidden="1">{"'ｺｽﾄ予算ﾍｯﾀﾞ'!$I$5:$K$6","'ｺｽﾄ予算ﾍｯﾀﾞ'!$A$1:$K$44"}</definedName>
    <definedName name="HTML_Control2" localSheetId="3" hidden="1">{"'Sheet1'!$A$3:$I$11"}</definedName>
    <definedName name="HTML_Control2" localSheetId="9" hidden="1">{"'Sheet1'!$A$3:$I$11"}</definedName>
    <definedName name="HTML_Control2" localSheetId="8" hidden="1">{"'Sheet1'!$A$3:$I$11"}</definedName>
    <definedName name="HTML_Control2" localSheetId="0" hidden="1">{"'Sheet1'!$A$3:$I$11"}</definedName>
    <definedName name="HTML_Control2" localSheetId="10" hidden="1">{"'Sheet1'!$A$3:$I$11"}</definedName>
    <definedName name="HTML_Control2" localSheetId="6" hidden="1">{"'Sheet1'!$A$3:$I$11"}</definedName>
    <definedName name="HTML_Control2" localSheetId="12" hidden="1">{"'Sheet1'!$A$3:$I$11"}</definedName>
    <definedName name="HTML_Control2" localSheetId="11" hidden="1">{"'Sheet1'!$A$3:$I$11"}</definedName>
    <definedName name="HTML_Control2" localSheetId="1" hidden="1">{"'Sheet1'!$A$3:$I$11"}</definedName>
    <definedName name="HTML_Control2" localSheetId="2" hidden="1">{"'Sheet1'!$A$3:$I$11"}</definedName>
    <definedName name="HTML_Control2" localSheetId="4" hidden="1">{"'Sheet1'!$A$3:$I$11"}</definedName>
    <definedName name="HTML_Control2" localSheetId="16" hidden="1">{"'Sheet1'!$A$3:$I$11"}</definedName>
    <definedName name="HTML_Control2" localSheetId="21" hidden="1">{"'Sheet1'!$A$3:$I$11"}</definedName>
    <definedName name="HTML_Control2" localSheetId="5" hidden="1">{"'Sheet1'!$A$3:$I$11"}</definedName>
    <definedName name="HTML_Control2" localSheetId="7" hidden="1">{"'Sheet1'!$A$3:$I$11"}</definedName>
    <definedName name="HTML_Control2" localSheetId="13" hidden="1">{"'Sheet1'!$A$3:$I$11"}</definedName>
    <definedName name="HTML_Control2" localSheetId="14" hidden="1">{"'Sheet1'!$A$3:$I$11"}</definedName>
    <definedName name="HTML_Control2" localSheetId="15" hidden="1">{"'Sheet1'!$A$3:$I$11"}</definedName>
    <definedName name="HTML_Control2" hidden="1">{"'Sheet1'!$A$3:$I$11"}</definedName>
    <definedName name="HTML_Controlmoi" localSheetId="3" hidden="1">{"'Sheet1'!$L$16"}</definedName>
    <definedName name="HTML_Controlmoi" localSheetId="17" hidden="1">{"'Sheet1'!$L$16"}</definedName>
    <definedName name="HTML_Controlmoi" localSheetId="9" hidden="1">{"'Sheet1'!$L$16"}</definedName>
    <definedName name="HTML_Controlmoi" localSheetId="8" hidden="1">{"'Sheet1'!$L$16"}</definedName>
    <definedName name="HTML_Controlmoi" localSheetId="0" hidden="1">{"'Sheet1'!$L$16"}</definedName>
    <definedName name="HTML_Controlmoi" localSheetId="10" hidden="1">{"'Sheet1'!$L$16"}</definedName>
    <definedName name="HTML_Controlmoi" localSheetId="6" hidden="1">{"'Sheet1'!$L$16"}</definedName>
    <definedName name="HTML_Controlmoi" localSheetId="12" hidden="1">{"'Sheet1'!$L$16"}</definedName>
    <definedName name="HTML_Controlmoi" localSheetId="11" hidden="1">{"'Sheet1'!$L$16"}</definedName>
    <definedName name="HTML_Controlmoi" localSheetId="1" hidden="1">{"'Sheet1'!$L$16"}</definedName>
    <definedName name="HTML_Controlmoi" localSheetId="2" hidden="1">{"'Sheet1'!$L$16"}</definedName>
    <definedName name="HTML_Controlmoi" localSheetId="4" hidden="1">{"'Sheet1'!$L$16"}</definedName>
    <definedName name="HTML_Controlmoi" localSheetId="16" hidden="1">{"'Sheet1'!$L$16"}</definedName>
    <definedName name="HTML_Controlmoi" localSheetId="21" hidden="1">{"'Sheet1'!$L$16"}</definedName>
    <definedName name="HTML_Controlmoi" localSheetId="5" hidden="1">{"'Sheet1'!$L$16"}</definedName>
    <definedName name="HTML_Controlmoi" localSheetId="23" hidden="1">{"'Sheet1'!$L$16"}</definedName>
    <definedName name="HTML_Controlmoi" localSheetId="7" hidden="1">{"'Sheet1'!$L$16"}</definedName>
    <definedName name="HTML_Controlmoi" localSheetId="13" hidden="1">{"'Sheet1'!$L$16"}</definedName>
    <definedName name="HTML_Controlmoi" localSheetId="18" hidden="1">{"'Sheet1'!$L$16"}</definedName>
    <definedName name="HTML_Controlmoi" localSheetId="14" hidden="1">{"'Sheet1'!$L$16"}</definedName>
    <definedName name="HTML_Controlmoi" localSheetId="15"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PathTemplate" hidden="1">"E:\Documents and Settings\SADBW402\My Documents\SAS-DRILLING-ACTIVITY.htm"</definedName>
    <definedName name="HTML_Title" hidden="1">"00Q3961-SUM"</definedName>
    <definedName name="HTML1_1" hidden="1">"[mnsavg.xls]Sheet1!$A$1:$AD$11"</definedName>
    <definedName name="HTML1_10" hidden="1">""</definedName>
    <definedName name="HTML1_11" hidden="1">1</definedName>
    <definedName name="HTML1_12" hidden="1">"A:\mnsavg.html"</definedName>
    <definedName name="HTML1_2" hidden="1">1</definedName>
    <definedName name="HTML1_3" hidden="1">"mnsavg"</definedName>
    <definedName name="HTML1_4" hidden="1">"Sheet1"</definedName>
    <definedName name="HTML1_5" hidden="1">""</definedName>
    <definedName name="HTML1_6" hidden="1">-4146</definedName>
    <definedName name="HTML1_7" hidden="1">-4146</definedName>
    <definedName name="HTML1_8" hidden="1">"98-10-26"</definedName>
    <definedName name="HTML1_9" hidden="1">"한국외환은행"</definedName>
    <definedName name="HTML2_1" hidden="1">"[mnsavg.xls]Sheet1!$A$4:$K$33"</definedName>
    <definedName name="HTML2_11" hidden="1">1</definedName>
    <definedName name="HTML2_12" hidden="1">"A:\mnsavg.htm"</definedName>
    <definedName name="HTML2_2" hidden="1">1</definedName>
    <definedName name="HTML2_3" hidden="1">"mnsavg"</definedName>
    <definedName name="HTML2_4" hidden="1">"Sheet1"</definedName>
    <definedName name="HTML2_6" hidden="1">-4146</definedName>
    <definedName name="HTML2_7" hidden="1">-4146</definedName>
    <definedName name="HTML2_8" hidden="1">"98-10-26"</definedName>
    <definedName name="HTML2_9" hidden="1">"한국외환은행"</definedName>
    <definedName name="HTML3_1" hidden="1">"[keb97avrg.xls]Sheet1!$A$4:$O$32"</definedName>
    <definedName name="HTML3_11" hidden="1">1</definedName>
    <definedName name="HTML3_12" hidden="1">"A:\97mns.htm"</definedName>
    <definedName name="HTML3_2" hidden="1">1</definedName>
    <definedName name="HTML3_3" hidden="1">"keb97avrg"</definedName>
    <definedName name="HTML3_4" hidden="1">"Sheet1"</definedName>
    <definedName name="HTML3_6" hidden="1">-4146</definedName>
    <definedName name="HTML3_7" hidden="1">-4146</definedName>
    <definedName name="HTML3_8" hidden="1">"99-02-08"</definedName>
    <definedName name="HTML3_9" hidden="1">"한국외환은행"</definedName>
    <definedName name="HTMLCount" hidden="1">2</definedName>
    <definedName name="HTMLmoi" localSheetId="3" hidden="1">{"'Sheet1'!$L$16"}</definedName>
    <definedName name="HTMLmoi" localSheetId="17" hidden="1">{"'Sheet1'!$L$16"}</definedName>
    <definedName name="HTMLmoi" localSheetId="9" hidden="1">{"'Sheet1'!$L$16"}</definedName>
    <definedName name="HTMLmoi" localSheetId="8" hidden="1">{"'Sheet1'!$L$16"}</definedName>
    <definedName name="HTMLmoi" localSheetId="0" hidden="1">{"'Sheet1'!$L$16"}</definedName>
    <definedName name="HTMLmoi" localSheetId="10" hidden="1">{"'Sheet1'!$L$16"}</definedName>
    <definedName name="HTMLmoi" localSheetId="6" hidden="1">{"'Sheet1'!$L$16"}</definedName>
    <definedName name="HTMLmoi" localSheetId="12" hidden="1">{"'Sheet1'!$L$16"}</definedName>
    <definedName name="HTMLmoi" localSheetId="11" hidden="1">{"'Sheet1'!$L$16"}</definedName>
    <definedName name="HTMLmoi" localSheetId="1" hidden="1">{"'Sheet1'!$L$16"}</definedName>
    <definedName name="HTMLmoi" localSheetId="2" hidden="1">{"'Sheet1'!$L$16"}</definedName>
    <definedName name="HTMLmoi" localSheetId="4" hidden="1">{"'Sheet1'!$L$16"}</definedName>
    <definedName name="HTMLmoi" localSheetId="16" hidden="1">{"'Sheet1'!$L$16"}</definedName>
    <definedName name="HTMLmoi" localSheetId="21" hidden="1">{"'Sheet1'!$L$16"}</definedName>
    <definedName name="HTMLmoi" localSheetId="5" hidden="1">{"'Sheet1'!$L$16"}</definedName>
    <definedName name="HTMLmoi" localSheetId="23" hidden="1">{"'Sheet1'!$L$16"}</definedName>
    <definedName name="HTMLmoi" localSheetId="7" hidden="1">{"'Sheet1'!$L$16"}</definedName>
    <definedName name="HTMLmoi" localSheetId="13" hidden="1">{"'Sheet1'!$L$16"}</definedName>
    <definedName name="HTMLmoi" localSheetId="18" hidden="1">{"'Sheet1'!$L$16"}</definedName>
    <definedName name="HTMLmoi" localSheetId="14" hidden="1">{"'Sheet1'!$L$16"}</definedName>
    <definedName name="HTMLmoi" localSheetId="15" hidden="1">{"'Sheet1'!$L$16"}</definedName>
    <definedName name="HTMLmoi" hidden="1">{"'Sheet1'!$L$16"}</definedName>
    <definedName name="HTNC">#REF!</definedName>
    <definedName name="HTVL">#REF!</definedName>
    <definedName name="hu" localSheetId="3" hidden="1">{"'Sheet1'!$L$16"}</definedName>
    <definedName name="hu" localSheetId="17" hidden="1">{"'Sheet1'!$L$16"}</definedName>
    <definedName name="hu" localSheetId="9" hidden="1">{"'Sheet1'!$L$16"}</definedName>
    <definedName name="hu" localSheetId="8" hidden="1">{"'Sheet1'!$L$16"}</definedName>
    <definedName name="hu" localSheetId="0" hidden="1">{"'Sheet1'!$L$16"}</definedName>
    <definedName name="hu" localSheetId="10" hidden="1">{"'Sheet1'!$L$16"}</definedName>
    <definedName name="hu" localSheetId="6" hidden="1">{"'Sheet1'!$L$16"}</definedName>
    <definedName name="hu" localSheetId="12" hidden="1">{"'Sheet1'!$L$16"}</definedName>
    <definedName name="hu" localSheetId="11" hidden="1">{"'Sheet1'!$L$16"}</definedName>
    <definedName name="hu" localSheetId="1" hidden="1">{"'Sheet1'!$L$16"}</definedName>
    <definedName name="hu" localSheetId="2" hidden="1">{"'Sheet1'!$L$16"}</definedName>
    <definedName name="hu" localSheetId="4" hidden="1">{"'Sheet1'!$L$16"}</definedName>
    <definedName name="hu" localSheetId="16" hidden="1">{"'Sheet1'!$L$16"}</definedName>
    <definedName name="hu" localSheetId="21" hidden="1">{"'Sheet1'!$L$16"}</definedName>
    <definedName name="hu" localSheetId="5" hidden="1">{"'Sheet1'!$L$16"}</definedName>
    <definedName name="hu" localSheetId="23" hidden="1">{"'Sheet1'!$L$16"}</definedName>
    <definedName name="hu" localSheetId="7" hidden="1">{"'Sheet1'!$L$16"}</definedName>
    <definedName name="hu" localSheetId="13" hidden="1">{"'Sheet1'!$L$16"}</definedName>
    <definedName name="hu" localSheetId="18" hidden="1">{"'Sheet1'!$L$16"}</definedName>
    <definedName name="hu" localSheetId="14" hidden="1">{"'Sheet1'!$L$16"}</definedName>
    <definedName name="hu" localSheetId="15" hidden="1">{"'Sheet1'!$L$16"}</definedName>
    <definedName name="hu" hidden="1">{"'Sheet1'!$L$16"}</definedName>
    <definedName name="hugo" localSheetId="3" hidden="1">{#N/A,#N/A,TRUE,"Mhr_Sum"}</definedName>
    <definedName name="hugo" localSheetId="2" hidden="1">{#N/A,#N/A,TRUE,"Mhr_Sum"}</definedName>
    <definedName name="hugo" localSheetId="4" hidden="1">{#N/A,#N/A,TRUE,"Mhr_Sum"}</definedName>
    <definedName name="hugo" localSheetId="16" hidden="1">{#N/A,#N/A,TRUE,"Mhr_Sum"}</definedName>
    <definedName name="hugo" localSheetId="21" hidden="1">{#N/A,#N/A,TRUE,"Mhr_Sum"}</definedName>
    <definedName name="hugo" localSheetId="5" hidden="1">{#N/A,#N/A,TRUE,"Mhr_Sum"}</definedName>
    <definedName name="hugo" localSheetId="13" hidden="1">{#N/A,#N/A,TRUE,"Mhr_Sum"}</definedName>
    <definedName name="hugo" localSheetId="14" hidden="1">{#N/A,#N/A,TRUE,"Mhr_Sum"}</definedName>
    <definedName name="hugo" localSheetId="15" hidden="1">{#N/A,#N/A,TRUE,"Mhr_Sum"}</definedName>
    <definedName name="hugo" hidden="1">{#N/A,#N/A,TRUE,"Mhr_Sum"}</definedName>
    <definedName name="hui" localSheetId="3" hidden="1">{"'Sheet1'!$L$16"}</definedName>
    <definedName name="hui" localSheetId="17" hidden="1">{"'Sheet1'!$L$16"}</definedName>
    <definedName name="hui" localSheetId="9" hidden="1">{"'Sheet1'!$L$16"}</definedName>
    <definedName name="hui" localSheetId="8" hidden="1">{"'Sheet1'!$L$16"}</definedName>
    <definedName name="hui" localSheetId="0" hidden="1">{"'Sheet1'!$L$16"}</definedName>
    <definedName name="hui" localSheetId="10" hidden="1">{"'Sheet1'!$L$16"}</definedName>
    <definedName name="hui" localSheetId="6" hidden="1">{"'Sheet1'!$L$16"}</definedName>
    <definedName name="hui" localSheetId="12" hidden="1">{"'Sheet1'!$L$16"}</definedName>
    <definedName name="hui" localSheetId="11" hidden="1">{"'Sheet1'!$L$16"}</definedName>
    <definedName name="hui" localSheetId="1" hidden="1">{"'Sheet1'!$L$16"}</definedName>
    <definedName name="hui" localSheetId="2" hidden="1">{"'Sheet1'!$L$16"}</definedName>
    <definedName name="hui" localSheetId="4" hidden="1">{"'Sheet1'!$L$16"}</definedName>
    <definedName name="hui" localSheetId="16" hidden="1">{"'Sheet1'!$L$16"}</definedName>
    <definedName name="hui" localSheetId="21" hidden="1">{"'Sheet1'!$L$16"}</definedName>
    <definedName name="hui" localSheetId="5" hidden="1">{"'Sheet1'!$L$16"}</definedName>
    <definedName name="hui" localSheetId="23" hidden="1">{"'Sheet1'!$L$16"}</definedName>
    <definedName name="hui" localSheetId="7" hidden="1">{"'Sheet1'!$L$16"}</definedName>
    <definedName name="hui" localSheetId="13" hidden="1">{"'Sheet1'!$L$16"}</definedName>
    <definedName name="hui" localSheetId="18" hidden="1">{"'Sheet1'!$L$16"}</definedName>
    <definedName name="hui" localSheetId="14" hidden="1">{"'Sheet1'!$L$16"}</definedName>
    <definedName name="hui" localSheetId="15" hidden="1">{"'Sheet1'!$L$16"}</definedName>
    <definedName name="hui" hidden="1">{"'Sheet1'!$L$16"}</definedName>
    <definedName name="huon" localSheetId="3" hidden="1">{"'Sheet1'!$L$16"}</definedName>
    <definedName name="huon" localSheetId="2" hidden="1">{"'Sheet1'!$L$16"}</definedName>
    <definedName name="huon" localSheetId="4" hidden="1">{"'Sheet1'!$L$16"}</definedName>
    <definedName name="huon" localSheetId="16" hidden="1">{"'Sheet1'!$L$16"}</definedName>
    <definedName name="huon" localSheetId="21" hidden="1">{"'Sheet1'!$L$16"}</definedName>
    <definedName name="huon" localSheetId="5" hidden="1">{"'Sheet1'!$L$16"}</definedName>
    <definedName name="huon" localSheetId="13" hidden="1">{"'Sheet1'!$L$16"}</definedName>
    <definedName name="huon" localSheetId="14" hidden="1">{"'Sheet1'!$L$16"}</definedName>
    <definedName name="huon" localSheetId="15" hidden="1">{"'Sheet1'!$L$16"}</definedName>
    <definedName name="huon" hidden="1">{"'Sheet1'!$L$16"}</definedName>
    <definedName name="huy" localSheetId="3" hidden="1">{"'Sheet1'!$L$16"}</definedName>
    <definedName name="huy" localSheetId="17" hidden="1">{"'Sheet1'!$L$16"}</definedName>
    <definedName name="huy" localSheetId="9" hidden="1">{"'Sheet1'!$L$16"}</definedName>
    <definedName name="huy" localSheetId="8" hidden="1">{"'Sheet1'!$L$16"}</definedName>
    <definedName name="huy" localSheetId="0" hidden="1">{"'Sheet1'!$L$16"}</definedName>
    <definedName name="huy" localSheetId="10" hidden="1">{"'Sheet1'!$L$16"}</definedName>
    <definedName name="huy" localSheetId="6" hidden="1">{"'Sheet1'!$L$16"}</definedName>
    <definedName name="huy" localSheetId="12" hidden="1">{"'Sheet1'!$L$16"}</definedName>
    <definedName name="huy" localSheetId="11" hidden="1">{"'Sheet1'!$L$16"}</definedName>
    <definedName name="huy" localSheetId="1" hidden="1">{"'Sheet1'!$L$16"}</definedName>
    <definedName name="huy" localSheetId="2" hidden="1">{"'Sheet1'!$L$16"}</definedName>
    <definedName name="huy" localSheetId="4" hidden="1">{"'Sheet1'!$L$16"}</definedName>
    <definedName name="huy" localSheetId="16" hidden="1">{"'Sheet1'!$L$16"}</definedName>
    <definedName name="huy" localSheetId="21" hidden="1">{"'Sheet1'!$L$16"}</definedName>
    <definedName name="huy" localSheetId="5" hidden="1">{"'Sheet1'!$L$16"}</definedName>
    <definedName name="huy" localSheetId="23" hidden="1">{"'Sheet1'!$L$16"}</definedName>
    <definedName name="huy" localSheetId="7" hidden="1">{"'Sheet1'!$L$16"}</definedName>
    <definedName name="huy" localSheetId="13" hidden="1">{"'Sheet1'!$L$16"}</definedName>
    <definedName name="huy" localSheetId="18" hidden="1">{"'Sheet1'!$L$16"}</definedName>
    <definedName name="huy" localSheetId="14" hidden="1">{"'Sheet1'!$L$16"}</definedName>
    <definedName name="huy" localSheetId="15" hidden="1">{"'Sheet1'!$L$16"}</definedName>
    <definedName name="huy" hidden="1">{"'Sheet1'!$L$16"}</definedName>
    <definedName name="huy1moi" localSheetId="3" hidden="1">{"'Sheet1'!$L$16"}</definedName>
    <definedName name="huy1moi" localSheetId="17" hidden="1">{"'Sheet1'!$L$16"}</definedName>
    <definedName name="huy1moi" localSheetId="9" hidden="1">{"'Sheet1'!$L$16"}</definedName>
    <definedName name="huy1moi" localSheetId="8" hidden="1">{"'Sheet1'!$L$16"}</definedName>
    <definedName name="huy1moi" localSheetId="0" hidden="1">{"'Sheet1'!$L$16"}</definedName>
    <definedName name="huy1moi" localSheetId="10" hidden="1">{"'Sheet1'!$L$16"}</definedName>
    <definedName name="huy1moi" localSheetId="6" hidden="1">{"'Sheet1'!$L$16"}</definedName>
    <definedName name="huy1moi" localSheetId="12" hidden="1">{"'Sheet1'!$L$16"}</definedName>
    <definedName name="huy1moi" localSheetId="11" hidden="1">{"'Sheet1'!$L$16"}</definedName>
    <definedName name="huy1moi" localSheetId="1" hidden="1">{"'Sheet1'!$L$16"}</definedName>
    <definedName name="huy1moi" localSheetId="2" hidden="1">{"'Sheet1'!$L$16"}</definedName>
    <definedName name="huy1moi" localSheetId="4" hidden="1">{"'Sheet1'!$L$16"}</definedName>
    <definedName name="huy1moi" localSheetId="16" hidden="1">{"'Sheet1'!$L$16"}</definedName>
    <definedName name="huy1moi" localSheetId="21" hidden="1">{"'Sheet1'!$L$16"}</definedName>
    <definedName name="huy1moi" localSheetId="5" hidden="1">{"'Sheet1'!$L$16"}</definedName>
    <definedName name="huy1moi" localSheetId="23" hidden="1">{"'Sheet1'!$L$16"}</definedName>
    <definedName name="huy1moi" localSheetId="7" hidden="1">{"'Sheet1'!$L$16"}</definedName>
    <definedName name="huy1moi" localSheetId="13" hidden="1">{"'Sheet1'!$L$16"}</definedName>
    <definedName name="huy1moi" localSheetId="18" hidden="1">{"'Sheet1'!$L$16"}</definedName>
    <definedName name="huy1moi" localSheetId="14" hidden="1">{"'Sheet1'!$L$16"}</definedName>
    <definedName name="huy1moi" localSheetId="15" hidden="1">{"'Sheet1'!$L$16"}</definedName>
    <definedName name="huy1moi" hidden="1">{"'Sheet1'!$L$16"}</definedName>
    <definedName name="huymoi" localSheetId="3" hidden="1">{"'Sheet1'!$L$16"}</definedName>
    <definedName name="huymoi" localSheetId="17" hidden="1">{"'Sheet1'!$L$16"}</definedName>
    <definedName name="huymoi" localSheetId="9" hidden="1">{"'Sheet1'!$L$16"}</definedName>
    <definedName name="huymoi" localSheetId="8" hidden="1">{"'Sheet1'!$L$16"}</definedName>
    <definedName name="huymoi" localSheetId="0" hidden="1">{"'Sheet1'!$L$16"}</definedName>
    <definedName name="huymoi" localSheetId="10" hidden="1">{"'Sheet1'!$L$16"}</definedName>
    <definedName name="huymoi" localSheetId="6" hidden="1">{"'Sheet1'!$L$16"}</definedName>
    <definedName name="huymoi" localSheetId="12" hidden="1">{"'Sheet1'!$L$16"}</definedName>
    <definedName name="huymoi" localSheetId="11" hidden="1">{"'Sheet1'!$L$16"}</definedName>
    <definedName name="huymoi" localSheetId="1" hidden="1">{"'Sheet1'!$L$16"}</definedName>
    <definedName name="huymoi" localSheetId="2" hidden="1">{"'Sheet1'!$L$16"}</definedName>
    <definedName name="huymoi" localSheetId="4" hidden="1">{"'Sheet1'!$L$16"}</definedName>
    <definedName name="huymoi" localSheetId="16" hidden="1">{"'Sheet1'!$L$16"}</definedName>
    <definedName name="huymoi" localSheetId="21" hidden="1">{"'Sheet1'!$L$16"}</definedName>
    <definedName name="huymoi" localSheetId="5" hidden="1">{"'Sheet1'!$L$16"}</definedName>
    <definedName name="huymoi" localSheetId="23" hidden="1">{"'Sheet1'!$L$16"}</definedName>
    <definedName name="huymoi" localSheetId="7" hidden="1">{"'Sheet1'!$L$16"}</definedName>
    <definedName name="huymoi" localSheetId="13" hidden="1">{"'Sheet1'!$L$16"}</definedName>
    <definedName name="huymoi" localSheetId="18" hidden="1">{"'Sheet1'!$L$16"}</definedName>
    <definedName name="huymoi" localSheetId="14" hidden="1">{"'Sheet1'!$L$16"}</definedName>
    <definedName name="huymoi" localSheetId="15" hidden="1">{"'Sheet1'!$L$16"}</definedName>
    <definedName name="huymoi" hidden="1">{"'Sheet1'!$L$16"}</definedName>
    <definedName name="HV">#REF!</definedName>
    <definedName name="hvac1"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ytdfkytdfo" hidden="1">#REF!</definedName>
    <definedName name="i" localSheetId="3" hidden="1">{"'Sheet1'!$A$3:$I$11"}</definedName>
    <definedName name="i" localSheetId="9" hidden="1">{"'Sheet1'!$A$3:$I$11"}</definedName>
    <definedName name="i" localSheetId="8" hidden="1">{"'Sheet1'!$A$3:$I$11"}</definedName>
    <definedName name="i" localSheetId="0" hidden="1">{"'Sheet1'!$A$3:$I$11"}</definedName>
    <definedName name="i" localSheetId="10" hidden="1">{"'Sheet1'!$A$3:$I$11"}</definedName>
    <definedName name="i" localSheetId="6" hidden="1">{"'Sheet1'!$A$3:$I$11"}</definedName>
    <definedName name="i" localSheetId="12" hidden="1">{"'Sheet1'!$A$3:$I$11"}</definedName>
    <definedName name="i" localSheetId="11" hidden="1">{"'Sheet1'!$A$3:$I$11"}</definedName>
    <definedName name="i" localSheetId="1" hidden="1">{"'Sheet1'!$A$3:$I$11"}</definedName>
    <definedName name="i" localSheetId="2" hidden="1">{"'Sheet1'!$A$3:$I$11"}</definedName>
    <definedName name="i" localSheetId="4" hidden="1">{"'Sheet1'!$A$3:$I$11"}</definedName>
    <definedName name="i" localSheetId="16" hidden="1">{"'Sheet1'!$A$3:$I$11"}</definedName>
    <definedName name="i" localSheetId="21" hidden="1">{"'Sheet1'!$A$3:$I$11"}</definedName>
    <definedName name="i" localSheetId="5" hidden="1">{"'Sheet1'!$A$3:$I$11"}</definedName>
    <definedName name="i" localSheetId="7" hidden="1">{"'Sheet1'!$A$3:$I$11"}</definedName>
    <definedName name="i" localSheetId="13" hidden="1">{"'Sheet1'!$A$3:$I$11"}</definedName>
    <definedName name="i" localSheetId="14" hidden="1">{"'Sheet1'!$A$3:$I$11"}</definedName>
    <definedName name="i" localSheetId="15" hidden="1">{"'Sheet1'!$A$3:$I$11"}</definedName>
    <definedName name="i" hidden="1">{"'Sheet1'!$A$3:$I$11"}</definedName>
    <definedName name="I_C">#REF!</definedName>
    <definedName name="Ìag" localSheetId="3" hidden="1">{"'Sheet1'!$L$16"}</definedName>
    <definedName name="Ìag" localSheetId="17" hidden="1">{"'Sheet1'!$L$16"}</definedName>
    <definedName name="Ìag" localSheetId="9" hidden="1">{"'Sheet1'!$L$16"}</definedName>
    <definedName name="Ìag" localSheetId="8" hidden="1">{"'Sheet1'!$L$16"}</definedName>
    <definedName name="Ìag" localSheetId="0" hidden="1">{"'Sheet1'!$L$16"}</definedName>
    <definedName name="Ìag" localSheetId="10" hidden="1">{"'Sheet1'!$L$16"}</definedName>
    <definedName name="Ìag" localSheetId="6" hidden="1">{"'Sheet1'!$L$16"}</definedName>
    <definedName name="Ìag" localSheetId="12" hidden="1">{"'Sheet1'!$L$16"}</definedName>
    <definedName name="Ìag" localSheetId="11" hidden="1">{"'Sheet1'!$L$16"}</definedName>
    <definedName name="Ìag" localSheetId="1" hidden="1">{"'Sheet1'!$L$16"}</definedName>
    <definedName name="Ìag" localSheetId="2" hidden="1">{"'Sheet1'!$L$16"}</definedName>
    <definedName name="Ìag" localSheetId="4" hidden="1">{"'Sheet1'!$L$16"}</definedName>
    <definedName name="Ìag" localSheetId="16" hidden="1">{"'Sheet1'!$L$16"}</definedName>
    <definedName name="Ìag" localSheetId="21" hidden="1">{"'Sheet1'!$L$16"}</definedName>
    <definedName name="Ìag" localSheetId="5" hidden="1">{"'Sheet1'!$L$16"}</definedName>
    <definedName name="Ìag" localSheetId="23" hidden="1">{"'Sheet1'!$L$16"}</definedName>
    <definedName name="Ìag" localSheetId="7" hidden="1">{"'Sheet1'!$L$16"}</definedName>
    <definedName name="Ìag" localSheetId="13" hidden="1">{"'Sheet1'!$L$16"}</definedName>
    <definedName name="Ìag" localSheetId="18" hidden="1">{"'Sheet1'!$L$16"}</definedName>
    <definedName name="Ìag" localSheetId="14" hidden="1">{"'Sheet1'!$L$16"}</definedName>
    <definedName name="Ìag" localSheetId="15" hidden="1">{"'Sheet1'!$L$16"}</definedName>
    <definedName name="Ìag" hidden="1">{"'Sheet1'!$L$16"}</definedName>
    <definedName name="IBCYear" localSheetId="23">#REF!</definedName>
    <definedName name="IBCYear">#REF!</definedName>
    <definedName name="IBD00110チェック仕様" localSheetId="3" hidden="1">{"'Sheet1'!$A$3:$I$11"}</definedName>
    <definedName name="IBD00110チェック仕様" localSheetId="9" hidden="1">{"'Sheet1'!$A$3:$I$11"}</definedName>
    <definedName name="IBD00110チェック仕様" localSheetId="8" hidden="1">{"'Sheet1'!$A$3:$I$11"}</definedName>
    <definedName name="IBD00110チェック仕様" localSheetId="0" hidden="1">{"'Sheet1'!$A$3:$I$11"}</definedName>
    <definedName name="IBD00110チェック仕様" localSheetId="10" hidden="1">{"'Sheet1'!$A$3:$I$11"}</definedName>
    <definedName name="IBD00110チェック仕様" localSheetId="6" hidden="1">{"'Sheet1'!$A$3:$I$11"}</definedName>
    <definedName name="IBD00110チェック仕様" localSheetId="12" hidden="1">{"'Sheet1'!$A$3:$I$11"}</definedName>
    <definedName name="IBD00110チェック仕様" localSheetId="11" hidden="1">{"'Sheet1'!$A$3:$I$11"}</definedName>
    <definedName name="IBD00110チェック仕様" localSheetId="1" hidden="1">{"'Sheet1'!$A$3:$I$11"}</definedName>
    <definedName name="IBD00110チェック仕様" localSheetId="2" hidden="1">{"'Sheet1'!$A$3:$I$11"}</definedName>
    <definedName name="IBD00110チェック仕様" localSheetId="4" hidden="1">{"'Sheet1'!$A$3:$I$11"}</definedName>
    <definedName name="IBD00110チェック仕様" localSheetId="16" hidden="1">{"'Sheet1'!$A$3:$I$11"}</definedName>
    <definedName name="IBD00110チェック仕様" localSheetId="21" hidden="1">{"'Sheet1'!$A$3:$I$11"}</definedName>
    <definedName name="IBD00110チェック仕様" localSheetId="5" hidden="1">{"'Sheet1'!$A$3:$I$11"}</definedName>
    <definedName name="IBD00110チェック仕様" localSheetId="7" hidden="1">{"'Sheet1'!$A$3:$I$11"}</definedName>
    <definedName name="IBD00110チェック仕様" localSheetId="13" hidden="1">{"'Sheet1'!$A$3:$I$11"}</definedName>
    <definedName name="IBD00110チェック仕様" localSheetId="14" hidden="1">{"'Sheet1'!$A$3:$I$11"}</definedName>
    <definedName name="IBD00110チェック仕様" localSheetId="15" hidden="1">{"'Sheet1'!$A$3:$I$11"}</definedName>
    <definedName name="IBD00110チェック仕様" hidden="1">{"'Sheet1'!$A$3:$I$11"}</definedName>
    <definedName name="IBE09000チェック仕様" localSheetId="3" hidden="1">{"'Sheet1'!$A$3:$I$11"}</definedName>
    <definedName name="IBE09000チェック仕様" localSheetId="9" hidden="1">{"'Sheet1'!$A$3:$I$11"}</definedName>
    <definedName name="IBE09000チェック仕様" localSheetId="8" hidden="1">{"'Sheet1'!$A$3:$I$11"}</definedName>
    <definedName name="IBE09000チェック仕様" localSheetId="0" hidden="1">{"'Sheet1'!$A$3:$I$11"}</definedName>
    <definedName name="IBE09000チェック仕様" localSheetId="10" hidden="1">{"'Sheet1'!$A$3:$I$11"}</definedName>
    <definedName name="IBE09000チェック仕様" localSheetId="6" hidden="1">{"'Sheet1'!$A$3:$I$11"}</definedName>
    <definedName name="IBE09000チェック仕様" localSheetId="12" hidden="1">{"'Sheet1'!$A$3:$I$11"}</definedName>
    <definedName name="IBE09000チェック仕様" localSheetId="11" hidden="1">{"'Sheet1'!$A$3:$I$11"}</definedName>
    <definedName name="IBE09000チェック仕様" localSheetId="1" hidden="1">{"'Sheet1'!$A$3:$I$11"}</definedName>
    <definedName name="IBE09000チェック仕様" localSheetId="2" hidden="1">{"'Sheet1'!$A$3:$I$11"}</definedName>
    <definedName name="IBE09000チェック仕様" localSheetId="4" hidden="1">{"'Sheet1'!$A$3:$I$11"}</definedName>
    <definedName name="IBE09000チェック仕様" localSheetId="16" hidden="1">{"'Sheet1'!$A$3:$I$11"}</definedName>
    <definedName name="IBE09000チェック仕様" localSheetId="21" hidden="1">{"'Sheet1'!$A$3:$I$11"}</definedName>
    <definedName name="IBE09000チェック仕様" localSheetId="5" hidden="1">{"'Sheet1'!$A$3:$I$11"}</definedName>
    <definedName name="IBE09000チェック仕様" localSheetId="7" hidden="1">{"'Sheet1'!$A$3:$I$11"}</definedName>
    <definedName name="IBE09000チェック仕様" localSheetId="13" hidden="1">{"'Sheet1'!$A$3:$I$11"}</definedName>
    <definedName name="IBE09000チェック仕様" localSheetId="14" hidden="1">{"'Sheet1'!$A$3:$I$11"}</definedName>
    <definedName name="IBE09000チェック仕様" localSheetId="15" hidden="1">{"'Sheet1'!$A$3:$I$11"}</definedName>
    <definedName name="IBE09000チェック仕様" hidden="1">{"'Sheet1'!$A$3:$I$11"}</definedName>
    <definedName name="ID_Stack" localSheetId="3">'[41]Noise (3)'!$C$13</definedName>
    <definedName name="ID_Stack" localSheetId="2">'[41]Noise (3)'!$C$13</definedName>
    <definedName name="ID_Stack" localSheetId="4">'[41]Noise (3)'!$C$13</definedName>
    <definedName name="ID_Stack" localSheetId="16">'[41]Noise (3)'!$C$13</definedName>
    <definedName name="ID_Stack" localSheetId="21">'[41]Noise (3)'!$C$13</definedName>
    <definedName name="ID_Stack" localSheetId="5">'[41]Noise (3)'!$C$13</definedName>
    <definedName name="ID_Stack" localSheetId="13">'[41]Noise (3)'!$C$13</definedName>
    <definedName name="ID_Stack" localSheetId="18">'[41]Noise (3)'!$C$13</definedName>
    <definedName name="ID_Stack" localSheetId="14">'[41]Noise (3)'!$C$13</definedName>
    <definedName name="ID_Stack" localSheetId="15">'[41]Noise (3)'!$C$13</definedName>
    <definedName name="ID_Stack">'[41]Noise (3)'!$C$13</definedName>
    <definedName name="IDC">#REF!</definedName>
    <definedName name="IDLAB_COST">#REF!</definedName>
    <definedName name="idr">#REF!</definedName>
    <definedName name="IGLE" hidden="1">#REF!</definedName>
    <definedName name="II" localSheetId="3" hidden="1">{#N/A,#N/A,FALSE,"JACKETS (1100 t) (1)"}</definedName>
    <definedName name="II" localSheetId="2" hidden="1">{#N/A,#N/A,FALSE,"JACKETS (1100 t) (1)"}</definedName>
    <definedName name="II" localSheetId="4" hidden="1">{#N/A,#N/A,FALSE,"JACKETS (1100 t) (1)"}</definedName>
    <definedName name="II" localSheetId="16" hidden="1">{#N/A,#N/A,FALSE,"JACKETS (1100 t) (1)"}</definedName>
    <definedName name="II" localSheetId="21" hidden="1">{#N/A,#N/A,FALSE,"JACKETS (1100 t) (1)"}</definedName>
    <definedName name="II" localSheetId="5" hidden="1">{#N/A,#N/A,FALSE,"JACKETS (1100 t) (1)"}</definedName>
    <definedName name="II" localSheetId="13" hidden="1">{#N/A,#N/A,FALSE,"JACKETS (1100 t) (1)"}</definedName>
    <definedName name="II" localSheetId="14" hidden="1">{#N/A,#N/A,FALSE,"JACKETS (1100 t) (1)"}</definedName>
    <definedName name="II" localSheetId="15" hidden="1">{#N/A,#N/A,FALSE,"JACKETS (1100 t) (1)"}</definedName>
    <definedName name="II" hidden="1">{#N/A,#N/A,FALSE,"JACKETS (1100 t) (1)"}</definedName>
    <definedName name="iiouolkll" localSheetId="3" hidden="1">{#N/A,#N/A,FALSE,"CCTV"}</definedName>
    <definedName name="iiouolkll" localSheetId="9" hidden="1">{#N/A,#N/A,FALSE,"CCTV"}</definedName>
    <definedName name="iiouolkll" localSheetId="8" hidden="1">{#N/A,#N/A,FALSE,"CCTV"}</definedName>
    <definedName name="iiouolkll" localSheetId="0" hidden="1">{#N/A,#N/A,FALSE,"CCTV"}</definedName>
    <definedName name="iiouolkll" localSheetId="10" hidden="1">{#N/A,#N/A,FALSE,"CCTV"}</definedName>
    <definedName name="iiouolkll" localSheetId="6" hidden="1">{#N/A,#N/A,FALSE,"CCTV"}</definedName>
    <definedName name="iiouolkll" localSheetId="12" hidden="1">{#N/A,#N/A,FALSE,"CCTV"}</definedName>
    <definedName name="iiouolkll" localSheetId="11" hidden="1">{#N/A,#N/A,FALSE,"CCTV"}</definedName>
    <definedName name="iiouolkll" localSheetId="1" hidden="1">{#N/A,#N/A,FALSE,"CCTV"}</definedName>
    <definedName name="iiouolkll" localSheetId="2" hidden="1">{#N/A,#N/A,FALSE,"CCTV"}</definedName>
    <definedName name="iiouolkll" localSheetId="4" hidden="1">{#N/A,#N/A,FALSE,"CCTV"}</definedName>
    <definedName name="iiouolkll" localSheetId="16" hidden="1">{#N/A,#N/A,FALSE,"CCTV"}</definedName>
    <definedName name="iiouolkll" localSheetId="21" hidden="1">{#N/A,#N/A,FALSE,"CCTV"}</definedName>
    <definedName name="iiouolkll" localSheetId="5" hidden="1">{#N/A,#N/A,FALSE,"CCTV"}</definedName>
    <definedName name="iiouolkll" localSheetId="23" hidden="1">{#N/A,#N/A,FALSE,"CCTV"}</definedName>
    <definedName name="iiouolkll" localSheetId="7" hidden="1">{#N/A,#N/A,FALSE,"CCTV"}</definedName>
    <definedName name="iiouolkll" localSheetId="13" hidden="1">{#N/A,#N/A,FALSE,"CCTV"}</definedName>
    <definedName name="iiouolkll" localSheetId="18" hidden="1">{#N/A,#N/A,FALSE,"CCTV"}</definedName>
    <definedName name="iiouolkll" localSheetId="14" hidden="1">{#N/A,#N/A,FALSE,"CCTV"}</definedName>
    <definedName name="iiouolkll" localSheetId="15" hidden="1">{#N/A,#N/A,FALSE,"CCTV"}</definedName>
    <definedName name="iiouolkll" hidden="1">{#N/A,#N/A,FALSE,"CCTV"}</definedName>
    <definedName name="inch_mm">25.4</definedName>
    <definedName name="Incoterms">#REF!</definedName>
    <definedName name="Ind_FC_ConsMat" localSheetId="23">#REF!</definedName>
    <definedName name="Ind_FC_ConsMat">#REF!</definedName>
    <definedName name="Ind_FC_EquipDepr" localSheetId="23">#REF!</definedName>
    <definedName name="Ind_FC_EquipDepr">#REF!</definedName>
    <definedName name="Ind_FC_ExpLab" localSheetId="23">#REF!</definedName>
    <definedName name="Ind_FC_ExpLab">#REF!</definedName>
    <definedName name="Ind_FC_Food" localSheetId="23">#REF!</definedName>
    <definedName name="Ind_FC_Food">#REF!</definedName>
    <definedName name="Ind_FC_LocalLab" localSheetId="23">#REF!</definedName>
    <definedName name="Ind_FC_LocalLab">#REF!</definedName>
    <definedName name="Ind_FC_OceanFr" localSheetId="23">#REF!</definedName>
    <definedName name="Ind_FC_OceanFr">#REF!</definedName>
    <definedName name="Ind_FC_Phone" localSheetId="23">#REF!</definedName>
    <definedName name="Ind_FC_Phone">#REF!</definedName>
    <definedName name="Ind_FC_RentEquip" localSheetId="23">#REF!</definedName>
    <definedName name="Ind_FC_RentEquip">#REF!</definedName>
    <definedName name="Ind_FC_RentHouse" localSheetId="23">#REF!</definedName>
    <definedName name="Ind_FC_RentHouse">#REF!</definedName>
    <definedName name="Ind_FC_Spare" localSheetId="23">#REF!</definedName>
    <definedName name="Ind_FC_Spare">#REF!</definedName>
    <definedName name="Ind_FC_Travel" localSheetId="23">#REF!</definedName>
    <definedName name="Ind_FC_Travel">#REF!</definedName>
    <definedName name="IND_LAB">#REF!</definedName>
    <definedName name="Ind_LC_ClearCost" localSheetId="23">#REF!</definedName>
    <definedName name="Ind_LC_ClearCost">#REF!</definedName>
    <definedName name="Ind_LC_ConsMat" localSheetId="23">#REF!</definedName>
    <definedName name="Ind_LC_ConsMat">#REF!</definedName>
    <definedName name="Ind_LC_CustDuty" localSheetId="23">#REF!</definedName>
    <definedName name="Ind_LC_CustDuty">#REF!</definedName>
    <definedName name="Ind_LC_EquipDepr" localSheetId="23">#REF!</definedName>
    <definedName name="Ind_LC_EquipDepr">#REF!</definedName>
    <definedName name="Ind_LC_EquipTransp" localSheetId="23">#REF!</definedName>
    <definedName name="Ind_LC_EquipTransp">#REF!</definedName>
    <definedName name="Ind_LC_ExpLab" localSheetId="23">#REF!</definedName>
    <definedName name="Ind_LC_ExpLab">#REF!</definedName>
    <definedName name="Ind_LC_Food" localSheetId="23">#REF!</definedName>
    <definedName name="Ind_LC_Food">#REF!</definedName>
    <definedName name="Ind_LC_LocalLab" localSheetId="23">#REF!</definedName>
    <definedName name="Ind_LC_LocalLab">#REF!</definedName>
    <definedName name="Ind_LC_Phone" localSheetId="23">#REF!</definedName>
    <definedName name="Ind_LC_Phone">#REF!</definedName>
    <definedName name="Ind_LC_RentEquip" localSheetId="23">#REF!</definedName>
    <definedName name="Ind_LC_RentEquip">#REF!</definedName>
    <definedName name="Ind_LC_RentHouse" localSheetId="23">#REF!</definedName>
    <definedName name="Ind_LC_RentHouse">#REF!</definedName>
    <definedName name="Ind_LC_Spare" localSheetId="23">#REF!</definedName>
    <definedName name="Ind_LC_Spare">#REF!</definedName>
    <definedName name="Ind_LC_Travel" localSheetId="23">#REF!</definedName>
    <definedName name="Ind_LC_Travel">#REF!</definedName>
    <definedName name="index2bay_in" localSheetId="23">#REF!</definedName>
    <definedName name="index2bay_in">#REF!</definedName>
    <definedName name="index2bay_out" localSheetId="23">#REF!</definedName>
    <definedName name="index2bay_out">#REF!</definedName>
    <definedName name="INDIRECT_COST">#REF!</definedName>
    <definedName name="IndirectHours" localSheetId="23">#REF!</definedName>
    <definedName name="IndirectHours">#REF!</definedName>
    <definedName name="INDMANP">#REF!</definedName>
    <definedName name="InfoDialog">"Dialogfeldrahmen 1"</definedName>
    <definedName name="InletFlowProfile" localSheetId="3">'[41]Noise (3)'!$C$33</definedName>
    <definedName name="InletFlowProfile" localSheetId="2">'[41]Noise (3)'!$C$33</definedName>
    <definedName name="InletFlowProfile" localSheetId="4">'[41]Noise (3)'!$C$33</definedName>
    <definedName name="InletFlowProfile" localSheetId="16">'[41]Noise (3)'!$C$33</definedName>
    <definedName name="InletFlowProfile" localSheetId="21">'[41]Noise (3)'!$C$33</definedName>
    <definedName name="InletFlowProfile" localSheetId="5">'[41]Noise (3)'!$C$33</definedName>
    <definedName name="InletFlowProfile" localSheetId="13">'[41]Noise (3)'!$C$33</definedName>
    <definedName name="InletFlowProfile" localSheetId="18">'[41]Noise (3)'!$C$33</definedName>
    <definedName name="InletFlowProfile" localSheetId="14">'[41]Noise (3)'!$C$33</definedName>
    <definedName name="InletFlowProfile" localSheetId="15">'[41]Noise (3)'!$C$33</definedName>
    <definedName name="InletFlowProfile">'[41]Noise (3)'!$C$33</definedName>
    <definedName name="InputData">#REF!,#REF!,#REF!,#REF!,#REF!,#REF!,#REF!</definedName>
    <definedName name="INST">'[46]S N'!$B$61:$I$78</definedName>
    <definedName name="INSU">'[46]S N'!$B$79:$I$96</definedName>
    <definedName name="insulation" localSheetId="3" hidden="1">{#N/A,#N/A,FALSE,"CCTV"}</definedName>
    <definedName name="insulation" localSheetId="2" hidden="1">{#N/A,#N/A,FALSE,"CCTV"}</definedName>
    <definedName name="insulation" localSheetId="4" hidden="1">{#N/A,#N/A,FALSE,"CCTV"}</definedName>
    <definedName name="insulation" localSheetId="16" hidden="1">{#N/A,#N/A,FALSE,"CCTV"}</definedName>
    <definedName name="insulation" localSheetId="21" hidden="1">{#N/A,#N/A,FALSE,"CCTV"}</definedName>
    <definedName name="insulation" localSheetId="5" hidden="1">{#N/A,#N/A,FALSE,"CCTV"}</definedName>
    <definedName name="insulation" localSheetId="13" hidden="1">{#N/A,#N/A,FALSE,"CCTV"}</definedName>
    <definedName name="insulation" localSheetId="14" hidden="1">{#N/A,#N/A,FALSE,"CCTV"}</definedName>
    <definedName name="insulation" localSheetId="15" hidden="1">{#N/A,#N/A,FALSE,"CCTV"}</definedName>
    <definedName name="insulation" hidden="1">{#N/A,#N/A,FALSE,"CCTV"}</definedName>
    <definedName name="InsulationMaterial" localSheetId="3">[34]DATA_LIST!$B$23:$B$34</definedName>
    <definedName name="InsulationMaterial" localSheetId="2">[34]DATA_LIST!$B$23:$B$34</definedName>
    <definedName name="InsulationMaterial" localSheetId="4">[34]DATA_LIST!$B$23:$B$34</definedName>
    <definedName name="InsulationMaterial" localSheetId="16">[34]DATA_LIST!$B$23:$B$34</definedName>
    <definedName name="InsulationMaterial" localSheetId="21">[34]DATA_LIST!$B$23:$B$34</definedName>
    <definedName name="InsulationMaterial" localSheetId="5">[34]DATA_LIST!$B$23:$B$34</definedName>
    <definedName name="InsulationMaterial" localSheetId="13">[34]DATA_LIST!$B$23:$B$34</definedName>
    <definedName name="InsulationMaterial" localSheetId="18">[34]DATA_LIST!$B$23:$B$34</definedName>
    <definedName name="InsulationMaterial" localSheetId="14">[34]DATA_LIST!$B$23:$B$34</definedName>
    <definedName name="InsulationMaterial" localSheetId="15">[34]DATA_LIST!$B$23:$B$34</definedName>
    <definedName name="InsulationMaterial">[34]DATA_LIST!$B$23:$B$34</definedName>
    <definedName name="InsulHt">#REF!</definedName>
    <definedName name="Insurance" localSheetId="3">[51]Summary!$D$23</definedName>
    <definedName name="Insurance" localSheetId="2">[51]Summary!$D$23</definedName>
    <definedName name="Insurance" localSheetId="4">[51]Summary!$D$23</definedName>
    <definedName name="Insurance" localSheetId="16">[51]Summary!$D$23</definedName>
    <definedName name="Insurance" localSheetId="21">[51]Summary!$D$23</definedName>
    <definedName name="Insurance" localSheetId="5">[51]Summary!$D$23</definedName>
    <definedName name="Insurance" localSheetId="13">[51]Summary!$D$23</definedName>
    <definedName name="Insurance" localSheetId="18">[51]Summary!$D$23</definedName>
    <definedName name="Insurance" localSheetId="14">[51]Summary!$D$23</definedName>
    <definedName name="Insurance" localSheetId="15">[51]Summary!$D$23</definedName>
    <definedName name="Insurance">[51]Summary!$D$23</definedName>
    <definedName name="Int_with_adv" localSheetId="23">#REF!</definedName>
    <definedName name="Int_with_adv">#REF!</definedName>
    <definedName name="Int_without_adv" localSheetId="23">#REF!</definedName>
    <definedName name="Int_without_adv">#REF!</definedName>
    <definedName name="inter">#REF!</definedName>
    <definedName name="Interest_FC" localSheetId="23">#REF!</definedName>
    <definedName name="Interest_FC">#REF!</definedName>
    <definedName name="Interest_LC" localSheetId="23">#REF!</definedName>
    <definedName name="Interest_LC">#REF!</definedName>
    <definedName name="interest_on_adv" localSheetId="23">#REF!</definedName>
    <definedName name="interest_on_adv">#REF!</definedName>
    <definedName name="interest_wth_adv" localSheetId="23">#REF!</definedName>
    <definedName name="interest_wth_adv">#REF!</definedName>
    <definedName name="INTERFACE_FORMAT_VERSION" localSheetId="23">#REF!</definedName>
    <definedName name="INTERFACE_FORMAT_VERSION">#REF!</definedName>
    <definedName name="INTERFACE_NAME" localSheetId="23">#REF!</definedName>
    <definedName name="INTERFACE_NAME">#REF!</definedName>
    <definedName name="INTEST" localSheetId="3">[1]PP!$A$2:$N$44</definedName>
    <definedName name="INTEST" localSheetId="2">[1]PP!$A$2:$N$44</definedName>
    <definedName name="INTEST" localSheetId="4">[1]PP!$A$2:$N$44</definedName>
    <definedName name="INTEST" localSheetId="16">[1]PP!$A$2:$N$44</definedName>
    <definedName name="INTEST" localSheetId="21">[1]PP!$A$2:$N$44</definedName>
    <definedName name="INTEST" localSheetId="5">[1]PP!$A$2:$N$44</definedName>
    <definedName name="INTEST" localSheetId="13">[1]PP!$A$2:$N$44</definedName>
    <definedName name="INTEST" localSheetId="18">[1]PP!$A$2:$N$44</definedName>
    <definedName name="INTEST" localSheetId="14">[1]PP!$A$2:$N$44</definedName>
    <definedName name="INTEST" localSheetId="15">[1]PP!$A$2:$N$44</definedName>
    <definedName name="INTEST">[1]PP!$A$2:$N$44</definedName>
    <definedName name="intracs" localSheetId="3" hidden="1">{"cost",#N/A,FALSE,"B";"Sum",#N/A,FALSE,"C";"Sal1",#N/A,FALSE,"D";"Sal2",#N/A,FALSE,"D";"Mob",#N/A,FALSE,"E";"Eqpcst1",#N/A,FALSE,"F";"Eqpcst2",#N/A,FALSE,"F";"Eqpcst3",#N/A,FALSE,"F";"Est1",#N/A,FALSE,"G";"Est2",#N/A,FALSE,"G";"Fin",#N/A,FALSE,"H";"EqpCal",#N/A,FALSE,"I";"ManCal1",#N/A,FALSE,"J";"ManCal2",#N/A,FALSE,"J";"Consm",#N/A,FALSE,"L";"B O",#N/A,FALSE,"M";"S C",#N/A,FALSE,"N"}</definedName>
    <definedName name="intracs" localSheetId="2" hidden="1">{"cost",#N/A,FALSE,"B";"Sum",#N/A,FALSE,"C";"Sal1",#N/A,FALSE,"D";"Sal2",#N/A,FALSE,"D";"Mob",#N/A,FALSE,"E";"Eqpcst1",#N/A,FALSE,"F";"Eqpcst2",#N/A,FALSE,"F";"Eqpcst3",#N/A,FALSE,"F";"Est1",#N/A,FALSE,"G";"Est2",#N/A,FALSE,"G";"Fin",#N/A,FALSE,"H";"EqpCal",#N/A,FALSE,"I";"ManCal1",#N/A,FALSE,"J";"ManCal2",#N/A,FALSE,"J";"Consm",#N/A,FALSE,"L";"B O",#N/A,FALSE,"M";"S C",#N/A,FALSE,"N"}</definedName>
    <definedName name="intracs" localSheetId="4" hidden="1">{"cost",#N/A,FALSE,"B";"Sum",#N/A,FALSE,"C";"Sal1",#N/A,FALSE,"D";"Sal2",#N/A,FALSE,"D";"Mob",#N/A,FALSE,"E";"Eqpcst1",#N/A,FALSE,"F";"Eqpcst2",#N/A,FALSE,"F";"Eqpcst3",#N/A,FALSE,"F";"Est1",#N/A,FALSE,"G";"Est2",#N/A,FALSE,"G";"Fin",#N/A,FALSE,"H";"EqpCal",#N/A,FALSE,"I";"ManCal1",#N/A,FALSE,"J";"ManCal2",#N/A,FALSE,"J";"Consm",#N/A,FALSE,"L";"B O",#N/A,FALSE,"M";"S C",#N/A,FALSE,"N"}</definedName>
    <definedName name="intracs" localSheetId="16" hidden="1">{"cost",#N/A,FALSE,"B";"Sum",#N/A,FALSE,"C";"Sal1",#N/A,FALSE,"D";"Sal2",#N/A,FALSE,"D";"Mob",#N/A,FALSE,"E";"Eqpcst1",#N/A,FALSE,"F";"Eqpcst2",#N/A,FALSE,"F";"Eqpcst3",#N/A,FALSE,"F";"Est1",#N/A,FALSE,"G";"Est2",#N/A,FALSE,"G";"Fin",#N/A,FALSE,"H";"EqpCal",#N/A,FALSE,"I";"ManCal1",#N/A,FALSE,"J";"ManCal2",#N/A,FALSE,"J";"Consm",#N/A,FALSE,"L";"B O",#N/A,FALSE,"M";"S C",#N/A,FALSE,"N"}</definedName>
    <definedName name="intracs" localSheetId="21" hidden="1">{"cost",#N/A,FALSE,"B";"Sum",#N/A,FALSE,"C";"Sal1",#N/A,FALSE,"D";"Sal2",#N/A,FALSE,"D";"Mob",#N/A,FALSE,"E";"Eqpcst1",#N/A,FALSE,"F";"Eqpcst2",#N/A,FALSE,"F";"Eqpcst3",#N/A,FALSE,"F";"Est1",#N/A,FALSE,"G";"Est2",#N/A,FALSE,"G";"Fin",#N/A,FALSE,"H";"EqpCal",#N/A,FALSE,"I";"ManCal1",#N/A,FALSE,"J";"ManCal2",#N/A,FALSE,"J";"Consm",#N/A,FALSE,"L";"B O",#N/A,FALSE,"M";"S C",#N/A,FALSE,"N"}</definedName>
    <definedName name="intracs" localSheetId="5" hidden="1">{"cost",#N/A,FALSE,"B";"Sum",#N/A,FALSE,"C";"Sal1",#N/A,FALSE,"D";"Sal2",#N/A,FALSE,"D";"Mob",#N/A,FALSE,"E";"Eqpcst1",#N/A,FALSE,"F";"Eqpcst2",#N/A,FALSE,"F";"Eqpcst3",#N/A,FALSE,"F";"Est1",#N/A,FALSE,"G";"Est2",#N/A,FALSE,"G";"Fin",#N/A,FALSE,"H";"EqpCal",#N/A,FALSE,"I";"ManCal1",#N/A,FALSE,"J";"ManCal2",#N/A,FALSE,"J";"Consm",#N/A,FALSE,"L";"B O",#N/A,FALSE,"M";"S C",#N/A,FALSE,"N"}</definedName>
    <definedName name="intracs" localSheetId="13" hidden="1">{"cost",#N/A,FALSE,"B";"Sum",#N/A,FALSE,"C";"Sal1",#N/A,FALSE,"D";"Sal2",#N/A,FALSE,"D";"Mob",#N/A,FALSE,"E";"Eqpcst1",#N/A,FALSE,"F";"Eqpcst2",#N/A,FALSE,"F";"Eqpcst3",#N/A,FALSE,"F";"Est1",#N/A,FALSE,"G";"Est2",#N/A,FALSE,"G";"Fin",#N/A,FALSE,"H";"EqpCal",#N/A,FALSE,"I";"ManCal1",#N/A,FALSE,"J";"ManCal2",#N/A,FALSE,"J";"Consm",#N/A,FALSE,"L";"B O",#N/A,FALSE,"M";"S C",#N/A,FALSE,"N"}</definedName>
    <definedName name="intracs" localSheetId="14" hidden="1">{"cost",#N/A,FALSE,"B";"Sum",#N/A,FALSE,"C";"Sal1",#N/A,FALSE,"D";"Sal2",#N/A,FALSE,"D";"Mob",#N/A,FALSE,"E";"Eqpcst1",#N/A,FALSE,"F";"Eqpcst2",#N/A,FALSE,"F";"Eqpcst3",#N/A,FALSE,"F";"Est1",#N/A,FALSE,"G";"Est2",#N/A,FALSE,"G";"Fin",#N/A,FALSE,"H";"EqpCal",#N/A,FALSE,"I";"ManCal1",#N/A,FALSE,"J";"ManCal2",#N/A,FALSE,"J";"Consm",#N/A,FALSE,"L";"B O",#N/A,FALSE,"M";"S C",#N/A,FALSE,"N"}</definedName>
    <definedName name="intracs" localSheetId="15"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iop" localSheetId="3" hidden="1">{"'Sheet1'!$L$16"}</definedName>
    <definedName name="iop" localSheetId="2" hidden="1">{"'Sheet1'!$L$16"}</definedName>
    <definedName name="iop" localSheetId="4" hidden="1">{"'Sheet1'!$L$16"}</definedName>
    <definedName name="iop" localSheetId="16" hidden="1">{"'Sheet1'!$L$16"}</definedName>
    <definedName name="iop" localSheetId="21" hidden="1">{"'Sheet1'!$L$16"}</definedName>
    <definedName name="iop" localSheetId="5" hidden="1">{"'Sheet1'!$L$16"}</definedName>
    <definedName name="iop" localSheetId="13" hidden="1">{"'Sheet1'!$L$16"}</definedName>
    <definedName name="iop" localSheetId="14" hidden="1">{"'Sheet1'!$L$16"}</definedName>
    <definedName name="iop" localSheetId="15" hidden="1">{"'Sheet1'!$L$16"}</definedName>
    <definedName name="iop" hidden="1">{"'Sheet1'!$L$16"}</definedName>
    <definedName name="IPEcDPres" localSheetId="23">#REF!</definedName>
    <definedName name="IPEcDPres">#REF!</definedName>
    <definedName name="IPEcTbDPres" localSheetId="23">#REF!</definedName>
    <definedName name="IPEcTbDPres">#REF!</definedName>
    <definedName name="IPEcV" localSheetId="23">#REF!</definedName>
    <definedName name="IPEcV">#REF!</definedName>
    <definedName name="IPEvDPres" localSheetId="23">#REF!</definedName>
    <definedName name="IPEvDPres">#REF!</definedName>
    <definedName name="IPFWDPres" localSheetId="23">#REF!</definedName>
    <definedName name="IPFWDPres">#REF!</definedName>
    <definedName name="IPFWDPress" localSheetId="23">#REF!</definedName>
    <definedName name="IPFWDPress">#REF!</definedName>
    <definedName name="IPSRV" localSheetId="23">#REF!</definedName>
    <definedName name="IPSRV">#REF!</definedName>
    <definedName name="IPSysDPres" localSheetId="23">#REF!</definedName>
    <definedName name="IPSysDPres">#REF!</definedName>
    <definedName name="IPT">#N/A</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 localSheetId="3" hidden="1">{"'Sheet1'!$L$16"}</definedName>
    <definedName name="is" localSheetId="2" hidden="1">{"'Sheet1'!$L$16"}</definedName>
    <definedName name="is" localSheetId="4" hidden="1">{"'Sheet1'!$L$16"}</definedName>
    <definedName name="is" localSheetId="16" hidden="1">{"'Sheet1'!$L$16"}</definedName>
    <definedName name="is" localSheetId="21" hidden="1">{"'Sheet1'!$L$16"}</definedName>
    <definedName name="is" localSheetId="5" hidden="1">{"'Sheet1'!$L$16"}</definedName>
    <definedName name="is" localSheetId="13" hidden="1">{"'Sheet1'!$L$16"}</definedName>
    <definedName name="is" localSheetId="14" hidden="1">{"'Sheet1'!$L$16"}</definedName>
    <definedName name="is" localSheetId="15" hidden="1">{"'Sheet1'!$L$16"}</definedName>
    <definedName name="is" hidden="1">{"'Sheet1'!$L$16"}</definedName>
    <definedName name="isken">#REF!</definedName>
    <definedName name="ISO" localSheetId="23">#REF!</definedName>
    <definedName name="ISO">#REF!</definedName>
    <definedName name="it" localSheetId="3" hidden="1">{"'Sheet1'!$L$16"}</definedName>
    <definedName name="it" localSheetId="2" hidden="1">{"'Sheet1'!$L$16"}</definedName>
    <definedName name="it" localSheetId="4" hidden="1">{"'Sheet1'!$L$16"}</definedName>
    <definedName name="it" localSheetId="16" hidden="1">{"'Sheet1'!$L$16"}</definedName>
    <definedName name="it" localSheetId="21" hidden="1">{"'Sheet1'!$L$16"}</definedName>
    <definedName name="it" localSheetId="5" hidden="1">{"'Sheet1'!$L$16"}</definedName>
    <definedName name="it" localSheetId="13" hidden="1">{"'Sheet1'!$L$16"}</definedName>
    <definedName name="it" localSheetId="14" hidden="1">{"'Sheet1'!$L$16"}</definedName>
    <definedName name="it" localSheetId="15" hidden="1">{"'Sheet1'!$L$16"}</definedName>
    <definedName name="it" hidden="1">{"'Sheet1'!$L$16"}</definedName>
    <definedName name="itb" localSheetId="3" hidden="1">{#N/A,#N/A,FALSE,"CCTV"}</definedName>
    <definedName name="itb" localSheetId="2" hidden="1">{#N/A,#N/A,FALSE,"CCTV"}</definedName>
    <definedName name="itb" localSheetId="4" hidden="1">{#N/A,#N/A,FALSE,"CCTV"}</definedName>
    <definedName name="itb" localSheetId="16" hidden="1">{#N/A,#N/A,FALSE,"CCTV"}</definedName>
    <definedName name="itb" localSheetId="21" hidden="1">{#N/A,#N/A,FALSE,"CCTV"}</definedName>
    <definedName name="itb" localSheetId="5" hidden="1">{#N/A,#N/A,FALSE,"CCTV"}</definedName>
    <definedName name="itb" localSheetId="13" hidden="1">{#N/A,#N/A,FALSE,"CCTV"}</definedName>
    <definedName name="itb" localSheetId="14" hidden="1">{#N/A,#N/A,FALSE,"CCTV"}</definedName>
    <definedName name="itb" localSheetId="15" hidden="1">{#N/A,#N/A,FALSE,"CCTV"}</definedName>
    <definedName name="itb" hidden="1">{#N/A,#N/A,FALSE,"CCTV"}</definedName>
    <definedName name="ItemName">'[65]Data Input'!$G$11</definedName>
    <definedName name="ItemNo">'[65]Data Input'!$D$5</definedName>
    <definedName name="iyuuku" localSheetId="3" hidden="1">[12]Spread!#REF!</definedName>
    <definedName name="iyuuku" localSheetId="2" hidden="1">[12]Spread!#REF!</definedName>
    <definedName name="iyuuku" localSheetId="4" hidden="1">[12]Spread!#REF!</definedName>
    <definedName name="iyuuku" localSheetId="16" hidden="1">[12]Spread!#REF!</definedName>
    <definedName name="iyuuku" localSheetId="21" hidden="1">[12]Spread!#REF!</definedName>
    <definedName name="iyuuku" localSheetId="5" hidden="1">[12]Spread!#REF!</definedName>
    <definedName name="iyuuku" localSheetId="13" hidden="1">[12]Spread!#REF!</definedName>
    <definedName name="iyuuku" localSheetId="18" hidden="1">[12]Spread!#REF!</definedName>
    <definedName name="iyuuku" localSheetId="14" hidden="1">[12]Spread!#REF!</definedName>
    <definedName name="iyuuku" localSheetId="15" hidden="1">[12]Spread!#REF!</definedName>
    <definedName name="iyuuku" hidden="1">[12]Spread!#REF!</definedName>
    <definedName name="J" localSheetId="3">#REF!</definedName>
    <definedName name="j" localSheetId="9">#REF!</definedName>
    <definedName name="j" localSheetId="8">#REF!</definedName>
    <definedName name="j" localSheetId="0">#REF!</definedName>
    <definedName name="j" localSheetId="10">#REF!</definedName>
    <definedName name="j" localSheetId="6">#REF!</definedName>
    <definedName name="j" localSheetId="12">#REF!</definedName>
    <definedName name="j" localSheetId="11">#REF!</definedName>
    <definedName name="j" localSheetId="1">#REF!</definedName>
    <definedName name="J" localSheetId="2">#REF!</definedName>
    <definedName name="J" localSheetId="4">#REF!</definedName>
    <definedName name="J" localSheetId="16">#REF!</definedName>
    <definedName name="J" localSheetId="21">#REF!</definedName>
    <definedName name="J" localSheetId="5">#REF!</definedName>
    <definedName name="j" localSheetId="7">#REF!</definedName>
    <definedName name="j" localSheetId="13">#REF!</definedName>
    <definedName name="j" localSheetId="18">#REF!</definedName>
    <definedName name="j" localSheetId="14">#REF!</definedName>
    <definedName name="j" localSheetId="15">#REF!</definedName>
    <definedName name="J">[28]Breech_Duct!$B$71</definedName>
    <definedName name="JAAR_1" localSheetId="23">#REF!</definedName>
    <definedName name="JAAR_1">#REF!</definedName>
    <definedName name="JAAR_2" localSheetId="23">#REF!</definedName>
    <definedName name="JAAR_2">#REF!</definedName>
    <definedName name="janein">#REF!</definedName>
    <definedName name="jartj">#REF!</definedName>
    <definedName name="JDFHERHGFHJ" localSheetId="3" hidden="1">{#N/A,#N/A,FALSE,"포장2"}</definedName>
    <definedName name="JDFHERHGFHJ" localSheetId="2" hidden="1">{#N/A,#N/A,FALSE,"포장2"}</definedName>
    <definedName name="JDFHERHGFHJ" localSheetId="4" hidden="1">{#N/A,#N/A,FALSE,"포장2"}</definedName>
    <definedName name="JDFHERHGFHJ" localSheetId="16" hidden="1">{#N/A,#N/A,FALSE,"포장2"}</definedName>
    <definedName name="JDFHERHGFHJ" localSheetId="21" hidden="1">{#N/A,#N/A,FALSE,"포장2"}</definedName>
    <definedName name="JDFHERHGFHJ" localSheetId="5" hidden="1">{#N/A,#N/A,FALSE,"포장2"}</definedName>
    <definedName name="JDFHERHGFHJ" localSheetId="13" hidden="1">{#N/A,#N/A,FALSE,"포장2"}</definedName>
    <definedName name="JDFHERHGFHJ" localSheetId="14" hidden="1">{#N/A,#N/A,FALSE,"포장2"}</definedName>
    <definedName name="JDFHERHGFHJ" localSheetId="15" hidden="1">{#N/A,#N/A,FALSE,"포장2"}</definedName>
    <definedName name="JDFHERHGFHJ" hidden="1">{#N/A,#N/A,FALSE,"포장2"}</definedName>
    <definedName name="JDFHERHGFJFD" localSheetId="3" hidden="1">{#N/A,#N/A,FALSE,"포장1";#N/A,#N/A,FALSE,"포장1"}</definedName>
    <definedName name="JDFHERHGFJFD" localSheetId="2" hidden="1">{#N/A,#N/A,FALSE,"포장1";#N/A,#N/A,FALSE,"포장1"}</definedName>
    <definedName name="JDFHERHGFJFD" localSheetId="4" hidden="1">{#N/A,#N/A,FALSE,"포장1";#N/A,#N/A,FALSE,"포장1"}</definedName>
    <definedName name="JDFHERHGFJFD" localSheetId="16" hidden="1">{#N/A,#N/A,FALSE,"포장1";#N/A,#N/A,FALSE,"포장1"}</definedName>
    <definedName name="JDFHERHGFJFD" localSheetId="21" hidden="1">{#N/A,#N/A,FALSE,"포장1";#N/A,#N/A,FALSE,"포장1"}</definedName>
    <definedName name="JDFHERHGFJFD" localSheetId="5" hidden="1">{#N/A,#N/A,FALSE,"포장1";#N/A,#N/A,FALSE,"포장1"}</definedName>
    <definedName name="JDFHERHGFJFD" localSheetId="13" hidden="1">{#N/A,#N/A,FALSE,"포장1";#N/A,#N/A,FALSE,"포장1"}</definedName>
    <definedName name="JDFHERHGFJFD" localSheetId="14" hidden="1">{#N/A,#N/A,FALSE,"포장1";#N/A,#N/A,FALSE,"포장1"}</definedName>
    <definedName name="JDFHERHGFJFD" localSheetId="15" hidden="1">{#N/A,#N/A,FALSE,"포장1";#N/A,#N/A,FALSE,"포장1"}</definedName>
    <definedName name="JDFHERHGFJFD" hidden="1">{#N/A,#N/A,FALSE,"포장1";#N/A,#N/A,FALSE,"포장1"}</definedName>
    <definedName name="JDFHETHGFJ" localSheetId="3" hidden="1">{#N/A,#N/A,FALSE,"조골재"}</definedName>
    <definedName name="JDFHETHGFJ" localSheetId="2" hidden="1">{#N/A,#N/A,FALSE,"조골재"}</definedName>
    <definedName name="JDFHETHGFJ" localSheetId="4" hidden="1">{#N/A,#N/A,FALSE,"조골재"}</definedName>
    <definedName name="JDFHETHGFJ" localSheetId="16" hidden="1">{#N/A,#N/A,FALSE,"조골재"}</definedName>
    <definedName name="JDFHETHGFJ" localSheetId="21" hidden="1">{#N/A,#N/A,FALSE,"조골재"}</definedName>
    <definedName name="JDFHETHGFJ" localSheetId="5" hidden="1">{#N/A,#N/A,FALSE,"조골재"}</definedName>
    <definedName name="JDFHETHGFJ" localSheetId="13" hidden="1">{#N/A,#N/A,FALSE,"조골재"}</definedName>
    <definedName name="JDFHETHGFJ" localSheetId="14" hidden="1">{#N/A,#N/A,FALSE,"조골재"}</definedName>
    <definedName name="JDFHETHGFJ" localSheetId="15" hidden="1">{#N/A,#N/A,FALSE,"조골재"}</definedName>
    <definedName name="JDFHETHGFJ" hidden="1">{#N/A,#N/A,FALSE,"조골재"}</definedName>
    <definedName name="JDFHFDJDNDHT" localSheetId="3" hidden="1">{#N/A,#N/A,FALSE,"토공2"}</definedName>
    <definedName name="JDFHFDJDNDHT" localSheetId="2" hidden="1">{#N/A,#N/A,FALSE,"토공2"}</definedName>
    <definedName name="JDFHFDJDNDHT" localSheetId="4" hidden="1">{#N/A,#N/A,FALSE,"토공2"}</definedName>
    <definedName name="JDFHFDJDNDHT" localSheetId="16" hidden="1">{#N/A,#N/A,FALSE,"토공2"}</definedName>
    <definedName name="JDFHFDJDNDHT" localSheetId="21" hidden="1">{#N/A,#N/A,FALSE,"토공2"}</definedName>
    <definedName name="JDFHFDJDNDHT" localSheetId="5" hidden="1">{#N/A,#N/A,FALSE,"토공2"}</definedName>
    <definedName name="JDFHFDJDNDHT" localSheetId="13" hidden="1">{#N/A,#N/A,FALSE,"토공2"}</definedName>
    <definedName name="JDFHFDJDNDHT" localSheetId="14" hidden="1">{#N/A,#N/A,FALSE,"토공2"}</definedName>
    <definedName name="JDFHFDJDNDHT" localSheetId="15" hidden="1">{#N/A,#N/A,FALSE,"토공2"}</definedName>
    <definedName name="JDFHFDJDNDHT" hidden="1">{#N/A,#N/A,FALSE,"토공2"}</definedName>
    <definedName name="JDHDFHERHG" localSheetId="3" hidden="1">{#N/A,#N/A,FALSE,"이정표"}</definedName>
    <definedName name="JDHDFHERHG" localSheetId="2" hidden="1">{#N/A,#N/A,FALSE,"이정표"}</definedName>
    <definedName name="JDHDFHERHG" localSheetId="4" hidden="1">{#N/A,#N/A,FALSE,"이정표"}</definedName>
    <definedName name="JDHDFHERHG" localSheetId="16" hidden="1">{#N/A,#N/A,FALSE,"이정표"}</definedName>
    <definedName name="JDHDFHERHG" localSheetId="21" hidden="1">{#N/A,#N/A,FALSE,"이정표"}</definedName>
    <definedName name="JDHDFHERHG" localSheetId="5" hidden="1">{#N/A,#N/A,FALSE,"이정표"}</definedName>
    <definedName name="JDHDFHERHG" localSheetId="13" hidden="1">{#N/A,#N/A,FALSE,"이정표"}</definedName>
    <definedName name="JDHDFHERHG" localSheetId="14" hidden="1">{#N/A,#N/A,FALSE,"이정표"}</definedName>
    <definedName name="JDHDFHERHG" localSheetId="15" hidden="1">{#N/A,#N/A,FALSE,"이정표"}</definedName>
    <definedName name="JDHDFHERHG" hidden="1">{#N/A,#N/A,FALSE,"이정표"}</definedName>
    <definedName name="JDHGEHGFGJRTYJHFG" localSheetId="3" hidden="1">{#N/A,#N/A,FALSE,"구조1"}</definedName>
    <definedName name="JDHGEHGFGJRTYJHFG" localSheetId="2" hidden="1">{#N/A,#N/A,FALSE,"구조1"}</definedName>
    <definedName name="JDHGEHGFGJRTYJHFG" localSheetId="4" hidden="1">{#N/A,#N/A,FALSE,"구조1"}</definedName>
    <definedName name="JDHGEHGFGJRTYJHFG" localSheetId="16" hidden="1">{#N/A,#N/A,FALSE,"구조1"}</definedName>
    <definedName name="JDHGEHGFGJRTYJHFG" localSheetId="21" hidden="1">{#N/A,#N/A,FALSE,"구조1"}</definedName>
    <definedName name="JDHGEHGFGJRTYJHFG" localSheetId="5" hidden="1">{#N/A,#N/A,FALSE,"구조1"}</definedName>
    <definedName name="JDHGEHGFGJRTYJHFG" localSheetId="13" hidden="1">{#N/A,#N/A,FALSE,"구조1"}</definedName>
    <definedName name="JDHGEHGFGJRTYJHFG" localSheetId="14" hidden="1">{#N/A,#N/A,FALSE,"구조1"}</definedName>
    <definedName name="JDHGEHGFGJRTYJHFG" localSheetId="15" hidden="1">{#N/A,#N/A,FALSE,"구조1"}</definedName>
    <definedName name="JDHGEHGFGJRTYJHFG" hidden="1">{#N/A,#N/A,FALSE,"구조1"}</definedName>
    <definedName name="jhhhh" localSheetId="3" hidden="1">{#N/A,#N/A,FALSE,"CCTV"}</definedName>
    <definedName name="jhhhh" localSheetId="9" hidden="1">{#N/A,#N/A,FALSE,"CCTV"}</definedName>
    <definedName name="jhhhh" localSheetId="8" hidden="1">{#N/A,#N/A,FALSE,"CCTV"}</definedName>
    <definedName name="jhhhh" localSheetId="0" hidden="1">{#N/A,#N/A,FALSE,"CCTV"}</definedName>
    <definedName name="jhhhh" localSheetId="10" hidden="1">{#N/A,#N/A,FALSE,"CCTV"}</definedName>
    <definedName name="jhhhh" localSheetId="6" hidden="1">{#N/A,#N/A,FALSE,"CCTV"}</definedName>
    <definedName name="jhhhh" localSheetId="12" hidden="1">{#N/A,#N/A,FALSE,"CCTV"}</definedName>
    <definedName name="jhhhh" localSheetId="11" hidden="1">{#N/A,#N/A,FALSE,"CCTV"}</definedName>
    <definedName name="jhhhh" localSheetId="1" hidden="1">{#N/A,#N/A,FALSE,"CCTV"}</definedName>
    <definedName name="jhhhh" localSheetId="2" hidden="1">{#N/A,#N/A,FALSE,"CCTV"}</definedName>
    <definedName name="jhhhh" localSheetId="4" hidden="1">{#N/A,#N/A,FALSE,"CCTV"}</definedName>
    <definedName name="jhhhh" localSheetId="16" hidden="1">{#N/A,#N/A,FALSE,"CCTV"}</definedName>
    <definedName name="jhhhh" localSheetId="21" hidden="1">{#N/A,#N/A,FALSE,"CCTV"}</definedName>
    <definedName name="jhhhh" localSheetId="5" hidden="1">{#N/A,#N/A,FALSE,"CCTV"}</definedName>
    <definedName name="jhhhh" localSheetId="23" hidden="1">{#N/A,#N/A,FALSE,"CCTV"}</definedName>
    <definedName name="jhhhh" localSheetId="7" hidden="1">{#N/A,#N/A,FALSE,"CCTV"}</definedName>
    <definedName name="jhhhh" localSheetId="13" hidden="1">{#N/A,#N/A,FALSE,"CCTV"}</definedName>
    <definedName name="jhhhh" localSheetId="18" hidden="1">{#N/A,#N/A,FALSE,"CCTV"}</definedName>
    <definedName name="jhhhh" localSheetId="14" hidden="1">{#N/A,#N/A,FALSE,"CCTV"}</definedName>
    <definedName name="jhhhh" localSheetId="15" hidden="1">{#N/A,#N/A,FALSE,"CCTV"}</definedName>
    <definedName name="jhhhh" hidden="1">{#N/A,#N/A,FALSE,"CCTV"}</definedName>
    <definedName name="jim"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m"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m" localSheetId="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m" localSheetId="16"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m" localSheetId="2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m" localSheetId="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m" localSheetId="1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m" localSheetId="1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m" localSheetId="1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m"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SG3101" localSheetId="23">#REF!</definedName>
    <definedName name="JISG3101">#REF!</definedName>
    <definedName name="JK" localSheetId="3" hidden="1">{#N/A,#N/A,FALSE,"CCTV"}</definedName>
    <definedName name="JK" localSheetId="2" hidden="1">{#N/A,#N/A,FALSE,"CCTV"}</definedName>
    <definedName name="JK" localSheetId="4" hidden="1">{#N/A,#N/A,FALSE,"CCTV"}</definedName>
    <definedName name="JK" localSheetId="16" hidden="1">{#N/A,#N/A,FALSE,"CCTV"}</definedName>
    <definedName name="JK" localSheetId="21" hidden="1">{#N/A,#N/A,FALSE,"CCTV"}</definedName>
    <definedName name="JK" localSheetId="5" hidden="1">{#N/A,#N/A,FALSE,"CCTV"}</definedName>
    <definedName name="JK" localSheetId="13" hidden="1">{#N/A,#N/A,FALSE,"CCTV"}</definedName>
    <definedName name="JK" localSheetId="14" hidden="1">{#N/A,#N/A,FALSE,"CCTV"}</definedName>
    <definedName name="JK" localSheetId="15" hidden="1">{#N/A,#N/A,FALSE,"CCTV"}</definedName>
    <definedName name="JK" hidden="1">{#N/A,#N/A,FALSE,"CCTV"}</definedName>
    <definedName name="JKDFSJCSDKJ" localSheetId="3" hidden="1">{#N/A,#N/A,TRUE,"SUM";#N/A,#N/A,TRUE,"EE";#N/A,#N/A,TRUE,"AC";#N/A,#N/A,TRUE,"SN"}</definedName>
    <definedName name="JKDFSJCSDKJ" localSheetId="2" hidden="1">{#N/A,#N/A,TRUE,"SUM";#N/A,#N/A,TRUE,"EE";#N/A,#N/A,TRUE,"AC";#N/A,#N/A,TRUE,"SN"}</definedName>
    <definedName name="JKDFSJCSDKJ" localSheetId="4" hidden="1">{#N/A,#N/A,TRUE,"SUM";#N/A,#N/A,TRUE,"EE";#N/A,#N/A,TRUE,"AC";#N/A,#N/A,TRUE,"SN"}</definedName>
    <definedName name="JKDFSJCSDKJ" localSheetId="16" hidden="1">{#N/A,#N/A,TRUE,"SUM";#N/A,#N/A,TRUE,"EE";#N/A,#N/A,TRUE,"AC";#N/A,#N/A,TRUE,"SN"}</definedName>
    <definedName name="JKDFSJCSDKJ" localSheetId="21" hidden="1">{#N/A,#N/A,TRUE,"SUM";#N/A,#N/A,TRUE,"EE";#N/A,#N/A,TRUE,"AC";#N/A,#N/A,TRUE,"SN"}</definedName>
    <definedName name="JKDFSJCSDKJ" localSheetId="5" hidden="1">{#N/A,#N/A,TRUE,"SUM";#N/A,#N/A,TRUE,"EE";#N/A,#N/A,TRUE,"AC";#N/A,#N/A,TRUE,"SN"}</definedName>
    <definedName name="JKDFSJCSDKJ" localSheetId="13" hidden="1">{#N/A,#N/A,TRUE,"SUM";#N/A,#N/A,TRUE,"EE";#N/A,#N/A,TRUE,"AC";#N/A,#N/A,TRUE,"SN"}</definedName>
    <definedName name="JKDFSJCSDKJ" localSheetId="14" hidden="1">{#N/A,#N/A,TRUE,"SUM";#N/A,#N/A,TRUE,"EE";#N/A,#N/A,TRUE,"AC";#N/A,#N/A,TRUE,"SN"}</definedName>
    <definedName name="JKDFSJCSDKJ" localSheetId="15" hidden="1">{#N/A,#N/A,TRUE,"SUM";#N/A,#N/A,TRUE,"EE";#N/A,#N/A,TRUE,"AC";#N/A,#N/A,TRUE,"SN"}</definedName>
    <definedName name="JKDFSJCSDKJ" hidden="1">{#N/A,#N/A,TRUE,"SUM";#N/A,#N/A,TRUE,"EE";#N/A,#N/A,TRUE,"AC";#N/A,#N/A,TRUE,"SN"}</definedName>
    <definedName name="JKE" localSheetId="3" hidden="1">{#N/A,#N/A,FALSE,"CCTV"}</definedName>
    <definedName name="JKE" localSheetId="2" hidden="1">{#N/A,#N/A,FALSE,"CCTV"}</definedName>
    <definedName name="JKE" localSheetId="4" hidden="1">{#N/A,#N/A,FALSE,"CCTV"}</definedName>
    <definedName name="JKE" localSheetId="16" hidden="1">{#N/A,#N/A,FALSE,"CCTV"}</definedName>
    <definedName name="JKE" localSheetId="21" hidden="1">{#N/A,#N/A,FALSE,"CCTV"}</definedName>
    <definedName name="JKE" localSheetId="5" hidden="1">{#N/A,#N/A,FALSE,"CCTV"}</definedName>
    <definedName name="JKE" localSheetId="13" hidden="1">{#N/A,#N/A,FALSE,"CCTV"}</definedName>
    <definedName name="JKE" localSheetId="14" hidden="1">{#N/A,#N/A,FALSE,"CCTV"}</definedName>
    <definedName name="JKE" localSheetId="15" hidden="1">{#N/A,#N/A,FALSE,"CCTV"}</definedName>
    <definedName name="JKE" hidden="1">{#N/A,#N/A,FALSE,"CCTV"}</definedName>
    <definedName name="jkh" localSheetId="3" hidden="1">{#N/A,#N/A,FALSE,"Chi tiÆt"}</definedName>
    <definedName name="jkh" localSheetId="2" hidden="1">{#N/A,#N/A,FALSE,"Chi tiÆt"}</definedName>
    <definedName name="jkh" localSheetId="4" hidden="1">{#N/A,#N/A,FALSE,"Chi tiÆt"}</definedName>
    <definedName name="jkh" localSheetId="16" hidden="1">{#N/A,#N/A,FALSE,"Chi tiÆt"}</definedName>
    <definedName name="jkh" localSheetId="21" hidden="1">{#N/A,#N/A,FALSE,"Chi tiÆt"}</definedName>
    <definedName name="jkh" localSheetId="5" hidden="1">{#N/A,#N/A,FALSE,"Chi tiÆt"}</definedName>
    <definedName name="jkh" localSheetId="13" hidden="1">{#N/A,#N/A,FALSE,"Chi tiÆt"}</definedName>
    <definedName name="jkh" localSheetId="14" hidden="1">{#N/A,#N/A,FALSE,"Chi tiÆt"}</definedName>
    <definedName name="jkh" localSheetId="15" hidden="1">{#N/A,#N/A,FALSE,"Chi tiÆt"}</definedName>
    <definedName name="jkh" hidden="1">{#N/A,#N/A,FALSE,"Chi tiÆt"}</definedName>
    <definedName name="jkjk" localSheetId="3" hidden="1">{"'Sheet1'!$L$16"}</definedName>
    <definedName name="jkjk" localSheetId="17" hidden="1">{"'Sheet1'!$L$16"}</definedName>
    <definedName name="jkjk" localSheetId="9" hidden="1">{"'Sheet1'!$L$16"}</definedName>
    <definedName name="jkjk" localSheetId="8" hidden="1">{"'Sheet1'!$L$16"}</definedName>
    <definedName name="jkjk" localSheetId="0" hidden="1">{"'Sheet1'!$L$16"}</definedName>
    <definedName name="jkjk" localSheetId="10" hidden="1">{"'Sheet1'!$L$16"}</definedName>
    <definedName name="jkjk" localSheetId="6" hidden="1">{"'Sheet1'!$L$16"}</definedName>
    <definedName name="jkjk" localSheetId="12" hidden="1">{"'Sheet1'!$L$16"}</definedName>
    <definedName name="jkjk" localSheetId="11" hidden="1">{"'Sheet1'!$L$16"}</definedName>
    <definedName name="jkjk" localSheetId="1" hidden="1">{"'Sheet1'!$L$16"}</definedName>
    <definedName name="jkjk" localSheetId="2" hidden="1">{"'Sheet1'!$L$16"}</definedName>
    <definedName name="jkjk" localSheetId="4" hidden="1">{"'Sheet1'!$L$16"}</definedName>
    <definedName name="jkjk" localSheetId="16" hidden="1">{"'Sheet1'!$L$16"}</definedName>
    <definedName name="jkjk" localSheetId="21" hidden="1">{"'Sheet1'!$L$16"}</definedName>
    <definedName name="jkjk" localSheetId="5" hidden="1">{"'Sheet1'!$L$16"}</definedName>
    <definedName name="jkjk" localSheetId="23" hidden="1">{"'Sheet1'!$L$16"}</definedName>
    <definedName name="jkjk" localSheetId="7" hidden="1">{"'Sheet1'!$L$16"}</definedName>
    <definedName name="jkjk" localSheetId="13" hidden="1">{"'Sheet1'!$L$16"}</definedName>
    <definedName name="jkjk" localSheetId="18" hidden="1">{"'Sheet1'!$L$16"}</definedName>
    <definedName name="jkjk" localSheetId="14" hidden="1">{"'Sheet1'!$L$16"}</definedName>
    <definedName name="jkjk" localSheetId="15" hidden="1">{"'Sheet1'!$L$16"}</definedName>
    <definedName name="jkjk" hidden="1">{"'Sheet1'!$L$16"}</definedName>
    <definedName name="JKKIO" localSheetId="3" hidden="1">{#N/A,#N/A,FALSE,"CCTV"}</definedName>
    <definedName name="JKKIO" localSheetId="2" hidden="1">{#N/A,#N/A,FALSE,"CCTV"}</definedName>
    <definedName name="JKKIO" localSheetId="4" hidden="1">{#N/A,#N/A,FALSE,"CCTV"}</definedName>
    <definedName name="JKKIO" localSheetId="16" hidden="1">{#N/A,#N/A,FALSE,"CCTV"}</definedName>
    <definedName name="JKKIO" localSheetId="21" hidden="1">{#N/A,#N/A,FALSE,"CCTV"}</definedName>
    <definedName name="JKKIO" localSheetId="5" hidden="1">{#N/A,#N/A,FALSE,"CCTV"}</definedName>
    <definedName name="JKKIO" localSheetId="13" hidden="1">{#N/A,#N/A,FALSE,"CCTV"}</definedName>
    <definedName name="JKKIO" localSheetId="14" hidden="1">{#N/A,#N/A,FALSE,"CCTV"}</definedName>
    <definedName name="JKKIO" localSheetId="15" hidden="1">{#N/A,#N/A,FALSE,"CCTV"}</definedName>
    <definedName name="JKKIO" hidden="1">{#N/A,#N/A,FALSE,"CCTV"}</definedName>
    <definedName name="JM_10">#REF!</definedName>
    <definedName name="JM_11">#REF!</definedName>
    <definedName name="Job">#REF!</definedName>
    <definedName name="JobNo">'[65]Data Input'!$D$3</definedName>
    <definedName name="JointSpacing" localSheetId="23">#REF!</definedName>
    <definedName name="JointSpacing">#REF!</definedName>
    <definedName name="k" localSheetId="3" hidden="1">{"Offgrid",#N/A,FALSE,"OFFGRID";"Region",#N/A,FALSE,"REGION";"Offgrid -2",#N/A,FALSE,"OFFGRID";"WTP",#N/A,FALSE,"WTP";"WTP -2",#N/A,FALSE,"WTP";"Project",#N/A,FALSE,"PROJECT";"Summary -2",#N/A,FALSE,"SUMMARY"}</definedName>
    <definedName name="k" localSheetId="17" hidden="1">{"Offgrid",#N/A,FALSE,"OFFGRID";"Region",#N/A,FALSE,"REGION";"Offgrid -2",#N/A,FALSE,"OFFGRID";"WTP",#N/A,FALSE,"WTP";"WTP -2",#N/A,FALSE,"WTP";"Project",#N/A,FALSE,"PROJECT";"Summary -2",#N/A,FALSE,"SUMMARY"}</definedName>
    <definedName name="k" localSheetId="9" hidden="1">{"Offgrid",#N/A,FALSE,"OFFGRID";"Region",#N/A,FALSE,"REGION";"Offgrid -2",#N/A,FALSE,"OFFGRID";"WTP",#N/A,FALSE,"WTP";"WTP -2",#N/A,FALSE,"WTP";"Project",#N/A,FALSE,"PROJECT";"Summary -2",#N/A,FALSE,"SUMMARY"}</definedName>
    <definedName name="k" localSheetId="8" hidden="1">{"Offgrid",#N/A,FALSE,"OFFGRID";"Region",#N/A,FALSE,"REGION";"Offgrid -2",#N/A,FALSE,"OFFGRID";"WTP",#N/A,FALSE,"WTP";"WTP -2",#N/A,FALSE,"WTP";"Project",#N/A,FALSE,"PROJECT";"Summary -2",#N/A,FALSE,"SUMMARY"}</definedName>
    <definedName name="k" localSheetId="0" hidden="1">{"Offgrid",#N/A,FALSE,"OFFGRID";"Region",#N/A,FALSE,"REGION";"Offgrid -2",#N/A,FALSE,"OFFGRID";"WTP",#N/A,FALSE,"WTP";"WTP -2",#N/A,FALSE,"WTP";"Project",#N/A,FALSE,"PROJECT";"Summary -2",#N/A,FALSE,"SUMMARY"}</definedName>
    <definedName name="k" localSheetId="10" hidden="1">{"Offgrid",#N/A,FALSE,"OFFGRID";"Region",#N/A,FALSE,"REGION";"Offgrid -2",#N/A,FALSE,"OFFGRID";"WTP",#N/A,FALSE,"WTP";"WTP -2",#N/A,FALSE,"WTP";"Project",#N/A,FALSE,"PROJECT";"Summary -2",#N/A,FALSE,"SUMMARY"}</definedName>
    <definedName name="k" localSheetId="6" hidden="1">{"Offgrid",#N/A,FALSE,"OFFGRID";"Region",#N/A,FALSE,"REGION";"Offgrid -2",#N/A,FALSE,"OFFGRID";"WTP",#N/A,FALSE,"WTP";"WTP -2",#N/A,FALSE,"WTP";"Project",#N/A,FALSE,"PROJECT";"Summary -2",#N/A,FALSE,"SUMMARY"}</definedName>
    <definedName name="k" localSheetId="12" hidden="1">{"Offgrid",#N/A,FALSE,"OFFGRID";"Region",#N/A,FALSE,"REGION";"Offgrid -2",#N/A,FALSE,"OFFGRID";"WTP",#N/A,FALSE,"WTP";"WTP -2",#N/A,FALSE,"WTP";"Project",#N/A,FALSE,"PROJECT";"Summary -2",#N/A,FALSE,"SUMMARY"}</definedName>
    <definedName name="k" localSheetId="11" hidden="1">{"Offgrid",#N/A,FALSE,"OFFGRID";"Region",#N/A,FALSE,"REGION";"Offgrid -2",#N/A,FALSE,"OFFGRID";"WTP",#N/A,FALSE,"WTP";"WTP -2",#N/A,FALSE,"WTP";"Project",#N/A,FALSE,"PROJECT";"Summary -2",#N/A,FALSE,"SUMMARY"}</definedName>
    <definedName name="k" localSheetId="1" hidden="1">{"Offgrid",#N/A,FALSE,"OFFGRID";"Region",#N/A,FALSE,"REGION";"Offgrid -2",#N/A,FALSE,"OFFGRID";"WTP",#N/A,FALSE,"WTP";"WTP -2",#N/A,FALSE,"WTP";"Project",#N/A,FALSE,"PROJECT";"Summary -2",#N/A,FALSE,"SUMMARY"}</definedName>
    <definedName name="k" localSheetId="2" hidden="1">{"Offgrid",#N/A,FALSE,"OFFGRID";"Region",#N/A,FALSE,"REGION";"Offgrid -2",#N/A,FALSE,"OFFGRID";"WTP",#N/A,FALSE,"WTP";"WTP -2",#N/A,FALSE,"WTP";"Project",#N/A,FALSE,"PROJECT";"Summary -2",#N/A,FALSE,"SUMMARY"}</definedName>
    <definedName name="k" localSheetId="4" hidden="1">{"Offgrid",#N/A,FALSE,"OFFGRID";"Region",#N/A,FALSE,"REGION";"Offgrid -2",#N/A,FALSE,"OFFGRID";"WTP",#N/A,FALSE,"WTP";"WTP -2",#N/A,FALSE,"WTP";"Project",#N/A,FALSE,"PROJECT";"Summary -2",#N/A,FALSE,"SUMMARY"}</definedName>
    <definedName name="k" localSheetId="16" hidden="1">{"Offgrid",#N/A,FALSE,"OFFGRID";"Region",#N/A,FALSE,"REGION";"Offgrid -2",#N/A,FALSE,"OFFGRID";"WTP",#N/A,FALSE,"WTP";"WTP -2",#N/A,FALSE,"WTP";"Project",#N/A,FALSE,"PROJECT";"Summary -2",#N/A,FALSE,"SUMMARY"}</definedName>
    <definedName name="k" localSheetId="21" hidden="1">{"Offgrid",#N/A,FALSE,"OFFGRID";"Region",#N/A,FALSE,"REGION";"Offgrid -2",#N/A,FALSE,"OFFGRID";"WTP",#N/A,FALSE,"WTP";"WTP -2",#N/A,FALSE,"WTP";"Project",#N/A,FALSE,"PROJECT";"Summary -2",#N/A,FALSE,"SUMMARY"}</definedName>
    <definedName name="k" localSheetId="5" hidden="1">{"Offgrid",#N/A,FALSE,"OFFGRID";"Region",#N/A,FALSE,"REGION";"Offgrid -2",#N/A,FALSE,"OFFGRID";"WTP",#N/A,FALSE,"WTP";"WTP -2",#N/A,FALSE,"WTP";"Project",#N/A,FALSE,"PROJECT";"Summary -2",#N/A,FALSE,"SUMMARY"}</definedName>
    <definedName name="k" localSheetId="23" hidden="1">{"Offgrid",#N/A,FALSE,"OFFGRID";"Region",#N/A,FALSE,"REGION";"Offgrid -2",#N/A,FALSE,"OFFGRID";"WTP",#N/A,FALSE,"WTP";"WTP -2",#N/A,FALSE,"WTP";"Project",#N/A,FALSE,"PROJECT";"Summary -2",#N/A,FALSE,"SUMMARY"}</definedName>
    <definedName name="k" localSheetId="7" hidden="1">{"Offgrid",#N/A,FALSE,"OFFGRID";"Region",#N/A,FALSE,"REGION";"Offgrid -2",#N/A,FALSE,"OFFGRID";"WTP",#N/A,FALSE,"WTP";"WTP -2",#N/A,FALSE,"WTP";"Project",#N/A,FALSE,"PROJECT";"Summary -2",#N/A,FALSE,"SUMMARY"}</definedName>
    <definedName name="k" localSheetId="13" hidden="1">{"Offgrid",#N/A,FALSE,"OFFGRID";"Region",#N/A,FALSE,"REGION";"Offgrid -2",#N/A,FALSE,"OFFGRID";"WTP",#N/A,FALSE,"WTP";"WTP -2",#N/A,FALSE,"WTP";"Project",#N/A,FALSE,"PROJECT";"Summary -2",#N/A,FALSE,"SUMMARY"}</definedName>
    <definedName name="k" localSheetId="18" hidden="1">{"Offgrid",#N/A,FALSE,"OFFGRID";"Region",#N/A,FALSE,"REGION";"Offgrid -2",#N/A,FALSE,"OFFGRID";"WTP",#N/A,FALSE,"WTP";"WTP -2",#N/A,FALSE,"WTP";"Project",#N/A,FALSE,"PROJECT";"Summary -2",#N/A,FALSE,"SUMMARY"}</definedName>
    <definedName name="k" localSheetId="14" hidden="1">{"Offgrid",#N/A,FALSE,"OFFGRID";"Region",#N/A,FALSE,"REGION";"Offgrid -2",#N/A,FALSE,"OFFGRID";"WTP",#N/A,FALSE,"WTP";"WTP -2",#N/A,FALSE,"WTP";"Project",#N/A,FALSE,"PROJECT";"Summary -2",#N/A,FALSE,"SUMMARY"}</definedName>
    <definedName name="k" localSheetId="15"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_Vend_FC_DirInd" localSheetId="23">#REF!</definedName>
    <definedName name="K_Vend_FC_DirInd">#REF!</definedName>
    <definedName name="K_Vend_FC_Group" localSheetId="23">#REF!</definedName>
    <definedName name="K_Vend_FC_Group">#REF!</definedName>
    <definedName name="K_Vend_FC_MS" localSheetId="23">#REF!</definedName>
    <definedName name="K_Vend_FC_MS">#REF!</definedName>
    <definedName name="K_Vend_FC_OS" localSheetId="23">#REF!</definedName>
    <definedName name="K_Vend_FC_OS">#REF!</definedName>
    <definedName name="K_Vend_FC_SC" localSheetId="23">#REF!</definedName>
    <definedName name="K_Vend_FC_SC">#REF!</definedName>
    <definedName name="K_Vend_LC_DirInd" localSheetId="23">#REF!</definedName>
    <definedName name="K_Vend_LC_DirInd">#REF!</definedName>
    <definedName name="K_Vend_LC_MS" localSheetId="23">#REF!</definedName>
    <definedName name="K_Vend_LC_MS">#REF!</definedName>
    <definedName name="K_Vend_LC_OS" localSheetId="23">#REF!</definedName>
    <definedName name="K_Vend_LC_OS">#REF!</definedName>
    <definedName name="K_Vend_LC_SC" localSheetId="23">#REF!</definedName>
    <definedName name="K_Vend_LC_SC">#REF!</definedName>
    <definedName name="K_Vend_Loc_MS" localSheetId="23">#REF!</definedName>
    <definedName name="K_Vend_Loc_MS">#REF!</definedName>
    <definedName name="K_Vend_Loc_OS" localSheetId="23">#REF!</definedName>
    <definedName name="K_Vend_Loc_OS">#REF!</definedName>
    <definedName name="K_Vend_Loc_SC" localSheetId="23">#REF!</definedName>
    <definedName name="K_Vend_Loc_SC">#REF!</definedName>
    <definedName name="Kalkulation_DB">#REF!</definedName>
    <definedName name="Kalkulationsdatenbank">#REF!</definedName>
    <definedName name="KalkVersion">#REF!</definedName>
    <definedName name="KBALackierung">#REF!</definedName>
    <definedName name="KDJU" localSheetId="3" hidden="1">{"'장비'!$A$3:$M$12"}</definedName>
    <definedName name="KDJU" localSheetId="2" hidden="1">{"'장비'!$A$3:$M$12"}</definedName>
    <definedName name="KDJU" localSheetId="4" hidden="1">{"'장비'!$A$3:$M$12"}</definedName>
    <definedName name="KDJU" localSheetId="16" hidden="1">{"'장비'!$A$3:$M$12"}</definedName>
    <definedName name="KDJU" localSheetId="21" hidden="1">{"'장비'!$A$3:$M$12"}</definedName>
    <definedName name="KDJU" localSheetId="5" hidden="1">{"'장비'!$A$3:$M$12"}</definedName>
    <definedName name="KDJU" localSheetId="13" hidden="1">{"'장비'!$A$3:$M$12"}</definedName>
    <definedName name="KDJU" localSheetId="14" hidden="1">{"'장비'!$A$3:$M$12"}</definedName>
    <definedName name="KDJU" localSheetId="15" hidden="1">{"'장비'!$A$3:$M$12"}</definedName>
    <definedName name="KDJU" hidden="1">{"'장비'!$A$3:$M$12"}</definedName>
    <definedName name="KFGHYH" localSheetId="3" hidden="1">{#N/A,#N/A,FALSE,"혼합골재"}</definedName>
    <definedName name="KFGHYH" localSheetId="2" hidden="1">{#N/A,#N/A,FALSE,"혼합골재"}</definedName>
    <definedName name="KFGHYH" localSheetId="4" hidden="1">{#N/A,#N/A,FALSE,"혼합골재"}</definedName>
    <definedName name="KFGHYH" localSheetId="16" hidden="1">{#N/A,#N/A,FALSE,"혼합골재"}</definedName>
    <definedName name="KFGHYH" localSheetId="21" hidden="1">{#N/A,#N/A,FALSE,"혼합골재"}</definedName>
    <definedName name="KFGHYH" localSheetId="5" hidden="1">{#N/A,#N/A,FALSE,"혼합골재"}</definedName>
    <definedName name="KFGHYH" localSheetId="13" hidden="1">{#N/A,#N/A,FALSE,"혼합골재"}</definedName>
    <definedName name="KFGHYH" localSheetId="14" hidden="1">{#N/A,#N/A,FALSE,"혼합골재"}</definedName>
    <definedName name="KFGHYH" localSheetId="15" hidden="1">{#N/A,#N/A,FALSE,"혼합골재"}</definedName>
    <definedName name="KFGHYH" hidden="1">{#N/A,#N/A,FALSE,"혼합골재"}</definedName>
    <definedName name="KFGJGFJGHGRJGH" localSheetId="3" hidden="1">{#N/A,#N/A,FALSE,"부대1"}</definedName>
    <definedName name="KFGJGFJGHGRJGH" localSheetId="2" hidden="1">{#N/A,#N/A,FALSE,"부대1"}</definedName>
    <definedName name="KFGJGFJGHGRJGH" localSheetId="4" hidden="1">{#N/A,#N/A,FALSE,"부대1"}</definedName>
    <definedName name="KFGJGFJGHGRJGH" localSheetId="16" hidden="1">{#N/A,#N/A,FALSE,"부대1"}</definedName>
    <definedName name="KFGJGFJGHGRJGH" localSheetId="21" hidden="1">{#N/A,#N/A,FALSE,"부대1"}</definedName>
    <definedName name="KFGJGFJGHGRJGH" localSheetId="5" hidden="1">{#N/A,#N/A,FALSE,"부대1"}</definedName>
    <definedName name="KFGJGFJGHGRJGH" localSheetId="13" hidden="1">{#N/A,#N/A,FALSE,"부대1"}</definedName>
    <definedName name="KFGJGFJGHGRJGH" localSheetId="14" hidden="1">{#N/A,#N/A,FALSE,"부대1"}</definedName>
    <definedName name="KFGJGFJGHGRJGH" localSheetId="15" hidden="1">{#N/A,#N/A,FALSE,"부대1"}</definedName>
    <definedName name="KFGJGFJGHGRJGH" hidden="1">{#N/A,#N/A,FALSE,"부대1"}</definedName>
    <definedName name="KFGJREYDFHFD" localSheetId="3" hidden="1">{#N/A,#N/A,FALSE,"속도"}</definedName>
    <definedName name="KFGJREYDFHFD" localSheetId="2" hidden="1">{#N/A,#N/A,FALSE,"속도"}</definedName>
    <definedName name="KFGJREYDFHFD" localSheetId="4" hidden="1">{#N/A,#N/A,FALSE,"속도"}</definedName>
    <definedName name="KFGJREYDFHFD" localSheetId="16" hidden="1">{#N/A,#N/A,FALSE,"속도"}</definedName>
    <definedName name="KFGJREYDFHFD" localSheetId="21" hidden="1">{#N/A,#N/A,FALSE,"속도"}</definedName>
    <definedName name="KFGJREYDFHFD" localSheetId="5" hidden="1">{#N/A,#N/A,FALSE,"속도"}</definedName>
    <definedName name="KFGJREYDFHFD" localSheetId="13" hidden="1">{#N/A,#N/A,FALSE,"속도"}</definedName>
    <definedName name="KFGJREYDFHFD" localSheetId="14" hidden="1">{#N/A,#N/A,FALSE,"속도"}</definedName>
    <definedName name="KFGJREYDFHFD" localSheetId="15" hidden="1">{#N/A,#N/A,FALSE,"속도"}</definedName>
    <definedName name="KFGJREYDFHFD" hidden="1">{#N/A,#N/A,FALSE,"속도"}</definedName>
    <definedName name="Kg">0.4536</definedName>
    <definedName name="KGFJHGJGH" localSheetId="3" hidden="1">{#N/A,#N/A,FALSE,"2~8번"}</definedName>
    <definedName name="KGFJHGJGH" localSheetId="2" hidden="1">{#N/A,#N/A,FALSE,"2~8번"}</definedName>
    <definedName name="KGFJHGJGH" localSheetId="4" hidden="1">{#N/A,#N/A,FALSE,"2~8번"}</definedName>
    <definedName name="KGFJHGJGH" localSheetId="16" hidden="1">{#N/A,#N/A,FALSE,"2~8번"}</definedName>
    <definedName name="KGFJHGJGH" localSheetId="21" hidden="1">{#N/A,#N/A,FALSE,"2~8번"}</definedName>
    <definedName name="KGFJHGJGH" localSheetId="5" hidden="1">{#N/A,#N/A,FALSE,"2~8번"}</definedName>
    <definedName name="KGFJHGJGH" localSheetId="13" hidden="1">{#N/A,#N/A,FALSE,"2~8번"}</definedName>
    <definedName name="KGFJHGJGH" localSheetId="14" hidden="1">{#N/A,#N/A,FALSE,"2~8번"}</definedName>
    <definedName name="KGFJHGJGH" localSheetId="15" hidden="1">{#N/A,#N/A,FALSE,"2~8번"}</definedName>
    <definedName name="KGFJHGJGH" hidden="1">{#N/A,#N/A,FALSE,"2~8번"}</definedName>
    <definedName name="kghlgh" localSheetId="3" hidden="1">{#N/A,#N/A,FALSE,"CCTV"}</definedName>
    <definedName name="kghlgh" localSheetId="9" hidden="1">{#N/A,#N/A,FALSE,"CCTV"}</definedName>
    <definedName name="kghlgh" localSheetId="8" hidden="1">{#N/A,#N/A,FALSE,"CCTV"}</definedName>
    <definedName name="kghlgh" localSheetId="0" hidden="1">{#N/A,#N/A,FALSE,"CCTV"}</definedName>
    <definedName name="kghlgh" localSheetId="10" hidden="1">{#N/A,#N/A,FALSE,"CCTV"}</definedName>
    <definedName name="kghlgh" localSheetId="6" hidden="1">{#N/A,#N/A,FALSE,"CCTV"}</definedName>
    <definedName name="kghlgh" localSheetId="12" hidden="1">{#N/A,#N/A,FALSE,"CCTV"}</definedName>
    <definedName name="kghlgh" localSheetId="11" hidden="1">{#N/A,#N/A,FALSE,"CCTV"}</definedName>
    <definedName name="kghlgh" localSheetId="1" hidden="1">{#N/A,#N/A,FALSE,"CCTV"}</definedName>
    <definedName name="kghlgh" localSheetId="2" hidden="1">{#N/A,#N/A,FALSE,"CCTV"}</definedName>
    <definedName name="kghlgh" localSheetId="4" hidden="1">{#N/A,#N/A,FALSE,"CCTV"}</definedName>
    <definedName name="kghlgh" localSheetId="16" hidden="1">{#N/A,#N/A,FALSE,"CCTV"}</definedName>
    <definedName name="kghlgh" localSheetId="21" hidden="1">{#N/A,#N/A,FALSE,"CCTV"}</definedName>
    <definedName name="kghlgh" localSheetId="5" hidden="1">{#N/A,#N/A,FALSE,"CCTV"}</definedName>
    <definedName name="kghlgh" localSheetId="23" hidden="1">{#N/A,#N/A,FALSE,"CCTV"}</definedName>
    <definedName name="kghlgh" localSheetId="7" hidden="1">{#N/A,#N/A,FALSE,"CCTV"}</definedName>
    <definedName name="kghlgh" localSheetId="13" hidden="1">{#N/A,#N/A,FALSE,"CCTV"}</definedName>
    <definedName name="kghlgh" localSheetId="18" hidden="1">{#N/A,#N/A,FALSE,"CCTV"}</definedName>
    <definedName name="kghlgh" localSheetId="14" hidden="1">{#N/A,#N/A,FALSE,"CCTV"}</definedName>
    <definedName name="kghlgh" localSheetId="15" hidden="1">{#N/A,#N/A,FALSE,"CCTV"}</definedName>
    <definedName name="kghlgh" hidden="1">{#N/A,#N/A,FALSE,"CCTV"}</definedName>
    <definedName name="khongtruotgia" localSheetId="3" hidden="1">{"'Sheet1'!$L$16"}</definedName>
    <definedName name="khongtruotgia" localSheetId="17" hidden="1">{"'Sheet1'!$L$16"}</definedName>
    <definedName name="khongtruotgia" localSheetId="9" hidden="1">{"'Sheet1'!$L$16"}</definedName>
    <definedName name="khongtruotgia" localSheetId="8" hidden="1">{"'Sheet1'!$L$16"}</definedName>
    <definedName name="khongtruotgia" localSheetId="0" hidden="1">{"'Sheet1'!$L$16"}</definedName>
    <definedName name="khongtruotgia" localSheetId="10" hidden="1">{"'Sheet1'!$L$16"}</definedName>
    <definedName name="khongtruotgia" localSheetId="6" hidden="1">{"'Sheet1'!$L$16"}</definedName>
    <definedName name="khongtruotgia" localSheetId="12" hidden="1">{"'Sheet1'!$L$16"}</definedName>
    <definedName name="khongtruotgia" localSheetId="11" hidden="1">{"'Sheet1'!$L$16"}</definedName>
    <definedName name="khongtruotgia" localSheetId="1" hidden="1">{"'Sheet1'!$L$16"}</definedName>
    <definedName name="khongtruotgia" localSheetId="2" hidden="1">{"'Sheet1'!$L$16"}</definedName>
    <definedName name="khongtruotgia" localSheetId="4" hidden="1">{"'Sheet1'!$L$16"}</definedName>
    <definedName name="khongtruotgia" localSheetId="16" hidden="1">{"'Sheet1'!$L$16"}</definedName>
    <definedName name="khongtruotgia" localSheetId="21" hidden="1">{"'Sheet1'!$L$16"}</definedName>
    <definedName name="khongtruotgia" localSheetId="5" hidden="1">{"'Sheet1'!$L$16"}</definedName>
    <definedName name="khongtruotgia" localSheetId="23" hidden="1">{"'Sheet1'!$L$16"}</definedName>
    <definedName name="khongtruotgia" localSheetId="7" hidden="1">{"'Sheet1'!$L$16"}</definedName>
    <definedName name="khongtruotgia" localSheetId="13" hidden="1">{"'Sheet1'!$L$16"}</definedName>
    <definedName name="khongtruotgia" localSheetId="18" hidden="1">{"'Sheet1'!$L$16"}</definedName>
    <definedName name="khongtruotgia" localSheetId="14" hidden="1">{"'Sheet1'!$L$16"}</definedName>
    <definedName name="khongtruotgia" localSheetId="15" hidden="1">{"'Sheet1'!$L$16"}</definedName>
    <definedName name="khongtruotgia" hidden="1">{"'Sheet1'!$L$16"}</definedName>
    <definedName name="kitz"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localSheetId="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localSheetId="16"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localSheetId="2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localSheetId="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localSheetId="1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localSheetId="1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localSheetId="1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ulil" localSheetId="3" hidden="1">{#N/A,#N/A,FALSE,"CCTV"}</definedName>
    <definedName name="kiulil" localSheetId="9" hidden="1">{#N/A,#N/A,FALSE,"CCTV"}</definedName>
    <definedName name="kiulil" localSheetId="8" hidden="1">{#N/A,#N/A,FALSE,"CCTV"}</definedName>
    <definedName name="kiulil" localSheetId="0" hidden="1">{#N/A,#N/A,FALSE,"CCTV"}</definedName>
    <definedName name="kiulil" localSheetId="10" hidden="1">{#N/A,#N/A,FALSE,"CCTV"}</definedName>
    <definedName name="kiulil" localSheetId="6" hidden="1">{#N/A,#N/A,FALSE,"CCTV"}</definedName>
    <definedName name="kiulil" localSheetId="12" hidden="1">{#N/A,#N/A,FALSE,"CCTV"}</definedName>
    <definedName name="kiulil" localSheetId="11" hidden="1">{#N/A,#N/A,FALSE,"CCTV"}</definedName>
    <definedName name="kiulil" localSheetId="1" hidden="1">{#N/A,#N/A,FALSE,"CCTV"}</definedName>
    <definedName name="kiulil" localSheetId="2" hidden="1">{#N/A,#N/A,FALSE,"CCTV"}</definedName>
    <definedName name="kiulil" localSheetId="4" hidden="1">{#N/A,#N/A,FALSE,"CCTV"}</definedName>
    <definedName name="kiulil" localSheetId="16" hidden="1">{#N/A,#N/A,FALSE,"CCTV"}</definedName>
    <definedName name="kiulil" localSheetId="21" hidden="1">{#N/A,#N/A,FALSE,"CCTV"}</definedName>
    <definedName name="kiulil" localSheetId="5" hidden="1">{#N/A,#N/A,FALSE,"CCTV"}</definedName>
    <definedName name="kiulil" localSheetId="23" hidden="1">{#N/A,#N/A,FALSE,"CCTV"}</definedName>
    <definedName name="kiulil" localSheetId="7" hidden="1">{#N/A,#N/A,FALSE,"CCTV"}</definedName>
    <definedName name="kiulil" localSheetId="13" hidden="1">{#N/A,#N/A,FALSE,"CCTV"}</definedName>
    <definedName name="kiulil" localSheetId="18" hidden="1">{#N/A,#N/A,FALSE,"CCTV"}</definedName>
    <definedName name="kiulil" localSheetId="14" hidden="1">{#N/A,#N/A,FALSE,"CCTV"}</definedName>
    <definedName name="kiulil" localSheetId="15" hidden="1">{#N/A,#N/A,FALSE,"CCTV"}</definedName>
    <definedName name="kiulil" hidden="1">{#N/A,#N/A,FALSE,"CCTV"}</definedName>
    <definedName name="kj" hidden="1">#REF!</definedName>
    <definedName name="kjfkl" localSheetId="3" hidden="1">{#N/A,#N/A,FALSE,"HO Rates";#N/A,#N/A,FALSE,"HO Sum"}</definedName>
    <definedName name="kjfkl" localSheetId="9" hidden="1">{#N/A,#N/A,FALSE,"HO Rates";#N/A,#N/A,FALSE,"HO Sum"}</definedName>
    <definedName name="kjfkl" localSheetId="8" hidden="1">{#N/A,#N/A,FALSE,"HO Rates";#N/A,#N/A,FALSE,"HO Sum"}</definedName>
    <definedName name="kjfkl" localSheetId="0" hidden="1">{#N/A,#N/A,FALSE,"HO Rates";#N/A,#N/A,FALSE,"HO Sum"}</definedName>
    <definedName name="kjfkl" localSheetId="10" hidden="1">{#N/A,#N/A,FALSE,"HO Rates";#N/A,#N/A,FALSE,"HO Sum"}</definedName>
    <definedName name="kjfkl" localSheetId="6" hidden="1">{#N/A,#N/A,FALSE,"HO Rates";#N/A,#N/A,FALSE,"HO Sum"}</definedName>
    <definedName name="kjfkl" localSheetId="12" hidden="1">{#N/A,#N/A,FALSE,"HO Rates";#N/A,#N/A,FALSE,"HO Sum"}</definedName>
    <definedName name="kjfkl" localSheetId="11" hidden="1">{#N/A,#N/A,FALSE,"HO Rates";#N/A,#N/A,FALSE,"HO Sum"}</definedName>
    <definedName name="kjfkl" localSheetId="1" hidden="1">{#N/A,#N/A,FALSE,"HO Rates";#N/A,#N/A,FALSE,"HO Sum"}</definedName>
    <definedName name="kjfkl" localSheetId="2" hidden="1">{#N/A,#N/A,FALSE,"HO Rates";#N/A,#N/A,FALSE,"HO Sum"}</definedName>
    <definedName name="kjfkl" localSheetId="4" hidden="1">{#N/A,#N/A,FALSE,"HO Rates";#N/A,#N/A,FALSE,"HO Sum"}</definedName>
    <definedName name="kjfkl" localSheetId="16" hidden="1">{#N/A,#N/A,FALSE,"HO Rates";#N/A,#N/A,FALSE,"HO Sum"}</definedName>
    <definedName name="kjfkl" localSheetId="21" hidden="1">{#N/A,#N/A,FALSE,"HO Rates";#N/A,#N/A,FALSE,"HO Sum"}</definedName>
    <definedName name="kjfkl" localSheetId="5" hidden="1">{#N/A,#N/A,FALSE,"HO Rates";#N/A,#N/A,FALSE,"HO Sum"}</definedName>
    <definedName name="kjfkl" localSheetId="23" hidden="1">{#N/A,#N/A,FALSE,"HO Rates";#N/A,#N/A,FALSE,"HO Sum"}</definedName>
    <definedName name="kjfkl" localSheetId="7" hidden="1">{#N/A,#N/A,FALSE,"HO Rates";#N/A,#N/A,FALSE,"HO Sum"}</definedName>
    <definedName name="kjfkl" localSheetId="13" hidden="1">{#N/A,#N/A,FALSE,"HO Rates";#N/A,#N/A,FALSE,"HO Sum"}</definedName>
    <definedName name="kjfkl" localSheetId="18" hidden="1">{#N/A,#N/A,FALSE,"HO Rates";#N/A,#N/A,FALSE,"HO Sum"}</definedName>
    <definedName name="kjfkl" localSheetId="14" hidden="1">{#N/A,#N/A,FALSE,"HO Rates";#N/A,#N/A,FALSE,"HO Sum"}</definedName>
    <definedName name="kjfkl" localSheetId="15" hidden="1">{#N/A,#N/A,FALSE,"HO Rates";#N/A,#N/A,FALSE,"HO Sum"}</definedName>
    <definedName name="kjfkl" hidden="1">{#N/A,#N/A,FALSE,"HO Rates";#N/A,#N/A,FALSE,"HO Sum"}</definedName>
    <definedName name="KJGHJG" localSheetId="3" hidden="1">{#N/A,#N/A,FALSE,"배수2"}</definedName>
    <definedName name="KJGHJG" localSheetId="2" hidden="1">{#N/A,#N/A,FALSE,"배수2"}</definedName>
    <definedName name="KJGHJG" localSheetId="4" hidden="1">{#N/A,#N/A,FALSE,"배수2"}</definedName>
    <definedName name="KJGHJG" localSheetId="16" hidden="1">{#N/A,#N/A,FALSE,"배수2"}</definedName>
    <definedName name="KJGHJG" localSheetId="21" hidden="1">{#N/A,#N/A,FALSE,"배수2"}</definedName>
    <definedName name="KJGHJG" localSheetId="5" hidden="1">{#N/A,#N/A,FALSE,"배수2"}</definedName>
    <definedName name="KJGHJG" localSheetId="13" hidden="1">{#N/A,#N/A,FALSE,"배수2"}</definedName>
    <definedName name="KJGHJG" localSheetId="14" hidden="1">{#N/A,#N/A,FALSE,"배수2"}</definedName>
    <definedName name="KJGHJG" localSheetId="15" hidden="1">{#N/A,#N/A,FALSE,"배수2"}</definedName>
    <definedName name="KJGHJG" hidden="1">{#N/A,#N/A,FALSE,"배수2"}</definedName>
    <definedName name="kjh" localSheetId="3" hidden="1">{#N/A,#N/A,FALSE,"Chi tiÆt"}</definedName>
    <definedName name="kjh" localSheetId="2" hidden="1">{#N/A,#N/A,FALSE,"Chi tiÆt"}</definedName>
    <definedName name="kjh" localSheetId="4" hidden="1">{#N/A,#N/A,FALSE,"Chi tiÆt"}</definedName>
    <definedName name="kjh" localSheetId="16" hidden="1">{#N/A,#N/A,FALSE,"Chi tiÆt"}</definedName>
    <definedName name="kjh" localSheetId="21" hidden="1">{#N/A,#N/A,FALSE,"Chi tiÆt"}</definedName>
    <definedName name="kjh" localSheetId="5" hidden="1">{#N/A,#N/A,FALSE,"Chi tiÆt"}</definedName>
    <definedName name="kjh" localSheetId="13" hidden="1">{#N/A,#N/A,FALSE,"Chi tiÆt"}</definedName>
    <definedName name="kjh" localSheetId="14" hidden="1">{#N/A,#N/A,FALSE,"Chi tiÆt"}</definedName>
    <definedName name="kjh" localSheetId="15" hidden="1">{#N/A,#N/A,FALSE,"Chi tiÆt"}</definedName>
    <definedName name="kjh" hidden="1">{#N/A,#N/A,FALSE,"Chi tiÆt"}</definedName>
    <definedName name="kjhlh" localSheetId="3" hidden="1">{#N/A,#N/A,FALSE,"CCTV"}</definedName>
    <definedName name="kjhlh" localSheetId="9" hidden="1">{#N/A,#N/A,FALSE,"CCTV"}</definedName>
    <definedName name="kjhlh" localSheetId="8" hidden="1">{#N/A,#N/A,FALSE,"CCTV"}</definedName>
    <definedName name="kjhlh" localSheetId="0" hidden="1">{#N/A,#N/A,FALSE,"CCTV"}</definedName>
    <definedName name="kjhlh" localSheetId="10" hidden="1">{#N/A,#N/A,FALSE,"CCTV"}</definedName>
    <definedName name="kjhlh" localSheetId="6" hidden="1">{#N/A,#N/A,FALSE,"CCTV"}</definedName>
    <definedName name="kjhlh" localSheetId="12" hidden="1">{#N/A,#N/A,FALSE,"CCTV"}</definedName>
    <definedName name="kjhlh" localSheetId="11" hidden="1">{#N/A,#N/A,FALSE,"CCTV"}</definedName>
    <definedName name="kjhlh" localSheetId="1" hidden="1">{#N/A,#N/A,FALSE,"CCTV"}</definedName>
    <definedName name="kjhlh" localSheetId="2" hidden="1">{#N/A,#N/A,FALSE,"CCTV"}</definedName>
    <definedName name="kjhlh" localSheetId="4" hidden="1">{#N/A,#N/A,FALSE,"CCTV"}</definedName>
    <definedName name="kjhlh" localSheetId="16" hidden="1">{#N/A,#N/A,FALSE,"CCTV"}</definedName>
    <definedName name="kjhlh" localSheetId="21" hidden="1">{#N/A,#N/A,FALSE,"CCTV"}</definedName>
    <definedName name="kjhlh" localSheetId="5" hidden="1">{#N/A,#N/A,FALSE,"CCTV"}</definedName>
    <definedName name="kjhlh" localSheetId="23" hidden="1">{#N/A,#N/A,FALSE,"CCTV"}</definedName>
    <definedName name="kjhlh" localSheetId="7" hidden="1">{#N/A,#N/A,FALSE,"CCTV"}</definedName>
    <definedName name="kjhlh" localSheetId="13" hidden="1">{#N/A,#N/A,FALSE,"CCTV"}</definedName>
    <definedName name="kjhlh" localSheetId="18" hidden="1">{#N/A,#N/A,FALSE,"CCTV"}</definedName>
    <definedName name="kjhlh" localSheetId="14" hidden="1">{#N/A,#N/A,FALSE,"CCTV"}</definedName>
    <definedName name="kjhlh" localSheetId="15" hidden="1">{#N/A,#N/A,FALSE,"CCTV"}</definedName>
    <definedName name="kjhlh" hidden="1">{#N/A,#N/A,FALSE,"CCTV"}</definedName>
    <definedName name="kjhljhk" localSheetId="3" hidden="1">{#N/A,#N/A,FALSE,"CCTV"}</definedName>
    <definedName name="kjhljhk" localSheetId="9" hidden="1">{#N/A,#N/A,FALSE,"CCTV"}</definedName>
    <definedName name="kjhljhk" localSheetId="8" hidden="1">{#N/A,#N/A,FALSE,"CCTV"}</definedName>
    <definedName name="kjhljhk" localSheetId="0" hidden="1">{#N/A,#N/A,FALSE,"CCTV"}</definedName>
    <definedName name="kjhljhk" localSheetId="10" hidden="1">{#N/A,#N/A,FALSE,"CCTV"}</definedName>
    <definedName name="kjhljhk" localSheetId="6" hidden="1">{#N/A,#N/A,FALSE,"CCTV"}</definedName>
    <definedName name="kjhljhk" localSheetId="12" hidden="1">{#N/A,#N/A,FALSE,"CCTV"}</definedName>
    <definedName name="kjhljhk" localSheetId="11" hidden="1">{#N/A,#N/A,FALSE,"CCTV"}</definedName>
    <definedName name="kjhljhk" localSheetId="1" hidden="1">{#N/A,#N/A,FALSE,"CCTV"}</definedName>
    <definedName name="kjhljhk" localSheetId="2" hidden="1">{#N/A,#N/A,FALSE,"CCTV"}</definedName>
    <definedName name="kjhljhk" localSheetId="4" hidden="1">{#N/A,#N/A,FALSE,"CCTV"}</definedName>
    <definedName name="kjhljhk" localSheetId="16" hidden="1">{#N/A,#N/A,FALSE,"CCTV"}</definedName>
    <definedName name="kjhljhk" localSheetId="21" hidden="1">{#N/A,#N/A,FALSE,"CCTV"}</definedName>
    <definedName name="kjhljhk" localSheetId="5" hidden="1">{#N/A,#N/A,FALSE,"CCTV"}</definedName>
    <definedName name="kjhljhk" localSheetId="23" hidden="1">{#N/A,#N/A,FALSE,"CCTV"}</definedName>
    <definedName name="kjhljhk" localSheetId="7" hidden="1">{#N/A,#N/A,FALSE,"CCTV"}</definedName>
    <definedName name="kjhljhk" localSheetId="13" hidden="1">{#N/A,#N/A,FALSE,"CCTV"}</definedName>
    <definedName name="kjhljhk" localSheetId="18" hidden="1">{#N/A,#N/A,FALSE,"CCTV"}</definedName>
    <definedName name="kjhljhk" localSheetId="14" hidden="1">{#N/A,#N/A,FALSE,"CCTV"}</definedName>
    <definedName name="kjhljhk" localSheetId="15" hidden="1">{#N/A,#N/A,FALSE,"CCTV"}</definedName>
    <definedName name="kjhljhk" hidden="1">{#N/A,#N/A,FALSE,"CCTV"}</definedName>
    <definedName name="kjkgh" localSheetId="3" hidden="1">{"'장비'!$A$3:$M$12"}</definedName>
    <definedName name="kjkgh" localSheetId="2" hidden="1">{"'장비'!$A$3:$M$12"}</definedName>
    <definedName name="kjkgh" localSheetId="4" hidden="1">{"'장비'!$A$3:$M$12"}</definedName>
    <definedName name="kjkgh" localSheetId="16" hidden="1">{"'장비'!$A$3:$M$12"}</definedName>
    <definedName name="kjkgh" localSheetId="21" hidden="1">{"'장비'!$A$3:$M$12"}</definedName>
    <definedName name="kjkgh" localSheetId="5" hidden="1">{"'장비'!$A$3:$M$12"}</definedName>
    <definedName name="kjkgh" localSheetId="13" hidden="1">{"'장비'!$A$3:$M$12"}</definedName>
    <definedName name="kjkgh" localSheetId="14" hidden="1">{"'장비'!$A$3:$M$12"}</definedName>
    <definedName name="kjkgh" localSheetId="15" hidden="1">{"'장비'!$A$3:$M$12"}</definedName>
    <definedName name="kjkgh" hidden="1">{"'장비'!$A$3:$M$12"}</definedName>
    <definedName name="KK" localSheetId="3" hidden="1">{#N/A,#N/A,FALSE,"포장2"}</definedName>
    <definedName name="KK" localSheetId="2" hidden="1">{#N/A,#N/A,FALSE,"포장2"}</definedName>
    <definedName name="KK" localSheetId="4" hidden="1">{#N/A,#N/A,FALSE,"포장2"}</definedName>
    <definedName name="KK" localSheetId="16" hidden="1">{#N/A,#N/A,FALSE,"포장2"}</definedName>
    <definedName name="KK" localSheetId="21" hidden="1">{#N/A,#N/A,FALSE,"포장2"}</definedName>
    <definedName name="KK" localSheetId="5" hidden="1">{#N/A,#N/A,FALSE,"포장2"}</definedName>
    <definedName name="KK" localSheetId="13" hidden="1">{#N/A,#N/A,FALSE,"포장2"}</definedName>
    <definedName name="KK" localSheetId="14" hidden="1">{#N/A,#N/A,FALSE,"포장2"}</definedName>
    <definedName name="KK" localSheetId="15" hidden="1">{#N/A,#N/A,FALSE,"포장2"}</definedName>
    <definedName name="KK" hidden="1">{#N/A,#N/A,FALSE,"포장2"}</definedName>
    <definedName name="KKK" localSheetId="3" hidden="1">{#N/A,#N/A,FALSE,"CCTV"}</definedName>
    <definedName name="KKK" localSheetId="9" hidden="1">{#N/A,#N/A,FALSE,"CCTV"}</definedName>
    <definedName name="KKK" localSheetId="8" hidden="1">{#N/A,#N/A,FALSE,"CCTV"}</definedName>
    <definedName name="KKK" localSheetId="0" hidden="1">{#N/A,#N/A,FALSE,"CCTV"}</definedName>
    <definedName name="KKK" localSheetId="10" hidden="1">{#N/A,#N/A,FALSE,"CCTV"}</definedName>
    <definedName name="KKK" localSheetId="6" hidden="1">{#N/A,#N/A,FALSE,"CCTV"}</definedName>
    <definedName name="KKK" localSheetId="12" hidden="1">{#N/A,#N/A,FALSE,"CCTV"}</definedName>
    <definedName name="KKK" localSheetId="11" hidden="1">{#N/A,#N/A,FALSE,"CCTV"}</definedName>
    <definedName name="KKK" localSheetId="1" hidden="1">{#N/A,#N/A,FALSE,"CCTV"}</definedName>
    <definedName name="KKK" localSheetId="2" hidden="1">{#N/A,#N/A,FALSE,"CCTV"}</definedName>
    <definedName name="KKK" localSheetId="4" hidden="1">{#N/A,#N/A,FALSE,"CCTV"}</definedName>
    <definedName name="KKK" localSheetId="16" hidden="1">{#N/A,#N/A,FALSE,"CCTV"}</definedName>
    <definedName name="KKK" localSheetId="21" hidden="1">{#N/A,#N/A,FALSE,"CCTV"}</definedName>
    <definedName name="KKK" localSheetId="5" hidden="1">{#N/A,#N/A,FALSE,"CCTV"}</definedName>
    <definedName name="KKK" localSheetId="23" hidden="1">{#N/A,#N/A,FALSE,"CCTV"}</definedName>
    <definedName name="KKK" localSheetId="7" hidden="1">{#N/A,#N/A,FALSE,"CCTV"}</definedName>
    <definedName name="KKK" localSheetId="13" hidden="1">{#N/A,#N/A,FALSE,"CCTV"}</definedName>
    <definedName name="KKK" localSheetId="18" hidden="1">{#N/A,#N/A,FALSE,"CCTV"}</definedName>
    <definedName name="KKK" localSheetId="14" hidden="1">{#N/A,#N/A,FALSE,"CCTV"}</definedName>
    <definedName name="KKK" localSheetId="15" hidden="1">{#N/A,#N/A,FALSE,"CCTV"}</definedName>
    <definedName name="KKK" hidden="1">{#N/A,#N/A,FALSE,"CCTV"}</definedName>
    <definedName name="kkkk" localSheetId="3" hidden="1">{"'Sheet1'!$L$16"}</definedName>
    <definedName name="kkkk" localSheetId="17" hidden="1">{"'Sheet1'!$L$16"}</definedName>
    <definedName name="kkkk" localSheetId="9" hidden="1">{"'Sheet1'!$L$16"}</definedName>
    <definedName name="kkkk" localSheetId="8" hidden="1">{"'Sheet1'!$L$16"}</definedName>
    <definedName name="kkkk" localSheetId="0" hidden="1">{"'Sheet1'!$L$16"}</definedName>
    <definedName name="kkkk" localSheetId="10" hidden="1">{"'Sheet1'!$L$16"}</definedName>
    <definedName name="kkkk" localSheetId="6" hidden="1">{"'Sheet1'!$L$16"}</definedName>
    <definedName name="kkkk" localSheetId="12" hidden="1">{"'Sheet1'!$L$16"}</definedName>
    <definedName name="kkkk" localSheetId="11" hidden="1">{"'Sheet1'!$L$16"}</definedName>
    <definedName name="kkkk" localSheetId="1" hidden="1">{"'Sheet1'!$L$16"}</definedName>
    <definedName name="kkkk" localSheetId="2" hidden="1">{"'Sheet1'!$L$16"}</definedName>
    <definedName name="kkkk" localSheetId="4" hidden="1">{"'Sheet1'!$L$16"}</definedName>
    <definedName name="kkkk" localSheetId="16" hidden="1">{"'Sheet1'!$L$16"}</definedName>
    <definedName name="kkkk" localSheetId="21" hidden="1">{"'Sheet1'!$L$16"}</definedName>
    <definedName name="kkkk" localSheetId="5" hidden="1">{"'Sheet1'!$L$16"}</definedName>
    <definedName name="kkkk" localSheetId="23" hidden="1">{"'Sheet1'!$L$16"}</definedName>
    <definedName name="kkkk" localSheetId="7" hidden="1">{"'Sheet1'!$L$16"}</definedName>
    <definedName name="kkkk" localSheetId="13" hidden="1">{"'Sheet1'!$L$16"}</definedName>
    <definedName name="kkkk" localSheetId="18" hidden="1">{"'Sheet1'!$L$16"}</definedName>
    <definedName name="kkkk" localSheetId="14" hidden="1">{"'Sheet1'!$L$16"}</definedName>
    <definedName name="kkkk" localSheetId="15" hidden="1">{"'Sheet1'!$L$16"}</definedName>
    <definedName name="kkkk" hidden="1">{"'Sheet1'!$L$16"}</definedName>
    <definedName name="KKKKK" hidden="1">#REF!</definedName>
    <definedName name="KKPP" localSheetId="3" hidden="1">{#N/A,#N/A,TRUE,"SUM";#N/A,#N/A,TRUE,"EE";#N/A,#N/A,TRUE,"AC";#N/A,#N/A,TRUE,"SN"}</definedName>
    <definedName name="KKPP" localSheetId="2" hidden="1">{#N/A,#N/A,TRUE,"SUM";#N/A,#N/A,TRUE,"EE";#N/A,#N/A,TRUE,"AC";#N/A,#N/A,TRUE,"SN"}</definedName>
    <definedName name="KKPP" localSheetId="4" hidden="1">{#N/A,#N/A,TRUE,"SUM";#N/A,#N/A,TRUE,"EE";#N/A,#N/A,TRUE,"AC";#N/A,#N/A,TRUE,"SN"}</definedName>
    <definedName name="KKPP" localSheetId="16" hidden="1">{#N/A,#N/A,TRUE,"SUM";#N/A,#N/A,TRUE,"EE";#N/A,#N/A,TRUE,"AC";#N/A,#N/A,TRUE,"SN"}</definedName>
    <definedName name="KKPP" localSheetId="21" hidden="1">{#N/A,#N/A,TRUE,"SUM";#N/A,#N/A,TRUE,"EE";#N/A,#N/A,TRUE,"AC";#N/A,#N/A,TRUE,"SN"}</definedName>
    <definedName name="KKPP" localSheetId="5" hidden="1">{#N/A,#N/A,TRUE,"SUM";#N/A,#N/A,TRUE,"EE";#N/A,#N/A,TRUE,"AC";#N/A,#N/A,TRUE,"SN"}</definedName>
    <definedName name="KKPP" localSheetId="13" hidden="1">{#N/A,#N/A,TRUE,"SUM";#N/A,#N/A,TRUE,"EE";#N/A,#N/A,TRUE,"AC";#N/A,#N/A,TRUE,"SN"}</definedName>
    <definedName name="KKPP" localSheetId="14" hidden="1">{#N/A,#N/A,TRUE,"SUM";#N/A,#N/A,TRUE,"EE";#N/A,#N/A,TRUE,"AC";#N/A,#N/A,TRUE,"SN"}</definedName>
    <definedName name="KKPP" localSheetId="15" hidden="1">{#N/A,#N/A,TRUE,"SUM";#N/A,#N/A,TRUE,"EE";#N/A,#N/A,TRUE,"AC";#N/A,#N/A,TRUE,"SN"}</definedName>
    <definedName name="KKPP" hidden="1">{#N/A,#N/A,TRUE,"SUM";#N/A,#N/A,TRUE,"EE";#N/A,#N/A,TRUE,"AC";#N/A,#N/A,TRUE,"SN"}</definedName>
    <definedName name="klar" localSheetId="3" hidden="1">{#N/A,#N/A,TRUE,"WKG";#N/A,#N/A,TRUE,"AuslDat";#N/A,#N/A,TRUE,"Konst";#N/A,#N/A,TRUE,"max_erf_Md";#N/A,#N/A,TRUE,"Graph";#N/A,#N/A,TRUE,"Kräfte"}</definedName>
    <definedName name="klar" localSheetId="9" hidden="1">{#N/A,#N/A,TRUE,"WKG";#N/A,#N/A,TRUE,"AuslDat";#N/A,#N/A,TRUE,"Konst";#N/A,#N/A,TRUE,"max_erf_Md";#N/A,#N/A,TRUE,"Graph";#N/A,#N/A,TRUE,"Kräfte"}</definedName>
    <definedName name="klar" localSheetId="8" hidden="1">{#N/A,#N/A,TRUE,"WKG";#N/A,#N/A,TRUE,"AuslDat";#N/A,#N/A,TRUE,"Konst";#N/A,#N/A,TRUE,"max_erf_Md";#N/A,#N/A,TRUE,"Graph";#N/A,#N/A,TRUE,"Kräfte"}</definedName>
    <definedName name="klar" localSheetId="0" hidden="1">{#N/A,#N/A,TRUE,"WKG";#N/A,#N/A,TRUE,"AuslDat";#N/A,#N/A,TRUE,"Konst";#N/A,#N/A,TRUE,"max_erf_Md";#N/A,#N/A,TRUE,"Graph";#N/A,#N/A,TRUE,"Kräfte"}</definedName>
    <definedName name="klar" localSheetId="10" hidden="1">{#N/A,#N/A,TRUE,"WKG";#N/A,#N/A,TRUE,"AuslDat";#N/A,#N/A,TRUE,"Konst";#N/A,#N/A,TRUE,"max_erf_Md";#N/A,#N/A,TRUE,"Graph";#N/A,#N/A,TRUE,"Kräfte"}</definedName>
    <definedName name="klar" localSheetId="6" hidden="1">{#N/A,#N/A,TRUE,"WKG";#N/A,#N/A,TRUE,"AuslDat";#N/A,#N/A,TRUE,"Konst";#N/A,#N/A,TRUE,"max_erf_Md";#N/A,#N/A,TRUE,"Graph";#N/A,#N/A,TRUE,"Kräfte"}</definedName>
    <definedName name="klar" localSheetId="12" hidden="1">{#N/A,#N/A,TRUE,"WKG";#N/A,#N/A,TRUE,"AuslDat";#N/A,#N/A,TRUE,"Konst";#N/A,#N/A,TRUE,"max_erf_Md";#N/A,#N/A,TRUE,"Graph";#N/A,#N/A,TRUE,"Kräfte"}</definedName>
    <definedName name="klar" localSheetId="11" hidden="1">{#N/A,#N/A,TRUE,"WKG";#N/A,#N/A,TRUE,"AuslDat";#N/A,#N/A,TRUE,"Konst";#N/A,#N/A,TRUE,"max_erf_Md";#N/A,#N/A,TRUE,"Graph";#N/A,#N/A,TRUE,"Kräfte"}</definedName>
    <definedName name="klar" localSheetId="1" hidden="1">{#N/A,#N/A,TRUE,"WKG";#N/A,#N/A,TRUE,"AuslDat";#N/A,#N/A,TRUE,"Konst";#N/A,#N/A,TRUE,"max_erf_Md";#N/A,#N/A,TRUE,"Graph";#N/A,#N/A,TRUE,"Kräfte"}</definedName>
    <definedName name="klar" localSheetId="2" hidden="1">{#N/A,#N/A,TRUE,"WKG";#N/A,#N/A,TRUE,"AuslDat";#N/A,#N/A,TRUE,"Konst";#N/A,#N/A,TRUE,"max_erf_Md";#N/A,#N/A,TRUE,"Graph";#N/A,#N/A,TRUE,"Kräfte"}</definedName>
    <definedName name="klar" localSheetId="4" hidden="1">{#N/A,#N/A,TRUE,"WKG";#N/A,#N/A,TRUE,"AuslDat";#N/A,#N/A,TRUE,"Konst";#N/A,#N/A,TRUE,"max_erf_Md";#N/A,#N/A,TRUE,"Graph";#N/A,#N/A,TRUE,"Kräfte"}</definedName>
    <definedName name="klar" localSheetId="16" hidden="1">{#N/A,#N/A,TRUE,"WKG";#N/A,#N/A,TRUE,"AuslDat";#N/A,#N/A,TRUE,"Konst";#N/A,#N/A,TRUE,"max_erf_Md";#N/A,#N/A,TRUE,"Graph";#N/A,#N/A,TRUE,"Kräfte"}</definedName>
    <definedName name="klar" localSheetId="21" hidden="1">{#N/A,#N/A,TRUE,"WKG";#N/A,#N/A,TRUE,"AuslDat";#N/A,#N/A,TRUE,"Konst";#N/A,#N/A,TRUE,"max_erf_Md";#N/A,#N/A,TRUE,"Graph";#N/A,#N/A,TRUE,"Kräfte"}</definedName>
    <definedName name="klar" localSheetId="5" hidden="1">{#N/A,#N/A,TRUE,"WKG";#N/A,#N/A,TRUE,"AuslDat";#N/A,#N/A,TRUE,"Konst";#N/A,#N/A,TRUE,"max_erf_Md";#N/A,#N/A,TRUE,"Graph";#N/A,#N/A,TRUE,"Kräfte"}</definedName>
    <definedName name="klar" localSheetId="23" hidden="1">{#N/A,#N/A,TRUE,"WKG";#N/A,#N/A,TRUE,"AuslDat";#N/A,#N/A,TRUE,"Konst";#N/A,#N/A,TRUE,"max_erf_Md";#N/A,#N/A,TRUE,"Graph";#N/A,#N/A,TRUE,"Kräfte"}</definedName>
    <definedName name="klar" localSheetId="7" hidden="1">{#N/A,#N/A,TRUE,"WKG";#N/A,#N/A,TRUE,"AuslDat";#N/A,#N/A,TRUE,"Konst";#N/A,#N/A,TRUE,"max_erf_Md";#N/A,#N/A,TRUE,"Graph";#N/A,#N/A,TRUE,"Kräfte"}</definedName>
    <definedName name="klar" localSheetId="13" hidden="1">{#N/A,#N/A,TRUE,"WKG";#N/A,#N/A,TRUE,"AuslDat";#N/A,#N/A,TRUE,"Konst";#N/A,#N/A,TRUE,"max_erf_Md";#N/A,#N/A,TRUE,"Graph";#N/A,#N/A,TRUE,"Kräfte"}</definedName>
    <definedName name="klar" localSheetId="18" hidden="1">{#N/A,#N/A,TRUE,"WKG";#N/A,#N/A,TRUE,"AuslDat";#N/A,#N/A,TRUE,"Konst";#N/A,#N/A,TRUE,"max_erf_Md";#N/A,#N/A,TRUE,"Graph";#N/A,#N/A,TRUE,"Kräfte"}</definedName>
    <definedName name="klar" localSheetId="14" hidden="1">{#N/A,#N/A,TRUE,"WKG";#N/A,#N/A,TRUE,"AuslDat";#N/A,#N/A,TRUE,"Konst";#N/A,#N/A,TRUE,"max_erf_Md";#N/A,#N/A,TRUE,"Graph";#N/A,#N/A,TRUE,"Kräfte"}</definedName>
    <definedName name="klar" localSheetId="15" hidden="1">{#N/A,#N/A,TRUE,"WKG";#N/A,#N/A,TRUE,"AuslDat";#N/A,#N/A,TRUE,"Konst";#N/A,#N/A,TRUE,"max_erf_Md";#N/A,#N/A,TRUE,"Graph";#N/A,#N/A,TRUE,"Kräfte"}</definedName>
    <definedName name="klar" hidden="1">{#N/A,#N/A,TRUE,"WKG";#N/A,#N/A,TRUE,"AuslDat";#N/A,#N/A,TRUE,"Konst";#N/A,#N/A,TRUE,"max_erf_Md";#N/A,#N/A,TRUE,"Graph";#N/A,#N/A,TRUE,"Kräfte"}</definedName>
    <definedName name="KLduonggiaods" localSheetId="3" hidden="1">{"'Sheet1'!$L$16"}</definedName>
    <definedName name="KLduonggiaods" localSheetId="17" hidden="1">{"'Sheet1'!$L$16"}</definedName>
    <definedName name="KLduonggiaods" localSheetId="9" hidden="1">{"'Sheet1'!$L$16"}</definedName>
    <definedName name="KLduonggiaods" localSheetId="8" hidden="1">{"'Sheet1'!$L$16"}</definedName>
    <definedName name="KLduonggiaods" localSheetId="0" hidden="1">{"'Sheet1'!$L$16"}</definedName>
    <definedName name="KLduonggiaods" localSheetId="10" hidden="1">{"'Sheet1'!$L$16"}</definedName>
    <definedName name="KLduonggiaods" localSheetId="6" hidden="1">{"'Sheet1'!$L$16"}</definedName>
    <definedName name="KLduonggiaods" localSheetId="12" hidden="1">{"'Sheet1'!$L$16"}</definedName>
    <definedName name="KLduonggiaods" localSheetId="11" hidden="1">{"'Sheet1'!$L$16"}</definedName>
    <definedName name="KLduonggiaods" localSheetId="1" hidden="1">{"'Sheet1'!$L$16"}</definedName>
    <definedName name="KLduonggiaods" localSheetId="2" hidden="1">{"'Sheet1'!$L$16"}</definedName>
    <definedName name="KLduonggiaods" localSheetId="4" hidden="1">{"'Sheet1'!$L$16"}</definedName>
    <definedName name="KLduonggiaods" localSheetId="16" hidden="1">{"'Sheet1'!$L$16"}</definedName>
    <definedName name="KLduonggiaods" localSheetId="21" hidden="1">{"'Sheet1'!$L$16"}</definedName>
    <definedName name="KLduonggiaods" localSheetId="5" hidden="1">{"'Sheet1'!$L$16"}</definedName>
    <definedName name="KLduonggiaods" localSheetId="23" hidden="1">{"'Sheet1'!$L$16"}</definedName>
    <definedName name="KLduonggiaods" localSheetId="7" hidden="1">{"'Sheet1'!$L$16"}</definedName>
    <definedName name="KLduonggiaods" localSheetId="13" hidden="1">{"'Sheet1'!$L$16"}</definedName>
    <definedName name="KLduonggiaods" localSheetId="18" hidden="1">{"'Sheet1'!$L$16"}</definedName>
    <definedName name="KLduonggiaods" localSheetId="14" hidden="1">{"'Sheet1'!$L$16"}</definedName>
    <definedName name="KLduonggiaods" localSheetId="15" hidden="1">{"'Sheet1'!$L$16"}</definedName>
    <definedName name="KLduonggiaods" hidden="1">{"'Sheet1'!$L$16"}</definedName>
    <definedName name="klhkl" hidden="1">#REF!</definedName>
    <definedName name="KO" localSheetId="3" hidden="1">{"'Liquid'!$A$1:$U$57"}</definedName>
    <definedName name="KO" localSheetId="2" hidden="1">{"'Liquid'!$A$1:$U$57"}</definedName>
    <definedName name="KO" localSheetId="4" hidden="1">{"'Liquid'!$A$1:$U$57"}</definedName>
    <definedName name="KO" localSheetId="16" hidden="1">{"'Liquid'!$A$1:$U$57"}</definedName>
    <definedName name="KO" localSheetId="21" hidden="1">{"'Liquid'!$A$1:$U$57"}</definedName>
    <definedName name="KO" localSheetId="5" hidden="1">{"'Liquid'!$A$1:$U$57"}</definedName>
    <definedName name="KO" localSheetId="13" hidden="1">{"'Liquid'!$A$1:$U$57"}</definedName>
    <definedName name="KO" localSheetId="14" hidden="1">{"'Liquid'!$A$1:$U$57"}</definedName>
    <definedName name="KO" localSheetId="15" hidden="1">{"'Liquid'!$A$1:$U$57"}</definedName>
    <definedName name="KO" hidden="1">{"'Liquid'!$A$1:$U$57"}</definedName>
    <definedName name="KOPER" localSheetId="3" hidden="1">{"'Liquid'!$A$1:$U$57"}</definedName>
    <definedName name="KOPER" localSheetId="2" hidden="1">{"'Liquid'!$A$1:$U$57"}</definedName>
    <definedName name="KOPER" localSheetId="4" hidden="1">{"'Liquid'!$A$1:$U$57"}</definedName>
    <definedName name="KOPER" localSheetId="16" hidden="1">{"'Liquid'!$A$1:$U$57"}</definedName>
    <definedName name="KOPER" localSheetId="21" hidden="1">{"'Liquid'!$A$1:$U$57"}</definedName>
    <definedName name="KOPER" localSheetId="5" hidden="1">{"'Liquid'!$A$1:$U$57"}</definedName>
    <definedName name="KOPER" localSheetId="13" hidden="1">{"'Liquid'!$A$1:$U$57"}</definedName>
    <definedName name="KOPER" localSheetId="14" hidden="1">{"'Liquid'!$A$1:$U$57"}</definedName>
    <definedName name="KOPER" localSheetId="15" hidden="1">{"'Liquid'!$A$1:$U$57"}</definedName>
    <definedName name="KOPER" hidden="1">{"'Liquid'!$A$1:$U$57"}</definedName>
    <definedName name="Kostenart">#REF!</definedName>
    <definedName name="kp1ph">#REF!</definedName>
    <definedName name="Kprim" localSheetId="23">#REF!</definedName>
    <definedName name="Kprim">#REF!</definedName>
    <definedName name="ksbn" localSheetId="3" hidden="1">{"'Sheet1'!$L$16"}</definedName>
    <definedName name="ksbn" localSheetId="17" hidden="1">{"'Sheet1'!$L$16"}</definedName>
    <definedName name="ksbn" localSheetId="9" hidden="1">{"'Sheet1'!$L$16"}</definedName>
    <definedName name="ksbn" localSheetId="8" hidden="1">{"'Sheet1'!$L$16"}</definedName>
    <definedName name="ksbn" localSheetId="0" hidden="1">{"'Sheet1'!$L$16"}</definedName>
    <definedName name="ksbn" localSheetId="10" hidden="1">{"'Sheet1'!$L$16"}</definedName>
    <definedName name="ksbn" localSheetId="6" hidden="1">{"'Sheet1'!$L$16"}</definedName>
    <definedName name="ksbn" localSheetId="12" hidden="1">{"'Sheet1'!$L$16"}</definedName>
    <definedName name="ksbn" localSheetId="11" hidden="1">{"'Sheet1'!$L$16"}</definedName>
    <definedName name="ksbn" localSheetId="1" hidden="1">{"'Sheet1'!$L$16"}</definedName>
    <definedName name="ksbn" localSheetId="2" hidden="1">{"'Sheet1'!$L$16"}</definedName>
    <definedName name="ksbn" localSheetId="4" hidden="1">{"'Sheet1'!$L$16"}</definedName>
    <definedName name="ksbn" localSheetId="16" hidden="1">{"'Sheet1'!$L$16"}</definedName>
    <definedName name="ksbn" localSheetId="21" hidden="1">{"'Sheet1'!$L$16"}</definedName>
    <definedName name="ksbn" localSheetId="5" hidden="1">{"'Sheet1'!$L$16"}</definedName>
    <definedName name="ksbn" localSheetId="23" hidden="1">{"'Sheet1'!$L$16"}</definedName>
    <definedName name="ksbn" localSheetId="7" hidden="1">{"'Sheet1'!$L$16"}</definedName>
    <definedName name="ksbn" localSheetId="13" hidden="1">{"'Sheet1'!$L$16"}</definedName>
    <definedName name="ksbn" localSheetId="18" hidden="1">{"'Sheet1'!$L$16"}</definedName>
    <definedName name="ksbn" localSheetId="14" hidden="1">{"'Sheet1'!$L$16"}</definedName>
    <definedName name="ksbn" localSheetId="15" hidden="1">{"'Sheet1'!$L$16"}</definedName>
    <definedName name="ksbn" hidden="1">{"'Sheet1'!$L$16"}</definedName>
    <definedName name="KSD">#REF!</definedName>
    <definedName name="KSDA" localSheetId="3" hidden="1">{"'Sheet1'!$L$16"}</definedName>
    <definedName name="KSDA" localSheetId="17" hidden="1">{"'Sheet1'!$L$16"}</definedName>
    <definedName name="KSDA" localSheetId="9" hidden="1">{"'Sheet1'!$L$16"}</definedName>
    <definedName name="KSDA" localSheetId="8" hidden="1">{"'Sheet1'!$L$16"}</definedName>
    <definedName name="KSDA" localSheetId="0" hidden="1">{"'Sheet1'!$L$16"}</definedName>
    <definedName name="KSDA" localSheetId="10" hidden="1">{"'Sheet1'!$L$16"}</definedName>
    <definedName name="KSDA" localSheetId="6" hidden="1">{"'Sheet1'!$L$16"}</definedName>
    <definedName name="KSDA" localSheetId="12" hidden="1">{"'Sheet1'!$L$16"}</definedName>
    <definedName name="KSDA" localSheetId="11" hidden="1">{"'Sheet1'!$L$16"}</definedName>
    <definedName name="KSDA" localSheetId="1" hidden="1">{"'Sheet1'!$L$16"}</definedName>
    <definedName name="KSDA" localSheetId="2" hidden="1">{"'Sheet1'!$L$16"}</definedName>
    <definedName name="KSDA" localSheetId="4" hidden="1">{"'Sheet1'!$L$16"}</definedName>
    <definedName name="KSDA" localSheetId="16" hidden="1">{"'Sheet1'!$L$16"}</definedName>
    <definedName name="KSDA" localSheetId="21" hidden="1">{"'Sheet1'!$L$16"}</definedName>
    <definedName name="KSDA" localSheetId="5" hidden="1">{"'Sheet1'!$L$16"}</definedName>
    <definedName name="KSDA" localSheetId="23" hidden="1">{"'Sheet1'!$L$16"}</definedName>
    <definedName name="KSDA" localSheetId="7" hidden="1">{"'Sheet1'!$L$16"}</definedName>
    <definedName name="KSDA" localSheetId="13" hidden="1">{"'Sheet1'!$L$16"}</definedName>
    <definedName name="KSDA" localSheetId="18" hidden="1">{"'Sheet1'!$L$16"}</definedName>
    <definedName name="KSDA" localSheetId="14" hidden="1">{"'Sheet1'!$L$16"}</definedName>
    <definedName name="KSDA" localSheetId="15" hidden="1">{"'Sheet1'!$L$16"}</definedName>
    <definedName name="KSDA" hidden="1">{"'Sheet1'!$L$16"}</definedName>
    <definedName name="kshn" localSheetId="3" hidden="1">{"'Sheet1'!$L$16"}</definedName>
    <definedName name="kshn" localSheetId="17" hidden="1">{"'Sheet1'!$L$16"}</definedName>
    <definedName name="kshn" localSheetId="9" hidden="1">{"'Sheet1'!$L$16"}</definedName>
    <definedName name="kshn" localSheetId="8" hidden="1">{"'Sheet1'!$L$16"}</definedName>
    <definedName name="kshn" localSheetId="0" hidden="1">{"'Sheet1'!$L$16"}</definedName>
    <definedName name="kshn" localSheetId="10" hidden="1">{"'Sheet1'!$L$16"}</definedName>
    <definedName name="kshn" localSheetId="6" hidden="1">{"'Sheet1'!$L$16"}</definedName>
    <definedName name="kshn" localSheetId="12" hidden="1">{"'Sheet1'!$L$16"}</definedName>
    <definedName name="kshn" localSheetId="11" hidden="1">{"'Sheet1'!$L$16"}</definedName>
    <definedName name="kshn" localSheetId="1" hidden="1">{"'Sheet1'!$L$16"}</definedName>
    <definedName name="kshn" localSheetId="2" hidden="1">{"'Sheet1'!$L$16"}</definedName>
    <definedName name="kshn" localSheetId="4" hidden="1">{"'Sheet1'!$L$16"}</definedName>
    <definedName name="kshn" localSheetId="16" hidden="1">{"'Sheet1'!$L$16"}</definedName>
    <definedName name="kshn" localSheetId="21" hidden="1">{"'Sheet1'!$L$16"}</definedName>
    <definedName name="kshn" localSheetId="5" hidden="1">{"'Sheet1'!$L$16"}</definedName>
    <definedName name="kshn" localSheetId="23" hidden="1">{"'Sheet1'!$L$16"}</definedName>
    <definedName name="kshn" localSheetId="7" hidden="1">{"'Sheet1'!$L$16"}</definedName>
    <definedName name="kshn" localSheetId="13" hidden="1">{"'Sheet1'!$L$16"}</definedName>
    <definedName name="kshn" localSheetId="18" hidden="1">{"'Sheet1'!$L$16"}</definedName>
    <definedName name="kshn" localSheetId="14" hidden="1">{"'Sheet1'!$L$16"}</definedName>
    <definedName name="kshn" localSheetId="15" hidden="1">{"'Sheet1'!$L$16"}</definedName>
    <definedName name="kshn" hidden="1">{"'Sheet1'!$L$16"}</definedName>
    <definedName name="ksls" localSheetId="3" hidden="1">{"'Sheet1'!$L$16"}</definedName>
    <definedName name="ksls" localSheetId="17" hidden="1">{"'Sheet1'!$L$16"}</definedName>
    <definedName name="ksls" localSheetId="9" hidden="1">{"'Sheet1'!$L$16"}</definedName>
    <definedName name="ksls" localSheetId="8" hidden="1">{"'Sheet1'!$L$16"}</definedName>
    <definedName name="ksls" localSheetId="0" hidden="1">{"'Sheet1'!$L$16"}</definedName>
    <definedName name="ksls" localSheetId="10" hidden="1">{"'Sheet1'!$L$16"}</definedName>
    <definedName name="ksls" localSheetId="6" hidden="1">{"'Sheet1'!$L$16"}</definedName>
    <definedName name="ksls" localSheetId="12" hidden="1">{"'Sheet1'!$L$16"}</definedName>
    <definedName name="ksls" localSheetId="11" hidden="1">{"'Sheet1'!$L$16"}</definedName>
    <definedName name="ksls" localSheetId="1" hidden="1">{"'Sheet1'!$L$16"}</definedName>
    <definedName name="ksls" localSheetId="2" hidden="1">{"'Sheet1'!$L$16"}</definedName>
    <definedName name="ksls" localSheetId="4" hidden="1">{"'Sheet1'!$L$16"}</definedName>
    <definedName name="ksls" localSheetId="16" hidden="1">{"'Sheet1'!$L$16"}</definedName>
    <definedName name="ksls" localSheetId="21" hidden="1">{"'Sheet1'!$L$16"}</definedName>
    <definedName name="ksls" localSheetId="5" hidden="1">{"'Sheet1'!$L$16"}</definedName>
    <definedName name="ksls" localSheetId="23" hidden="1">{"'Sheet1'!$L$16"}</definedName>
    <definedName name="ksls" localSheetId="7" hidden="1">{"'Sheet1'!$L$16"}</definedName>
    <definedName name="ksls" localSheetId="13" hidden="1">{"'Sheet1'!$L$16"}</definedName>
    <definedName name="ksls" localSheetId="18" hidden="1">{"'Sheet1'!$L$16"}</definedName>
    <definedName name="ksls" localSheetId="14" hidden="1">{"'Sheet1'!$L$16"}</definedName>
    <definedName name="ksls" localSheetId="15" hidden="1">{"'Sheet1'!$L$16"}</definedName>
    <definedName name="ksls" hidden="1">{"'Sheet1'!$L$16"}</definedName>
    <definedName name="KT">#REF!</definedName>
    <definedName name="ktf" localSheetId="3" hidden="1">#N/A</definedName>
    <definedName name="ktf" localSheetId="2" hidden="1">#N/A</definedName>
    <definedName name="ktf" localSheetId="4" hidden="1">#N/A</definedName>
    <definedName name="ktf" localSheetId="16" hidden="1">#N/A</definedName>
    <definedName name="ktf" localSheetId="21" hidden="1">#N/A</definedName>
    <definedName name="ktf" localSheetId="5" hidden="1">#N/A</definedName>
    <definedName name="ktf" localSheetId="13" hidden="1">#N/A</definedName>
    <definedName name="ktf" localSheetId="18" hidden="1">#N/A</definedName>
    <definedName name="ktf" localSheetId="14" hidden="1">#N/A</definedName>
    <definedName name="ktf" localSheetId="15" hidden="1">#N/A</definedName>
    <definedName name="ktf" hidden="1">#N/A</definedName>
    <definedName name="kty" localSheetId="3" hidden="1">#N/A</definedName>
    <definedName name="kty" localSheetId="2" hidden="1">#N/A</definedName>
    <definedName name="kty" localSheetId="4" hidden="1">#N/A</definedName>
    <definedName name="kty" localSheetId="16" hidden="1">#N/A</definedName>
    <definedName name="kty" localSheetId="21" hidden="1">#N/A</definedName>
    <definedName name="kty" localSheetId="5" hidden="1">#N/A</definedName>
    <definedName name="kty" localSheetId="13" hidden="1">#N/A</definedName>
    <definedName name="kty" localSheetId="18" hidden="1">#N/A</definedName>
    <definedName name="kty" localSheetId="14" hidden="1">#N/A</definedName>
    <definedName name="kty" localSheetId="15" hidden="1">#N/A</definedName>
    <definedName name="kty" hidden="1">#N/A</definedName>
    <definedName name="KUR">#REF!</definedName>
    <definedName name="KW">[37]작성기준!$C$23</definedName>
    <definedName name="l" localSheetId="3" hidden="1">{"'Sheet1'!$A$3:$I$11"}</definedName>
    <definedName name="l" localSheetId="9" hidden="1">{"'Sheet1'!$A$3:$I$11"}</definedName>
    <definedName name="l" localSheetId="8" hidden="1">{"'Sheet1'!$A$3:$I$11"}</definedName>
    <definedName name="l" localSheetId="0" hidden="1">{"'Sheet1'!$A$3:$I$11"}</definedName>
    <definedName name="l" localSheetId="10" hidden="1">{"'Sheet1'!$A$3:$I$11"}</definedName>
    <definedName name="l" localSheetId="6" hidden="1">{"'Sheet1'!$A$3:$I$11"}</definedName>
    <definedName name="l" localSheetId="12" hidden="1">{"'Sheet1'!$A$3:$I$11"}</definedName>
    <definedName name="l" localSheetId="11" hidden="1">{"'Sheet1'!$A$3:$I$11"}</definedName>
    <definedName name="l" localSheetId="1" hidden="1">{"'Sheet1'!$A$3:$I$11"}</definedName>
    <definedName name="l" localSheetId="2" hidden="1">{"'Sheet1'!$A$3:$I$11"}</definedName>
    <definedName name="l" localSheetId="4" hidden="1">{"'Sheet1'!$A$3:$I$11"}</definedName>
    <definedName name="l" localSheetId="16" hidden="1">{"'Sheet1'!$A$3:$I$11"}</definedName>
    <definedName name="l" localSheetId="21" hidden="1">{"'Sheet1'!$A$3:$I$11"}</definedName>
    <definedName name="l" localSheetId="5" hidden="1">{"'Sheet1'!$A$3:$I$11"}</definedName>
    <definedName name="L" localSheetId="23">#REF!</definedName>
    <definedName name="l" localSheetId="7" hidden="1">{"'Sheet1'!$A$3:$I$11"}</definedName>
    <definedName name="l" localSheetId="13" hidden="1">{"'Sheet1'!$A$3:$I$11"}</definedName>
    <definedName name="l" localSheetId="18" hidden="1">{"'Sheet1'!$A$3:$I$11"}</definedName>
    <definedName name="l" localSheetId="14" hidden="1">{"'Sheet1'!$A$3:$I$11"}</definedName>
    <definedName name="l" localSheetId="15" hidden="1">{"'Sheet1'!$A$3:$I$11"}</definedName>
    <definedName name="L">#REF!</definedName>
    <definedName name="L_" localSheetId="3">[28]Breech_Duct!$B$74</definedName>
    <definedName name="L_" localSheetId="2">[28]Breech_Duct!$B$74</definedName>
    <definedName name="L_" localSheetId="4">[28]Breech_Duct!$B$74</definedName>
    <definedName name="L_" localSheetId="16">[28]Breech_Duct!$B$74</definedName>
    <definedName name="L_" localSheetId="21">[28]Breech_Duct!$B$74</definedName>
    <definedName name="L_" localSheetId="5">[28]Breech_Duct!$B$74</definedName>
    <definedName name="L_" localSheetId="13">[28]Breech_Duct!$B$74</definedName>
    <definedName name="L_" localSheetId="18">[28]Breech_Duct!$B$74</definedName>
    <definedName name="L_" localSheetId="14">[28]Breech_Duct!$B$74</definedName>
    <definedName name="L_" localSheetId="15">[28]Breech_Duct!$B$74</definedName>
    <definedName name="L_">[28]Breech_Duct!$B$74</definedName>
    <definedName name="LA">#REF!</definedName>
    <definedName name="Labor" localSheetId="3">[51]Summary!$K$11</definedName>
    <definedName name="Labor" localSheetId="2">[51]Summary!$K$11</definedName>
    <definedName name="Labor" localSheetId="4">[51]Summary!$K$11</definedName>
    <definedName name="Labor" localSheetId="16">[51]Summary!$K$11</definedName>
    <definedName name="Labor" localSheetId="21">[51]Summary!$K$11</definedName>
    <definedName name="Labor" localSheetId="5">[51]Summary!$K$11</definedName>
    <definedName name="Labor" localSheetId="13">[51]Summary!$K$11</definedName>
    <definedName name="Labor" localSheetId="18">[51]Summary!$K$11</definedName>
    <definedName name="Labor" localSheetId="14">[51]Summary!$K$11</definedName>
    <definedName name="Labor" localSheetId="15">[51]Summary!$K$11</definedName>
    <definedName name="Labor">[51]Summary!$K$11</definedName>
    <definedName name="Labor_add" localSheetId="3">[76]Summary!$D$59</definedName>
    <definedName name="Labor_add" localSheetId="2">[76]Summary!$D$59</definedName>
    <definedName name="Labor_add" localSheetId="4">[76]Summary!$D$59</definedName>
    <definedName name="Labor_add" localSheetId="16">[76]Summary!$D$59</definedName>
    <definedName name="Labor_add" localSheetId="21">[76]Summary!$D$59</definedName>
    <definedName name="Labor_add" localSheetId="5">[76]Summary!$D$59</definedName>
    <definedName name="Labor_add" localSheetId="13">[76]Summary!$D$59</definedName>
    <definedName name="Labor_add" localSheetId="18">[76]Summary!$D$59</definedName>
    <definedName name="Labor_add" localSheetId="14">[76]Summary!$D$59</definedName>
    <definedName name="Labor_add" localSheetId="15">[76]Summary!$D$59</definedName>
    <definedName name="Labor_add">[76]Summary!$D$59</definedName>
    <definedName name="LackierungsflächeKBA">#REF!</definedName>
    <definedName name="Lackierungspreise">#REF!</definedName>
    <definedName name="LadderCount">#REF!</definedName>
    <definedName name="Ladders" localSheetId="23">#REF!</definedName>
    <definedName name="Ladders">#REF!</definedName>
    <definedName name="LadderSelect" localSheetId="23">#REF!</definedName>
    <definedName name="LadderSelect">#REF!</definedName>
    <definedName name="lam" localSheetId="3" hidden="1">{"'Sheet1'!$L$16"}</definedName>
    <definedName name="lam" localSheetId="17" hidden="1">{"'Sheet1'!$L$16"}</definedName>
    <definedName name="lam" localSheetId="9" hidden="1">{"'Sheet1'!$L$16"}</definedName>
    <definedName name="lam" localSheetId="8" hidden="1">{"'Sheet1'!$L$16"}</definedName>
    <definedName name="lam" localSheetId="0" hidden="1">{"'Sheet1'!$L$16"}</definedName>
    <definedName name="lam" localSheetId="10" hidden="1">{"'Sheet1'!$L$16"}</definedName>
    <definedName name="lam" localSheetId="6" hidden="1">{"'Sheet1'!$L$16"}</definedName>
    <definedName name="lam" localSheetId="12" hidden="1">{"'Sheet1'!$L$16"}</definedName>
    <definedName name="lam" localSheetId="11" hidden="1">{"'Sheet1'!$L$16"}</definedName>
    <definedName name="lam" localSheetId="1" hidden="1">{"'Sheet1'!$L$16"}</definedName>
    <definedName name="lam" localSheetId="2" hidden="1">{"'Sheet1'!$L$16"}</definedName>
    <definedName name="lam" localSheetId="4" hidden="1">{"'Sheet1'!$L$16"}</definedName>
    <definedName name="lam" localSheetId="16" hidden="1">{"'Sheet1'!$L$16"}</definedName>
    <definedName name="lam" localSheetId="21" hidden="1">{"'Sheet1'!$L$16"}</definedName>
    <definedName name="lam" localSheetId="5" hidden="1">{"'Sheet1'!$L$16"}</definedName>
    <definedName name="lam" localSheetId="23" hidden="1">{"'Sheet1'!$L$16"}</definedName>
    <definedName name="lam" localSheetId="7" hidden="1">{"'Sheet1'!$L$16"}</definedName>
    <definedName name="lam" localSheetId="13" hidden="1">{"'Sheet1'!$L$16"}</definedName>
    <definedName name="lam" localSheetId="18" hidden="1">{"'Sheet1'!$L$16"}</definedName>
    <definedName name="lam" localSheetId="14" hidden="1">{"'Sheet1'!$L$16"}</definedName>
    <definedName name="lam" localSheetId="15" hidden="1">{"'Sheet1'!$L$16"}</definedName>
    <definedName name="lam" hidden="1">{"'Sheet1'!$L$16"}</definedName>
    <definedName name="Länder">#REF!</definedName>
    <definedName name="LandingCount">#REF!</definedName>
    <definedName name="Landings" localSheetId="23">#REF!</definedName>
    <definedName name="Landings">#REF!</definedName>
    <definedName name="langson" localSheetId="3" hidden="1">{"'Sheet1'!$L$16"}</definedName>
    <definedName name="langson" localSheetId="17" hidden="1">{"'Sheet1'!$L$16"}</definedName>
    <definedName name="langson" localSheetId="9" hidden="1">{"'Sheet1'!$L$16"}</definedName>
    <definedName name="langson" localSheetId="8" hidden="1">{"'Sheet1'!$L$16"}</definedName>
    <definedName name="langson" localSheetId="0" hidden="1">{"'Sheet1'!$L$16"}</definedName>
    <definedName name="langson" localSheetId="10" hidden="1">{"'Sheet1'!$L$16"}</definedName>
    <definedName name="langson" localSheetId="6" hidden="1">{"'Sheet1'!$L$16"}</definedName>
    <definedName name="langson" localSheetId="12" hidden="1">{"'Sheet1'!$L$16"}</definedName>
    <definedName name="langson" localSheetId="11" hidden="1">{"'Sheet1'!$L$16"}</definedName>
    <definedName name="langson" localSheetId="1" hidden="1">{"'Sheet1'!$L$16"}</definedName>
    <definedName name="langson" localSheetId="2" hidden="1">{"'Sheet1'!$L$16"}</definedName>
    <definedName name="langson" localSheetId="4" hidden="1">{"'Sheet1'!$L$16"}</definedName>
    <definedName name="langson" localSheetId="16" hidden="1">{"'Sheet1'!$L$16"}</definedName>
    <definedName name="langson" localSheetId="21" hidden="1">{"'Sheet1'!$L$16"}</definedName>
    <definedName name="langson" localSheetId="5" hidden="1">{"'Sheet1'!$L$16"}</definedName>
    <definedName name="langson" localSheetId="23" hidden="1">{"'Sheet1'!$L$16"}</definedName>
    <definedName name="langson" localSheetId="7" hidden="1">{"'Sheet1'!$L$16"}</definedName>
    <definedName name="langson" localSheetId="13" hidden="1">{"'Sheet1'!$L$16"}</definedName>
    <definedName name="langson" localSheetId="18" hidden="1">{"'Sheet1'!$L$16"}</definedName>
    <definedName name="langson" localSheetId="14" hidden="1">{"'Sheet1'!$L$16"}</definedName>
    <definedName name="langson" localSheetId="15" hidden="1">{"'Sheet1'!$L$16"}</definedName>
    <definedName name="langson" hidden="1">{"'Sheet1'!$L$16"}</definedName>
    <definedName name="LANGUAGE_VERSION" localSheetId="23">#REF!</definedName>
    <definedName name="LANGUAGE_VERSION">#REF!</definedName>
    <definedName name="LC" localSheetId="23">#REF!</definedName>
    <definedName name="LC">#REF!</definedName>
    <definedName name="LC_SC" localSheetId="23">#REF!</definedName>
    <definedName name="LC_SC">#REF!</definedName>
    <definedName name="LEE" localSheetId="3" hidden="1">{#N/A,#N/A,TRUE,"Basic";#N/A,#N/A,TRUE,"EXT-TABLE";#N/A,#N/A,TRUE,"STEEL";#N/A,#N/A,TRUE,"INT-Table";#N/A,#N/A,TRUE,"STEEL";#N/A,#N/A,TRUE,"Door"}</definedName>
    <definedName name="LEE" localSheetId="2" hidden="1">{#N/A,#N/A,TRUE,"Basic";#N/A,#N/A,TRUE,"EXT-TABLE";#N/A,#N/A,TRUE,"STEEL";#N/A,#N/A,TRUE,"INT-Table";#N/A,#N/A,TRUE,"STEEL";#N/A,#N/A,TRUE,"Door"}</definedName>
    <definedName name="LEE" localSheetId="4" hidden="1">{#N/A,#N/A,TRUE,"Basic";#N/A,#N/A,TRUE,"EXT-TABLE";#N/A,#N/A,TRUE,"STEEL";#N/A,#N/A,TRUE,"INT-Table";#N/A,#N/A,TRUE,"STEEL";#N/A,#N/A,TRUE,"Door"}</definedName>
    <definedName name="LEE" localSheetId="16" hidden="1">{#N/A,#N/A,TRUE,"Basic";#N/A,#N/A,TRUE,"EXT-TABLE";#N/A,#N/A,TRUE,"STEEL";#N/A,#N/A,TRUE,"INT-Table";#N/A,#N/A,TRUE,"STEEL";#N/A,#N/A,TRUE,"Door"}</definedName>
    <definedName name="LEE" localSheetId="21" hidden="1">{#N/A,#N/A,TRUE,"Basic";#N/A,#N/A,TRUE,"EXT-TABLE";#N/A,#N/A,TRUE,"STEEL";#N/A,#N/A,TRUE,"INT-Table";#N/A,#N/A,TRUE,"STEEL";#N/A,#N/A,TRUE,"Door"}</definedName>
    <definedName name="LEE" localSheetId="5" hidden="1">{#N/A,#N/A,TRUE,"Basic";#N/A,#N/A,TRUE,"EXT-TABLE";#N/A,#N/A,TRUE,"STEEL";#N/A,#N/A,TRUE,"INT-Table";#N/A,#N/A,TRUE,"STEEL";#N/A,#N/A,TRUE,"Door"}</definedName>
    <definedName name="LEE" localSheetId="13" hidden="1">{#N/A,#N/A,TRUE,"Basic";#N/A,#N/A,TRUE,"EXT-TABLE";#N/A,#N/A,TRUE,"STEEL";#N/A,#N/A,TRUE,"INT-Table";#N/A,#N/A,TRUE,"STEEL";#N/A,#N/A,TRUE,"Door"}</definedName>
    <definedName name="LEE" localSheetId="14" hidden="1">{#N/A,#N/A,TRUE,"Basic";#N/A,#N/A,TRUE,"EXT-TABLE";#N/A,#N/A,TRUE,"STEEL";#N/A,#N/A,TRUE,"INT-Table";#N/A,#N/A,TRUE,"STEEL";#N/A,#N/A,TRUE,"Door"}</definedName>
    <definedName name="LEE" localSheetId="15" hidden="1">{#N/A,#N/A,TRUE,"Basic";#N/A,#N/A,TRUE,"EXT-TABLE";#N/A,#N/A,TRUE,"STEEL";#N/A,#N/A,TRUE,"INT-Table";#N/A,#N/A,TRUE,"STEEL";#N/A,#N/A,TRUE,"Door"}</definedName>
    <definedName name="LEE" hidden="1">{#N/A,#N/A,TRUE,"Basic";#N/A,#N/A,TRUE,"EXT-TABLE";#N/A,#N/A,TRUE,"STEEL";#N/A,#N/A,TRUE,"INT-Table";#N/A,#N/A,TRUE,"STEEL";#N/A,#N/A,TRUE,"Door"}</definedName>
    <definedName name="LEE_1" localSheetId="3" hidden="1">{#N/A,#N/A,TRUE,"Basic";#N/A,#N/A,TRUE,"EXT-TABLE";#N/A,#N/A,TRUE,"STEEL";#N/A,#N/A,TRUE,"INT-Table";#N/A,#N/A,TRUE,"STEEL";#N/A,#N/A,TRUE,"Door"}</definedName>
    <definedName name="LEE_1" localSheetId="2" hidden="1">{#N/A,#N/A,TRUE,"Basic";#N/A,#N/A,TRUE,"EXT-TABLE";#N/A,#N/A,TRUE,"STEEL";#N/A,#N/A,TRUE,"INT-Table";#N/A,#N/A,TRUE,"STEEL";#N/A,#N/A,TRUE,"Door"}</definedName>
    <definedName name="LEE_1" localSheetId="4" hidden="1">{#N/A,#N/A,TRUE,"Basic";#N/A,#N/A,TRUE,"EXT-TABLE";#N/A,#N/A,TRUE,"STEEL";#N/A,#N/A,TRUE,"INT-Table";#N/A,#N/A,TRUE,"STEEL";#N/A,#N/A,TRUE,"Door"}</definedName>
    <definedName name="LEE_1" localSheetId="16" hidden="1">{#N/A,#N/A,TRUE,"Basic";#N/A,#N/A,TRUE,"EXT-TABLE";#N/A,#N/A,TRUE,"STEEL";#N/A,#N/A,TRUE,"INT-Table";#N/A,#N/A,TRUE,"STEEL";#N/A,#N/A,TRUE,"Door"}</definedName>
    <definedName name="LEE_1" localSheetId="21" hidden="1">{#N/A,#N/A,TRUE,"Basic";#N/A,#N/A,TRUE,"EXT-TABLE";#N/A,#N/A,TRUE,"STEEL";#N/A,#N/A,TRUE,"INT-Table";#N/A,#N/A,TRUE,"STEEL";#N/A,#N/A,TRUE,"Door"}</definedName>
    <definedName name="LEE_1" localSheetId="5" hidden="1">{#N/A,#N/A,TRUE,"Basic";#N/A,#N/A,TRUE,"EXT-TABLE";#N/A,#N/A,TRUE,"STEEL";#N/A,#N/A,TRUE,"INT-Table";#N/A,#N/A,TRUE,"STEEL";#N/A,#N/A,TRUE,"Door"}</definedName>
    <definedName name="LEE_1" localSheetId="13" hidden="1">{#N/A,#N/A,TRUE,"Basic";#N/A,#N/A,TRUE,"EXT-TABLE";#N/A,#N/A,TRUE,"STEEL";#N/A,#N/A,TRUE,"INT-Table";#N/A,#N/A,TRUE,"STEEL";#N/A,#N/A,TRUE,"Door"}</definedName>
    <definedName name="LEE_1" localSheetId="14" hidden="1">{#N/A,#N/A,TRUE,"Basic";#N/A,#N/A,TRUE,"EXT-TABLE";#N/A,#N/A,TRUE,"STEEL";#N/A,#N/A,TRUE,"INT-Table";#N/A,#N/A,TRUE,"STEEL";#N/A,#N/A,TRUE,"Door"}</definedName>
    <definedName name="LEE_1" localSheetId="15" hidden="1">{#N/A,#N/A,TRUE,"Basic";#N/A,#N/A,TRUE,"EXT-TABLE";#N/A,#N/A,TRUE,"STEEL";#N/A,#N/A,TRUE,"INT-Table";#N/A,#N/A,TRUE,"STEEL";#N/A,#N/A,TRUE,"Door"}</definedName>
    <definedName name="LEE_1" hidden="1">{#N/A,#N/A,TRUE,"Basic";#N/A,#N/A,TRUE,"EXT-TABLE";#N/A,#N/A,TRUE,"STEEL";#N/A,#N/A,TRUE,"INT-Table";#N/A,#N/A,TRUE,"STEEL";#N/A,#N/A,TRUE,"Door"}</definedName>
    <definedName name="LEE_1_1" localSheetId="3" hidden="1">{#N/A,#N/A,TRUE,"Basic";#N/A,#N/A,TRUE,"EXT-TABLE";#N/A,#N/A,TRUE,"STEEL";#N/A,#N/A,TRUE,"INT-Table";#N/A,#N/A,TRUE,"STEEL";#N/A,#N/A,TRUE,"Door"}</definedName>
    <definedName name="LEE_1_1" localSheetId="2" hidden="1">{#N/A,#N/A,TRUE,"Basic";#N/A,#N/A,TRUE,"EXT-TABLE";#N/A,#N/A,TRUE,"STEEL";#N/A,#N/A,TRUE,"INT-Table";#N/A,#N/A,TRUE,"STEEL";#N/A,#N/A,TRUE,"Door"}</definedName>
    <definedName name="LEE_1_1" localSheetId="4" hidden="1">{#N/A,#N/A,TRUE,"Basic";#N/A,#N/A,TRUE,"EXT-TABLE";#N/A,#N/A,TRUE,"STEEL";#N/A,#N/A,TRUE,"INT-Table";#N/A,#N/A,TRUE,"STEEL";#N/A,#N/A,TRUE,"Door"}</definedName>
    <definedName name="LEE_1_1" localSheetId="16" hidden="1">{#N/A,#N/A,TRUE,"Basic";#N/A,#N/A,TRUE,"EXT-TABLE";#N/A,#N/A,TRUE,"STEEL";#N/A,#N/A,TRUE,"INT-Table";#N/A,#N/A,TRUE,"STEEL";#N/A,#N/A,TRUE,"Door"}</definedName>
    <definedName name="LEE_1_1" localSheetId="21" hidden="1">{#N/A,#N/A,TRUE,"Basic";#N/A,#N/A,TRUE,"EXT-TABLE";#N/A,#N/A,TRUE,"STEEL";#N/A,#N/A,TRUE,"INT-Table";#N/A,#N/A,TRUE,"STEEL";#N/A,#N/A,TRUE,"Door"}</definedName>
    <definedName name="LEE_1_1" localSheetId="5" hidden="1">{#N/A,#N/A,TRUE,"Basic";#N/A,#N/A,TRUE,"EXT-TABLE";#N/A,#N/A,TRUE,"STEEL";#N/A,#N/A,TRUE,"INT-Table";#N/A,#N/A,TRUE,"STEEL";#N/A,#N/A,TRUE,"Door"}</definedName>
    <definedName name="LEE_1_1" localSheetId="13" hidden="1">{#N/A,#N/A,TRUE,"Basic";#N/A,#N/A,TRUE,"EXT-TABLE";#N/A,#N/A,TRUE,"STEEL";#N/A,#N/A,TRUE,"INT-Table";#N/A,#N/A,TRUE,"STEEL";#N/A,#N/A,TRUE,"Door"}</definedName>
    <definedName name="LEE_1_1" localSheetId="14" hidden="1">{#N/A,#N/A,TRUE,"Basic";#N/A,#N/A,TRUE,"EXT-TABLE";#N/A,#N/A,TRUE,"STEEL";#N/A,#N/A,TRUE,"INT-Table";#N/A,#N/A,TRUE,"STEEL";#N/A,#N/A,TRUE,"Door"}</definedName>
    <definedName name="LEE_1_1" localSheetId="15" hidden="1">{#N/A,#N/A,TRUE,"Basic";#N/A,#N/A,TRUE,"EXT-TABLE";#N/A,#N/A,TRUE,"STEEL";#N/A,#N/A,TRUE,"INT-Table";#N/A,#N/A,TRUE,"STEEL";#N/A,#N/A,TRUE,"Door"}</definedName>
    <definedName name="LEE_1_1" hidden="1">{#N/A,#N/A,TRUE,"Basic";#N/A,#N/A,TRUE,"EXT-TABLE";#N/A,#N/A,TRUE,"STEEL";#N/A,#N/A,TRUE,"INT-Table";#N/A,#N/A,TRUE,"STEEL";#N/A,#N/A,TRUE,"Door"}</definedName>
    <definedName name="LEE_1_2" localSheetId="3" hidden="1">{#N/A,#N/A,TRUE,"Basic";#N/A,#N/A,TRUE,"EXT-TABLE";#N/A,#N/A,TRUE,"STEEL";#N/A,#N/A,TRUE,"INT-Table";#N/A,#N/A,TRUE,"STEEL";#N/A,#N/A,TRUE,"Door"}</definedName>
    <definedName name="LEE_1_2" localSheetId="2" hidden="1">{#N/A,#N/A,TRUE,"Basic";#N/A,#N/A,TRUE,"EXT-TABLE";#N/A,#N/A,TRUE,"STEEL";#N/A,#N/A,TRUE,"INT-Table";#N/A,#N/A,TRUE,"STEEL";#N/A,#N/A,TRUE,"Door"}</definedName>
    <definedName name="LEE_1_2" localSheetId="4" hidden="1">{#N/A,#N/A,TRUE,"Basic";#N/A,#N/A,TRUE,"EXT-TABLE";#N/A,#N/A,TRUE,"STEEL";#N/A,#N/A,TRUE,"INT-Table";#N/A,#N/A,TRUE,"STEEL";#N/A,#N/A,TRUE,"Door"}</definedName>
    <definedName name="LEE_1_2" localSheetId="16" hidden="1">{#N/A,#N/A,TRUE,"Basic";#N/A,#N/A,TRUE,"EXT-TABLE";#N/A,#N/A,TRUE,"STEEL";#N/A,#N/A,TRUE,"INT-Table";#N/A,#N/A,TRUE,"STEEL";#N/A,#N/A,TRUE,"Door"}</definedName>
    <definedName name="LEE_1_2" localSheetId="21" hidden="1">{#N/A,#N/A,TRUE,"Basic";#N/A,#N/A,TRUE,"EXT-TABLE";#N/A,#N/A,TRUE,"STEEL";#N/A,#N/A,TRUE,"INT-Table";#N/A,#N/A,TRUE,"STEEL";#N/A,#N/A,TRUE,"Door"}</definedName>
    <definedName name="LEE_1_2" localSheetId="5" hidden="1">{#N/A,#N/A,TRUE,"Basic";#N/A,#N/A,TRUE,"EXT-TABLE";#N/A,#N/A,TRUE,"STEEL";#N/A,#N/A,TRUE,"INT-Table";#N/A,#N/A,TRUE,"STEEL";#N/A,#N/A,TRUE,"Door"}</definedName>
    <definedName name="LEE_1_2" localSheetId="13" hidden="1">{#N/A,#N/A,TRUE,"Basic";#N/A,#N/A,TRUE,"EXT-TABLE";#N/A,#N/A,TRUE,"STEEL";#N/A,#N/A,TRUE,"INT-Table";#N/A,#N/A,TRUE,"STEEL";#N/A,#N/A,TRUE,"Door"}</definedName>
    <definedName name="LEE_1_2" localSheetId="14" hidden="1">{#N/A,#N/A,TRUE,"Basic";#N/A,#N/A,TRUE,"EXT-TABLE";#N/A,#N/A,TRUE,"STEEL";#N/A,#N/A,TRUE,"INT-Table";#N/A,#N/A,TRUE,"STEEL";#N/A,#N/A,TRUE,"Door"}</definedName>
    <definedName name="LEE_1_2" localSheetId="15" hidden="1">{#N/A,#N/A,TRUE,"Basic";#N/A,#N/A,TRUE,"EXT-TABLE";#N/A,#N/A,TRUE,"STEEL";#N/A,#N/A,TRUE,"INT-Table";#N/A,#N/A,TRUE,"STEEL";#N/A,#N/A,TRUE,"Door"}</definedName>
    <definedName name="LEE_1_2" hidden="1">{#N/A,#N/A,TRUE,"Basic";#N/A,#N/A,TRUE,"EXT-TABLE";#N/A,#N/A,TRUE,"STEEL";#N/A,#N/A,TRUE,"INT-Table";#N/A,#N/A,TRUE,"STEEL";#N/A,#N/A,TRUE,"Door"}</definedName>
    <definedName name="LEE_2" localSheetId="3" hidden="1">{#N/A,#N/A,TRUE,"Basic";#N/A,#N/A,TRUE,"EXT-TABLE";#N/A,#N/A,TRUE,"STEEL";#N/A,#N/A,TRUE,"INT-Table";#N/A,#N/A,TRUE,"STEEL";#N/A,#N/A,TRUE,"Door"}</definedName>
    <definedName name="LEE_2" localSheetId="2" hidden="1">{#N/A,#N/A,TRUE,"Basic";#N/A,#N/A,TRUE,"EXT-TABLE";#N/A,#N/A,TRUE,"STEEL";#N/A,#N/A,TRUE,"INT-Table";#N/A,#N/A,TRUE,"STEEL";#N/A,#N/A,TRUE,"Door"}</definedName>
    <definedName name="LEE_2" localSheetId="4" hidden="1">{#N/A,#N/A,TRUE,"Basic";#N/A,#N/A,TRUE,"EXT-TABLE";#N/A,#N/A,TRUE,"STEEL";#N/A,#N/A,TRUE,"INT-Table";#N/A,#N/A,TRUE,"STEEL";#N/A,#N/A,TRUE,"Door"}</definedName>
    <definedName name="LEE_2" localSheetId="16" hidden="1">{#N/A,#N/A,TRUE,"Basic";#N/A,#N/A,TRUE,"EXT-TABLE";#N/A,#N/A,TRUE,"STEEL";#N/A,#N/A,TRUE,"INT-Table";#N/A,#N/A,TRUE,"STEEL";#N/A,#N/A,TRUE,"Door"}</definedName>
    <definedName name="LEE_2" localSheetId="21" hidden="1">{#N/A,#N/A,TRUE,"Basic";#N/A,#N/A,TRUE,"EXT-TABLE";#N/A,#N/A,TRUE,"STEEL";#N/A,#N/A,TRUE,"INT-Table";#N/A,#N/A,TRUE,"STEEL";#N/A,#N/A,TRUE,"Door"}</definedName>
    <definedName name="LEE_2" localSheetId="5" hidden="1">{#N/A,#N/A,TRUE,"Basic";#N/A,#N/A,TRUE,"EXT-TABLE";#N/A,#N/A,TRUE,"STEEL";#N/A,#N/A,TRUE,"INT-Table";#N/A,#N/A,TRUE,"STEEL";#N/A,#N/A,TRUE,"Door"}</definedName>
    <definedName name="LEE_2" localSheetId="13" hidden="1">{#N/A,#N/A,TRUE,"Basic";#N/A,#N/A,TRUE,"EXT-TABLE";#N/A,#N/A,TRUE,"STEEL";#N/A,#N/A,TRUE,"INT-Table";#N/A,#N/A,TRUE,"STEEL";#N/A,#N/A,TRUE,"Door"}</definedName>
    <definedName name="LEE_2" localSheetId="14" hidden="1">{#N/A,#N/A,TRUE,"Basic";#N/A,#N/A,TRUE,"EXT-TABLE";#N/A,#N/A,TRUE,"STEEL";#N/A,#N/A,TRUE,"INT-Table";#N/A,#N/A,TRUE,"STEEL";#N/A,#N/A,TRUE,"Door"}</definedName>
    <definedName name="LEE_2" localSheetId="15" hidden="1">{#N/A,#N/A,TRUE,"Basic";#N/A,#N/A,TRUE,"EXT-TABLE";#N/A,#N/A,TRUE,"STEEL";#N/A,#N/A,TRUE,"INT-Table";#N/A,#N/A,TRUE,"STEEL";#N/A,#N/A,TRUE,"Door"}</definedName>
    <definedName name="LEE_2" hidden="1">{#N/A,#N/A,TRUE,"Basic";#N/A,#N/A,TRUE,"EXT-TABLE";#N/A,#N/A,TRUE,"STEEL";#N/A,#N/A,TRUE,"INT-Table";#N/A,#N/A,TRUE,"STEEL";#N/A,#N/A,TRUE,"Door"}</definedName>
    <definedName name="LEE_2_1" localSheetId="3" hidden="1">{#N/A,#N/A,TRUE,"Basic";#N/A,#N/A,TRUE,"EXT-TABLE";#N/A,#N/A,TRUE,"STEEL";#N/A,#N/A,TRUE,"INT-Table";#N/A,#N/A,TRUE,"STEEL";#N/A,#N/A,TRUE,"Door"}</definedName>
    <definedName name="LEE_2_1" localSheetId="2" hidden="1">{#N/A,#N/A,TRUE,"Basic";#N/A,#N/A,TRUE,"EXT-TABLE";#N/A,#N/A,TRUE,"STEEL";#N/A,#N/A,TRUE,"INT-Table";#N/A,#N/A,TRUE,"STEEL";#N/A,#N/A,TRUE,"Door"}</definedName>
    <definedName name="LEE_2_1" localSheetId="4" hidden="1">{#N/A,#N/A,TRUE,"Basic";#N/A,#N/A,TRUE,"EXT-TABLE";#N/A,#N/A,TRUE,"STEEL";#N/A,#N/A,TRUE,"INT-Table";#N/A,#N/A,TRUE,"STEEL";#N/A,#N/A,TRUE,"Door"}</definedName>
    <definedName name="LEE_2_1" localSheetId="16" hidden="1">{#N/A,#N/A,TRUE,"Basic";#N/A,#N/A,TRUE,"EXT-TABLE";#N/A,#N/A,TRUE,"STEEL";#N/A,#N/A,TRUE,"INT-Table";#N/A,#N/A,TRUE,"STEEL";#N/A,#N/A,TRUE,"Door"}</definedName>
    <definedName name="LEE_2_1" localSheetId="21" hidden="1">{#N/A,#N/A,TRUE,"Basic";#N/A,#N/A,TRUE,"EXT-TABLE";#N/A,#N/A,TRUE,"STEEL";#N/A,#N/A,TRUE,"INT-Table";#N/A,#N/A,TRUE,"STEEL";#N/A,#N/A,TRUE,"Door"}</definedName>
    <definedName name="LEE_2_1" localSheetId="5" hidden="1">{#N/A,#N/A,TRUE,"Basic";#N/A,#N/A,TRUE,"EXT-TABLE";#N/A,#N/A,TRUE,"STEEL";#N/A,#N/A,TRUE,"INT-Table";#N/A,#N/A,TRUE,"STEEL";#N/A,#N/A,TRUE,"Door"}</definedName>
    <definedName name="LEE_2_1" localSheetId="13" hidden="1">{#N/A,#N/A,TRUE,"Basic";#N/A,#N/A,TRUE,"EXT-TABLE";#N/A,#N/A,TRUE,"STEEL";#N/A,#N/A,TRUE,"INT-Table";#N/A,#N/A,TRUE,"STEEL";#N/A,#N/A,TRUE,"Door"}</definedName>
    <definedName name="LEE_2_1" localSheetId="14" hidden="1">{#N/A,#N/A,TRUE,"Basic";#N/A,#N/A,TRUE,"EXT-TABLE";#N/A,#N/A,TRUE,"STEEL";#N/A,#N/A,TRUE,"INT-Table";#N/A,#N/A,TRUE,"STEEL";#N/A,#N/A,TRUE,"Door"}</definedName>
    <definedName name="LEE_2_1" localSheetId="15" hidden="1">{#N/A,#N/A,TRUE,"Basic";#N/A,#N/A,TRUE,"EXT-TABLE";#N/A,#N/A,TRUE,"STEEL";#N/A,#N/A,TRUE,"INT-Table";#N/A,#N/A,TRUE,"STEEL";#N/A,#N/A,TRUE,"Door"}</definedName>
    <definedName name="LEE_2_1" hidden="1">{#N/A,#N/A,TRUE,"Basic";#N/A,#N/A,TRUE,"EXT-TABLE";#N/A,#N/A,TRUE,"STEEL";#N/A,#N/A,TRUE,"INT-Table";#N/A,#N/A,TRUE,"STEEL";#N/A,#N/A,TRUE,"Door"}</definedName>
    <definedName name="LEE_2_2" localSheetId="3" hidden="1">{#N/A,#N/A,TRUE,"Basic";#N/A,#N/A,TRUE,"EXT-TABLE";#N/A,#N/A,TRUE,"STEEL";#N/A,#N/A,TRUE,"INT-Table";#N/A,#N/A,TRUE,"STEEL";#N/A,#N/A,TRUE,"Door"}</definedName>
    <definedName name="LEE_2_2" localSheetId="2" hidden="1">{#N/A,#N/A,TRUE,"Basic";#N/A,#N/A,TRUE,"EXT-TABLE";#N/A,#N/A,TRUE,"STEEL";#N/A,#N/A,TRUE,"INT-Table";#N/A,#N/A,TRUE,"STEEL";#N/A,#N/A,TRUE,"Door"}</definedName>
    <definedName name="LEE_2_2" localSheetId="4" hidden="1">{#N/A,#N/A,TRUE,"Basic";#N/A,#N/A,TRUE,"EXT-TABLE";#N/A,#N/A,TRUE,"STEEL";#N/A,#N/A,TRUE,"INT-Table";#N/A,#N/A,TRUE,"STEEL";#N/A,#N/A,TRUE,"Door"}</definedName>
    <definedName name="LEE_2_2" localSheetId="16" hidden="1">{#N/A,#N/A,TRUE,"Basic";#N/A,#N/A,TRUE,"EXT-TABLE";#N/A,#N/A,TRUE,"STEEL";#N/A,#N/A,TRUE,"INT-Table";#N/A,#N/A,TRUE,"STEEL";#N/A,#N/A,TRUE,"Door"}</definedName>
    <definedName name="LEE_2_2" localSheetId="21" hidden="1">{#N/A,#N/A,TRUE,"Basic";#N/A,#N/A,TRUE,"EXT-TABLE";#N/A,#N/A,TRUE,"STEEL";#N/A,#N/A,TRUE,"INT-Table";#N/A,#N/A,TRUE,"STEEL";#N/A,#N/A,TRUE,"Door"}</definedName>
    <definedName name="LEE_2_2" localSheetId="5" hidden="1">{#N/A,#N/A,TRUE,"Basic";#N/A,#N/A,TRUE,"EXT-TABLE";#N/A,#N/A,TRUE,"STEEL";#N/A,#N/A,TRUE,"INT-Table";#N/A,#N/A,TRUE,"STEEL";#N/A,#N/A,TRUE,"Door"}</definedName>
    <definedName name="LEE_2_2" localSheetId="13" hidden="1">{#N/A,#N/A,TRUE,"Basic";#N/A,#N/A,TRUE,"EXT-TABLE";#N/A,#N/A,TRUE,"STEEL";#N/A,#N/A,TRUE,"INT-Table";#N/A,#N/A,TRUE,"STEEL";#N/A,#N/A,TRUE,"Door"}</definedName>
    <definedName name="LEE_2_2" localSheetId="14" hidden="1">{#N/A,#N/A,TRUE,"Basic";#N/A,#N/A,TRUE,"EXT-TABLE";#N/A,#N/A,TRUE,"STEEL";#N/A,#N/A,TRUE,"INT-Table";#N/A,#N/A,TRUE,"STEEL";#N/A,#N/A,TRUE,"Door"}</definedName>
    <definedName name="LEE_2_2" localSheetId="15" hidden="1">{#N/A,#N/A,TRUE,"Basic";#N/A,#N/A,TRUE,"EXT-TABLE";#N/A,#N/A,TRUE,"STEEL";#N/A,#N/A,TRUE,"INT-Table";#N/A,#N/A,TRUE,"STEEL";#N/A,#N/A,TRUE,"Door"}</definedName>
    <definedName name="LEE_2_2" hidden="1">{#N/A,#N/A,TRUE,"Basic";#N/A,#N/A,TRUE,"EXT-TABLE";#N/A,#N/A,TRUE,"STEEL";#N/A,#N/A,TRUE,"INT-Table";#N/A,#N/A,TRUE,"STEEL";#N/A,#N/A,TRUE,"Door"}</definedName>
    <definedName name="LEE_3" localSheetId="3" hidden="1">{#N/A,#N/A,TRUE,"Basic";#N/A,#N/A,TRUE,"EXT-TABLE";#N/A,#N/A,TRUE,"STEEL";#N/A,#N/A,TRUE,"INT-Table";#N/A,#N/A,TRUE,"STEEL";#N/A,#N/A,TRUE,"Door"}</definedName>
    <definedName name="LEE_3" localSheetId="2" hidden="1">{#N/A,#N/A,TRUE,"Basic";#N/A,#N/A,TRUE,"EXT-TABLE";#N/A,#N/A,TRUE,"STEEL";#N/A,#N/A,TRUE,"INT-Table";#N/A,#N/A,TRUE,"STEEL";#N/A,#N/A,TRUE,"Door"}</definedName>
    <definedName name="LEE_3" localSheetId="4" hidden="1">{#N/A,#N/A,TRUE,"Basic";#N/A,#N/A,TRUE,"EXT-TABLE";#N/A,#N/A,TRUE,"STEEL";#N/A,#N/A,TRUE,"INT-Table";#N/A,#N/A,TRUE,"STEEL";#N/A,#N/A,TRUE,"Door"}</definedName>
    <definedName name="LEE_3" localSheetId="16" hidden="1">{#N/A,#N/A,TRUE,"Basic";#N/A,#N/A,TRUE,"EXT-TABLE";#N/A,#N/A,TRUE,"STEEL";#N/A,#N/A,TRUE,"INT-Table";#N/A,#N/A,TRUE,"STEEL";#N/A,#N/A,TRUE,"Door"}</definedName>
    <definedName name="LEE_3" localSheetId="21" hidden="1">{#N/A,#N/A,TRUE,"Basic";#N/A,#N/A,TRUE,"EXT-TABLE";#N/A,#N/A,TRUE,"STEEL";#N/A,#N/A,TRUE,"INT-Table";#N/A,#N/A,TRUE,"STEEL";#N/A,#N/A,TRUE,"Door"}</definedName>
    <definedName name="LEE_3" localSheetId="5" hidden="1">{#N/A,#N/A,TRUE,"Basic";#N/A,#N/A,TRUE,"EXT-TABLE";#N/A,#N/A,TRUE,"STEEL";#N/A,#N/A,TRUE,"INT-Table";#N/A,#N/A,TRUE,"STEEL";#N/A,#N/A,TRUE,"Door"}</definedName>
    <definedName name="LEE_3" localSheetId="13" hidden="1">{#N/A,#N/A,TRUE,"Basic";#N/A,#N/A,TRUE,"EXT-TABLE";#N/A,#N/A,TRUE,"STEEL";#N/A,#N/A,TRUE,"INT-Table";#N/A,#N/A,TRUE,"STEEL";#N/A,#N/A,TRUE,"Door"}</definedName>
    <definedName name="LEE_3" localSheetId="14" hidden="1">{#N/A,#N/A,TRUE,"Basic";#N/A,#N/A,TRUE,"EXT-TABLE";#N/A,#N/A,TRUE,"STEEL";#N/A,#N/A,TRUE,"INT-Table";#N/A,#N/A,TRUE,"STEEL";#N/A,#N/A,TRUE,"Door"}</definedName>
    <definedName name="LEE_3" localSheetId="15" hidden="1">{#N/A,#N/A,TRUE,"Basic";#N/A,#N/A,TRUE,"EXT-TABLE";#N/A,#N/A,TRUE,"STEEL";#N/A,#N/A,TRUE,"INT-Table";#N/A,#N/A,TRUE,"STEEL";#N/A,#N/A,TRUE,"Door"}</definedName>
    <definedName name="LEE_3" hidden="1">{#N/A,#N/A,TRUE,"Basic";#N/A,#N/A,TRUE,"EXT-TABLE";#N/A,#N/A,TRUE,"STEEL";#N/A,#N/A,TRUE,"INT-Table";#N/A,#N/A,TRUE,"STEEL";#N/A,#N/A,TRUE,"Door"}</definedName>
    <definedName name="LEE_3_1" localSheetId="3" hidden="1">{#N/A,#N/A,TRUE,"Basic";#N/A,#N/A,TRUE,"EXT-TABLE";#N/A,#N/A,TRUE,"STEEL";#N/A,#N/A,TRUE,"INT-Table";#N/A,#N/A,TRUE,"STEEL";#N/A,#N/A,TRUE,"Door"}</definedName>
    <definedName name="LEE_3_1" localSheetId="2" hidden="1">{#N/A,#N/A,TRUE,"Basic";#N/A,#N/A,TRUE,"EXT-TABLE";#N/A,#N/A,TRUE,"STEEL";#N/A,#N/A,TRUE,"INT-Table";#N/A,#N/A,TRUE,"STEEL";#N/A,#N/A,TRUE,"Door"}</definedName>
    <definedName name="LEE_3_1" localSheetId="4" hidden="1">{#N/A,#N/A,TRUE,"Basic";#N/A,#N/A,TRUE,"EXT-TABLE";#N/A,#N/A,TRUE,"STEEL";#N/A,#N/A,TRUE,"INT-Table";#N/A,#N/A,TRUE,"STEEL";#N/A,#N/A,TRUE,"Door"}</definedName>
    <definedName name="LEE_3_1" localSheetId="16" hidden="1">{#N/A,#N/A,TRUE,"Basic";#N/A,#N/A,TRUE,"EXT-TABLE";#N/A,#N/A,TRUE,"STEEL";#N/A,#N/A,TRUE,"INT-Table";#N/A,#N/A,TRUE,"STEEL";#N/A,#N/A,TRUE,"Door"}</definedName>
    <definedName name="LEE_3_1" localSheetId="21" hidden="1">{#N/A,#N/A,TRUE,"Basic";#N/A,#N/A,TRUE,"EXT-TABLE";#N/A,#N/A,TRUE,"STEEL";#N/A,#N/A,TRUE,"INT-Table";#N/A,#N/A,TRUE,"STEEL";#N/A,#N/A,TRUE,"Door"}</definedName>
    <definedName name="LEE_3_1" localSheetId="5" hidden="1">{#N/A,#N/A,TRUE,"Basic";#N/A,#N/A,TRUE,"EXT-TABLE";#N/A,#N/A,TRUE,"STEEL";#N/A,#N/A,TRUE,"INT-Table";#N/A,#N/A,TRUE,"STEEL";#N/A,#N/A,TRUE,"Door"}</definedName>
    <definedName name="LEE_3_1" localSheetId="13" hidden="1">{#N/A,#N/A,TRUE,"Basic";#N/A,#N/A,TRUE,"EXT-TABLE";#N/A,#N/A,TRUE,"STEEL";#N/A,#N/A,TRUE,"INT-Table";#N/A,#N/A,TRUE,"STEEL";#N/A,#N/A,TRUE,"Door"}</definedName>
    <definedName name="LEE_3_1" localSheetId="14" hidden="1">{#N/A,#N/A,TRUE,"Basic";#N/A,#N/A,TRUE,"EXT-TABLE";#N/A,#N/A,TRUE,"STEEL";#N/A,#N/A,TRUE,"INT-Table";#N/A,#N/A,TRUE,"STEEL";#N/A,#N/A,TRUE,"Door"}</definedName>
    <definedName name="LEE_3_1" localSheetId="15" hidden="1">{#N/A,#N/A,TRUE,"Basic";#N/A,#N/A,TRUE,"EXT-TABLE";#N/A,#N/A,TRUE,"STEEL";#N/A,#N/A,TRUE,"INT-Table";#N/A,#N/A,TRUE,"STEEL";#N/A,#N/A,TRUE,"Door"}</definedName>
    <definedName name="LEE_3_1" hidden="1">{#N/A,#N/A,TRUE,"Basic";#N/A,#N/A,TRUE,"EXT-TABLE";#N/A,#N/A,TRUE,"STEEL";#N/A,#N/A,TRUE,"INT-Table";#N/A,#N/A,TRUE,"STEEL";#N/A,#N/A,TRUE,"Door"}</definedName>
    <definedName name="LEE_3_2" localSheetId="3" hidden="1">{#N/A,#N/A,TRUE,"Basic";#N/A,#N/A,TRUE,"EXT-TABLE";#N/A,#N/A,TRUE,"STEEL";#N/A,#N/A,TRUE,"INT-Table";#N/A,#N/A,TRUE,"STEEL";#N/A,#N/A,TRUE,"Door"}</definedName>
    <definedName name="LEE_3_2" localSheetId="2" hidden="1">{#N/A,#N/A,TRUE,"Basic";#N/A,#N/A,TRUE,"EXT-TABLE";#N/A,#N/A,TRUE,"STEEL";#N/A,#N/A,TRUE,"INT-Table";#N/A,#N/A,TRUE,"STEEL";#N/A,#N/A,TRUE,"Door"}</definedName>
    <definedName name="LEE_3_2" localSheetId="4" hidden="1">{#N/A,#N/A,TRUE,"Basic";#N/A,#N/A,TRUE,"EXT-TABLE";#N/A,#N/A,TRUE,"STEEL";#N/A,#N/A,TRUE,"INT-Table";#N/A,#N/A,TRUE,"STEEL";#N/A,#N/A,TRUE,"Door"}</definedName>
    <definedName name="LEE_3_2" localSheetId="16" hidden="1">{#N/A,#N/A,TRUE,"Basic";#N/A,#N/A,TRUE,"EXT-TABLE";#N/A,#N/A,TRUE,"STEEL";#N/A,#N/A,TRUE,"INT-Table";#N/A,#N/A,TRUE,"STEEL";#N/A,#N/A,TRUE,"Door"}</definedName>
    <definedName name="LEE_3_2" localSheetId="21" hidden="1">{#N/A,#N/A,TRUE,"Basic";#N/A,#N/A,TRUE,"EXT-TABLE";#N/A,#N/A,TRUE,"STEEL";#N/A,#N/A,TRUE,"INT-Table";#N/A,#N/A,TRUE,"STEEL";#N/A,#N/A,TRUE,"Door"}</definedName>
    <definedName name="LEE_3_2" localSheetId="5" hidden="1">{#N/A,#N/A,TRUE,"Basic";#N/A,#N/A,TRUE,"EXT-TABLE";#N/A,#N/A,TRUE,"STEEL";#N/A,#N/A,TRUE,"INT-Table";#N/A,#N/A,TRUE,"STEEL";#N/A,#N/A,TRUE,"Door"}</definedName>
    <definedName name="LEE_3_2" localSheetId="13" hidden="1">{#N/A,#N/A,TRUE,"Basic";#N/A,#N/A,TRUE,"EXT-TABLE";#N/A,#N/A,TRUE,"STEEL";#N/A,#N/A,TRUE,"INT-Table";#N/A,#N/A,TRUE,"STEEL";#N/A,#N/A,TRUE,"Door"}</definedName>
    <definedName name="LEE_3_2" localSheetId="14" hidden="1">{#N/A,#N/A,TRUE,"Basic";#N/A,#N/A,TRUE,"EXT-TABLE";#N/A,#N/A,TRUE,"STEEL";#N/A,#N/A,TRUE,"INT-Table";#N/A,#N/A,TRUE,"STEEL";#N/A,#N/A,TRUE,"Door"}</definedName>
    <definedName name="LEE_3_2" localSheetId="15" hidden="1">{#N/A,#N/A,TRUE,"Basic";#N/A,#N/A,TRUE,"EXT-TABLE";#N/A,#N/A,TRUE,"STEEL";#N/A,#N/A,TRUE,"INT-Table";#N/A,#N/A,TRUE,"STEEL";#N/A,#N/A,TRUE,"Door"}</definedName>
    <definedName name="LEE_3_2" hidden="1">{#N/A,#N/A,TRUE,"Basic";#N/A,#N/A,TRUE,"EXT-TABLE";#N/A,#N/A,TRUE,"STEEL";#N/A,#N/A,TRUE,"INT-Table";#N/A,#N/A,TRUE,"STEEL";#N/A,#N/A,TRUE,"Door"}</definedName>
    <definedName name="LEE_4" localSheetId="3" hidden="1">{#N/A,#N/A,TRUE,"Basic";#N/A,#N/A,TRUE,"EXT-TABLE";#N/A,#N/A,TRUE,"STEEL";#N/A,#N/A,TRUE,"INT-Table";#N/A,#N/A,TRUE,"STEEL";#N/A,#N/A,TRUE,"Door"}</definedName>
    <definedName name="LEE_4" localSheetId="2" hidden="1">{#N/A,#N/A,TRUE,"Basic";#N/A,#N/A,TRUE,"EXT-TABLE";#N/A,#N/A,TRUE,"STEEL";#N/A,#N/A,TRUE,"INT-Table";#N/A,#N/A,TRUE,"STEEL";#N/A,#N/A,TRUE,"Door"}</definedName>
    <definedName name="LEE_4" localSheetId="4" hidden="1">{#N/A,#N/A,TRUE,"Basic";#N/A,#N/A,TRUE,"EXT-TABLE";#N/A,#N/A,TRUE,"STEEL";#N/A,#N/A,TRUE,"INT-Table";#N/A,#N/A,TRUE,"STEEL";#N/A,#N/A,TRUE,"Door"}</definedName>
    <definedName name="LEE_4" localSheetId="16" hidden="1">{#N/A,#N/A,TRUE,"Basic";#N/A,#N/A,TRUE,"EXT-TABLE";#N/A,#N/A,TRUE,"STEEL";#N/A,#N/A,TRUE,"INT-Table";#N/A,#N/A,TRUE,"STEEL";#N/A,#N/A,TRUE,"Door"}</definedName>
    <definedName name="LEE_4" localSheetId="21" hidden="1">{#N/A,#N/A,TRUE,"Basic";#N/A,#N/A,TRUE,"EXT-TABLE";#N/A,#N/A,TRUE,"STEEL";#N/A,#N/A,TRUE,"INT-Table";#N/A,#N/A,TRUE,"STEEL";#N/A,#N/A,TRUE,"Door"}</definedName>
    <definedName name="LEE_4" localSheetId="5" hidden="1">{#N/A,#N/A,TRUE,"Basic";#N/A,#N/A,TRUE,"EXT-TABLE";#N/A,#N/A,TRUE,"STEEL";#N/A,#N/A,TRUE,"INT-Table";#N/A,#N/A,TRUE,"STEEL";#N/A,#N/A,TRUE,"Door"}</definedName>
    <definedName name="LEE_4" localSheetId="13" hidden="1">{#N/A,#N/A,TRUE,"Basic";#N/A,#N/A,TRUE,"EXT-TABLE";#N/A,#N/A,TRUE,"STEEL";#N/A,#N/A,TRUE,"INT-Table";#N/A,#N/A,TRUE,"STEEL";#N/A,#N/A,TRUE,"Door"}</definedName>
    <definedName name="LEE_4" localSheetId="14" hidden="1">{#N/A,#N/A,TRUE,"Basic";#N/A,#N/A,TRUE,"EXT-TABLE";#N/A,#N/A,TRUE,"STEEL";#N/A,#N/A,TRUE,"INT-Table";#N/A,#N/A,TRUE,"STEEL";#N/A,#N/A,TRUE,"Door"}</definedName>
    <definedName name="LEE_4" localSheetId="15" hidden="1">{#N/A,#N/A,TRUE,"Basic";#N/A,#N/A,TRUE,"EXT-TABLE";#N/A,#N/A,TRUE,"STEEL";#N/A,#N/A,TRUE,"INT-Table";#N/A,#N/A,TRUE,"STEEL";#N/A,#N/A,TRUE,"Door"}</definedName>
    <definedName name="LEE_4" hidden="1">{#N/A,#N/A,TRUE,"Basic";#N/A,#N/A,TRUE,"EXT-TABLE";#N/A,#N/A,TRUE,"STEEL";#N/A,#N/A,TRUE,"INT-Table";#N/A,#N/A,TRUE,"STEEL";#N/A,#N/A,TRUE,"Door"}</definedName>
    <definedName name="LEE_4_1" localSheetId="3" hidden="1">{#N/A,#N/A,TRUE,"Basic";#N/A,#N/A,TRUE,"EXT-TABLE";#N/A,#N/A,TRUE,"STEEL";#N/A,#N/A,TRUE,"INT-Table";#N/A,#N/A,TRUE,"STEEL";#N/A,#N/A,TRUE,"Door"}</definedName>
    <definedName name="LEE_4_1" localSheetId="2" hidden="1">{#N/A,#N/A,TRUE,"Basic";#N/A,#N/A,TRUE,"EXT-TABLE";#N/A,#N/A,TRUE,"STEEL";#N/A,#N/A,TRUE,"INT-Table";#N/A,#N/A,TRUE,"STEEL";#N/A,#N/A,TRUE,"Door"}</definedName>
    <definedName name="LEE_4_1" localSheetId="4" hidden="1">{#N/A,#N/A,TRUE,"Basic";#N/A,#N/A,TRUE,"EXT-TABLE";#N/A,#N/A,TRUE,"STEEL";#N/A,#N/A,TRUE,"INT-Table";#N/A,#N/A,TRUE,"STEEL";#N/A,#N/A,TRUE,"Door"}</definedName>
    <definedName name="LEE_4_1" localSheetId="16" hidden="1">{#N/A,#N/A,TRUE,"Basic";#N/A,#N/A,TRUE,"EXT-TABLE";#N/A,#N/A,TRUE,"STEEL";#N/A,#N/A,TRUE,"INT-Table";#N/A,#N/A,TRUE,"STEEL";#N/A,#N/A,TRUE,"Door"}</definedName>
    <definedName name="LEE_4_1" localSheetId="21" hidden="1">{#N/A,#N/A,TRUE,"Basic";#N/A,#N/A,TRUE,"EXT-TABLE";#N/A,#N/A,TRUE,"STEEL";#N/A,#N/A,TRUE,"INT-Table";#N/A,#N/A,TRUE,"STEEL";#N/A,#N/A,TRUE,"Door"}</definedName>
    <definedName name="LEE_4_1" localSheetId="5" hidden="1">{#N/A,#N/A,TRUE,"Basic";#N/A,#N/A,TRUE,"EXT-TABLE";#N/A,#N/A,TRUE,"STEEL";#N/A,#N/A,TRUE,"INT-Table";#N/A,#N/A,TRUE,"STEEL";#N/A,#N/A,TRUE,"Door"}</definedName>
    <definedName name="LEE_4_1" localSheetId="13" hidden="1">{#N/A,#N/A,TRUE,"Basic";#N/A,#N/A,TRUE,"EXT-TABLE";#N/A,#N/A,TRUE,"STEEL";#N/A,#N/A,TRUE,"INT-Table";#N/A,#N/A,TRUE,"STEEL";#N/A,#N/A,TRUE,"Door"}</definedName>
    <definedName name="LEE_4_1" localSheetId="14" hidden="1">{#N/A,#N/A,TRUE,"Basic";#N/A,#N/A,TRUE,"EXT-TABLE";#N/A,#N/A,TRUE,"STEEL";#N/A,#N/A,TRUE,"INT-Table";#N/A,#N/A,TRUE,"STEEL";#N/A,#N/A,TRUE,"Door"}</definedName>
    <definedName name="LEE_4_1" localSheetId="15" hidden="1">{#N/A,#N/A,TRUE,"Basic";#N/A,#N/A,TRUE,"EXT-TABLE";#N/A,#N/A,TRUE,"STEEL";#N/A,#N/A,TRUE,"INT-Table";#N/A,#N/A,TRUE,"STEEL";#N/A,#N/A,TRUE,"Door"}</definedName>
    <definedName name="LEE_4_1" hidden="1">{#N/A,#N/A,TRUE,"Basic";#N/A,#N/A,TRUE,"EXT-TABLE";#N/A,#N/A,TRUE,"STEEL";#N/A,#N/A,TRUE,"INT-Table";#N/A,#N/A,TRUE,"STEEL";#N/A,#N/A,TRUE,"Door"}</definedName>
    <definedName name="LEE_4_2" localSheetId="3" hidden="1">{#N/A,#N/A,TRUE,"Basic";#N/A,#N/A,TRUE,"EXT-TABLE";#N/A,#N/A,TRUE,"STEEL";#N/A,#N/A,TRUE,"INT-Table";#N/A,#N/A,TRUE,"STEEL";#N/A,#N/A,TRUE,"Door"}</definedName>
    <definedName name="LEE_4_2" localSheetId="2" hidden="1">{#N/A,#N/A,TRUE,"Basic";#N/A,#N/A,TRUE,"EXT-TABLE";#N/A,#N/A,TRUE,"STEEL";#N/A,#N/A,TRUE,"INT-Table";#N/A,#N/A,TRUE,"STEEL";#N/A,#N/A,TRUE,"Door"}</definedName>
    <definedName name="LEE_4_2" localSheetId="4" hidden="1">{#N/A,#N/A,TRUE,"Basic";#N/A,#N/A,TRUE,"EXT-TABLE";#N/A,#N/A,TRUE,"STEEL";#N/A,#N/A,TRUE,"INT-Table";#N/A,#N/A,TRUE,"STEEL";#N/A,#N/A,TRUE,"Door"}</definedName>
    <definedName name="LEE_4_2" localSheetId="16" hidden="1">{#N/A,#N/A,TRUE,"Basic";#N/A,#N/A,TRUE,"EXT-TABLE";#N/A,#N/A,TRUE,"STEEL";#N/A,#N/A,TRUE,"INT-Table";#N/A,#N/A,TRUE,"STEEL";#N/A,#N/A,TRUE,"Door"}</definedName>
    <definedName name="LEE_4_2" localSheetId="21" hidden="1">{#N/A,#N/A,TRUE,"Basic";#N/A,#N/A,TRUE,"EXT-TABLE";#N/A,#N/A,TRUE,"STEEL";#N/A,#N/A,TRUE,"INT-Table";#N/A,#N/A,TRUE,"STEEL";#N/A,#N/A,TRUE,"Door"}</definedName>
    <definedName name="LEE_4_2" localSheetId="5" hidden="1">{#N/A,#N/A,TRUE,"Basic";#N/A,#N/A,TRUE,"EXT-TABLE";#N/A,#N/A,TRUE,"STEEL";#N/A,#N/A,TRUE,"INT-Table";#N/A,#N/A,TRUE,"STEEL";#N/A,#N/A,TRUE,"Door"}</definedName>
    <definedName name="LEE_4_2" localSheetId="13" hidden="1">{#N/A,#N/A,TRUE,"Basic";#N/A,#N/A,TRUE,"EXT-TABLE";#N/A,#N/A,TRUE,"STEEL";#N/A,#N/A,TRUE,"INT-Table";#N/A,#N/A,TRUE,"STEEL";#N/A,#N/A,TRUE,"Door"}</definedName>
    <definedName name="LEE_4_2" localSheetId="14" hidden="1">{#N/A,#N/A,TRUE,"Basic";#N/A,#N/A,TRUE,"EXT-TABLE";#N/A,#N/A,TRUE,"STEEL";#N/A,#N/A,TRUE,"INT-Table";#N/A,#N/A,TRUE,"STEEL";#N/A,#N/A,TRUE,"Door"}</definedName>
    <definedName name="LEE_4_2" localSheetId="15" hidden="1">{#N/A,#N/A,TRUE,"Basic";#N/A,#N/A,TRUE,"EXT-TABLE";#N/A,#N/A,TRUE,"STEEL";#N/A,#N/A,TRUE,"INT-Table";#N/A,#N/A,TRUE,"STEEL";#N/A,#N/A,TRUE,"Door"}</definedName>
    <definedName name="LEE_4_2" hidden="1">{#N/A,#N/A,TRUE,"Basic";#N/A,#N/A,TRUE,"EXT-TABLE";#N/A,#N/A,TRUE,"STEEL";#N/A,#N/A,TRUE,"INT-Table";#N/A,#N/A,TRUE,"STEEL";#N/A,#N/A,TRUE,"Door"}</definedName>
    <definedName name="LEE_5" localSheetId="3" hidden="1">{#N/A,#N/A,TRUE,"Basic";#N/A,#N/A,TRUE,"EXT-TABLE";#N/A,#N/A,TRUE,"STEEL";#N/A,#N/A,TRUE,"INT-Table";#N/A,#N/A,TRUE,"STEEL";#N/A,#N/A,TRUE,"Door"}</definedName>
    <definedName name="LEE_5" localSheetId="2" hidden="1">{#N/A,#N/A,TRUE,"Basic";#N/A,#N/A,TRUE,"EXT-TABLE";#N/A,#N/A,TRUE,"STEEL";#N/A,#N/A,TRUE,"INT-Table";#N/A,#N/A,TRUE,"STEEL";#N/A,#N/A,TRUE,"Door"}</definedName>
    <definedName name="LEE_5" localSheetId="4" hidden="1">{#N/A,#N/A,TRUE,"Basic";#N/A,#N/A,TRUE,"EXT-TABLE";#N/A,#N/A,TRUE,"STEEL";#N/A,#N/A,TRUE,"INT-Table";#N/A,#N/A,TRUE,"STEEL";#N/A,#N/A,TRUE,"Door"}</definedName>
    <definedName name="LEE_5" localSheetId="16" hidden="1">{#N/A,#N/A,TRUE,"Basic";#N/A,#N/A,TRUE,"EXT-TABLE";#N/A,#N/A,TRUE,"STEEL";#N/A,#N/A,TRUE,"INT-Table";#N/A,#N/A,TRUE,"STEEL";#N/A,#N/A,TRUE,"Door"}</definedName>
    <definedName name="LEE_5" localSheetId="21" hidden="1">{#N/A,#N/A,TRUE,"Basic";#N/A,#N/A,TRUE,"EXT-TABLE";#N/A,#N/A,TRUE,"STEEL";#N/A,#N/A,TRUE,"INT-Table";#N/A,#N/A,TRUE,"STEEL";#N/A,#N/A,TRUE,"Door"}</definedName>
    <definedName name="LEE_5" localSheetId="5" hidden="1">{#N/A,#N/A,TRUE,"Basic";#N/A,#N/A,TRUE,"EXT-TABLE";#N/A,#N/A,TRUE,"STEEL";#N/A,#N/A,TRUE,"INT-Table";#N/A,#N/A,TRUE,"STEEL";#N/A,#N/A,TRUE,"Door"}</definedName>
    <definedName name="LEE_5" localSheetId="13" hidden="1">{#N/A,#N/A,TRUE,"Basic";#N/A,#N/A,TRUE,"EXT-TABLE";#N/A,#N/A,TRUE,"STEEL";#N/A,#N/A,TRUE,"INT-Table";#N/A,#N/A,TRUE,"STEEL";#N/A,#N/A,TRUE,"Door"}</definedName>
    <definedName name="LEE_5" localSheetId="14" hidden="1">{#N/A,#N/A,TRUE,"Basic";#N/A,#N/A,TRUE,"EXT-TABLE";#N/A,#N/A,TRUE,"STEEL";#N/A,#N/A,TRUE,"INT-Table";#N/A,#N/A,TRUE,"STEEL";#N/A,#N/A,TRUE,"Door"}</definedName>
    <definedName name="LEE_5" localSheetId="15" hidden="1">{#N/A,#N/A,TRUE,"Basic";#N/A,#N/A,TRUE,"EXT-TABLE";#N/A,#N/A,TRUE,"STEEL";#N/A,#N/A,TRUE,"INT-Table";#N/A,#N/A,TRUE,"STEEL";#N/A,#N/A,TRUE,"Door"}</definedName>
    <definedName name="LEE_5" hidden="1">{#N/A,#N/A,TRUE,"Basic";#N/A,#N/A,TRUE,"EXT-TABLE";#N/A,#N/A,TRUE,"STEEL";#N/A,#N/A,TRUE,"INT-Table";#N/A,#N/A,TRUE,"STEEL";#N/A,#N/A,TRUE,"Door"}</definedName>
    <definedName name="LEE_5_1" localSheetId="3" hidden="1">{#N/A,#N/A,TRUE,"Basic";#N/A,#N/A,TRUE,"EXT-TABLE";#N/A,#N/A,TRUE,"STEEL";#N/A,#N/A,TRUE,"INT-Table";#N/A,#N/A,TRUE,"STEEL";#N/A,#N/A,TRUE,"Door"}</definedName>
    <definedName name="LEE_5_1" localSheetId="2" hidden="1">{#N/A,#N/A,TRUE,"Basic";#N/A,#N/A,TRUE,"EXT-TABLE";#N/A,#N/A,TRUE,"STEEL";#N/A,#N/A,TRUE,"INT-Table";#N/A,#N/A,TRUE,"STEEL";#N/A,#N/A,TRUE,"Door"}</definedName>
    <definedName name="LEE_5_1" localSheetId="4" hidden="1">{#N/A,#N/A,TRUE,"Basic";#N/A,#N/A,TRUE,"EXT-TABLE";#N/A,#N/A,TRUE,"STEEL";#N/A,#N/A,TRUE,"INT-Table";#N/A,#N/A,TRUE,"STEEL";#N/A,#N/A,TRUE,"Door"}</definedName>
    <definedName name="LEE_5_1" localSheetId="16" hidden="1">{#N/A,#N/A,TRUE,"Basic";#N/A,#N/A,TRUE,"EXT-TABLE";#N/A,#N/A,TRUE,"STEEL";#N/A,#N/A,TRUE,"INT-Table";#N/A,#N/A,TRUE,"STEEL";#N/A,#N/A,TRUE,"Door"}</definedName>
    <definedName name="LEE_5_1" localSheetId="21" hidden="1">{#N/A,#N/A,TRUE,"Basic";#N/A,#N/A,TRUE,"EXT-TABLE";#N/A,#N/A,TRUE,"STEEL";#N/A,#N/A,TRUE,"INT-Table";#N/A,#N/A,TRUE,"STEEL";#N/A,#N/A,TRUE,"Door"}</definedName>
    <definedName name="LEE_5_1" localSheetId="5" hidden="1">{#N/A,#N/A,TRUE,"Basic";#N/A,#N/A,TRUE,"EXT-TABLE";#N/A,#N/A,TRUE,"STEEL";#N/A,#N/A,TRUE,"INT-Table";#N/A,#N/A,TRUE,"STEEL";#N/A,#N/A,TRUE,"Door"}</definedName>
    <definedName name="LEE_5_1" localSheetId="13" hidden="1">{#N/A,#N/A,TRUE,"Basic";#N/A,#N/A,TRUE,"EXT-TABLE";#N/A,#N/A,TRUE,"STEEL";#N/A,#N/A,TRUE,"INT-Table";#N/A,#N/A,TRUE,"STEEL";#N/A,#N/A,TRUE,"Door"}</definedName>
    <definedName name="LEE_5_1" localSheetId="14" hidden="1">{#N/A,#N/A,TRUE,"Basic";#N/A,#N/A,TRUE,"EXT-TABLE";#N/A,#N/A,TRUE,"STEEL";#N/A,#N/A,TRUE,"INT-Table";#N/A,#N/A,TRUE,"STEEL";#N/A,#N/A,TRUE,"Door"}</definedName>
    <definedName name="LEE_5_1" localSheetId="15" hidden="1">{#N/A,#N/A,TRUE,"Basic";#N/A,#N/A,TRUE,"EXT-TABLE";#N/A,#N/A,TRUE,"STEEL";#N/A,#N/A,TRUE,"INT-Table";#N/A,#N/A,TRUE,"STEEL";#N/A,#N/A,TRUE,"Door"}</definedName>
    <definedName name="LEE_5_1" hidden="1">{#N/A,#N/A,TRUE,"Basic";#N/A,#N/A,TRUE,"EXT-TABLE";#N/A,#N/A,TRUE,"STEEL";#N/A,#N/A,TRUE,"INT-Table";#N/A,#N/A,TRUE,"STEEL";#N/A,#N/A,TRUE,"Door"}</definedName>
    <definedName name="LEE_5_2" localSheetId="3" hidden="1">{#N/A,#N/A,TRUE,"Basic";#N/A,#N/A,TRUE,"EXT-TABLE";#N/A,#N/A,TRUE,"STEEL";#N/A,#N/A,TRUE,"INT-Table";#N/A,#N/A,TRUE,"STEEL";#N/A,#N/A,TRUE,"Door"}</definedName>
    <definedName name="LEE_5_2" localSheetId="2" hidden="1">{#N/A,#N/A,TRUE,"Basic";#N/A,#N/A,TRUE,"EXT-TABLE";#N/A,#N/A,TRUE,"STEEL";#N/A,#N/A,TRUE,"INT-Table";#N/A,#N/A,TRUE,"STEEL";#N/A,#N/A,TRUE,"Door"}</definedName>
    <definedName name="LEE_5_2" localSheetId="4" hidden="1">{#N/A,#N/A,TRUE,"Basic";#N/A,#N/A,TRUE,"EXT-TABLE";#N/A,#N/A,TRUE,"STEEL";#N/A,#N/A,TRUE,"INT-Table";#N/A,#N/A,TRUE,"STEEL";#N/A,#N/A,TRUE,"Door"}</definedName>
    <definedName name="LEE_5_2" localSheetId="16" hidden="1">{#N/A,#N/A,TRUE,"Basic";#N/A,#N/A,TRUE,"EXT-TABLE";#N/A,#N/A,TRUE,"STEEL";#N/A,#N/A,TRUE,"INT-Table";#N/A,#N/A,TRUE,"STEEL";#N/A,#N/A,TRUE,"Door"}</definedName>
    <definedName name="LEE_5_2" localSheetId="21" hidden="1">{#N/A,#N/A,TRUE,"Basic";#N/A,#N/A,TRUE,"EXT-TABLE";#N/A,#N/A,TRUE,"STEEL";#N/A,#N/A,TRUE,"INT-Table";#N/A,#N/A,TRUE,"STEEL";#N/A,#N/A,TRUE,"Door"}</definedName>
    <definedName name="LEE_5_2" localSheetId="5" hidden="1">{#N/A,#N/A,TRUE,"Basic";#N/A,#N/A,TRUE,"EXT-TABLE";#N/A,#N/A,TRUE,"STEEL";#N/A,#N/A,TRUE,"INT-Table";#N/A,#N/A,TRUE,"STEEL";#N/A,#N/A,TRUE,"Door"}</definedName>
    <definedName name="LEE_5_2" localSheetId="13" hidden="1">{#N/A,#N/A,TRUE,"Basic";#N/A,#N/A,TRUE,"EXT-TABLE";#N/A,#N/A,TRUE,"STEEL";#N/A,#N/A,TRUE,"INT-Table";#N/A,#N/A,TRUE,"STEEL";#N/A,#N/A,TRUE,"Door"}</definedName>
    <definedName name="LEE_5_2" localSheetId="14" hidden="1">{#N/A,#N/A,TRUE,"Basic";#N/A,#N/A,TRUE,"EXT-TABLE";#N/A,#N/A,TRUE,"STEEL";#N/A,#N/A,TRUE,"INT-Table";#N/A,#N/A,TRUE,"STEEL";#N/A,#N/A,TRUE,"Door"}</definedName>
    <definedName name="LEE_5_2" localSheetId="15" hidden="1">{#N/A,#N/A,TRUE,"Basic";#N/A,#N/A,TRUE,"EXT-TABLE";#N/A,#N/A,TRUE,"STEEL";#N/A,#N/A,TRUE,"INT-Table";#N/A,#N/A,TRUE,"STEEL";#N/A,#N/A,TRUE,"Door"}</definedName>
    <definedName name="LEE_5_2" hidden="1">{#N/A,#N/A,TRUE,"Basic";#N/A,#N/A,TRUE,"EXT-TABLE";#N/A,#N/A,TRUE,"STEEL";#N/A,#N/A,TRUE,"INT-Table";#N/A,#N/A,TRUE,"STEEL";#N/A,#N/A,TRUE,"Door"}</definedName>
    <definedName name="lef">#REF!</definedName>
    <definedName name="Letter" localSheetId="3" hidden="1">{#N/A,#N/A,TRUE,"Str.";#N/A,#N/A,TRUE,"Steel &amp; Roof";#N/A,#N/A,TRUE,"Arc.";#N/A,#N/A,TRUE,"Preliminary";#N/A,#N/A,TRUE,"Sum_Prelim"}</definedName>
    <definedName name="Letter" localSheetId="2" hidden="1">{#N/A,#N/A,TRUE,"Str.";#N/A,#N/A,TRUE,"Steel &amp; Roof";#N/A,#N/A,TRUE,"Arc.";#N/A,#N/A,TRUE,"Preliminary";#N/A,#N/A,TRUE,"Sum_Prelim"}</definedName>
    <definedName name="Letter" localSheetId="4" hidden="1">{#N/A,#N/A,TRUE,"Str.";#N/A,#N/A,TRUE,"Steel &amp; Roof";#N/A,#N/A,TRUE,"Arc.";#N/A,#N/A,TRUE,"Preliminary";#N/A,#N/A,TRUE,"Sum_Prelim"}</definedName>
    <definedName name="Letter" localSheetId="16" hidden="1">{#N/A,#N/A,TRUE,"Str.";#N/A,#N/A,TRUE,"Steel &amp; Roof";#N/A,#N/A,TRUE,"Arc.";#N/A,#N/A,TRUE,"Preliminary";#N/A,#N/A,TRUE,"Sum_Prelim"}</definedName>
    <definedName name="Letter" localSheetId="21" hidden="1">{#N/A,#N/A,TRUE,"Str.";#N/A,#N/A,TRUE,"Steel &amp; Roof";#N/A,#N/A,TRUE,"Arc.";#N/A,#N/A,TRUE,"Preliminary";#N/A,#N/A,TRUE,"Sum_Prelim"}</definedName>
    <definedName name="Letter" localSheetId="5" hidden="1">{#N/A,#N/A,TRUE,"Str.";#N/A,#N/A,TRUE,"Steel &amp; Roof";#N/A,#N/A,TRUE,"Arc.";#N/A,#N/A,TRUE,"Preliminary";#N/A,#N/A,TRUE,"Sum_Prelim"}</definedName>
    <definedName name="Letter" localSheetId="13" hidden="1">{#N/A,#N/A,TRUE,"Str.";#N/A,#N/A,TRUE,"Steel &amp; Roof";#N/A,#N/A,TRUE,"Arc.";#N/A,#N/A,TRUE,"Preliminary";#N/A,#N/A,TRUE,"Sum_Prelim"}</definedName>
    <definedName name="Letter" localSheetId="14" hidden="1">{#N/A,#N/A,TRUE,"Str.";#N/A,#N/A,TRUE,"Steel &amp; Roof";#N/A,#N/A,TRUE,"Arc.";#N/A,#N/A,TRUE,"Preliminary";#N/A,#N/A,TRUE,"Sum_Prelim"}</definedName>
    <definedName name="Letter" localSheetId="15" hidden="1">{#N/A,#N/A,TRUE,"Str.";#N/A,#N/A,TRUE,"Steel &amp; Roof";#N/A,#N/A,TRUE,"Arc.";#N/A,#N/A,TRUE,"Preliminary";#N/A,#N/A,TRUE,"Sum_Prelim"}</definedName>
    <definedName name="Letter" hidden="1">{#N/A,#N/A,TRUE,"Str.";#N/A,#N/A,TRUE,"Steel &amp; Roof";#N/A,#N/A,TRUE,"Arc.";#N/A,#N/A,TRUE,"Preliminary";#N/A,#N/A,TRUE,"Sum_Prelim"}</definedName>
    <definedName name="Leuchten">#REF!</definedName>
    <definedName name="level1" localSheetId="3" hidden="1">{"'장비'!$A$3:$M$12"}</definedName>
    <definedName name="level1" localSheetId="2" hidden="1">{"'장비'!$A$3:$M$12"}</definedName>
    <definedName name="level1" localSheetId="4" hidden="1">{"'장비'!$A$3:$M$12"}</definedName>
    <definedName name="level1" localSheetId="16" hidden="1">{"'장비'!$A$3:$M$12"}</definedName>
    <definedName name="level1" localSheetId="21" hidden="1">{"'장비'!$A$3:$M$12"}</definedName>
    <definedName name="level1" localSheetId="5" hidden="1">{"'장비'!$A$3:$M$12"}</definedName>
    <definedName name="level1" localSheetId="13" hidden="1">{"'장비'!$A$3:$M$12"}</definedName>
    <definedName name="level1" localSheetId="14" hidden="1">{"'장비'!$A$3:$M$12"}</definedName>
    <definedName name="level1" localSheetId="15" hidden="1">{"'장비'!$A$3:$M$12"}</definedName>
    <definedName name="level1" hidden="1">{"'장비'!$A$3:$M$12"}</definedName>
    <definedName name="LF" localSheetId="3" hidden="1">{#N/A,#N/A,TRUE,"Mhr_Sum"}</definedName>
    <definedName name="LF" localSheetId="9" hidden="1">{#N/A,#N/A,TRUE,"Mhr_Sum"}</definedName>
    <definedName name="LF" localSheetId="8" hidden="1">{#N/A,#N/A,TRUE,"Mhr_Sum"}</definedName>
    <definedName name="LF" localSheetId="0" hidden="1">{#N/A,#N/A,TRUE,"Mhr_Sum"}</definedName>
    <definedName name="LF" localSheetId="10" hidden="1">{#N/A,#N/A,TRUE,"Mhr_Sum"}</definedName>
    <definedName name="LF" localSheetId="6" hidden="1">{#N/A,#N/A,TRUE,"Mhr_Sum"}</definedName>
    <definedName name="LF" localSheetId="12" hidden="1">{#N/A,#N/A,TRUE,"Mhr_Sum"}</definedName>
    <definedName name="LF" localSheetId="11" hidden="1">{#N/A,#N/A,TRUE,"Mhr_Sum"}</definedName>
    <definedName name="LF" localSheetId="1" hidden="1">{#N/A,#N/A,TRUE,"Mhr_Sum"}</definedName>
    <definedName name="LF" localSheetId="2" hidden="1">{#N/A,#N/A,TRUE,"Mhr_Sum"}</definedName>
    <definedName name="LF" localSheetId="4" hidden="1">{#N/A,#N/A,TRUE,"Mhr_Sum"}</definedName>
    <definedName name="LF" localSheetId="16" hidden="1">{#N/A,#N/A,TRUE,"Mhr_Sum"}</definedName>
    <definedName name="LF" localSheetId="21" hidden="1">{#N/A,#N/A,TRUE,"Mhr_Sum"}</definedName>
    <definedName name="LF" localSheetId="5" hidden="1">{#N/A,#N/A,TRUE,"Mhr_Sum"}</definedName>
    <definedName name="LF" localSheetId="23" hidden="1">{#N/A,#N/A,TRUE,"Mhr_Sum"}</definedName>
    <definedName name="LF" localSheetId="7" hidden="1">{#N/A,#N/A,TRUE,"Mhr_Sum"}</definedName>
    <definedName name="LF" localSheetId="13" hidden="1">{#N/A,#N/A,TRUE,"Mhr_Sum"}</definedName>
    <definedName name="LF" localSheetId="18" hidden="1">{#N/A,#N/A,TRUE,"Mhr_Sum"}</definedName>
    <definedName name="LF" localSheetId="14" hidden="1">{#N/A,#N/A,TRUE,"Mhr_Sum"}</definedName>
    <definedName name="LF" localSheetId="15" hidden="1">{#N/A,#N/A,TRUE,"Mhr_Sum"}</definedName>
    <definedName name="LF" hidden="1">{#N/A,#N/A,TRUE,"Mhr_Sum"}</definedName>
    <definedName name="LFKFJFO" localSheetId="3" hidden="1">{#N/A,#N/A,FALSE,"CCTV"}</definedName>
    <definedName name="LFKFJFO" localSheetId="2" hidden="1">{#N/A,#N/A,FALSE,"CCTV"}</definedName>
    <definedName name="LFKFJFO" localSheetId="4" hidden="1">{#N/A,#N/A,FALSE,"CCTV"}</definedName>
    <definedName name="LFKFJFO" localSheetId="16" hidden="1">{#N/A,#N/A,FALSE,"CCTV"}</definedName>
    <definedName name="LFKFJFO" localSheetId="21" hidden="1">{#N/A,#N/A,FALSE,"CCTV"}</definedName>
    <definedName name="LFKFJFO" localSheetId="5" hidden="1">{#N/A,#N/A,FALSE,"CCTV"}</definedName>
    <definedName name="LFKFJFO" localSheetId="13" hidden="1">{#N/A,#N/A,FALSE,"CCTV"}</definedName>
    <definedName name="LFKFJFO" localSheetId="14" hidden="1">{#N/A,#N/A,FALSE,"CCTV"}</definedName>
    <definedName name="LFKFJFO" localSheetId="15" hidden="1">{#N/A,#N/A,FALSE,"CCTV"}</definedName>
    <definedName name="LFKFJFO" hidden="1">{#N/A,#N/A,FALSE,"CCTV"}</definedName>
    <definedName name="lfwt">#REF!</definedName>
    <definedName name="Lg_Guide" localSheetId="3">'[41]Noise (3)'!$C$42</definedName>
    <definedName name="Lg_Guide" localSheetId="2">'[41]Noise (3)'!$C$42</definedName>
    <definedName name="Lg_Guide" localSheetId="4">'[41]Noise (3)'!$C$42</definedName>
    <definedName name="Lg_Guide" localSheetId="16">'[41]Noise (3)'!$C$42</definedName>
    <definedName name="Lg_Guide" localSheetId="21">'[41]Noise (3)'!$C$42</definedName>
    <definedName name="Lg_Guide" localSheetId="5">'[41]Noise (3)'!$C$42</definedName>
    <definedName name="Lg_Guide" localSheetId="13">'[41]Noise (3)'!$C$42</definedName>
    <definedName name="Lg_Guide" localSheetId="18">'[41]Noise (3)'!$C$42</definedName>
    <definedName name="Lg_Guide" localSheetId="14">'[41]Noise (3)'!$C$42</definedName>
    <definedName name="Lg_Guide" localSheetId="15">'[41]Noise (3)'!$C$42</definedName>
    <definedName name="Lg_Guide">'[41]Noise (3)'!$C$42</definedName>
    <definedName name="Lg_Profile" localSheetId="3">'[41]Noise (3)'!$C$41</definedName>
    <definedName name="Lg_Profile" localSheetId="2">'[41]Noise (3)'!$C$41</definedName>
    <definedName name="Lg_Profile" localSheetId="4">'[41]Noise (3)'!$C$41</definedName>
    <definedName name="Lg_Profile" localSheetId="16">'[41]Noise (3)'!$C$41</definedName>
    <definedName name="Lg_Profile" localSheetId="21">'[41]Noise (3)'!$C$41</definedName>
    <definedName name="Lg_Profile" localSheetId="5">'[41]Noise (3)'!$C$41</definedName>
    <definedName name="Lg_Profile" localSheetId="13">'[41]Noise (3)'!$C$41</definedName>
    <definedName name="Lg_Profile" localSheetId="18">'[41]Noise (3)'!$C$41</definedName>
    <definedName name="Lg_Profile" localSheetId="14">'[41]Noise (3)'!$C$41</definedName>
    <definedName name="Lg_Profile" localSheetId="15">'[41]Noise (3)'!$C$41</definedName>
    <definedName name="Lg_Profile">'[41]Noise (3)'!$C$41</definedName>
    <definedName name="Lg_Total" localSheetId="3">'[41]Noise (3)'!$C$43</definedName>
    <definedName name="Lg_Total" localSheetId="2">'[41]Noise (3)'!$C$43</definedName>
    <definedName name="Lg_Total" localSheetId="4">'[41]Noise (3)'!$C$43</definedName>
    <definedName name="Lg_Total" localSheetId="16">'[41]Noise (3)'!$C$43</definedName>
    <definedName name="Lg_Total" localSheetId="21">'[41]Noise (3)'!$C$43</definedName>
    <definedName name="Lg_Total" localSheetId="5">'[41]Noise (3)'!$C$43</definedName>
    <definedName name="Lg_Total" localSheetId="13">'[41]Noise (3)'!$C$43</definedName>
    <definedName name="Lg_Total" localSheetId="18">'[41]Noise (3)'!$C$43</definedName>
    <definedName name="Lg_Total" localSheetId="14">'[41]Noise (3)'!$C$43</definedName>
    <definedName name="Lg_Total" localSheetId="15">'[41]Noise (3)'!$C$43</definedName>
    <definedName name="Lg_Total">'[41]Noise (3)'!$C$43</definedName>
    <definedName name="lhpd" localSheetId="3">[64]DATA!#REF!</definedName>
    <definedName name="lhpd" localSheetId="2">[64]DATA!#REF!</definedName>
    <definedName name="lhpd" localSheetId="4">[64]DATA!#REF!</definedName>
    <definedName name="lhpd" localSheetId="16">[64]DATA!#REF!</definedName>
    <definedName name="lhpd" localSheetId="21">[64]DATA!#REF!</definedName>
    <definedName name="lhpd" localSheetId="5">[64]DATA!#REF!</definedName>
    <definedName name="lhpd" localSheetId="13">[64]DATA!#REF!</definedName>
    <definedName name="lhpd" localSheetId="18">[64]DATA!#REF!</definedName>
    <definedName name="lhpd" localSheetId="14">[64]DATA!#REF!</definedName>
    <definedName name="lhpd" localSheetId="15">[64]DATA!#REF!</definedName>
    <definedName name="lhpd">[64]DATA!#REF!</definedName>
    <definedName name="light">"Picture 1"</definedName>
    <definedName name="limcount" hidden="1">3</definedName>
    <definedName name="LINE1">#REF!</definedName>
    <definedName name="LINE2">#REF!</definedName>
    <definedName name="LINE3">#REF!</definedName>
    <definedName name="LinerThickness" localSheetId="3">[34]DATA_LIST!$C$4:$C$8</definedName>
    <definedName name="LinerThickness" localSheetId="2">[34]DATA_LIST!$C$4:$C$8</definedName>
    <definedName name="LinerThickness" localSheetId="4">[34]DATA_LIST!$C$4:$C$8</definedName>
    <definedName name="LinerThickness" localSheetId="16">[34]DATA_LIST!$C$4:$C$8</definedName>
    <definedName name="LinerThickness" localSheetId="21">[34]DATA_LIST!$C$4:$C$8</definedName>
    <definedName name="LinerThickness" localSheetId="5">[34]DATA_LIST!$C$4:$C$8</definedName>
    <definedName name="LinerThickness" localSheetId="13">[34]DATA_LIST!$C$4:$C$8</definedName>
    <definedName name="LinerThickness" localSheetId="18">[34]DATA_LIST!$C$4:$C$8</definedName>
    <definedName name="LinerThickness" localSheetId="14">[34]DATA_LIST!$C$4:$C$8</definedName>
    <definedName name="LinerThickness" localSheetId="15">[34]DATA_LIST!$C$4:$C$8</definedName>
    <definedName name="LinerThickness">[34]DATA_LIST!$C$4:$C$8</definedName>
    <definedName name="list" localSheetId="3" hidden="1">{#N/A,#N/A,TRUE,"Basic";#N/A,#N/A,TRUE,"EXT-TABLE";#N/A,#N/A,TRUE,"STEEL";#N/A,#N/A,TRUE,"INT-Table";#N/A,#N/A,TRUE,"STEEL";#N/A,#N/A,TRUE,"Door"}</definedName>
    <definedName name="list" localSheetId="2" hidden="1">{#N/A,#N/A,TRUE,"Basic";#N/A,#N/A,TRUE,"EXT-TABLE";#N/A,#N/A,TRUE,"STEEL";#N/A,#N/A,TRUE,"INT-Table";#N/A,#N/A,TRUE,"STEEL";#N/A,#N/A,TRUE,"Door"}</definedName>
    <definedName name="list" localSheetId="4" hidden="1">{#N/A,#N/A,TRUE,"Basic";#N/A,#N/A,TRUE,"EXT-TABLE";#N/A,#N/A,TRUE,"STEEL";#N/A,#N/A,TRUE,"INT-Table";#N/A,#N/A,TRUE,"STEEL";#N/A,#N/A,TRUE,"Door"}</definedName>
    <definedName name="list" localSheetId="16" hidden="1">{#N/A,#N/A,TRUE,"Basic";#N/A,#N/A,TRUE,"EXT-TABLE";#N/A,#N/A,TRUE,"STEEL";#N/A,#N/A,TRUE,"INT-Table";#N/A,#N/A,TRUE,"STEEL";#N/A,#N/A,TRUE,"Door"}</definedName>
    <definedName name="list" localSheetId="21" hidden="1">{#N/A,#N/A,TRUE,"Basic";#N/A,#N/A,TRUE,"EXT-TABLE";#N/A,#N/A,TRUE,"STEEL";#N/A,#N/A,TRUE,"INT-Table";#N/A,#N/A,TRUE,"STEEL";#N/A,#N/A,TRUE,"Door"}</definedName>
    <definedName name="list" localSheetId="5" hidden="1">{#N/A,#N/A,TRUE,"Basic";#N/A,#N/A,TRUE,"EXT-TABLE";#N/A,#N/A,TRUE,"STEEL";#N/A,#N/A,TRUE,"INT-Table";#N/A,#N/A,TRUE,"STEEL";#N/A,#N/A,TRUE,"Door"}</definedName>
    <definedName name="list" localSheetId="13" hidden="1">{#N/A,#N/A,TRUE,"Basic";#N/A,#N/A,TRUE,"EXT-TABLE";#N/A,#N/A,TRUE,"STEEL";#N/A,#N/A,TRUE,"INT-Table";#N/A,#N/A,TRUE,"STEEL";#N/A,#N/A,TRUE,"Door"}</definedName>
    <definedName name="list" localSheetId="14" hidden="1">{#N/A,#N/A,TRUE,"Basic";#N/A,#N/A,TRUE,"EXT-TABLE";#N/A,#N/A,TRUE,"STEEL";#N/A,#N/A,TRUE,"INT-Table";#N/A,#N/A,TRUE,"STEEL";#N/A,#N/A,TRUE,"Door"}</definedName>
    <definedName name="list" localSheetId="15" hidden="1">{#N/A,#N/A,TRUE,"Basic";#N/A,#N/A,TRUE,"EXT-TABLE";#N/A,#N/A,TRUE,"STEEL";#N/A,#N/A,TRUE,"INT-Table";#N/A,#N/A,TRUE,"STEEL";#N/A,#N/A,TRUE,"Door"}</definedName>
    <definedName name="list" hidden="1">{#N/A,#N/A,TRUE,"Basic";#N/A,#N/A,TRUE,"EXT-TABLE";#N/A,#N/A,TRUE,"STEEL";#N/A,#N/A,TRUE,"INT-Table";#N/A,#N/A,TRUE,"STEEL";#N/A,#N/A,TRUE,"Door"}</definedName>
    <definedName name="list_1" localSheetId="3" hidden="1">{#N/A,#N/A,TRUE,"Basic";#N/A,#N/A,TRUE,"EXT-TABLE";#N/A,#N/A,TRUE,"STEEL";#N/A,#N/A,TRUE,"INT-Table";#N/A,#N/A,TRUE,"STEEL";#N/A,#N/A,TRUE,"Door"}</definedName>
    <definedName name="list_1" localSheetId="2" hidden="1">{#N/A,#N/A,TRUE,"Basic";#N/A,#N/A,TRUE,"EXT-TABLE";#N/A,#N/A,TRUE,"STEEL";#N/A,#N/A,TRUE,"INT-Table";#N/A,#N/A,TRUE,"STEEL";#N/A,#N/A,TRUE,"Door"}</definedName>
    <definedName name="list_1" localSheetId="4" hidden="1">{#N/A,#N/A,TRUE,"Basic";#N/A,#N/A,TRUE,"EXT-TABLE";#N/A,#N/A,TRUE,"STEEL";#N/A,#N/A,TRUE,"INT-Table";#N/A,#N/A,TRUE,"STEEL";#N/A,#N/A,TRUE,"Door"}</definedName>
    <definedName name="list_1" localSheetId="16" hidden="1">{#N/A,#N/A,TRUE,"Basic";#N/A,#N/A,TRUE,"EXT-TABLE";#N/A,#N/A,TRUE,"STEEL";#N/A,#N/A,TRUE,"INT-Table";#N/A,#N/A,TRUE,"STEEL";#N/A,#N/A,TRUE,"Door"}</definedName>
    <definedName name="list_1" localSheetId="21" hidden="1">{#N/A,#N/A,TRUE,"Basic";#N/A,#N/A,TRUE,"EXT-TABLE";#N/A,#N/A,TRUE,"STEEL";#N/A,#N/A,TRUE,"INT-Table";#N/A,#N/A,TRUE,"STEEL";#N/A,#N/A,TRUE,"Door"}</definedName>
    <definedName name="list_1" localSheetId="5" hidden="1">{#N/A,#N/A,TRUE,"Basic";#N/A,#N/A,TRUE,"EXT-TABLE";#N/A,#N/A,TRUE,"STEEL";#N/A,#N/A,TRUE,"INT-Table";#N/A,#N/A,TRUE,"STEEL";#N/A,#N/A,TRUE,"Door"}</definedName>
    <definedName name="list_1" localSheetId="13" hidden="1">{#N/A,#N/A,TRUE,"Basic";#N/A,#N/A,TRUE,"EXT-TABLE";#N/A,#N/A,TRUE,"STEEL";#N/A,#N/A,TRUE,"INT-Table";#N/A,#N/A,TRUE,"STEEL";#N/A,#N/A,TRUE,"Door"}</definedName>
    <definedName name="list_1" localSheetId="14" hidden="1">{#N/A,#N/A,TRUE,"Basic";#N/A,#N/A,TRUE,"EXT-TABLE";#N/A,#N/A,TRUE,"STEEL";#N/A,#N/A,TRUE,"INT-Table";#N/A,#N/A,TRUE,"STEEL";#N/A,#N/A,TRUE,"Door"}</definedName>
    <definedName name="list_1" localSheetId="15" hidden="1">{#N/A,#N/A,TRUE,"Basic";#N/A,#N/A,TRUE,"EXT-TABLE";#N/A,#N/A,TRUE,"STEEL";#N/A,#N/A,TRUE,"INT-Table";#N/A,#N/A,TRUE,"STEEL";#N/A,#N/A,TRUE,"Door"}</definedName>
    <definedName name="list_1" hidden="1">{#N/A,#N/A,TRUE,"Basic";#N/A,#N/A,TRUE,"EXT-TABLE";#N/A,#N/A,TRUE,"STEEL";#N/A,#N/A,TRUE,"INT-Table";#N/A,#N/A,TRUE,"STEEL";#N/A,#N/A,TRUE,"Door"}</definedName>
    <definedName name="list_1_1" localSheetId="3" hidden="1">{#N/A,#N/A,TRUE,"Basic";#N/A,#N/A,TRUE,"EXT-TABLE";#N/A,#N/A,TRUE,"STEEL";#N/A,#N/A,TRUE,"INT-Table";#N/A,#N/A,TRUE,"STEEL";#N/A,#N/A,TRUE,"Door"}</definedName>
    <definedName name="list_1_1" localSheetId="2" hidden="1">{#N/A,#N/A,TRUE,"Basic";#N/A,#N/A,TRUE,"EXT-TABLE";#N/A,#N/A,TRUE,"STEEL";#N/A,#N/A,TRUE,"INT-Table";#N/A,#N/A,TRUE,"STEEL";#N/A,#N/A,TRUE,"Door"}</definedName>
    <definedName name="list_1_1" localSheetId="4" hidden="1">{#N/A,#N/A,TRUE,"Basic";#N/A,#N/A,TRUE,"EXT-TABLE";#N/A,#N/A,TRUE,"STEEL";#N/A,#N/A,TRUE,"INT-Table";#N/A,#N/A,TRUE,"STEEL";#N/A,#N/A,TRUE,"Door"}</definedName>
    <definedName name="list_1_1" localSheetId="16" hidden="1">{#N/A,#N/A,TRUE,"Basic";#N/A,#N/A,TRUE,"EXT-TABLE";#N/A,#N/A,TRUE,"STEEL";#N/A,#N/A,TRUE,"INT-Table";#N/A,#N/A,TRUE,"STEEL";#N/A,#N/A,TRUE,"Door"}</definedName>
    <definedName name="list_1_1" localSheetId="21" hidden="1">{#N/A,#N/A,TRUE,"Basic";#N/A,#N/A,TRUE,"EXT-TABLE";#N/A,#N/A,TRUE,"STEEL";#N/A,#N/A,TRUE,"INT-Table";#N/A,#N/A,TRUE,"STEEL";#N/A,#N/A,TRUE,"Door"}</definedName>
    <definedName name="list_1_1" localSheetId="5" hidden="1">{#N/A,#N/A,TRUE,"Basic";#N/A,#N/A,TRUE,"EXT-TABLE";#N/A,#N/A,TRUE,"STEEL";#N/A,#N/A,TRUE,"INT-Table";#N/A,#N/A,TRUE,"STEEL";#N/A,#N/A,TRUE,"Door"}</definedName>
    <definedName name="list_1_1" localSheetId="13" hidden="1">{#N/A,#N/A,TRUE,"Basic";#N/A,#N/A,TRUE,"EXT-TABLE";#N/A,#N/A,TRUE,"STEEL";#N/A,#N/A,TRUE,"INT-Table";#N/A,#N/A,TRUE,"STEEL";#N/A,#N/A,TRUE,"Door"}</definedName>
    <definedName name="list_1_1" localSheetId="14" hidden="1">{#N/A,#N/A,TRUE,"Basic";#N/A,#N/A,TRUE,"EXT-TABLE";#N/A,#N/A,TRUE,"STEEL";#N/A,#N/A,TRUE,"INT-Table";#N/A,#N/A,TRUE,"STEEL";#N/A,#N/A,TRUE,"Door"}</definedName>
    <definedName name="list_1_1" localSheetId="15" hidden="1">{#N/A,#N/A,TRUE,"Basic";#N/A,#N/A,TRUE,"EXT-TABLE";#N/A,#N/A,TRUE,"STEEL";#N/A,#N/A,TRUE,"INT-Table";#N/A,#N/A,TRUE,"STEEL";#N/A,#N/A,TRUE,"Door"}</definedName>
    <definedName name="list_1_1" hidden="1">{#N/A,#N/A,TRUE,"Basic";#N/A,#N/A,TRUE,"EXT-TABLE";#N/A,#N/A,TRUE,"STEEL";#N/A,#N/A,TRUE,"INT-Table";#N/A,#N/A,TRUE,"STEEL";#N/A,#N/A,TRUE,"Door"}</definedName>
    <definedName name="list_1_2" localSheetId="3" hidden="1">{#N/A,#N/A,TRUE,"Basic";#N/A,#N/A,TRUE,"EXT-TABLE";#N/A,#N/A,TRUE,"STEEL";#N/A,#N/A,TRUE,"INT-Table";#N/A,#N/A,TRUE,"STEEL";#N/A,#N/A,TRUE,"Door"}</definedName>
    <definedName name="list_1_2" localSheetId="2" hidden="1">{#N/A,#N/A,TRUE,"Basic";#N/A,#N/A,TRUE,"EXT-TABLE";#N/A,#N/A,TRUE,"STEEL";#N/A,#N/A,TRUE,"INT-Table";#N/A,#N/A,TRUE,"STEEL";#N/A,#N/A,TRUE,"Door"}</definedName>
    <definedName name="list_1_2" localSheetId="4" hidden="1">{#N/A,#N/A,TRUE,"Basic";#N/A,#N/A,TRUE,"EXT-TABLE";#N/A,#N/A,TRUE,"STEEL";#N/A,#N/A,TRUE,"INT-Table";#N/A,#N/A,TRUE,"STEEL";#N/A,#N/A,TRUE,"Door"}</definedName>
    <definedName name="list_1_2" localSheetId="16" hidden="1">{#N/A,#N/A,TRUE,"Basic";#N/A,#N/A,TRUE,"EXT-TABLE";#N/A,#N/A,TRUE,"STEEL";#N/A,#N/A,TRUE,"INT-Table";#N/A,#N/A,TRUE,"STEEL";#N/A,#N/A,TRUE,"Door"}</definedName>
    <definedName name="list_1_2" localSheetId="21" hidden="1">{#N/A,#N/A,TRUE,"Basic";#N/A,#N/A,TRUE,"EXT-TABLE";#N/A,#N/A,TRUE,"STEEL";#N/A,#N/A,TRUE,"INT-Table";#N/A,#N/A,TRUE,"STEEL";#N/A,#N/A,TRUE,"Door"}</definedName>
    <definedName name="list_1_2" localSheetId="5" hidden="1">{#N/A,#N/A,TRUE,"Basic";#N/A,#N/A,TRUE,"EXT-TABLE";#N/A,#N/A,TRUE,"STEEL";#N/A,#N/A,TRUE,"INT-Table";#N/A,#N/A,TRUE,"STEEL";#N/A,#N/A,TRUE,"Door"}</definedName>
    <definedName name="list_1_2" localSheetId="13" hidden="1">{#N/A,#N/A,TRUE,"Basic";#N/A,#N/A,TRUE,"EXT-TABLE";#N/A,#N/A,TRUE,"STEEL";#N/A,#N/A,TRUE,"INT-Table";#N/A,#N/A,TRUE,"STEEL";#N/A,#N/A,TRUE,"Door"}</definedName>
    <definedName name="list_1_2" localSheetId="14" hidden="1">{#N/A,#N/A,TRUE,"Basic";#N/A,#N/A,TRUE,"EXT-TABLE";#N/A,#N/A,TRUE,"STEEL";#N/A,#N/A,TRUE,"INT-Table";#N/A,#N/A,TRUE,"STEEL";#N/A,#N/A,TRUE,"Door"}</definedName>
    <definedName name="list_1_2" localSheetId="15" hidden="1">{#N/A,#N/A,TRUE,"Basic";#N/A,#N/A,TRUE,"EXT-TABLE";#N/A,#N/A,TRUE,"STEEL";#N/A,#N/A,TRUE,"INT-Table";#N/A,#N/A,TRUE,"STEEL";#N/A,#N/A,TRUE,"Door"}</definedName>
    <definedName name="list_1_2" hidden="1">{#N/A,#N/A,TRUE,"Basic";#N/A,#N/A,TRUE,"EXT-TABLE";#N/A,#N/A,TRUE,"STEEL";#N/A,#N/A,TRUE,"INT-Table";#N/A,#N/A,TRUE,"STEEL";#N/A,#N/A,TRUE,"Door"}</definedName>
    <definedName name="list_2" localSheetId="3" hidden="1">{#N/A,#N/A,TRUE,"Basic";#N/A,#N/A,TRUE,"EXT-TABLE";#N/A,#N/A,TRUE,"STEEL";#N/A,#N/A,TRUE,"INT-Table";#N/A,#N/A,TRUE,"STEEL";#N/A,#N/A,TRUE,"Door"}</definedName>
    <definedName name="list_2" localSheetId="2" hidden="1">{#N/A,#N/A,TRUE,"Basic";#N/A,#N/A,TRUE,"EXT-TABLE";#N/A,#N/A,TRUE,"STEEL";#N/A,#N/A,TRUE,"INT-Table";#N/A,#N/A,TRUE,"STEEL";#N/A,#N/A,TRUE,"Door"}</definedName>
    <definedName name="list_2" localSheetId="4" hidden="1">{#N/A,#N/A,TRUE,"Basic";#N/A,#N/A,TRUE,"EXT-TABLE";#N/A,#N/A,TRUE,"STEEL";#N/A,#N/A,TRUE,"INT-Table";#N/A,#N/A,TRUE,"STEEL";#N/A,#N/A,TRUE,"Door"}</definedName>
    <definedName name="list_2" localSheetId="16" hidden="1">{#N/A,#N/A,TRUE,"Basic";#N/A,#N/A,TRUE,"EXT-TABLE";#N/A,#N/A,TRUE,"STEEL";#N/A,#N/A,TRUE,"INT-Table";#N/A,#N/A,TRUE,"STEEL";#N/A,#N/A,TRUE,"Door"}</definedName>
    <definedName name="list_2" localSheetId="21" hidden="1">{#N/A,#N/A,TRUE,"Basic";#N/A,#N/A,TRUE,"EXT-TABLE";#N/A,#N/A,TRUE,"STEEL";#N/A,#N/A,TRUE,"INT-Table";#N/A,#N/A,TRUE,"STEEL";#N/A,#N/A,TRUE,"Door"}</definedName>
    <definedName name="list_2" localSheetId="5" hidden="1">{#N/A,#N/A,TRUE,"Basic";#N/A,#N/A,TRUE,"EXT-TABLE";#N/A,#N/A,TRUE,"STEEL";#N/A,#N/A,TRUE,"INT-Table";#N/A,#N/A,TRUE,"STEEL";#N/A,#N/A,TRUE,"Door"}</definedName>
    <definedName name="list_2" localSheetId="13" hidden="1">{#N/A,#N/A,TRUE,"Basic";#N/A,#N/A,TRUE,"EXT-TABLE";#N/A,#N/A,TRUE,"STEEL";#N/A,#N/A,TRUE,"INT-Table";#N/A,#N/A,TRUE,"STEEL";#N/A,#N/A,TRUE,"Door"}</definedName>
    <definedName name="list_2" localSheetId="14" hidden="1">{#N/A,#N/A,TRUE,"Basic";#N/A,#N/A,TRUE,"EXT-TABLE";#N/A,#N/A,TRUE,"STEEL";#N/A,#N/A,TRUE,"INT-Table";#N/A,#N/A,TRUE,"STEEL";#N/A,#N/A,TRUE,"Door"}</definedName>
    <definedName name="list_2" localSheetId="15" hidden="1">{#N/A,#N/A,TRUE,"Basic";#N/A,#N/A,TRUE,"EXT-TABLE";#N/A,#N/A,TRUE,"STEEL";#N/A,#N/A,TRUE,"INT-Table";#N/A,#N/A,TRUE,"STEEL";#N/A,#N/A,TRUE,"Door"}</definedName>
    <definedName name="list_2" hidden="1">{#N/A,#N/A,TRUE,"Basic";#N/A,#N/A,TRUE,"EXT-TABLE";#N/A,#N/A,TRUE,"STEEL";#N/A,#N/A,TRUE,"INT-Table";#N/A,#N/A,TRUE,"STEEL";#N/A,#N/A,TRUE,"Door"}</definedName>
    <definedName name="list_2_1" localSheetId="3" hidden="1">{#N/A,#N/A,TRUE,"Basic";#N/A,#N/A,TRUE,"EXT-TABLE";#N/A,#N/A,TRUE,"STEEL";#N/A,#N/A,TRUE,"INT-Table";#N/A,#N/A,TRUE,"STEEL";#N/A,#N/A,TRUE,"Door"}</definedName>
    <definedName name="list_2_1" localSheetId="2" hidden="1">{#N/A,#N/A,TRUE,"Basic";#N/A,#N/A,TRUE,"EXT-TABLE";#N/A,#N/A,TRUE,"STEEL";#N/A,#N/A,TRUE,"INT-Table";#N/A,#N/A,TRUE,"STEEL";#N/A,#N/A,TRUE,"Door"}</definedName>
    <definedName name="list_2_1" localSheetId="4" hidden="1">{#N/A,#N/A,TRUE,"Basic";#N/A,#N/A,TRUE,"EXT-TABLE";#N/A,#N/A,TRUE,"STEEL";#N/A,#N/A,TRUE,"INT-Table";#N/A,#N/A,TRUE,"STEEL";#N/A,#N/A,TRUE,"Door"}</definedName>
    <definedName name="list_2_1" localSheetId="16" hidden="1">{#N/A,#N/A,TRUE,"Basic";#N/A,#N/A,TRUE,"EXT-TABLE";#N/A,#N/A,TRUE,"STEEL";#N/A,#N/A,TRUE,"INT-Table";#N/A,#N/A,TRUE,"STEEL";#N/A,#N/A,TRUE,"Door"}</definedName>
    <definedName name="list_2_1" localSheetId="21" hidden="1">{#N/A,#N/A,TRUE,"Basic";#N/A,#N/A,TRUE,"EXT-TABLE";#N/A,#N/A,TRUE,"STEEL";#N/A,#N/A,TRUE,"INT-Table";#N/A,#N/A,TRUE,"STEEL";#N/A,#N/A,TRUE,"Door"}</definedName>
    <definedName name="list_2_1" localSheetId="5" hidden="1">{#N/A,#N/A,TRUE,"Basic";#N/A,#N/A,TRUE,"EXT-TABLE";#N/A,#N/A,TRUE,"STEEL";#N/A,#N/A,TRUE,"INT-Table";#N/A,#N/A,TRUE,"STEEL";#N/A,#N/A,TRUE,"Door"}</definedName>
    <definedName name="list_2_1" localSheetId="13" hidden="1">{#N/A,#N/A,TRUE,"Basic";#N/A,#N/A,TRUE,"EXT-TABLE";#N/A,#N/A,TRUE,"STEEL";#N/A,#N/A,TRUE,"INT-Table";#N/A,#N/A,TRUE,"STEEL";#N/A,#N/A,TRUE,"Door"}</definedName>
    <definedName name="list_2_1" localSheetId="14" hidden="1">{#N/A,#N/A,TRUE,"Basic";#N/A,#N/A,TRUE,"EXT-TABLE";#N/A,#N/A,TRUE,"STEEL";#N/A,#N/A,TRUE,"INT-Table";#N/A,#N/A,TRUE,"STEEL";#N/A,#N/A,TRUE,"Door"}</definedName>
    <definedName name="list_2_1" localSheetId="15" hidden="1">{#N/A,#N/A,TRUE,"Basic";#N/A,#N/A,TRUE,"EXT-TABLE";#N/A,#N/A,TRUE,"STEEL";#N/A,#N/A,TRUE,"INT-Table";#N/A,#N/A,TRUE,"STEEL";#N/A,#N/A,TRUE,"Door"}</definedName>
    <definedName name="list_2_1" hidden="1">{#N/A,#N/A,TRUE,"Basic";#N/A,#N/A,TRUE,"EXT-TABLE";#N/A,#N/A,TRUE,"STEEL";#N/A,#N/A,TRUE,"INT-Table";#N/A,#N/A,TRUE,"STEEL";#N/A,#N/A,TRUE,"Door"}</definedName>
    <definedName name="list_2_2" localSheetId="3" hidden="1">{#N/A,#N/A,TRUE,"Basic";#N/A,#N/A,TRUE,"EXT-TABLE";#N/A,#N/A,TRUE,"STEEL";#N/A,#N/A,TRUE,"INT-Table";#N/A,#N/A,TRUE,"STEEL";#N/A,#N/A,TRUE,"Door"}</definedName>
    <definedName name="list_2_2" localSheetId="2" hidden="1">{#N/A,#N/A,TRUE,"Basic";#N/A,#N/A,TRUE,"EXT-TABLE";#N/A,#N/A,TRUE,"STEEL";#N/A,#N/A,TRUE,"INT-Table";#N/A,#N/A,TRUE,"STEEL";#N/A,#N/A,TRUE,"Door"}</definedName>
    <definedName name="list_2_2" localSheetId="4" hidden="1">{#N/A,#N/A,TRUE,"Basic";#N/A,#N/A,TRUE,"EXT-TABLE";#N/A,#N/A,TRUE,"STEEL";#N/A,#N/A,TRUE,"INT-Table";#N/A,#N/A,TRUE,"STEEL";#N/A,#N/A,TRUE,"Door"}</definedName>
    <definedName name="list_2_2" localSheetId="16" hidden="1">{#N/A,#N/A,TRUE,"Basic";#N/A,#N/A,TRUE,"EXT-TABLE";#N/A,#N/A,TRUE,"STEEL";#N/A,#N/A,TRUE,"INT-Table";#N/A,#N/A,TRUE,"STEEL";#N/A,#N/A,TRUE,"Door"}</definedName>
    <definedName name="list_2_2" localSheetId="21" hidden="1">{#N/A,#N/A,TRUE,"Basic";#N/A,#N/A,TRUE,"EXT-TABLE";#N/A,#N/A,TRUE,"STEEL";#N/A,#N/A,TRUE,"INT-Table";#N/A,#N/A,TRUE,"STEEL";#N/A,#N/A,TRUE,"Door"}</definedName>
    <definedName name="list_2_2" localSheetId="5" hidden="1">{#N/A,#N/A,TRUE,"Basic";#N/A,#N/A,TRUE,"EXT-TABLE";#N/A,#N/A,TRUE,"STEEL";#N/A,#N/A,TRUE,"INT-Table";#N/A,#N/A,TRUE,"STEEL";#N/A,#N/A,TRUE,"Door"}</definedName>
    <definedName name="list_2_2" localSheetId="13" hidden="1">{#N/A,#N/A,TRUE,"Basic";#N/A,#N/A,TRUE,"EXT-TABLE";#N/A,#N/A,TRUE,"STEEL";#N/A,#N/A,TRUE,"INT-Table";#N/A,#N/A,TRUE,"STEEL";#N/A,#N/A,TRUE,"Door"}</definedName>
    <definedName name="list_2_2" localSheetId="14" hidden="1">{#N/A,#N/A,TRUE,"Basic";#N/A,#N/A,TRUE,"EXT-TABLE";#N/A,#N/A,TRUE,"STEEL";#N/A,#N/A,TRUE,"INT-Table";#N/A,#N/A,TRUE,"STEEL";#N/A,#N/A,TRUE,"Door"}</definedName>
    <definedName name="list_2_2" localSheetId="15" hidden="1">{#N/A,#N/A,TRUE,"Basic";#N/A,#N/A,TRUE,"EXT-TABLE";#N/A,#N/A,TRUE,"STEEL";#N/A,#N/A,TRUE,"INT-Table";#N/A,#N/A,TRUE,"STEEL";#N/A,#N/A,TRUE,"Door"}</definedName>
    <definedName name="list_2_2" hidden="1">{#N/A,#N/A,TRUE,"Basic";#N/A,#N/A,TRUE,"EXT-TABLE";#N/A,#N/A,TRUE,"STEEL";#N/A,#N/A,TRUE,"INT-Table";#N/A,#N/A,TRUE,"STEEL";#N/A,#N/A,TRUE,"Door"}</definedName>
    <definedName name="list_3" localSheetId="3" hidden="1">{#N/A,#N/A,TRUE,"Basic";#N/A,#N/A,TRUE,"EXT-TABLE";#N/A,#N/A,TRUE,"STEEL";#N/A,#N/A,TRUE,"INT-Table";#N/A,#N/A,TRUE,"STEEL";#N/A,#N/A,TRUE,"Door"}</definedName>
    <definedName name="list_3" localSheetId="2" hidden="1">{#N/A,#N/A,TRUE,"Basic";#N/A,#N/A,TRUE,"EXT-TABLE";#N/A,#N/A,TRUE,"STEEL";#N/A,#N/A,TRUE,"INT-Table";#N/A,#N/A,TRUE,"STEEL";#N/A,#N/A,TRUE,"Door"}</definedName>
    <definedName name="list_3" localSheetId="4" hidden="1">{#N/A,#N/A,TRUE,"Basic";#N/A,#N/A,TRUE,"EXT-TABLE";#N/A,#N/A,TRUE,"STEEL";#N/A,#N/A,TRUE,"INT-Table";#N/A,#N/A,TRUE,"STEEL";#N/A,#N/A,TRUE,"Door"}</definedName>
    <definedName name="list_3" localSheetId="16" hidden="1">{#N/A,#N/A,TRUE,"Basic";#N/A,#N/A,TRUE,"EXT-TABLE";#N/A,#N/A,TRUE,"STEEL";#N/A,#N/A,TRUE,"INT-Table";#N/A,#N/A,TRUE,"STEEL";#N/A,#N/A,TRUE,"Door"}</definedName>
    <definedName name="list_3" localSheetId="21" hidden="1">{#N/A,#N/A,TRUE,"Basic";#N/A,#N/A,TRUE,"EXT-TABLE";#N/A,#N/A,TRUE,"STEEL";#N/A,#N/A,TRUE,"INT-Table";#N/A,#N/A,TRUE,"STEEL";#N/A,#N/A,TRUE,"Door"}</definedName>
    <definedName name="list_3" localSheetId="5" hidden="1">{#N/A,#N/A,TRUE,"Basic";#N/A,#N/A,TRUE,"EXT-TABLE";#N/A,#N/A,TRUE,"STEEL";#N/A,#N/A,TRUE,"INT-Table";#N/A,#N/A,TRUE,"STEEL";#N/A,#N/A,TRUE,"Door"}</definedName>
    <definedName name="list_3" localSheetId="13" hidden="1">{#N/A,#N/A,TRUE,"Basic";#N/A,#N/A,TRUE,"EXT-TABLE";#N/A,#N/A,TRUE,"STEEL";#N/A,#N/A,TRUE,"INT-Table";#N/A,#N/A,TRUE,"STEEL";#N/A,#N/A,TRUE,"Door"}</definedName>
    <definedName name="list_3" localSheetId="14" hidden="1">{#N/A,#N/A,TRUE,"Basic";#N/A,#N/A,TRUE,"EXT-TABLE";#N/A,#N/A,TRUE,"STEEL";#N/A,#N/A,TRUE,"INT-Table";#N/A,#N/A,TRUE,"STEEL";#N/A,#N/A,TRUE,"Door"}</definedName>
    <definedName name="list_3" localSheetId="15" hidden="1">{#N/A,#N/A,TRUE,"Basic";#N/A,#N/A,TRUE,"EXT-TABLE";#N/A,#N/A,TRUE,"STEEL";#N/A,#N/A,TRUE,"INT-Table";#N/A,#N/A,TRUE,"STEEL";#N/A,#N/A,TRUE,"Door"}</definedName>
    <definedName name="list_3" hidden="1">{#N/A,#N/A,TRUE,"Basic";#N/A,#N/A,TRUE,"EXT-TABLE";#N/A,#N/A,TRUE,"STEEL";#N/A,#N/A,TRUE,"INT-Table";#N/A,#N/A,TRUE,"STEEL";#N/A,#N/A,TRUE,"Door"}</definedName>
    <definedName name="list_3_1" localSheetId="3" hidden="1">{#N/A,#N/A,TRUE,"Basic";#N/A,#N/A,TRUE,"EXT-TABLE";#N/A,#N/A,TRUE,"STEEL";#N/A,#N/A,TRUE,"INT-Table";#N/A,#N/A,TRUE,"STEEL";#N/A,#N/A,TRUE,"Door"}</definedName>
    <definedName name="list_3_1" localSheetId="2" hidden="1">{#N/A,#N/A,TRUE,"Basic";#N/A,#N/A,TRUE,"EXT-TABLE";#N/A,#N/A,TRUE,"STEEL";#N/A,#N/A,TRUE,"INT-Table";#N/A,#N/A,TRUE,"STEEL";#N/A,#N/A,TRUE,"Door"}</definedName>
    <definedName name="list_3_1" localSheetId="4" hidden="1">{#N/A,#N/A,TRUE,"Basic";#N/A,#N/A,TRUE,"EXT-TABLE";#N/A,#N/A,TRUE,"STEEL";#N/A,#N/A,TRUE,"INT-Table";#N/A,#N/A,TRUE,"STEEL";#N/A,#N/A,TRUE,"Door"}</definedName>
    <definedName name="list_3_1" localSheetId="16" hidden="1">{#N/A,#N/A,TRUE,"Basic";#N/A,#N/A,TRUE,"EXT-TABLE";#N/A,#N/A,TRUE,"STEEL";#N/A,#N/A,TRUE,"INT-Table";#N/A,#N/A,TRUE,"STEEL";#N/A,#N/A,TRUE,"Door"}</definedName>
    <definedName name="list_3_1" localSheetId="21" hidden="1">{#N/A,#N/A,TRUE,"Basic";#N/A,#N/A,TRUE,"EXT-TABLE";#N/A,#N/A,TRUE,"STEEL";#N/A,#N/A,TRUE,"INT-Table";#N/A,#N/A,TRUE,"STEEL";#N/A,#N/A,TRUE,"Door"}</definedName>
    <definedName name="list_3_1" localSheetId="5" hidden="1">{#N/A,#N/A,TRUE,"Basic";#N/A,#N/A,TRUE,"EXT-TABLE";#N/A,#N/A,TRUE,"STEEL";#N/A,#N/A,TRUE,"INT-Table";#N/A,#N/A,TRUE,"STEEL";#N/A,#N/A,TRUE,"Door"}</definedName>
    <definedName name="list_3_1" localSheetId="13" hidden="1">{#N/A,#N/A,TRUE,"Basic";#N/A,#N/A,TRUE,"EXT-TABLE";#N/A,#N/A,TRUE,"STEEL";#N/A,#N/A,TRUE,"INT-Table";#N/A,#N/A,TRUE,"STEEL";#N/A,#N/A,TRUE,"Door"}</definedName>
    <definedName name="list_3_1" localSheetId="14" hidden="1">{#N/A,#N/A,TRUE,"Basic";#N/A,#N/A,TRUE,"EXT-TABLE";#N/A,#N/A,TRUE,"STEEL";#N/A,#N/A,TRUE,"INT-Table";#N/A,#N/A,TRUE,"STEEL";#N/A,#N/A,TRUE,"Door"}</definedName>
    <definedName name="list_3_1" localSheetId="15" hidden="1">{#N/A,#N/A,TRUE,"Basic";#N/A,#N/A,TRUE,"EXT-TABLE";#N/A,#N/A,TRUE,"STEEL";#N/A,#N/A,TRUE,"INT-Table";#N/A,#N/A,TRUE,"STEEL";#N/A,#N/A,TRUE,"Door"}</definedName>
    <definedName name="list_3_1" hidden="1">{#N/A,#N/A,TRUE,"Basic";#N/A,#N/A,TRUE,"EXT-TABLE";#N/A,#N/A,TRUE,"STEEL";#N/A,#N/A,TRUE,"INT-Table";#N/A,#N/A,TRUE,"STEEL";#N/A,#N/A,TRUE,"Door"}</definedName>
    <definedName name="list_3_2" localSheetId="3" hidden="1">{#N/A,#N/A,TRUE,"Basic";#N/A,#N/A,TRUE,"EXT-TABLE";#N/A,#N/A,TRUE,"STEEL";#N/A,#N/A,TRUE,"INT-Table";#N/A,#N/A,TRUE,"STEEL";#N/A,#N/A,TRUE,"Door"}</definedName>
    <definedName name="list_3_2" localSheetId="2" hidden="1">{#N/A,#N/A,TRUE,"Basic";#N/A,#N/A,TRUE,"EXT-TABLE";#N/A,#N/A,TRUE,"STEEL";#N/A,#N/A,TRUE,"INT-Table";#N/A,#N/A,TRUE,"STEEL";#N/A,#N/A,TRUE,"Door"}</definedName>
    <definedName name="list_3_2" localSheetId="4" hidden="1">{#N/A,#N/A,TRUE,"Basic";#N/A,#N/A,TRUE,"EXT-TABLE";#N/A,#N/A,TRUE,"STEEL";#N/A,#N/A,TRUE,"INT-Table";#N/A,#N/A,TRUE,"STEEL";#N/A,#N/A,TRUE,"Door"}</definedName>
    <definedName name="list_3_2" localSheetId="16" hidden="1">{#N/A,#N/A,TRUE,"Basic";#N/A,#N/A,TRUE,"EXT-TABLE";#N/A,#N/A,TRUE,"STEEL";#N/A,#N/A,TRUE,"INT-Table";#N/A,#N/A,TRUE,"STEEL";#N/A,#N/A,TRUE,"Door"}</definedName>
    <definedName name="list_3_2" localSheetId="21" hidden="1">{#N/A,#N/A,TRUE,"Basic";#N/A,#N/A,TRUE,"EXT-TABLE";#N/A,#N/A,TRUE,"STEEL";#N/A,#N/A,TRUE,"INT-Table";#N/A,#N/A,TRUE,"STEEL";#N/A,#N/A,TRUE,"Door"}</definedName>
    <definedName name="list_3_2" localSheetId="5" hidden="1">{#N/A,#N/A,TRUE,"Basic";#N/A,#N/A,TRUE,"EXT-TABLE";#N/A,#N/A,TRUE,"STEEL";#N/A,#N/A,TRUE,"INT-Table";#N/A,#N/A,TRUE,"STEEL";#N/A,#N/A,TRUE,"Door"}</definedName>
    <definedName name="list_3_2" localSheetId="13" hidden="1">{#N/A,#N/A,TRUE,"Basic";#N/A,#N/A,TRUE,"EXT-TABLE";#N/A,#N/A,TRUE,"STEEL";#N/A,#N/A,TRUE,"INT-Table";#N/A,#N/A,TRUE,"STEEL";#N/A,#N/A,TRUE,"Door"}</definedName>
    <definedName name="list_3_2" localSheetId="14" hidden="1">{#N/A,#N/A,TRUE,"Basic";#N/A,#N/A,TRUE,"EXT-TABLE";#N/A,#N/A,TRUE,"STEEL";#N/A,#N/A,TRUE,"INT-Table";#N/A,#N/A,TRUE,"STEEL";#N/A,#N/A,TRUE,"Door"}</definedName>
    <definedName name="list_3_2" localSheetId="15" hidden="1">{#N/A,#N/A,TRUE,"Basic";#N/A,#N/A,TRUE,"EXT-TABLE";#N/A,#N/A,TRUE,"STEEL";#N/A,#N/A,TRUE,"INT-Table";#N/A,#N/A,TRUE,"STEEL";#N/A,#N/A,TRUE,"Door"}</definedName>
    <definedName name="list_3_2" hidden="1">{#N/A,#N/A,TRUE,"Basic";#N/A,#N/A,TRUE,"EXT-TABLE";#N/A,#N/A,TRUE,"STEEL";#N/A,#N/A,TRUE,"INT-Table";#N/A,#N/A,TRUE,"STEEL";#N/A,#N/A,TRUE,"Door"}</definedName>
    <definedName name="list_4" localSheetId="3" hidden="1">{#N/A,#N/A,TRUE,"Basic";#N/A,#N/A,TRUE,"EXT-TABLE";#N/A,#N/A,TRUE,"STEEL";#N/A,#N/A,TRUE,"INT-Table";#N/A,#N/A,TRUE,"STEEL";#N/A,#N/A,TRUE,"Door"}</definedName>
    <definedName name="list_4" localSheetId="2" hidden="1">{#N/A,#N/A,TRUE,"Basic";#N/A,#N/A,TRUE,"EXT-TABLE";#N/A,#N/A,TRUE,"STEEL";#N/A,#N/A,TRUE,"INT-Table";#N/A,#N/A,TRUE,"STEEL";#N/A,#N/A,TRUE,"Door"}</definedName>
    <definedName name="list_4" localSheetId="4" hidden="1">{#N/A,#N/A,TRUE,"Basic";#N/A,#N/A,TRUE,"EXT-TABLE";#N/A,#N/A,TRUE,"STEEL";#N/A,#N/A,TRUE,"INT-Table";#N/A,#N/A,TRUE,"STEEL";#N/A,#N/A,TRUE,"Door"}</definedName>
    <definedName name="list_4" localSheetId="16" hidden="1">{#N/A,#N/A,TRUE,"Basic";#N/A,#N/A,TRUE,"EXT-TABLE";#N/A,#N/A,TRUE,"STEEL";#N/A,#N/A,TRUE,"INT-Table";#N/A,#N/A,TRUE,"STEEL";#N/A,#N/A,TRUE,"Door"}</definedName>
    <definedName name="list_4" localSheetId="21" hidden="1">{#N/A,#N/A,TRUE,"Basic";#N/A,#N/A,TRUE,"EXT-TABLE";#N/A,#N/A,TRUE,"STEEL";#N/A,#N/A,TRUE,"INT-Table";#N/A,#N/A,TRUE,"STEEL";#N/A,#N/A,TRUE,"Door"}</definedName>
    <definedName name="list_4" localSheetId="5" hidden="1">{#N/A,#N/A,TRUE,"Basic";#N/A,#N/A,TRUE,"EXT-TABLE";#N/A,#N/A,TRUE,"STEEL";#N/A,#N/A,TRUE,"INT-Table";#N/A,#N/A,TRUE,"STEEL";#N/A,#N/A,TRUE,"Door"}</definedName>
    <definedName name="list_4" localSheetId="13" hidden="1">{#N/A,#N/A,TRUE,"Basic";#N/A,#N/A,TRUE,"EXT-TABLE";#N/A,#N/A,TRUE,"STEEL";#N/A,#N/A,TRUE,"INT-Table";#N/A,#N/A,TRUE,"STEEL";#N/A,#N/A,TRUE,"Door"}</definedName>
    <definedName name="list_4" localSheetId="14" hidden="1">{#N/A,#N/A,TRUE,"Basic";#N/A,#N/A,TRUE,"EXT-TABLE";#N/A,#N/A,TRUE,"STEEL";#N/A,#N/A,TRUE,"INT-Table";#N/A,#N/A,TRUE,"STEEL";#N/A,#N/A,TRUE,"Door"}</definedName>
    <definedName name="list_4" localSheetId="15" hidden="1">{#N/A,#N/A,TRUE,"Basic";#N/A,#N/A,TRUE,"EXT-TABLE";#N/A,#N/A,TRUE,"STEEL";#N/A,#N/A,TRUE,"INT-Table";#N/A,#N/A,TRUE,"STEEL";#N/A,#N/A,TRUE,"Door"}</definedName>
    <definedName name="list_4" hidden="1">{#N/A,#N/A,TRUE,"Basic";#N/A,#N/A,TRUE,"EXT-TABLE";#N/A,#N/A,TRUE,"STEEL";#N/A,#N/A,TRUE,"INT-Table";#N/A,#N/A,TRUE,"STEEL";#N/A,#N/A,TRUE,"Door"}</definedName>
    <definedName name="list_4_1" localSheetId="3" hidden="1">{#N/A,#N/A,TRUE,"Basic";#N/A,#N/A,TRUE,"EXT-TABLE";#N/A,#N/A,TRUE,"STEEL";#N/A,#N/A,TRUE,"INT-Table";#N/A,#N/A,TRUE,"STEEL";#N/A,#N/A,TRUE,"Door"}</definedName>
    <definedName name="list_4_1" localSheetId="2" hidden="1">{#N/A,#N/A,TRUE,"Basic";#N/A,#N/A,TRUE,"EXT-TABLE";#N/A,#N/A,TRUE,"STEEL";#N/A,#N/A,TRUE,"INT-Table";#N/A,#N/A,TRUE,"STEEL";#N/A,#N/A,TRUE,"Door"}</definedName>
    <definedName name="list_4_1" localSheetId="4" hidden="1">{#N/A,#N/A,TRUE,"Basic";#N/A,#N/A,TRUE,"EXT-TABLE";#N/A,#N/A,TRUE,"STEEL";#N/A,#N/A,TRUE,"INT-Table";#N/A,#N/A,TRUE,"STEEL";#N/A,#N/A,TRUE,"Door"}</definedName>
    <definedName name="list_4_1" localSheetId="16" hidden="1">{#N/A,#N/A,TRUE,"Basic";#N/A,#N/A,TRUE,"EXT-TABLE";#N/A,#N/A,TRUE,"STEEL";#N/A,#N/A,TRUE,"INT-Table";#N/A,#N/A,TRUE,"STEEL";#N/A,#N/A,TRUE,"Door"}</definedName>
    <definedName name="list_4_1" localSheetId="21" hidden="1">{#N/A,#N/A,TRUE,"Basic";#N/A,#N/A,TRUE,"EXT-TABLE";#N/A,#N/A,TRUE,"STEEL";#N/A,#N/A,TRUE,"INT-Table";#N/A,#N/A,TRUE,"STEEL";#N/A,#N/A,TRUE,"Door"}</definedName>
    <definedName name="list_4_1" localSheetId="5" hidden="1">{#N/A,#N/A,TRUE,"Basic";#N/A,#N/A,TRUE,"EXT-TABLE";#N/A,#N/A,TRUE,"STEEL";#N/A,#N/A,TRUE,"INT-Table";#N/A,#N/A,TRUE,"STEEL";#N/A,#N/A,TRUE,"Door"}</definedName>
    <definedName name="list_4_1" localSheetId="13" hidden="1">{#N/A,#N/A,TRUE,"Basic";#N/A,#N/A,TRUE,"EXT-TABLE";#N/A,#N/A,TRUE,"STEEL";#N/A,#N/A,TRUE,"INT-Table";#N/A,#N/A,TRUE,"STEEL";#N/A,#N/A,TRUE,"Door"}</definedName>
    <definedName name="list_4_1" localSheetId="14" hidden="1">{#N/A,#N/A,TRUE,"Basic";#N/A,#N/A,TRUE,"EXT-TABLE";#N/A,#N/A,TRUE,"STEEL";#N/A,#N/A,TRUE,"INT-Table";#N/A,#N/A,TRUE,"STEEL";#N/A,#N/A,TRUE,"Door"}</definedName>
    <definedName name="list_4_1" localSheetId="15" hidden="1">{#N/A,#N/A,TRUE,"Basic";#N/A,#N/A,TRUE,"EXT-TABLE";#N/A,#N/A,TRUE,"STEEL";#N/A,#N/A,TRUE,"INT-Table";#N/A,#N/A,TRUE,"STEEL";#N/A,#N/A,TRUE,"Door"}</definedName>
    <definedName name="list_4_1" hidden="1">{#N/A,#N/A,TRUE,"Basic";#N/A,#N/A,TRUE,"EXT-TABLE";#N/A,#N/A,TRUE,"STEEL";#N/A,#N/A,TRUE,"INT-Table";#N/A,#N/A,TRUE,"STEEL";#N/A,#N/A,TRUE,"Door"}</definedName>
    <definedName name="list_4_2" localSheetId="3" hidden="1">{#N/A,#N/A,TRUE,"Basic";#N/A,#N/A,TRUE,"EXT-TABLE";#N/A,#N/A,TRUE,"STEEL";#N/A,#N/A,TRUE,"INT-Table";#N/A,#N/A,TRUE,"STEEL";#N/A,#N/A,TRUE,"Door"}</definedName>
    <definedName name="list_4_2" localSheetId="2" hidden="1">{#N/A,#N/A,TRUE,"Basic";#N/A,#N/A,TRUE,"EXT-TABLE";#N/A,#N/A,TRUE,"STEEL";#N/A,#N/A,TRUE,"INT-Table";#N/A,#N/A,TRUE,"STEEL";#N/A,#N/A,TRUE,"Door"}</definedName>
    <definedName name="list_4_2" localSheetId="4" hidden="1">{#N/A,#N/A,TRUE,"Basic";#N/A,#N/A,TRUE,"EXT-TABLE";#N/A,#N/A,TRUE,"STEEL";#N/A,#N/A,TRUE,"INT-Table";#N/A,#N/A,TRUE,"STEEL";#N/A,#N/A,TRUE,"Door"}</definedName>
    <definedName name="list_4_2" localSheetId="16" hidden="1">{#N/A,#N/A,TRUE,"Basic";#N/A,#N/A,TRUE,"EXT-TABLE";#N/A,#N/A,TRUE,"STEEL";#N/A,#N/A,TRUE,"INT-Table";#N/A,#N/A,TRUE,"STEEL";#N/A,#N/A,TRUE,"Door"}</definedName>
    <definedName name="list_4_2" localSheetId="21" hidden="1">{#N/A,#N/A,TRUE,"Basic";#N/A,#N/A,TRUE,"EXT-TABLE";#N/A,#N/A,TRUE,"STEEL";#N/A,#N/A,TRUE,"INT-Table";#N/A,#N/A,TRUE,"STEEL";#N/A,#N/A,TRUE,"Door"}</definedName>
    <definedName name="list_4_2" localSheetId="5" hidden="1">{#N/A,#N/A,TRUE,"Basic";#N/A,#N/A,TRUE,"EXT-TABLE";#N/A,#N/A,TRUE,"STEEL";#N/A,#N/A,TRUE,"INT-Table";#N/A,#N/A,TRUE,"STEEL";#N/A,#N/A,TRUE,"Door"}</definedName>
    <definedName name="list_4_2" localSheetId="13" hidden="1">{#N/A,#N/A,TRUE,"Basic";#N/A,#N/A,TRUE,"EXT-TABLE";#N/A,#N/A,TRUE,"STEEL";#N/A,#N/A,TRUE,"INT-Table";#N/A,#N/A,TRUE,"STEEL";#N/A,#N/A,TRUE,"Door"}</definedName>
    <definedName name="list_4_2" localSheetId="14" hidden="1">{#N/A,#N/A,TRUE,"Basic";#N/A,#N/A,TRUE,"EXT-TABLE";#N/A,#N/A,TRUE,"STEEL";#N/A,#N/A,TRUE,"INT-Table";#N/A,#N/A,TRUE,"STEEL";#N/A,#N/A,TRUE,"Door"}</definedName>
    <definedName name="list_4_2" localSheetId="15" hidden="1">{#N/A,#N/A,TRUE,"Basic";#N/A,#N/A,TRUE,"EXT-TABLE";#N/A,#N/A,TRUE,"STEEL";#N/A,#N/A,TRUE,"INT-Table";#N/A,#N/A,TRUE,"STEEL";#N/A,#N/A,TRUE,"Door"}</definedName>
    <definedName name="list_4_2" hidden="1">{#N/A,#N/A,TRUE,"Basic";#N/A,#N/A,TRUE,"EXT-TABLE";#N/A,#N/A,TRUE,"STEEL";#N/A,#N/A,TRUE,"INT-Table";#N/A,#N/A,TRUE,"STEEL";#N/A,#N/A,TRUE,"Door"}</definedName>
    <definedName name="list_5" localSheetId="3" hidden="1">{#N/A,#N/A,TRUE,"Basic";#N/A,#N/A,TRUE,"EXT-TABLE";#N/A,#N/A,TRUE,"STEEL";#N/A,#N/A,TRUE,"INT-Table";#N/A,#N/A,TRUE,"STEEL";#N/A,#N/A,TRUE,"Door"}</definedName>
    <definedName name="list_5" localSheetId="2" hidden="1">{#N/A,#N/A,TRUE,"Basic";#N/A,#N/A,TRUE,"EXT-TABLE";#N/A,#N/A,TRUE,"STEEL";#N/A,#N/A,TRUE,"INT-Table";#N/A,#N/A,TRUE,"STEEL";#N/A,#N/A,TRUE,"Door"}</definedName>
    <definedName name="list_5" localSheetId="4" hidden="1">{#N/A,#N/A,TRUE,"Basic";#N/A,#N/A,TRUE,"EXT-TABLE";#N/A,#N/A,TRUE,"STEEL";#N/A,#N/A,TRUE,"INT-Table";#N/A,#N/A,TRUE,"STEEL";#N/A,#N/A,TRUE,"Door"}</definedName>
    <definedName name="list_5" localSheetId="16" hidden="1">{#N/A,#N/A,TRUE,"Basic";#N/A,#N/A,TRUE,"EXT-TABLE";#N/A,#N/A,TRUE,"STEEL";#N/A,#N/A,TRUE,"INT-Table";#N/A,#N/A,TRUE,"STEEL";#N/A,#N/A,TRUE,"Door"}</definedName>
    <definedName name="list_5" localSheetId="21" hidden="1">{#N/A,#N/A,TRUE,"Basic";#N/A,#N/A,TRUE,"EXT-TABLE";#N/A,#N/A,TRUE,"STEEL";#N/A,#N/A,TRUE,"INT-Table";#N/A,#N/A,TRUE,"STEEL";#N/A,#N/A,TRUE,"Door"}</definedName>
    <definedName name="list_5" localSheetId="5" hidden="1">{#N/A,#N/A,TRUE,"Basic";#N/A,#N/A,TRUE,"EXT-TABLE";#N/A,#N/A,TRUE,"STEEL";#N/A,#N/A,TRUE,"INT-Table";#N/A,#N/A,TRUE,"STEEL";#N/A,#N/A,TRUE,"Door"}</definedName>
    <definedName name="list_5" localSheetId="13" hidden="1">{#N/A,#N/A,TRUE,"Basic";#N/A,#N/A,TRUE,"EXT-TABLE";#N/A,#N/A,TRUE,"STEEL";#N/A,#N/A,TRUE,"INT-Table";#N/A,#N/A,TRUE,"STEEL";#N/A,#N/A,TRUE,"Door"}</definedName>
    <definedName name="list_5" localSheetId="14" hidden="1">{#N/A,#N/A,TRUE,"Basic";#N/A,#N/A,TRUE,"EXT-TABLE";#N/A,#N/A,TRUE,"STEEL";#N/A,#N/A,TRUE,"INT-Table";#N/A,#N/A,TRUE,"STEEL";#N/A,#N/A,TRUE,"Door"}</definedName>
    <definedName name="list_5" localSheetId="15" hidden="1">{#N/A,#N/A,TRUE,"Basic";#N/A,#N/A,TRUE,"EXT-TABLE";#N/A,#N/A,TRUE,"STEEL";#N/A,#N/A,TRUE,"INT-Table";#N/A,#N/A,TRUE,"STEEL";#N/A,#N/A,TRUE,"Door"}</definedName>
    <definedName name="list_5" hidden="1">{#N/A,#N/A,TRUE,"Basic";#N/A,#N/A,TRUE,"EXT-TABLE";#N/A,#N/A,TRUE,"STEEL";#N/A,#N/A,TRUE,"INT-Table";#N/A,#N/A,TRUE,"STEEL";#N/A,#N/A,TRUE,"Door"}</definedName>
    <definedName name="list_5_1" localSheetId="3" hidden="1">{#N/A,#N/A,TRUE,"Basic";#N/A,#N/A,TRUE,"EXT-TABLE";#N/A,#N/A,TRUE,"STEEL";#N/A,#N/A,TRUE,"INT-Table";#N/A,#N/A,TRUE,"STEEL";#N/A,#N/A,TRUE,"Door"}</definedName>
    <definedName name="list_5_1" localSheetId="2" hidden="1">{#N/A,#N/A,TRUE,"Basic";#N/A,#N/A,TRUE,"EXT-TABLE";#N/A,#N/A,TRUE,"STEEL";#N/A,#N/A,TRUE,"INT-Table";#N/A,#N/A,TRUE,"STEEL";#N/A,#N/A,TRUE,"Door"}</definedName>
    <definedName name="list_5_1" localSheetId="4" hidden="1">{#N/A,#N/A,TRUE,"Basic";#N/A,#N/A,TRUE,"EXT-TABLE";#N/A,#N/A,TRUE,"STEEL";#N/A,#N/A,TRUE,"INT-Table";#N/A,#N/A,TRUE,"STEEL";#N/A,#N/A,TRUE,"Door"}</definedName>
    <definedName name="list_5_1" localSheetId="16" hidden="1">{#N/A,#N/A,TRUE,"Basic";#N/A,#N/A,TRUE,"EXT-TABLE";#N/A,#N/A,TRUE,"STEEL";#N/A,#N/A,TRUE,"INT-Table";#N/A,#N/A,TRUE,"STEEL";#N/A,#N/A,TRUE,"Door"}</definedName>
    <definedName name="list_5_1" localSheetId="21" hidden="1">{#N/A,#N/A,TRUE,"Basic";#N/A,#N/A,TRUE,"EXT-TABLE";#N/A,#N/A,TRUE,"STEEL";#N/A,#N/A,TRUE,"INT-Table";#N/A,#N/A,TRUE,"STEEL";#N/A,#N/A,TRUE,"Door"}</definedName>
    <definedName name="list_5_1" localSheetId="5" hidden="1">{#N/A,#N/A,TRUE,"Basic";#N/A,#N/A,TRUE,"EXT-TABLE";#N/A,#N/A,TRUE,"STEEL";#N/A,#N/A,TRUE,"INT-Table";#N/A,#N/A,TRUE,"STEEL";#N/A,#N/A,TRUE,"Door"}</definedName>
    <definedName name="list_5_1" localSheetId="13" hidden="1">{#N/A,#N/A,TRUE,"Basic";#N/A,#N/A,TRUE,"EXT-TABLE";#N/A,#N/A,TRUE,"STEEL";#N/A,#N/A,TRUE,"INT-Table";#N/A,#N/A,TRUE,"STEEL";#N/A,#N/A,TRUE,"Door"}</definedName>
    <definedName name="list_5_1" localSheetId="14" hidden="1">{#N/A,#N/A,TRUE,"Basic";#N/A,#N/A,TRUE,"EXT-TABLE";#N/A,#N/A,TRUE,"STEEL";#N/A,#N/A,TRUE,"INT-Table";#N/A,#N/A,TRUE,"STEEL";#N/A,#N/A,TRUE,"Door"}</definedName>
    <definedName name="list_5_1" localSheetId="15" hidden="1">{#N/A,#N/A,TRUE,"Basic";#N/A,#N/A,TRUE,"EXT-TABLE";#N/A,#N/A,TRUE,"STEEL";#N/A,#N/A,TRUE,"INT-Table";#N/A,#N/A,TRUE,"STEEL";#N/A,#N/A,TRUE,"Door"}</definedName>
    <definedName name="list_5_1" hidden="1">{#N/A,#N/A,TRUE,"Basic";#N/A,#N/A,TRUE,"EXT-TABLE";#N/A,#N/A,TRUE,"STEEL";#N/A,#N/A,TRUE,"INT-Table";#N/A,#N/A,TRUE,"STEEL";#N/A,#N/A,TRUE,"Door"}</definedName>
    <definedName name="list_5_2" localSheetId="3" hidden="1">{#N/A,#N/A,TRUE,"Basic";#N/A,#N/A,TRUE,"EXT-TABLE";#N/A,#N/A,TRUE,"STEEL";#N/A,#N/A,TRUE,"INT-Table";#N/A,#N/A,TRUE,"STEEL";#N/A,#N/A,TRUE,"Door"}</definedName>
    <definedName name="list_5_2" localSheetId="2" hidden="1">{#N/A,#N/A,TRUE,"Basic";#N/A,#N/A,TRUE,"EXT-TABLE";#N/A,#N/A,TRUE,"STEEL";#N/A,#N/A,TRUE,"INT-Table";#N/A,#N/A,TRUE,"STEEL";#N/A,#N/A,TRUE,"Door"}</definedName>
    <definedName name="list_5_2" localSheetId="4" hidden="1">{#N/A,#N/A,TRUE,"Basic";#N/A,#N/A,TRUE,"EXT-TABLE";#N/A,#N/A,TRUE,"STEEL";#N/A,#N/A,TRUE,"INT-Table";#N/A,#N/A,TRUE,"STEEL";#N/A,#N/A,TRUE,"Door"}</definedName>
    <definedName name="list_5_2" localSheetId="16" hidden="1">{#N/A,#N/A,TRUE,"Basic";#N/A,#N/A,TRUE,"EXT-TABLE";#N/A,#N/A,TRUE,"STEEL";#N/A,#N/A,TRUE,"INT-Table";#N/A,#N/A,TRUE,"STEEL";#N/A,#N/A,TRUE,"Door"}</definedName>
    <definedName name="list_5_2" localSheetId="21" hidden="1">{#N/A,#N/A,TRUE,"Basic";#N/A,#N/A,TRUE,"EXT-TABLE";#N/A,#N/A,TRUE,"STEEL";#N/A,#N/A,TRUE,"INT-Table";#N/A,#N/A,TRUE,"STEEL";#N/A,#N/A,TRUE,"Door"}</definedName>
    <definedName name="list_5_2" localSheetId="5" hidden="1">{#N/A,#N/A,TRUE,"Basic";#N/A,#N/A,TRUE,"EXT-TABLE";#N/A,#N/A,TRUE,"STEEL";#N/A,#N/A,TRUE,"INT-Table";#N/A,#N/A,TRUE,"STEEL";#N/A,#N/A,TRUE,"Door"}</definedName>
    <definedName name="list_5_2" localSheetId="13" hidden="1">{#N/A,#N/A,TRUE,"Basic";#N/A,#N/A,TRUE,"EXT-TABLE";#N/A,#N/A,TRUE,"STEEL";#N/A,#N/A,TRUE,"INT-Table";#N/A,#N/A,TRUE,"STEEL";#N/A,#N/A,TRUE,"Door"}</definedName>
    <definedName name="list_5_2" localSheetId="14" hidden="1">{#N/A,#N/A,TRUE,"Basic";#N/A,#N/A,TRUE,"EXT-TABLE";#N/A,#N/A,TRUE,"STEEL";#N/A,#N/A,TRUE,"INT-Table";#N/A,#N/A,TRUE,"STEEL";#N/A,#N/A,TRUE,"Door"}</definedName>
    <definedName name="list_5_2" localSheetId="15" hidden="1">{#N/A,#N/A,TRUE,"Basic";#N/A,#N/A,TRUE,"EXT-TABLE";#N/A,#N/A,TRUE,"STEEL";#N/A,#N/A,TRUE,"INT-Table";#N/A,#N/A,TRUE,"STEEL";#N/A,#N/A,TRUE,"Door"}</definedName>
    <definedName name="list_5_2" hidden="1">{#N/A,#N/A,TRUE,"Basic";#N/A,#N/A,TRUE,"EXT-TABLE";#N/A,#N/A,TRUE,"STEEL";#N/A,#N/A,TRUE,"INT-Table";#N/A,#N/A,TRUE,"STEEL";#N/A,#N/A,TRUE,"Door"}</definedName>
    <definedName name="list01" localSheetId="3" hidden="1">{#N/A,#N/A,TRUE,"Basic";#N/A,#N/A,TRUE,"EXT-TABLE";#N/A,#N/A,TRUE,"STEEL";#N/A,#N/A,TRUE,"INT-Table";#N/A,#N/A,TRUE,"STEEL";#N/A,#N/A,TRUE,"Door"}</definedName>
    <definedName name="list01" localSheetId="2" hidden="1">{#N/A,#N/A,TRUE,"Basic";#N/A,#N/A,TRUE,"EXT-TABLE";#N/A,#N/A,TRUE,"STEEL";#N/A,#N/A,TRUE,"INT-Table";#N/A,#N/A,TRUE,"STEEL";#N/A,#N/A,TRUE,"Door"}</definedName>
    <definedName name="list01" localSheetId="4" hidden="1">{#N/A,#N/A,TRUE,"Basic";#N/A,#N/A,TRUE,"EXT-TABLE";#N/A,#N/A,TRUE,"STEEL";#N/A,#N/A,TRUE,"INT-Table";#N/A,#N/A,TRUE,"STEEL";#N/A,#N/A,TRUE,"Door"}</definedName>
    <definedName name="list01" localSheetId="16" hidden="1">{#N/A,#N/A,TRUE,"Basic";#N/A,#N/A,TRUE,"EXT-TABLE";#N/A,#N/A,TRUE,"STEEL";#N/A,#N/A,TRUE,"INT-Table";#N/A,#N/A,TRUE,"STEEL";#N/A,#N/A,TRUE,"Door"}</definedName>
    <definedName name="list01" localSheetId="21" hidden="1">{#N/A,#N/A,TRUE,"Basic";#N/A,#N/A,TRUE,"EXT-TABLE";#N/A,#N/A,TRUE,"STEEL";#N/A,#N/A,TRUE,"INT-Table";#N/A,#N/A,TRUE,"STEEL";#N/A,#N/A,TRUE,"Door"}</definedName>
    <definedName name="list01" localSheetId="5" hidden="1">{#N/A,#N/A,TRUE,"Basic";#N/A,#N/A,TRUE,"EXT-TABLE";#N/A,#N/A,TRUE,"STEEL";#N/A,#N/A,TRUE,"INT-Table";#N/A,#N/A,TRUE,"STEEL";#N/A,#N/A,TRUE,"Door"}</definedName>
    <definedName name="list01" localSheetId="13" hidden="1">{#N/A,#N/A,TRUE,"Basic";#N/A,#N/A,TRUE,"EXT-TABLE";#N/A,#N/A,TRUE,"STEEL";#N/A,#N/A,TRUE,"INT-Table";#N/A,#N/A,TRUE,"STEEL";#N/A,#N/A,TRUE,"Door"}</definedName>
    <definedName name="list01" localSheetId="14" hidden="1">{#N/A,#N/A,TRUE,"Basic";#N/A,#N/A,TRUE,"EXT-TABLE";#N/A,#N/A,TRUE,"STEEL";#N/A,#N/A,TRUE,"INT-Table";#N/A,#N/A,TRUE,"STEEL";#N/A,#N/A,TRUE,"Door"}</definedName>
    <definedName name="list01" localSheetId="15" hidden="1">{#N/A,#N/A,TRUE,"Basic";#N/A,#N/A,TRUE,"EXT-TABLE";#N/A,#N/A,TRUE,"STEEL";#N/A,#N/A,TRUE,"INT-Table";#N/A,#N/A,TRUE,"STEEL";#N/A,#N/A,TRUE,"Door"}</definedName>
    <definedName name="list01" hidden="1">{#N/A,#N/A,TRUE,"Basic";#N/A,#N/A,TRUE,"EXT-TABLE";#N/A,#N/A,TRUE,"STEEL";#N/A,#N/A,TRUE,"INT-Table";#N/A,#N/A,TRUE,"STEEL";#N/A,#N/A,TRUE,"Door"}</definedName>
    <definedName name="list01_1" localSheetId="3" hidden="1">{#N/A,#N/A,TRUE,"Basic";#N/A,#N/A,TRUE,"EXT-TABLE";#N/A,#N/A,TRUE,"STEEL";#N/A,#N/A,TRUE,"INT-Table";#N/A,#N/A,TRUE,"STEEL";#N/A,#N/A,TRUE,"Door"}</definedName>
    <definedName name="list01_1" localSheetId="2" hidden="1">{#N/A,#N/A,TRUE,"Basic";#N/A,#N/A,TRUE,"EXT-TABLE";#N/A,#N/A,TRUE,"STEEL";#N/A,#N/A,TRUE,"INT-Table";#N/A,#N/A,TRUE,"STEEL";#N/A,#N/A,TRUE,"Door"}</definedName>
    <definedName name="list01_1" localSheetId="4" hidden="1">{#N/A,#N/A,TRUE,"Basic";#N/A,#N/A,TRUE,"EXT-TABLE";#N/A,#N/A,TRUE,"STEEL";#N/A,#N/A,TRUE,"INT-Table";#N/A,#N/A,TRUE,"STEEL";#N/A,#N/A,TRUE,"Door"}</definedName>
    <definedName name="list01_1" localSheetId="16" hidden="1">{#N/A,#N/A,TRUE,"Basic";#N/A,#N/A,TRUE,"EXT-TABLE";#N/A,#N/A,TRUE,"STEEL";#N/A,#N/A,TRUE,"INT-Table";#N/A,#N/A,TRUE,"STEEL";#N/A,#N/A,TRUE,"Door"}</definedName>
    <definedName name="list01_1" localSheetId="21" hidden="1">{#N/A,#N/A,TRUE,"Basic";#N/A,#N/A,TRUE,"EXT-TABLE";#N/A,#N/A,TRUE,"STEEL";#N/A,#N/A,TRUE,"INT-Table";#N/A,#N/A,TRUE,"STEEL";#N/A,#N/A,TRUE,"Door"}</definedName>
    <definedName name="list01_1" localSheetId="5" hidden="1">{#N/A,#N/A,TRUE,"Basic";#N/A,#N/A,TRUE,"EXT-TABLE";#N/A,#N/A,TRUE,"STEEL";#N/A,#N/A,TRUE,"INT-Table";#N/A,#N/A,TRUE,"STEEL";#N/A,#N/A,TRUE,"Door"}</definedName>
    <definedName name="list01_1" localSheetId="13" hidden="1">{#N/A,#N/A,TRUE,"Basic";#N/A,#N/A,TRUE,"EXT-TABLE";#N/A,#N/A,TRUE,"STEEL";#N/A,#N/A,TRUE,"INT-Table";#N/A,#N/A,TRUE,"STEEL";#N/A,#N/A,TRUE,"Door"}</definedName>
    <definedName name="list01_1" localSheetId="14" hidden="1">{#N/A,#N/A,TRUE,"Basic";#N/A,#N/A,TRUE,"EXT-TABLE";#N/A,#N/A,TRUE,"STEEL";#N/A,#N/A,TRUE,"INT-Table";#N/A,#N/A,TRUE,"STEEL";#N/A,#N/A,TRUE,"Door"}</definedName>
    <definedName name="list01_1" localSheetId="15" hidden="1">{#N/A,#N/A,TRUE,"Basic";#N/A,#N/A,TRUE,"EXT-TABLE";#N/A,#N/A,TRUE,"STEEL";#N/A,#N/A,TRUE,"INT-Table";#N/A,#N/A,TRUE,"STEEL";#N/A,#N/A,TRUE,"Door"}</definedName>
    <definedName name="list01_1" hidden="1">{#N/A,#N/A,TRUE,"Basic";#N/A,#N/A,TRUE,"EXT-TABLE";#N/A,#N/A,TRUE,"STEEL";#N/A,#N/A,TRUE,"INT-Table";#N/A,#N/A,TRUE,"STEEL";#N/A,#N/A,TRUE,"Door"}</definedName>
    <definedName name="list01_1_1" localSheetId="3" hidden="1">{#N/A,#N/A,TRUE,"Basic";#N/A,#N/A,TRUE,"EXT-TABLE";#N/A,#N/A,TRUE,"STEEL";#N/A,#N/A,TRUE,"INT-Table";#N/A,#N/A,TRUE,"STEEL";#N/A,#N/A,TRUE,"Door"}</definedName>
    <definedName name="list01_1_1" localSheetId="2" hidden="1">{#N/A,#N/A,TRUE,"Basic";#N/A,#N/A,TRUE,"EXT-TABLE";#N/A,#N/A,TRUE,"STEEL";#N/A,#N/A,TRUE,"INT-Table";#N/A,#N/A,TRUE,"STEEL";#N/A,#N/A,TRUE,"Door"}</definedName>
    <definedName name="list01_1_1" localSheetId="4" hidden="1">{#N/A,#N/A,TRUE,"Basic";#N/A,#N/A,TRUE,"EXT-TABLE";#N/A,#N/A,TRUE,"STEEL";#N/A,#N/A,TRUE,"INT-Table";#N/A,#N/A,TRUE,"STEEL";#N/A,#N/A,TRUE,"Door"}</definedName>
    <definedName name="list01_1_1" localSheetId="16" hidden="1">{#N/A,#N/A,TRUE,"Basic";#N/A,#N/A,TRUE,"EXT-TABLE";#N/A,#N/A,TRUE,"STEEL";#N/A,#N/A,TRUE,"INT-Table";#N/A,#N/A,TRUE,"STEEL";#N/A,#N/A,TRUE,"Door"}</definedName>
    <definedName name="list01_1_1" localSheetId="21" hidden="1">{#N/A,#N/A,TRUE,"Basic";#N/A,#N/A,TRUE,"EXT-TABLE";#N/A,#N/A,TRUE,"STEEL";#N/A,#N/A,TRUE,"INT-Table";#N/A,#N/A,TRUE,"STEEL";#N/A,#N/A,TRUE,"Door"}</definedName>
    <definedName name="list01_1_1" localSheetId="5" hidden="1">{#N/A,#N/A,TRUE,"Basic";#N/A,#N/A,TRUE,"EXT-TABLE";#N/A,#N/A,TRUE,"STEEL";#N/A,#N/A,TRUE,"INT-Table";#N/A,#N/A,TRUE,"STEEL";#N/A,#N/A,TRUE,"Door"}</definedName>
    <definedName name="list01_1_1" localSheetId="13" hidden="1">{#N/A,#N/A,TRUE,"Basic";#N/A,#N/A,TRUE,"EXT-TABLE";#N/A,#N/A,TRUE,"STEEL";#N/A,#N/A,TRUE,"INT-Table";#N/A,#N/A,TRUE,"STEEL";#N/A,#N/A,TRUE,"Door"}</definedName>
    <definedName name="list01_1_1" localSheetId="14" hidden="1">{#N/A,#N/A,TRUE,"Basic";#N/A,#N/A,TRUE,"EXT-TABLE";#N/A,#N/A,TRUE,"STEEL";#N/A,#N/A,TRUE,"INT-Table";#N/A,#N/A,TRUE,"STEEL";#N/A,#N/A,TRUE,"Door"}</definedName>
    <definedName name="list01_1_1" localSheetId="15" hidden="1">{#N/A,#N/A,TRUE,"Basic";#N/A,#N/A,TRUE,"EXT-TABLE";#N/A,#N/A,TRUE,"STEEL";#N/A,#N/A,TRUE,"INT-Table";#N/A,#N/A,TRUE,"STEEL";#N/A,#N/A,TRUE,"Door"}</definedName>
    <definedName name="list01_1_1" hidden="1">{#N/A,#N/A,TRUE,"Basic";#N/A,#N/A,TRUE,"EXT-TABLE";#N/A,#N/A,TRUE,"STEEL";#N/A,#N/A,TRUE,"INT-Table";#N/A,#N/A,TRUE,"STEEL";#N/A,#N/A,TRUE,"Door"}</definedName>
    <definedName name="list01_1_2" localSheetId="3" hidden="1">{#N/A,#N/A,TRUE,"Basic";#N/A,#N/A,TRUE,"EXT-TABLE";#N/A,#N/A,TRUE,"STEEL";#N/A,#N/A,TRUE,"INT-Table";#N/A,#N/A,TRUE,"STEEL";#N/A,#N/A,TRUE,"Door"}</definedName>
    <definedName name="list01_1_2" localSheetId="2" hidden="1">{#N/A,#N/A,TRUE,"Basic";#N/A,#N/A,TRUE,"EXT-TABLE";#N/A,#N/A,TRUE,"STEEL";#N/A,#N/A,TRUE,"INT-Table";#N/A,#N/A,TRUE,"STEEL";#N/A,#N/A,TRUE,"Door"}</definedName>
    <definedName name="list01_1_2" localSheetId="4" hidden="1">{#N/A,#N/A,TRUE,"Basic";#N/A,#N/A,TRUE,"EXT-TABLE";#N/A,#N/A,TRUE,"STEEL";#N/A,#N/A,TRUE,"INT-Table";#N/A,#N/A,TRUE,"STEEL";#N/A,#N/A,TRUE,"Door"}</definedName>
    <definedName name="list01_1_2" localSheetId="16" hidden="1">{#N/A,#N/A,TRUE,"Basic";#N/A,#N/A,TRUE,"EXT-TABLE";#N/A,#N/A,TRUE,"STEEL";#N/A,#N/A,TRUE,"INT-Table";#N/A,#N/A,TRUE,"STEEL";#N/A,#N/A,TRUE,"Door"}</definedName>
    <definedName name="list01_1_2" localSheetId="21" hidden="1">{#N/A,#N/A,TRUE,"Basic";#N/A,#N/A,TRUE,"EXT-TABLE";#N/A,#N/A,TRUE,"STEEL";#N/A,#N/A,TRUE,"INT-Table";#N/A,#N/A,TRUE,"STEEL";#N/A,#N/A,TRUE,"Door"}</definedName>
    <definedName name="list01_1_2" localSheetId="5" hidden="1">{#N/A,#N/A,TRUE,"Basic";#N/A,#N/A,TRUE,"EXT-TABLE";#N/A,#N/A,TRUE,"STEEL";#N/A,#N/A,TRUE,"INT-Table";#N/A,#N/A,TRUE,"STEEL";#N/A,#N/A,TRUE,"Door"}</definedName>
    <definedName name="list01_1_2" localSheetId="13" hidden="1">{#N/A,#N/A,TRUE,"Basic";#N/A,#N/A,TRUE,"EXT-TABLE";#N/A,#N/A,TRUE,"STEEL";#N/A,#N/A,TRUE,"INT-Table";#N/A,#N/A,TRUE,"STEEL";#N/A,#N/A,TRUE,"Door"}</definedName>
    <definedName name="list01_1_2" localSheetId="14" hidden="1">{#N/A,#N/A,TRUE,"Basic";#N/A,#N/A,TRUE,"EXT-TABLE";#N/A,#N/A,TRUE,"STEEL";#N/A,#N/A,TRUE,"INT-Table";#N/A,#N/A,TRUE,"STEEL";#N/A,#N/A,TRUE,"Door"}</definedName>
    <definedName name="list01_1_2" localSheetId="15" hidden="1">{#N/A,#N/A,TRUE,"Basic";#N/A,#N/A,TRUE,"EXT-TABLE";#N/A,#N/A,TRUE,"STEEL";#N/A,#N/A,TRUE,"INT-Table";#N/A,#N/A,TRUE,"STEEL";#N/A,#N/A,TRUE,"Door"}</definedName>
    <definedName name="list01_1_2" hidden="1">{#N/A,#N/A,TRUE,"Basic";#N/A,#N/A,TRUE,"EXT-TABLE";#N/A,#N/A,TRUE,"STEEL";#N/A,#N/A,TRUE,"INT-Table";#N/A,#N/A,TRUE,"STEEL";#N/A,#N/A,TRUE,"Door"}</definedName>
    <definedName name="list01_2" localSheetId="3" hidden="1">{#N/A,#N/A,TRUE,"Basic";#N/A,#N/A,TRUE,"EXT-TABLE";#N/A,#N/A,TRUE,"STEEL";#N/A,#N/A,TRUE,"INT-Table";#N/A,#N/A,TRUE,"STEEL";#N/A,#N/A,TRUE,"Door"}</definedName>
    <definedName name="list01_2" localSheetId="2" hidden="1">{#N/A,#N/A,TRUE,"Basic";#N/A,#N/A,TRUE,"EXT-TABLE";#N/A,#N/A,TRUE,"STEEL";#N/A,#N/A,TRUE,"INT-Table";#N/A,#N/A,TRUE,"STEEL";#N/A,#N/A,TRUE,"Door"}</definedName>
    <definedName name="list01_2" localSheetId="4" hidden="1">{#N/A,#N/A,TRUE,"Basic";#N/A,#N/A,TRUE,"EXT-TABLE";#N/A,#N/A,TRUE,"STEEL";#N/A,#N/A,TRUE,"INT-Table";#N/A,#N/A,TRUE,"STEEL";#N/A,#N/A,TRUE,"Door"}</definedName>
    <definedName name="list01_2" localSheetId="16" hidden="1">{#N/A,#N/A,TRUE,"Basic";#N/A,#N/A,TRUE,"EXT-TABLE";#N/A,#N/A,TRUE,"STEEL";#N/A,#N/A,TRUE,"INT-Table";#N/A,#N/A,TRUE,"STEEL";#N/A,#N/A,TRUE,"Door"}</definedName>
    <definedName name="list01_2" localSheetId="21" hidden="1">{#N/A,#N/A,TRUE,"Basic";#N/A,#N/A,TRUE,"EXT-TABLE";#N/A,#N/A,TRUE,"STEEL";#N/A,#N/A,TRUE,"INT-Table";#N/A,#N/A,TRUE,"STEEL";#N/A,#N/A,TRUE,"Door"}</definedName>
    <definedName name="list01_2" localSheetId="5" hidden="1">{#N/A,#N/A,TRUE,"Basic";#N/A,#N/A,TRUE,"EXT-TABLE";#N/A,#N/A,TRUE,"STEEL";#N/A,#N/A,TRUE,"INT-Table";#N/A,#N/A,TRUE,"STEEL";#N/A,#N/A,TRUE,"Door"}</definedName>
    <definedName name="list01_2" localSheetId="13" hidden="1">{#N/A,#N/A,TRUE,"Basic";#N/A,#N/A,TRUE,"EXT-TABLE";#N/A,#N/A,TRUE,"STEEL";#N/A,#N/A,TRUE,"INT-Table";#N/A,#N/A,TRUE,"STEEL";#N/A,#N/A,TRUE,"Door"}</definedName>
    <definedName name="list01_2" localSheetId="14" hidden="1">{#N/A,#N/A,TRUE,"Basic";#N/A,#N/A,TRUE,"EXT-TABLE";#N/A,#N/A,TRUE,"STEEL";#N/A,#N/A,TRUE,"INT-Table";#N/A,#N/A,TRUE,"STEEL";#N/A,#N/A,TRUE,"Door"}</definedName>
    <definedName name="list01_2" localSheetId="15" hidden="1">{#N/A,#N/A,TRUE,"Basic";#N/A,#N/A,TRUE,"EXT-TABLE";#N/A,#N/A,TRUE,"STEEL";#N/A,#N/A,TRUE,"INT-Table";#N/A,#N/A,TRUE,"STEEL";#N/A,#N/A,TRUE,"Door"}</definedName>
    <definedName name="list01_2" hidden="1">{#N/A,#N/A,TRUE,"Basic";#N/A,#N/A,TRUE,"EXT-TABLE";#N/A,#N/A,TRUE,"STEEL";#N/A,#N/A,TRUE,"INT-Table";#N/A,#N/A,TRUE,"STEEL";#N/A,#N/A,TRUE,"Door"}</definedName>
    <definedName name="list01_2_1" localSheetId="3" hidden="1">{#N/A,#N/A,TRUE,"Basic";#N/A,#N/A,TRUE,"EXT-TABLE";#N/A,#N/A,TRUE,"STEEL";#N/A,#N/A,TRUE,"INT-Table";#N/A,#N/A,TRUE,"STEEL";#N/A,#N/A,TRUE,"Door"}</definedName>
    <definedName name="list01_2_1" localSheetId="2" hidden="1">{#N/A,#N/A,TRUE,"Basic";#N/A,#N/A,TRUE,"EXT-TABLE";#N/A,#N/A,TRUE,"STEEL";#N/A,#N/A,TRUE,"INT-Table";#N/A,#N/A,TRUE,"STEEL";#N/A,#N/A,TRUE,"Door"}</definedName>
    <definedName name="list01_2_1" localSheetId="4" hidden="1">{#N/A,#N/A,TRUE,"Basic";#N/A,#N/A,TRUE,"EXT-TABLE";#N/A,#N/A,TRUE,"STEEL";#N/A,#N/A,TRUE,"INT-Table";#N/A,#N/A,TRUE,"STEEL";#N/A,#N/A,TRUE,"Door"}</definedName>
    <definedName name="list01_2_1" localSheetId="16" hidden="1">{#N/A,#N/A,TRUE,"Basic";#N/A,#N/A,TRUE,"EXT-TABLE";#N/A,#N/A,TRUE,"STEEL";#N/A,#N/A,TRUE,"INT-Table";#N/A,#N/A,TRUE,"STEEL";#N/A,#N/A,TRUE,"Door"}</definedName>
    <definedName name="list01_2_1" localSheetId="21" hidden="1">{#N/A,#N/A,TRUE,"Basic";#N/A,#N/A,TRUE,"EXT-TABLE";#N/A,#N/A,TRUE,"STEEL";#N/A,#N/A,TRUE,"INT-Table";#N/A,#N/A,TRUE,"STEEL";#N/A,#N/A,TRUE,"Door"}</definedName>
    <definedName name="list01_2_1" localSheetId="5" hidden="1">{#N/A,#N/A,TRUE,"Basic";#N/A,#N/A,TRUE,"EXT-TABLE";#N/A,#N/A,TRUE,"STEEL";#N/A,#N/A,TRUE,"INT-Table";#N/A,#N/A,TRUE,"STEEL";#N/A,#N/A,TRUE,"Door"}</definedName>
    <definedName name="list01_2_1" localSheetId="13" hidden="1">{#N/A,#N/A,TRUE,"Basic";#N/A,#N/A,TRUE,"EXT-TABLE";#N/A,#N/A,TRUE,"STEEL";#N/A,#N/A,TRUE,"INT-Table";#N/A,#N/A,TRUE,"STEEL";#N/A,#N/A,TRUE,"Door"}</definedName>
    <definedName name="list01_2_1" localSheetId="14" hidden="1">{#N/A,#N/A,TRUE,"Basic";#N/A,#N/A,TRUE,"EXT-TABLE";#N/A,#N/A,TRUE,"STEEL";#N/A,#N/A,TRUE,"INT-Table";#N/A,#N/A,TRUE,"STEEL";#N/A,#N/A,TRUE,"Door"}</definedName>
    <definedName name="list01_2_1" localSheetId="15" hidden="1">{#N/A,#N/A,TRUE,"Basic";#N/A,#N/A,TRUE,"EXT-TABLE";#N/A,#N/A,TRUE,"STEEL";#N/A,#N/A,TRUE,"INT-Table";#N/A,#N/A,TRUE,"STEEL";#N/A,#N/A,TRUE,"Door"}</definedName>
    <definedName name="list01_2_1" hidden="1">{#N/A,#N/A,TRUE,"Basic";#N/A,#N/A,TRUE,"EXT-TABLE";#N/A,#N/A,TRUE,"STEEL";#N/A,#N/A,TRUE,"INT-Table";#N/A,#N/A,TRUE,"STEEL";#N/A,#N/A,TRUE,"Door"}</definedName>
    <definedName name="list01_2_2" localSheetId="3" hidden="1">{#N/A,#N/A,TRUE,"Basic";#N/A,#N/A,TRUE,"EXT-TABLE";#N/A,#N/A,TRUE,"STEEL";#N/A,#N/A,TRUE,"INT-Table";#N/A,#N/A,TRUE,"STEEL";#N/A,#N/A,TRUE,"Door"}</definedName>
    <definedName name="list01_2_2" localSheetId="2" hidden="1">{#N/A,#N/A,TRUE,"Basic";#N/A,#N/A,TRUE,"EXT-TABLE";#N/A,#N/A,TRUE,"STEEL";#N/A,#N/A,TRUE,"INT-Table";#N/A,#N/A,TRUE,"STEEL";#N/A,#N/A,TRUE,"Door"}</definedName>
    <definedName name="list01_2_2" localSheetId="4" hidden="1">{#N/A,#N/A,TRUE,"Basic";#N/A,#N/A,TRUE,"EXT-TABLE";#N/A,#N/A,TRUE,"STEEL";#N/A,#N/A,TRUE,"INT-Table";#N/A,#N/A,TRUE,"STEEL";#N/A,#N/A,TRUE,"Door"}</definedName>
    <definedName name="list01_2_2" localSheetId="16" hidden="1">{#N/A,#N/A,TRUE,"Basic";#N/A,#N/A,TRUE,"EXT-TABLE";#N/A,#N/A,TRUE,"STEEL";#N/A,#N/A,TRUE,"INT-Table";#N/A,#N/A,TRUE,"STEEL";#N/A,#N/A,TRUE,"Door"}</definedName>
    <definedName name="list01_2_2" localSheetId="21" hidden="1">{#N/A,#N/A,TRUE,"Basic";#N/A,#N/A,TRUE,"EXT-TABLE";#N/A,#N/A,TRUE,"STEEL";#N/A,#N/A,TRUE,"INT-Table";#N/A,#N/A,TRUE,"STEEL";#N/A,#N/A,TRUE,"Door"}</definedName>
    <definedName name="list01_2_2" localSheetId="5" hidden="1">{#N/A,#N/A,TRUE,"Basic";#N/A,#N/A,TRUE,"EXT-TABLE";#N/A,#N/A,TRUE,"STEEL";#N/A,#N/A,TRUE,"INT-Table";#N/A,#N/A,TRUE,"STEEL";#N/A,#N/A,TRUE,"Door"}</definedName>
    <definedName name="list01_2_2" localSheetId="13" hidden="1">{#N/A,#N/A,TRUE,"Basic";#N/A,#N/A,TRUE,"EXT-TABLE";#N/A,#N/A,TRUE,"STEEL";#N/A,#N/A,TRUE,"INT-Table";#N/A,#N/A,TRUE,"STEEL";#N/A,#N/A,TRUE,"Door"}</definedName>
    <definedName name="list01_2_2" localSheetId="14" hidden="1">{#N/A,#N/A,TRUE,"Basic";#N/A,#N/A,TRUE,"EXT-TABLE";#N/A,#N/A,TRUE,"STEEL";#N/A,#N/A,TRUE,"INT-Table";#N/A,#N/A,TRUE,"STEEL";#N/A,#N/A,TRUE,"Door"}</definedName>
    <definedName name="list01_2_2" localSheetId="15" hidden="1">{#N/A,#N/A,TRUE,"Basic";#N/A,#N/A,TRUE,"EXT-TABLE";#N/A,#N/A,TRUE,"STEEL";#N/A,#N/A,TRUE,"INT-Table";#N/A,#N/A,TRUE,"STEEL";#N/A,#N/A,TRUE,"Door"}</definedName>
    <definedName name="list01_2_2" hidden="1">{#N/A,#N/A,TRUE,"Basic";#N/A,#N/A,TRUE,"EXT-TABLE";#N/A,#N/A,TRUE,"STEEL";#N/A,#N/A,TRUE,"INT-Table";#N/A,#N/A,TRUE,"STEEL";#N/A,#N/A,TRUE,"Door"}</definedName>
    <definedName name="list01_3" localSheetId="3" hidden="1">{#N/A,#N/A,TRUE,"Basic";#N/A,#N/A,TRUE,"EXT-TABLE";#N/A,#N/A,TRUE,"STEEL";#N/A,#N/A,TRUE,"INT-Table";#N/A,#N/A,TRUE,"STEEL";#N/A,#N/A,TRUE,"Door"}</definedName>
    <definedName name="list01_3" localSheetId="2" hidden="1">{#N/A,#N/A,TRUE,"Basic";#N/A,#N/A,TRUE,"EXT-TABLE";#N/A,#N/A,TRUE,"STEEL";#N/A,#N/A,TRUE,"INT-Table";#N/A,#N/A,TRUE,"STEEL";#N/A,#N/A,TRUE,"Door"}</definedName>
    <definedName name="list01_3" localSheetId="4" hidden="1">{#N/A,#N/A,TRUE,"Basic";#N/A,#N/A,TRUE,"EXT-TABLE";#N/A,#N/A,TRUE,"STEEL";#N/A,#N/A,TRUE,"INT-Table";#N/A,#N/A,TRUE,"STEEL";#N/A,#N/A,TRUE,"Door"}</definedName>
    <definedName name="list01_3" localSheetId="16" hidden="1">{#N/A,#N/A,TRUE,"Basic";#N/A,#N/A,TRUE,"EXT-TABLE";#N/A,#N/A,TRUE,"STEEL";#N/A,#N/A,TRUE,"INT-Table";#N/A,#N/A,TRUE,"STEEL";#N/A,#N/A,TRUE,"Door"}</definedName>
    <definedName name="list01_3" localSheetId="21" hidden="1">{#N/A,#N/A,TRUE,"Basic";#N/A,#N/A,TRUE,"EXT-TABLE";#N/A,#N/A,TRUE,"STEEL";#N/A,#N/A,TRUE,"INT-Table";#N/A,#N/A,TRUE,"STEEL";#N/A,#N/A,TRUE,"Door"}</definedName>
    <definedName name="list01_3" localSheetId="5" hidden="1">{#N/A,#N/A,TRUE,"Basic";#N/A,#N/A,TRUE,"EXT-TABLE";#N/A,#N/A,TRUE,"STEEL";#N/A,#N/A,TRUE,"INT-Table";#N/A,#N/A,TRUE,"STEEL";#N/A,#N/A,TRUE,"Door"}</definedName>
    <definedName name="list01_3" localSheetId="13" hidden="1">{#N/A,#N/A,TRUE,"Basic";#N/A,#N/A,TRUE,"EXT-TABLE";#N/A,#N/A,TRUE,"STEEL";#N/A,#N/A,TRUE,"INT-Table";#N/A,#N/A,TRUE,"STEEL";#N/A,#N/A,TRUE,"Door"}</definedName>
    <definedName name="list01_3" localSheetId="14" hidden="1">{#N/A,#N/A,TRUE,"Basic";#N/A,#N/A,TRUE,"EXT-TABLE";#N/A,#N/A,TRUE,"STEEL";#N/A,#N/A,TRUE,"INT-Table";#N/A,#N/A,TRUE,"STEEL";#N/A,#N/A,TRUE,"Door"}</definedName>
    <definedName name="list01_3" localSheetId="15" hidden="1">{#N/A,#N/A,TRUE,"Basic";#N/A,#N/A,TRUE,"EXT-TABLE";#N/A,#N/A,TRUE,"STEEL";#N/A,#N/A,TRUE,"INT-Table";#N/A,#N/A,TRUE,"STEEL";#N/A,#N/A,TRUE,"Door"}</definedName>
    <definedName name="list01_3" hidden="1">{#N/A,#N/A,TRUE,"Basic";#N/A,#N/A,TRUE,"EXT-TABLE";#N/A,#N/A,TRUE,"STEEL";#N/A,#N/A,TRUE,"INT-Table";#N/A,#N/A,TRUE,"STEEL";#N/A,#N/A,TRUE,"Door"}</definedName>
    <definedName name="list01_3_1" localSheetId="3" hidden="1">{#N/A,#N/A,TRUE,"Basic";#N/A,#N/A,TRUE,"EXT-TABLE";#N/A,#N/A,TRUE,"STEEL";#N/A,#N/A,TRUE,"INT-Table";#N/A,#N/A,TRUE,"STEEL";#N/A,#N/A,TRUE,"Door"}</definedName>
    <definedName name="list01_3_1" localSheetId="2" hidden="1">{#N/A,#N/A,TRUE,"Basic";#N/A,#N/A,TRUE,"EXT-TABLE";#N/A,#N/A,TRUE,"STEEL";#N/A,#N/A,TRUE,"INT-Table";#N/A,#N/A,TRUE,"STEEL";#N/A,#N/A,TRUE,"Door"}</definedName>
    <definedName name="list01_3_1" localSheetId="4" hidden="1">{#N/A,#N/A,TRUE,"Basic";#N/A,#N/A,TRUE,"EXT-TABLE";#N/A,#N/A,TRUE,"STEEL";#N/A,#N/A,TRUE,"INT-Table";#N/A,#N/A,TRUE,"STEEL";#N/A,#N/A,TRUE,"Door"}</definedName>
    <definedName name="list01_3_1" localSheetId="16" hidden="1">{#N/A,#N/A,TRUE,"Basic";#N/A,#N/A,TRUE,"EXT-TABLE";#N/A,#N/A,TRUE,"STEEL";#N/A,#N/A,TRUE,"INT-Table";#N/A,#N/A,TRUE,"STEEL";#N/A,#N/A,TRUE,"Door"}</definedName>
    <definedName name="list01_3_1" localSheetId="21" hidden="1">{#N/A,#N/A,TRUE,"Basic";#N/A,#N/A,TRUE,"EXT-TABLE";#N/A,#N/A,TRUE,"STEEL";#N/A,#N/A,TRUE,"INT-Table";#N/A,#N/A,TRUE,"STEEL";#N/A,#N/A,TRUE,"Door"}</definedName>
    <definedName name="list01_3_1" localSheetId="5" hidden="1">{#N/A,#N/A,TRUE,"Basic";#N/A,#N/A,TRUE,"EXT-TABLE";#N/A,#N/A,TRUE,"STEEL";#N/A,#N/A,TRUE,"INT-Table";#N/A,#N/A,TRUE,"STEEL";#N/A,#N/A,TRUE,"Door"}</definedName>
    <definedName name="list01_3_1" localSheetId="13" hidden="1">{#N/A,#N/A,TRUE,"Basic";#N/A,#N/A,TRUE,"EXT-TABLE";#N/A,#N/A,TRUE,"STEEL";#N/A,#N/A,TRUE,"INT-Table";#N/A,#N/A,TRUE,"STEEL";#N/A,#N/A,TRUE,"Door"}</definedName>
    <definedName name="list01_3_1" localSheetId="14" hidden="1">{#N/A,#N/A,TRUE,"Basic";#N/A,#N/A,TRUE,"EXT-TABLE";#N/A,#N/A,TRUE,"STEEL";#N/A,#N/A,TRUE,"INT-Table";#N/A,#N/A,TRUE,"STEEL";#N/A,#N/A,TRUE,"Door"}</definedName>
    <definedName name="list01_3_1" localSheetId="15" hidden="1">{#N/A,#N/A,TRUE,"Basic";#N/A,#N/A,TRUE,"EXT-TABLE";#N/A,#N/A,TRUE,"STEEL";#N/A,#N/A,TRUE,"INT-Table";#N/A,#N/A,TRUE,"STEEL";#N/A,#N/A,TRUE,"Door"}</definedName>
    <definedName name="list01_3_1" hidden="1">{#N/A,#N/A,TRUE,"Basic";#N/A,#N/A,TRUE,"EXT-TABLE";#N/A,#N/A,TRUE,"STEEL";#N/A,#N/A,TRUE,"INT-Table";#N/A,#N/A,TRUE,"STEEL";#N/A,#N/A,TRUE,"Door"}</definedName>
    <definedName name="list01_3_2" localSheetId="3" hidden="1">{#N/A,#N/A,TRUE,"Basic";#N/A,#N/A,TRUE,"EXT-TABLE";#N/A,#N/A,TRUE,"STEEL";#N/A,#N/A,TRUE,"INT-Table";#N/A,#N/A,TRUE,"STEEL";#N/A,#N/A,TRUE,"Door"}</definedName>
    <definedName name="list01_3_2" localSheetId="2" hidden="1">{#N/A,#N/A,TRUE,"Basic";#N/A,#N/A,TRUE,"EXT-TABLE";#N/A,#N/A,TRUE,"STEEL";#N/A,#N/A,TRUE,"INT-Table";#N/A,#N/A,TRUE,"STEEL";#N/A,#N/A,TRUE,"Door"}</definedName>
    <definedName name="list01_3_2" localSheetId="4" hidden="1">{#N/A,#N/A,TRUE,"Basic";#N/A,#N/A,TRUE,"EXT-TABLE";#N/A,#N/A,TRUE,"STEEL";#N/A,#N/A,TRUE,"INT-Table";#N/A,#N/A,TRUE,"STEEL";#N/A,#N/A,TRUE,"Door"}</definedName>
    <definedName name="list01_3_2" localSheetId="16" hidden="1">{#N/A,#N/A,TRUE,"Basic";#N/A,#N/A,TRUE,"EXT-TABLE";#N/A,#N/A,TRUE,"STEEL";#N/A,#N/A,TRUE,"INT-Table";#N/A,#N/A,TRUE,"STEEL";#N/A,#N/A,TRUE,"Door"}</definedName>
    <definedName name="list01_3_2" localSheetId="21" hidden="1">{#N/A,#N/A,TRUE,"Basic";#N/A,#N/A,TRUE,"EXT-TABLE";#N/A,#N/A,TRUE,"STEEL";#N/A,#N/A,TRUE,"INT-Table";#N/A,#N/A,TRUE,"STEEL";#N/A,#N/A,TRUE,"Door"}</definedName>
    <definedName name="list01_3_2" localSheetId="5" hidden="1">{#N/A,#N/A,TRUE,"Basic";#N/A,#N/A,TRUE,"EXT-TABLE";#N/A,#N/A,TRUE,"STEEL";#N/A,#N/A,TRUE,"INT-Table";#N/A,#N/A,TRUE,"STEEL";#N/A,#N/A,TRUE,"Door"}</definedName>
    <definedName name="list01_3_2" localSheetId="13" hidden="1">{#N/A,#N/A,TRUE,"Basic";#N/A,#N/A,TRUE,"EXT-TABLE";#N/A,#N/A,TRUE,"STEEL";#N/A,#N/A,TRUE,"INT-Table";#N/A,#N/A,TRUE,"STEEL";#N/A,#N/A,TRUE,"Door"}</definedName>
    <definedName name="list01_3_2" localSheetId="14" hidden="1">{#N/A,#N/A,TRUE,"Basic";#N/A,#N/A,TRUE,"EXT-TABLE";#N/A,#N/A,TRUE,"STEEL";#N/A,#N/A,TRUE,"INT-Table";#N/A,#N/A,TRUE,"STEEL";#N/A,#N/A,TRUE,"Door"}</definedName>
    <definedName name="list01_3_2" localSheetId="15" hidden="1">{#N/A,#N/A,TRUE,"Basic";#N/A,#N/A,TRUE,"EXT-TABLE";#N/A,#N/A,TRUE,"STEEL";#N/A,#N/A,TRUE,"INT-Table";#N/A,#N/A,TRUE,"STEEL";#N/A,#N/A,TRUE,"Door"}</definedName>
    <definedName name="list01_3_2" hidden="1">{#N/A,#N/A,TRUE,"Basic";#N/A,#N/A,TRUE,"EXT-TABLE";#N/A,#N/A,TRUE,"STEEL";#N/A,#N/A,TRUE,"INT-Table";#N/A,#N/A,TRUE,"STEEL";#N/A,#N/A,TRUE,"Door"}</definedName>
    <definedName name="list01_4" localSheetId="3" hidden="1">{#N/A,#N/A,TRUE,"Basic";#N/A,#N/A,TRUE,"EXT-TABLE";#N/A,#N/A,TRUE,"STEEL";#N/A,#N/A,TRUE,"INT-Table";#N/A,#N/A,TRUE,"STEEL";#N/A,#N/A,TRUE,"Door"}</definedName>
    <definedName name="list01_4" localSheetId="2" hidden="1">{#N/A,#N/A,TRUE,"Basic";#N/A,#N/A,TRUE,"EXT-TABLE";#N/A,#N/A,TRUE,"STEEL";#N/A,#N/A,TRUE,"INT-Table";#N/A,#N/A,TRUE,"STEEL";#N/A,#N/A,TRUE,"Door"}</definedName>
    <definedName name="list01_4" localSheetId="4" hidden="1">{#N/A,#N/A,TRUE,"Basic";#N/A,#N/A,TRUE,"EXT-TABLE";#N/A,#N/A,TRUE,"STEEL";#N/A,#N/A,TRUE,"INT-Table";#N/A,#N/A,TRUE,"STEEL";#N/A,#N/A,TRUE,"Door"}</definedName>
    <definedName name="list01_4" localSheetId="16" hidden="1">{#N/A,#N/A,TRUE,"Basic";#N/A,#N/A,TRUE,"EXT-TABLE";#N/A,#N/A,TRUE,"STEEL";#N/A,#N/A,TRUE,"INT-Table";#N/A,#N/A,TRUE,"STEEL";#N/A,#N/A,TRUE,"Door"}</definedName>
    <definedName name="list01_4" localSheetId="21" hidden="1">{#N/A,#N/A,TRUE,"Basic";#N/A,#N/A,TRUE,"EXT-TABLE";#N/A,#N/A,TRUE,"STEEL";#N/A,#N/A,TRUE,"INT-Table";#N/A,#N/A,TRUE,"STEEL";#N/A,#N/A,TRUE,"Door"}</definedName>
    <definedName name="list01_4" localSheetId="5" hidden="1">{#N/A,#N/A,TRUE,"Basic";#N/A,#N/A,TRUE,"EXT-TABLE";#N/A,#N/A,TRUE,"STEEL";#N/A,#N/A,TRUE,"INT-Table";#N/A,#N/A,TRUE,"STEEL";#N/A,#N/A,TRUE,"Door"}</definedName>
    <definedName name="list01_4" localSheetId="13" hidden="1">{#N/A,#N/A,TRUE,"Basic";#N/A,#N/A,TRUE,"EXT-TABLE";#N/A,#N/A,TRUE,"STEEL";#N/A,#N/A,TRUE,"INT-Table";#N/A,#N/A,TRUE,"STEEL";#N/A,#N/A,TRUE,"Door"}</definedName>
    <definedName name="list01_4" localSheetId="14" hidden="1">{#N/A,#N/A,TRUE,"Basic";#N/A,#N/A,TRUE,"EXT-TABLE";#N/A,#N/A,TRUE,"STEEL";#N/A,#N/A,TRUE,"INT-Table";#N/A,#N/A,TRUE,"STEEL";#N/A,#N/A,TRUE,"Door"}</definedName>
    <definedName name="list01_4" localSheetId="15" hidden="1">{#N/A,#N/A,TRUE,"Basic";#N/A,#N/A,TRUE,"EXT-TABLE";#N/A,#N/A,TRUE,"STEEL";#N/A,#N/A,TRUE,"INT-Table";#N/A,#N/A,TRUE,"STEEL";#N/A,#N/A,TRUE,"Door"}</definedName>
    <definedName name="list01_4" hidden="1">{#N/A,#N/A,TRUE,"Basic";#N/A,#N/A,TRUE,"EXT-TABLE";#N/A,#N/A,TRUE,"STEEL";#N/A,#N/A,TRUE,"INT-Table";#N/A,#N/A,TRUE,"STEEL";#N/A,#N/A,TRUE,"Door"}</definedName>
    <definedName name="list01_4_1" localSheetId="3" hidden="1">{#N/A,#N/A,TRUE,"Basic";#N/A,#N/A,TRUE,"EXT-TABLE";#N/A,#N/A,TRUE,"STEEL";#N/A,#N/A,TRUE,"INT-Table";#N/A,#N/A,TRUE,"STEEL";#N/A,#N/A,TRUE,"Door"}</definedName>
    <definedName name="list01_4_1" localSheetId="2" hidden="1">{#N/A,#N/A,TRUE,"Basic";#N/A,#N/A,TRUE,"EXT-TABLE";#N/A,#N/A,TRUE,"STEEL";#N/A,#N/A,TRUE,"INT-Table";#N/A,#N/A,TRUE,"STEEL";#N/A,#N/A,TRUE,"Door"}</definedName>
    <definedName name="list01_4_1" localSheetId="4" hidden="1">{#N/A,#N/A,TRUE,"Basic";#N/A,#N/A,TRUE,"EXT-TABLE";#N/A,#N/A,TRUE,"STEEL";#N/A,#N/A,TRUE,"INT-Table";#N/A,#N/A,TRUE,"STEEL";#N/A,#N/A,TRUE,"Door"}</definedName>
    <definedName name="list01_4_1" localSheetId="16" hidden="1">{#N/A,#N/A,TRUE,"Basic";#N/A,#N/A,TRUE,"EXT-TABLE";#N/A,#N/A,TRUE,"STEEL";#N/A,#N/A,TRUE,"INT-Table";#N/A,#N/A,TRUE,"STEEL";#N/A,#N/A,TRUE,"Door"}</definedName>
    <definedName name="list01_4_1" localSheetId="21" hidden="1">{#N/A,#N/A,TRUE,"Basic";#N/A,#N/A,TRUE,"EXT-TABLE";#N/A,#N/A,TRUE,"STEEL";#N/A,#N/A,TRUE,"INT-Table";#N/A,#N/A,TRUE,"STEEL";#N/A,#N/A,TRUE,"Door"}</definedName>
    <definedName name="list01_4_1" localSheetId="5" hidden="1">{#N/A,#N/A,TRUE,"Basic";#N/A,#N/A,TRUE,"EXT-TABLE";#N/A,#N/A,TRUE,"STEEL";#N/A,#N/A,TRUE,"INT-Table";#N/A,#N/A,TRUE,"STEEL";#N/A,#N/A,TRUE,"Door"}</definedName>
    <definedName name="list01_4_1" localSheetId="13" hidden="1">{#N/A,#N/A,TRUE,"Basic";#N/A,#N/A,TRUE,"EXT-TABLE";#N/A,#N/A,TRUE,"STEEL";#N/A,#N/A,TRUE,"INT-Table";#N/A,#N/A,TRUE,"STEEL";#N/A,#N/A,TRUE,"Door"}</definedName>
    <definedName name="list01_4_1" localSheetId="14" hidden="1">{#N/A,#N/A,TRUE,"Basic";#N/A,#N/A,TRUE,"EXT-TABLE";#N/A,#N/A,TRUE,"STEEL";#N/A,#N/A,TRUE,"INT-Table";#N/A,#N/A,TRUE,"STEEL";#N/A,#N/A,TRUE,"Door"}</definedName>
    <definedName name="list01_4_1" localSheetId="15" hidden="1">{#N/A,#N/A,TRUE,"Basic";#N/A,#N/A,TRUE,"EXT-TABLE";#N/A,#N/A,TRUE,"STEEL";#N/A,#N/A,TRUE,"INT-Table";#N/A,#N/A,TRUE,"STEEL";#N/A,#N/A,TRUE,"Door"}</definedName>
    <definedName name="list01_4_1" hidden="1">{#N/A,#N/A,TRUE,"Basic";#N/A,#N/A,TRUE,"EXT-TABLE";#N/A,#N/A,TRUE,"STEEL";#N/A,#N/A,TRUE,"INT-Table";#N/A,#N/A,TRUE,"STEEL";#N/A,#N/A,TRUE,"Door"}</definedName>
    <definedName name="list01_4_2" localSheetId="3" hidden="1">{#N/A,#N/A,TRUE,"Basic";#N/A,#N/A,TRUE,"EXT-TABLE";#N/A,#N/A,TRUE,"STEEL";#N/A,#N/A,TRUE,"INT-Table";#N/A,#N/A,TRUE,"STEEL";#N/A,#N/A,TRUE,"Door"}</definedName>
    <definedName name="list01_4_2" localSheetId="2" hidden="1">{#N/A,#N/A,TRUE,"Basic";#N/A,#N/A,TRUE,"EXT-TABLE";#N/A,#N/A,TRUE,"STEEL";#N/A,#N/A,TRUE,"INT-Table";#N/A,#N/A,TRUE,"STEEL";#N/A,#N/A,TRUE,"Door"}</definedName>
    <definedName name="list01_4_2" localSheetId="4" hidden="1">{#N/A,#N/A,TRUE,"Basic";#N/A,#N/A,TRUE,"EXT-TABLE";#N/A,#N/A,TRUE,"STEEL";#N/A,#N/A,TRUE,"INT-Table";#N/A,#N/A,TRUE,"STEEL";#N/A,#N/A,TRUE,"Door"}</definedName>
    <definedName name="list01_4_2" localSheetId="16" hidden="1">{#N/A,#N/A,TRUE,"Basic";#N/A,#N/A,TRUE,"EXT-TABLE";#N/A,#N/A,TRUE,"STEEL";#N/A,#N/A,TRUE,"INT-Table";#N/A,#N/A,TRUE,"STEEL";#N/A,#N/A,TRUE,"Door"}</definedName>
    <definedName name="list01_4_2" localSheetId="21" hidden="1">{#N/A,#N/A,TRUE,"Basic";#N/A,#N/A,TRUE,"EXT-TABLE";#N/A,#N/A,TRUE,"STEEL";#N/A,#N/A,TRUE,"INT-Table";#N/A,#N/A,TRUE,"STEEL";#N/A,#N/A,TRUE,"Door"}</definedName>
    <definedName name="list01_4_2" localSheetId="5" hidden="1">{#N/A,#N/A,TRUE,"Basic";#N/A,#N/A,TRUE,"EXT-TABLE";#N/A,#N/A,TRUE,"STEEL";#N/A,#N/A,TRUE,"INT-Table";#N/A,#N/A,TRUE,"STEEL";#N/A,#N/A,TRUE,"Door"}</definedName>
    <definedName name="list01_4_2" localSheetId="13" hidden="1">{#N/A,#N/A,TRUE,"Basic";#N/A,#N/A,TRUE,"EXT-TABLE";#N/A,#N/A,TRUE,"STEEL";#N/A,#N/A,TRUE,"INT-Table";#N/A,#N/A,TRUE,"STEEL";#N/A,#N/A,TRUE,"Door"}</definedName>
    <definedName name="list01_4_2" localSheetId="14" hidden="1">{#N/A,#N/A,TRUE,"Basic";#N/A,#N/A,TRUE,"EXT-TABLE";#N/A,#N/A,TRUE,"STEEL";#N/A,#N/A,TRUE,"INT-Table";#N/A,#N/A,TRUE,"STEEL";#N/A,#N/A,TRUE,"Door"}</definedName>
    <definedName name="list01_4_2" localSheetId="15" hidden="1">{#N/A,#N/A,TRUE,"Basic";#N/A,#N/A,TRUE,"EXT-TABLE";#N/A,#N/A,TRUE,"STEEL";#N/A,#N/A,TRUE,"INT-Table";#N/A,#N/A,TRUE,"STEEL";#N/A,#N/A,TRUE,"Door"}</definedName>
    <definedName name="list01_4_2" hidden="1">{#N/A,#N/A,TRUE,"Basic";#N/A,#N/A,TRUE,"EXT-TABLE";#N/A,#N/A,TRUE,"STEEL";#N/A,#N/A,TRUE,"INT-Table";#N/A,#N/A,TRUE,"STEEL";#N/A,#N/A,TRUE,"Door"}</definedName>
    <definedName name="list01_5" localSheetId="3" hidden="1">{#N/A,#N/A,TRUE,"Basic";#N/A,#N/A,TRUE,"EXT-TABLE";#N/A,#N/A,TRUE,"STEEL";#N/A,#N/A,TRUE,"INT-Table";#N/A,#N/A,TRUE,"STEEL";#N/A,#N/A,TRUE,"Door"}</definedName>
    <definedName name="list01_5" localSheetId="2" hidden="1">{#N/A,#N/A,TRUE,"Basic";#N/A,#N/A,TRUE,"EXT-TABLE";#N/A,#N/A,TRUE,"STEEL";#N/A,#N/A,TRUE,"INT-Table";#N/A,#N/A,TRUE,"STEEL";#N/A,#N/A,TRUE,"Door"}</definedName>
    <definedName name="list01_5" localSheetId="4" hidden="1">{#N/A,#N/A,TRUE,"Basic";#N/A,#N/A,TRUE,"EXT-TABLE";#N/A,#N/A,TRUE,"STEEL";#N/A,#N/A,TRUE,"INT-Table";#N/A,#N/A,TRUE,"STEEL";#N/A,#N/A,TRUE,"Door"}</definedName>
    <definedName name="list01_5" localSheetId="16" hidden="1">{#N/A,#N/A,TRUE,"Basic";#N/A,#N/A,TRUE,"EXT-TABLE";#N/A,#N/A,TRUE,"STEEL";#N/A,#N/A,TRUE,"INT-Table";#N/A,#N/A,TRUE,"STEEL";#N/A,#N/A,TRUE,"Door"}</definedName>
    <definedName name="list01_5" localSheetId="21" hidden="1">{#N/A,#N/A,TRUE,"Basic";#N/A,#N/A,TRUE,"EXT-TABLE";#N/A,#N/A,TRUE,"STEEL";#N/A,#N/A,TRUE,"INT-Table";#N/A,#N/A,TRUE,"STEEL";#N/A,#N/A,TRUE,"Door"}</definedName>
    <definedName name="list01_5" localSheetId="5" hidden="1">{#N/A,#N/A,TRUE,"Basic";#N/A,#N/A,TRUE,"EXT-TABLE";#N/A,#N/A,TRUE,"STEEL";#N/A,#N/A,TRUE,"INT-Table";#N/A,#N/A,TRUE,"STEEL";#N/A,#N/A,TRUE,"Door"}</definedName>
    <definedName name="list01_5" localSheetId="13" hidden="1">{#N/A,#N/A,TRUE,"Basic";#N/A,#N/A,TRUE,"EXT-TABLE";#N/A,#N/A,TRUE,"STEEL";#N/A,#N/A,TRUE,"INT-Table";#N/A,#N/A,TRUE,"STEEL";#N/A,#N/A,TRUE,"Door"}</definedName>
    <definedName name="list01_5" localSheetId="14" hidden="1">{#N/A,#N/A,TRUE,"Basic";#N/A,#N/A,TRUE,"EXT-TABLE";#N/A,#N/A,TRUE,"STEEL";#N/A,#N/A,TRUE,"INT-Table";#N/A,#N/A,TRUE,"STEEL";#N/A,#N/A,TRUE,"Door"}</definedName>
    <definedName name="list01_5" localSheetId="15" hidden="1">{#N/A,#N/A,TRUE,"Basic";#N/A,#N/A,TRUE,"EXT-TABLE";#N/A,#N/A,TRUE,"STEEL";#N/A,#N/A,TRUE,"INT-Table";#N/A,#N/A,TRUE,"STEEL";#N/A,#N/A,TRUE,"Door"}</definedName>
    <definedName name="list01_5" hidden="1">{#N/A,#N/A,TRUE,"Basic";#N/A,#N/A,TRUE,"EXT-TABLE";#N/A,#N/A,TRUE,"STEEL";#N/A,#N/A,TRUE,"INT-Table";#N/A,#N/A,TRUE,"STEEL";#N/A,#N/A,TRUE,"Door"}</definedName>
    <definedName name="list01_5_1" localSheetId="3" hidden="1">{#N/A,#N/A,TRUE,"Basic";#N/A,#N/A,TRUE,"EXT-TABLE";#N/A,#N/A,TRUE,"STEEL";#N/A,#N/A,TRUE,"INT-Table";#N/A,#N/A,TRUE,"STEEL";#N/A,#N/A,TRUE,"Door"}</definedName>
    <definedName name="list01_5_1" localSheetId="2" hidden="1">{#N/A,#N/A,TRUE,"Basic";#N/A,#N/A,TRUE,"EXT-TABLE";#N/A,#N/A,TRUE,"STEEL";#N/A,#N/A,TRUE,"INT-Table";#N/A,#N/A,TRUE,"STEEL";#N/A,#N/A,TRUE,"Door"}</definedName>
    <definedName name="list01_5_1" localSheetId="4" hidden="1">{#N/A,#N/A,TRUE,"Basic";#N/A,#N/A,TRUE,"EXT-TABLE";#N/A,#N/A,TRUE,"STEEL";#N/A,#N/A,TRUE,"INT-Table";#N/A,#N/A,TRUE,"STEEL";#N/A,#N/A,TRUE,"Door"}</definedName>
    <definedName name="list01_5_1" localSheetId="16" hidden="1">{#N/A,#N/A,TRUE,"Basic";#N/A,#N/A,TRUE,"EXT-TABLE";#N/A,#N/A,TRUE,"STEEL";#N/A,#N/A,TRUE,"INT-Table";#N/A,#N/A,TRUE,"STEEL";#N/A,#N/A,TRUE,"Door"}</definedName>
    <definedName name="list01_5_1" localSheetId="21" hidden="1">{#N/A,#N/A,TRUE,"Basic";#N/A,#N/A,TRUE,"EXT-TABLE";#N/A,#N/A,TRUE,"STEEL";#N/A,#N/A,TRUE,"INT-Table";#N/A,#N/A,TRUE,"STEEL";#N/A,#N/A,TRUE,"Door"}</definedName>
    <definedName name="list01_5_1" localSheetId="5" hidden="1">{#N/A,#N/A,TRUE,"Basic";#N/A,#N/A,TRUE,"EXT-TABLE";#N/A,#N/A,TRUE,"STEEL";#N/A,#N/A,TRUE,"INT-Table";#N/A,#N/A,TRUE,"STEEL";#N/A,#N/A,TRUE,"Door"}</definedName>
    <definedName name="list01_5_1" localSheetId="13" hidden="1">{#N/A,#N/A,TRUE,"Basic";#N/A,#N/A,TRUE,"EXT-TABLE";#N/A,#N/A,TRUE,"STEEL";#N/A,#N/A,TRUE,"INT-Table";#N/A,#N/A,TRUE,"STEEL";#N/A,#N/A,TRUE,"Door"}</definedName>
    <definedName name="list01_5_1" localSheetId="14" hidden="1">{#N/A,#N/A,TRUE,"Basic";#N/A,#N/A,TRUE,"EXT-TABLE";#N/A,#N/A,TRUE,"STEEL";#N/A,#N/A,TRUE,"INT-Table";#N/A,#N/A,TRUE,"STEEL";#N/A,#N/A,TRUE,"Door"}</definedName>
    <definedName name="list01_5_1" localSheetId="15" hidden="1">{#N/A,#N/A,TRUE,"Basic";#N/A,#N/A,TRUE,"EXT-TABLE";#N/A,#N/A,TRUE,"STEEL";#N/A,#N/A,TRUE,"INT-Table";#N/A,#N/A,TRUE,"STEEL";#N/A,#N/A,TRUE,"Door"}</definedName>
    <definedName name="list01_5_1" hidden="1">{#N/A,#N/A,TRUE,"Basic";#N/A,#N/A,TRUE,"EXT-TABLE";#N/A,#N/A,TRUE,"STEEL";#N/A,#N/A,TRUE,"INT-Table";#N/A,#N/A,TRUE,"STEEL";#N/A,#N/A,TRUE,"Door"}</definedName>
    <definedName name="list01_5_2" localSheetId="3" hidden="1">{#N/A,#N/A,TRUE,"Basic";#N/A,#N/A,TRUE,"EXT-TABLE";#N/A,#N/A,TRUE,"STEEL";#N/A,#N/A,TRUE,"INT-Table";#N/A,#N/A,TRUE,"STEEL";#N/A,#N/A,TRUE,"Door"}</definedName>
    <definedName name="list01_5_2" localSheetId="2" hidden="1">{#N/A,#N/A,TRUE,"Basic";#N/A,#N/A,TRUE,"EXT-TABLE";#N/A,#N/A,TRUE,"STEEL";#N/A,#N/A,TRUE,"INT-Table";#N/A,#N/A,TRUE,"STEEL";#N/A,#N/A,TRUE,"Door"}</definedName>
    <definedName name="list01_5_2" localSheetId="4" hidden="1">{#N/A,#N/A,TRUE,"Basic";#N/A,#N/A,TRUE,"EXT-TABLE";#N/A,#N/A,TRUE,"STEEL";#N/A,#N/A,TRUE,"INT-Table";#N/A,#N/A,TRUE,"STEEL";#N/A,#N/A,TRUE,"Door"}</definedName>
    <definedName name="list01_5_2" localSheetId="16" hidden="1">{#N/A,#N/A,TRUE,"Basic";#N/A,#N/A,TRUE,"EXT-TABLE";#N/A,#N/A,TRUE,"STEEL";#N/A,#N/A,TRUE,"INT-Table";#N/A,#N/A,TRUE,"STEEL";#N/A,#N/A,TRUE,"Door"}</definedName>
    <definedName name="list01_5_2" localSheetId="21" hidden="1">{#N/A,#N/A,TRUE,"Basic";#N/A,#N/A,TRUE,"EXT-TABLE";#N/A,#N/A,TRUE,"STEEL";#N/A,#N/A,TRUE,"INT-Table";#N/A,#N/A,TRUE,"STEEL";#N/A,#N/A,TRUE,"Door"}</definedName>
    <definedName name="list01_5_2" localSheetId="5" hidden="1">{#N/A,#N/A,TRUE,"Basic";#N/A,#N/A,TRUE,"EXT-TABLE";#N/A,#N/A,TRUE,"STEEL";#N/A,#N/A,TRUE,"INT-Table";#N/A,#N/A,TRUE,"STEEL";#N/A,#N/A,TRUE,"Door"}</definedName>
    <definedName name="list01_5_2" localSheetId="13" hidden="1">{#N/A,#N/A,TRUE,"Basic";#N/A,#N/A,TRUE,"EXT-TABLE";#N/A,#N/A,TRUE,"STEEL";#N/A,#N/A,TRUE,"INT-Table";#N/A,#N/A,TRUE,"STEEL";#N/A,#N/A,TRUE,"Door"}</definedName>
    <definedName name="list01_5_2" localSheetId="14" hidden="1">{#N/A,#N/A,TRUE,"Basic";#N/A,#N/A,TRUE,"EXT-TABLE";#N/A,#N/A,TRUE,"STEEL";#N/A,#N/A,TRUE,"INT-Table";#N/A,#N/A,TRUE,"STEEL";#N/A,#N/A,TRUE,"Door"}</definedName>
    <definedName name="list01_5_2" localSheetId="15" hidden="1">{#N/A,#N/A,TRUE,"Basic";#N/A,#N/A,TRUE,"EXT-TABLE";#N/A,#N/A,TRUE,"STEEL";#N/A,#N/A,TRUE,"INT-Table";#N/A,#N/A,TRUE,"STEEL";#N/A,#N/A,TRUE,"Door"}</definedName>
    <definedName name="list01_5_2" hidden="1">{#N/A,#N/A,TRUE,"Basic";#N/A,#N/A,TRUE,"EXT-TABLE";#N/A,#N/A,TRUE,"STEEL";#N/A,#N/A,TRUE,"INT-Table";#N/A,#N/A,TRUE,"STEEL";#N/A,#N/A,TRUE,"Door"}</definedName>
    <definedName name="list02" localSheetId="3" hidden="1">{#N/A,#N/A,TRUE,"Basic";#N/A,#N/A,TRUE,"EXT-TABLE";#N/A,#N/A,TRUE,"STEEL";#N/A,#N/A,TRUE,"INT-Table";#N/A,#N/A,TRUE,"STEEL";#N/A,#N/A,TRUE,"Door"}</definedName>
    <definedName name="list02" localSheetId="2" hidden="1">{#N/A,#N/A,TRUE,"Basic";#N/A,#N/A,TRUE,"EXT-TABLE";#N/A,#N/A,TRUE,"STEEL";#N/A,#N/A,TRUE,"INT-Table";#N/A,#N/A,TRUE,"STEEL";#N/A,#N/A,TRUE,"Door"}</definedName>
    <definedName name="list02" localSheetId="4" hidden="1">{#N/A,#N/A,TRUE,"Basic";#N/A,#N/A,TRUE,"EXT-TABLE";#N/A,#N/A,TRUE,"STEEL";#N/A,#N/A,TRUE,"INT-Table";#N/A,#N/A,TRUE,"STEEL";#N/A,#N/A,TRUE,"Door"}</definedName>
    <definedName name="list02" localSheetId="16" hidden="1">{#N/A,#N/A,TRUE,"Basic";#N/A,#N/A,TRUE,"EXT-TABLE";#N/A,#N/A,TRUE,"STEEL";#N/A,#N/A,TRUE,"INT-Table";#N/A,#N/A,TRUE,"STEEL";#N/A,#N/A,TRUE,"Door"}</definedName>
    <definedName name="list02" localSheetId="21" hidden="1">{#N/A,#N/A,TRUE,"Basic";#N/A,#N/A,TRUE,"EXT-TABLE";#N/A,#N/A,TRUE,"STEEL";#N/A,#N/A,TRUE,"INT-Table";#N/A,#N/A,TRUE,"STEEL";#N/A,#N/A,TRUE,"Door"}</definedName>
    <definedName name="list02" localSheetId="5" hidden="1">{#N/A,#N/A,TRUE,"Basic";#N/A,#N/A,TRUE,"EXT-TABLE";#N/A,#N/A,TRUE,"STEEL";#N/A,#N/A,TRUE,"INT-Table";#N/A,#N/A,TRUE,"STEEL";#N/A,#N/A,TRUE,"Door"}</definedName>
    <definedName name="list02" localSheetId="13" hidden="1">{#N/A,#N/A,TRUE,"Basic";#N/A,#N/A,TRUE,"EXT-TABLE";#N/A,#N/A,TRUE,"STEEL";#N/A,#N/A,TRUE,"INT-Table";#N/A,#N/A,TRUE,"STEEL";#N/A,#N/A,TRUE,"Door"}</definedName>
    <definedName name="list02" localSheetId="14" hidden="1">{#N/A,#N/A,TRUE,"Basic";#N/A,#N/A,TRUE,"EXT-TABLE";#N/A,#N/A,TRUE,"STEEL";#N/A,#N/A,TRUE,"INT-Table";#N/A,#N/A,TRUE,"STEEL";#N/A,#N/A,TRUE,"Door"}</definedName>
    <definedName name="list02" localSheetId="15" hidden="1">{#N/A,#N/A,TRUE,"Basic";#N/A,#N/A,TRUE,"EXT-TABLE";#N/A,#N/A,TRUE,"STEEL";#N/A,#N/A,TRUE,"INT-Table";#N/A,#N/A,TRUE,"STEEL";#N/A,#N/A,TRUE,"Door"}</definedName>
    <definedName name="list02" hidden="1">{#N/A,#N/A,TRUE,"Basic";#N/A,#N/A,TRUE,"EXT-TABLE";#N/A,#N/A,TRUE,"STEEL";#N/A,#N/A,TRUE,"INT-Table";#N/A,#N/A,TRUE,"STEEL";#N/A,#N/A,TRUE,"Door"}</definedName>
    <definedName name="list02_1" localSheetId="3" hidden="1">{#N/A,#N/A,TRUE,"Basic";#N/A,#N/A,TRUE,"EXT-TABLE";#N/A,#N/A,TRUE,"STEEL";#N/A,#N/A,TRUE,"INT-Table";#N/A,#N/A,TRUE,"STEEL";#N/A,#N/A,TRUE,"Door"}</definedName>
    <definedName name="list02_1" localSheetId="2" hidden="1">{#N/A,#N/A,TRUE,"Basic";#N/A,#N/A,TRUE,"EXT-TABLE";#N/A,#N/A,TRUE,"STEEL";#N/A,#N/A,TRUE,"INT-Table";#N/A,#N/A,TRUE,"STEEL";#N/A,#N/A,TRUE,"Door"}</definedName>
    <definedName name="list02_1" localSheetId="4" hidden="1">{#N/A,#N/A,TRUE,"Basic";#N/A,#N/A,TRUE,"EXT-TABLE";#N/A,#N/A,TRUE,"STEEL";#N/A,#N/A,TRUE,"INT-Table";#N/A,#N/A,TRUE,"STEEL";#N/A,#N/A,TRUE,"Door"}</definedName>
    <definedName name="list02_1" localSheetId="16" hidden="1">{#N/A,#N/A,TRUE,"Basic";#N/A,#N/A,TRUE,"EXT-TABLE";#N/A,#N/A,TRUE,"STEEL";#N/A,#N/A,TRUE,"INT-Table";#N/A,#N/A,TRUE,"STEEL";#N/A,#N/A,TRUE,"Door"}</definedName>
    <definedName name="list02_1" localSheetId="21" hidden="1">{#N/A,#N/A,TRUE,"Basic";#N/A,#N/A,TRUE,"EXT-TABLE";#N/A,#N/A,TRUE,"STEEL";#N/A,#N/A,TRUE,"INT-Table";#N/A,#N/A,TRUE,"STEEL";#N/A,#N/A,TRUE,"Door"}</definedName>
    <definedName name="list02_1" localSheetId="5" hidden="1">{#N/A,#N/A,TRUE,"Basic";#N/A,#N/A,TRUE,"EXT-TABLE";#N/A,#N/A,TRUE,"STEEL";#N/A,#N/A,TRUE,"INT-Table";#N/A,#N/A,TRUE,"STEEL";#N/A,#N/A,TRUE,"Door"}</definedName>
    <definedName name="list02_1" localSheetId="13" hidden="1">{#N/A,#N/A,TRUE,"Basic";#N/A,#N/A,TRUE,"EXT-TABLE";#N/A,#N/A,TRUE,"STEEL";#N/A,#N/A,TRUE,"INT-Table";#N/A,#N/A,TRUE,"STEEL";#N/A,#N/A,TRUE,"Door"}</definedName>
    <definedName name="list02_1" localSheetId="14" hidden="1">{#N/A,#N/A,TRUE,"Basic";#N/A,#N/A,TRUE,"EXT-TABLE";#N/A,#N/A,TRUE,"STEEL";#N/A,#N/A,TRUE,"INT-Table";#N/A,#N/A,TRUE,"STEEL";#N/A,#N/A,TRUE,"Door"}</definedName>
    <definedName name="list02_1" localSheetId="15" hidden="1">{#N/A,#N/A,TRUE,"Basic";#N/A,#N/A,TRUE,"EXT-TABLE";#N/A,#N/A,TRUE,"STEEL";#N/A,#N/A,TRUE,"INT-Table";#N/A,#N/A,TRUE,"STEEL";#N/A,#N/A,TRUE,"Door"}</definedName>
    <definedName name="list02_1" hidden="1">{#N/A,#N/A,TRUE,"Basic";#N/A,#N/A,TRUE,"EXT-TABLE";#N/A,#N/A,TRUE,"STEEL";#N/A,#N/A,TRUE,"INT-Table";#N/A,#N/A,TRUE,"STEEL";#N/A,#N/A,TRUE,"Door"}</definedName>
    <definedName name="list02_1_1" localSheetId="3" hidden="1">{#N/A,#N/A,TRUE,"Basic";#N/A,#N/A,TRUE,"EXT-TABLE";#N/A,#N/A,TRUE,"STEEL";#N/A,#N/A,TRUE,"INT-Table";#N/A,#N/A,TRUE,"STEEL";#N/A,#N/A,TRUE,"Door"}</definedName>
    <definedName name="list02_1_1" localSheetId="2" hidden="1">{#N/A,#N/A,TRUE,"Basic";#N/A,#N/A,TRUE,"EXT-TABLE";#N/A,#N/A,TRUE,"STEEL";#N/A,#N/A,TRUE,"INT-Table";#N/A,#N/A,TRUE,"STEEL";#N/A,#N/A,TRUE,"Door"}</definedName>
    <definedName name="list02_1_1" localSheetId="4" hidden="1">{#N/A,#N/A,TRUE,"Basic";#N/A,#N/A,TRUE,"EXT-TABLE";#N/A,#N/A,TRUE,"STEEL";#N/A,#N/A,TRUE,"INT-Table";#N/A,#N/A,TRUE,"STEEL";#N/A,#N/A,TRUE,"Door"}</definedName>
    <definedName name="list02_1_1" localSheetId="16" hidden="1">{#N/A,#N/A,TRUE,"Basic";#N/A,#N/A,TRUE,"EXT-TABLE";#N/A,#N/A,TRUE,"STEEL";#N/A,#N/A,TRUE,"INT-Table";#N/A,#N/A,TRUE,"STEEL";#N/A,#N/A,TRUE,"Door"}</definedName>
    <definedName name="list02_1_1" localSheetId="21" hidden="1">{#N/A,#N/A,TRUE,"Basic";#N/A,#N/A,TRUE,"EXT-TABLE";#N/A,#N/A,TRUE,"STEEL";#N/A,#N/A,TRUE,"INT-Table";#N/A,#N/A,TRUE,"STEEL";#N/A,#N/A,TRUE,"Door"}</definedName>
    <definedName name="list02_1_1" localSheetId="5" hidden="1">{#N/A,#N/A,TRUE,"Basic";#N/A,#N/A,TRUE,"EXT-TABLE";#N/A,#N/A,TRUE,"STEEL";#N/A,#N/A,TRUE,"INT-Table";#N/A,#N/A,TRUE,"STEEL";#N/A,#N/A,TRUE,"Door"}</definedName>
    <definedName name="list02_1_1" localSheetId="13" hidden="1">{#N/A,#N/A,TRUE,"Basic";#N/A,#N/A,TRUE,"EXT-TABLE";#N/A,#N/A,TRUE,"STEEL";#N/A,#N/A,TRUE,"INT-Table";#N/A,#N/A,TRUE,"STEEL";#N/A,#N/A,TRUE,"Door"}</definedName>
    <definedName name="list02_1_1" localSheetId="14" hidden="1">{#N/A,#N/A,TRUE,"Basic";#N/A,#N/A,TRUE,"EXT-TABLE";#N/A,#N/A,TRUE,"STEEL";#N/A,#N/A,TRUE,"INT-Table";#N/A,#N/A,TRUE,"STEEL";#N/A,#N/A,TRUE,"Door"}</definedName>
    <definedName name="list02_1_1" localSheetId="15" hidden="1">{#N/A,#N/A,TRUE,"Basic";#N/A,#N/A,TRUE,"EXT-TABLE";#N/A,#N/A,TRUE,"STEEL";#N/A,#N/A,TRUE,"INT-Table";#N/A,#N/A,TRUE,"STEEL";#N/A,#N/A,TRUE,"Door"}</definedName>
    <definedName name="list02_1_1" hidden="1">{#N/A,#N/A,TRUE,"Basic";#N/A,#N/A,TRUE,"EXT-TABLE";#N/A,#N/A,TRUE,"STEEL";#N/A,#N/A,TRUE,"INT-Table";#N/A,#N/A,TRUE,"STEEL";#N/A,#N/A,TRUE,"Door"}</definedName>
    <definedName name="list02_1_2" localSheetId="3" hidden="1">{#N/A,#N/A,TRUE,"Basic";#N/A,#N/A,TRUE,"EXT-TABLE";#N/A,#N/A,TRUE,"STEEL";#N/A,#N/A,TRUE,"INT-Table";#N/A,#N/A,TRUE,"STEEL";#N/A,#N/A,TRUE,"Door"}</definedName>
    <definedName name="list02_1_2" localSheetId="2" hidden="1">{#N/A,#N/A,TRUE,"Basic";#N/A,#N/A,TRUE,"EXT-TABLE";#N/A,#N/A,TRUE,"STEEL";#N/A,#N/A,TRUE,"INT-Table";#N/A,#N/A,TRUE,"STEEL";#N/A,#N/A,TRUE,"Door"}</definedName>
    <definedName name="list02_1_2" localSheetId="4" hidden="1">{#N/A,#N/A,TRUE,"Basic";#N/A,#N/A,TRUE,"EXT-TABLE";#N/A,#N/A,TRUE,"STEEL";#N/A,#N/A,TRUE,"INT-Table";#N/A,#N/A,TRUE,"STEEL";#N/A,#N/A,TRUE,"Door"}</definedName>
    <definedName name="list02_1_2" localSheetId="16" hidden="1">{#N/A,#N/A,TRUE,"Basic";#N/A,#N/A,TRUE,"EXT-TABLE";#N/A,#N/A,TRUE,"STEEL";#N/A,#N/A,TRUE,"INT-Table";#N/A,#N/A,TRUE,"STEEL";#N/A,#N/A,TRUE,"Door"}</definedName>
    <definedName name="list02_1_2" localSheetId="21" hidden="1">{#N/A,#N/A,TRUE,"Basic";#N/A,#N/A,TRUE,"EXT-TABLE";#N/A,#N/A,TRUE,"STEEL";#N/A,#N/A,TRUE,"INT-Table";#N/A,#N/A,TRUE,"STEEL";#N/A,#N/A,TRUE,"Door"}</definedName>
    <definedName name="list02_1_2" localSheetId="5" hidden="1">{#N/A,#N/A,TRUE,"Basic";#N/A,#N/A,TRUE,"EXT-TABLE";#N/A,#N/A,TRUE,"STEEL";#N/A,#N/A,TRUE,"INT-Table";#N/A,#N/A,TRUE,"STEEL";#N/A,#N/A,TRUE,"Door"}</definedName>
    <definedName name="list02_1_2" localSheetId="13" hidden="1">{#N/A,#N/A,TRUE,"Basic";#N/A,#N/A,TRUE,"EXT-TABLE";#N/A,#N/A,TRUE,"STEEL";#N/A,#N/A,TRUE,"INT-Table";#N/A,#N/A,TRUE,"STEEL";#N/A,#N/A,TRUE,"Door"}</definedName>
    <definedName name="list02_1_2" localSheetId="14" hidden="1">{#N/A,#N/A,TRUE,"Basic";#N/A,#N/A,TRUE,"EXT-TABLE";#N/A,#N/A,TRUE,"STEEL";#N/A,#N/A,TRUE,"INT-Table";#N/A,#N/A,TRUE,"STEEL";#N/A,#N/A,TRUE,"Door"}</definedName>
    <definedName name="list02_1_2" localSheetId="15" hidden="1">{#N/A,#N/A,TRUE,"Basic";#N/A,#N/A,TRUE,"EXT-TABLE";#N/A,#N/A,TRUE,"STEEL";#N/A,#N/A,TRUE,"INT-Table";#N/A,#N/A,TRUE,"STEEL";#N/A,#N/A,TRUE,"Door"}</definedName>
    <definedName name="list02_1_2" hidden="1">{#N/A,#N/A,TRUE,"Basic";#N/A,#N/A,TRUE,"EXT-TABLE";#N/A,#N/A,TRUE,"STEEL";#N/A,#N/A,TRUE,"INT-Table";#N/A,#N/A,TRUE,"STEEL";#N/A,#N/A,TRUE,"Door"}</definedName>
    <definedName name="list02_2" localSheetId="3" hidden="1">{#N/A,#N/A,TRUE,"Basic";#N/A,#N/A,TRUE,"EXT-TABLE";#N/A,#N/A,TRUE,"STEEL";#N/A,#N/A,TRUE,"INT-Table";#N/A,#N/A,TRUE,"STEEL";#N/A,#N/A,TRUE,"Door"}</definedName>
    <definedName name="list02_2" localSheetId="2" hidden="1">{#N/A,#N/A,TRUE,"Basic";#N/A,#N/A,TRUE,"EXT-TABLE";#N/A,#N/A,TRUE,"STEEL";#N/A,#N/A,TRUE,"INT-Table";#N/A,#N/A,TRUE,"STEEL";#N/A,#N/A,TRUE,"Door"}</definedName>
    <definedName name="list02_2" localSheetId="4" hidden="1">{#N/A,#N/A,TRUE,"Basic";#N/A,#N/A,TRUE,"EXT-TABLE";#N/A,#N/A,TRUE,"STEEL";#N/A,#N/A,TRUE,"INT-Table";#N/A,#N/A,TRUE,"STEEL";#N/A,#N/A,TRUE,"Door"}</definedName>
    <definedName name="list02_2" localSheetId="16" hidden="1">{#N/A,#N/A,TRUE,"Basic";#N/A,#N/A,TRUE,"EXT-TABLE";#N/A,#N/A,TRUE,"STEEL";#N/A,#N/A,TRUE,"INT-Table";#N/A,#N/A,TRUE,"STEEL";#N/A,#N/A,TRUE,"Door"}</definedName>
    <definedName name="list02_2" localSheetId="21" hidden="1">{#N/A,#N/A,TRUE,"Basic";#N/A,#N/A,TRUE,"EXT-TABLE";#N/A,#N/A,TRUE,"STEEL";#N/A,#N/A,TRUE,"INT-Table";#N/A,#N/A,TRUE,"STEEL";#N/A,#N/A,TRUE,"Door"}</definedName>
    <definedName name="list02_2" localSheetId="5" hidden="1">{#N/A,#N/A,TRUE,"Basic";#N/A,#N/A,TRUE,"EXT-TABLE";#N/A,#N/A,TRUE,"STEEL";#N/A,#N/A,TRUE,"INT-Table";#N/A,#N/A,TRUE,"STEEL";#N/A,#N/A,TRUE,"Door"}</definedName>
    <definedName name="list02_2" localSheetId="13" hidden="1">{#N/A,#N/A,TRUE,"Basic";#N/A,#N/A,TRUE,"EXT-TABLE";#N/A,#N/A,TRUE,"STEEL";#N/A,#N/A,TRUE,"INT-Table";#N/A,#N/A,TRUE,"STEEL";#N/A,#N/A,TRUE,"Door"}</definedName>
    <definedName name="list02_2" localSheetId="14" hidden="1">{#N/A,#N/A,TRUE,"Basic";#N/A,#N/A,TRUE,"EXT-TABLE";#N/A,#N/A,TRUE,"STEEL";#N/A,#N/A,TRUE,"INT-Table";#N/A,#N/A,TRUE,"STEEL";#N/A,#N/A,TRUE,"Door"}</definedName>
    <definedName name="list02_2" localSheetId="15" hidden="1">{#N/A,#N/A,TRUE,"Basic";#N/A,#N/A,TRUE,"EXT-TABLE";#N/A,#N/A,TRUE,"STEEL";#N/A,#N/A,TRUE,"INT-Table";#N/A,#N/A,TRUE,"STEEL";#N/A,#N/A,TRUE,"Door"}</definedName>
    <definedName name="list02_2" hidden="1">{#N/A,#N/A,TRUE,"Basic";#N/A,#N/A,TRUE,"EXT-TABLE";#N/A,#N/A,TRUE,"STEEL";#N/A,#N/A,TRUE,"INT-Table";#N/A,#N/A,TRUE,"STEEL";#N/A,#N/A,TRUE,"Door"}</definedName>
    <definedName name="list02_2_1" localSheetId="3" hidden="1">{#N/A,#N/A,TRUE,"Basic";#N/A,#N/A,TRUE,"EXT-TABLE";#N/A,#N/A,TRUE,"STEEL";#N/A,#N/A,TRUE,"INT-Table";#N/A,#N/A,TRUE,"STEEL";#N/A,#N/A,TRUE,"Door"}</definedName>
    <definedName name="list02_2_1" localSheetId="2" hidden="1">{#N/A,#N/A,TRUE,"Basic";#N/A,#N/A,TRUE,"EXT-TABLE";#N/A,#N/A,TRUE,"STEEL";#N/A,#N/A,TRUE,"INT-Table";#N/A,#N/A,TRUE,"STEEL";#N/A,#N/A,TRUE,"Door"}</definedName>
    <definedName name="list02_2_1" localSheetId="4" hidden="1">{#N/A,#N/A,TRUE,"Basic";#N/A,#N/A,TRUE,"EXT-TABLE";#N/A,#N/A,TRUE,"STEEL";#N/A,#N/A,TRUE,"INT-Table";#N/A,#N/A,TRUE,"STEEL";#N/A,#N/A,TRUE,"Door"}</definedName>
    <definedName name="list02_2_1" localSheetId="16" hidden="1">{#N/A,#N/A,TRUE,"Basic";#N/A,#N/A,TRUE,"EXT-TABLE";#N/A,#N/A,TRUE,"STEEL";#N/A,#N/A,TRUE,"INT-Table";#N/A,#N/A,TRUE,"STEEL";#N/A,#N/A,TRUE,"Door"}</definedName>
    <definedName name="list02_2_1" localSheetId="21" hidden="1">{#N/A,#N/A,TRUE,"Basic";#N/A,#N/A,TRUE,"EXT-TABLE";#N/A,#N/A,TRUE,"STEEL";#N/A,#N/A,TRUE,"INT-Table";#N/A,#N/A,TRUE,"STEEL";#N/A,#N/A,TRUE,"Door"}</definedName>
    <definedName name="list02_2_1" localSheetId="5" hidden="1">{#N/A,#N/A,TRUE,"Basic";#N/A,#N/A,TRUE,"EXT-TABLE";#N/A,#N/A,TRUE,"STEEL";#N/A,#N/A,TRUE,"INT-Table";#N/A,#N/A,TRUE,"STEEL";#N/A,#N/A,TRUE,"Door"}</definedName>
    <definedName name="list02_2_1" localSheetId="13" hidden="1">{#N/A,#N/A,TRUE,"Basic";#N/A,#N/A,TRUE,"EXT-TABLE";#N/A,#N/A,TRUE,"STEEL";#N/A,#N/A,TRUE,"INT-Table";#N/A,#N/A,TRUE,"STEEL";#N/A,#N/A,TRUE,"Door"}</definedName>
    <definedName name="list02_2_1" localSheetId="14" hidden="1">{#N/A,#N/A,TRUE,"Basic";#N/A,#N/A,TRUE,"EXT-TABLE";#N/A,#N/A,TRUE,"STEEL";#N/A,#N/A,TRUE,"INT-Table";#N/A,#N/A,TRUE,"STEEL";#N/A,#N/A,TRUE,"Door"}</definedName>
    <definedName name="list02_2_1" localSheetId="15" hidden="1">{#N/A,#N/A,TRUE,"Basic";#N/A,#N/A,TRUE,"EXT-TABLE";#N/A,#N/A,TRUE,"STEEL";#N/A,#N/A,TRUE,"INT-Table";#N/A,#N/A,TRUE,"STEEL";#N/A,#N/A,TRUE,"Door"}</definedName>
    <definedName name="list02_2_1" hidden="1">{#N/A,#N/A,TRUE,"Basic";#N/A,#N/A,TRUE,"EXT-TABLE";#N/A,#N/A,TRUE,"STEEL";#N/A,#N/A,TRUE,"INT-Table";#N/A,#N/A,TRUE,"STEEL";#N/A,#N/A,TRUE,"Door"}</definedName>
    <definedName name="list02_2_2" localSheetId="3" hidden="1">{#N/A,#N/A,TRUE,"Basic";#N/A,#N/A,TRUE,"EXT-TABLE";#N/A,#N/A,TRUE,"STEEL";#N/A,#N/A,TRUE,"INT-Table";#N/A,#N/A,TRUE,"STEEL";#N/A,#N/A,TRUE,"Door"}</definedName>
    <definedName name="list02_2_2" localSheetId="2" hidden="1">{#N/A,#N/A,TRUE,"Basic";#N/A,#N/A,TRUE,"EXT-TABLE";#N/A,#N/A,TRUE,"STEEL";#N/A,#N/A,TRUE,"INT-Table";#N/A,#N/A,TRUE,"STEEL";#N/A,#N/A,TRUE,"Door"}</definedName>
    <definedName name="list02_2_2" localSheetId="4" hidden="1">{#N/A,#N/A,TRUE,"Basic";#N/A,#N/A,TRUE,"EXT-TABLE";#N/A,#N/A,TRUE,"STEEL";#N/A,#N/A,TRUE,"INT-Table";#N/A,#N/A,TRUE,"STEEL";#N/A,#N/A,TRUE,"Door"}</definedName>
    <definedName name="list02_2_2" localSheetId="16" hidden="1">{#N/A,#N/A,TRUE,"Basic";#N/A,#N/A,TRUE,"EXT-TABLE";#N/A,#N/A,TRUE,"STEEL";#N/A,#N/A,TRUE,"INT-Table";#N/A,#N/A,TRUE,"STEEL";#N/A,#N/A,TRUE,"Door"}</definedName>
    <definedName name="list02_2_2" localSheetId="21" hidden="1">{#N/A,#N/A,TRUE,"Basic";#N/A,#N/A,TRUE,"EXT-TABLE";#N/A,#N/A,TRUE,"STEEL";#N/A,#N/A,TRUE,"INT-Table";#N/A,#N/A,TRUE,"STEEL";#N/A,#N/A,TRUE,"Door"}</definedName>
    <definedName name="list02_2_2" localSheetId="5" hidden="1">{#N/A,#N/A,TRUE,"Basic";#N/A,#N/A,TRUE,"EXT-TABLE";#N/A,#N/A,TRUE,"STEEL";#N/A,#N/A,TRUE,"INT-Table";#N/A,#N/A,TRUE,"STEEL";#N/A,#N/A,TRUE,"Door"}</definedName>
    <definedName name="list02_2_2" localSheetId="13" hidden="1">{#N/A,#N/A,TRUE,"Basic";#N/A,#N/A,TRUE,"EXT-TABLE";#N/A,#N/A,TRUE,"STEEL";#N/A,#N/A,TRUE,"INT-Table";#N/A,#N/A,TRUE,"STEEL";#N/A,#N/A,TRUE,"Door"}</definedName>
    <definedName name="list02_2_2" localSheetId="14" hidden="1">{#N/A,#N/A,TRUE,"Basic";#N/A,#N/A,TRUE,"EXT-TABLE";#N/A,#N/A,TRUE,"STEEL";#N/A,#N/A,TRUE,"INT-Table";#N/A,#N/A,TRUE,"STEEL";#N/A,#N/A,TRUE,"Door"}</definedName>
    <definedName name="list02_2_2" localSheetId="15" hidden="1">{#N/A,#N/A,TRUE,"Basic";#N/A,#N/A,TRUE,"EXT-TABLE";#N/A,#N/A,TRUE,"STEEL";#N/A,#N/A,TRUE,"INT-Table";#N/A,#N/A,TRUE,"STEEL";#N/A,#N/A,TRUE,"Door"}</definedName>
    <definedName name="list02_2_2" hidden="1">{#N/A,#N/A,TRUE,"Basic";#N/A,#N/A,TRUE,"EXT-TABLE";#N/A,#N/A,TRUE,"STEEL";#N/A,#N/A,TRUE,"INT-Table";#N/A,#N/A,TRUE,"STEEL";#N/A,#N/A,TRUE,"Door"}</definedName>
    <definedName name="list02_3" localSheetId="3" hidden="1">{#N/A,#N/A,TRUE,"Basic";#N/A,#N/A,TRUE,"EXT-TABLE";#N/A,#N/A,TRUE,"STEEL";#N/A,#N/A,TRUE,"INT-Table";#N/A,#N/A,TRUE,"STEEL";#N/A,#N/A,TRUE,"Door"}</definedName>
    <definedName name="list02_3" localSheetId="2" hidden="1">{#N/A,#N/A,TRUE,"Basic";#N/A,#N/A,TRUE,"EXT-TABLE";#N/A,#N/A,TRUE,"STEEL";#N/A,#N/A,TRUE,"INT-Table";#N/A,#N/A,TRUE,"STEEL";#N/A,#N/A,TRUE,"Door"}</definedName>
    <definedName name="list02_3" localSheetId="4" hidden="1">{#N/A,#N/A,TRUE,"Basic";#N/A,#N/A,TRUE,"EXT-TABLE";#N/A,#N/A,TRUE,"STEEL";#N/A,#N/A,TRUE,"INT-Table";#N/A,#N/A,TRUE,"STEEL";#N/A,#N/A,TRUE,"Door"}</definedName>
    <definedName name="list02_3" localSheetId="16" hidden="1">{#N/A,#N/A,TRUE,"Basic";#N/A,#N/A,TRUE,"EXT-TABLE";#N/A,#N/A,TRUE,"STEEL";#N/A,#N/A,TRUE,"INT-Table";#N/A,#N/A,TRUE,"STEEL";#N/A,#N/A,TRUE,"Door"}</definedName>
    <definedName name="list02_3" localSheetId="21" hidden="1">{#N/A,#N/A,TRUE,"Basic";#N/A,#N/A,TRUE,"EXT-TABLE";#N/A,#N/A,TRUE,"STEEL";#N/A,#N/A,TRUE,"INT-Table";#N/A,#N/A,TRUE,"STEEL";#N/A,#N/A,TRUE,"Door"}</definedName>
    <definedName name="list02_3" localSheetId="5" hidden="1">{#N/A,#N/A,TRUE,"Basic";#N/A,#N/A,TRUE,"EXT-TABLE";#N/A,#N/A,TRUE,"STEEL";#N/A,#N/A,TRUE,"INT-Table";#N/A,#N/A,TRUE,"STEEL";#N/A,#N/A,TRUE,"Door"}</definedName>
    <definedName name="list02_3" localSheetId="13" hidden="1">{#N/A,#N/A,TRUE,"Basic";#N/A,#N/A,TRUE,"EXT-TABLE";#N/A,#N/A,TRUE,"STEEL";#N/A,#N/A,TRUE,"INT-Table";#N/A,#N/A,TRUE,"STEEL";#N/A,#N/A,TRUE,"Door"}</definedName>
    <definedName name="list02_3" localSheetId="14" hidden="1">{#N/A,#N/A,TRUE,"Basic";#N/A,#N/A,TRUE,"EXT-TABLE";#N/A,#N/A,TRUE,"STEEL";#N/A,#N/A,TRUE,"INT-Table";#N/A,#N/A,TRUE,"STEEL";#N/A,#N/A,TRUE,"Door"}</definedName>
    <definedName name="list02_3" localSheetId="15" hidden="1">{#N/A,#N/A,TRUE,"Basic";#N/A,#N/A,TRUE,"EXT-TABLE";#N/A,#N/A,TRUE,"STEEL";#N/A,#N/A,TRUE,"INT-Table";#N/A,#N/A,TRUE,"STEEL";#N/A,#N/A,TRUE,"Door"}</definedName>
    <definedName name="list02_3" hidden="1">{#N/A,#N/A,TRUE,"Basic";#N/A,#N/A,TRUE,"EXT-TABLE";#N/A,#N/A,TRUE,"STEEL";#N/A,#N/A,TRUE,"INT-Table";#N/A,#N/A,TRUE,"STEEL";#N/A,#N/A,TRUE,"Door"}</definedName>
    <definedName name="list02_3_1" localSheetId="3" hidden="1">{#N/A,#N/A,TRUE,"Basic";#N/A,#N/A,TRUE,"EXT-TABLE";#N/A,#N/A,TRUE,"STEEL";#N/A,#N/A,TRUE,"INT-Table";#N/A,#N/A,TRUE,"STEEL";#N/A,#N/A,TRUE,"Door"}</definedName>
    <definedName name="list02_3_1" localSheetId="2" hidden="1">{#N/A,#N/A,TRUE,"Basic";#N/A,#N/A,TRUE,"EXT-TABLE";#N/A,#N/A,TRUE,"STEEL";#N/A,#N/A,TRUE,"INT-Table";#N/A,#N/A,TRUE,"STEEL";#N/A,#N/A,TRUE,"Door"}</definedName>
    <definedName name="list02_3_1" localSheetId="4" hidden="1">{#N/A,#N/A,TRUE,"Basic";#N/A,#N/A,TRUE,"EXT-TABLE";#N/A,#N/A,TRUE,"STEEL";#N/A,#N/A,TRUE,"INT-Table";#N/A,#N/A,TRUE,"STEEL";#N/A,#N/A,TRUE,"Door"}</definedName>
    <definedName name="list02_3_1" localSheetId="16" hidden="1">{#N/A,#N/A,TRUE,"Basic";#N/A,#N/A,TRUE,"EXT-TABLE";#N/A,#N/A,TRUE,"STEEL";#N/A,#N/A,TRUE,"INT-Table";#N/A,#N/A,TRUE,"STEEL";#N/A,#N/A,TRUE,"Door"}</definedName>
    <definedName name="list02_3_1" localSheetId="21" hidden="1">{#N/A,#N/A,TRUE,"Basic";#N/A,#N/A,TRUE,"EXT-TABLE";#N/A,#N/A,TRUE,"STEEL";#N/A,#N/A,TRUE,"INT-Table";#N/A,#N/A,TRUE,"STEEL";#N/A,#N/A,TRUE,"Door"}</definedName>
    <definedName name="list02_3_1" localSheetId="5" hidden="1">{#N/A,#N/A,TRUE,"Basic";#N/A,#N/A,TRUE,"EXT-TABLE";#N/A,#N/A,TRUE,"STEEL";#N/A,#N/A,TRUE,"INT-Table";#N/A,#N/A,TRUE,"STEEL";#N/A,#N/A,TRUE,"Door"}</definedName>
    <definedName name="list02_3_1" localSheetId="13" hidden="1">{#N/A,#N/A,TRUE,"Basic";#N/A,#N/A,TRUE,"EXT-TABLE";#N/A,#N/A,TRUE,"STEEL";#N/A,#N/A,TRUE,"INT-Table";#N/A,#N/A,TRUE,"STEEL";#N/A,#N/A,TRUE,"Door"}</definedName>
    <definedName name="list02_3_1" localSheetId="14" hidden="1">{#N/A,#N/A,TRUE,"Basic";#N/A,#N/A,TRUE,"EXT-TABLE";#N/A,#N/A,TRUE,"STEEL";#N/A,#N/A,TRUE,"INT-Table";#N/A,#N/A,TRUE,"STEEL";#N/A,#N/A,TRUE,"Door"}</definedName>
    <definedName name="list02_3_1" localSheetId="15" hidden="1">{#N/A,#N/A,TRUE,"Basic";#N/A,#N/A,TRUE,"EXT-TABLE";#N/A,#N/A,TRUE,"STEEL";#N/A,#N/A,TRUE,"INT-Table";#N/A,#N/A,TRUE,"STEEL";#N/A,#N/A,TRUE,"Door"}</definedName>
    <definedName name="list02_3_1" hidden="1">{#N/A,#N/A,TRUE,"Basic";#N/A,#N/A,TRUE,"EXT-TABLE";#N/A,#N/A,TRUE,"STEEL";#N/A,#N/A,TRUE,"INT-Table";#N/A,#N/A,TRUE,"STEEL";#N/A,#N/A,TRUE,"Door"}</definedName>
    <definedName name="list02_3_2" localSheetId="3" hidden="1">{#N/A,#N/A,TRUE,"Basic";#N/A,#N/A,TRUE,"EXT-TABLE";#N/A,#N/A,TRUE,"STEEL";#N/A,#N/A,TRUE,"INT-Table";#N/A,#N/A,TRUE,"STEEL";#N/A,#N/A,TRUE,"Door"}</definedName>
    <definedName name="list02_3_2" localSheetId="2" hidden="1">{#N/A,#N/A,TRUE,"Basic";#N/A,#N/A,TRUE,"EXT-TABLE";#N/A,#N/A,TRUE,"STEEL";#N/A,#N/A,TRUE,"INT-Table";#N/A,#N/A,TRUE,"STEEL";#N/A,#N/A,TRUE,"Door"}</definedName>
    <definedName name="list02_3_2" localSheetId="4" hidden="1">{#N/A,#N/A,TRUE,"Basic";#N/A,#N/A,TRUE,"EXT-TABLE";#N/A,#N/A,TRUE,"STEEL";#N/A,#N/A,TRUE,"INT-Table";#N/A,#N/A,TRUE,"STEEL";#N/A,#N/A,TRUE,"Door"}</definedName>
    <definedName name="list02_3_2" localSheetId="16" hidden="1">{#N/A,#N/A,TRUE,"Basic";#N/A,#N/A,TRUE,"EXT-TABLE";#N/A,#N/A,TRUE,"STEEL";#N/A,#N/A,TRUE,"INT-Table";#N/A,#N/A,TRUE,"STEEL";#N/A,#N/A,TRUE,"Door"}</definedName>
    <definedName name="list02_3_2" localSheetId="21" hidden="1">{#N/A,#N/A,TRUE,"Basic";#N/A,#N/A,TRUE,"EXT-TABLE";#N/A,#N/A,TRUE,"STEEL";#N/A,#N/A,TRUE,"INT-Table";#N/A,#N/A,TRUE,"STEEL";#N/A,#N/A,TRUE,"Door"}</definedName>
    <definedName name="list02_3_2" localSheetId="5" hidden="1">{#N/A,#N/A,TRUE,"Basic";#N/A,#N/A,TRUE,"EXT-TABLE";#N/A,#N/A,TRUE,"STEEL";#N/A,#N/A,TRUE,"INT-Table";#N/A,#N/A,TRUE,"STEEL";#N/A,#N/A,TRUE,"Door"}</definedName>
    <definedName name="list02_3_2" localSheetId="13" hidden="1">{#N/A,#N/A,TRUE,"Basic";#N/A,#N/A,TRUE,"EXT-TABLE";#N/A,#N/A,TRUE,"STEEL";#N/A,#N/A,TRUE,"INT-Table";#N/A,#N/A,TRUE,"STEEL";#N/A,#N/A,TRUE,"Door"}</definedName>
    <definedName name="list02_3_2" localSheetId="14" hidden="1">{#N/A,#N/A,TRUE,"Basic";#N/A,#N/A,TRUE,"EXT-TABLE";#N/A,#N/A,TRUE,"STEEL";#N/A,#N/A,TRUE,"INT-Table";#N/A,#N/A,TRUE,"STEEL";#N/A,#N/A,TRUE,"Door"}</definedName>
    <definedName name="list02_3_2" localSheetId="15" hidden="1">{#N/A,#N/A,TRUE,"Basic";#N/A,#N/A,TRUE,"EXT-TABLE";#N/A,#N/A,TRUE,"STEEL";#N/A,#N/A,TRUE,"INT-Table";#N/A,#N/A,TRUE,"STEEL";#N/A,#N/A,TRUE,"Door"}</definedName>
    <definedName name="list02_3_2" hidden="1">{#N/A,#N/A,TRUE,"Basic";#N/A,#N/A,TRUE,"EXT-TABLE";#N/A,#N/A,TRUE,"STEEL";#N/A,#N/A,TRUE,"INT-Table";#N/A,#N/A,TRUE,"STEEL";#N/A,#N/A,TRUE,"Door"}</definedName>
    <definedName name="list02_4" localSheetId="3" hidden="1">{#N/A,#N/A,TRUE,"Basic";#N/A,#N/A,TRUE,"EXT-TABLE";#N/A,#N/A,TRUE,"STEEL";#N/A,#N/A,TRUE,"INT-Table";#N/A,#N/A,TRUE,"STEEL";#N/A,#N/A,TRUE,"Door"}</definedName>
    <definedName name="list02_4" localSheetId="2" hidden="1">{#N/A,#N/A,TRUE,"Basic";#N/A,#N/A,TRUE,"EXT-TABLE";#N/A,#N/A,TRUE,"STEEL";#N/A,#N/A,TRUE,"INT-Table";#N/A,#N/A,TRUE,"STEEL";#N/A,#N/A,TRUE,"Door"}</definedName>
    <definedName name="list02_4" localSheetId="4" hidden="1">{#N/A,#N/A,TRUE,"Basic";#N/A,#N/A,TRUE,"EXT-TABLE";#N/A,#N/A,TRUE,"STEEL";#N/A,#N/A,TRUE,"INT-Table";#N/A,#N/A,TRUE,"STEEL";#N/A,#N/A,TRUE,"Door"}</definedName>
    <definedName name="list02_4" localSheetId="16" hidden="1">{#N/A,#N/A,TRUE,"Basic";#N/A,#N/A,TRUE,"EXT-TABLE";#N/A,#N/A,TRUE,"STEEL";#N/A,#N/A,TRUE,"INT-Table";#N/A,#N/A,TRUE,"STEEL";#N/A,#N/A,TRUE,"Door"}</definedName>
    <definedName name="list02_4" localSheetId="21" hidden="1">{#N/A,#N/A,TRUE,"Basic";#N/A,#N/A,TRUE,"EXT-TABLE";#N/A,#N/A,TRUE,"STEEL";#N/A,#N/A,TRUE,"INT-Table";#N/A,#N/A,TRUE,"STEEL";#N/A,#N/A,TRUE,"Door"}</definedName>
    <definedName name="list02_4" localSheetId="5" hidden="1">{#N/A,#N/A,TRUE,"Basic";#N/A,#N/A,TRUE,"EXT-TABLE";#N/A,#N/A,TRUE,"STEEL";#N/A,#N/A,TRUE,"INT-Table";#N/A,#N/A,TRUE,"STEEL";#N/A,#N/A,TRUE,"Door"}</definedName>
    <definedName name="list02_4" localSheetId="13" hidden="1">{#N/A,#N/A,TRUE,"Basic";#N/A,#N/A,TRUE,"EXT-TABLE";#N/A,#N/A,TRUE,"STEEL";#N/A,#N/A,TRUE,"INT-Table";#N/A,#N/A,TRUE,"STEEL";#N/A,#N/A,TRUE,"Door"}</definedName>
    <definedName name="list02_4" localSheetId="14" hidden="1">{#N/A,#N/A,TRUE,"Basic";#N/A,#N/A,TRUE,"EXT-TABLE";#N/A,#N/A,TRUE,"STEEL";#N/A,#N/A,TRUE,"INT-Table";#N/A,#N/A,TRUE,"STEEL";#N/A,#N/A,TRUE,"Door"}</definedName>
    <definedName name="list02_4" localSheetId="15" hidden="1">{#N/A,#N/A,TRUE,"Basic";#N/A,#N/A,TRUE,"EXT-TABLE";#N/A,#N/A,TRUE,"STEEL";#N/A,#N/A,TRUE,"INT-Table";#N/A,#N/A,TRUE,"STEEL";#N/A,#N/A,TRUE,"Door"}</definedName>
    <definedName name="list02_4" hidden="1">{#N/A,#N/A,TRUE,"Basic";#N/A,#N/A,TRUE,"EXT-TABLE";#N/A,#N/A,TRUE,"STEEL";#N/A,#N/A,TRUE,"INT-Table";#N/A,#N/A,TRUE,"STEEL";#N/A,#N/A,TRUE,"Door"}</definedName>
    <definedName name="list02_4_1" localSheetId="3" hidden="1">{#N/A,#N/A,TRUE,"Basic";#N/A,#N/A,TRUE,"EXT-TABLE";#N/A,#N/A,TRUE,"STEEL";#N/A,#N/A,TRUE,"INT-Table";#N/A,#N/A,TRUE,"STEEL";#N/A,#N/A,TRUE,"Door"}</definedName>
    <definedName name="list02_4_1" localSheetId="2" hidden="1">{#N/A,#N/A,TRUE,"Basic";#N/A,#N/A,TRUE,"EXT-TABLE";#N/A,#N/A,TRUE,"STEEL";#N/A,#N/A,TRUE,"INT-Table";#N/A,#N/A,TRUE,"STEEL";#N/A,#N/A,TRUE,"Door"}</definedName>
    <definedName name="list02_4_1" localSheetId="4" hidden="1">{#N/A,#N/A,TRUE,"Basic";#N/A,#N/A,TRUE,"EXT-TABLE";#N/A,#N/A,TRUE,"STEEL";#N/A,#N/A,TRUE,"INT-Table";#N/A,#N/A,TRUE,"STEEL";#N/A,#N/A,TRUE,"Door"}</definedName>
    <definedName name="list02_4_1" localSheetId="16" hidden="1">{#N/A,#N/A,TRUE,"Basic";#N/A,#N/A,TRUE,"EXT-TABLE";#N/A,#N/A,TRUE,"STEEL";#N/A,#N/A,TRUE,"INT-Table";#N/A,#N/A,TRUE,"STEEL";#N/A,#N/A,TRUE,"Door"}</definedName>
    <definedName name="list02_4_1" localSheetId="21" hidden="1">{#N/A,#N/A,TRUE,"Basic";#N/A,#N/A,TRUE,"EXT-TABLE";#N/A,#N/A,TRUE,"STEEL";#N/A,#N/A,TRUE,"INT-Table";#N/A,#N/A,TRUE,"STEEL";#N/A,#N/A,TRUE,"Door"}</definedName>
    <definedName name="list02_4_1" localSheetId="5" hidden="1">{#N/A,#N/A,TRUE,"Basic";#N/A,#N/A,TRUE,"EXT-TABLE";#N/A,#N/A,TRUE,"STEEL";#N/A,#N/A,TRUE,"INT-Table";#N/A,#N/A,TRUE,"STEEL";#N/A,#N/A,TRUE,"Door"}</definedName>
    <definedName name="list02_4_1" localSheetId="13" hidden="1">{#N/A,#N/A,TRUE,"Basic";#N/A,#N/A,TRUE,"EXT-TABLE";#N/A,#N/A,TRUE,"STEEL";#N/A,#N/A,TRUE,"INT-Table";#N/A,#N/A,TRUE,"STEEL";#N/A,#N/A,TRUE,"Door"}</definedName>
    <definedName name="list02_4_1" localSheetId="14" hidden="1">{#N/A,#N/A,TRUE,"Basic";#N/A,#N/A,TRUE,"EXT-TABLE";#N/A,#N/A,TRUE,"STEEL";#N/A,#N/A,TRUE,"INT-Table";#N/A,#N/A,TRUE,"STEEL";#N/A,#N/A,TRUE,"Door"}</definedName>
    <definedName name="list02_4_1" localSheetId="15" hidden="1">{#N/A,#N/A,TRUE,"Basic";#N/A,#N/A,TRUE,"EXT-TABLE";#N/A,#N/A,TRUE,"STEEL";#N/A,#N/A,TRUE,"INT-Table";#N/A,#N/A,TRUE,"STEEL";#N/A,#N/A,TRUE,"Door"}</definedName>
    <definedName name="list02_4_1" hidden="1">{#N/A,#N/A,TRUE,"Basic";#N/A,#N/A,TRUE,"EXT-TABLE";#N/A,#N/A,TRUE,"STEEL";#N/A,#N/A,TRUE,"INT-Table";#N/A,#N/A,TRUE,"STEEL";#N/A,#N/A,TRUE,"Door"}</definedName>
    <definedName name="list02_4_2" localSheetId="3" hidden="1">{#N/A,#N/A,TRUE,"Basic";#N/A,#N/A,TRUE,"EXT-TABLE";#N/A,#N/A,TRUE,"STEEL";#N/A,#N/A,TRUE,"INT-Table";#N/A,#N/A,TRUE,"STEEL";#N/A,#N/A,TRUE,"Door"}</definedName>
    <definedName name="list02_4_2" localSheetId="2" hidden="1">{#N/A,#N/A,TRUE,"Basic";#N/A,#N/A,TRUE,"EXT-TABLE";#N/A,#N/A,TRUE,"STEEL";#N/A,#N/A,TRUE,"INT-Table";#N/A,#N/A,TRUE,"STEEL";#N/A,#N/A,TRUE,"Door"}</definedName>
    <definedName name="list02_4_2" localSheetId="4" hidden="1">{#N/A,#N/A,TRUE,"Basic";#N/A,#N/A,TRUE,"EXT-TABLE";#N/A,#N/A,TRUE,"STEEL";#N/A,#N/A,TRUE,"INT-Table";#N/A,#N/A,TRUE,"STEEL";#N/A,#N/A,TRUE,"Door"}</definedName>
    <definedName name="list02_4_2" localSheetId="16" hidden="1">{#N/A,#N/A,TRUE,"Basic";#N/A,#N/A,TRUE,"EXT-TABLE";#N/A,#N/A,TRUE,"STEEL";#N/A,#N/A,TRUE,"INT-Table";#N/A,#N/A,TRUE,"STEEL";#N/A,#N/A,TRUE,"Door"}</definedName>
    <definedName name="list02_4_2" localSheetId="21" hidden="1">{#N/A,#N/A,TRUE,"Basic";#N/A,#N/A,TRUE,"EXT-TABLE";#N/A,#N/A,TRUE,"STEEL";#N/A,#N/A,TRUE,"INT-Table";#N/A,#N/A,TRUE,"STEEL";#N/A,#N/A,TRUE,"Door"}</definedName>
    <definedName name="list02_4_2" localSheetId="5" hidden="1">{#N/A,#N/A,TRUE,"Basic";#N/A,#N/A,TRUE,"EXT-TABLE";#N/A,#N/A,TRUE,"STEEL";#N/A,#N/A,TRUE,"INT-Table";#N/A,#N/A,TRUE,"STEEL";#N/A,#N/A,TRUE,"Door"}</definedName>
    <definedName name="list02_4_2" localSheetId="13" hidden="1">{#N/A,#N/A,TRUE,"Basic";#N/A,#N/A,TRUE,"EXT-TABLE";#N/A,#N/A,TRUE,"STEEL";#N/A,#N/A,TRUE,"INT-Table";#N/A,#N/A,TRUE,"STEEL";#N/A,#N/A,TRUE,"Door"}</definedName>
    <definedName name="list02_4_2" localSheetId="14" hidden="1">{#N/A,#N/A,TRUE,"Basic";#N/A,#N/A,TRUE,"EXT-TABLE";#N/A,#N/A,TRUE,"STEEL";#N/A,#N/A,TRUE,"INT-Table";#N/A,#N/A,TRUE,"STEEL";#N/A,#N/A,TRUE,"Door"}</definedName>
    <definedName name="list02_4_2" localSheetId="15" hidden="1">{#N/A,#N/A,TRUE,"Basic";#N/A,#N/A,TRUE,"EXT-TABLE";#N/A,#N/A,TRUE,"STEEL";#N/A,#N/A,TRUE,"INT-Table";#N/A,#N/A,TRUE,"STEEL";#N/A,#N/A,TRUE,"Door"}</definedName>
    <definedName name="list02_4_2" hidden="1">{#N/A,#N/A,TRUE,"Basic";#N/A,#N/A,TRUE,"EXT-TABLE";#N/A,#N/A,TRUE,"STEEL";#N/A,#N/A,TRUE,"INT-Table";#N/A,#N/A,TRUE,"STEEL";#N/A,#N/A,TRUE,"Door"}</definedName>
    <definedName name="list02_5" localSheetId="3" hidden="1">{#N/A,#N/A,TRUE,"Basic";#N/A,#N/A,TRUE,"EXT-TABLE";#N/A,#N/A,TRUE,"STEEL";#N/A,#N/A,TRUE,"INT-Table";#N/A,#N/A,TRUE,"STEEL";#N/A,#N/A,TRUE,"Door"}</definedName>
    <definedName name="list02_5" localSheetId="2" hidden="1">{#N/A,#N/A,TRUE,"Basic";#N/A,#N/A,TRUE,"EXT-TABLE";#N/A,#N/A,TRUE,"STEEL";#N/A,#N/A,TRUE,"INT-Table";#N/A,#N/A,TRUE,"STEEL";#N/A,#N/A,TRUE,"Door"}</definedName>
    <definedName name="list02_5" localSheetId="4" hidden="1">{#N/A,#N/A,TRUE,"Basic";#N/A,#N/A,TRUE,"EXT-TABLE";#N/A,#N/A,TRUE,"STEEL";#N/A,#N/A,TRUE,"INT-Table";#N/A,#N/A,TRUE,"STEEL";#N/A,#N/A,TRUE,"Door"}</definedName>
    <definedName name="list02_5" localSheetId="16" hidden="1">{#N/A,#N/A,TRUE,"Basic";#N/A,#N/A,TRUE,"EXT-TABLE";#N/A,#N/A,TRUE,"STEEL";#N/A,#N/A,TRUE,"INT-Table";#N/A,#N/A,TRUE,"STEEL";#N/A,#N/A,TRUE,"Door"}</definedName>
    <definedName name="list02_5" localSheetId="21" hidden="1">{#N/A,#N/A,TRUE,"Basic";#N/A,#N/A,TRUE,"EXT-TABLE";#N/A,#N/A,TRUE,"STEEL";#N/A,#N/A,TRUE,"INT-Table";#N/A,#N/A,TRUE,"STEEL";#N/A,#N/A,TRUE,"Door"}</definedName>
    <definedName name="list02_5" localSheetId="5" hidden="1">{#N/A,#N/A,TRUE,"Basic";#N/A,#N/A,TRUE,"EXT-TABLE";#N/A,#N/A,TRUE,"STEEL";#N/A,#N/A,TRUE,"INT-Table";#N/A,#N/A,TRUE,"STEEL";#N/A,#N/A,TRUE,"Door"}</definedName>
    <definedName name="list02_5" localSheetId="13" hidden="1">{#N/A,#N/A,TRUE,"Basic";#N/A,#N/A,TRUE,"EXT-TABLE";#N/A,#N/A,TRUE,"STEEL";#N/A,#N/A,TRUE,"INT-Table";#N/A,#N/A,TRUE,"STEEL";#N/A,#N/A,TRUE,"Door"}</definedName>
    <definedName name="list02_5" localSheetId="14" hidden="1">{#N/A,#N/A,TRUE,"Basic";#N/A,#N/A,TRUE,"EXT-TABLE";#N/A,#N/A,TRUE,"STEEL";#N/A,#N/A,TRUE,"INT-Table";#N/A,#N/A,TRUE,"STEEL";#N/A,#N/A,TRUE,"Door"}</definedName>
    <definedName name="list02_5" localSheetId="15" hidden="1">{#N/A,#N/A,TRUE,"Basic";#N/A,#N/A,TRUE,"EXT-TABLE";#N/A,#N/A,TRUE,"STEEL";#N/A,#N/A,TRUE,"INT-Table";#N/A,#N/A,TRUE,"STEEL";#N/A,#N/A,TRUE,"Door"}</definedName>
    <definedName name="list02_5" hidden="1">{#N/A,#N/A,TRUE,"Basic";#N/A,#N/A,TRUE,"EXT-TABLE";#N/A,#N/A,TRUE,"STEEL";#N/A,#N/A,TRUE,"INT-Table";#N/A,#N/A,TRUE,"STEEL";#N/A,#N/A,TRUE,"Door"}</definedName>
    <definedName name="list02_5_1" localSheetId="3" hidden="1">{#N/A,#N/A,TRUE,"Basic";#N/A,#N/A,TRUE,"EXT-TABLE";#N/A,#N/A,TRUE,"STEEL";#N/A,#N/A,TRUE,"INT-Table";#N/A,#N/A,TRUE,"STEEL";#N/A,#N/A,TRUE,"Door"}</definedName>
    <definedName name="list02_5_1" localSheetId="2" hidden="1">{#N/A,#N/A,TRUE,"Basic";#N/A,#N/A,TRUE,"EXT-TABLE";#N/A,#N/A,TRUE,"STEEL";#N/A,#N/A,TRUE,"INT-Table";#N/A,#N/A,TRUE,"STEEL";#N/A,#N/A,TRUE,"Door"}</definedName>
    <definedName name="list02_5_1" localSheetId="4" hidden="1">{#N/A,#N/A,TRUE,"Basic";#N/A,#N/A,TRUE,"EXT-TABLE";#N/A,#N/A,TRUE,"STEEL";#N/A,#N/A,TRUE,"INT-Table";#N/A,#N/A,TRUE,"STEEL";#N/A,#N/A,TRUE,"Door"}</definedName>
    <definedName name="list02_5_1" localSheetId="16" hidden="1">{#N/A,#N/A,TRUE,"Basic";#N/A,#N/A,TRUE,"EXT-TABLE";#N/A,#N/A,TRUE,"STEEL";#N/A,#N/A,TRUE,"INT-Table";#N/A,#N/A,TRUE,"STEEL";#N/A,#N/A,TRUE,"Door"}</definedName>
    <definedName name="list02_5_1" localSheetId="21" hidden="1">{#N/A,#N/A,TRUE,"Basic";#N/A,#N/A,TRUE,"EXT-TABLE";#N/A,#N/A,TRUE,"STEEL";#N/A,#N/A,TRUE,"INT-Table";#N/A,#N/A,TRUE,"STEEL";#N/A,#N/A,TRUE,"Door"}</definedName>
    <definedName name="list02_5_1" localSheetId="5" hidden="1">{#N/A,#N/A,TRUE,"Basic";#N/A,#N/A,TRUE,"EXT-TABLE";#N/A,#N/A,TRUE,"STEEL";#N/A,#N/A,TRUE,"INT-Table";#N/A,#N/A,TRUE,"STEEL";#N/A,#N/A,TRUE,"Door"}</definedName>
    <definedName name="list02_5_1" localSheetId="13" hidden="1">{#N/A,#N/A,TRUE,"Basic";#N/A,#N/A,TRUE,"EXT-TABLE";#N/A,#N/A,TRUE,"STEEL";#N/A,#N/A,TRUE,"INT-Table";#N/A,#N/A,TRUE,"STEEL";#N/A,#N/A,TRUE,"Door"}</definedName>
    <definedName name="list02_5_1" localSheetId="14" hidden="1">{#N/A,#N/A,TRUE,"Basic";#N/A,#N/A,TRUE,"EXT-TABLE";#N/A,#N/A,TRUE,"STEEL";#N/A,#N/A,TRUE,"INT-Table";#N/A,#N/A,TRUE,"STEEL";#N/A,#N/A,TRUE,"Door"}</definedName>
    <definedName name="list02_5_1" localSheetId="15" hidden="1">{#N/A,#N/A,TRUE,"Basic";#N/A,#N/A,TRUE,"EXT-TABLE";#N/A,#N/A,TRUE,"STEEL";#N/A,#N/A,TRUE,"INT-Table";#N/A,#N/A,TRUE,"STEEL";#N/A,#N/A,TRUE,"Door"}</definedName>
    <definedName name="list02_5_1" hidden="1">{#N/A,#N/A,TRUE,"Basic";#N/A,#N/A,TRUE,"EXT-TABLE";#N/A,#N/A,TRUE,"STEEL";#N/A,#N/A,TRUE,"INT-Table";#N/A,#N/A,TRUE,"STEEL";#N/A,#N/A,TRUE,"Door"}</definedName>
    <definedName name="list02_5_2" localSheetId="3" hidden="1">{#N/A,#N/A,TRUE,"Basic";#N/A,#N/A,TRUE,"EXT-TABLE";#N/A,#N/A,TRUE,"STEEL";#N/A,#N/A,TRUE,"INT-Table";#N/A,#N/A,TRUE,"STEEL";#N/A,#N/A,TRUE,"Door"}</definedName>
    <definedName name="list02_5_2" localSheetId="2" hidden="1">{#N/A,#N/A,TRUE,"Basic";#N/A,#N/A,TRUE,"EXT-TABLE";#N/A,#N/A,TRUE,"STEEL";#N/A,#N/A,TRUE,"INT-Table";#N/A,#N/A,TRUE,"STEEL";#N/A,#N/A,TRUE,"Door"}</definedName>
    <definedName name="list02_5_2" localSheetId="4" hidden="1">{#N/A,#N/A,TRUE,"Basic";#N/A,#N/A,TRUE,"EXT-TABLE";#N/A,#N/A,TRUE,"STEEL";#N/A,#N/A,TRUE,"INT-Table";#N/A,#N/A,TRUE,"STEEL";#N/A,#N/A,TRUE,"Door"}</definedName>
    <definedName name="list02_5_2" localSheetId="16" hidden="1">{#N/A,#N/A,TRUE,"Basic";#N/A,#N/A,TRUE,"EXT-TABLE";#N/A,#N/A,TRUE,"STEEL";#N/A,#N/A,TRUE,"INT-Table";#N/A,#N/A,TRUE,"STEEL";#N/A,#N/A,TRUE,"Door"}</definedName>
    <definedName name="list02_5_2" localSheetId="21" hidden="1">{#N/A,#N/A,TRUE,"Basic";#N/A,#N/A,TRUE,"EXT-TABLE";#N/A,#N/A,TRUE,"STEEL";#N/A,#N/A,TRUE,"INT-Table";#N/A,#N/A,TRUE,"STEEL";#N/A,#N/A,TRUE,"Door"}</definedName>
    <definedName name="list02_5_2" localSheetId="5" hidden="1">{#N/A,#N/A,TRUE,"Basic";#N/A,#N/A,TRUE,"EXT-TABLE";#N/A,#N/A,TRUE,"STEEL";#N/A,#N/A,TRUE,"INT-Table";#N/A,#N/A,TRUE,"STEEL";#N/A,#N/A,TRUE,"Door"}</definedName>
    <definedName name="list02_5_2" localSheetId="13" hidden="1">{#N/A,#N/A,TRUE,"Basic";#N/A,#N/A,TRUE,"EXT-TABLE";#N/A,#N/A,TRUE,"STEEL";#N/A,#N/A,TRUE,"INT-Table";#N/A,#N/A,TRUE,"STEEL";#N/A,#N/A,TRUE,"Door"}</definedName>
    <definedName name="list02_5_2" localSheetId="14" hidden="1">{#N/A,#N/A,TRUE,"Basic";#N/A,#N/A,TRUE,"EXT-TABLE";#N/A,#N/A,TRUE,"STEEL";#N/A,#N/A,TRUE,"INT-Table";#N/A,#N/A,TRUE,"STEEL";#N/A,#N/A,TRUE,"Door"}</definedName>
    <definedName name="list02_5_2" localSheetId="15" hidden="1">{#N/A,#N/A,TRUE,"Basic";#N/A,#N/A,TRUE,"EXT-TABLE";#N/A,#N/A,TRUE,"STEEL";#N/A,#N/A,TRUE,"INT-Table";#N/A,#N/A,TRUE,"STEEL";#N/A,#N/A,TRUE,"Door"}</definedName>
    <definedName name="list02_5_2" hidden="1">{#N/A,#N/A,TRUE,"Basic";#N/A,#N/A,TRUE,"EXT-TABLE";#N/A,#N/A,TRUE,"STEEL";#N/A,#N/A,TRUE,"INT-Table";#N/A,#N/A,TRUE,"STEEL";#N/A,#N/A,TRUE,"Door"}</definedName>
    <definedName name="listeStatut" localSheetId="23">#REF!</definedName>
    <definedName name="listeStatut">#REF!</definedName>
    <definedName name="ljkㅏㅎ" localSheetId="3" hidden="1">{#N/A,#N/A,FALSE,"2~8번"}</definedName>
    <definedName name="ljkㅏㅎ" localSheetId="2" hidden="1">{#N/A,#N/A,FALSE,"2~8번"}</definedName>
    <definedName name="ljkㅏㅎ" localSheetId="4" hidden="1">{#N/A,#N/A,FALSE,"2~8번"}</definedName>
    <definedName name="ljkㅏㅎ" localSheetId="16" hidden="1">{#N/A,#N/A,FALSE,"2~8번"}</definedName>
    <definedName name="ljkㅏㅎ" localSheetId="21" hidden="1">{#N/A,#N/A,FALSE,"2~8번"}</definedName>
    <definedName name="ljkㅏㅎ" localSheetId="5" hidden="1">{#N/A,#N/A,FALSE,"2~8번"}</definedName>
    <definedName name="ljkㅏㅎ" localSheetId="13" hidden="1">{#N/A,#N/A,FALSE,"2~8번"}</definedName>
    <definedName name="ljkㅏㅎ" localSheetId="14" hidden="1">{#N/A,#N/A,FALSE,"2~8번"}</definedName>
    <definedName name="ljkㅏㅎ" localSheetId="15" hidden="1">{#N/A,#N/A,FALSE,"2~8번"}</definedName>
    <definedName name="ljkㅏㅎ" hidden="1">{#N/A,#N/A,FALSE,"2~8번"}</definedName>
    <definedName name="LK" localSheetId="3" hidden="1">{#N/A,#N/A,FALSE,"CCTV"}</definedName>
    <definedName name="LK" localSheetId="9" hidden="1">{#N/A,#N/A,FALSE,"CCTV"}</definedName>
    <definedName name="LK" localSheetId="8" hidden="1">{#N/A,#N/A,FALSE,"CCTV"}</definedName>
    <definedName name="LK" localSheetId="0" hidden="1">{#N/A,#N/A,FALSE,"CCTV"}</definedName>
    <definedName name="LK" localSheetId="10" hidden="1">{#N/A,#N/A,FALSE,"CCTV"}</definedName>
    <definedName name="LK" localSheetId="6" hidden="1">{#N/A,#N/A,FALSE,"CCTV"}</definedName>
    <definedName name="LK" localSheetId="12" hidden="1">{#N/A,#N/A,FALSE,"CCTV"}</definedName>
    <definedName name="LK" localSheetId="11" hidden="1">{#N/A,#N/A,FALSE,"CCTV"}</definedName>
    <definedName name="LK" localSheetId="1" hidden="1">{#N/A,#N/A,FALSE,"CCTV"}</definedName>
    <definedName name="LK" localSheetId="2" hidden="1">{#N/A,#N/A,FALSE,"CCTV"}</definedName>
    <definedName name="LK" localSheetId="4" hidden="1">{#N/A,#N/A,FALSE,"CCTV"}</definedName>
    <definedName name="LK" localSheetId="16" hidden="1">{#N/A,#N/A,FALSE,"CCTV"}</definedName>
    <definedName name="LK" localSheetId="21" hidden="1">{#N/A,#N/A,FALSE,"CCTV"}</definedName>
    <definedName name="LK" localSheetId="5" hidden="1">{#N/A,#N/A,FALSE,"CCTV"}</definedName>
    <definedName name="LK" localSheetId="23" hidden="1">{#N/A,#N/A,FALSE,"CCTV"}</definedName>
    <definedName name="LK" localSheetId="7" hidden="1">{#N/A,#N/A,FALSE,"CCTV"}</definedName>
    <definedName name="LK" localSheetId="13" hidden="1">{#N/A,#N/A,FALSE,"CCTV"}</definedName>
    <definedName name="LK" localSheetId="18" hidden="1">{#N/A,#N/A,FALSE,"CCTV"}</definedName>
    <definedName name="LK" localSheetId="14" hidden="1">{#N/A,#N/A,FALSE,"CCTV"}</definedName>
    <definedName name="LK" localSheetId="15" hidden="1">{#N/A,#N/A,FALSE,"CCTV"}</definedName>
    <definedName name="LK" hidden="1">{#N/A,#N/A,FALSE,"CCTV"}</definedName>
    <definedName name="LKGDSAEF" localSheetId="3" hidden="1">{#N/A,#N/A,FALSE,"CCTV"}</definedName>
    <definedName name="LKGDSAEF" localSheetId="9" hidden="1">{#N/A,#N/A,FALSE,"CCTV"}</definedName>
    <definedName name="LKGDSAEF" localSheetId="8" hidden="1">{#N/A,#N/A,FALSE,"CCTV"}</definedName>
    <definedName name="LKGDSAEF" localSheetId="0" hidden="1">{#N/A,#N/A,FALSE,"CCTV"}</definedName>
    <definedName name="LKGDSAEF" localSheetId="10" hidden="1">{#N/A,#N/A,FALSE,"CCTV"}</definedName>
    <definedName name="LKGDSAEF" localSheetId="6" hidden="1">{#N/A,#N/A,FALSE,"CCTV"}</definedName>
    <definedName name="LKGDSAEF" localSheetId="12" hidden="1">{#N/A,#N/A,FALSE,"CCTV"}</definedName>
    <definedName name="LKGDSAEF" localSheetId="11" hidden="1">{#N/A,#N/A,FALSE,"CCTV"}</definedName>
    <definedName name="LKGDSAEF" localSheetId="1" hidden="1">{#N/A,#N/A,FALSE,"CCTV"}</definedName>
    <definedName name="LKGDSAEF" localSheetId="2" hidden="1">{#N/A,#N/A,FALSE,"CCTV"}</definedName>
    <definedName name="LKGDSAEF" localSheetId="4" hidden="1">{#N/A,#N/A,FALSE,"CCTV"}</definedName>
    <definedName name="LKGDSAEF" localSheetId="16" hidden="1">{#N/A,#N/A,FALSE,"CCTV"}</definedName>
    <definedName name="LKGDSAEF" localSheetId="21" hidden="1">{#N/A,#N/A,FALSE,"CCTV"}</definedName>
    <definedName name="LKGDSAEF" localSheetId="5" hidden="1">{#N/A,#N/A,FALSE,"CCTV"}</definedName>
    <definedName name="LKGDSAEF" localSheetId="23" hidden="1">{#N/A,#N/A,FALSE,"CCTV"}</definedName>
    <definedName name="LKGDSAEF" localSheetId="7" hidden="1">{#N/A,#N/A,FALSE,"CCTV"}</definedName>
    <definedName name="LKGDSAEF" localSheetId="13" hidden="1">{#N/A,#N/A,FALSE,"CCTV"}</definedName>
    <definedName name="LKGDSAEF" localSheetId="18" hidden="1">{#N/A,#N/A,FALSE,"CCTV"}</definedName>
    <definedName name="LKGDSAEF" localSheetId="14" hidden="1">{#N/A,#N/A,FALSE,"CCTV"}</definedName>
    <definedName name="LKGDSAEF" localSheetId="15" hidden="1">{#N/A,#N/A,FALSE,"CCTV"}</definedName>
    <definedName name="LKGDSAEF" hidden="1">{#N/A,#N/A,FALSE,"CCTV"}</definedName>
    <definedName name="LKJHKU" localSheetId="3" hidden="1">{#N/A,#N/A,FALSE,"CCTV"}</definedName>
    <definedName name="LKJHKU" localSheetId="2" hidden="1">{#N/A,#N/A,FALSE,"CCTV"}</definedName>
    <definedName name="LKJHKU" localSheetId="4" hidden="1">{#N/A,#N/A,FALSE,"CCTV"}</definedName>
    <definedName name="LKJHKU" localSheetId="16" hidden="1">{#N/A,#N/A,FALSE,"CCTV"}</definedName>
    <definedName name="LKJHKU" localSheetId="21" hidden="1">{#N/A,#N/A,FALSE,"CCTV"}</definedName>
    <definedName name="LKJHKU" localSheetId="5" hidden="1">{#N/A,#N/A,FALSE,"CCTV"}</definedName>
    <definedName name="LKJHKU" localSheetId="13" hidden="1">{#N/A,#N/A,FALSE,"CCTV"}</definedName>
    <definedName name="LKJHKU" localSheetId="14" hidden="1">{#N/A,#N/A,FALSE,"CCTV"}</definedName>
    <definedName name="LKJHKU" localSheetId="15" hidden="1">{#N/A,#N/A,FALSE,"CCTV"}</definedName>
    <definedName name="LKJHKU" hidden="1">{#N/A,#N/A,FALSE,"CCTV"}</definedName>
    <definedName name="lklhlkjl" localSheetId="3" hidden="1">{#N/A,#N/A,FALSE,"CCTV"}</definedName>
    <definedName name="lklhlkjl" localSheetId="9" hidden="1">{#N/A,#N/A,FALSE,"CCTV"}</definedName>
    <definedName name="lklhlkjl" localSheetId="8" hidden="1">{#N/A,#N/A,FALSE,"CCTV"}</definedName>
    <definedName name="lklhlkjl" localSheetId="0" hidden="1">{#N/A,#N/A,FALSE,"CCTV"}</definedName>
    <definedName name="lklhlkjl" localSheetId="10" hidden="1">{#N/A,#N/A,FALSE,"CCTV"}</definedName>
    <definedName name="lklhlkjl" localSheetId="6" hidden="1">{#N/A,#N/A,FALSE,"CCTV"}</definedName>
    <definedName name="lklhlkjl" localSheetId="12" hidden="1">{#N/A,#N/A,FALSE,"CCTV"}</definedName>
    <definedName name="lklhlkjl" localSheetId="11" hidden="1">{#N/A,#N/A,FALSE,"CCTV"}</definedName>
    <definedName name="lklhlkjl" localSheetId="1" hidden="1">{#N/A,#N/A,FALSE,"CCTV"}</definedName>
    <definedName name="lklhlkjl" localSheetId="2" hidden="1">{#N/A,#N/A,FALSE,"CCTV"}</definedName>
    <definedName name="lklhlkjl" localSheetId="4" hidden="1">{#N/A,#N/A,FALSE,"CCTV"}</definedName>
    <definedName name="lklhlkjl" localSheetId="16" hidden="1">{#N/A,#N/A,FALSE,"CCTV"}</definedName>
    <definedName name="lklhlkjl" localSheetId="21" hidden="1">{#N/A,#N/A,FALSE,"CCTV"}</definedName>
    <definedName name="lklhlkjl" localSheetId="5" hidden="1">{#N/A,#N/A,FALSE,"CCTV"}</definedName>
    <definedName name="lklhlkjl" localSheetId="23" hidden="1">{#N/A,#N/A,FALSE,"CCTV"}</definedName>
    <definedName name="lklhlkjl" localSheetId="7" hidden="1">{#N/A,#N/A,FALSE,"CCTV"}</definedName>
    <definedName name="lklhlkjl" localSheetId="13" hidden="1">{#N/A,#N/A,FALSE,"CCTV"}</definedName>
    <definedName name="lklhlkjl" localSheetId="18" hidden="1">{#N/A,#N/A,FALSE,"CCTV"}</definedName>
    <definedName name="lklhlkjl" localSheetId="14" hidden="1">{#N/A,#N/A,FALSE,"CCTV"}</definedName>
    <definedName name="lklhlkjl" localSheetId="15" hidden="1">{#N/A,#N/A,FALSE,"CCTV"}</definedName>
    <definedName name="lklhlkjl" hidden="1">{#N/A,#N/A,FALSE,"CCTV"}</definedName>
    <definedName name="llklkl" localSheetId="3" hidden="1">{#N/A,#N/A,FALSE,"HO Sum";#N/A,#N/A,FALSE,"HO Rates";#N/A,#N/A,FALSE,"Co Sum";#N/A,#N/A,FALSE,"Clients Office";#N/A,#N/A,FALSE,"Field Sum";#N/A,#N/A,FALSE,"Field Rates"}</definedName>
    <definedName name="llklkl" localSheetId="9" hidden="1">{#N/A,#N/A,FALSE,"HO Sum";#N/A,#N/A,FALSE,"HO Rates";#N/A,#N/A,FALSE,"Co Sum";#N/A,#N/A,FALSE,"Clients Office";#N/A,#N/A,FALSE,"Field Sum";#N/A,#N/A,FALSE,"Field Rates"}</definedName>
    <definedName name="llklkl" localSheetId="8" hidden="1">{#N/A,#N/A,FALSE,"HO Sum";#N/A,#N/A,FALSE,"HO Rates";#N/A,#N/A,FALSE,"Co Sum";#N/A,#N/A,FALSE,"Clients Office";#N/A,#N/A,FALSE,"Field Sum";#N/A,#N/A,FALSE,"Field Rates"}</definedName>
    <definedName name="llklkl" localSheetId="0" hidden="1">{#N/A,#N/A,FALSE,"HO Sum";#N/A,#N/A,FALSE,"HO Rates";#N/A,#N/A,FALSE,"Co Sum";#N/A,#N/A,FALSE,"Clients Office";#N/A,#N/A,FALSE,"Field Sum";#N/A,#N/A,FALSE,"Field Rates"}</definedName>
    <definedName name="llklkl" localSheetId="10" hidden="1">{#N/A,#N/A,FALSE,"HO Sum";#N/A,#N/A,FALSE,"HO Rates";#N/A,#N/A,FALSE,"Co Sum";#N/A,#N/A,FALSE,"Clients Office";#N/A,#N/A,FALSE,"Field Sum";#N/A,#N/A,FALSE,"Field Rates"}</definedName>
    <definedName name="llklkl" localSheetId="6" hidden="1">{#N/A,#N/A,FALSE,"HO Sum";#N/A,#N/A,FALSE,"HO Rates";#N/A,#N/A,FALSE,"Co Sum";#N/A,#N/A,FALSE,"Clients Office";#N/A,#N/A,FALSE,"Field Sum";#N/A,#N/A,FALSE,"Field Rates"}</definedName>
    <definedName name="llklkl" localSheetId="12" hidden="1">{#N/A,#N/A,FALSE,"HO Sum";#N/A,#N/A,FALSE,"HO Rates";#N/A,#N/A,FALSE,"Co Sum";#N/A,#N/A,FALSE,"Clients Office";#N/A,#N/A,FALSE,"Field Sum";#N/A,#N/A,FALSE,"Field Rates"}</definedName>
    <definedName name="llklkl" localSheetId="11" hidden="1">{#N/A,#N/A,FALSE,"HO Sum";#N/A,#N/A,FALSE,"HO Rates";#N/A,#N/A,FALSE,"Co Sum";#N/A,#N/A,FALSE,"Clients Office";#N/A,#N/A,FALSE,"Field Sum";#N/A,#N/A,FALSE,"Field Rates"}</definedName>
    <definedName name="llklkl" localSheetId="1" hidden="1">{#N/A,#N/A,FALSE,"HO Sum";#N/A,#N/A,FALSE,"HO Rates";#N/A,#N/A,FALSE,"Co Sum";#N/A,#N/A,FALSE,"Clients Office";#N/A,#N/A,FALSE,"Field Sum";#N/A,#N/A,FALSE,"Field Rates"}</definedName>
    <definedName name="llklkl" localSheetId="2" hidden="1">{#N/A,#N/A,FALSE,"HO Sum";#N/A,#N/A,FALSE,"HO Rates";#N/A,#N/A,FALSE,"Co Sum";#N/A,#N/A,FALSE,"Clients Office";#N/A,#N/A,FALSE,"Field Sum";#N/A,#N/A,FALSE,"Field Rates"}</definedName>
    <definedName name="llklkl" localSheetId="4" hidden="1">{#N/A,#N/A,FALSE,"HO Sum";#N/A,#N/A,FALSE,"HO Rates";#N/A,#N/A,FALSE,"Co Sum";#N/A,#N/A,FALSE,"Clients Office";#N/A,#N/A,FALSE,"Field Sum";#N/A,#N/A,FALSE,"Field Rates"}</definedName>
    <definedName name="llklkl" localSheetId="16" hidden="1">{#N/A,#N/A,FALSE,"HO Sum";#N/A,#N/A,FALSE,"HO Rates";#N/A,#N/A,FALSE,"Co Sum";#N/A,#N/A,FALSE,"Clients Office";#N/A,#N/A,FALSE,"Field Sum";#N/A,#N/A,FALSE,"Field Rates"}</definedName>
    <definedName name="llklkl" localSheetId="21" hidden="1">{#N/A,#N/A,FALSE,"HO Sum";#N/A,#N/A,FALSE,"HO Rates";#N/A,#N/A,FALSE,"Co Sum";#N/A,#N/A,FALSE,"Clients Office";#N/A,#N/A,FALSE,"Field Sum";#N/A,#N/A,FALSE,"Field Rates"}</definedName>
    <definedName name="llklkl" localSheetId="5" hidden="1">{#N/A,#N/A,FALSE,"HO Sum";#N/A,#N/A,FALSE,"HO Rates";#N/A,#N/A,FALSE,"Co Sum";#N/A,#N/A,FALSE,"Clients Office";#N/A,#N/A,FALSE,"Field Sum";#N/A,#N/A,FALSE,"Field Rates"}</definedName>
    <definedName name="llklkl" localSheetId="23" hidden="1">{#N/A,#N/A,FALSE,"HO Sum";#N/A,#N/A,FALSE,"HO Rates";#N/A,#N/A,FALSE,"Co Sum";#N/A,#N/A,FALSE,"Clients Office";#N/A,#N/A,FALSE,"Field Sum";#N/A,#N/A,FALSE,"Field Rates"}</definedName>
    <definedName name="llklkl" localSheetId="7" hidden="1">{#N/A,#N/A,FALSE,"HO Sum";#N/A,#N/A,FALSE,"HO Rates";#N/A,#N/A,FALSE,"Co Sum";#N/A,#N/A,FALSE,"Clients Office";#N/A,#N/A,FALSE,"Field Sum";#N/A,#N/A,FALSE,"Field Rates"}</definedName>
    <definedName name="llklkl" localSheetId="13" hidden="1">{#N/A,#N/A,FALSE,"HO Sum";#N/A,#N/A,FALSE,"HO Rates";#N/A,#N/A,FALSE,"Co Sum";#N/A,#N/A,FALSE,"Clients Office";#N/A,#N/A,FALSE,"Field Sum";#N/A,#N/A,FALSE,"Field Rates"}</definedName>
    <definedName name="llklkl" localSheetId="18" hidden="1">{#N/A,#N/A,FALSE,"HO Sum";#N/A,#N/A,FALSE,"HO Rates";#N/A,#N/A,FALSE,"Co Sum";#N/A,#N/A,FALSE,"Clients Office";#N/A,#N/A,FALSE,"Field Sum";#N/A,#N/A,FALSE,"Field Rates"}</definedName>
    <definedName name="llklkl" localSheetId="14" hidden="1">{#N/A,#N/A,FALSE,"HO Sum";#N/A,#N/A,FALSE,"HO Rates";#N/A,#N/A,FALSE,"Co Sum";#N/A,#N/A,FALSE,"Clients Office";#N/A,#N/A,FALSE,"Field Sum";#N/A,#N/A,FALSE,"Field Rates"}</definedName>
    <definedName name="llklkl" localSheetId="15" hidden="1">{#N/A,#N/A,FALSE,"HO Sum";#N/A,#N/A,FALSE,"HO Rates";#N/A,#N/A,FALSE,"Co Sum";#N/A,#N/A,FALSE,"Clients Office";#N/A,#N/A,FALSE,"Field Sum";#N/A,#N/A,FALSE,"Field Rates"}</definedName>
    <definedName name="llklkl" hidden="1">{#N/A,#N/A,FALSE,"HO Sum";#N/A,#N/A,FALSE,"HO Rates";#N/A,#N/A,FALSE,"Co Sum";#N/A,#N/A,FALSE,"Clients Office";#N/A,#N/A,FALSE,"Field Sum";#N/A,#N/A,FALSE,"Field Rates"}</definedName>
    <definedName name="lll" localSheetId="3" hidden="1">{#N/A,#N/A,FALSE,"CCTV"}</definedName>
    <definedName name="lll" localSheetId="9" hidden="1">{#N/A,#N/A,FALSE,"CCTV"}</definedName>
    <definedName name="lll" localSheetId="8" hidden="1">{#N/A,#N/A,FALSE,"CCTV"}</definedName>
    <definedName name="lll" localSheetId="0" hidden="1">{#N/A,#N/A,FALSE,"CCTV"}</definedName>
    <definedName name="lll" localSheetId="10" hidden="1">{#N/A,#N/A,FALSE,"CCTV"}</definedName>
    <definedName name="lll" localSheetId="6" hidden="1">{#N/A,#N/A,FALSE,"CCTV"}</definedName>
    <definedName name="lll" localSheetId="12" hidden="1">{#N/A,#N/A,FALSE,"CCTV"}</definedName>
    <definedName name="lll" localSheetId="11" hidden="1">{#N/A,#N/A,FALSE,"CCTV"}</definedName>
    <definedName name="lll" localSheetId="1" hidden="1">{#N/A,#N/A,FALSE,"CCTV"}</definedName>
    <definedName name="lll" localSheetId="2" hidden="1">{#N/A,#N/A,FALSE,"CCTV"}</definedName>
    <definedName name="lll" localSheetId="4" hidden="1">{#N/A,#N/A,FALSE,"CCTV"}</definedName>
    <definedName name="lll" localSheetId="16" hidden="1">{#N/A,#N/A,FALSE,"CCTV"}</definedName>
    <definedName name="lll" localSheetId="21" hidden="1">{#N/A,#N/A,FALSE,"CCTV"}</definedName>
    <definedName name="lll" localSheetId="5" hidden="1">{#N/A,#N/A,FALSE,"CCTV"}</definedName>
    <definedName name="lll" localSheetId="23" hidden="1">{#N/A,#N/A,FALSE,"CCTV"}</definedName>
    <definedName name="lll" localSheetId="7" hidden="1">{#N/A,#N/A,FALSE,"CCTV"}</definedName>
    <definedName name="lll" localSheetId="13" hidden="1">{#N/A,#N/A,FALSE,"CCTV"}</definedName>
    <definedName name="lll" localSheetId="18" hidden="1">{#N/A,#N/A,FALSE,"CCTV"}</definedName>
    <definedName name="lll" localSheetId="14" hidden="1">{#N/A,#N/A,FALSE,"CCTV"}</definedName>
    <definedName name="lll" localSheetId="15" hidden="1">{#N/A,#N/A,FALSE,"CCTV"}</definedName>
    <definedName name="lll" hidden="1">{#N/A,#N/A,FALSE,"CCTV"}</definedName>
    <definedName name="LLLL" localSheetId="3" hidden="1">{#N/A,#N/A,FALSE,"CCTV"}</definedName>
    <definedName name="LLLL" localSheetId="9" hidden="1">{#N/A,#N/A,FALSE,"CCTV"}</definedName>
    <definedName name="LLLL" localSheetId="8" hidden="1">{#N/A,#N/A,FALSE,"CCTV"}</definedName>
    <definedName name="LLLL" localSheetId="0" hidden="1">{#N/A,#N/A,FALSE,"CCTV"}</definedName>
    <definedName name="LLLL" localSheetId="10" hidden="1">{#N/A,#N/A,FALSE,"CCTV"}</definedName>
    <definedName name="LLLL" localSheetId="6" hidden="1">{#N/A,#N/A,FALSE,"CCTV"}</definedName>
    <definedName name="LLLL" localSheetId="12" hidden="1">{#N/A,#N/A,FALSE,"CCTV"}</definedName>
    <definedName name="LLLL" localSheetId="11" hidden="1">{#N/A,#N/A,FALSE,"CCTV"}</definedName>
    <definedName name="LLLL" localSheetId="1" hidden="1">{#N/A,#N/A,FALSE,"CCTV"}</definedName>
    <definedName name="LLLL" localSheetId="2" hidden="1">{#N/A,#N/A,FALSE,"CCTV"}</definedName>
    <definedName name="LLLL" localSheetId="4" hidden="1">{#N/A,#N/A,FALSE,"CCTV"}</definedName>
    <definedName name="LLLL" localSheetId="16" hidden="1">{#N/A,#N/A,FALSE,"CCTV"}</definedName>
    <definedName name="LLLL" localSheetId="21" hidden="1">{#N/A,#N/A,FALSE,"CCTV"}</definedName>
    <definedName name="LLLL" localSheetId="5" hidden="1">{#N/A,#N/A,FALSE,"CCTV"}</definedName>
    <definedName name="LLLL" localSheetId="23" hidden="1">{#N/A,#N/A,FALSE,"CCTV"}</definedName>
    <definedName name="LLLL" localSheetId="7" hidden="1">{#N/A,#N/A,FALSE,"CCTV"}</definedName>
    <definedName name="LLLL" localSheetId="13" hidden="1">{#N/A,#N/A,FALSE,"CCTV"}</definedName>
    <definedName name="LLLL" localSheetId="18" hidden="1">{#N/A,#N/A,FALSE,"CCTV"}</definedName>
    <definedName name="LLLL" localSheetId="14" hidden="1">{#N/A,#N/A,FALSE,"CCTV"}</definedName>
    <definedName name="LLLL" localSheetId="15" hidden="1">{#N/A,#N/A,FALSE,"CCTV"}</definedName>
    <definedName name="LLLL" hidden="1">{#N/A,#N/A,FALSE,"CCTV"}</definedName>
    <definedName name="llpd" localSheetId="3">[64]DATA!#REF!</definedName>
    <definedName name="llpd" localSheetId="2">[64]DATA!#REF!</definedName>
    <definedName name="llpd" localSheetId="4">[64]DATA!#REF!</definedName>
    <definedName name="llpd" localSheetId="16">[64]DATA!#REF!</definedName>
    <definedName name="llpd" localSheetId="21">[64]DATA!#REF!</definedName>
    <definedName name="llpd" localSheetId="5">[64]DATA!#REF!</definedName>
    <definedName name="llpd" localSheetId="13">[64]DATA!#REF!</definedName>
    <definedName name="llpd" localSheetId="18">[64]DATA!#REF!</definedName>
    <definedName name="llpd" localSheetId="14">[64]DATA!#REF!</definedName>
    <definedName name="llpd" localSheetId="15">[64]DATA!#REF!</definedName>
    <definedName name="llpd">[64]DATA!#REF!</definedName>
    <definedName name="Lmk">#REF!</definedName>
    <definedName name="LOC" hidden="1">#N/A</definedName>
    <definedName name="loda" localSheetId="3" hidden="1">{#N/A,#N/A,TRUE,"Mhr_Sum"}</definedName>
    <definedName name="loda" localSheetId="9" hidden="1">{#N/A,#N/A,TRUE,"Mhr_Sum"}</definedName>
    <definedName name="loda" localSheetId="8" hidden="1">{#N/A,#N/A,TRUE,"Mhr_Sum"}</definedName>
    <definedName name="loda" localSheetId="0" hidden="1">{#N/A,#N/A,TRUE,"Mhr_Sum"}</definedName>
    <definedName name="loda" localSheetId="10" hidden="1">{#N/A,#N/A,TRUE,"Mhr_Sum"}</definedName>
    <definedName name="loda" localSheetId="6" hidden="1">{#N/A,#N/A,TRUE,"Mhr_Sum"}</definedName>
    <definedName name="loda" localSheetId="12" hidden="1">{#N/A,#N/A,TRUE,"Mhr_Sum"}</definedName>
    <definedName name="loda" localSheetId="11" hidden="1">{#N/A,#N/A,TRUE,"Mhr_Sum"}</definedName>
    <definedName name="loda" localSheetId="1" hidden="1">{#N/A,#N/A,TRUE,"Mhr_Sum"}</definedName>
    <definedName name="loda" localSheetId="2" hidden="1">{#N/A,#N/A,TRUE,"Mhr_Sum"}</definedName>
    <definedName name="loda" localSheetId="4" hidden="1">{#N/A,#N/A,TRUE,"Mhr_Sum"}</definedName>
    <definedName name="loda" localSheetId="16" hidden="1">{#N/A,#N/A,TRUE,"Mhr_Sum"}</definedName>
    <definedName name="loda" localSheetId="21" hidden="1">{#N/A,#N/A,TRUE,"Mhr_Sum"}</definedName>
    <definedName name="loda" localSheetId="5" hidden="1">{#N/A,#N/A,TRUE,"Mhr_Sum"}</definedName>
    <definedName name="loda" localSheetId="23" hidden="1">{#N/A,#N/A,TRUE,"Mhr_Sum"}</definedName>
    <definedName name="loda" localSheetId="7" hidden="1">{#N/A,#N/A,TRUE,"Mhr_Sum"}</definedName>
    <definedName name="loda" localSheetId="13" hidden="1">{#N/A,#N/A,TRUE,"Mhr_Sum"}</definedName>
    <definedName name="loda" localSheetId="18" hidden="1">{#N/A,#N/A,TRUE,"Mhr_Sum"}</definedName>
    <definedName name="loda" localSheetId="14" hidden="1">{#N/A,#N/A,TRUE,"Mhr_Sum"}</definedName>
    <definedName name="loda" localSheetId="15" hidden="1">{#N/A,#N/A,TRUE,"Mhr_Sum"}</definedName>
    <definedName name="loda" hidden="1">{#N/A,#N/A,TRUE,"Mhr_Sum"}</definedName>
    <definedName name="LOON" localSheetId="23">#REF!</definedName>
    <definedName name="LOON">#REF!</definedName>
    <definedName name="löông">'[77]622'!#REF!</definedName>
    <definedName name="loose_steel_separate_p" localSheetId="23">#REF!</definedName>
    <definedName name="loose_steel_separate_p">#REF!</definedName>
    <definedName name="loose_struct_ship_data" localSheetId="23">#REF!</definedName>
    <definedName name="loose_struct_ship_data">#REF!</definedName>
    <definedName name="LOP" localSheetId="3">[1]PP!$IC$6</definedName>
    <definedName name="LOP" localSheetId="2">[1]PP!$IC$6</definedName>
    <definedName name="LOP" localSheetId="4">[1]PP!$IC$6</definedName>
    <definedName name="LOP" localSheetId="16">[1]PP!$IC$6</definedName>
    <definedName name="LOP" localSheetId="21">[1]PP!$IC$6</definedName>
    <definedName name="LOP" localSheetId="5">[1]PP!$IC$6</definedName>
    <definedName name="LOP" localSheetId="13">[1]PP!$IC$6</definedName>
    <definedName name="LOP" localSheetId="18">[1]PP!$IC$6</definedName>
    <definedName name="LOP" localSheetId="14">[1]PP!$IC$6</definedName>
    <definedName name="LOP" localSheetId="15">[1]PP!$IC$6</definedName>
    <definedName name="LOP">[1]PP!$IC$6</definedName>
    <definedName name="Lower_Noz">#REF!</definedName>
    <definedName name="LowerNoz" localSheetId="3">'[78]HEADER &amp; NOZZLES'!$O$189:$Q$236</definedName>
    <definedName name="LowerNoz" localSheetId="2">'[78]HEADER &amp; NOZZLES'!$O$189:$Q$236</definedName>
    <definedName name="LowerNoz" localSheetId="4">'[78]HEADER &amp; NOZZLES'!$O$189:$Q$236</definedName>
    <definedName name="LowerNoz" localSheetId="16">'[78]HEADER &amp; NOZZLES'!$O$189:$Q$236</definedName>
    <definedName name="LowerNoz" localSheetId="21">'[78]HEADER &amp; NOZZLES'!$O$189:$Q$236</definedName>
    <definedName name="LowerNoz" localSheetId="5">'[78]HEADER &amp; NOZZLES'!$O$189:$Q$236</definedName>
    <definedName name="LowerNoz" localSheetId="13">'[78]HEADER &amp; NOZZLES'!$O$189:$Q$236</definedName>
    <definedName name="LowerNoz" localSheetId="18">'[78]HEADER &amp; NOZZLES'!$O$189:$Q$236</definedName>
    <definedName name="LowerNoz" localSheetId="14">'[78]HEADER &amp; NOZZLES'!$O$189:$Q$236</definedName>
    <definedName name="LowerNoz" localSheetId="15">'[78]HEADER &amp; NOZZLES'!$O$189:$Q$236</definedName>
    <definedName name="LowerNoz">'[78]HEADER &amp; NOZZLES'!$O$189:$Q$236</definedName>
    <definedName name="LPEcDPres" localSheetId="23">#REF!</definedName>
    <definedName name="LPEcDPres">#REF!</definedName>
    <definedName name="LPEcTbDPres" localSheetId="23">#REF!</definedName>
    <definedName name="LPEcTbDPres">#REF!</definedName>
    <definedName name="LPEcV" localSheetId="23">#REF!</definedName>
    <definedName name="LPEcV">#REF!</definedName>
    <definedName name="LPEvDPres" localSheetId="23">#REF!</definedName>
    <definedName name="LPEvDPres">#REF!</definedName>
    <definedName name="LPFWDPRes" localSheetId="23">#REF!</definedName>
    <definedName name="LPFWDPRes">#REF!</definedName>
    <definedName name="LPFWDPRess" localSheetId="23">#REF!</definedName>
    <definedName name="LPFWDPRess">#REF!</definedName>
    <definedName name="LPR" localSheetId="3">[1]PP!$IG$1</definedName>
    <definedName name="LPR" localSheetId="2">[1]PP!$IG$1</definedName>
    <definedName name="LPR" localSheetId="4">[1]PP!$IG$1</definedName>
    <definedName name="LPR" localSheetId="16">[1]PP!$IG$1</definedName>
    <definedName name="LPR" localSheetId="21">[1]PP!$IG$1</definedName>
    <definedName name="LPR" localSheetId="5">[1]PP!$IG$1</definedName>
    <definedName name="LPR" localSheetId="13">[1]PP!$IG$1</definedName>
    <definedName name="LPR" localSheetId="18">[1]PP!$IG$1</definedName>
    <definedName name="LPR" localSheetId="14">[1]PP!$IG$1</definedName>
    <definedName name="LPR" localSheetId="15">[1]PP!$IG$1</definedName>
    <definedName name="LPR">[1]PP!$IG$1</definedName>
    <definedName name="LPSRV" localSheetId="23">#REF!</definedName>
    <definedName name="LPSRV">#REF!</definedName>
    <definedName name="LPSysDPres" localSheetId="23">#REF!</definedName>
    <definedName name="LPSysDPres">#REF!</definedName>
    <definedName name="Lt." localSheetId="3" hidden="1">{#N/A,#N/A,TRUE,"Str.";#N/A,#N/A,TRUE,"Steel &amp; Roof";#N/A,#N/A,TRUE,"Arc.";#N/A,#N/A,TRUE,"Preliminary";#N/A,#N/A,TRUE,"Sum_Prelim"}</definedName>
    <definedName name="Lt." localSheetId="2" hidden="1">{#N/A,#N/A,TRUE,"Str.";#N/A,#N/A,TRUE,"Steel &amp; Roof";#N/A,#N/A,TRUE,"Arc.";#N/A,#N/A,TRUE,"Preliminary";#N/A,#N/A,TRUE,"Sum_Prelim"}</definedName>
    <definedName name="Lt." localSheetId="4" hidden="1">{#N/A,#N/A,TRUE,"Str.";#N/A,#N/A,TRUE,"Steel &amp; Roof";#N/A,#N/A,TRUE,"Arc.";#N/A,#N/A,TRUE,"Preliminary";#N/A,#N/A,TRUE,"Sum_Prelim"}</definedName>
    <definedName name="Lt." localSheetId="16" hidden="1">{#N/A,#N/A,TRUE,"Str.";#N/A,#N/A,TRUE,"Steel &amp; Roof";#N/A,#N/A,TRUE,"Arc.";#N/A,#N/A,TRUE,"Preliminary";#N/A,#N/A,TRUE,"Sum_Prelim"}</definedName>
    <definedName name="Lt." localSheetId="21" hidden="1">{#N/A,#N/A,TRUE,"Str.";#N/A,#N/A,TRUE,"Steel &amp; Roof";#N/A,#N/A,TRUE,"Arc.";#N/A,#N/A,TRUE,"Preliminary";#N/A,#N/A,TRUE,"Sum_Prelim"}</definedName>
    <definedName name="Lt." localSheetId="5" hidden="1">{#N/A,#N/A,TRUE,"Str.";#N/A,#N/A,TRUE,"Steel &amp; Roof";#N/A,#N/A,TRUE,"Arc.";#N/A,#N/A,TRUE,"Preliminary";#N/A,#N/A,TRUE,"Sum_Prelim"}</definedName>
    <definedName name="Lt." localSheetId="13" hidden="1">{#N/A,#N/A,TRUE,"Str.";#N/A,#N/A,TRUE,"Steel &amp; Roof";#N/A,#N/A,TRUE,"Arc.";#N/A,#N/A,TRUE,"Preliminary";#N/A,#N/A,TRUE,"Sum_Prelim"}</definedName>
    <definedName name="Lt." localSheetId="14" hidden="1">{#N/A,#N/A,TRUE,"Str.";#N/A,#N/A,TRUE,"Steel &amp; Roof";#N/A,#N/A,TRUE,"Arc.";#N/A,#N/A,TRUE,"Preliminary";#N/A,#N/A,TRUE,"Sum_Prelim"}</definedName>
    <definedName name="Lt." localSheetId="15" hidden="1">{#N/A,#N/A,TRUE,"Str.";#N/A,#N/A,TRUE,"Steel &amp; Roof";#N/A,#N/A,TRUE,"Arc.";#N/A,#N/A,TRUE,"Preliminary";#N/A,#N/A,TRUE,"Sum_Prelim"}</definedName>
    <definedName name="Lt." hidden="1">{#N/A,#N/A,TRUE,"Str.";#N/A,#N/A,TRUE,"Steel &amp; Roof";#N/A,#N/A,TRUE,"Arc.";#N/A,#N/A,TRUE,"Preliminary";#N/A,#N/A,TRUE,"Sum_Prelim"}</definedName>
    <definedName name="Luftkanal">#REF!</definedName>
    <definedName name="Lüftungsart">#REF!</definedName>
    <definedName name="lugoljgb.ikf" localSheetId="3" hidden="1">{#N/A,#N/A,FALSE,"HO Sum";#N/A,#N/A,FALSE,"HO Rates";#N/A,#N/A,FALSE,"Co Sum";#N/A,#N/A,FALSE,"Clients Office";#N/A,#N/A,FALSE,"Field Sum";#N/A,#N/A,FALSE,"Field Rates"}</definedName>
    <definedName name="lugoljgb.ikf" localSheetId="9" hidden="1">{#N/A,#N/A,FALSE,"HO Sum";#N/A,#N/A,FALSE,"HO Rates";#N/A,#N/A,FALSE,"Co Sum";#N/A,#N/A,FALSE,"Clients Office";#N/A,#N/A,FALSE,"Field Sum";#N/A,#N/A,FALSE,"Field Rates"}</definedName>
    <definedName name="lugoljgb.ikf" localSheetId="8" hidden="1">{#N/A,#N/A,FALSE,"HO Sum";#N/A,#N/A,FALSE,"HO Rates";#N/A,#N/A,FALSE,"Co Sum";#N/A,#N/A,FALSE,"Clients Office";#N/A,#N/A,FALSE,"Field Sum";#N/A,#N/A,FALSE,"Field Rates"}</definedName>
    <definedName name="lugoljgb.ikf" localSheetId="0" hidden="1">{#N/A,#N/A,FALSE,"HO Sum";#N/A,#N/A,FALSE,"HO Rates";#N/A,#N/A,FALSE,"Co Sum";#N/A,#N/A,FALSE,"Clients Office";#N/A,#N/A,FALSE,"Field Sum";#N/A,#N/A,FALSE,"Field Rates"}</definedName>
    <definedName name="lugoljgb.ikf" localSheetId="10" hidden="1">{#N/A,#N/A,FALSE,"HO Sum";#N/A,#N/A,FALSE,"HO Rates";#N/A,#N/A,FALSE,"Co Sum";#N/A,#N/A,FALSE,"Clients Office";#N/A,#N/A,FALSE,"Field Sum";#N/A,#N/A,FALSE,"Field Rates"}</definedName>
    <definedName name="lugoljgb.ikf" localSheetId="6" hidden="1">{#N/A,#N/A,FALSE,"HO Sum";#N/A,#N/A,FALSE,"HO Rates";#N/A,#N/A,FALSE,"Co Sum";#N/A,#N/A,FALSE,"Clients Office";#N/A,#N/A,FALSE,"Field Sum";#N/A,#N/A,FALSE,"Field Rates"}</definedName>
    <definedName name="lugoljgb.ikf" localSheetId="12" hidden="1">{#N/A,#N/A,FALSE,"HO Sum";#N/A,#N/A,FALSE,"HO Rates";#N/A,#N/A,FALSE,"Co Sum";#N/A,#N/A,FALSE,"Clients Office";#N/A,#N/A,FALSE,"Field Sum";#N/A,#N/A,FALSE,"Field Rates"}</definedName>
    <definedName name="lugoljgb.ikf" localSheetId="11" hidden="1">{#N/A,#N/A,FALSE,"HO Sum";#N/A,#N/A,FALSE,"HO Rates";#N/A,#N/A,FALSE,"Co Sum";#N/A,#N/A,FALSE,"Clients Office";#N/A,#N/A,FALSE,"Field Sum";#N/A,#N/A,FALSE,"Field Rates"}</definedName>
    <definedName name="lugoljgb.ikf" localSheetId="1" hidden="1">{#N/A,#N/A,FALSE,"HO Sum";#N/A,#N/A,FALSE,"HO Rates";#N/A,#N/A,FALSE,"Co Sum";#N/A,#N/A,FALSE,"Clients Office";#N/A,#N/A,FALSE,"Field Sum";#N/A,#N/A,FALSE,"Field Rates"}</definedName>
    <definedName name="lugoljgb.ikf" localSheetId="2" hidden="1">{#N/A,#N/A,FALSE,"HO Sum";#N/A,#N/A,FALSE,"HO Rates";#N/A,#N/A,FALSE,"Co Sum";#N/A,#N/A,FALSE,"Clients Office";#N/A,#N/A,FALSE,"Field Sum";#N/A,#N/A,FALSE,"Field Rates"}</definedName>
    <definedName name="lugoljgb.ikf" localSheetId="4" hidden="1">{#N/A,#N/A,FALSE,"HO Sum";#N/A,#N/A,FALSE,"HO Rates";#N/A,#N/A,FALSE,"Co Sum";#N/A,#N/A,FALSE,"Clients Office";#N/A,#N/A,FALSE,"Field Sum";#N/A,#N/A,FALSE,"Field Rates"}</definedName>
    <definedName name="lugoljgb.ikf" localSheetId="16" hidden="1">{#N/A,#N/A,FALSE,"HO Sum";#N/A,#N/A,FALSE,"HO Rates";#N/A,#N/A,FALSE,"Co Sum";#N/A,#N/A,FALSE,"Clients Office";#N/A,#N/A,FALSE,"Field Sum";#N/A,#N/A,FALSE,"Field Rates"}</definedName>
    <definedName name="lugoljgb.ikf" localSheetId="21" hidden="1">{#N/A,#N/A,FALSE,"HO Sum";#N/A,#N/A,FALSE,"HO Rates";#N/A,#N/A,FALSE,"Co Sum";#N/A,#N/A,FALSE,"Clients Office";#N/A,#N/A,FALSE,"Field Sum";#N/A,#N/A,FALSE,"Field Rates"}</definedName>
    <definedName name="lugoljgb.ikf" localSheetId="5" hidden="1">{#N/A,#N/A,FALSE,"HO Sum";#N/A,#N/A,FALSE,"HO Rates";#N/A,#N/A,FALSE,"Co Sum";#N/A,#N/A,FALSE,"Clients Office";#N/A,#N/A,FALSE,"Field Sum";#N/A,#N/A,FALSE,"Field Rates"}</definedName>
    <definedName name="lugoljgb.ikf" localSheetId="23" hidden="1">{#N/A,#N/A,FALSE,"HO Sum";#N/A,#N/A,FALSE,"HO Rates";#N/A,#N/A,FALSE,"Co Sum";#N/A,#N/A,FALSE,"Clients Office";#N/A,#N/A,FALSE,"Field Sum";#N/A,#N/A,FALSE,"Field Rates"}</definedName>
    <definedName name="lugoljgb.ikf" localSheetId="7" hidden="1">{#N/A,#N/A,FALSE,"HO Sum";#N/A,#N/A,FALSE,"HO Rates";#N/A,#N/A,FALSE,"Co Sum";#N/A,#N/A,FALSE,"Clients Office";#N/A,#N/A,FALSE,"Field Sum";#N/A,#N/A,FALSE,"Field Rates"}</definedName>
    <definedName name="lugoljgb.ikf" localSheetId="13" hidden="1">{#N/A,#N/A,FALSE,"HO Sum";#N/A,#N/A,FALSE,"HO Rates";#N/A,#N/A,FALSE,"Co Sum";#N/A,#N/A,FALSE,"Clients Office";#N/A,#N/A,FALSE,"Field Sum";#N/A,#N/A,FALSE,"Field Rates"}</definedName>
    <definedName name="lugoljgb.ikf" localSheetId="18" hidden="1">{#N/A,#N/A,FALSE,"HO Sum";#N/A,#N/A,FALSE,"HO Rates";#N/A,#N/A,FALSE,"Co Sum";#N/A,#N/A,FALSE,"Clients Office";#N/A,#N/A,FALSE,"Field Sum";#N/A,#N/A,FALSE,"Field Rates"}</definedName>
    <definedName name="lugoljgb.ikf" localSheetId="14" hidden="1">{#N/A,#N/A,FALSE,"HO Sum";#N/A,#N/A,FALSE,"HO Rates";#N/A,#N/A,FALSE,"Co Sum";#N/A,#N/A,FALSE,"Clients Office";#N/A,#N/A,FALSE,"Field Sum";#N/A,#N/A,FALSE,"Field Rates"}</definedName>
    <definedName name="lugoljgb.ikf" localSheetId="15" hidden="1">{#N/A,#N/A,FALSE,"HO Sum";#N/A,#N/A,FALSE,"HO Rates";#N/A,#N/A,FALSE,"Co Sum";#N/A,#N/A,FALSE,"Clients Office";#N/A,#N/A,FALSE,"Field Sum";#N/A,#N/A,FALSE,"Field Rates"}</definedName>
    <definedName name="lugoljgb.ikf" hidden="1">{#N/A,#N/A,FALSE,"HO Sum";#N/A,#N/A,FALSE,"HO Rates";#N/A,#N/A,FALSE,"Co Sum";#N/A,#N/A,FALSE,"Clients Office";#N/A,#N/A,FALSE,"Field Sum";#N/A,#N/A,FALSE,"Field Rates"}</definedName>
    <definedName name="m" localSheetId="18">#REF!</definedName>
    <definedName name="m">#REF!</definedName>
    <definedName name="M1_">#N/A</definedName>
    <definedName name="M12ba3p">#REF!</definedName>
    <definedName name="M12bb1p">#REF!</definedName>
    <definedName name="M12cbnc">#REF!</definedName>
    <definedName name="M12cbvl">#REF!</definedName>
    <definedName name="M14bb1p">#REF!</definedName>
    <definedName name="M2_">#N/A</definedName>
    <definedName name="m8aanc">#REF!</definedName>
    <definedName name="m8aavl">#REF!</definedName>
    <definedName name="MA_CS" localSheetId="3">[79]MATERIALS!$A$2:$C$9523</definedName>
    <definedName name="MA_CS" localSheetId="2">[79]MATERIALS!$A$2:$C$9523</definedName>
    <definedName name="MA_CS" localSheetId="4">[79]MATERIALS!$A$2:$C$9523</definedName>
    <definedName name="MA_CS" localSheetId="16">[79]MATERIALS!$A$2:$C$9523</definedName>
    <definedName name="MA_CS" localSheetId="21">[79]MATERIALS!$A$2:$C$9523</definedName>
    <definedName name="MA_CS" localSheetId="5">[79]MATERIALS!$A$2:$C$9523</definedName>
    <definedName name="MA_CS" localSheetId="13">[79]MATERIALS!$A$2:$C$9523</definedName>
    <definedName name="MA_CS" localSheetId="18">[79]MATERIALS!$A$2:$C$9523</definedName>
    <definedName name="MA_CS" localSheetId="14">[79]MATERIALS!$A$2:$C$9523</definedName>
    <definedName name="MA_CS" localSheetId="15">[79]MATERIALS!$A$2:$C$9523</definedName>
    <definedName name="MA_CS">[79]MATERIALS!$A$2:$C$9523</definedName>
    <definedName name="Ma3pnc">#REF!</definedName>
    <definedName name="Ma3pvl">#REF!</definedName>
    <definedName name="Maa3pnc">#REF!</definedName>
    <definedName name="Maa3pvl">#REF!</definedName>
    <definedName name="MACHINERY" localSheetId="23">#REF!</definedName>
    <definedName name="MACHINERY">#REF!</definedName>
    <definedName name="Macro2" localSheetId="23">#REF!</definedName>
    <definedName name="Macro2">#REF!</definedName>
    <definedName name="mahang_tondk">#REF!</definedName>
    <definedName name="Main_Shell_ID">3400</definedName>
    <definedName name="MAJ_CON_EQP">#REF!</definedName>
    <definedName name="Makrodatenbank">#REF!</definedName>
    <definedName name="Makroliste">#REF!</definedName>
    <definedName name="MANG">#REF!</definedName>
    <definedName name="Manp." localSheetId="3" hidden="1">{#N/A,#N/A,FALSE,"CCTV"}</definedName>
    <definedName name="Manp." localSheetId="2" hidden="1">{#N/A,#N/A,FALSE,"CCTV"}</definedName>
    <definedName name="Manp." localSheetId="4" hidden="1">{#N/A,#N/A,FALSE,"CCTV"}</definedName>
    <definedName name="Manp." localSheetId="16" hidden="1">{#N/A,#N/A,FALSE,"CCTV"}</definedName>
    <definedName name="Manp." localSheetId="21" hidden="1">{#N/A,#N/A,FALSE,"CCTV"}</definedName>
    <definedName name="Manp." localSheetId="5" hidden="1">{#N/A,#N/A,FALSE,"CCTV"}</definedName>
    <definedName name="Manp." localSheetId="13" hidden="1">{#N/A,#N/A,FALSE,"CCTV"}</definedName>
    <definedName name="Manp." localSheetId="14" hidden="1">{#N/A,#N/A,FALSE,"CCTV"}</definedName>
    <definedName name="Manp." localSheetId="15" hidden="1">{#N/A,#N/A,FALSE,"CCTV"}</definedName>
    <definedName name="Manp." hidden="1">{#N/A,#N/A,FALSE,"CCTV"}</definedName>
    <definedName name="Manpnew" localSheetId="3" hidden="1">{#N/A,#N/A,FALSE,"CCTV"}</definedName>
    <definedName name="Manpnew" localSheetId="2" hidden="1">{#N/A,#N/A,FALSE,"CCTV"}</definedName>
    <definedName name="Manpnew" localSheetId="4" hidden="1">{#N/A,#N/A,FALSE,"CCTV"}</definedName>
    <definedName name="Manpnew" localSheetId="16" hidden="1">{#N/A,#N/A,FALSE,"CCTV"}</definedName>
    <definedName name="Manpnew" localSheetId="21" hidden="1">{#N/A,#N/A,FALSE,"CCTV"}</definedName>
    <definedName name="Manpnew" localSheetId="5" hidden="1">{#N/A,#N/A,FALSE,"CCTV"}</definedName>
    <definedName name="Manpnew" localSheetId="13" hidden="1">{#N/A,#N/A,FALSE,"CCTV"}</definedName>
    <definedName name="Manpnew" localSheetId="14" hidden="1">{#N/A,#N/A,FALSE,"CCTV"}</definedName>
    <definedName name="Manpnew" localSheetId="15" hidden="1">{#N/A,#N/A,FALSE,"CCTV"}</definedName>
    <definedName name="Manpnew" hidden="1">{#N/A,#N/A,FALSE,"CCTV"}</definedName>
    <definedName name="MANPOWER2" localSheetId="3"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9"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8"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0"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0"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2"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1"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2"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4"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6"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21"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5"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23"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7"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3"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8"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4"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5"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rkup" localSheetId="3">[51]Summary!$D$18</definedName>
    <definedName name="Markup" localSheetId="2">[51]Summary!$D$18</definedName>
    <definedName name="Markup" localSheetId="4">[51]Summary!$D$18</definedName>
    <definedName name="Markup" localSheetId="16">[51]Summary!$D$18</definedName>
    <definedName name="Markup" localSheetId="21">[51]Summary!$D$18</definedName>
    <definedName name="Markup" localSheetId="5">[51]Summary!$D$18</definedName>
    <definedName name="Markup" localSheetId="13">[51]Summary!$D$18</definedName>
    <definedName name="Markup" localSheetId="18">[51]Summary!$D$18</definedName>
    <definedName name="Markup" localSheetId="14">[51]Summary!$D$18</definedName>
    <definedName name="Markup" localSheetId="15">[51]Summary!$D$18</definedName>
    <definedName name="Markup">[51]Summary!$D$18</definedName>
    <definedName name="MAS" localSheetId="3" hidden="1">{#N/A,#N/A,FALSE,"Project Cost Summary";#N/A,#N/A,FALSE,"Man Hour Summary"}</definedName>
    <definedName name="MAS" localSheetId="9" hidden="1">{#N/A,#N/A,FALSE,"Project Cost Summary";#N/A,#N/A,FALSE,"Man Hour Summary"}</definedName>
    <definedName name="MAS" localSheetId="8" hidden="1">{#N/A,#N/A,FALSE,"Project Cost Summary";#N/A,#N/A,FALSE,"Man Hour Summary"}</definedName>
    <definedName name="MAS" localSheetId="0" hidden="1">{#N/A,#N/A,FALSE,"Project Cost Summary";#N/A,#N/A,FALSE,"Man Hour Summary"}</definedName>
    <definedName name="MAS" localSheetId="10" hidden="1">{#N/A,#N/A,FALSE,"Project Cost Summary";#N/A,#N/A,FALSE,"Man Hour Summary"}</definedName>
    <definedName name="MAS" localSheetId="6" hidden="1">{#N/A,#N/A,FALSE,"Project Cost Summary";#N/A,#N/A,FALSE,"Man Hour Summary"}</definedName>
    <definedName name="MAS" localSheetId="12" hidden="1">{#N/A,#N/A,FALSE,"Project Cost Summary";#N/A,#N/A,FALSE,"Man Hour Summary"}</definedName>
    <definedName name="MAS" localSheetId="11" hidden="1">{#N/A,#N/A,FALSE,"Project Cost Summary";#N/A,#N/A,FALSE,"Man Hour Summary"}</definedName>
    <definedName name="MAS" localSheetId="1" hidden="1">{#N/A,#N/A,FALSE,"Project Cost Summary";#N/A,#N/A,FALSE,"Man Hour Summary"}</definedName>
    <definedName name="MAS" localSheetId="2" hidden="1">{#N/A,#N/A,FALSE,"Project Cost Summary";#N/A,#N/A,FALSE,"Man Hour Summary"}</definedName>
    <definedName name="MAS" localSheetId="4" hidden="1">{#N/A,#N/A,FALSE,"Project Cost Summary";#N/A,#N/A,FALSE,"Man Hour Summary"}</definedName>
    <definedName name="MAS" localSheetId="16" hidden="1">{#N/A,#N/A,FALSE,"Project Cost Summary";#N/A,#N/A,FALSE,"Man Hour Summary"}</definedName>
    <definedName name="MAS" localSheetId="21" hidden="1">{#N/A,#N/A,FALSE,"Project Cost Summary";#N/A,#N/A,FALSE,"Man Hour Summary"}</definedName>
    <definedName name="MAS" localSheetId="5" hidden="1">{#N/A,#N/A,FALSE,"Project Cost Summary";#N/A,#N/A,FALSE,"Man Hour Summary"}</definedName>
    <definedName name="MAS" localSheetId="23" hidden="1">{#N/A,#N/A,FALSE,"Project Cost Summary";#N/A,#N/A,FALSE,"Man Hour Summary"}</definedName>
    <definedName name="MAS" localSheetId="7" hidden="1">{#N/A,#N/A,FALSE,"Project Cost Summary";#N/A,#N/A,FALSE,"Man Hour Summary"}</definedName>
    <definedName name="MAS" localSheetId="13" hidden="1">{#N/A,#N/A,FALSE,"Project Cost Summary";#N/A,#N/A,FALSE,"Man Hour Summary"}</definedName>
    <definedName name="MAS" localSheetId="18" hidden="1">{#N/A,#N/A,FALSE,"Project Cost Summary";#N/A,#N/A,FALSE,"Man Hour Summary"}</definedName>
    <definedName name="MAS" localSheetId="14" hidden="1">{#N/A,#N/A,FALSE,"Project Cost Summary";#N/A,#N/A,FALSE,"Man Hour Summary"}</definedName>
    <definedName name="MAS" localSheetId="15" hidden="1">{#N/A,#N/A,FALSE,"Project Cost Summary";#N/A,#N/A,FALSE,"Man Hour Summary"}</definedName>
    <definedName name="MAS" hidden="1">{#N/A,#N/A,FALSE,"Project Cost Summary";#N/A,#N/A,FALSE,"Man Hour Summary"}</definedName>
    <definedName name="MASVT">[32]Tables!$C$2:$AA$14</definedName>
    <definedName name="Material_Baffle" localSheetId="3">[34]DATA_LIST!#REF!</definedName>
    <definedName name="Material_Baffle" localSheetId="2">[34]DATA_LIST!#REF!</definedName>
    <definedName name="Material_Baffle" localSheetId="4">[34]DATA_LIST!#REF!</definedName>
    <definedName name="Material_Baffle" localSheetId="16">[34]DATA_LIST!#REF!</definedName>
    <definedName name="Material_Baffle" localSheetId="21">[34]DATA_LIST!#REF!</definedName>
    <definedName name="Material_Baffle" localSheetId="5">[34]DATA_LIST!#REF!</definedName>
    <definedName name="Material_Baffle" localSheetId="13">[34]DATA_LIST!#REF!</definedName>
    <definedName name="Material_Baffle" localSheetId="18">[34]DATA_LIST!#REF!</definedName>
    <definedName name="Material_Baffle" localSheetId="14">[34]DATA_LIST!#REF!</definedName>
    <definedName name="Material_Baffle" localSheetId="15">[34]DATA_LIST!#REF!</definedName>
    <definedName name="Material_Baffle">[34]DATA_LIST!#REF!</definedName>
    <definedName name="Material_Baffles" localSheetId="3">[34]DATA_LIST!$G$4:$G$11</definedName>
    <definedName name="Material_Baffles" localSheetId="2">[34]DATA_LIST!$G$4:$G$11</definedName>
    <definedName name="Material_Baffles" localSheetId="4">[34]DATA_LIST!$G$4:$G$11</definedName>
    <definedName name="Material_Baffles" localSheetId="16">[34]DATA_LIST!$G$4:$G$11</definedName>
    <definedName name="Material_Baffles" localSheetId="21">[34]DATA_LIST!$G$4:$G$11</definedName>
    <definedName name="Material_Baffles" localSheetId="5">[34]DATA_LIST!$G$4:$G$11</definedName>
    <definedName name="Material_Baffles" localSheetId="13">[34]DATA_LIST!$G$4:$G$11</definedName>
    <definedName name="Material_Baffles" localSheetId="18">[34]DATA_LIST!$G$4:$G$11</definedName>
    <definedName name="Material_Baffles" localSheetId="14">[34]DATA_LIST!$G$4:$G$11</definedName>
    <definedName name="Material_Baffles" localSheetId="15">[34]DATA_LIST!$G$4:$G$11</definedName>
    <definedName name="Material_Baffles">[34]DATA_LIST!$G$4:$G$11</definedName>
    <definedName name="Material_Liners" localSheetId="3">[34]DATA_LIST!$H$4:$H$11</definedName>
    <definedName name="Material_Liners" localSheetId="2">[34]DATA_LIST!$H$4:$H$11</definedName>
    <definedName name="Material_Liners" localSheetId="4">[34]DATA_LIST!$H$4:$H$11</definedName>
    <definedName name="Material_Liners" localSheetId="16">[34]DATA_LIST!$H$4:$H$11</definedName>
    <definedName name="Material_Liners" localSheetId="21">[34]DATA_LIST!$H$4:$H$11</definedName>
    <definedName name="Material_Liners" localSheetId="5">[34]DATA_LIST!$H$4:$H$11</definedName>
    <definedName name="Material_Liners" localSheetId="13">[34]DATA_LIST!$H$4:$H$11</definedName>
    <definedName name="Material_Liners" localSheetId="18">[34]DATA_LIST!$H$4:$H$11</definedName>
    <definedName name="Material_Liners" localSheetId="14">[34]DATA_LIST!$H$4:$H$11</definedName>
    <definedName name="Material_Liners" localSheetId="15">[34]DATA_LIST!$H$4:$H$11</definedName>
    <definedName name="Material_Liners">[34]DATA_LIST!$H$4:$H$11</definedName>
    <definedName name="Material1" localSheetId="3" hidden="1">{#N/A,#N/A,TRUE,"Mhr_Sum"}</definedName>
    <definedName name="Material1" localSheetId="9" hidden="1">{#N/A,#N/A,TRUE,"Mhr_Sum"}</definedName>
    <definedName name="Material1" localSheetId="8" hidden="1">{#N/A,#N/A,TRUE,"Mhr_Sum"}</definedName>
    <definedName name="Material1" localSheetId="0" hidden="1">{#N/A,#N/A,TRUE,"Mhr_Sum"}</definedName>
    <definedName name="Material1" localSheetId="10" hidden="1">{#N/A,#N/A,TRUE,"Mhr_Sum"}</definedName>
    <definedName name="Material1" localSheetId="6" hidden="1">{#N/A,#N/A,TRUE,"Mhr_Sum"}</definedName>
    <definedName name="Material1" localSheetId="12" hidden="1">{#N/A,#N/A,TRUE,"Mhr_Sum"}</definedName>
    <definedName name="Material1" localSheetId="11" hidden="1">{#N/A,#N/A,TRUE,"Mhr_Sum"}</definedName>
    <definedName name="Material1" localSheetId="1" hidden="1">{#N/A,#N/A,TRUE,"Mhr_Sum"}</definedName>
    <definedName name="Material1" localSheetId="2" hidden="1">{#N/A,#N/A,TRUE,"Mhr_Sum"}</definedName>
    <definedName name="Material1" localSheetId="4" hidden="1">{#N/A,#N/A,TRUE,"Mhr_Sum"}</definedName>
    <definedName name="Material1" localSheetId="16" hidden="1">{#N/A,#N/A,TRUE,"Mhr_Sum"}</definedName>
    <definedName name="Material1" localSheetId="21" hidden="1">{#N/A,#N/A,TRUE,"Mhr_Sum"}</definedName>
    <definedName name="Material1" localSheetId="5" hidden="1">{#N/A,#N/A,TRUE,"Mhr_Sum"}</definedName>
    <definedName name="Material1" localSheetId="23" hidden="1">{#N/A,#N/A,TRUE,"Mhr_Sum"}</definedName>
    <definedName name="Material1" localSheetId="7" hidden="1">{#N/A,#N/A,TRUE,"Mhr_Sum"}</definedName>
    <definedName name="Material1" localSheetId="13" hidden="1">{#N/A,#N/A,TRUE,"Mhr_Sum"}</definedName>
    <definedName name="Material1" localSheetId="18" hidden="1">{#N/A,#N/A,TRUE,"Mhr_Sum"}</definedName>
    <definedName name="Material1" localSheetId="14" hidden="1">{#N/A,#N/A,TRUE,"Mhr_Sum"}</definedName>
    <definedName name="Material1" localSheetId="15" hidden="1">{#N/A,#N/A,TRUE,"Mhr_Sum"}</definedName>
    <definedName name="Material1" hidden="1">{#N/A,#N/A,TRUE,"Mhr_Sum"}</definedName>
    <definedName name="MaterialMatrix_1" localSheetId="3">[69]DATA_REFERENCE!$D$3:$F$16</definedName>
    <definedName name="MaterialMatrix_1" localSheetId="2">[69]DATA_REFERENCE!$D$3:$F$16</definedName>
    <definedName name="MaterialMatrix_1" localSheetId="4">[69]DATA_REFERENCE!$D$3:$F$16</definedName>
    <definedName name="MaterialMatrix_1" localSheetId="16">[69]DATA_REFERENCE!$D$3:$F$16</definedName>
    <definedName name="MaterialMatrix_1" localSheetId="21">[69]DATA_REFERENCE!$D$3:$F$16</definedName>
    <definedName name="MaterialMatrix_1" localSheetId="5">[69]DATA_REFERENCE!$D$3:$F$16</definedName>
    <definedName name="MaterialMatrix_1" localSheetId="13">[69]DATA_REFERENCE!$D$3:$F$16</definedName>
    <definedName name="MaterialMatrix_1" localSheetId="18">[69]DATA_REFERENCE!$D$3:$F$16</definedName>
    <definedName name="MaterialMatrix_1" localSheetId="14">[69]DATA_REFERENCE!$D$3:$F$16</definedName>
    <definedName name="MaterialMatrix_1" localSheetId="15">[69]DATA_REFERENCE!$D$3:$F$16</definedName>
    <definedName name="MaterialMatrix_1">[69]DATA_REFERENCE!$D$3:$F$16</definedName>
    <definedName name="MaterialMatrix_2" localSheetId="3">[69]DATA_REFERENCE!$I$4:$K$9</definedName>
    <definedName name="MaterialMatrix_2" localSheetId="2">[69]DATA_REFERENCE!$I$4:$K$9</definedName>
    <definedName name="MaterialMatrix_2" localSheetId="4">[69]DATA_REFERENCE!$I$4:$K$9</definedName>
    <definedName name="MaterialMatrix_2" localSheetId="16">[69]DATA_REFERENCE!$I$4:$K$9</definedName>
    <definedName name="MaterialMatrix_2" localSheetId="21">[69]DATA_REFERENCE!$I$4:$K$9</definedName>
    <definedName name="MaterialMatrix_2" localSheetId="5">[69]DATA_REFERENCE!$I$4:$K$9</definedName>
    <definedName name="MaterialMatrix_2" localSheetId="13">[69]DATA_REFERENCE!$I$4:$K$9</definedName>
    <definedName name="MaterialMatrix_2" localSheetId="18">[69]DATA_REFERENCE!$I$4:$K$9</definedName>
    <definedName name="MaterialMatrix_2" localSheetId="14">[69]DATA_REFERENCE!$I$4:$K$9</definedName>
    <definedName name="MaterialMatrix_2" localSheetId="15">[69]DATA_REFERENCE!$I$4:$K$9</definedName>
    <definedName name="MaterialMatrix_2">[69]DATA_REFERENCE!$I$4:$K$9</definedName>
    <definedName name="MATL_Rate">#REF!</definedName>
    <definedName name="mau">#REF!</definedName>
    <definedName name="max" localSheetId="3">[80]Renf_flat_center!#REF!</definedName>
    <definedName name="max" localSheetId="2">[80]Renf_flat_center!#REF!</definedName>
    <definedName name="max" localSheetId="4">[80]Renf_flat_center!#REF!</definedName>
    <definedName name="max" localSheetId="16">[80]Renf_flat_center!#REF!</definedName>
    <definedName name="max" localSheetId="21">[80]Renf_flat_center!#REF!</definedName>
    <definedName name="max" localSheetId="5">[80]Renf_flat_center!#REF!</definedName>
    <definedName name="max" localSheetId="13">[80]Renf_flat_center!#REF!</definedName>
    <definedName name="max" localSheetId="18">[80]Renf_flat_center!#REF!</definedName>
    <definedName name="max" localSheetId="14">[80]Renf_flat_center!#REF!</definedName>
    <definedName name="max" localSheetId="15">[80]Renf_flat_center!#REF!</definedName>
    <definedName name="max">[80]Renf_flat_center!#REF!</definedName>
    <definedName name="max_col_pitch" localSheetId="23">#REF!</definedName>
    <definedName name="max_col_pitch">#REF!</definedName>
    <definedName name="Max_Ship_Lg" localSheetId="3">'[41]Noise (3)'!$O$46</definedName>
    <definedName name="Max_Ship_Lg" localSheetId="2">'[41]Noise (3)'!$O$46</definedName>
    <definedName name="Max_Ship_Lg" localSheetId="4">'[41]Noise (3)'!$O$46</definedName>
    <definedName name="Max_Ship_Lg" localSheetId="16">'[41]Noise (3)'!$O$46</definedName>
    <definedName name="Max_Ship_Lg" localSheetId="21">'[41]Noise (3)'!$O$46</definedName>
    <definedName name="Max_Ship_Lg" localSheetId="5">'[41]Noise (3)'!$O$46</definedName>
    <definedName name="Max_Ship_Lg" localSheetId="13">'[41]Noise (3)'!$O$46</definedName>
    <definedName name="Max_Ship_Lg" localSheetId="18">'[41]Noise (3)'!$O$46</definedName>
    <definedName name="Max_Ship_Lg" localSheetId="14">'[41]Noise (3)'!$O$46</definedName>
    <definedName name="Max_Ship_Lg" localSheetId="15">'[41]Noise (3)'!$O$46</definedName>
    <definedName name="Max_Ship_Lg">'[41]Noise (3)'!$O$46</definedName>
    <definedName name="Maximum_Wind_Deflection" localSheetId="23">#REF!</definedName>
    <definedName name="Maximum_Wind_Deflection">#REF!</definedName>
    <definedName name="Mba1p">#REF!</definedName>
    <definedName name="Mba3p">#REF!</definedName>
    <definedName name="Mbb3p">#REF!</definedName>
    <definedName name="Mbn1p">#REF!</definedName>
    <definedName name="MCCO" localSheetId="3" hidden="1">{#N/A,#N/A,FALSE,"CCTV"}</definedName>
    <definedName name="MCCO" localSheetId="2" hidden="1">{#N/A,#N/A,FALSE,"CCTV"}</definedName>
    <definedName name="MCCO" localSheetId="4" hidden="1">{#N/A,#N/A,FALSE,"CCTV"}</definedName>
    <definedName name="MCCO" localSheetId="16" hidden="1">{#N/A,#N/A,FALSE,"CCTV"}</definedName>
    <definedName name="MCCO" localSheetId="21" hidden="1">{#N/A,#N/A,FALSE,"CCTV"}</definedName>
    <definedName name="MCCO" localSheetId="5" hidden="1">{#N/A,#N/A,FALSE,"CCTV"}</definedName>
    <definedName name="MCCO" localSheetId="13" hidden="1">{#N/A,#N/A,FALSE,"CCTV"}</definedName>
    <definedName name="MCCO" localSheetId="14" hidden="1">{#N/A,#N/A,FALSE,"CCTV"}</definedName>
    <definedName name="MCCO" localSheetId="15" hidden="1">{#N/A,#N/A,FALSE,"CCTV"}</definedName>
    <definedName name="MCCO" hidden="1">{#N/A,#N/A,FALSE,"CCTV"}</definedName>
    <definedName name="MCCO10" localSheetId="3" hidden="1">{#N/A,#N/A,FALSE,"CCTV"}</definedName>
    <definedName name="MCCO10" localSheetId="2" hidden="1">{#N/A,#N/A,FALSE,"CCTV"}</definedName>
    <definedName name="MCCO10" localSheetId="4" hidden="1">{#N/A,#N/A,FALSE,"CCTV"}</definedName>
    <definedName name="MCCO10" localSheetId="16" hidden="1">{#N/A,#N/A,FALSE,"CCTV"}</definedName>
    <definedName name="MCCO10" localSheetId="21" hidden="1">{#N/A,#N/A,FALSE,"CCTV"}</definedName>
    <definedName name="MCCO10" localSheetId="5" hidden="1">{#N/A,#N/A,FALSE,"CCTV"}</definedName>
    <definedName name="MCCO10" localSheetId="13" hidden="1">{#N/A,#N/A,FALSE,"CCTV"}</definedName>
    <definedName name="MCCO10" localSheetId="14" hidden="1">{#N/A,#N/A,FALSE,"CCTV"}</definedName>
    <definedName name="MCCO10" localSheetId="15" hidden="1">{#N/A,#N/A,FALSE,"CCTV"}</definedName>
    <definedName name="MCCO10" hidden="1">{#N/A,#N/A,FALSE,"CCTV"}</definedName>
    <definedName name="MCCO11" localSheetId="3" hidden="1">{#N/A,#N/A,FALSE,"CCTV"}</definedName>
    <definedName name="MCCO11" localSheetId="2" hidden="1">{#N/A,#N/A,FALSE,"CCTV"}</definedName>
    <definedName name="MCCO11" localSheetId="4" hidden="1">{#N/A,#N/A,FALSE,"CCTV"}</definedName>
    <definedName name="MCCO11" localSheetId="16" hidden="1">{#N/A,#N/A,FALSE,"CCTV"}</definedName>
    <definedName name="MCCO11" localSheetId="21" hidden="1">{#N/A,#N/A,FALSE,"CCTV"}</definedName>
    <definedName name="MCCO11" localSheetId="5" hidden="1">{#N/A,#N/A,FALSE,"CCTV"}</definedName>
    <definedName name="MCCO11" localSheetId="13" hidden="1">{#N/A,#N/A,FALSE,"CCTV"}</definedName>
    <definedName name="MCCO11" localSheetId="14" hidden="1">{#N/A,#N/A,FALSE,"CCTV"}</definedName>
    <definedName name="MCCO11" localSheetId="15" hidden="1">{#N/A,#N/A,FALSE,"CCTV"}</definedName>
    <definedName name="MCCO11" hidden="1">{#N/A,#N/A,FALSE,"CCTV"}</definedName>
    <definedName name="MCCO12" localSheetId="3" hidden="1">{#N/A,#N/A,FALSE,"CCTV"}</definedName>
    <definedName name="MCCO12" localSheetId="2" hidden="1">{#N/A,#N/A,FALSE,"CCTV"}</definedName>
    <definedName name="MCCO12" localSheetId="4" hidden="1">{#N/A,#N/A,FALSE,"CCTV"}</definedName>
    <definedName name="MCCO12" localSheetId="16" hidden="1">{#N/A,#N/A,FALSE,"CCTV"}</definedName>
    <definedName name="MCCO12" localSheetId="21" hidden="1">{#N/A,#N/A,FALSE,"CCTV"}</definedName>
    <definedName name="MCCO12" localSheetId="5" hidden="1">{#N/A,#N/A,FALSE,"CCTV"}</definedName>
    <definedName name="MCCO12" localSheetId="13" hidden="1">{#N/A,#N/A,FALSE,"CCTV"}</definedName>
    <definedName name="MCCO12" localSheetId="14" hidden="1">{#N/A,#N/A,FALSE,"CCTV"}</definedName>
    <definedName name="MCCO12" localSheetId="15" hidden="1">{#N/A,#N/A,FALSE,"CCTV"}</definedName>
    <definedName name="MCCO12" hidden="1">{#N/A,#N/A,FALSE,"CCTV"}</definedName>
    <definedName name="MCCO13" localSheetId="3" hidden="1">{#N/A,#N/A,FALSE,"CCTV"}</definedName>
    <definedName name="MCCO13" localSheetId="2" hidden="1">{#N/A,#N/A,FALSE,"CCTV"}</definedName>
    <definedName name="MCCO13" localSheetId="4" hidden="1">{#N/A,#N/A,FALSE,"CCTV"}</definedName>
    <definedName name="MCCO13" localSheetId="16" hidden="1">{#N/A,#N/A,FALSE,"CCTV"}</definedName>
    <definedName name="MCCO13" localSheetId="21" hidden="1">{#N/A,#N/A,FALSE,"CCTV"}</definedName>
    <definedName name="MCCO13" localSheetId="5" hidden="1">{#N/A,#N/A,FALSE,"CCTV"}</definedName>
    <definedName name="MCCO13" localSheetId="13" hidden="1">{#N/A,#N/A,FALSE,"CCTV"}</definedName>
    <definedName name="MCCO13" localSheetId="14" hidden="1">{#N/A,#N/A,FALSE,"CCTV"}</definedName>
    <definedName name="MCCO13" localSheetId="15" hidden="1">{#N/A,#N/A,FALSE,"CCTV"}</definedName>
    <definedName name="MCCO13" hidden="1">{#N/A,#N/A,FALSE,"CCTV"}</definedName>
    <definedName name="MCCO3" localSheetId="3" hidden="1">{#N/A,#N/A,FALSE,"CCTV"}</definedName>
    <definedName name="MCCO3" localSheetId="2" hidden="1">{#N/A,#N/A,FALSE,"CCTV"}</definedName>
    <definedName name="MCCO3" localSheetId="4" hidden="1">{#N/A,#N/A,FALSE,"CCTV"}</definedName>
    <definedName name="MCCO3" localSheetId="16" hidden="1">{#N/A,#N/A,FALSE,"CCTV"}</definedName>
    <definedName name="MCCO3" localSheetId="21" hidden="1">{#N/A,#N/A,FALSE,"CCTV"}</definedName>
    <definedName name="MCCO3" localSheetId="5" hidden="1">{#N/A,#N/A,FALSE,"CCTV"}</definedName>
    <definedName name="MCCO3" localSheetId="13" hidden="1">{#N/A,#N/A,FALSE,"CCTV"}</definedName>
    <definedName name="MCCO3" localSheetId="14" hidden="1">{#N/A,#N/A,FALSE,"CCTV"}</definedName>
    <definedName name="MCCO3" localSheetId="15" hidden="1">{#N/A,#N/A,FALSE,"CCTV"}</definedName>
    <definedName name="MCCO3" hidden="1">{#N/A,#N/A,FALSE,"CCTV"}</definedName>
    <definedName name="MCCO4" localSheetId="3" hidden="1">{#N/A,#N/A,FALSE,"CCTV"}</definedName>
    <definedName name="MCCO4" localSheetId="2" hidden="1">{#N/A,#N/A,FALSE,"CCTV"}</definedName>
    <definedName name="MCCO4" localSheetId="4" hidden="1">{#N/A,#N/A,FALSE,"CCTV"}</definedName>
    <definedName name="MCCO4" localSheetId="16" hidden="1">{#N/A,#N/A,FALSE,"CCTV"}</definedName>
    <definedName name="MCCO4" localSheetId="21" hidden="1">{#N/A,#N/A,FALSE,"CCTV"}</definedName>
    <definedName name="MCCO4" localSheetId="5" hidden="1">{#N/A,#N/A,FALSE,"CCTV"}</definedName>
    <definedName name="MCCO4" localSheetId="13" hidden="1">{#N/A,#N/A,FALSE,"CCTV"}</definedName>
    <definedName name="MCCO4" localSheetId="14" hidden="1">{#N/A,#N/A,FALSE,"CCTV"}</definedName>
    <definedName name="MCCO4" localSheetId="15" hidden="1">{#N/A,#N/A,FALSE,"CCTV"}</definedName>
    <definedName name="MCCO4" hidden="1">{#N/A,#N/A,FALSE,"CCTV"}</definedName>
    <definedName name="MCCO5" localSheetId="3" hidden="1">{#N/A,#N/A,FALSE,"CCTV"}</definedName>
    <definedName name="MCCO5" localSheetId="2" hidden="1">{#N/A,#N/A,FALSE,"CCTV"}</definedName>
    <definedName name="MCCO5" localSheetId="4" hidden="1">{#N/A,#N/A,FALSE,"CCTV"}</definedName>
    <definedName name="MCCO5" localSheetId="16" hidden="1">{#N/A,#N/A,FALSE,"CCTV"}</definedName>
    <definedName name="MCCO5" localSheetId="21" hidden="1">{#N/A,#N/A,FALSE,"CCTV"}</definedName>
    <definedName name="MCCO5" localSheetId="5" hidden="1">{#N/A,#N/A,FALSE,"CCTV"}</definedName>
    <definedName name="MCCO5" localSheetId="13" hidden="1">{#N/A,#N/A,FALSE,"CCTV"}</definedName>
    <definedName name="MCCO5" localSheetId="14" hidden="1">{#N/A,#N/A,FALSE,"CCTV"}</definedName>
    <definedName name="MCCO5" localSheetId="15" hidden="1">{#N/A,#N/A,FALSE,"CCTV"}</definedName>
    <definedName name="MCCO5" hidden="1">{#N/A,#N/A,FALSE,"CCTV"}</definedName>
    <definedName name="MCCO6" localSheetId="3" hidden="1">{#N/A,#N/A,FALSE,"CCTV"}</definedName>
    <definedName name="MCCO6" localSheetId="2" hidden="1">{#N/A,#N/A,FALSE,"CCTV"}</definedName>
    <definedName name="MCCO6" localSheetId="4" hidden="1">{#N/A,#N/A,FALSE,"CCTV"}</definedName>
    <definedName name="MCCO6" localSheetId="16" hidden="1">{#N/A,#N/A,FALSE,"CCTV"}</definedName>
    <definedName name="MCCO6" localSheetId="21" hidden="1">{#N/A,#N/A,FALSE,"CCTV"}</definedName>
    <definedName name="MCCO6" localSheetId="5" hidden="1">{#N/A,#N/A,FALSE,"CCTV"}</definedName>
    <definedName name="MCCO6" localSheetId="13" hidden="1">{#N/A,#N/A,FALSE,"CCTV"}</definedName>
    <definedName name="MCCO6" localSheetId="14" hidden="1">{#N/A,#N/A,FALSE,"CCTV"}</definedName>
    <definedName name="MCCO6" localSheetId="15" hidden="1">{#N/A,#N/A,FALSE,"CCTV"}</definedName>
    <definedName name="MCCO6" hidden="1">{#N/A,#N/A,FALSE,"CCTV"}</definedName>
    <definedName name="MCCO7" localSheetId="3" hidden="1">{#N/A,#N/A,FALSE,"CCTV"}</definedName>
    <definedName name="MCCO7" localSheetId="2" hidden="1">{#N/A,#N/A,FALSE,"CCTV"}</definedName>
    <definedName name="MCCO7" localSheetId="4" hidden="1">{#N/A,#N/A,FALSE,"CCTV"}</definedName>
    <definedName name="MCCO7" localSheetId="16" hidden="1">{#N/A,#N/A,FALSE,"CCTV"}</definedName>
    <definedName name="MCCO7" localSheetId="21" hidden="1">{#N/A,#N/A,FALSE,"CCTV"}</definedName>
    <definedName name="MCCO7" localSheetId="5" hidden="1">{#N/A,#N/A,FALSE,"CCTV"}</definedName>
    <definedName name="MCCO7" localSheetId="13" hidden="1">{#N/A,#N/A,FALSE,"CCTV"}</definedName>
    <definedName name="MCCO7" localSheetId="14" hidden="1">{#N/A,#N/A,FALSE,"CCTV"}</definedName>
    <definedName name="MCCO7" localSheetId="15" hidden="1">{#N/A,#N/A,FALSE,"CCTV"}</definedName>
    <definedName name="MCCO7" hidden="1">{#N/A,#N/A,FALSE,"CCTV"}</definedName>
    <definedName name="MCCO8" localSheetId="3" hidden="1">{#N/A,#N/A,FALSE,"CCTV"}</definedName>
    <definedName name="MCCO8" localSheetId="2" hidden="1">{#N/A,#N/A,FALSE,"CCTV"}</definedName>
    <definedName name="MCCO8" localSheetId="4" hidden="1">{#N/A,#N/A,FALSE,"CCTV"}</definedName>
    <definedName name="MCCO8" localSheetId="16" hidden="1">{#N/A,#N/A,FALSE,"CCTV"}</definedName>
    <definedName name="MCCO8" localSheetId="21" hidden="1">{#N/A,#N/A,FALSE,"CCTV"}</definedName>
    <definedName name="MCCO8" localSheetId="5" hidden="1">{#N/A,#N/A,FALSE,"CCTV"}</definedName>
    <definedName name="MCCO8" localSheetId="13" hidden="1">{#N/A,#N/A,FALSE,"CCTV"}</definedName>
    <definedName name="MCCO8" localSheetId="14" hidden="1">{#N/A,#N/A,FALSE,"CCTV"}</definedName>
    <definedName name="MCCO8" localSheetId="15" hidden="1">{#N/A,#N/A,FALSE,"CCTV"}</definedName>
    <definedName name="MCCO8" hidden="1">{#N/A,#N/A,FALSE,"CCTV"}</definedName>
    <definedName name="MCCO9" localSheetId="3" hidden="1">{#N/A,#N/A,FALSE,"CCTV"}</definedName>
    <definedName name="MCCO9" localSheetId="2" hidden="1">{#N/A,#N/A,FALSE,"CCTV"}</definedName>
    <definedName name="MCCO9" localSheetId="4" hidden="1">{#N/A,#N/A,FALSE,"CCTV"}</definedName>
    <definedName name="MCCO9" localSheetId="16" hidden="1">{#N/A,#N/A,FALSE,"CCTV"}</definedName>
    <definedName name="MCCO9" localSheetId="21" hidden="1">{#N/A,#N/A,FALSE,"CCTV"}</definedName>
    <definedName name="MCCO9" localSheetId="5" hidden="1">{#N/A,#N/A,FALSE,"CCTV"}</definedName>
    <definedName name="MCCO9" localSheetId="13" hidden="1">{#N/A,#N/A,FALSE,"CCTV"}</definedName>
    <definedName name="MCCO9" localSheetId="14" hidden="1">{#N/A,#N/A,FALSE,"CCTV"}</definedName>
    <definedName name="MCCO9" localSheetId="15" hidden="1">{#N/A,#N/A,FALSE,"CCTV"}</definedName>
    <definedName name="MCCO9" hidden="1">{#N/A,#N/A,FALSE,"CCTV"}</definedName>
    <definedName name="MCCOÙ" localSheetId="3" hidden="1">{#N/A,#N/A,FALSE,"CCTV"}</definedName>
    <definedName name="MCCOÙ" localSheetId="2" hidden="1">{#N/A,#N/A,FALSE,"CCTV"}</definedName>
    <definedName name="MCCOÙ" localSheetId="4" hidden="1">{#N/A,#N/A,FALSE,"CCTV"}</definedName>
    <definedName name="MCCOÙ" localSheetId="16" hidden="1">{#N/A,#N/A,FALSE,"CCTV"}</definedName>
    <definedName name="MCCOÙ" localSheetId="21" hidden="1">{#N/A,#N/A,FALSE,"CCTV"}</definedName>
    <definedName name="MCCOÙ" localSheetId="5" hidden="1">{#N/A,#N/A,FALSE,"CCTV"}</definedName>
    <definedName name="MCCOÙ" localSheetId="13" hidden="1">{#N/A,#N/A,FALSE,"CCTV"}</definedName>
    <definedName name="MCCOÙ" localSheetId="14" hidden="1">{#N/A,#N/A,FALSE,"CCTV"}</definedName>
    <definedName name="MCCOÙ" localSheetId="15" hidden="1">{#N/A,#N/A,FALSE,"CCTV"}</definedName>
    <definedName name="MCCOÙ" hidden="1">{#N/A,#N/A,FALSE,"CCTV"}</definedName>
    <definedName name="MCEL" localSheetId="23">#REF!</definedName>
    <definedName name="MCEL">#REF!</definedName>
    <definedName name="MCFO" localSheetId="23">#REF!</definedName>
    <definedName name="MCFO">#REF!</definedName>
    <definedName name="MCWT" localSheetId="23">#REF!</definedName>
    <definedName name="MCWT">#REF!</definedName>
    <definedName name="MDR_">#REF!</definedName>
    <definedName name="measurement">#REF!</definedName>
    <definedName name="Mechanical" localSheetId="3">[51]Summary!$C$11</definedName>
    <definedName name="Mechanical" localSheetId="2">[51]Summary!$C$11</definedName>
    <definedName name="Mechanical" localSheetId="4">[51]Summary!$C$11</definedName>
    <definedName name="Mechanical" localSheetId="16">[51]Summary!$C$11</definedName>
    <definedName name="Mechanical" localSheetId="21">[51]Summary!$C$11</definedName>
    <definedName name="Mechanical" localSheetId="5">[51]Summary!$C$11</definedName>
    <definedName name="Mechanical" localSheetId="13">[51]Summary!$C$11</definedName>
    <definedName name="Mechanical" localSheetId="18">[51]Summary!$C$11</definedName>
    <definedName name="Mechanical" localSheetId="14">[51]Summary!$C$11</definedName>
    <definedName name="Mechanical" localSheetId="15">[51]Summary!$C$11</definedName>
    <definedName name="Mechanical">[51]Summary!$C$11</definedName>
    <definedName name="MENU" localSheetId="3">[1]PP!$HV$2:$IA$2</definedName>
    <definedName name="MENU" localSheetId="2">[1]PP!$HV$2:$IA$2</definedName>
    <definedName name="MENU" localSheetId="4">[1]PP!$HV$2:$IA$2</definedName>
    <definedName name="MENU" localSheetId="16">[1]PP!$HV$2:$IA$2</definedName>
    <definedName name="MENU" localSheetId="21">[1]PP!$HV$2:$IA$2</definedName>
    <definedName name="MENU" localSheetId="5">[1]PP!$HV$2:$IA$2</definedName>
    <definedName name="MENU" localSheetId="13">[1]PP!$HV$2:$IA$2</definedName>
    <definedName name="MENU" localSheetId="18">[1]PP!$HV$2:$IA$2</definedName>
    <definedName name="MENU" localSheetId="14">[1]PP!$HV$2:$IA$2</definedName>
    <definedName name="MENU" localSheetId="15">[1]PP!$HV$2:$IA$2</definedName>
    <definedName name="MENU">[1]PP!$HV$2:$IA$2</definedName>
    <definedName name="MES_10">#REF!</definedName>
    <definedName name="MES_11">#REF!</definedName>
    <definedName name="MES0" localSheetId="23">#REF!</definedName>
    <definedName name="MES0">#REF!</definedName>
    <definedName name="MES0_1" localSheetId="23">#REF!</definedName>
    <definedName name="MES0_1">#REF!</definedName>
    <definedName name="MES0_2" localSheetId="23">#REF!</definedName>
    <definedName name="MES0_2">#REF!</definedName>
    <definedName name="MES10_1" localSheetId="23">#REF!</definedName>
    <definedName name="MES10_1">#REF!</definedName>
    <definedName name="MES10_2" localSheetId="23">#REF!</definedName>
    <definedName name="MES10_2">#REF!</definedName>
    <definedName name="MES20_1" localSheetId="23">#REF!</definedName>
    <definedName name="MES20_1">#REF!</definedName>
    <definedName name="MES20_2" localSheetId="23">#REF!</definedName>
    <definedName name="MES20_2">#REF!</definedName>
    <definedName name="MES40_1" localSheetId="23">#REF!</definedName>
    <definedName name="MES40_1">#REF!</definedName>
    <definedName name="MES40_2" localSheetId="23">#REF!</definedName>
    <definedName name="MES40_2">#REF!</definedName>
    <definedName name="Metallbau">#REF!</definedName>
    <definedName name="metering" hidden="1">#REF!</definedName>
    <definedName name="MF">#REF!</definedName>
    <definedName name="MG_A">#REF!</definedName>
    <definedName name="mGrd">#REF!</definedName>
    <definedName name="mh">#REF!</definedName>
    <definedName name="min" localSheetId="3">[80]Renf_flat_center!#REF!</definedName>
    <definedName name="min" localSheetId="2">[80]Renf_flat_center!#REF!</definedName>
    <definedName name="min" localSheetId="4">[80]Renf_flat_center!#REF!</definedName>
    <definedName name="min" localSheetId="16">[80]Renf_flat_center!#REF!</definedName>
    <definedName name="min" localSheetId="21">[80]Renf_flat_center!#REF!</definedName>
    <definedName name="min" localSheetId="5">[80]Renf_flat_center!#REF!</definedName>
    <definedName name="min" localSheetId="13">[80]Renf_flat_center!#REF!</definedName>
    <definedName name="min" localSheetId="18">[80]Renf_flat_center!#REF!</definedName>
    <definedName name="min" localSheetId="14">[80]Renf_flat_center!#REF!</definedName>
    <definedName name="min" localSheetId="15">[80]Renf_flat_center!#REF!</definedName>
    <definedName name="min">[80]Renf_flat_center!#REF!</definedName>
    <definedName name="minA20A21">#REF!</definedName>
    <definedName name="MinAvgWallFactor" localSheetId="23">#REF!</definedName>
    <definedName name="MinAvgWallFactor">#REF!</definedName>
    <definedName name="Mineralwolle">#REF!</definedName>
    <definedName name="minS1S">#REF!</definedName>
    <definedName name="minS1S2">#REF!</definedName>
    <definedName name="Misc">[57]costing_Misc!$B$7:$N$20</definedName>
    <definedName name="Misc.ID" localSheetId="23">#REF!</definedName>
    <definedName name="Misc.ID">#REF!</definedName>
    <definedName name="MM" localSheetId="3" hidden="1">{#N/A,#N/A,FALSE,"단가표지"}</definedName>
    <definedName name="MM" localSheetId="2" hidden="1">{#N/A,#N/A,FALSE,"단가표지"}</definedName>
    <definedName name="MM" localSheetId="4" hidden="1">{#N/A,#N/A,FALSE,"단가표지"}</definedName>
    <definedName name="MM" localSheetId="16" hidden="1">{#N/A,#N/A,FALSE,"단가표지"}</definedName>
    <definedName name="MM" localSheetId="21" hidden="1">{#N/A,#N/A,FALSE,"단가표지"}</definedName>
    <definedName name="MM" localSheetId="5" hidden="1">{#N/A,#N/A,FALSE,"단가표지"}</definedName>
    <definedName name="MM" localSheetId="13" hidden="1">{#N/A,#N/A,FALSE,"단가표지"}</definedName>
    <definedName name="MM" localSheetId="14" hidden="1">{#N/A,#N/A,FALSE,"단가표지"}</definedName>
    <definedName name="MM" localSheetId="15" hidden="1">{#N/A,#N/A,FALSE,"단가표지"}</definedName>
    <definedName name="MM" hidden="1">{#N/A,#N/A,FALSE,"단가표지"}</definedName>
    <definedName name="MM3_to_M3">0.000001</definedName>
    <definedName name="mmm" localSheetId="3" hidden="1">{"EqList",#N/A,FALSE,"Process"}</definedName>
    <definedName name="mmm" localSheetId="9" hidden="1">{"EqList",#N/A,FALSE,"Process"}</definedName>
    <definedName name="mmm" localSheetId="8" hidden="1">{"EqList",#N/A,FALSE,"Process"}</definedName>
    <definedName name="mmm" localSheetId="0" hidden="1">{"EqList",#N/A,FALSE,"Process"}</definedName>
    <definedName name="mmm" localSheetId="10" hidden="1">{"EqList",#N/A,FALSE,"Process"}</definedName>
    <definedName name="mmm" localSheetId="6" hidden="1">{"EqList",#N/A,FALSE,"Process"}</definedName>
    <definedName name="mmm" localSheetId="12" hidden="1">{"EqList",#N/A,FALSE,"Process"}</definedName>
    <definedName name="mmm" localSheetId="11" hidden="1">{"EqList",#N/A,FALSE,"Process"}</definedName>
    <definedName name="mmm" localSheetId="1" hidden="1">{"EqList",#N/A,FALSE,"Process"}</definedName>
    <definedName name="mmm" localSheetId="2" hidden="1">{"EqList",#N/A,FALSE,"Process"}</definedName>
    <definedName name="mmm" localSheetId="4" hidden="1">{"EqList",#N/A,FALSE,"Process"}</definedName>
    <definedName name="mmm" localSheetId="16" hidden="1">{"EqList",#N/A,FALSE,"Process"}</definedName>
    <definedName name="mmm" localSheetId="21" hidden="1">{"EqList",#N/A,FALSE,"Process"}</definedName>
    <definedName name="mmm" localSheetId="5" hidden="1">{"EqList",#N/A,FALSE,"Process"}</definedName>
    <definedName name="mmm" localSheetId="23" hidden="1">{"EqList",#N/A,FALSE,"Process"}</definedName>
    <definedName name="mmm" localSheetId="7" hidden="1">{"EqList",#N/A,FALSE,"Process"}</definedName>
    <definedName name="mmm" localSheetId="13" hidden="1">{"EqList",#N/A,FALSE,"Process"}</definedName>
    <definedName name="mmm" localSheetId="18" hidden="1">{"EqList",#N/A,FALSE,"Process"}</definedName>
    <definedName name="mmm" localSheetId="14" hidden="1">{"EqList",#N/A,FALSE,"Process"}</definedName>
    <definedName name="mmm" localSheetId="15" hidden="1">{"EqList",#N/A,FALSE,"Process"}</definedName>
    <definedName name="mmm" hidden="1">{"EqList",#N/A,FALSE,"Process"}</definedName>
    <definedName name="mmmm" localSheetId="3" hidden="1">{"'장비'!$A$3:$M$12"}</definedName>
    <definedName name="mmmm" localSheetId="2" hidden="1">{"'장비'!$A$3:$M$12"}</definedName>
    <definedName name="mmmm" localSheetId="4" hidden="1">{"'장비'!$A$3:$M$12"}</definedName>
    <definedName name="mmmm" localSheetId="16" hidden="1">{"'장비'!$A$3:$M$12"}</definedName>
    <definedName name="mmmm" localSheetId="21" hidden="1">{"'장비'!$A$3:$M$12"}</definedName>
    <definedName name="mmmm" localSheetId="5" hidden="1">{"'장비'!$A$3:$M$12"}</definedName>
    <definedName name="mmmm" localSheetId="13" hidden="1">{"'장비'!$A$3:$M$12"}</definedName>
    <definedName name="mmmm" localSheetId="14" hidden="1">{"'장비'!$A$3:$M$12"}</definedName>
    <definedName name="mmmm" localSheetId="15" hidden="1">{"'장비'!$A$3:$M$12"}</definedName>
    <definedName name="mmmm" hidden="1">{"'장비'!$A$3:$M$12"}</definedName>
    <definedName name="mmmmm" localSheetId="3" hidden="1">{#N/A,#N/A,FALSE,"CCTV"}</definedName>
    <definedName name="mmmmm" localSheetId="9" hidden="1">{#N/A,#N/A,FALSE,"CCTV"}</definedName>
    <definedName name="mmmmm" localSheetId="8" hidden="1">{#N/A,#N/A,FALSE,"CCTV"}</definedName>
    <definedName name="mmmmm" localSheetId="0" hidden="1">{#N/A,#N/A,FALSE,"CCTV"}</definedName>
    <definedName name="mmmmm" localSheetId="10" hidden="1">{#N/A,#N/A,FALSE,"CCTV"}</definedName>
    <definedName name="mmmmm" localSheetId="6" hidden="1">{#N/A,#N/A,FALSE,"CCTV"}</definedName>
    <definedName name="mmmmm" localSheetId="12" hidden="1">{#N/A,#N/A,FALSE,"CCTV"}</definedName>
    <definedName name="mmmmm" localSheetId="11" hidden="1">{#N/A,#N/A,FALSE,"CCTV"}</definedName>
    <definedName name="mmmmm" localSheetId="1" hidden="1">{#N/A,#N/A,FALSE,"CCTV"}</definedName>
    <definedName name="mmmmm" localSheetId="2" hidden="1">{#N/A,#N/A,FALSE,"CCTV"}</definedName>
    <definedName name="mmmmm" localSheetId="4" hidden="1">{#N/A,#N/A,FALSE,"CCTV"}</definedName>
    <definedName name="mmmmm" localSheetId="16" hidden="1">{#N/A,#N/A,FALSE,"CCTV"}</definedName>
    <definedName name="mmmmm" localSheetId="21" hidden="1">{#N/A,#N/A,FALSE,"CCTV"}</definedName>
    <definedName name="mmmmm" localSheetId="5" hidden="1">{#N/A,#N/A,FALSE,"CCTV"}</definedName>
    <definedName name="mmmmm" localSheetId="23" hidden="1">{#N/A,#N/A,FALSE,"CCTV"}</definedName>
    <definedName name="mmmmm" localSheetId="7" hidden="1">{#N/A,#N/A,FALSE,"CCTV"}</definedName>
    <definedName name="mmmmm" localSheetId="13" hidden="1">{#N/A,#N/A,FALSE,"CCTV"}</definedName>
    <definedName name="mmmmm" localSheetId="18" hidden="1">{#N/A,#N/A,FALSE,"CCTV"}</definedName>
    <definedName name="mmmmm" localSheetId="14" hidden="1">{#N/A,#N/A,FALSE,"CCTV"}</definedName>
    <definedName name="mmmmm" localSheetId="15" hidden="1">{#N/A,#N/A,FALSE,"CCTV"}</definedName>
    <definedName name="mmmmm" hidden="1">{#N/A,#N/A,FALSE,"CCTV"}</definedName>
    <definedName name="MN" localSheetId="3">#REF!</definedName>
    <definedName name="MN" localSheetId="9">#REF!</definedName>
    <definedName name="MN" localSheetId="8">#REF!</definedName>
    <definedName name="MN" localSheetId="0">#REF!</definedName>
    <definedName name="MN" localSheetId="10">#REF!</definedName>
    <definedName name="MN" localSheetId="6">#REF!</definedName>
    <definedName name="MN" localSheetId="12">#REF!</definedName>
    <definedName name="MN" localSheetId="11">#REF!</definedName>
    <definedName name="MN" localSheetId="1">#REF!</definedName>
    <definedName name="MN" localSheetId="2">#REF!</definedName>
    <definedName name="MN" localSheetId="4">#REF!</definedName>
    <definedName name="MN" localSheetId="16">#REF!</definedName>
    <definedName name="MN" localSheetId="21">#REF!</definedName>
    <definedName name="MN" localSheetId="5">#REF!</definedName>
    <definedName name="MN" localSheetId="23" hidden="1">{#N/A,#N/A,FALSE,"CCTV"}</definedName>
    <definedName name="MN" localSheetId="7">#REF!</definedName>
    <definedName name="MN" localSheetId="13">#REF!</definedName>
    <definedName name="MN" localSheetId="18">#REF!</definedName>
    <definedName name="MN" localSheetId="14">#REF!</definedName>
    <definedName name="MN" localSheetId="15">#REF!</definedName>
    <definedName name="MN" hidden="1">{#N/A,#N/A,FALSE,"CCTV"}</definedName>
    <definedName name="MNummern">#REF!</definedName>
    <definedName name="mo" localSheetId="3" hidden="1">{"'Sheet1'!$L$16"}</definedName>
    <definedName name="mo" localSheetId="17" hidden="1">{"'Sheet1'!$L$16"}</definedName>
    <definedName name="mo" localSheetId="9" hidden="1">{"'Sheet1'!$L$16"}</definedName>
    <definedName name="mo" localSheetId="8" hidden="1">{"'Sheet1'!$L$16"}</definedName>
    <definedName name="mo" localSheetId="0" hidden="1">{"'Sheet1'!$L$16"}</definedName>
    <definedName name="mo" localSheetId="10" hidden="1">{"'Sheet1'!$L$16"}</definedName>
    <definedName name="mo" localSheetId="6" hidden="1">{"'Sheet1'!$L$16"}</definedName>
    <definedName name="mo" localSheetId="12" hidden="1">{"'Sheet1'!$L$16"}</definedName>
    <definedName name="mo" localSheetId="11" hidden="1">{"'Sheet1'!$L$16"}</definedName>
    <definedName name="mo" localSheetId="1" hidden="1">{"'Sheet1'!$L$16"}</definedName>
    <definedName name="mo" localSheetId="2" hidden="1">{"'Sheet1'!$L$16"}</definedName>
    <definedName name="mo" localSheetId="4" hidden="1">{"'Sheet1'!$L$16"}</definedName>
    <definedName name="mo" localSheetId="16" hidden="1">{"'Sheet1'!$L$16"}</definedName>
    <definedName name="mo" localSheetId="21" hidden="1">{"'Sheet1'!$L$16"}</definedName>
    <definedName name="mo" localSheetId="5" hidden="1">{"'Sheet1'!$L$16"}</definedName>
    <definedName name="mo" localSheetId="23" hidden="1">{"'Sheet1'!$L$16"}</definedName>
    <definedName name="mo" localSheetId="7" hidden="1">{"'Sheet1'!$L$16"}</definedName>
    <definedName name="mo" localSheetId="13" hidden="1">{"'Sheet1'!$L$16"}</definedName>
    <definedName name="mo" localSheetId="18" hidden="1">{"'Sheet1'!$L$16"}</definedName>
    <definedName name="mo" localSheetId="14" hidden="1">{"'Sheet1'!$L$16"}</definedName>
    <definedName name="mo" localSheetId="15" hidden="1">{"'Sheet1'!$L$16"}</definedName>
    <definedName name="mo" hidden="1">{"'Sheet1'!$L$16"}</definedName>
    <definedName name="MOBFC" localSheetId="23">#REF!</definedName>
    <definedName name="MOBFC">#REF!</definedName>
    <definedName name="MOBFO" localSheetId="23">#REF!</definedName>
    <definedName name="MOBFO">#REF!</definedName>
    <definedName name="Mobilkran">#REF!</definedName>
    <definedName name="MOBLC" localSheetId="23">#REF!</definedName>
    <definedName name="MOBLC">#REF!</definedName>
    <definedName name="module_ship_data" localSheetId="23">#REF!</definedName>
    <definedName name="module_ship_data">#REF!</definedName>
    <definedName name="moi" localSheetId="3" hidden="1">{"'Sheet1'!$L$16"}</definedName>
    <definedName name="moi" localSheetId="17" hidden="1">{"'Sheet1'!$L$16"}</definedName>
    <definedName name="moi" localSheetId="9" hidden="1">{"'Sheet1'!$L$16"}</definedName>
    <definedName name="moi" localSheetId="8" hidden="1">{"'Sheet1'!$L$16"}</definedName>
    <definedName name="moi" localSheetId="0" hidden="1">{"'Sheet1'!$L$16"}</definedName>
    <definedName name="moi" localSheetId="10" hidden="1">{"'Sheet1'!$L$16"}</definedName>
    <definedName name="moi" localSheetId="6" hidden="1">{"'Sheet1'!$L$16"}</definedName>
    <definedName name="moi" localSheetId="12" hidden="1">{"'Sheet1'!$L$16"}</definedName>
    <definedName name="moi" localSheetId="11" hidden="1">{"'Sheet1'!$L$16"}</definedName>
    <definedName name="moi" localSheetId="1" hidden="1">{"'Sheet1'!$L$16"}</definedName>
    <definedName name="moi" localSheetId="2" hidden="1">{"'Sheet1'!$L$16"}</definedName>
    <definedName name="moi" localSheetId="4" hidden="1">{"'Sheet1'!$L$16"}</definedName>
    <definedName name="moi" localSheetId="16" hidden="1">{"'Sheet1'!$L$16"}</definedName>
    <definedName name="moi" localSheetId="21" hidden="1">{"'Sheet1'!$L$16"}</definedName>
    <definedName name="moi" localSheetId="5" hidden="1">{"'Sheet1'!$L$16"}</definedName>
    <definedName name="moi" localSheetId="23" hidden="1">{"'Sheet1'!$L$16"}</definedName>
    <definedName name="moi" localSheetId="7" hidden="1">{"'Sheet1'!$L$16"}</definedName>
    <definedName name="moi" localSheetId="13" hidden="1">{"'Sheet1'!$L$16"}</definedName>
    <definedName name="moi" localSheetId="18" hidden="1">{"'Sheet1'!$L$16"}</definedName>
    <definedName name="moi" localSheetId="14" hidden="1">{"'Sheet1'!$L$16"}</definedName>
    <definedName name="moi" localSheetId="15" hidden="1">{"'Sheet1'!$L$16"}</definedName>
    <definedName name="moi" hidden="1">{"'Sheet1'!$L$16"}</definedName>
    <definedName name="MONITORPNT" localSheetId="3">[44]!MONITORPNT</definedName>
    <definedName name="MONITORPNT" localSheetId="9">[44]!MONITORPNT</definedName>
    <definedName name="MONITORPNT" localSheetId="8">[44]!MONITORPNT</definedName>
    <definedName name="MONITORPNT" localSheetId="0">[44]!MONITORPNT</definedName>
    <definedName name="MONITORPNT" localSheetId="10">[44]!MONITORPNT</definedName>
    <definedName name="MONITORPNT" localSheetId="6">[44]!MONITORPNT</definedName>
    <definedName name="MONITORPNT" localSheetId="12">[44]!MONITORPNT</definedName>
    <definedName name="MONITORPNT" localSheetId="11">[44]!MONITORPNT</definedName>
    <definedName name="MONITORPNT" localSheetId="1">[44]!MONITORPNT</definedName>
    <definedName name="MONITORPNT" localSheetId="2">[44]!MONITORPNT</definedName>
    <definedName name="MONITORPNT" localSheetId="4">[44]!MONITORPNT</definedName>
    <definedName name="MONITORPNT" localSheetId="16">[44]!MONITORPNT</definedName>
    <definedName name="MONITORPNT" localSheetId="21">[44]!MONITORPNT</definedName>
    <definedName name="MONITORPNT" localSheetId="5">[44]!MONITORPNT</definedName>
    <definedName name="MONITORPNT" localSheetId="7">[44]!MONITORPNT</definedName>
    <definedName name="MONITORPNT" localSheetId="13">[44]!MONITORPNT</definedName>
    <definedName name="MONITORPNT" localSheetId="14">[44]!MONITORPNT</definedName>
    <definedName name="MONITORPNT" localSheetId="15">[44]!MONITORPNT</definedName>
    <definedName name="MONITORPNT">[44]!MONITORPNT</definedName>
    <definedName name="MOV">[57]costing_MOV!$B$7:$O$35</definedName>
    <definedName name="MP" localSheetId="3" hidden="1">{#N/A,#N/A,FALSE,"CCTV"}</definedName>
    <definedName name="MP" localSheetId="2" hidden="1">{#N/A,#N/A,FALSE,"CCTV"}</definedName>
    <definedName name="MP" localSheetId="4" hidden="1">{#N/A,#N/A,FALSE,"CCTV"}</definedName>
    <definedName name="MP" localSheetId="16" hidden="1">{#N/A,#N/A,FALSE,"CCTV"}</definedName>
    <definedName name="MP" localSheetId="21" hidden="1">{#N/A,#N/A,FALSE,"CCTV"}</definedName>
    <definedName name="MP" localSheetId="5" hidden="1">{#N/A,#N/A,FALSE,"CCTV"}</definedName>
    <definedName name="MP" localSheetId="13" hidden="1">{#N/A,#N/A,FALSE,"CCTV"}</definedName>
    <definedName name="MP" localSheetId="14" hidden="1">{#N/A,#N/A,FALSE,"CCTV"}</definedName>
    <definedName name="MP" localSheetId="15" hidden="1">{#N/A,#N/A,FALSE,"CCTV"}</definedName>
    <definedName name="MP" hidden="1">{#N/A,#N/A,FALSE,"CCTV"}</definedName>
    <definedName name="MPFC" localSheetId="23">#REF!</definedName>
    <definedName name="MPFC">#REF!</definedName>
    <definedName name="MPFO" localSheetId="23">#REF!</definedName>
    <definedName name="MPFO">#REF!</definedName>
    <definedName name="MPLC" localSheetId="23">#REF!</definedName>
    <definedName name="MPLC">#REF!</definedName>
    <definedName name="MPrice" localSheetId="3">'[51]Labor Sum'!$C$31</definedName>
    <definedName name="MPrice" localSheetId="2">'[51]Labor Sum'!$C$31</definedName>
    <definedName name="MPrice" localSheetId="4">'[51]Labor Sum'!$C$31</definedName>
    <definedName name="MPrice" localSheetId="16">'[51]Labor Sum'!$C$31</definedName>
    <definedName name="MPrice" localSheetId="21">'[51]Labor Sum'!$C$31</definedName>
    <definedName name="MPrice" localSheetId="5">'[51]Labor Sum'!$C$31</definedName>
    <definedName name="MPrice" localSheetId="13">'[51]Labor Sum'!$C$31</definedName>
    <definedName name="MPrice" localSheetId="18">'[51]Labor Sum'!$C$31</definedName>
    <definedName name="MPrice" localSheetId="14">'[51]Labor Sum'!$C$31</definedName>
    <definedName name="MPrice" localSheetId="15">'[51]Labor Sum'!$C$31</definedName>
    <definedName name="MPrice">'[51]Labor Sum'!$C$31</definedName>
    <definedName name="MPS" localSheetId="23">#REF!</definedName>
    <definedName name="MPS">#REF!</definedName>
    <definedName name="MpwrDistrRev"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localSheetId="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localSheetId="16"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localSheetId="2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localSheetId="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localSheetId="1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localSheetId="1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localSheetId="1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rate">#REF!</definedName>
    <definedName name="MS_FC_FOB_PlMat" localSheetId="23">#REF!</definedName>
    <definedName name="MS_FC_FOB_PlMat">#REF!</definedName>
    <definedName name="MS_FC_LocTransp" localSheetId="23">#REF!</definedName>
    <definedName name="MS_FC_LocTransp">#REF!</definedName>
    <definedName name="MS_FC_OceanFr" localSheetId="23">#REF!</definedName>
    <definedName name="MS_FC_OceanFr">#REF!</definedName>
    <definedName name="MS_LC_FOB_PlMat" localSheetId="23">#REF!</definedName>
    <definedName name="MS_LC_FOB_PlMat">#REF!</definedName>
    <definedName name="MS_LC_LocTransp" localSheetId="23">#REF!</definedName>
    <definedName name="MS_LC_LocTransp">#REF!</definedName>
    <definedName name="MS_LC_OceanFr" localSheetId="23">#REF!</definedName>
    <definedName name="MS_LC_OceanFr">#REF!</definedName>
    <definedName name="MTMAC12">#REF!</definedName>
    <definedName name="mtram">#REF!</definedName>
    <definedName name="Mu">[81]BEAM!$AF$11</definedName>
    <definedName name="N" localSheetId="3">#REF!</definedName>
    <definedName name="N" localSheetId="9">#REF!</definedName>
    <definedName name="N" localSheetId="8">#REF!</definedName>
    <definedName name="N" localSheetId="0">#REF!</definedName>
    <definedName name="N" localSheetId="10">#REF!</definedName>
    <definedName name="N" localSheetId="6">#REF!</definedName>
    <definedName name="N" localSheetId="12">#REF!</definedName>
    <definedName name="N" localSheetId="11">#REF!</definedName>
    <definedName name="N" localSheetId="1">#REF!</definedName>
    <definedName name="N" localSheetId="2">#REF!</definedName>
    <definedName name="N" localSheetId="4">#REF!</definedName>
    <definedName name="N" localSheetId="16">#REF!</definedName>
    <definedName name="N" localSheetId="21">#REF!</definedName>
    <definedName name="N" localSheetId="5">#REF!</definedName>
    <definedName name="N" localSheetId="7">#REF!</definedName>
    <definedName name="N" localSheetId="13">#REF!</definedName>
    <definedName name="N" localSheetId="18">#REF!</definedName>
    <definedName name="N" localSheetId="14">#REF!</definedName>
    <definedName name="N" localSheetId="15">#REF!</definedName>
    <definedName name="N">[28]Breech_Duct!$B$83</definedName>
    <definedName name="n_bays" localSheetId="23">#REF!</definedName>
    <definedName name="n_bays">#REF!</definedName>
    <definedName name="n_evase_roof_sec" localSheetId="23">#REF!</definedName>
    <definedName name="n_evase_roof_sec">#REF!</definedName>
    <definedName name="n_mod_deep" localSheetId="23">#REF!</definedName>
    <definedName name="n_mod_deep">#REF!</definedName>
    <definedName name="n_wide" localSheetId="23">#REF!</definedName>
    <definedName name="n_wide">#REF!</definedName>
    <definedName name="N_XUAT">[82]NHAP!$C$5:$I$704</definedName>
    <definedName name="n1pig">#REF!</definedName>
    <definedName name="n1pind">#REF!</definedName>
    <definedName name="n1ping">#REF!</definedName>
    <definedName name="n1pint">#REF!</definedName>
    <definedName name="nam" localSheetId="3" hidden="1">{"'Sheet1'!$L$16"}</definedName>
    <definedName name="nam" localSheetId="17" hidden="1">{"'Sheet1'!$L$16"}</definedName>
    <definedName name="nam" localSheetId="9" hidden="1">{"'Sheet1'!$L$16"}</definedName>
    <definedName name="nam" localSheetId="8" hidden="1">{"'Sheet1'!$L$16"}</definedName>
    <definedName name="nam" localSheetId="0" hidden="1">{"'Sheet1'!$L$16"}</definedName>
    <definedName name="nam" localSheetId="10" hidden="1">{"'Sheet1'!$L$16"}</definedName>
    <definedName name="nam" localSheetId="6" hidden="1">{"'Sheet1'!$L$16"}</definedName>
    <definedName name="nam" localSheetId="12" hidden="1">{"'Sheet1'!$L$16"}</definedName>
    <definedName name="nam" localSheetId="11" hidden="1">{"'Sheet1'!$L$16"}</definedName>
    <definedName name="nam" localSheetId="1" hidden="1">{"'Sheet1'!$L$16"}</definedName>
    <definedName name="nam" localSheetId="2" hidden="1">{"'Sheet1'!$L$16"}</definedName>
    <definedName name="nam" localSheetId="4" hidden="1">{"'Sheet1'!$L$16"}</definedName>
    <definedName name="nam" localSheetId="16" hidden="1">{"'Sheet1'!$L$16"}</definedName>
    <definedName name="nam" localSheetId="21" hidden="1">{"'Sheet1'!$L$16"}</definedName>
    <definedName name="nam" localSheetId="5" hidden="1">{"'Sheet1'!$L$16"}</definedName>
    <definedName name="nam" localSheetId="23" hidden="1">{"'Sheet1'!$L$16"}</definedName>
    <definedName name="nam" localSheetId="7" hidden="1">{"'Sheet1'!$L$16"}</definedName>
    <definedName name="nam" localSheetId="13" hidden="1">{"'Sheet1'!$L$16"}</definedName>
    <definedName name="nam" localSheetId="18" hidden="1">{"'Sheet1'!$L$16"}</definedName>
    <definedName name="nam" localSheetId="14" hidden="1">{"'Sheet1'!$L$16"}</definedName>
    <definedName name="nam" localSheetId="15" hidden="1">{"'Sheet1'!$L$16"}</definedName>
    <definedName name="nam" hidden="1">{"'Sheet1'!$L$16"}</definedName>
    <definedName name="NBCHAUD" localSheetId="23">#REF!</definedName>
    <definedName name="NBCHAUD">#REF!</definedName>
    <definedName name="NBPAS">#REF!</definedName>
    <definedName name="nc" localSheetId="3">#REF!</definedName>
    <definedName name="nc" localSheetId="2">#REF!</definedName>
    <definedName name="nc" localSheetId="4">#REF!</definedName>
    <definedName name="nc" localSheetId="16">#REF!</definedName>
    <definedName name="nc" localSheetId="21">#REF!</definedName>
    <definedName name="nc" localSheetId="5">#REF!</definedName>
    <definedName name="nc" localSheetId="23">#REF!</definedName>
    <definedName name="nc" localSheetId="13">#REF!</definedName>
    <definedName name="nc" localSheetId="18">#REF!</definedName>
    <definedName name="nc" localSheetId="14">#REF!</definedName>
    <definedName name="nc" localSheetId="15">#REF!</definedName>
    <definedName name="nc">#REF!</definedName>
    <definedName name="nc1p">#REF!</definedName>
    <definedName name="nc3p">#REF!</definedName>
    <definedName name="NCBD100">#REF!</definedName>
    <definedName name="NCBD200">#REF!</definedName>
    <definedName name="NCBD250">#REF!</definedName>
    <definedName name="NCNV">#REF!</definedName>
    <definedName name="NCT">#REF!</definedName>
    <definedName name="nctram">#REF!</definedName>
    <definedName name="NCVC100">#REF!</definedName>
    <definedName name="NCVC200">#REF!</definedName>
    <definedName name="NCVC250">#REF!</definedName>
    <definedName name="NCVC3P">#REF!</definedName>
    <definedName name="Ne" localSheetId="3" hidden="1">{"'Sheet1'!$L$16"}</definedName>
    <definedName name="Ne" localSheetId="17" hidden="1">{"'Sheet1'!$L$16"}</definedName>
    <definedName name="Ne" localSheetId="9" hidden="1">{"'Sheet1'!$L$16"}</definedName>
    <definedName name="Ne" localSheetId="8" hidden="1">{"'Sheet1'!$L$16"}</definedName>
    <definedName name="Ne" localSheetId="0" hidden="1">{"'Sheet1'!$L$16"}</definedName>
    <definedName name="Ne" localSheetId="10" hidden="1">{"'Sheet1'!$L$16"}</definedName>
    <definedName name="Ne" localSheetId="6" hidden="1">{"'Sheet1'!$L$16"}</definedName>
    <definedName name="Ne" localSheetId="12" hidden="1">{"'Sheet1'!$L$16"}</definedName>
    <definedName name="Ne" localSheetId="11" hidden="1">{"'Sheet1'!$L$16"}</definedName>
    <definedName name="Ne" localSheetId="1" hidden="1">{"'Sheet1'!$L$16"}</definedName>
    <definedName name="Ne" localSheetId="2" hidden="1">{"'Sheet1'!$L$16"}</definedName>
    <definedName name="Ne" localSheetId="4" hidden="1">{"'Sheet1'!$L$16"}</definedName>
    <definedName name="Ne" localSheetId="16" hidden="1">{"'Sheet1'!$L$16"}</definedName>
    <definedName name="Ne" localSheetId="21" hidden="1">{"'Sheet1'!$L$16"}</definedName>
    <definedName name="Ne" localSheetId="5" hidden="1">{"'Sheet1'!$L$16"}</definedName>
    <definedName name="Ne" localSheetId="23" hidden="1">{"'Sheet1'!$L$16"}</definedName>
    <definedName name="Ne" localSheetId="7" hidden="1">{"'Sheet1'!$L$16"}</definedName>
    <definedName name="Ne" localSheetId="13" hidden="1">{"'Sheet1'!$L$16"}</definedName>
    <definedName name="Ne" localSheetId="18" hidden="1">{"'Sheet1'!$L$16"}</definedName>
    <definedName name="Ne" localSheetId="14" hidden="1">{"'Sheet1'!$L$16"}</definedName>
    <definedName name="Ne" localSheetId="15" hidden="1">{"'Sheet1'!$L$16"}</definedName>
    <definedName name="Ne" hidden="1">{"'Sheet1'!$L$16"}</definedName>
    <definedName name="needle">#REF!</definedName>
    <definedName name="nego_5">0.95</definedName>
    <definedName name="Nego율">0.98</definedName>
    <definedName name="NET">#REF!</definedName>
    <definedName name="NET_1">#REF!</definedName>
    <definedName name="NET_ANA">#REF!</definedName>
    <definedName name="NET_ANA_1">#REF!</definedName>
    <definedName name="NET_ANA_2">#REF!</definedName>
    <definedName name="Net_marg" localSheetId="23">#REF!</definedName>
    <definedName name="Net_marg">#REF!</definedName>
    <definedName name="Net_Margin_EFC" localSheetId="23">#REF!</definedName>
    <definedName name="Net_Margin_EFC">#REF!</definedName>
    <definedName name="Net_Margin_ELC" localSheetId="23">#REF!</definedName>
    <definedName name="Net_Margin_ELC">#REF!</definedName>
    <definedName name="Net_Margin_Spp" localSheetId="23">#REF!</definedName>
    <definedName name="Net_Margin_Spp">#REF!</definedName>
    <definedName name="new" localSheetId="3" hidden="1">{#N/A,#N/A,FALSE,"Clients Office";#N/A,#N/A,FALSE,"Co Sum"}</definedName>
    <definedName name="new" localSheetId="9" hidden="1">{#N/A,#N/A,FALSE,"Clients Office";#N/A,#N/A,FALSE,"Co Sum"}</definedName>
    <definedName name="new" localSheetId="8" hidden="1">{#N/A,#N/A,FALSE,"Clients Office";#N/A,#N/A,FALSE,"Co Sum"}</definedName>
    <definedName name="new" localSheetId="0" hidden="1">{#N/A,#N/A,FALSE,"Clients Office";#N/A,#N/A,FALSE,"Co Sum"}</definedName>
    <definedName name="new" localSheetId="10" hidden="1">{#N/A,#N/A,FALSE,"Clients Office";#N/A,#N/A,FALSE,"Co Sum"}</definedName>
    <definedName name="new" localSheetId="6" hidden="1">{#N/A,#N/A,FALSE,"Clients Office";#N/A,#N/A,FALSE,"Co Sum"}</definedName>
    <definedName name="new" localSheetId="12" hidden="1">{#N/A,#N/A,FALSE,"Clients Office";#N/A,#N/A,FALSE,"Co Sum"}</definedName>
    <definedName name="new" localSheetId="11" hidden="1">{#N/A,#N/A,FALSE,"Clients Office";#N/A,#N/A,FALSE,"Co Sum"}</definedName>
    <definedName name="new" localSheetId="1" hidden="1">{#N/A,#N/A,FALSE,"Clients Office";#N/A,#N/A,FALSE,"Co Sum"}</definedName>
    <definedName name="new" localSheetId="2" hidden="1">{#N/A,#N/A,FALSE,"Clients Office";#N/A,#N/A,FALSE,"Co Sum"}</definedName>
    <definedName name="new" localSheetId="4" hidden="1">{#N/A,#N/A,FALSE,"Clients Office";#N/A,#N/A,FALSE,"Co Sum"}</definedName>
    <definedName name="new" localSheetId="16" hidden="1">{#N/A,#N/A,FALSE,"Clients Office";#N/A,#N/A,FALSE,"Co Sum"}</definedName>
    <definedName name="new" localSheetId="21" hidden="1">{#N/A,#N/A,FALSE,"Clients Office";#N/A,#N/A,FALSE,"Co Sum"}</definedName>
    <definedName name="new" localSheetId="5" hidden="1">{#N/A,#N/A,FALSE,"Clients Office";#N/A,#N/A,FALSE,"Co Sum"}</definedName>
    <definedName name="new" localSheetId="23" hidden="1">{#N/A,#N/A,FALSE,"Clients Office";#N/A,#N/A,FALSE,"Co Sum"}</definedName>
    <definedName name="new" localSheetId="7" hidden="1">{#N/A,#N/A,FALSE,"Clients Office";#N/A,#N/A,FALSE,"Co Sum"}</definedName>
    <definedName name="new" localSheetId="13" hidden="1">{#N/A,#N/A,FALSE,"Clients Office";#N/A,#N/A,FALSE,"Co Sum"}</definedName>
    <definedName name="new" localSheetId="18" hidden="1">{#N/A,#N/A,FALSE,"Clients Office";#N/A,#N/A,FALSE,"Co Sum"}</definedName>
    <definedName name="new" localSheetId="14" hidden="1">{#N/A,#N/A,FALSE,"Clients Office";#N/A,#N/A,FALSE,"Co Sum"}</definedName>
    <definedName name="new" localSheetId="15" hidden="1">{#N/A,#N/A,FALSE,"Clients Office";#N/A,#N/A,FALSE,"Co Sum"}</definedName>
    <definedName name="new" hidden="1">{#N/A,#N/A,FALSE,"Clients Office";#N/A,#N/A,FALSE,"Co Sum"}</definedName>
    <definedName name="NEWNAME" localSheetId="3" hidden="1">{#N/A,#N/A,FALSE,"CCTV"}</definedName>
    <definedName name="NEWNAME" localSheetId="9" hidden="1">{#N/A,#N/A,FALSE,"CCTV"}</definedName>
    <definedName name="NEWNAME" localSheetId="8" hidden="1">{#N/A,#N/A,FALSE,"CCTV"}</definedName>
    <definedName name="NEWNAME" localSheetId="0" hidden="1">{#N/A,#N/A,FALSE,"CCTV"}</definedName>
    <definedName name="NEWNAME" localSheetId="10" hidden="1">{#N/A,#N/A,FALSE,"CCTV"}</definedName>
    <definedName name="NEWNAME" localSheetId="6" hidden="1">{#N/A,#N/A,FALSE,"CCTV"}</definedName>
    <definedName name="NEWNAME" localSheetId="12" hidden="1">{#N/A,#N/A,FALSE,"CCTV"}</definedName>
    <definedName name="NEWNAME" localSheetId="11" hidden="1">{#N/A,#N/A,FALSE,"CCTV"}</definedName>
    <definedName name="NEWNAME" localSheetId="1" hidden="1">{#N/A,#N/A,FALSE,"CCTV"}</definedName>
    <definedName name="NEWNAME" localSheetId="2" hidden="1">{#N/A,#N/A,FALSE,"CCTV"}</definedName>
    <definedName name="NEWNAME" localSheetId="4" hidden="1">{#N/A,#N/A,FALSE,"CCTV"}</definedName>
    <definedName name="NEWNAME" localSheetId="16" hidden="1">{#N/A,#N/A,FALSE,"CCTV"}</definedName>
    <definedName name="NEWNAME" localSheetId="21" hidden="1">{#N/A,#N/A,FALSE,"CCTV"}</definedName>
    <definedName name="NEWNAME" localSheetId="5" hidden="1">{#N/A,#N/A,FALSE,"CCTV"}</definedName>
    <definedName name="NEWNAME" localSheetId="23" hidden="1">{#N/A,#N/A,FALSE,"CCTV"}</definedName>
    <definedName name="NEWNAME" localSheetId="7" hidden="1">{#N/A,#N/A,FALSE,"CCTV"}</definedName>
    <definedName name="NEWNAME" localSheetId="13" hidden="1">{#N/A,#N/A,FALSE,"CCTV"}</definedName>
    <definedName name="NEWNAME" localSheetId="18" hidden="1">{#N/A,#N/A,FALSE,"CCTV"}</definedName>
    <definedName name="NEWNAME" localSheetId="14" hidden="1">{#N/A,#N/A,FALSE,"CCTV"}</definedName>
    <definedName name="NEWNAME" localSheetId="15" hidden="1">{#N/A,#N/A,FALSE,"CCTV"}</definedName>
    <definedName name="NEWNAME" hidden="1">{#N/A,#N/A,FALSE,"CCTV"}</definedName>
    <definedName name="ngu" localSheetId="3" hidden="1">{"'Sheet1'!$L$16"}</definedName>
    <definedName name="ngu" localSheetId="17" hidden="1">{"'Sheet1'!$L$16"}</definedName>
    <definedName name="ngu" localSheetId="9" hidden="1">{"'Sheet1'!$L$16"}</definedName>
    <definedName name="ngu" localSheetId="8" hidden="1">{"'Sheet1'!$L$16"}</definedName>
    <definedName name="ngu" localSheetId="0" hidden="1">{"'Sheet1'!$L$16"}</definedName>
    <definedName name="ngu" localSheetId="10" hidden="1">{"'Sheet1'!$L$16"}</definedName>
    <definedName name="ngu" localSheetId="6" hidden="1">{"'Sheet1'!$L$16"}</definedName>
    <definedName name="ngu" localSheetId="12" hidden="1">{"'Sheet1'!$L$16"}</definedName>
    <definedName name="ngu" localSheetId="11" hidden="1">{"'Sheet1'!$L$16"}</definedName>
    <definedName name="ngu" localSheetId="1" hidden="1">{"'Sheet1'!$L$16"}</definedName>
    <definedName name="ngu" localSheetId="2" hidden="1">{"'Sheet1'!$L$16"}</definedName>
    <definedName name="ngu" localSheetId="4" hidden="1">{"'Sheet1'!$L$16"}</definedName>
    <definedName name="ngu" localSheetId="16" hidden="1">{"'Sheet1'!$L$16"}</definedName>
    <definedName name="ngu" localSheetId="21" hidden="1">{"'Sheet1'!$L$16"}</definedName>
    <definedName name="ngu" localSheetId="5" hidden="1">{"'Sheet1'!$L$16"}</definedName>
    <definedName name="ngu" localSheetId="23" hidden="1">{"'Sheet1'!$L$16"}</definedName>
    <definedName name="ngu" localSheetId="7" hidden="1">{"'Sheet1'!$L$16"}</definedName>
    <definedName name="ngu" localSheetId="13" hidden="1">{"'Sheet1'!$L$16"}</definedName>
    <definedName name="ngu" localSheetId="18" hidden="1">{"'Sheet1'!$L$16"}</definedName>
    <definedName name="ngu" localSheetId="14" hidden="1">{"'Sheet1'!$L$16"}</definedName>
    <definedName name="ngu" localSheetId="15" hidden="1">{"'Sheet1'!$L$16"}</definedName>
    <definedName name="ngu" hidden="1">{"'Sheet1'!$L$16"}</definedName>
    <definedName name="nhappppppppp" localSheetId="3" hidden="1">{"'Sheet1'!$L$16"}</definedName>
    <definedName name="nhappppppppp" localSheetId="17" hidden="1">{"'Sheet1'!$L$16"}</definedName>
    <definedName name="nhappppppppp" localSheetId="9" hidden="1">{"'Sheet1'!$L$16"}</definedName>
    <definedName name="nhappppppppp" localSheetId="8" hidden="1">{"'Sheet1'!$L$16"}</definedName>
    <definedName name="nhappppppppp" localSheetId="0" hidden="1">{"'Sheet1'!$L$16"}</definedName>
    <definedName name="nhappppppppp" localSheetId="10" hidden="1">{"'Sheet1'!$L$16"}</definedName>
    <definedName name="nhappppppppp" localSheetId="6" hidden="1">{"'Sheet1'!$L$16"}</definedName>
    <definedName name="nhappppppppp" localSheetId="12" hidden="1">{"'Sheet1'!$L$16"}</definedName>
    <definedName name="nhappppppppp" localSheetId="11" hidden="1">{"'Sheet1'!$L$16"}</definedName>
    <definedName name="nhappppppppp" localSheetId="1" hidden="1">{"'Sheet1'!$L$16"}</definedName>
    <definedName name="nhappppppppp" localSheetId="2" hidden="1">{"'Sheet1'!$L$16"}</definedName>
    <definedName name="nhappppppppp" localSheetId="4" hidden="1">{"'Sheet1'!$L$16"}</definedName>
    <definedName name="nhappppppppp" localSheetId="16" hidden="1">{"'Sheet1'!$L$16"}</definedName>
    <definedName name="nhappppppppp" localSheetId="21" hidden="1">{"'Sheet1'!$L$16"}</definedName>
    <definedName name="nhappppppppp" localSheetId="5" hidden="1">{"'Sheet1'!$L$16"}</definedName>
    <definedName name="nhappppppppp" localSheetId="23" hidden="1">{"'Sheet1'!$L$16"}</definedName>
    <definedName name="nhappppppppp" localSheetId="7" hidden="1">{"'Sheet1'!$L$16"}</definedName>
    <definedName name="nhappppppppp" localSheetId="13" hidden="1">{"'Sheet1'!$L$16"}</definedName>
    <definedName name="nhappppppppp" localSheetId="18" hidden="1">{"'Sheet1'!$L$16"}</definedName>
    <definedName name="nhappppppppp" localSheetId="14" hidden="1">{"'Sheet1'!$L$16"}</definedName>
    <definedName name="nhappppppppp" localSheetId="15" hidden="1">{"'Sheet1'!$L$16"}</definedName>
    <definedName name="nhappppppppp" hidden="1">{"'Sheet1'!$L$16"}</definedName>
    <definedName name="nhn">#REF!</definedName>
    <definedName name="nhole">#REF!</definedName>
    <definedName name="nholes1">#REF!</definedName>
    <definedName name="NHP">#REF!</definedName>
    <definedName name="nig">#REF!</definedName>
    <definedName name="nig1p">#REF!</definedName>
    <definedName name="nig3p">#REF!</definedName>
    <definedName name="nignc1p">#REF!</definedName>
    <definedName name="nigvl1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l3p">#REF!</definedName>
    <definedName name="nkknk" localSheetId="3" hidden="1">{#N/A,#N/A,FALSE,"CCTV"}</definedName>
    <definedName name="nkknk" localSheetId="9" hidden="1">{#N/A,#N/A,FALSE,"CCTV"}</definedName>
    <definedName name="nkknk" localSheetId="8" hidden="1">{#N/A,#N/A,FALSE,"CCTV"}</definedName>
    <definedName name="nkknk" localSheetId="0" hidden="1">{#N/A,#N/A,FALSE,"CCTV"}</definedName>
    <definedName name="nkknk" localSheetId="10" hidden="1">{#N/A,#N/A,FALSE,"CCTV"}</definedName>
    <definedName name="nkknk" localSheetId="6" hidden="1">{#N/A,#N/A,FALSE,"CCTV"}</definedName>
    <definedName name="nkknk" localSheetId="12" hidden="1">{#N/A,#N/A,FALSE,"CCTV"}</definedName>
    <definedName name="nkknk" localSheetId="11" hidden="1">{#N/A,#N/A,FALSE,"CCTV"}</definedName>
    <definedName name="nkknk" localSheetId="1" hidden="1">{#N/A,#N/A,FALSE,"CCTV"}</definedName>
    <definedName name="nkknk" localSheetId="2" hidden="1">{#N/A,#N/A,FALSE,"CCTV"}</definedName>
    <definedName name="nkknk" localSheetId="4" hidden="1">{#N/A,#N/A,FALSE,"CCTV"}</definedName>
    <definedName name="nkknk" localSheetId="16" hidden="1">{#N/A,#N/A,FALSE,"CCTV"}</definedName>
    <definedName name="nkknk" localSheetId="21" hidden="1">{#N/A,#N/A,FALSE,"CCTV"}</definedName>
    <definedName name="nkknk" localSheetId="5" hidden="1">{#N/A,#N/A,FALSE,"CCTV"}</definedName>
    <definedName name="nkknk" localSheetId="23" hidden="1">{#N/A,#N/A,FALSE,"CCTV"}</definedName>
    <definedName name="nkknk" localSheetId="7" hidden="1">{#N/A,#N/A,FALSE,"CCTV"}</definedName>
    <definedName name="nkknk" localSheetId="13" hidden="1">{#N/A,#N/A,FALSE,"CCTV"}</definedName>
    <definedName name="nkknk" localSheetId="18" hidden="1">{#N/A,#N/A,FALSE,"CCTV"}</definedName>
    <definedName name="nkknk" localSheetId="14" hidden="1">{#N/A,#N/A,FALSE,"CCTV"}</definedName>
    <definedName name="nkknk" localSheetId="15" hidden="1">{#N/A,#N/A,FALSE,"CCTV"}</definedName>
    <definedName name="nkknk" hidden="1">{#N/A,#N/A,FALSE,"CCTV"}</definedName>
    <definedName name="nl">#REF!</definedName>
    <definedName name="nl1p">#REF!</definedName>
    <definedName name="nl3p">#REF!</definedName>
    <definedName name="nlnc3p">#REF!</definedName>
    <definedName name="nlnc3pha">#REF!</definedName>
    <definedName name="NLTK1p">#REF!</definedName>
    <definedName name="nlvl3p">#REF!</definedName>
    <definedName name="nn">#REF!</definedName>
    <definedName name="nn1p">#REF!</definedName>
    <definedName name="nn3p">#REF!</definedName>
    <definedName name="nnn" localSheetId="3" hidden="1">{"'Sheet1'!$L$16"}</definedName>
    <definedName name="nnn" localSheetId="17" hidden="1">{"'Sheet1'!$L$16"}</definedName>
    <definedName name="nnn" localSheetId="9" hidden="1">{"'Sheet1'!$L$16"}</definedName>
    <definedName name="nnn" localSheetId="8" hidden="1">{"'Sheet1'!$L$16"}</definedName>
    <definedName name="nnn" localSheetId="0" hidden="1">{"'Sheet1'!$L$16"}</definedName>
    <definedName name="nnn" localSheetId="10" hidden="1">{"'Sheet1'!$L$16"}</definedName>
    <definedName name="nnn" localSheetId="6" hidden="1">{"'Sheet1'!$L$16"}</definedName>
    <definedName name="nnn" localSheetId="12" hidden="1">{"'Sheet1'!$L$16"}</definedName>
    <definedName name="nnn" localSheetId="11" hidden="1">{"'Sheet1'!$L$16"}</definedName>
    <definedName name="nnn" localSheetId="1" hidden="1">{"'Sheet1'!$L$16"}</definedName>
    <definedName name="nnn" localSheetId="2" hidden="1">{"'Sheet1'!$L$16"}</definedName>
    <definedName name="nnn" localSheetId="4" hidden="1">{"'Sheet1'!$L$16"}</definedName>
    <definedName name="nnn" localSheetId="16" hidden="1">{"'Sheet1'!$L$16"}</definedName>
    <definedName name="nnn" localSheetId="21" hidden="1">{"'Sheet1'!$L$16"}</definedName>
    <definedName name="nnn" localSheetId="5" hidden="1">{"'Sheet1'!$L$16"}</definedName>
    <definedName name="nnn" localSheetId="23" hidden="1">{"'Sheet1'!$L$16"}</definedName>
    <definedName name="nnn" localSheetId="7" hidden="1">{"'Sheet1'!$L$16"}</definedName>
    <definedName name="nnn" localSheetId="13" hidden="1">{"'Sheet1'!$L$16"}</definedName>
    <definedName name="nnn" localSheetId="18" hidden="1">{"'Sheet1'!$L$16"}</definedName>
    <definedName name="nnn" localSheetId="14" hidden="1">{"'Sheet1'!$L$16"}</definedName>
    <definedName name="nnn" localSheetId="15" hidden="1">{"'Sheet1'!$L$16"}</definedName>
    <definedName name="nnn" hidden="1">{"'Sheet1'!$L$16"}</definedName>
    <definedName name="nnnc3p">#REF!</definedName>
    <definedName name="nnvl3p">#REF!</definedName>
    <definedName name="NoHole" localSheetId="23">#REF!</definedName>
    <definedName name="NoHole">#REF!</definedName>
    <definedName name="nomj2" localSheetId="23">#REF!</definedName>
    <definedName name="nomj2">#REF!</definedName>
    <definedName name="nomp1">#REF!</definedName>
    <definedName name="nomp2">#REF!</definedName>
    <definedName name="NoOfCC">#REF!</definedName>
    <definedName name="NOTE" localSheetId="3" hidden="1">{#N/A,#N/A,TRUE,"총괄"}</definedName>
    <definedName name="NOTE" localSheetId="2" hidden="1">{#N/A,#N/A,TRUE,"총괄"}</definedName>
    <definedName name="NOTE" localSheetId="4" hidden="1">{#N/A,#N/A,TRUE,"총괄"}</definedName>
    <definedName name="NOTE" localSheetId="16" hidden="1">{#N/A,#N/A,TRUE,"총괄"}</definedName>
    <definedName name="NOTE" localSheetId="21" hidden="1">{#N/A,#N/A,TRUE,"총괄"}</definedName>
    <definedName name="NOTE" localSheetId="5" hidden="1">{#N/A,#N/A,TRUE,"총괄"}</definedName>
    <definedName name="NOTE" localSheetId="13" hidden="1">{#N/A,#N/A,TRUE,"총괄"}</definedName>
    <definedName name="NOTE" localSheetId="14" hidden="1">{#N/A,#N/A,TRUE,"총괄"}</definedName>
    <definedName name="NOTE" localSheetId="15" hidden="1">{#N/A,#N/A,TRUE,"총괄"}</definedName>
    <definedName name="NOTE" hidden="1">{#N/A,#N/A,TRUE,"총괄"}</definedName>
    <definedName name="NTC">#REF!</definedName>
    <definedName name="ntcc">#REF!</definedName>
    <definedName name="ntt">#REF!</definedName>
    <definedName name="Num_Units" localSheetId="23">#REF!</definedName>
    <definedName name="Num_Units">#REF!</definedName>
    <definedName name="NumberUnits" localSheetId="3">'[41]Input (1)'!$B$14</definedName>
    <definedName name="NumberUnits" localSheetId="2">'[41]Input (1)'!$B$14</definedName>
    <definedName name="NumberUnits" localSheetId="4">'[41]Input (1)'!$B$14</definedName>
    <definedName name="NumberUnits" localSheetId="16">'[41]Input (1)'!$B$14</definedName>
    <definedName name="NumberUnits" localSheetId="21">'[41]Input (1)'!$B$14</definedName>
    <definedName name="NumberUnits" localSheetId="5">'[41]Input (1)'!$B$14</definedName>
    <definedName name="NumberUnits" localSheetId="13">'[41]Input (1)'!$B$14</definedName>
    <definedName name="NumberUnits" localSheetId="18">'[41]Input (1)'!$B$14</definedName>
    <definedName name="NumberUnits" localSheetId="14">'[41]Input (1)'!$B$14</definedName>
    <definedName name="NumberUnits" localSheetId="15">'[41]Input (1)'!$B$14</definedName>
    <definedName name="NumberUnits">'[41]Input (1)'!$B$14</definedName>
    <definedName name="NUOCHKHOAN" localSheetId="3" hidden="1">{"'Sheet1'!$L$16"}</definedName>
    <definedName name="NUOCHKHOAN" localSheetId="17" hidden="1">{"'Sheet1'!$L$16"}</definedName>
    <definedName name="NUOCHKHOAN" localSheetId="9" hidden="1">{"'Sheet1'!$L$16"}</definedName>
    <definedName name="NUOCHKHOAN" localSheetId="8" hidden="1">{"'Sheet1'!$L$16"}</definedName>
    <definedName name="NUOCHKHOAN" localSheetId="0" hidden="1">{"'Sheet1'!$L$16"}</definedName>
    <definedName name="NUOCHKHOAN" localSheetId="10" hidden="1">{"'Sheet1'!$L$16"}</definedName>
    <definedName name="NUOCHKHOAN" localSheetId="6" hidden="1">{"'Sheet1'!$L$16"}</definedName>
    <definedName name="NUOCHKHOAN" localSheetId="12" hidden="1">{"'Sheet1'!$L$16"}</definedName>
    <definedName name="NUOCHKHOAN" localSheetId="11" hidden="1">{"'Sheet1'!$L$16"}</definedName>
    <definedName name="NUOCHKHOAN" localSheetId="1" hidden="1">{"'Sheet1'!$L$16"}</definedName>
    <definedName name="NUOCHKHOAN" localSheetId="2" hidden="1">{"'Sheet1'!$L$16"}</definedName>
    <definedName name="NUOCHKHOAN" localSheetId="4" hidden="1">{"'Sheet1'!$L$16"}</definedName>
    <definedName name="NUOCHKHOAN" localSheetId="16" hidden="1">{"'Sheet1'!$L$16"}</definedName>
    <definedName name="NUOCHKHOAN" localSheetId="21" hidden="1">{"'Sheet1'!$L$16"}</definedName>
    <definedName name="NUOCHKHOAN" localSheetId="5" hidden="1">{"'Sheet1'!$L$16"}</definedName>
    <definedName name="NUOCHKHOAN" localSheetId="23" hidden="1">{"'Sheet1'!$L$16"}</definedName>
    <definedName name="NUOCHKHOAN" localSheetId="7" hidden="1">{"'Sheet1'!$L$16"}</definedName>
    <definedName name="NUOCHKHOAN" localSheetId="13" hidden="1">{"'Sheet1'!$L$16"}</definedName>
    <definedName name="NUOCHKHOAN" localSheetId="18" hidden="1">{"'Sheet1'!$L$16"}</definedName>
    <definedName name="NUOCHKHOAN" localSheetId="14" hidden="1">{"'Sheet1'!$L$16"}</definedName>
    <definedName name="NUOCHKHOAN" localSheetId="15" hidden="1">{"'Sheet1'!$L$16"}</definedName>
    <definedName name="NUOCHKHOAN" hidden="1">{"'Sheet1'!$L$16"}</definedName>
    <definedName name="NUOCHKHOANMOI" localSheetId="3" hidden="1">{"'Sheet1'!$L$16"}</definedName>
    <definedName name="NUOCHKHOANMOI" localSheetId="17" hidden="1">{"'Sheet1'!$L$16"}</definedName>
    <definedName name="NUOCHKHOANMOI" localSheetId="9" hidden="1">{"'Sheet1'!$L$16"}</definedName>
    <definedName name="NUOCHKHOANMOI" localSheetId="8" hidden="1">{"'Sheet1'!$L$16"}</definedName>
    <definedName name="NUOCHKHOANMOI" localSheetId="0" hidden="1">{"'Sheet1'!$L$16"}</definedName>
    <definedName name="NUOCHKHOANMOI" localSheetId="10" hidden="1">{"'Sheet1'!$L$16"}</definedName>
    <definedName name="NUOCHKHOANMOI" localSheetId="6" hidden="1">{"'Sheet1'!$L$16"}</definedName>
    <definedName name="NUOCHKHOANMOI" localSheetId="12" hidden="1">{"'Sheet1'!$L$16"}</definedName>
    <definedName name="NUOCHKHOANMOI" localSheetId="11" hidden="1">{"'Sheet1'!$L$16"}</definedName>
    <definedName name="NUOCHKHOANMOI" localSheetId="1" hidden="1">{"'Sheet1'!$L$16"}</definedName>
    <definedName name="NUOCHKHOANMOI" localSheetId="2" hidden="1">{"'Sheet1'!$L$16"}</definedName>
    <definedName name="NUOCHKHOANMOI" localSheetId="4" hidden="1">{"'Sheet1'!$L$16"}</definedName>
    <definedName name="NUOCHKHOANMOI" localSheetId="16" hidden="1">{"'Sheet1'!$L$16"}</definedName>
    <definedName name="NUOCHKHOANMOI" localSheetId="21" hidden="1">{"'Sheet1'!$L$16"}</definedName>
    <definedName name="NUOCHKHOANMOI" localSheetId="5" hidden="1">{"'Sheet1'!$L$16"}</definedName>
    <definedName name="NUOCHKHOANMOI" localSheetId="23" hidden="1">{"'Sheet1'!$L$16"}</definedName>
    <definedName name="NUOCHKHOANMOI" localSheetId="7" hidden="1">{"'Sheet1'!$L$16"}</definedName>
    <definedName name="NUOCHKHOANMOI" localSheetId="13" hidden="1">{"'Sheet1'!$L$16"}</definedName>
    <definedName name="NUOCHKHOANMOI" localSheetId="18" hidden="1">{"'Sheet1'!$L$16"}</definedName>
    <definedName name="NUOCHKHOANMOI" localSheetId="14" hidden="1">{"'Sheet1'!$L$16"}</definedName>
    <definedName name="NUOCHKHOANMOI" localSheetId="15" hidden="1">{"'Sheet1'!$L$16"}</definedName>
    <definedName name="NUOCHKHOANMOI" hidden="1">{"'Sheet1'!$L$16"}</definedName>
    <definedName name="NVH">#REF!</definedName>
    <definedName name="o" localSheetId="3" hidden="1">{#N/A,#N/A,FALSE,"１）背景";#N/A,#N/A,FALSE,"２）前提事項";#N/A,#N/A,FALSE,"３）優先順位";#N/A,#N/A,FALSE,"４）改善サマリー";#N/A,#N/A,FALSE,"５）懸念-1";#N/A,#N/A,FALSE,"５）懸念-2";#N/A,#N/A,FALSE,"５）懸念-3";#N/A,#N/A,FALSE,"５）懸念-4";#N/A,#N/A,FALSE,"６）組織図";#N/A,#N/A,FALSE,"６）スケジュール"}</definedName>
    <definedName name="o" localSheetId="9" hidden="1">{#N/A,#N/A,FALSE,"１）背景";#N/A,#N/A,FALSE,"２）前提事項";#N/A,#N/A,FALSE,"３）優先順位";#N/A,#N/A,FALSE,"４）改善サマリー";#N/A,#N/A,FALSE,"５）懸念-1";#N/A,#N/A,FALSE,"５）懸念-2";#N/A,#N/A,FALSE,"５）懸念-3";#N/A,#N/A,FALSE,"５）懸念-4";#N/A,#N/A,FALSE,"６）組織図";#N/A,#N/A,FALSE,"６）スケジュール"}</definedName>
    <definedName name="o" localSheetId="8" hidden="1">{#N/A,#N/A,FALSE,"１）背景";#N/A,#N/A,FALSE,"２）前提事項";#N/A,#N/A,FALSE,"３）優先順位";#N/A,#N/A,FALSE,"４）改善サマリー";#N/A,#N/A,FALSE,"５）懸念-1";#N/A,#N/A,FALSE,"５）懸念-2";#N/A,#N/A,FALSE,"５）懸念-3";#N/A,#N/A,FALSE,"５）懸念-4";#N/A,#N/A,FALSE,"６）組織図";#N/A,#N/A,FALSE,"６）スケジュール"}</definedName>
    <definedName name="o" localSheetId="0" hidden="1">{#N/A,#N/A,FALSE,"１）背景";#N/A,#N/A,FALSE,"２）前提事項";#N/A,#N/A,FALSE,"３）優先順位";#N/A,#N/A,FALSE,"４）改善サマリー";#N/A,#N/A,FALSE,"５）懸念-1";#N/A,#N/A,FALSE,"５）懸念-2";#N/A,#N/A,FALSE,"５）懸念-3";#N/A,#N/A,FALSE,"５）懸念-4";#N/A,#N/A,FALSE,"６）組織図";#N/A,#N/A,FALSE,"６）スケジュール"}</definedName>
    <definedName name="o" localSheetId="10" hidden="1">{#N/A,#N/A,FALSE,"１）背景";#N/A,#N/A,FALSE,"２）前提事項";#N/A,#N/A,FALSE,"３）優先順位";#N/A,#N/A,FALSE,"４）改善サマリー";#N/A,#N/A,FALSE,"５）懸念-1";#N/A,#N/A,FALSE,"５）懸念-2";#N/A,#N/A,FALSE,"５）懸念-3";#N/A,#N/A,FALSE,"５）懸念-4";#N/A,#N/A,FALSE,"６）組織図";#N/A,#N/A,FALSE,"６）スケジュール"}</definedName>
    <definedName name="o" localSheetId="6" hidden="1">{#N/A,#N/A,FALSE,"１）背景";#N/A,#N/A,FALSE,"２）前提事項";#N/A,#N/A,FALSE,"３）優先順位";#N/A,#N/A,FALSE,"４）改善サマリー";#N/A,#N/A,FALSE,"５）懸念-1";#N/A,#N/A,FALSE,"５）懸念-2";#N/A,#N/A,FALSE,"５）懸念-3";#N/A,#N/A,FALSE,"５）懸念-4";#N/A,#N/A,FALSE,"６）組織図";#N/A,#N/A,FALSE,"６）スケジュール"}</definedName>
    <definedName name="o" localSheetId="12" hidden="1">{#N/A,#N/A,FALSE,"１）背景";#N/A,#N/A,FALSE,"２）前提事項";#N/A,#N/A,FALSE,"３）優先順位";#N/A,#N/A,FALSE,"４）改善サマリー";#N/A,#N/A,FALSE,"５）懸念-1";#N/A,#N/A,FALSE,"５）懸念-2";#N/A,#N/A,FALSE,"５）懸念-3";#N/A,#N/A,FALSE,"５）懸念-4";#N/A,#N/A,FALSE,"６）組織図";#N/A,#N/A,FALSE,"６）スケジュール"}</definedName>
    <definedName name="o" localSheetId="11" hidden="1">{#N/A,#N/A,FALSE,"１）背景";#N/A,#N/A,FALSE,"２）前提事項";#N/A,#N/A,FALSE,"３）優先順位";#N/A,#N/A,FALSE,"４）改善サマリー";#N/A,#N/A,FALSE,"５）懸念-1";#N/A,#N/A,FALSE,"５）懸念-2";#N/A,#N/A,FALSE,"５）懸念-3";#N/A,#N/A,FALSE,"５）懸念-4";#N/A,#N/A,FALSE,"６）組織図";#N/A,#N/A,FALSE,"６）スケジュール"}</definedName>
    <definedName name="o" localSheetId="1" hidden="1">{#N/A,#N/A,FALSE,"１）背景";#N/A,#N/A,FALSE,"２）前提事項";#N/A,#N/A,FALSE,"３）優先順位";#N/A,#N/A,FALSE,"４）改善サマリー";#N/A,#N/A,FALSE,"５）懸念-1";#N/A,#N/A,FALSE,"５）懸念-2";#N/A,#N/A,FALSE,"５）懸念-3";#N/A,#N/A,FALSE,"５）懸念-4";#N/A,#N/A,FALSE,"６）組織図";#N/A,#N/A,FALSE,"６）スケジュール"}</definedName>
    <definedName name="o" localSheetId="2" hidden="1">{#N/A,#N/A,FALSE,"１）背景";#N/A,#N/A,FALSE,"２）前提事項";#N/A,#N/A,FALSE,"３）優先順位";#N/A,#N/A,FALSE,"４）改善サマリー";#N/A,#N/A,FALSE,"５）懸念-1";#N/A,#N/A,FALSE,"５）懸念-2";#N/A,#N/A,FALSE,"５）懸念-3";#N/A,#N/A,FALSE,"５）懸念-4";#N/A,#N/A,FALSE,"６）組織図";#N/A,#N/A,FALSE,"６）スケジュール"}</definedName>
    <definedName name="o" localSheetId="4" hidden="1">{#N/A,#N/A,FALSE,"１）背景";#N/A,#N/A,FALSE,"２）前提事項";#N/A,#N/A,FALSE,"３）優先順位";#N/A,#N/A,FALSE,"４）改善サマリー";#N/A,#N/A,FALSE,"５）懸念-1";#N/A,#N/A,FALSE,"５）懸念-2";#N/A,#N/A,FALSE,"５）懸念-3";#N/A,#N/A,FALSE,"５）懸念-4";#N/A,#N/A,FALSE,"６）組織図";#N/A,#N/A,FALSE,"６）スケジュール"}</definedName>
    <definedName name="o" localSheetId="16" hidden="1">{#N/A,#N/A,FALSE,"１）背景";#N/A,#N/A,FALSE,"２）前提事項";#N/A,#N/A,FALSE,"３）優先順位";#N/A,#N/A,FALSE,"４）改善サマリー";#N/A,#N/A,FALSE,"５）懸念-1";#N/A,#N/A,FALSE,"５）懸念-2";#N/A,#N/A,FALSE,"５）懸念-3";#N/A,#N/A,FALSE,"５）懸念-4";#N/A,#N/A,FALSE,"６）組織図";#N/A,#N/A,FALSE,"６）スケジュール"}</definedName>
    <definedName name="o" localSheetId="21" hidden="1">{#N/A,#N/A,FALSE,"１）背景";#N/A,#N/A,FALSE,"２）前提事項";#N/A,#N/A,FALSE,"３）優先順位";#N/A,#N/A,FALSE,"４）改善サマリー";#N/A,#N/A,FALSE,"５）懸念-1";#N/A,#N/A,FALSE,"５）懸念-2";#N/A,#N/A,FALSE,"５）懸念-3";#N/A,#N/A,FALSE,"５）懸念-4";#N/A,#N/A,FALSE,"６）組織図";#N/A,#N/A,FALSE,"６）スケジュール"}</definedName>
    <definedName name="o" localSheetId="5" hidden="1">{#N/A,#N/A,FALSE,"１）背景";#N/A,#N/A,FALSE,"２）前提事項";#N/A,#N/A,FALSE,"３）優先順位";#N/A,#N/A,FALSE,"４）改善サマリー";#N/A,#N/A,FALSE,"５）懸念-1";#N/A,#N/A,FALSE,"５）懸念-2";#N/A,#N/A,FALSE,"５）懸念-3";#N/A,#N/A,FALSE,"５）懸念-4";#N/A,#N/A,FALSE,"６）組織図";#N/A,#N/A,FALSE,"６）スケジュール"}</definedName>
    <definedName name="O"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 localSheetId="7" hidden="1">{#N/A,#N/A,FALSE,"１）背景";#N/A,#N/A,FALSE,"２）前提事項";#N/A,#N/A,FALSE,"３）優先順位";#N/A,#N/A,FALSE,"４）改善サマリー";#N/A,#N/A,FALSE,"５）懸念-1";#N/A,#N/A,FALSE,"５）懸念-2";#N/A,#N/A,FALSE,"５）懸念-3";#N/A,#N/A,FALSE,"５）懸念-4";#N/A,#N/A,FALSE,"６）組織図";#N/A,#N/A,FALSE,"６）スケジュール"}</definedName>
    <definedName name="o" localSheetId="13" hidden="1">{#N/A,#N/A,FALSE,"１）背景";#N/A,#N/A,FALSE,"２）前提事項";#N/A,#N/A,FALSE,"３）優先順位";#N/A,#N/A,FALSE,"４）改善サマリー";#N/A,#N/A,FALSE,"５）懸念-1";#N/A,#N/A,FALSE,"５）懸念-2";#N/A,#N/A,FALSE,"５）懸念-3";#N/A,#N/A,FALSE,"５）懸念-4";#N/A,#N/A,FALSE,"６）組織図";#N/A,#N/A,FALSE,"６）スケジュール"}</definedName>
    <definedName name="o" localSheetId="18" hidden="1">{#N/A,#N/A,FALSE,"１）背景";#N/A,#N/A,FALSE,"２）前提事項";#N/A,#N/A,FALSE,"３）優先順位";#N/A,#N/A,FALSE,"４）改善サマリー";#N/A,#N/A,FALSE,"５）懸念-1";#N/A,#N/A,FALSE,"５）懸念-2";#N/A,#N/A,FALSE,"５）懸念-3";#N/A,#N/A,FALSE,"５）懸念-4";#N/A,#N/A,FALSE,"６）組織図";#N/A,#N/A,FALSE,"６）スケジュール"}</definedName>
    <definedName name="o" localSheetId="14" hidden="1">{#N/A,#N/A,FALSE,"１）背景";#N/A,#N/A,FALSE,"２）前提事項";#N/A,#N/A,FALSE,"３）優先順位";#N/A,#N/A,FALSE,"４）改善サマリー";#N/A,#N/A,FALSE,"５）懸念-1";#N/A,#N/A,FALSE,"５）懸念-2";#N/A,#N/A,FALSE,"５）懸念-3";#N/A,#N/A,FALSE,"５）懸念-4";#N/A,#N/A,FALSE,"６）組織図";#N/A,#N/A,FALSE,"６）スケジュール"}</definedName>
    <definedName name="o" localSheetId="15" hidden="1">{#N/A,#N/A,FALSE,"１）背景";#N/A,#N/A,FALSE,"２）前提事項";#N/A,#N/A,FALSE,"３）優先順位";#N/A,#N/A,FALSE,"４）改善サマリー";#N/A,#N/A,FALSE,"５）懸念-1";#N/A,#N/A,FALSE,"５）懸念-2";#N/A,#N/A,FALSE,"５）懸念-3";#N/A,#N/A,FALSE,"５）懸念-4";#N/A,#N/A,FALSE,"６）組織図";#N/A,#N/A,FALSE,"６）スケジュール"}</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C.31.12.14_Desglosado" localSheetId="3">'[69]ESTADIST(PTS.)'!$B$4:$B$13</definedName>
    <definedName name="O.C.31.12.14_Desglosado" localSheetId="2">'[69]ESTADIST(PTS.)'!$B$4:$B$13</definedName>
    <definedName name="O.C.31.12.14_Desglosado" localSheetId="4">'[69]ESTADIST(PTS.)'!$B$4:$B$13</definedName>
    <definedName name="O.C.31.12.14_Desglosado" localSheetId="16">'[69]ESTADIST(PTS.)'!$B$4:$B$13</definedName>
    <definedName name="O.C.31.12.14_Desglosado" localSheetId="21">'[69]ESTADIST(PTS.)'!$B$4:$B$13</definedName>
    <definedName name="O.C.31.12.14_Desglosado" localSheetId="5">'[69]ESTADIST(PTS.)'!$B$4:$B$13</definedName>
    <definedName name="O.C.31.12.14_Desglosado" localSheetId="13">'[69]ESTADIST(PTS.)'!$B$4:$B$13</definedName>
    <definedName name="O.C.31.12.14_Desglosado" localSheetId="18">'[69]ESTADIST(PTS.)'!$B$4:$B$13</definedName>
    <definedName name="O.C.31.12.14_Desglosado" localSheetId="14">'[69]ESTADIST(PTS.)'!$B$4:$B$13</definedName>
    <definedName name="O.C.31.12.14_Desglosado" localSheetId="15">'[69]ESTADIST(PTS.)'!$B$4:$B$13</definedName>
    <definedName name="O.C.31.12.14_Desglosado">'[69]ESTADIST(PTS.)'!$B$4:$B$13</definedName>
    <definedName name="O_SCOPE_DATA">#REF!</definedName>
    <definedName name="ocf" hidden="1">#REF!</definedName>
    <definedName name="OD" localSheetId="3">[52]PipeSummary!$AJ$10:$AJ$28</definedName>
    <definedName name="OD" localSheetId="2">[52]PipeSummary!$AJ$10:$AJ$28</definedName>
    <definedName name="OD" localSheetId="4">[52]PipeSummary!$AJ$10:$AJ$28</definedName>
    <definedName name="OD" localSheetId="16">[52]PipeSummary!$AJ$10:$AJ$28</definedName>
    <definedName name="OD" localSheetId="21">[52]PipeSummary!$AJ$10:$AJ$28</definedName>
    <definedName name="OD" localSheetId="5">[52]PipeSummary!$AJ$10:$AJ$28</definedName>
    <definedName name="OD" localSheetId="13">[52]PipeSummary!$AJ$10:$AJ$28</definedName>
    <definedName name="OD" localSheetId="18">[52]PipeSummary!$AJ$10:$AJ$28</definedName>
    <definedName name="OD" localSheetId="14">[52]PipeSummary!$AJ$10:$AJ$28</definedName>
    <definedName name="OD" localSheetId="15">[52]PipeSummary!$AJ$10:$AJ$28</definedName>
    <definedName name="OD">[52]PipeSummary!$AJ$10:$AJ$28</definedName>
    <definedName name="ODC">#REF!</definedName>
    <definedName name="ODH" localSheetId="3" hidden="1">#N/A</definedName>
    <definedName name="ODH" localSheetId="2" hidden="1">#N/A</definedName>
    <definedName name="ODH" localSheetId="4" hidden="1">#N/A</definedName>
    <definedName name="ODH" localSheetId="16" hidden="1">#N/A</definedName>
    <definedName name="ODH" localSheetId="21" hidden="1">#N/A</definedName>
    <definedName name="ODH" localSheetId="5" hidden="1">#N/A</definedName>
    <definedName name="ODH" localSheetId="13" hidden="1">#N/A</definedName>
    <definedName name="ODH" localSheetId="18" hidden="1">#N/A</definedName>
    <definedName name="ODH" localSheetId="14" hidden="1">#N/A</definedName>
    <definedName name="ODH" localSheetId="15" hidden="1">#N/A</definedName>
    <definedName name="ODH" hidden="1">#N/A</definedName>
    <definedName name="oililui" localSheetId="3" hidden="1">{#N/A,#N/A,FALSE,"CCTV"}</definedName>
    <definedName name="oililui" localSheetId="9" hidden="1">{#N/A,#N/A,FALSE,"CCTV"}</definedName>
    <definedName name="oililui" localSheetId="8" hidden="1">{#N/A,#N/A,FALSE,"CCTV"}</definedName>
    <definedName name="oililui" localSheetId="0" hidden="1">{#N/A,#N/A,FALSE,"CCTV"}</definedName>
    <definedName name="oililui" localSheetId="10" hidden="1">{#N/A,#N/A,FALSE,"CCTV"}</definedName>
    <definedName name="oililui" localSheetId="6" hidden="1">{#N/A,#N/A,FALSE,"CCTV"}</definedName>
    <definedName name="oililui" localSheetId="12" hidden="1">{#N/A,#N/A,FALSE,"CCTV"}</definedName>
    <definedName name="oililui" localSheetId="11" hidden="1">{#N/A,#N/A,FALSE,"CCTV"}</definedName>
    <definedName name="oililui" localSheetId="1" hidden="1">{#N/A,#N/A,FALSE,"CCTV"}</definedName>
    <definedName name="oililui" localSheetId="2" hidden="1">{#N/A,#N/A,FALSE,"CCTV"}</definedName>
    <definedName name="oililui" localSheetId="4" hidden="1">{#N/A,#N/A,FALSE,"CCTV"}</definedName>
    <definedName name="oililui" localSheetId="16" hidden="1">{#N/A,#N/A,FALSE,"CCTV"}</definedName>
    <definedName name="oililui" localSheetId="21" hidden="1">{#N/A,#N/A,FALSE,"CCTV"}</definedName>
    <definedName name="oililui" localSheetId="5" hidden="1">{#N/A,#N/A,FALSE,"CCTV"}</definedName>
    <definedName name="oililui" localSheetId="23" hidden="1">{#N/A,#N/A,FALSE,"CCTV"}</definedName>
    <definedName name="oililui" localSheetId="7" hidden="1">{#N/A,#N/A,FALSE,"CCTV"}</definedName>
    <definedName name="oililui" localSheetId="13" hidden="1">{#N/A,#N/A,FALSE,"CCTV"}</definedName>
    <definedName name="oililui" localSheetId="18" hidden="1">{#N/A,#N/A,FALSE,"CCTV"}</definedName>
    <definedName name="oililui" localSheetId="14" hidden="1">{#N/A,#N/A,FALSE,"CCTV"}</definedName>
    <definedName name="oililui" localSheetId="15" hidden="1">{#N/A,#N/A,FALSE,"CCTV"}</definedName>
    <definedName name="oililui" hidden="1">{#N/A,#N/A,FALSE,"CCTV"}</definedName>
    <definedName name="OK" localSheetId="18">#REF!</definedName>
    <definedName name="OK" hidden="1">#REF!</definedName>
    <definedName name="olf" localSheetId="3" hidden="1">{#N/A,#N/A,FALSE,"HO Rates";#N/A,#N/A,FALSE,"HO Sum"}</definedName>
    <definedName name="olf" localSheetId="9" hidden="1">{#N/A,#N/A,FALSE,"HO Rates";#N/A,#N/A,FALSE,"HO Sum"}</definedName>
    <definedName name="olf" localSheetId="8" hidden="1">{#N/A,#N/A,FALSE,"HO Rates";#N/A,#N/A,FALSE,"HO Sum"}</definedName>
    <definedName name="olf" localSheetId="0" hidden="1">{#N/A,#N/A,FALSE,"HO Rates";#N/A,#N/A,FALSE,"HO Sum"}</definedName>
    <definedName name="olf" localSheetId="10" hidden="1">{#N/A,#N/A,FALSE,"HO Rates";#N/A,#N/A,FALSE,"HO Sum"}</definedName>
    <definedName name="olf" localSheetId="6" hidden="1">{#N/A,#N/A,FALSE,"HO Rates";#N/A,#N/A,FALSE,"HO Sum"}</definedName>
    <definedName name="olf" localSheetId="12" hidden="1">{#N/A,#N/A,FALSE,"HO Rates";#N/A,#N/A,FALSE,"HO Sum"}</definedName>
    <definedName name="olf" localSheetId="11" hidden="1">{#N/A,#N/A,FALSE,"HO Rates";#N/A,#N/A,FALSE,"HO Sum"}</definedName>
    <definedName name="olf" localSheetId="1" hidden="1">{#N/A,#N/A,FALSE,"HO Rates";#N/A,#N/A,FALSE,"HO Sum"}</definedName>
    <definedName name="olf" localSheetId="2" hidden="1">{#N/A,#N/A,FALSE,"HO Rates";#N/A,#N/A,FALSE,"HO Sum"}</definedName>
    <definedName name="olf" localSheetId="4" hidden="1">{#N/A,#N/A,FALSE,"HO Rates";#N/A,#N/A,FALSE,"HO Sum"}</definedName>
    <definedName name="olf" localSheetId="16" hidden="1">{#N/A,#N/A,FALSE,"HO Rates";#N/A,#N/A,FALSE,"HO Sum"}</definedName>
    <definedName name="olf" localSheetId="21" hidden="1">{#N/A,#N/A,FALSE,"HO Rates";#N/A,#N/A,FALSE,"HO Sum"}</definedName>
    <definedName name="olf" localSheetId="5" hidden="1">{#N/A,#N/A,FALSE,"HO Rates";#N/A,#N/A,FALSE,"HO Sum"}</definedName>
    <definedName name="olf" localSheetId="23" hidden="1">{#N/A,#N/A,FALSE,"HO Rates";#N/A,#N/A,FALSE,"HO Sum"}</definedName>
    <definedName name="olf" localSheetId="7" hidden="1">{#N/A,#N/A,FALSE,"HO Rates";#N/A,#N/A,FALSE,"HO Sum"}</definedName>
    <definedName name="olf" localSheetId="13" hidden="1">{#N/A,#N/A,FALSE,"HO Rates";#N/A,#N/A,FALSE,"HO Sum"}</definedName>
    <definedName name="olf" localSheetId="18" hidden="1">{#N/A,#N/A,FALSE,"HO Rates";#N/A,#N/A,FALSE,"HO Sum"}</definedName>
    <definedName name="olf" localSheetId="14" hidden="1">{#N/A,#N/A,FALSE,"HO Rates";#N/A,#N/A,FALSE,"HO Sum"}</definedName>
    <definedName name="olf" localSheetId="15" hidden="1">{#N/A,#N/A,FALSE,"HO Rates";#N/A,#N/A,FALSE,"HO Sum"}</definedName>
    <definedName name="olf" hidden="1">{#N/A,#N/A,FALSE,"HO Rates";#N/A,#N/A,FALSE,"HO Sum"}</definedName>
    <definedName name="OM1FO" localSheetId="23">#REF!</definedName>
    <definedName name="OM1FO">#REF!</definedName>
    <definedName name="OM2FO" localSheetId="23">#REF!</definedName>
    <definedName name="OM2FO">#REF!</definedName>
    <definedName name="OneBigHole">#REF!</definedName>
    <definedName name="oo" localSheetId="3" hidden="1">{"'Liquid'!$A$1:$U$57"}</definedName>
    <definedName name="oo" localSheetId="2" hidden="1">{"'Liquid'!$A$1:$U$57"}</definedName>
    <definedName name="oo" localSheetId="4" hidden="1">{"'Liquid'!$A$1:$U$57"}</definedName>
    <definedName name="oo" localSheetId="16" hidden="1">{"'Liquid'!$A$1:$U$57"}</definedName>
    <definedName name="oo" localSheetId="21" hidden="1">{"'Liquid'!$A$1:$U$57"}</definedName>
    <definedName name="oo" localSheetId="5" hidden="1">{"'Liquid'!$A$1:$U$57"}</definedName>
    <definedName name="oo" localSheetId="13" hidden="1">{"'Liquid'!$A$1:$U$57"}</definedName>
    <definedName name="oo" localSheetId="14" hidden="1">{"'Liquid'!$A$1:$U$57"}</definedName>
    <definedName name="oo" localSheetId="15" hidden="1">{"'Liquid'!$A$1:$U$57"}</definedName>
    <definedName name="oo" hidden="1">{"'Liquid'!$A$1:$U$57"}</definedName>
    <definedName name="oper">#REF!</definedName>
    <definedName name="oper.">#REF!</definedName>
    <definedName name="Option">#REF!</definedName>
    <definedName name="OrderTable">#REF!</definedName>
    <definedName name="Organiz" localSheetId="3" hidden="1">{#N/A,#N/A,FALSE,"CCTV"}</definedName>
    <definedName name="Organiz" localSheetId="2" hidden="1">{#N/A,#N/A,FALSE,"CCTV"}</definedName>
    <definedName name="Organiz" localSheetId="4" hidden="1">{#N/A,#N/A,FALSE,"CCTV"}</definedName>
    <definedName name="Organiz" localSheetId="16" hidden="1">{#N/A,#N/A,FALSE,"CCTV"}</definedName>
    <definedName name="Organiz" localSheetId="21" hidden="1">{#N/A,#N/A,FALSE,"CCTV"}</definedName>
    <definedName name="Organiz" localSheetId="5" hidden="1">{#N/A,#N/A,FALSE,"CCTV"}</definedName>
    <definedName name="Organiz" localSheetId="13" hidden="1">{#N/A,#N/A,FALSE,"CCTV"}</definedName>
    <definedName name="Organiz" localSheetId="14" hidden="1">{#N/A,#N/A,FALSE,"CCTV"}</definedName>
    <definedName name="Organiz" localSheetId="15" hidden="1">{#N/A,#N/A,FALSE,"CCTV"}</definedName>
    <definedName name="Organiz" hidden="1">{#N/A,#N/A,FALSE,"CCTV"}</definedName>
    <definedName name="OS_FC_FOB_PlMat" localSheetId="23">#REF!</definedName>
    <definedName name="OS_FC_FOB_PlMat">#REF!</definedName>
    <definedName name="OS_FC_LocTransp" localSheetId="23">#REF!</definedName>
    <definedName name="OS_FC_LocTransp">#REF!</definedName>
    <definedName name="OS_FC_OceanFr" localSheetId="23">#REF!</definedName>
    <definedName name="OS_FC_OceanFr">#REF!</definedName>
    <definedName name="OS_LC_FOB_PlMat" localSheetId="23">#REF!</definedName>
    <definedName name="OS_LC_FOB_PlMat">#REF!</definedName>
    <definedName name="OS_LC_LocTransp" localSheetId="23">#REF!</definedName>
    <definedName name="OS_LC_LocTransp">#REF!</definedName>
    <definedName name="OS_LC_OceanFr" localSheetId="23">#REF!</definedName>
    <definedName name="OS_LC_OceanFr">#REF!</definedName>
    <definedName name="OSBL" localSheetId="3" hidden="1">{#N/A,#N/A,FALSE,"CCTV"}</definedName>
    <definedName name="OSBL" localSheetId="9" hidden="1">{#N/A,#N/A,FALSE,"CCTV"}</definedName>
    <definedName name="OSBL" localSheetId="8" hidden="1">{#N/A,#N/A,FALSE,"CCTV"}</definedName>
    <definedName name="OSBL" localSheetId="0" hidden="1">{#N/A,#N/A,FALSE,"CCTV"}</definedName>
    <definedName name="OSBL" localSheetId="10" hidden="1">{#N/A,#N/A,FALSE,"CCTV"}</definedName>
    <definedName name="OSBL" localSheetId="6" hidden="1">{#N/A,#N/A,FALSE,"CCTV"}</definedName>
    <definedName name="OSBL" localSheetId="12" hidden="1">{#N/A,#N/A,FALSE,"CCTV"}</definedName>
    <definedName name="OSBL" localSheetId="11" hidden="1">{#N/A,#N/A,FALSE,"CCTV"}</definedName>
    <definedName name="OSBL" localSheetId="1" hidden="1">{#N/A,#N/A,FALSE,"CCTV"}</definedName>
    <definedName name="OSBL" localSheetId="2" hidden="1">{#N/A,#N/A,FALSE,"CCTV"}</definedName>
    <definedName name="OSBL" localSheetId="4" hidden="1">{#N/A,#N/A,FALSE,"CCTV"}</definedName>
    <definedName name="OSBL" localSheetId="16" hidden="1">{#N/A,#N/A,FALSE,"CCTV"}</definedName>
    <definedName name="OSBL" localSheetId="21" hidden="1">{#N/A,#N/A,FALSE,"CCTV"}</definedName>
    <definedName name="OSBL" localSheetId="5" hidden="1">{#N/A,#N/A,FALSE,"CCTV"}</definedName>
    <definedName name="OSBL" localSheetId="23" hidden="1">{#N/A,#N/A,FALSE,"CCTV"}</definedName>
    <definedName name="OSBL" localSheetId="7" hidden="1">{#N/A,#N/A,FALSE,"CCTV"}</definedName>
    <definedName name="OSBL" localSheetId="13" hidden="1">{#N/A,#N/A,FALSE,"CCTV"}</definedName>
    <definedName name="OSBL" localSheetId="18" hidden="1">{#N/A,#N/A,FALSE,"CCTV"}</definedName>
    <definedName name="OSBL" localSheetId="14" hidden="1">{#N/A,#N/A,FALSE,"CCTV"}</definedName>
    <definedName name="OSBL" localSheetId="15" hidden="1">{#N/A,#N/A,FALSE,"CCTV"}</definedName>
    <definedName name="OSBL" hidden="1">{#N/A,#N/A,FALSE,"CCTV"}</definedName>
    <definedName name="Other" localSheetId="3">[51]Summary!$D$20</definedName>
    <definedName name="Other" localSheetId="2">[51]Summary!$D$20</definedName>
    <definedName name="Other" localSheetId="4">[51]Summary!$D$20</definedName>
    <definedName name="Other" localSheetId="16">[51]Summary!$D$20</definedName>
    <definedName name="Other" localSheetId="21">[51]Summary!$D$20</definedName>
    <definedName name="Other" localSheetId="5">[51]Summary!$D$20</definedName>
    <definedName name="Other" localSheetId="13">[51]Summary!$D$20</definedName>
    <definedName name="Other" localSheetId="18">[51]Summary!$D$20</definedName>
    <definedName name="Other" localSheetId="14">[51]Summary!$D$20</definedName>
    <definedName name="Other" localSheetId="15">[51]Summary!$D$20</definedName>
    <definedName name="Other">[51]Summary!$D$20</definedName>
    <definedName name="OtherTotal" localSheetId="3">[51]Summary!$M$11</definedName>
    <definedName name="OtherTotal" localSheetId="2">[51]Summary!$M$11</definedName>
    <definedName name="OtherTotal" localSheetId="4">[51]Summary!$M$11</definedName>
    <definedName name="OtherTotal" localSheetId="16">[51]Summary!$M$11</definedName>
    <definedName name="OtherTotal" localSheetId="21">[51]Summary!$M$11</definedName>
    <definedName name="OtherTotal" localSheetId="5">[51]Summary!$M$11</definedName>
    <definedName name="OtherTotal" localSheetId="13">[51]Summary!$M$11</definedName>
    <definedName name="OtherTotal" localSheetId="18">[51]Summary!$M$11</definedName>
    <definedName name="OtherTotal" localSheetId="14">[51]Summary!$M$11</definedName>
    <definedName name="OtherTotal" localSheetId="15">[51]Summary!$M$11</definedName>
    <definedName name="OtherTotal">[51]Summary!$M$11</definedName>
    <definedName name="OutletFlowProfile" localSheetId="3">'[41]Noise (3)'!$C$34</definedName>
    <definedName name="OutletFlowProfile" localSheetId="2">'[41]Noise (3)'!$C$34</definedName>
    <definedName name="OutletFlowProfile" localSheetId="4">'[41]Noise (3)'!$C$34</definedName>
    <definedName name="OutletFlowProfile" localSheetId="16">'[41]Noise (3)'!$C$34</definedName>
    <definedName name="OutletFlowProfile" localSheetId="21">'[41]Noise (3)'!$C$34</definedName>
    <definedName name="OutletFlowProfile" localSheetId="5">'[41]Noise (3)'!$C$34</definedName>
    <definedName name="OutletFlowProfile" localSheetId="13">'[41]Noise (3)'!$C$34</definedName>
    <definedName name="OutletFlowProfile" localSheetId="18">'[41]Noise (3)'!$C$34</definedName>
    <definedName name="OutletFlowProfile" localSheetId="14">'[41]Noise (3)'!$C$34</definedName>
    <definedName name="OutletFlowProfile" localSheetId="15">'[41]Noise (3)'!$C$34</definedName>
    <definedName name="OutletFlowProfile">'[41]Noise (3)'!$C$34</definedName>
    <definedName name="OvalWeight" localSheetId="23">#REF!</definedName>
    <definedName name="OvalWeight">#REF!</definedName>
    <definedName name="OVER">#REF!</definedName>
    <definedName name="overhaul"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 localSheetId="3">[28]Breech_Duct!$B$80</definedName>
    <definedName name="P" localSheetId="2">[28]Breech_Duct!$B$80</definedName>
    <definedName name="P" localSheetId="4">[28]Breech_Duct!$B$80</definedName>
    <definedName name="P" localSheetId="16">[28]Breech_Duct!$B$80</definedName>
    <definedName name="P" localSheetId="21">[28]Breech_Duct!$B$80</definedName>
    <definedName name="P" localSheetId="5">[28]Breech_Duct!$B$80</definedName>
    <definedName name="P" localSheetId="13">[28]Breech_Duct!$B$80</definedName>
    <definedName name="P" localSheetId="18">[28]Breech_Duct!$B$80</definedName>
    <definedName name="P" localSheetId="14">[28]Breech_Duct!$B$80</definedName>
    <definedName name="P" localSheetId="15">[28]Breech_Duct!$B$80</definedName>
    <definedName name="P">[28]Breech_Duct!$B$80</definedName>
    <definedName name="PA" localSheetId="3">#REF!</definedName>
    <definedName name="PA" localSheetId="9">#REF!</definedName>
    <definedName name="PA" localSheetId="8">#REF!</definedName>
    <definedName name="PA" localSheetId="0">#REF!</definedName>
    <definedName name="PA" localSheetId="10">#REF!</definedName>
    <definedName name="PA" localSheetId="6">#REF!</definedName>
    <definedName name="PA" localSheetId="12">#REF!</definedName>
    <definedName name="PA" localSheetId="11">#REF!</definedName>
    <definedName name="PA" localSheetId="1">#REF!</definedName>
    <definedName name="PA" localSheetId="2">#REF!</definedName>
    <definedName name="PA" localSheetId="4">#REF!</definedName>
    <definedName name="PA" localSheetId="16">#REF!</definedName>
    <definedName name="PA" localSheetId="21">#REF!</definedName>
    <definedName name="PA" localSheetId="5">#REF!</definedName>
    <definedName name="PA" localSheetId="7">#REF!</definedName>
    <definedName name="PA" localSheetId="13">#REF!</definedName>
    <definedName name="PA" localSheetId="18">#REF!</definedName>
    <definedName name="PA" localSheetId="14">#REF!</definedName>
    <definedName name="PA" localSheetId="15">#REF!</definedName>
    <definedName name="PA" hidden="1">{#N/A,#N/A,FALSE,"CCTV"}</definedName>
    <definedName name="pac" localSheetId="23">#REF!</definedName>
    <definedName name="pac">#REF!</definedName>
    <definedName name="pac_value" localSheetId="23">#REF!</definedName>
    <definedName name="pac_value">#REF!</definedName>
    <definedName name="PACFC" localSheetId="23">#REF!</definedName>
    <definedName name="PACFC">#REF!</definedName>
    <definedName name="PACFO" localSheetId="23">#REF!</definedName>
    <definedName name="PACFO">#REF!</definedName>
    <definedName name="PACLC" localSheetId="23">#REF!</definedName>
    <definedName name="PACLC">#REF!</definedName>
    <definedName name="PACS" localSheetId="23">#REF!</definedName>
    <definedName name="PACS">#REF!</definedName>
    <definedName name="PAFC" localSheetId="23">#REF!</definedName>
    <definedName name="PAFC">#REF!</definedName>
    <definedName name="pag.12" localSheetId="23">#REF!</definedName>
    <definedName name="pag.12">#REF!</definedName>
    <definedName name="PAG_1" localSheetId="23">#REF!</definedName>
    <definedName name="PAG_1">#REF!</definedName>
    <definedName name="PAG_2" localSheetId="23">#REF!</definedName>
    <definedName name="PAG_2">#REF!</definedName>
    <definedName name="PAG_3" localSheetId="23">#REF!</definedName>
    <definedName name="PAG_3">#REF!</definedName>
    <definedName name="PAG_4" localSheetId="23">#REF!</definedName>
    <definedName name="PAG_4">#REF!</definedName>
    <definedName name="PAG_5" localSheetId="23">#REF!</definedName>
    <definedName name="PAG_5">#REF!</definedName>
    <definedName name="pag_6" localSheetId="23">#REF!</definedName>
    <definedName name="pag_6">#REF!</definedName>
    <definedName name="PAG3.1" localSheetId="23">#REF!</definedName>
    <definedName name="PAG3.1">#REF!</definedName>
    <definedName name="PAG3.2" localSheetId="23">#REF!</definedName>
    <definedName name="PAG3.2">#REF!</definedName>
    <definedName name="PAG5.1" localSheetId="23">#REF!</definedName>
    <definedName name="PAG5.1">#REF!</definedName>
    <definedName name="PAG5.2" localSheetId="23">#REF!</definedName>
    <definedName name="PAG5.2">#REF!</definedName>
    <definedName name="PAG5.3" localSheetId="23">#REF!</definedName>
    <definedName name="PAG5.3">#REF!</definedName>
    <definedName name="Page.5">[83]Civil!#REF!</definedName>
    <definedName name="PAIII_" localSheetId="3" hidden="1">{"'Sheet1'!$L$16"}</definedName>
    <definedName name="PAIII_" localSheetId="17" hidden="1">{"'Sheet1'!$L$16"}</definedName>
    <definedName name="PAIII_" localSheetId="9" hidden="1">{"'Sheet1'!$L$16"}</definedName>
    <definedName name="PAIII_" localSheetId="8" hidden="1">{"'Sheet1'!$L$16"}</definedName>
    <definedName name="PAIII_" localSheetId="0" hidden="1">{"'Sheet1'!$L$16"}</definedName>
    <definedName name="PAIII_" localSheetId="10" hidden="1">{"'Sheet1'!$L$16"}</definedName>
    <definedName name="PAIII_" localSheetId="6" hidden="1">{"'Sheet1'!$L$16"}</definedName>
    <definedName name="PAIII_" localSheetId="12" hidden="1">{"'Sheet1'!$L$16"}</definedName>
    <definedName name="PAIII_" localSheetId="11" hidden="1">{"'Sheet1'!$L$16"}</definedName>
    <definedName name="PAIII_" localSheetId="1" hidden="1">{"'Sheet1'!$L$16"}</definedName>
    <definedName name="PAIII_" localSheetId="2" hidden="1">{"'Sheet1'!$L$16"}</definedName>
    <definedName name="PAIII_" localSheetId="4" hidden="1">{"'Sheet1'!$L$16"}</definedName>
    <definedName name="PAIII_" localSheetId="16" hidden="1">{"'Sheet1'!$L$16"}</definedName>
    <definedName name="PAIII_" localSheetId="21" hidden="1">{"'Sheet1'!$L$16"}</definedName>
    <definedName name="PAIII_" localSheetId="5" hidden="1">{"'Sheet1'!$L$16"}</definedName>
    <definedName name="PAIII_" localSheetId="23" hidden="1">{"'Sheet1'!$L$16"}</definedName>
    <definedName name="PAIII_" localSheetId="7" hidden="1">{"'Sheet1'!$L$16"}</definedName>
    <definedName name="PAIII_" localSheetId="13" hidden="1">{"'Sheet1'!$L$16"}</definedName>
    <definedName name="PAIII_" localSheetId="18" hidden="1">{"'Sheet1'!$L$16"}</definedName>
    <definedName name="PAIII_" localSheetId="14" hidden="1">{"'Sheet1'!$L$16"}</definedName>
    <definedName name="PAIII_" localSheetId="15" hidden="1">{"'Sheet1'!$L$16"}</definedName>
    <definedName name="PAIII_" hidden="1">{"'Sheet1'!$L$16"}</definedName>
    <definedName name="PAINT" localSheetId="3">'[46]S N'!$B$97:$I$109</definedName>
    <definedName name="PAINT" localSheetId="9">'[46]S N'!$B$97:$I$109</definedName>
    <definedName name="PAINT" localSheetId="8">'[46]S N'!$B$97:$I$109</definedName>
    <definedName name="PAINT" localSheetId="0">'[46]S N'!$B$97:$I$109</definedName>
    <definedName name="PAINT" localSheetId="10">'[46]S N'!$B$97:$I$109</definedName>
    <definedName name="PAINT" localSheetId="6">'[46]S N'!$B$97:$I$109</definedName>
    <definedName name="PAINT" localSheetId="12">'[46]S N'!$B$97:$I$109</definedName>
    <definedName name="PAINT" localSheetId="11">'[46]S N'!$B$97:$I$109</definedName>
    <definedName name="PAINT" localSheetId="1">'[46]S N'!$B$97:$I$109</definedName>
    <definedName name="PAINT" localSheetId="2">'[46]S N'!$B$97:$I$109</definedName>
    <definedName name="PAINT" localSheetId="4">'[46]S N'!$B$97:$I$109</definedName>
    <definedName name="PAINT" localSheetId="16">'[46]S N'!$B$97:$I$109</definedName>
    <definedName name="PAINT" localSheetId="21">'[46]S N'!$B$97:$I$109</definedName>
    <definedName name="PAINT" localSheetId="5">'[46]S N'!$B$97:$I$109</definedName>
    <definedName name="PAINT" localSheetId="7">'[46]S N'!$B$97:$I$109</definedName>
    <definedName name="PAINT" localSheetId="13">'[46]S N'!$B$97:$I$109</definedName>
    <definedName name="PAINT" localSheetId="18">'[46]S N'!$B$97:$I$109</definedName>
    <definedName name="PAINT" localSheetId="14">'[46]S N'!$B$97:$I$109</definedName>
    <definedName name="PAINT" localSheetId="15">'[46]S N'!$B$97:$I$109</definedName>
    <definedName name="paint" hidden="1">#REF!</definedName>
    <definedName name="Pal_Workbook_GUID" hidden="1">"1K572AYA1TTSFA6HMZ5Y69VZ"</definedName>
    <definedName name="PALC" localSheetId="23">#REF!</definedName>
    <definedName name="PALC">#REF!</definedName>
    <definedName name="Panel" localSheetId="3" hidden="1">{#N/A,#N/A,TRUE,"Basic";#N/A,#N/A,TRUE,"EXT-TABLE";#N/A,#N/A,TRUE,"STEEL";#N/A,#N/A,TRUE,"INT-Table";#N/A,#N/A,TRUE,"STEEL";#N/A,#N/A,TRUE,"Door"}</definedName>
    <definedName name="Panel" localSheetId="2" hidden="1">{#N/A,#N/A,TRUE,"Basic";#N/A,#N/A,TRUE,"EXT-TABLE";#N/A,#N/A,TRUE,"STEEL";#N/A,#N/A,TRUE,"INT-Table";#N/A,#N/A,TRUE,"STEEL";#N/A,#N/A,TRUE,"Door"}</definedName>
    <definedName name="Panel" localSheetId="4" hidden="1">{#N/A,#N/A,TRUE,"Basic";#N/A,#N/A,TRUE,"EXT-TABLE";#N/A,#N/A,TRUE,"STEEL";#N/A,#N/A,TRUE,"INT-Table";#N/A,#N/A,TRUE,"STEEL";#N/A,#N/A,TRUE,"Door"}</definedName>
    <definedName name="Panel" localSheetId="16" hidden="1">{#N/A,#N/A,TRUE,"Basic";#N/A,#N/A,TRUE,"EXT-TABLE";#N/A,#N/A,TRUE,"STEEL";#N/A,#N/A,TRUE,"INT-Table";#N/A,#N/A,TRUE,"STEEL";#N/A,#N/A,TRUE,"Door"}</definedName>
    <definedName name="Panel" localSheetId="21" hidden="1">{#N/A,#N/A,TRUE,"Basic";#N/A,#N/A,TRUE,"EXT-TABLE";#N/A,#N/A,TRUE,"STEEL";#N/A,#N/A,TRUE,"INT-Table";#N/A,#N/A,TRUE,"STEEL";#N/A,#N/A,TRUE,"Door"}</definedName>
    <definedName name="Panel" localSheetId="5" hidden="1">{#N/A,#N/A,TRUE,"Basic";#N/A,#N/A,TRUE,"EXT-TABLE";#N/A,#N/A,TRUE,"STEEL";#N/A,#N/A,TRUE,"INT-Table";#N/A,#N/A,TRUE,"STEEL";#N/A,#N/A,TRUE,"Door"}</definedName>
    <definedName name="Panel" localSheetId="13" hidden="1">{#N/A,#N/A,TRUE,"Basic";#N/A,#N/A,TRUE,"EXT-TABLE";#N/A,#N/A,TRUE,"STEEL";#N/A,#N/A,TRUE,"INT-Table";#N/A,#N/A,TRUE,"STEEL";#N/A,#N/A,TRUE,"Door"}</definedName>
    <definedName name="Panel" localSheetId="14" hidden="1">{#N/A,#N/A,TRUE,"Basic";#N/A,#N/A,TRUE,"EXT-TABLE";#N/A,#N/A,TRUE,"STEEL";#N/A,#N/A,TRUE,"INT-Table";#N/A,#N/A,TRUE,"STEEL";#N/A,#N/A,TRUE,"Door"}</definedName>
    <definedName name="Panel" localSheetId="15" hidden="1">{#N/A,#N/A,TRUE,"Basic";#N/A,#N/A,TRUE,"EXT-TABLE";#N/A,#N/A,TRUE,"STEEL";#N/A,#N/A,TRUE,"INT-Table";#N/A,#N/A,TRUE,"STEEL";#N/A,#N/A,TRUE,"Door"}</definedName>
    <definedName name="Panel" hidden="1">{#N/A,#N/A,TRUE,"Basic";#N/A,#N/A,TRUE,"EXT-TABLE";#N/A,#N/A,TRUE,"STEEL";#N/A,#N/A,TRUE,"INT-Table";#N/A,#N/A,TRUE,"STEEL";#N/A,#N/A,TRUE,"Door"}</definedName>
    <definedName name="Panel_1" localSheetId="3" hidden="1">{#N/A,#N/A,TRUE,"Basic";#N/A,#N/A,TRUE,"EXT-TABLE";#N/A,#N/A,TRUE,"STEEL";#N/A,#N/A,TRUE,"INT-Table";#N/A,#N/A,TRUE,"STEEL";#N/A,#N/A,TRUE,"Door"}</definedName>
    <definedName name="Panel_1" localSheetId="2" hidden="1">{#N/A,#N/A,TRUE,"Basic";#N/A,#N/A,TRUE,"EXT-TABLE";#N/A,#N/A,TRUE,"STEEL";#N/A,#N/A,TRUE,"INT-Table";#N/A,#N/A,TRUE,"STEEL";#N/A,#N/A,TRUE,"Door"}</definedName>
    <definedName name="Panel_1" localSheetId="4" hidden="1">{#N/A,#N/A,TRUE,"Basic";#N/A,#N/A,TRUE,"EXT-TABLE";#N/A,#N/A,TRUE,"STEEL";#N/A,#N/A,TRUE,"INT-Table";#N/A,#N/A,TRUE,"STEEL";#N/A,#N/A,TRUE,"Door"}</definedName>
    <definedName name="Panel_1" localSheetId="16" hidden="1">{#N/A,#N/A,TRUE,"Basic";#N/A,#N/A,TRUE,"EXT-TABLE";#N/A,#N/A,TRUE,"STEEL";#N/A,#N/A,TRUE,"INT-Table";#N/A,#N/A,TRUE,"STEEL";#N/A,#N/A,TRUE,"Door"}</definedName>
    <definedName name="Panel_1" localSheetId="21" hidden="1">{#N/A,#N/A,TRUE,"Basic";#N/A,#N/A,TRUE,"EXT-TABLE";#N/A,#N/A,TRUE,"STEEL";#N/A,#N/A,TRUE,"INT-Table";#N/A,#N/A,TRUE,"STEEL";#N/A,#N/A,TRUE,"Door"}</definedName>
    <definedName name="Panel_1" localSheetId="5" hidden="1">{#N/A,#N/A,TRUE,"Basic";#N/A,#N/A,TRUE,"EXT-TABLE";#N/A,#N/A,TRUE,"STEEL";#N/A,#N/A,TRUE,"INT-Table";#N/A,#N/A,TRUE,"STEEL";#N/A,#N/A,TRUE,"Door"}</definedName>
    <definedName name="Panel_1" localSheetId="13" hidden="1">{#N/A,#N/A,TRUE,"Basic";#N/A,#N/A,TRUE,"EXT-TABLE";#N/A,#N/A,TRUE,"STEEL";#N/A,#N/A,TRUE,"INT-Table";#N/A,#N/A,TRUE,"STEEL";#N/A,#N/A,TRUE,"Door"}</definedName>
    <definedName name="Panel_1" localSheetId="14" hidden="1">{#N/A,#N/A,TRUE,"Basic";#N/A,#N/A,TRUE,"EXT-TABLE";#N/A,#N/A,TRUE,"STEEL";#N/A,#N/A,TRUE,"INT-Table";#N/A,#N/A,TRUE,"STEEL";#N/A,#N/A,TRUE,"Door"}</definedName>
    <definedName name="Panel_1" localSheetId="15" hidden="1">{#N/A,#N/A,TRUE,"Basic";#N/A,#N/A,TRUE,"EXT-TABLE";#N/A,#N/A,TRUE,"STEEL";#N/A,#N/A,TRUE,"INT-Table";#N/A,#N/A,TRUE,"STEEL";#N/A,#N/A,TRUE,"Door"}</definedName>
    <definedName name="Panel_1" hidden="1">{#N/A,#N/A,TRUE,"Basic";#N/A,#N/A,TRUE,"EXT-TABLE";#N/A,#N/A,TRUE,"STEEL";#N/A,#N/A,TRUE,"INT-Table";#N/A,#N/A,TRUE,"STEEL";#N/A,#N/A,TRUE,"Door"}</definedName>
    <definedName name="Panel_1_1" localSheetId="3" hidden="1">{#N/A,#N/A,TRUE,"Basic";#N/A,#N/A,TRUE,"EXT-TABLE";#N/A,#N/A,TRUE,"STEEL";#N/A,#N/A,TRUE,"INT-Table";#N/A,#N/A,TRUE,"STEEL";#N/A,#N/A,TRUE,"Door"}</definedName>
    <definedName name="Panel_1_1" localSheetId="2" hidden="1">{#N/A,#N/A,TRUE,"Basic";#N/A,#N/A,TRUE,"EXT-TABLE";#N/A,#N/A,TRUE,"STEEL";#N/A,#N/A,TRUE,"INT-Table";#N/A,#N/A,TRUE,"STEEL";#N/A,#N/A,TRUE,"Door"}</definedName>
    <definedName name="Panel_1_1" localSheetId="4" hidden="1">{#N/A,#N/A,TRUE,"Basic";#N/A,#N/A,TRUE,"EXT-TABLE";#N/A,#N/A,TRUE,"STEEL";#N/A,#N/A,TRUE,"INT-Table";#N/A,#N/A,TRUE,"STEEL";#N/A,#N/A,TRUE,"Door"}</definedName>
    <definedName name="Panel_1_1" localSheetId="16" hidden="1">{#N/A,#N/A,TRUE,"Basic";#N/A,#N/A,TRUE,"EXT-TABLE";#N/A,#N/A,TRUE,"STEEL";#N/A,#N/A,TRUE,"INT-Table";#N/A,#N/A,TRUE,"STEEL";#N/A,#N/A,TRUE,"Door"}</definedName>
    <definedName name="Panel_1_1" localSheetId="21" hidden="1">{#N/A,#N/A,TRUE,"Basic";#N/A,#N/A,TRUE,"EXT-TABLE";#N/A,#N/A,TRUE,"STEEL";#N/A,#N/A,TRUE,"INT-Table";#N/A,#N/A,TRUE,"STEEL";#N/A,#N/A,TRUE,"Door"}</definedName>
    <definedName name="Panel_1_1" localSheetId="5" hidden="1">{#N/A,#N/A,TRUE,"Basic";#N/A,#N/A,TRUE,"EXT-TABLE";#N/A,#N/A,TRUE,"STEEL";#N/A,#N/A,TRUE,"INT-Table";#N/A,#N/A,TRUE,"STEEL";#N/A,#N/A,TRUE,"Door"}</definedName>
    <definedName name="Panel_1_1" localSheetId="13" hidden="1">{#N/A,#N/A,TRUE,"Basic";#N/A,#N/A,TRUE,"EXT-TABLE";#N/A,#N/A,TRUE,"STEEL";#N/A,#N/A,TRUE,"INT-Table";#N/A,#N/A,TRUE,"STEEL";#N/A,#N/A,TRUE,"Door"}</definedName>
    <definedName name="Panel_1_1" localSheetId="14" hidden="1">{#N/A,#N/A,TRUE,"Basic";#N/A,#N/A,TRUE,"EXT-TABLE";#N/A,#N/A,TRUE,"STEEL";#N/A,#N/A,TRUE,"INT-Table";#N/A,#N/A,TRUE,"STEEL";#N/A,#N/A,TRUE,"Door"}</definedName>
    <definedName name="Panel_1_1" localSheetId="15" hidden="1">{#N/A,#N/A,TRUE,"Basic";#N/A,#N/A,TRUE,"EXT-TABLE";#N/A,#N/A,TRUE,"STEEL";#N/A,#N/A,TRUE,"INT-Table";#N/A,#N/A,TRUE,"STEEL";#N/A,#N/A,TRUE,"Door"}</definedName>
    <definedName name="Panel_1_1" hidden="1">{#N/A,#N/A,TRUE,"Basic";#N/A,#N/A,TRUE,"EXT-TABLE";#N/A,#N/A,TRUE,"STEEL";#N/A,#N/A,TRUE,"INT-Table";#N/A,#N/A,TRUE,"STEEL";#N/A,#N/A,TRUE,"Door"}</definedName>
    <definedName name="Panel_1_2" localSheetId="3" hidden="1">{#N/A,#N/A,TRUE,"Basic";#N/A,#N/A,TRUE,"EXT-TABLE";#N/A,#N/A,TRUE,"STEEL";#N/A,#N/A,TRUE,"INT-Table";#N/A,#N/A,TRUE,"STEEL";#N/A,#N/A,TRUE,"Door"}</definedName>
    <definedName name="Panel_1_2" localSheetId="2" hidden="1">{#N/A,#N/A,TRUE,"Basic";#N/A,#N/A,TRUE,"EXT-TABLE";#N/A,#N/A,TRUE,"STEEL";#N/A,#N/A,TRUE,"INT-Table";#N/A,#N/A,TRUE,"STEEL";#N/A,#N/A,TRUE,"Door"}</definedName>
    <definedName name="Panel_1_2" localSheetId="4" hidden="1">{#N/A,#N/A,TRUE,"Basic";#N/A,#N/A,TRUE,"EXT-TABLE";#N/A,#N/A,TRUE,"STEEL";#N/A,#N/A,TRUE,"INT-Table";#N/A,#N/A,TRUE,"STEEL";#N/A,#N/A,TRUE,"Door"}</definedName>
    <definedName name="Panel_1_2" localSheetId="16" hidden="1">{#N/A,#N/A,TRUE,"Basic";#N/A,#N/A,TRUE,"EXT-TABLE";#N/A,#N/A,TRUE,"STEEL";#N/A,#N/A,TRUE,"INT-Table";#N/A,#N/A,TRUE,"STEEL";#N/A,#N/A,TRUE,"Door"}</definedName>
    <definedName name="Panel_1_2" localSheetId="21" hidden="1">{#N/A,#N/A,TRUE,"Basic";#N/A,#N/A,TRUE,"EXT-TABLE";#N/A,#N/A,TRUE,"STEEL";#N/A,#N/A,TRUE,"INT-Table";#N/A,#N/A,TRUE,"STEEL";#N/A,#N/A,TRUE,"Door"}</definedName>
    <definedName name="Panel_1_2" localSheetId="5" hidden="1">{#N/A,#N/A,TRUE,"Basic";#N/A,#N/A,TRUE,"EXT-TABLE";#N/A,#N/A,TRUE,"STEEL";#N/A,#N/A,TRUE,"INT-Table";#N/A,#N/A,TRUE,"STEEL";#N/A,#N/A,TRUE,"Door"}</definedName>
    <definedName name="Panel_1_2" localSheetId="13" hidden="1">{#N/A,#N/A,TRUE,"Basic";#N/A,#N/A,TRUE,"EXT-TABLE";#N/A,#N/A,TRUE,"STEEL";#N/A,#N/A,TRUE,"INT-Table";#N/A,#N/A,TRUE,"STEEL";#N/A,#N/A,TRUE,"Door"}</definedName>
    <definedName name="Panel_1_2" localSheetId="14" hidden="1">{#N/A,#N/A,TRUE,"Basic";#N/A,#N/A,TRUE,"EXT-TABLE";#N/A,#N/A,TRUE,"STEEL";#N/A,#N/A,TRUE,"INT-Table";#N/A,#N/A,TRUE,"STEEL";#N/A,#N/A,TRUE,"Door"}</definedName>
    <definedName name="Panel_1_2" localSheetId="15" hidden="1">{#N/A,#N/A,TRUE,"Basic";#N/A,#N/A,TRUE,"EXT-TABLE";#N/A,#N/A,TRUE,"STEEL";#N/A,#N/A,TRUE,"INT-Table";#N/A,#N/A,TRUE,"STEEL";#N/A,#N/A,TRUE,"Door"}</definedName>
    <definedName name="Panel_1_2" hidden="1">{#N/A,#N/A,TRUE,"Basic";#N/A,#N/A,TRUE,"EXT-TABLE";#N/A,#N/A,TRUE,"STEEL";#N/A,#N/A,TRUE,"INT-Table";#N/A,#N/A,TRUE,"STEEL";#N/A,#N/A,TRUE,"Door"}</definedName>
    <definedName name="Panel_2" localSheetId="3" hidden="1">{#N/A,#N/A,TRUE,"Basic";#N/A,#N/A,TRUE,"EXT-TABLE";#N/A,#N/A,TRUE,"STEEL";#N/A,#N/A,TRUE,"INT-Table";#N/A,#N/A,TRUE,"STEEL";#N/A,#N/A,TRUE,"Door"}</definedName>
    <definedName name="Panel_2" localSheetId="2" hidden="1">{#N/A,#N/A,TRUE,"Basic";#N/A,#N/A,TRUE,"EXT-TABLE";#N/A,#N/A,TRUE,"STEEL";#N/A,#N/A,TRUE,"INT-Table";#N/A,#N/A,TRUE,"STEEL";#N/A,#N/A,TRUE,"Door"}</definedName>
    <definedName name="Panel_2" localSheetId="4" hidden="1">{#N/A,#N/A,TRUE,"Basic";#N/A,#N/A,TRUE,"EXT-TABLE";#N/A,#N/A,TRUE,"STEEL";#N/A,#N/A,TRUE,"INT-Table";#N/A,#N/A,TRUE,"STEEL";#N/A,#N/A,TRUE,"Door"}</definedName>
    <definedName name="Panel_2" localSheetId="16" hidden="1">{#N/A,#N/A,TRUE,"Basic";#N/A,#N/A,TRUE,"EXT-TABLE";#N/A,#N/A,TRUE,"STEEL";#N/A,#N/A,TRUE,"INT-Table";#N/A,#N/A,TRUE,"STEEL";#N/A,#N/A,TRUE,"Door"}</definedName>
    <definedName name="Panel_2" localSheetId="21" hidden="1">{#N/A,#N/A,TRUE,"Basic";#N/A,#N/A,TRUE,"EXT-TABLE";#N/A,#N/A,TRUE,"STEEL";#N/A,#N/A,TRUE,"INT-Table";#N/A,#N/A,TRUE,"STEEL";#N/A,#N/A,TRUE,"Door"}</definedName>
    <definedName name="Panel_2" localSheetId="5" hidden="1">{#N/A,#N/A,TRUE,"Basic";#N/A,#N/A,TRUE,"EXT-TABLE";#N/A,#N/A,TRUE,"STEEL";#N/A,#N/A,TRUE,"INT-Table";#N/A,#N/A,TRUE,"STEEL";#N/A,#N/A,TRUE,"Door"}</definedName>
    <definedName name="Panel_2" localSheetId="13" hidden="1">{#N/A,#N/A,TRUE,"Basic";#N/A,#N/A,TRUE,"EXT-TABLE";#N/A,#N/A,TRUE,"STEEL";#N/A,#N/A,TRUE,"INT-Table";#N/A,#N/A,TRUE,"STEEL";#N/A,#N/A,TRUE,"Door"}</definedName>
    <definedName name="Panel_2" localSheetId="14" hidden="1">{#N/A,#N/A,TRUE,"Basic";#N/A,#N/A,TRUE,"EXT-TABLE";#N/A,#N/A,TRUE,"STEEL";#N/A,#N/A,TRUE,"INT-Table";#N/A,#N/A,TRUE,"STEEL";#N/A,#N/A,TRUE,"Door"}</definedName>
    <definedName name="Panel_2" localSheetId="15" hidden="1">{#N/A,#N/A,TRUE,"Basic";#N/A,#N/A,TRUE,"EXT-TABLE";#N/A,#N/A,TRUE,"STEEL";#N/A,#N/A,TRUE,"INT-Table";#N/A,#N/A,TRUE,"STEEL";#N/A,#N/A,TRUE,"Door"}</definedName>
    <definedName name="Panel_2" hidden="1">{#N/A,#N/A,TRUE,"Basic";#N/A,#N/A,TRUE,"EXT-TABLE";#N/A,#N/A,TRUE,"STEEL";#N/A,#N/A,TRUE,"INT-Table";#N/A,#N/A,TRUE,"STEEL";#N/A,#N/A,TRUE,"Door"}</definedName>
    <definedName name="Panel_2_1" localSheetId="3" hidden="1">{#N/A,#N/A,TRUE,"Basic";#N/A,#N/A,TRUE,"EXT-TABLE";#N/A,#N/A,TRUE,"STEEL";#N/A,#N/A,TRUE,"INT-Table";#N/A,#N/A,TRUE,"STEEL";#N/A,#N/A,TRUE,"Door"}</definedName>
    <definedName name="Panel_2_1" localSheetId="2" hidden="1">{#N/A,#N/A,TRUE,"Basic";#N/A,#N/A,TRUE,"EXT-TABLE";#N/A,#N/A,TRUE,"STEEL";#N/A,#N/A,TRUE,"INT-Table";#N/A,#N/A,TRUE,"STEEL";#N/A,#N/A,TRUE,"Door"}</definedName>
    <definedName name="Panel_2_1" localSheetId="4" hidden="1">{#N/A,#N/A,TRUE,"Basic";#N/A,#N/A,TRUE,"EXT-TABLE";#N/A,#N/A,TRUE,"STEEL";#N/A,#N/A,TRUE,"INT-Table";#N/A,#N/A,TRUE,"STEEL";#N/A,#N/A,TRUE,"Door"}</definedName>
    <definedName name="Panel_2_1" localSheetId="16" hidden="1">{#N/A,#N/A,TRUE,"Basic";#N/A,#N/A,TRUE,"EXT-TABLE";#N/A,#N/A,TRUE,"STEEL";#N/A,#N/A,TRUE,"INT-Table";#N/A,#N/A,TRUE,"STEEL";#N/A,#N/A,TRUE,"Door"}</definedName>
    <definedName name="Panel_2_1" localSheetId="21" hidden="1">{#N/A,#N/A,TRUE,"Basic";#N/A,#N/A,TRUE,"EXT-TABLE";#N/A,#N/A,TRUE,"STEEL";#N/A,#N/A,TRUE,"INT-Table";#N/A,#N/A,TRUE,"STEEL";#N/A,#N/A,TRUE,"Door"}</definedName>
    <definedName name="Panel_2_1" localSheetId="5" hidden="1">{#N/A,#N/A,TRUE,"Basic";#N/A,#N/A,TRUE,"EXT-TABLE";#N/A,#N/A,TRUE,"STEEL";#N/A,#N/A,TRUE,"INT-Table";#N/A,#N/A,TRUE,"STEEL";#N/A,#N/A,TRUE,"Door"}</definedName>
    <definedName name="Panel_2_1" localSheetId="13" hidden="1">{#N/A,#N/A,TRUE,"Basic";#N/A,#N/A,TRUE,"EXT-TABLE";#N/A,#N/A,TRUE,"STEEL";#N/A,#N/A,TRUE,"INT-Table";#N/A,#N/A,TRUE,"STEEL";#N/A,#N/A,TRUE,"Door"}</definedName>
    <definedName name="Panel_2_1" localSheetId="14" hidden="1">{#N/A,#N/A,TRUE,"Basic";#N/A,#N/A,TRUE,"EXT-TABLE";#N/A,#N/A,TRUE,"STEEL";#N/A,#N/A,TRUE,"INT-Table";#N/A,#N/A,TRUE,"STEEL";#N/A,#N/A,TRUE,"Door"}</definedName>
    <definedName name="Panel_2_1" localSheetId="15" hidden="1">{#N/A,#N/A,TRUE,"Basic";#N/A,#N/A,TRUE,"EXT-TABLE";#N/A,#N/A,TRUE,"STEEL";#N/A,#N/A,TRUE,"INT-Table";#N/A,#N/A,TRUE,"STEEL";#N/A,#N/A,TRUE,"Door"}</definedName>
    <definedName name="Panel_2_1" hidden="1">{#N/A,#N/A,TRUE,"Basic";#N/A,#N/A,TRUE,"EXT-TABLE";#N/A,#N/A,TRUE,"STEEL";#N/A,#N/A,TRUE,"INT-Table";#N/A,#N/A,TRUE,"STEEL";#N/A,#N/A,TRUE,"Door"}</definedName>
    <definedName name="Panel_2_2" localSheetId="3" hidden="1">{#N/A,#N/A,TRUE,"Basic";#N/A,#N/A,TRUE,"EXT-TABLE";#N/A,#N/A,TRUE,"STEEL";#N/A,#N/A,TRUE,"INT-Table";#N/A,#N/A,TRUE,"STEEL";#N/A,#N/A,TRUE,"Door"}</definedName>
    <definedName name="Panel_2_2" localSheetId="2" hidden="1">{#N/A,#N/A,TRUE,"Basic";#N/A,#N/A,TRUE,"EXT-TABLE";#N/A,#N/A,TRUE,"STEEL";#N/A,#N/A,TRUE,"INT-Table";#N/A,#N/A,TRUE,"STEEL";#N/A,#N/A,TRUE,"Door"}</definedName>
    <definedName name="Panel_2_2" localSheetId="4" hidden="1">{#N/A,#N/A,TRUE,"Basic";#N/A,#N/A,TRUE,"EXT-TABLE";#N/A,#N/A,TRUE,"STEEL";#N/A,#N/A,TRUE,"INT-Table";#N/A,#N/A,TRUE,"STEEL";#N/A,#N/A,TRUE,"Door"}</definedName>
    <definedName name="Panel_2_2" localSheetId="16" hidden="1">{#N/A,#N/A,TRUE,"Basic";#N/A,#N/A,TRUE,"EXT-TABLE";#N/A,#N/A,TRUE,"STEEL";#N/A,#N/A,TRUE,"INT-Table";#N/A,#N/A,TRUE,"STEEL";#N/A,#N/A,TRUE,"Door"}</definedName>
    <definedName name="Panel_2_2" localSheetId="21" hidden="1">{#N/A,#N/A,TRUE,"Basic";#N/A,#N/A,TRUE,"EXT-TABLE";#N/A,#N/A,TRUE,"STEEL";#N/A,#N/A,TRUE,"INT-Table";#N/A,#N/A,TRUE,"STEEL";#N/A,#N/A,TRUE,"Door"}</definedName>
    <definedName name="Panel_2_2" localSheetId="5" hidden="1">{#N/A,#N/A,TRUE,"Basic";#N/A,#N/A,TRUE,"EXT-TABLE";#N/A,#N/A,TRUE,"STEEL";#N/A,#N/A,TRUE,"INT-Table";#N/A,#N/A,TRUE,"STEEL";#N/A,#N/A,TRUE,"Door"}</definedName>
    <definedName name="Panel_2_2" localSheetId="13" hidden="1">{#N/A,#N/A,TRUE,"Basic";#N/A,#N/A,TRUE,"EXT-TABLE";#N/A,#N/A,TRUE,"STEEL";#N/A,#N/A,TRUE,"INT-Table";#N/A,#N/A,TRUE,"STEEL";#N/A,#N/A,TRUE,"Door"}</definedName>
    <definedName name="Panel_2_2" localSheetId="14" hidden="1">{#N/A,#N/A,TRUE,"Basic";#N/A,#N/A,TRUE,"EXT-TABLE";#N/A,#N/A,TRUE,"STEEL";#N/A,#N/A,TRUE,"INT-Table";#N/A,#N/A,TRUE,"STEEL";#N/A,#N/A,TRUE,"Door"}</definedName>
    <definedName name="Panel_2_2" localSheetId="15" hidden="1">{#N/A,#N/A,TRUE,"Basic";#N/A,#N/A,TRUE,"EXT-TABLE";#N/A,#N/A,TRUE,"STEEL";#N/A,#N/A,TRUE,"INT-Table";#N/A,#N/A,TRUE,"STEEL";#N/A,#N/A,TRUE,"Door"}</definedName>
    <definedName name="Panel_2_2" hidden="1">{#N/A,#N/A,TRUE,"Basic";#N/A,#N/A,TRUE,"EXT-TABLE";#N/A,#N/A,TRUE,"STEEL";#N/A,#N/A,TRUE,"INT-Table";#N/A,#N/A,TRUE,"STEEL";#N/A,#N/A,TRUE,"Door"}</definedName>
    <definedName name="Panel_3" localSheetId="3" hidden="1">{#N/A,#N/A,TRUE,"Basic";#N/A,#N/A,TRUE,"EXT-TABLE";#N/A,#N/A,TRUE,"STEEL";#N/A,#N/A,TRUE,"INT-Table";#N/A,#N/A,TRUE,"STEEL";#N/A,#N/A,TRUE,"Door"}</definedName>
    <definedName name="Panel_3" localSheetId="2" hidden="1">{#N/A,#N/A,TRUE,"Basic";#N/A,#N/A,TRUE,"EXT-TABLE";#N/A,#N/A,TRUE,"STEEL";#N/A,#N/A,TRUE,"INT-Table";#N/A,#N/A,TRUE,"STEEL";#N/A,#N/A,TRUE,"Door"}</definedName>
    <definedName name="Panel_3" localSheetId="4" hidden="1">{#N/A,#N/A,TRUE,"Basic";#N/A,#N/A,TRUE,"EXT-TABLE";#N/A,#N/A,TRUE,"STEEL";#N/A,#N/A,TRUE,"INT-Table";#N/A,#N/A,TRUE,"STEEL";#N/A,#N/A,TRUE,"Door"}</definedName>
    <definedName name="Panel_3" localSheetId="16" hidden="1">{#N/A,#N/A,TRUE,"Basic";#N/A,#N/A,TRUE,"EXT-TABLE";#N/A,#N/A,TRUE,"STEEL";#N/A,#N/A,TRUE,"INT-Table";#N/A,#N/A,TRUE,"STEEL";#N/A,#N/A,TRUE,"Door"}</definedName>
    <definedName name="Panel_3" localSheetId="21" hidden="1">{#N/A,#N/A,TRUE,"Basic";#N/A,#N/A,TRUE,"EXT-TABLE";#N/A,#N/A,TRUE,"STEEL";#N/A,#N/A,TRUE,"INT-Table";#N/A,#N/A,TRUE,"STEEL";#N/A,#N/A,TRUE,"Door"}</definedName>
    <definedName name="Panel_3" localSheetId="5" hidden="1">{#N/A,#N/A,TRUE,"Basic";#N/A,#N/A,TRUE,"EXT-TABLE";#N/A,#N/A,TRUE,"STEEL";#N/A,#N/A,TRUE,"INT-Table";#N/A,#N/A,TRUE,"STEEL";#N/A,#N/A,TRUE,"Door"}</definedName>
    <definedName name="Panel_3" localSheetId="13" hidden="1">{#N/A,#N/A,TRUE,"Basic";#N/A,#N/A,TRUE,"EXT-TABLE";#N/A,#N/A,TRUE,"STEEL";#N/A,#N/A,TRUE,"INT-Table";#N/A,#N/A,TRUE,"STEEL";#N/A,#N/A,TRUE,"Door"}</definedName>
    <definedName name="Panel_3" localSheetId="14" hidden="1">{#N/A,#N/A,TRUE,"Basic";#N/A,#N/A,TRUE,"EXT-TABLE";#N/A,#N/A,TRUE,"STEEL";#N/A,#N/A,TRUE,"INT-Table";#N/A,#N/A,TRUE,"STEEL";#N/A,#N/A,TRUE,"Door"}</definedName>
    <definedName name="Panel_3" localSheetId="15" hidden="1">{#N/A,#N/A,TRUE,"Basic";#N/A,#N/A,TRUE,"EXT-TABLE";#N/A,#N/A,TRUE,"STEEL";#N/A,#N/A,TRUE,"INT-Table";#N/A,#N/A,TRUE,"STEEL";#N/A,#N/A,TRUE,"Door"}</definedName>
    <definedName name="Panel_3" hidden="1">{#N/A,#N/A,TRUE,"Basic";#N/A,#N/A,TRUE,"EXT-TABLE";#N/A,#N/A,TRUE,"STEEL";#N/A,#N/A,TRUE,"INT-Table";#N/A,#N/A,TRUE,"STEEL";#N/A,#N/A,TRUE,"Door"}</definedName>
    <definedName name="Panel_3_1" localSheetId="3" hidden="1">{#N/A,#N/A,TRUE,"Basic";#N/A,#N/A,TRUE,"EXT-TABLE";#N/A,#N/A,TRUE,"STEEL";#N/A,#N/A,TRUE,"INT-Table";#N/A,#N/A,TRUE,"STEEL";#N/A,#N/A,TRUE,"Door"}</definedName>
    <definedName name="Panel_3_1" localSheetId="2" hidden="1">{#N/A,#N/A,TRUE,"Basic";#N/A,#N/A,TRUE,"EXT-TABLE";#N/A,#N/A,TRUE,"STEEL";#N/A,#N/A,TRUE,"INT-Table";#N/A,#N/A,TRUE,"STEEL";#N/A,#N/A,TRUE,"Door"}</definedName>
    <definedName name="Panel_3_1" localSheetId="4" hidden="1">{#N/A,#N/A,TRUE,"Basic";#N/A,#N/A,TRUE,"EXT-TABLE";#N/A,#N/A,TRUE,"STEEL";#N/A,#N/A,TRUE,"INT-Table";#N/A,#N/A,TRUE,"STEEL";#N/A,#N/A,TRUE,"Door"}</definedName>
    <definedName name="Panel_3_1" localSheetId="16" hidden="1">{#N/A,#N/A,TRUE,"Basic";#N/A,#N/A,TRUE,"EXT-TABLE";#N/A,#N/A,TRUE,"STEEL";#N/A,#N/A,TRUE,"INT-Table";#N/A,#N/A,TRUE,"STEEL";#N/A,#N/A,TRUE,"Door"}</definedName>
    <definedName name="Panel_3_1" localSheetId="21" hidden="1">{#N/A,#N/A,TRUE,"Basic";#N/A,#N/A,TRUE,"EXT-TABLE";#N/A,#N/A,TRUE,"STEEL";#N/A,#N/A,TRUE,"INT-Table";#N/A,#N/A,TRUE,"STEEL";#N/A,#N/A,TRUE,"Door"}</definedName>
    <definedName name="Panel_3_1" localSheetId="5" hidden="1">{#N/A,#N/A,TRUE,"Basic";#N/A,#N/A,TRUE,"EXT-TABLE";#N/A,#N/A,TRUE,"STEEL";#N/A,#N/A,TRUE,"INT-Table";#N/A,#N/A,TRUE,"STEEL";#N/A,#N/A,TRUE,"Door"}</definedName>
    <definedName name="Panel_3_1" localSheetId="13" hidden="1">{#N/A,#N/A,TRUE,"Basic";#N/A,#N/A,TRUE,"EXT-TABLE";#N/A,#N/A,TRUE,"STEEL";#N/A,#N/A,TRUE,"INT-Table";#N/A,#N/A,TRUE,"STEEL";#N/A,#N/A,TRUE,"Door"}</definedName>
    <definedName name="Panel_3_1" localSheetId="14" hidden="1">{#N/A,#N/A,TRUE,"Basic";#N/A,#N/A,TRUE,"EXT-TABLE";#N/A,#N/A,TRUE,"STEEL";#N/A,#N/A,TRUE,"INT-Table";#N/A,#N/A,TRUE,"STEEL";#N/A,#N/A,TRUE,"Door"}</definedName>
    <definedName name="Panel_3_1" localSheetId="15" hidden="1">{#N/A,#N/A,TRUE,"Basic";#N/A,#N/A,TRUE,"EXT-TABLE";#N/A,#N/A,TRUE,"STEEL";#N/A,#N/A,TRUE,"INT-Table";#N/A,#N/A,TRUE,"STEEL";#N/A,#N/A,TRUE,"Door"}</definedName>
    <definedName name="Panel_3_1" hidden="1">{#N/A,#N/A,TRUE,"Basic";#N/A,#N/A,TRUE,"EXT-TABLE";#N/A,#N/A,TRUE,"STEEL";#N/A,#N/A,TRUE,"INT-Table";#N/A,#N/A,TRUE,"STEEL";#N/A,#N/A,TRUE,"Door"}</definedName>
    <definedName name="Panel_3_2" localSheetId="3" hidden="1">{#N/A,#N/A,TRUE,"Basic";#N/A,#N/A,TRUE,"EXT-TABLE";#N/A,#N/A,TRUE,"STEEL";#N/A,#N/A,TRUE,"INT-Table";#N/A,#N/A,TRUE,"STEEL";#N/A,#N/A,TRUE,"Door"}</definedName>
    <definedName name="Panel_3_2" localSheetId="2" hidden="1">{#N/A,#N/A,TRUE,"Basic";#N/A,#N/A,TRUE,"EXT-TABLE";#N/A,#N/A,TRUE,"STEEL";#N/A,#N/A,TRUE,"INT-Table";#N/A,#N/A,TRUE,"STEEL";#N/A,#N/A,TRUE,"Door"}</definedName>
    <definedName name="Panel_3_2" localSheetId="4" hidden="1">{#N/A,#N/A,TRUE,"Basic";#N/A,#N/A,TRUE,"EXT-TABLE";#N/A,#N/A,TRUE,"STEEL";#N/A,#N/A,TRUE,"INT-Table";#N/A,#N/A,TRUE,"STEEL";#N/A,#N/A,TRUE,"Door"}</definedName>
    <definedName name="Panel_3_2" localSheetId="16" hidden="1">{#N/A,#N/A,TRUE,"Basic";#N/A,#N/A,TRUE,"EXT-TABLE";#N/A,#N/A,TRUE,"STEEL";#N/A,#N/A,TRUE,"INT-Table";#N/A,#N/A,TRUE,"STEEL";#N/A,#N/A,TRUE,"Door"}</definedName>
    <definedName name="Panel_3_2" localSheetId="21" hidden="1">{#N/A,#N/A,TRUE,"Basic";#N/A,#N/A,TRUE,"EXT-TABLE";#N/A,#N/A,TRUE,"STEEL";#N/A,#N/A,TRUE,"INT-Table";#N/A,#N/A,TRUE,"STEEL";#N/A,#N/A,TRUE,"Door"}</definedName>
    <definedName name="Panel_3_2" localSheetId="5" hidden="1">{#N/A,#N/A,TRUE,"Basic";#N/A,#N/A,TRUE,"EXT-TABLE";#N/A,#N/A,TRUE,"STEEL";#N/A,#N/A,TRUE,"INT-Table";#N/A,#N/A,TRUE,"STEEL";#N/A,#N/A,TRUE,"Door"}</definedName>
    <definedName name="Panel_3_2" localSheetId="13" hidden="1">{#N/A,#N/A,TRUE,"Basic";#N/A,#N/A,TRUE,"EXT-TABLE";#N/A,#N/A,TRUE,"STEEL";#N/A,#N/A,TRUE,"INT-Table";#N/A,#N/A,TRUE,"STEEL";#N/A,#N/A,TRUE,"Door"}</definedName>
    <definedName name="Panel_3_2" localSheetId="14" hidden="1">{#N/A,#N/A,TRUE,"Basic";#N/A,#N/A,TRUE,"EXT-TABLE";#N/A,#N/A,TRUE,"STEEL";#N/A,#N/A,TRUE,"INT-Table";#N/A,#N/A,TRUE,"STEEL";#N/A,#N/A,TRUE,"Door"}</definedName>
    <definedName name="Panel_3_2" localSheetId="15" hidden="1">{#N/A,#N/A,TRUE,"Basic";#N/A,#N/A,TRUE,"EXT-TABLE";#N/A,#N/A,TRUE,"STEEL";#N/A,#N/A,TRUE,"INT-Table";#N/A,#N/A,TRUE,"STEEL";#N/A,#N/A,TRUE,"Door"}</definedName>
    <definedName name="Panel_3_2" hidden="1">{#N/A,#N/A,TRUE,"Basic";#N/A,#N/A,TRUE,"EXT-TABLE";#N/A,#N/A,TRUE,"STEEL";#N/A,#N/A,TRUE,"INT-Table";#N/A,#N/A,TRUE,"STEEL";#N/A,#N/A,TRUE,"Door"}</definedName>
    <definedName name="Panel_4" localSheetId="3" hidden="1">{#N/A,#N/A,TRUE,"Basic";#N/A,#N/A,TRUE,"EXT-TABLE";#N/A,#N/A,TRUE,"STEEL";#N/A,#N/A,TRUE,"INT-Table";#N/A,#N/A,TRUE,"STEEL";#N/A,#N/A,TRUE,"Door"}</definedName>
    <definedName name="Panel_4" localSheetId="2" hidden="1">{#N/A,#N/A,TRUE,"Basic";#N/A,#N/A,TRUE,"EXT-TABLE";#N/A,#N/A,TRUE,"STEEL";#N/A,#N/A,TRUE,"INT-Table";#N/A,#N/A,TRUE,"STEEL";#N/A,#N/A,TRUE,"Door"}</definedName>
    <definedName name="Panel_4" localSheetId="4" hidden="1">{#N/A,#N/A,TRUE,"Basic";#N/A,#N/A,TRUE,"EXT-TABLE";#N/A,#N/A,TRUE,"STEEL";#N/A,#N/A,TRUE,"INT-Table";#N/A,#N/A,TRUE,"STEEL";#N/A,#N/A,TRUE,"Door"}</definedName>
    <definedName name="Panel_4" localSheetId="16" hidden="1">{#N/A,#N/A,TRUE,"Basic";#N/A,#N/A,TRUE,"EXT-TABLE";#N/A,#N/A,TRUE,"STEEL";#N/A,#N/A,TRUE,"INT-Table";#N/A,#N/A,TRUE,"STEEL";#N/A,#N/A,TRUE,"Door"}</definedName>
    <definedName name="Panel_4" localSheetId="21" hidden="1">{#N/A,#N/A,TRUE,"Basic";#N/A,#N/A,TRUE,"EXT-TABLE";#N/A,#N/A,TRUE,"STEEL";#N/A,#N/A,TRUE,"INT-Table";#N/A,#N/A,TRUE,"STEEL";#N/A,#N/A,TRUE,"Door"}</definedName>
    <definedName name="Panel_4" localSheetId="5" hidden="1">{#N/A,#N/A,TRUE,"Basic";#N/A,#N/A,TRUE,"EXT-TABLE";#N/A,#N/A,TRUE,"STEEL";#N/A,#N/A,TRUE,"INT-Table";#N/A,#N/A,TRUE,"STEEL";#N/A,#N/A,TRUE,"Door"}</definedName>
    <definedName name="Panel_4" localSheetId="13" hidden="1">{#N/A,#N/A,TRUE,"Basic";#N/A,#N/A,TRUE,"EXT-TABLE";#N/A,#N/A,TRUE,"STEEL";#N/A,#N/A,TRUE,"INT-Table";#N/A,#N/A,TRUE,"STEEL";#N/A,#N/A,TRUE,"Door"}</definedName>
    <definedName name="Panel_4" localSheetId="14" hidden="1">{#N/A,#N/A,TRUE,"Basic";#N/A,#N/A,TRUE,"EXT-TABLE";#N/A,#N/A,TRUE,"STEEL";#N/A,#N/A,TRUE,"INT-Table";#N/A,#N/A,TRUE,"STEEL";#N/A,#N/A,TRUE,"Door"}</definedName>
    <definedName name="Panel_4" localSheetId="15" hidden="1">{#N/A,#N/A,TRUE,"Basic";#N/A,#N/A,TRUE,"EXT-TABLE";#N/A,#N/A,TRUE,"STEEL";#N/A,#N/A,TRUE,"INT-Table";#N/A,#N/A,TRUE,"STEEL";#N/A,#N/A,TRUE,"Door"}</definedName>
    <definedName name="Panel_4" hidden="1">{#N/A,#N/A,TRUE,"Basic";#N/A,#N/A,TRUE,"EXT-TABLE";#N/A,#N/A,TRUE,"STEEL";#N/A,#N/A,TRUE,"INT-Table";#N/A,#N/A,TRUE,"STEEL";#N/A,#N/A,TRUE,"Door"}</definedName>
    <definedName name="Panel_4_1" localSheetId="3" hidden="1">{#N/A,#N/A,TRUE,"Basic";#N/A,#N/A,TRUE,"EXT-TABLE";#N/A,#N/A,TRUE,"STEEL";#N/A,#N/A,TRUE,"INT-Table";#N/A,#N/A,TRUE,"STEEL";#N/A,#N/A,TRUE,"Door"}</definedName>
    <definedName name="Panel_4_1" localSheetId="2" hidden="1">{#N/A,#N/A,TRUE,"Basic";#N/A,#N/A,TRUE,"EXT-TABLE";#N/A,#N/A,TRUE,"STEEL";#N/A,#N/A,TRUE,"INT-Table";#N/A,#N/A,TRUE,"STEEL";#N/A,#N/A,TRUE,"Door"}</definedName>
    <definedName name="Panel_4_1" localSheetId="4" hidden="1">{#N/A,#N/A,TRUE,"Basic";#N/A,#N/A,TRUE,"EXT-TABLE";#N/A,#N/A,TRUE,"STEEL";#N/A,#N/A,TRUE,"INT-Table";#N/A,#N/A,TRUE,"STEEL";#N/A,#N/A,TRUE,"Door"}</definedName>
    <definedName name="Panel_4_1" localSheetId="16" hidden="1">{#N/A,#N/A,TRUE,"Basic";#N/A,#N/A,TRUE,"EXT-TABLE";#N/A,#N/A,TRUE,"STEEL";#N/A,#N/A,TRUE,"INT-Table";#N/A,#N/A,TRUE,"STEEL";#N/A,#N/A,TRUE,"Door"}</definedName>
    <definedName name="Panel_4_1" localSheetId="21" hidden="1">{#N/A,#N/A,TRUE,"Basic";#N/A,#N/A,TRUE,"EXT-TABLE";#N/A,#N/A,TRUE,"STEEL";#N/A,#N/A,TRUE,"INT-Table";#N/A,#N/A,TRUE,"STEEL";#N/A,#N/A,TRUE,"Door"}</definedName>
    <definedName name="Panel_4_1" localSheetId="5" hidden="1">{#N/A,#N/A,TRUE,"Basic";#N/A,#N/A,TRUE,"EXT-TABLE";#N/A,#N/A,TRUE,"STEEL";#N/A,#N/A,TRUE,"INT-Table";#N/A,#N/A,TRUE,"STEEL";#N/A,#N/A,TRUE,"Door"}</definedName>
    <definedName name="Panel_4_1" localSheetId="13" hidden="1">{#N/A,#N/A,TRUE,"Basic";#N/A,#N/A,TRUE,"EXT-TABLE";#N/A,#N/A,TRUE,"STEEL";#N/A,#N/A,TRUE,"INT-Table";#N/A,#N/A,TRUE,"STEEL";#N/A,#N/A,TRUE,"Door"}</definedName>
    <definedName name="Panel_4_1" localSheetId="14" hidden="1">{#N/A,#N/A,TRUE,"Basic";#N/A,#N/A,TRUE,"EXT-TABLE";#N/A,#N/A,TRUE,"STEEL";#N/A,#N/A,TRUE,"INT-Table";#N/A,#N/A,TRUE,"STEEL";#N/A,#N/A,TRUE,"Door"}</definedName>
    <definedName name="Panel_4_1" localSheetId="15" hidden="1">{#N/A,#N/A,TRUE,"Basic";#N/A,#N/A,TRUE,"EXT-TABLE";#N/A,#N/A,TRUE,"STEEL";#N/A,#N/A,TRUE,"INT-Table";#N/A,#N/A,TRUE,"STEEL";#N/A,#N/A,TRUE,"Door"}</definedName>
    <definedName name="Panel_4_1" hidden="1">{#N/A,#N/A,TRUE,"Basic";#N/A,#N/A,TRUE,"EXT-TABLE";#N/A,#N/A,TRUE,"STEEL";#N/A,#N/A,TRUE,"INT-Table";#N/A,#N/A,TRUE,"STEEL";#N/A,#N/A,TRUE,"Door"}</definedName>
    <definedName name="Panel_4_2" localSheetId="3" hidden="1">{#N/A,#N/A,TRUE,"Basic";#N/A,#N/A,TRUE,"EXT-TABLE";#N/A,#N/A,TRUE,"STEEL";#N/A,#N/A,TRUE,"INT-Table";#N/A,#N/A,TRUE,"STEEL";#N/A,#N/A,TRUE,"Door"}</definedName>
    <definedName name="Panel_4_2" localSheetId="2" hidden="1">{#N/A,#N/A,TRUE,"Basic";#N/A,#N/A,TRUE,"EXT-TABLE";#N/A,#N/A,TRUE,"STEEL";#N/A,#N/A,TRUE,"INT-Table";#N/A,#N/A,TRUE,"STEEL";#N/A,#N/A,TRUE,"Door"}</definedName>
    <definedName name="Panel_4_2" localSheetId="4" hidden="1">{#N/A,#N/A,TRUE,"Basic";#N/A,#N/A,TRUE,"EXT-TABLE";#N/A,#N/A,TRUE,"STEEL";#N/A,#N/A,TRUE,"INT-Table";#N/A,#N/A,TRUE,"STEEL";#N/A,#N/A,TRUE,"Door"}</definedName>
    <definedName name="Panel_4_2" localSheetId="16" hidden="1">{#N/A,#N/A,TRUE,"Basic";#N/A,#N/A,TRUE,"EXT-TABLE";#N/A,#N/A,TRUE,"STEEL";#N/A,#N/A,TRUE,"INT-Table";#N/A,#N/A,TRUE,"STEEL";#N/A,#N/A,TRUE,"Door"}</definedName>
    <definedName name="Panel_4_2" localSheetId="21" hidden="1">{#N/A,#N/A,TRUE,"Basic";#N/A,#N/A,TRUE,"EXT-TABLE";#N/A,#N/A,TRUE,"STEEL";#N/A,#N/A,TRUE,"INT-Table";#N/A,#N/A,TRUE,"STEEL";#N/A,#N/A,TRUE,"Door"}</definedName>
    <definedName name="Panel_4_2" localSheetId="5" hidden="1">{#N/A,#N/A,TRUE,"Basic";#N/A,#N/A,TRUE,"EXT-TABLE";#N/A,#N/A,TRUE,"STEEL";#N/A,#N/A,TRUE,"INT-Table";#N/A,#N/A,TRUE,"STEEL";#N/A,#N/A,TRUE,"Door"}</definedName>
    <definedName name="Panel_4_2" localSheetId="13" hidden="1">{#N/A,#N/A,TRUE,"Basic";#N/A,#N/A,TRUE,"EXT-TABLE";#N/A,#N/A,TRUE,"STEEL";#N/A,#N/A,TRUE,"INT-Table";#N/A,#N/A,TRUE,"STEEL";#N/A,#N/A,TRUE,"Door"}</definedName>
    <definedName name="Panel_4_2" localSheetId="14" hidden="1">{#N/A,#N/A,TRUE,"Basic";#N/A,#N/A,TRUE,"EXT-TABLE";#N/A,#N/A,TRUE,"STEEL";#N/A,#N/A,TRUE,"INT-Table";#N/A,#N/A,TRUE,"STEEL";#N/A,#N/A,TRUE,"Door"}</definedName>
    <definedName name="Panel_4_2" localSheetId="15" hidden="1">{#N/A,#N/A,TRUE,"Basic";#N/A,#N/A,TRUE,"EXT-TABLE";#N/A,#N/A,TRUE,"STEEL";#N/A,#N/A,TRUE,"INT-Table";#N/A,#N/A,TRUE,"STEEL";#N/A,#N/A,TRUE,"Door"}</definedName>
    <definedName name="Panel_4_2" hidden="1">{#N/A,#N/A,TRUE,"Basic";#N/A,#N/A,TRUE,"EXT-TABLE";#N/A,#N/A,TRUE,"STEEL";#N/A,#N/A,TRUE,"INT-Table";#N/A,#N/A,TRUE,"STEEL";#N/A,#N/A,TRUE,"Door"}</definedName>
    <definedName name="Panel_5" localSheetId="3" hidden="1">{#N/A,#N/A,TRUE,"Basic";#N/A,#N/A,TRUE,"EXT-TABLE";#N/A,#N/A,TRUE,"STEEL";#N/A,#N/A,TRUE,"INT-Table";#N/A,#N/A,TRUE,"STEEL";#N/A,#N/A,TRUE,"Door"}</definedName>
    <definedName name="Panel_5" localSheetId="2" hidden="1">{#N/A,#N/A,TRUE,"Basic";#N/A,#N/A,TRUE,"EXT-TABLE";#N/A,#N/A,TRUE,"STEEL";#N/A,#N/A,TRUE,"INT-Table";#N/A,#N/A,TRUE,"STEEL";#N/A,#N/A,TRUE,"Door"}</definedName>
    <definedName name="Panel_5" localSheetId="4" hidden="1">{#N/A,#N/A,TRUE,"Basic";#N/A,#N/A,TRUE,"EXT-TABLE";#N/A,#N/A,TRUE,"STEEL";#N/A,#N/A,TRUE,"INT-Table";#N/A,#N/A,TRUE,"STEEL";#N/A,#N/A,TRUE,"Door"}</definedName>
    <definedName name="Panel_5" localSheetId="16" hidden="1">{#N/A,#N/A,TRUE,"Basic";#N/A,#N/A,TRUE,"EXT-TABLE";#N/A,#N/A,TRUE,"STEEL";#N/A,#N/A,TRUE,"INT-Table";#N/A,#N/A,TRUE,"STEEL";#N/A,#N/A,TRUE,"Door"}</definedName>
    <definedName name="Panel_5" localSheetId="21" hidden="1">{#N/A,#N/A,TRUE,"Basic";#N/A,#N/A,TRUE,"EXT-TABLE";#N/A,#N/A,TRUE,"STEEL";#N/A,#N/A,TRUE,"INT-Table";#N/A,#N/A,TRUE,"STEEL";#N/A,#N/A,TRUE,"Door"}</definedName>
    <definedName name="Panel_5" localSheetId="5" hidden="1">{#N/A,#N/A,TRUE,"Basic";#N/A,#N/A,TRUE,"EXT-TABLE";#N/A,#N/A,TRUE,"STEEL";#N/A,#N/A,TRUE,"INT-Table";#N/A,#N/A,TRUE,"STEEL";#N/A,#N/A,TRUE,"Door"}</definedName>
    <definedName name="Panel_5" localSheetId="13" hidden="1">{#N/A,#N/A,TRUE,"Basic";#N/A,#N/A,TRUE,"EXT-TABLE";#N/A,#N/A,TRUE,"STEEL";#N/A,#N/A,TRUE,"INT-Table";#N/A,#N/A,TRUE,"STEEL";#N/A,#N/A,TRUE,"Door"}</definedName>
    <definedName name="Panel_5" localSheetId="14" hidden="1">{#N/A,#N/A,TRUE,"Basic";#N/A,#N/A,TRUE,"EXT-TABLE";#N/A,#N/A,TRUE,"STEEL";#N/A,#N/A,TRUE,"INT-Table";#N/A,#N/A,TRUE,"STEEL";#N/A,#N/A,TRUE,"Door"}</definedName>
    <definedName name="Panel_5" localSheetId="15" hidden="1">{#N/A,#N/A,TRUE,"Basic";#N/A,#N/A,TRUE,"EXT-TABLE";#N/A,#N/A,TRUE,"STEEL";#N/A,#N/A,TRUE,"INT-Table";#N/A,#N/A,TRUE,"STEEL";#N/A,#N/A,TRUE,"Door"}</definedName>
    <definedName name="Panel_5" hidden="1">{#N/A,#N/A,TRUE,"Basic";#N/A,#N/A,TRUE,"EXT-TABLE";#N/A,#N/A,TRUE,"STEEL";#N/A,#N/A,TRUE,"INT-Table";#N/A,#N/A,TRUE,"STEEL";#N/A,#N/A,TRUE,"Door"}</definedName>
    <definedName name="Panel_5_1" localSheetId="3" hidden="1">{#N/A,#N/A,TRUE,"Basic";#N/A,#N/A,TRUE,"EXT-TABLE";#N/A,#N/A,TRUE,"STEEL";#N/A,#N/A,TRUE,"INT-Table";#N/A,#N/A,TRUE,"STEEL";#N/A,#N/A,TRUE,"Door"}</definedName>
    <definedName name="Panel_5_1" localSheetId="2" hidden="1">{#N/A,#N/A,TRUE,"Basic";#N/A,#N/A,TRUE,"EXT-TABLE";#N/A,#N/A,TRUE,"STEEL";#N/A,#N/A,TRUE,"INT-Table";#N/A,#N/A,TRUE,"STEEL";#N/A,#N/A,TRUE,"Door"}</definedName>
    <definedName name="Panel_5_1" localSheetId="4" hidden="1">{#N/A,#N/A,TRUE,"Basic";#N/A,#N/A,TRUE,"EXT-TABLE";#N/A,#N/A,TRUE,"STEEL";#N/A,#N/A,TRUE,"INT-Table";#N/A,#N/A,TRUE,"STEEL";#N/A,#N/A,TRUE,"Door"}</definedName>
    <definedName name="Panel_5_1" localSheetId="16" hidden="1">{#N/A,#N/A,TRUE,"Basic";#N/A,#N/A,TRUE,"EXT-TABLE";#N/A,#N/A,TRUE,"STEEL";#N/A,#N/A,TRUE,"INT-Table";#N/A,#N/A,TRUE,"STEEL";#N/A,#N/A,TRUE,"Door"}</definedName>
    <definedName name="Panel_5_1" localSheetId="21" hidden="1">{#N/A,#N/A,TRUE,"Basic";#N/A,#N/A,TRUE,"EXT-TABLE";#N/A,#N/A,TRUE,"STEEL";#N/A,#N/A,TRUE,"INT-Table";#N/A,#N/A,TRUE,"STEEL";#N/A,#N/A,TRUE,"Door"}</definedName>
    <definedName name="Panel_5_1" localSheetId="5" hidden="1">{#N/A,#N/A,TRUE,"Basic";#N/A,#N/A,TRUE,"EXT-TABLE";#N/A,#N/A,TRUE,"STEEL";#N/A,#N/A,TRUE,"INT-Table";#N/A,#N/A,TRUE,"STEEL";#N/A,#N/A,TRUE,"Door"}</definedName>
    <definedName name="Panel_5_1" localSheetId="13" hidden="1">{#N/A,#N/A,TRUE,"Basic";#N/A,#N/A,TRUE,"EXT-TABLE";#N/A,#N/A,TRUE,"STEEL";#N/A,#N/A,TRUE,"INT-Table";#N/A,#N/A,TRUE,"STEEL";#N/A,#N/A,TRUE,"Door"}</definedName>
    <definedName name="Panel_5_1" localSheetId="14" hidden="1">{#N/A,#N/A,TRUE,"Basic";#N/A,#N/A,TRUE,"EXT-TABLE";#N/A,#N/A,TRUE,"STEEL";#N/A,#N/A,TRUE,"INT-Table";#N/A,#N/A,TRUE,"STEEL";#N/A,#N/A,TRUE,"Door"}</definedName>
    <definedName name="Panel_5_1" localSheetId="15" hidden="1">{#N/A,#N/A,TRUE,"Basic";#N/A,#N/A,TRUE,"EXT-TABLE";#N/A,#N/A,TRUE,"STEEL";#N/A,#N/A,TRUE,"INT-Table";#N/A,#N/A,TRUE,"STEEL";#N/A,#N/A,TRUE,"Door"}</definedName>
    <definedName name="Panel_5_1" hidden="1">{#N/A,#N/A,TRUE,"Basic";#N/A,#N/A,TRUE,"EXT-TABLE";#N/A,#N/A,TRUE,"STEEL";#N/A,#N/A,TRUE,"INT-Table";#N/A,#N/A,TRUE,"STEEL";#N/A,#N/A,TRUE,"Door"}</definedName>
    <definedName name="Panel_5_2" localSheetId="3" hidden="1">{#N/A,#N/A,TRUE,"Basic";#N/A,#N/A,TRUE,"EXT-TABLE";#N/A,#N/A,TRUE,"STEEL";#N/A,#N/A,TRUE,"INT-Table";#N/A,#N/A,TRUE,"STEEL";#N/A,#N/A,TRUE,"Door"}</definedName>
    <definedName name="Panel_5_2" localSheetId="2" hidden="1">{#N/A,#N/A,TRUE,"Basic";#N/A,#N/A,TRUE,"EXT-TABLE";#N/A,#N/A,TRUE,"STEEL";#N/A,#N/A,TRUE,"INT-Table";#N/A,#N/A,TRUE,"STEEL";#N/A,#N/A,TRUE,"Door"}</definedName>
    <definedName name="Panel_5_2" localSheetId="4" hidden="1">{#N/A,#N/A,TRUE,"Basic";#N/A,#N/A,TRUE,"EXT-TABLE";#N/A,#N/A,TRUE,"STEEL";#N/A,#N/A,TRUE,"INT-Table";#N/A,#N/A,TRUE,"STEEL";#N/A,#N/A,TRUE,"Door"}</definedName>
    <definedName name="Panel_5_2" localSheetId="16" hidden="1">{#N/A,#N/A,TRUE,"Basic";#N/A,#N/A,TRUE,"EXT-TABLE";#N/A,#N/A,TRUE,"STEEL";#N/A,#N/A,TRUE,"INT-Table";#N/A,#N/A,TRUE,"STEEL";#N/A,#N/A,TRUE,"Door"}</definedName>
    <definedName name="Panel_5_2" localSheetId="21" hidden="1">{#N/A,#N/A,TRUE,"Basic";#N/A,#N/A,TRUE,"EXT-TABLE";#N/A,#N/A,TRUE,"STEEL";#N/A,#N/A,TRUE,"INT-Table";#N/A,#N/A,TRUE,"STEEL";#N/A,#N/A,TRUE,"Door"}</definedName>
    <definedName name="Panel_5_2" localSheetId="5" hidden="1">{#N/A,#N/A,TRUE,"Basic";#N/A,#N/A,TRUE,"EXT-TABLE";#N/A,#N/A,TRUE,"STEEL";#N/A,#N/A,TRUE,"INT-Table";#N/A,#N/A,TRUE,"STEEL";#N/A,#N/A,TRUE,"Door"}</definedName>
    <definedName name="Panel_5_2" localSheetId="13" hidden="1">{#N/A,#N/A,TRUE,"Basic";#N/A,#N/A,TRUE,"EXT-TABLE";#N/A,#N/A,TRUE,"STEEL";#N/A,#N/A,TRUE,"INT-Table";#N/A,#N/A,TRUE,"STEEL";#N/A,#N/A,TRUE,"Door"}</definedName>
    <definedName name="Panel_5_2" localSheetId="14" hidden="1">{#N/A,#N/A,TRUE,"Basic";#N/A,#N/A,TRUE,"EXT-TABLE";#N/A,#N/A,TRUE,"STEEL";#N/A,#N/A,TRUE,"INT-Table";#N/A,#N/A,TRUE,"STEEL";#N/A,#N/A,TRUE,"Door"}</definedName>
    <definedName name="Panel_5_2" localSheetId="15" hidden="1">{#N/A,#N/A,TRUE,"Basic";#N/A,#N/A,TRUE,"EXT-TABLE";#N/A,#N/A,TRUE,"STEEL";#N/A,#N/A,TRUE,"INT-Table";#N/A,#N/A,TRUE,"STEEL";#N/A,#N/A,TRUE,"Door"}</definedName>
    <definedName name="Panel_5_2" hidden="1">{#N/A,#N/A,TRUE,"Basic";#N/A,#N/A,TRUE,"EXT-TABLE";#N/A,#N/A,TRUE,"STEEL";#N/A,#N/A,TRUE,"INT-Table";#N/A,#N/A,TRUE,"STEEL";#N/A,#N/A,TRUE,"Door"}</definedName>
    <definedName name="Panel_Area" localSheetId="3">'[41]Noise (3)'!$O$56</definedName>
    <definedName name="Panel_Area" localSheetId="2">'[41]Noise (3)'!$O$56</definedName>
    <definedName name="Panel_Area" localSheetId="4">'[41]Noise (3)'!$O$56</definedName>
    <definedName name="Panel_Area" localSheetId="16">'[41]Noise (3)'!$O$56</definedName>
    <definedName name="Panel_Area" localSheetId="21">'[41]Noise (3)'!$O$56</definedName>
    <definedName name="Panel_Area" localSheetId="5">'[41]Noise (3)'!$O$56</definedName>
    <definedName name="Panel_Area" localSheetId="13">'[41]Noise (3)'!$O$56</definedName>
    <definedName name="Panel_Area" localSheetId="18">'[41]Noise (3)'!$O$56</definedName>
    <definedName name="Panel_Area" localSheetId="14">'[41]Noise (3)'!$O$56</definedName>
    <definedName name="Panel_Area" localSheetId="15">'[41]Noise (3)'!$O$56</definedName>
    <definedName name="Panel_Area">'[41]Noise (3)'!$O$56</definedName>
    <definedName name="Panelgewichte">#REF!</definedName>
    <definedName name="Panicbar">#REF!</definedName>
    <definedName name="PANNELLO" localSheetId="23">#REF!</definedName>
    <definedName name="PANNELLO">#REF!</definedName>
    <definedName name="park" localSheetId="3" hidden="1">{#N/A,#N/A,FALSE,"CCTV"}</definedName>
    <definedName name="park" localSheetId="2" hidden="1">{#N/A,#N/A,FALSE,"CCTV"}</definedName>
    <definedName name="park" localSheetId="4" hidden="1">{#N/A,#N/A,FALSE,"CCTV"}</definedName>
    <definedName name="park" localSheetId="16" hidden="1">{#N/A,#N/A,FALSE,"CCTV"}</definedName>
    <definedName name="park" localSheetId="21" hidden="1">{#N/A,#N/A,FALSE,"CCTV"}</definedName>
    <definedName name="park" localSheetId="5" hidden="1">{#N/A,#N/A,FALSE,"CCTV"}</definedName>
    <definedName name="park" localSheetId="13" hidden="1">{#N/A,#N/A,FALSE,"CCTV"}</definedName>
    <definedName name="park" localSheetId="14" hidden="1">{#N/A,#N/A,FALSE,"CCTV"}</definedName>
    <definedName name="park" localSheetId="15" hidden="1">{#N/A,#N/A,FALSE,"CCTV"}</definedName>
    <definedName name="park" hidden="1">{#N/A,#N/A,FALSE,"CCTV"}</definedName>
    <definedName name="PAY_FC" localSheetId="23">#REF!</definedName>
    <definedName name="PAY_FC">#REF!</definedName>
    <definedName name="PAY_LC" localSheetId="23">#REF!</definedName>
    <definedName name="PAY_LC">#REF!</definedName>
    <definedName name="PAY_SUP" localSheetId="23">#REF!</definedName>
    <definedName name="PAY_SUP">#REF!</definedName>
    <definedName name="PaymentBreakdown" localSheetId="3" hidden="1">{#N/A,#N/A,FALSE,"CCTV"}</definedName>
    <definedName name="PaymentBreakdown" localSheetId="2" hidden="1">{#N/A,#N/A,FALSE,"CCTV"}</definedName>
    <definedName name="PaymentBreakdown" localSheetId="4" hidden="1">{#N/A,#N/A,FALSE,"CCTV"}</definedName>
    <definedName name="PaymentBreakdown" localSheetId="16" hidden="1">{#N/A,#N/A,FALSE,"CCTV"}</definedName>
    <definedName name="PaymentBreakdown" localSheetId="21" hidden="1">{#N/A,#N/A,FALSE,"CCTV"}</definedName>
    <definedName name="PaymentBreakdown" localSheetId="5" hidden="1">{#N/A,#N/A,FALSE,"CCTV"}</definedName>
    <definedName name="PaymentBreakdown" localSheetId="13" hidden="1">{#N/A,#N/A,FALSE,"CCTV"}</definedName>
    <definedName name="PaymentBreakdown" localSheetId="14" hidden="1">{#N/A,#N/A,FALSE,"CCTV"}</definedName>
    <definedName name="PaymentBreakdown" localSheetId="15" hidden="1">{#N/A,#N/A,FALSE,"CCTV"}</definedName>
    <definedName name="PaymentBreakdown" hidden="1">{#N/A,#N/A,FALSE,"CCTV"}</definedName>
    <definedName name="PB">#REF!</definedName>
    <definedName name="PC" localSheetId="23">#REF!</definedName>
    <definedName name="PC">#REF!</definedName>
    <definedName name="PCNO">[84]현황CODE!$A$2:$A$82</definedName>
    <definedName name="PCNO1">[84]손익현황!$A$5:$A$91</definedName>
    <definedName name="Pct_Open_Actual" localSheetId="3">'[41]Noise (3)'!$C$46</definedName>
    <definedName name="Pct_Open_Actual" localSheetId="2">'[41]Noise (3)'!$C$46</definedName>
    <definedName name="Pct_Open_Actual" localSheetId="4">'[41]Noise (3)'!$C$46</definedName>
    <definedName name="Pct_Open_Actual" localSheetId="16">'[41]Noise (3)'!$C$46</definedName>
    <definedName name="Pct_Open_Actual" localSheetId="21">'[41]Noise (3)'!$C$46</definedName>
    <definedName name="Pct_Open_Actual" localSheetId="5">'[41]Noise (3)'!$C$46</definedName>
    <definedName name="Pct_Open_Actual" localSheetId="13">'[41]Noise (3)'!$C$46</definedName>
    <definedName name="Pct_Open_Actual" localSheetId="18">'[41]Noise (3)'!$C$46</definedName>
    <definedName name="Pct_Open_Actual" localSheetId="14">'[41]Noise (3)'!$C$46</definedName>
    <definedName name="Pct_Open_Actual" localSheetId="15">'[41]Noise (3)'!$C$46</definedName>
    <definedName name="Pct_Open_Actual">'[41]Noise (3)'!$C$46</definedName>
    <definedName name="Pct_Open_Nom" localSheetId="3">'[41]Noise (3)'!$C$15</definedName>
    <definedName name="Pct_Open_Nom" localSheetId="2">'[41]Noise (3)'!$C$15</definedName>
    <definedName name="Pct_Open_Nom" localSheetId="4">'[41]Noise (3)'!$C$15</definedName>
    <definedName name="Pct_Open_Nom" localSheetId="16">'[41]Noise (3)'!$C$15</definedName>
    <definedName name="Pct_Open_Nom" localSheetId="21">'[41]Noise (3)'!$C$15</definedName>
    <definedName name="Pct_Open_Nom" localSheetId="5">'[41]Noise (3)'!$C$15</definedName>
    <definedName name="Pct_Open_Nom" localSheetId="13">'[41]Noise (3)'!$C$15</definedName>
    <definedName name="Pct_Open_Nom" localSheetId="18">'[41]Noise (3)'!$C$15</definedName>
    <definedName name="Pct_Open_Nom" localSheetId="14">'[41]Noise (3)'!$C$15</definedName>
    <definedName name="Pct_Open_Nom" localSheetId="15">'[41]Noise (3)'!$C$15</definedName>
    <definedName name="Pct_Open_Nom">'[41]Noise (3)'!$C$15</definedName>
    <definedName name="PCV" localSheetId="3" hidden="1">{"'Liquid'!$A$1:$U$57"}</definedName>
    <definedName name="PCV" localSheetId="2" hidden="1">{"'Liquid'!$A$1:$U$57"}</definedName>
    <definedName name="PCV" localSheetId="4" hidden="1">{"'Liquid'!$A$1:$U$57"}</definedName>
    <definedName name="PCV" localSheetId="16" hidden="1">{"'Liquid'!$A$1:$U$57"}</definedName>
    <definedName name="PCV" localSheetId="21" hidden="1">{"'Liquid'!$A$1:$U$57"}</definedName>
    <definedName name="PCV" localSheetId="5" hidden="1">{"'Liquid'!$A$1:$U$57"}</definedName>
    <definedName name="PCV" localSheetId="13" hidden="1">{"'Liquid'!$A$1:$U$57"}</definedName>
    <definedName name="PCV" localSheetId="14" hidden="1">{"'Liquid'!$A$1:$U$57"}</definedName>
    <definedName name="PCV" localSheetId="15" hidden="1">{"'Liquid'!$A$1:$U$57"}</definedName>
    <definedName name="PCV" hidden="1">{"'Liquid'!$A$1:$U$57"}</definedName>
    <definedName name="PedTop" localSheetId="23">#REF!</definedName>
    <definedName name="PedTop">#REF!</definedName>
    <definedName name="PEJM">#REF!</definedName>
    <definedName name="Pérdida_de_carga_chimenea_de_bypass" localSheetId="23">#REF!</definedName>
    <definedName name="Pérdida_de_carga_chimenea_de_bypass">#REF!</definedName>
    <definedName name="Pérdida_de_carga_en_caldera" localSheetId="23">#REF!</definedName>
    <definedName name="Pérdida_de_carga_en_caldera">#REF!</definedName>
    <definedName name="peroxide" localSheetId="3" hidden="1">{#N/A,#N/A,FALSE,"CCTV"}</definedName>
    <definedName name="peroxide" localSheetId="9" hidden="1">{#N/A,#N/A,FALSE,"CCTV"}</definedName>
    <definedName name="peroxide" localSheetId="8" hidden="1">{#N/A,#N/A,FALSE,"CCTV"}</definedName>
    <definedName name="peroxide" localSheetId="0" hidden="1">{#N/A,#N/A,FALSE,"CCTV"}</definedName>
    <definedName name="peroxide" localSheetId="10" hidden="1">{#N/A,#N/A,FALSE,"CCTV"}</definedName>
    <definedName name="peroxide" localSheetId="6" hidden="1">{#N/A,#N/A,FALSE,"CCTV"}</definedName>
    <definedName name="peroxide" localSheetId="12" hidden="1">{#N/A,#N/A,FALSE,"CCTV"}</definedName>
    <definedName name="peroxide" localSheetId="11" hidden="1">{#N/A,#N/A,FALSE,"CCTV"}</definedName>
    <definedName name="peroxide" localSheetId="1" hidden="1">{#N/A,#N/A,FALSE,"CCTV"}</definedName>
    <definedName name="peroxide" localSheetId="2" hidden="1">{#N/A,#N/A,FALSE,"CCTV"}</definedName>
    <definedName name="peroxide" localSheetId="4" hidden="1">{#N/A,#N/A,FALSE,"CCTV"}</definedName>
    <definedName name="peroxide" localSheetId="16" hidden="1">{#N/A,#N/A,FALSE,"CCTV"}</definedName>
    <definedName name="peroxide" localSheetId="21" hidden="1">{#N/A,#N/A,FALSE,"CCTV"}</definedName>
    <definedName name="peroxide" localSheetId="5" hidden="1">{#N/A,#N/A,FALSE,"CCTV"}</definedName>
    <definedName name="peroxide" localSheetId="23" hidden="1">{#N/A,#N/A,FALSE,"CCTV"}</definedName>
    <definedName name="peroxide" localSheetId="7" hidden="1">{#N/A,#N/A,FALSE,"CCTV"}</definedName>
    <definedName name="peroxide" localSheetId="13" hidden="1">{#N/A,#N/A,FALSE,"CCTV"}</definedName>
    <definedName name="peroxide" localSheetId="18" hidden="1">{#N/A,#N/A,FALSE,"CCTV"}</definedName>
    <definedName name="peroxide" localSheetId="14" hidden="1">{#N/A,#N/A,FALSE,"CCTV"}</definedName>
    <definedName name="peroxide" localSheetId="15" hidden="1">{#N/A,#N/A,FALSE,"CCTV"}</definedName>
    <definedName name="peroxide" hidden="1">{#N/A,#N/A,FALSE,"CCTV"}</definedName>
    <definedName name="PESO">#REF!</definedName>
    <definedName name="Peso_especif." localSheetId="23">#REF!</definedName>
    <definedName name="Peso_especif.">#REF!</definedName>
    <definedName name="PF">#REF!</definedName>
    <definedName name="PHAN" localSheetId="3" hidden="1">{#N/A,#N/A,FALSE,"CCTV"}</definedName>
    <definedName name="PHAN" localSheetId="2" hidden="1">{#N/A,#N/A,FALSE,"CCTV"}</definedName>
    <definedName name="PHAN" localSheetId="4" hidden="1">{#N/A,#N/A,FALSE,"CCTV"}</definedName>
    <definedName name="PHAN" localSheetId="16" hidden="1">{#N/A,#N/A,FALSE,"CCTV"}</definedName>
    <definedName name="PHAN" localSheetId="21" hidden="1">{#N/A,#N/A,FALSE,"CCTV"}</definedName>
    <definedName name="PHAN" localSheetId="5" hidden="1">{#N/A,#N/A,FALSE,"CCTV"}</definedName>
    <definedName name="PHAN" localSheetId="13" hidden="1">{#N/A,#N/A,FALSE,"CCTV"}</definedName>
    <definedName name="PHAN" localSheetId="14" hidden="1">{#N/A,#N/A,FALSE,"CCTV"}</definedName>
    <definedName name="PHAN" localSheetId="15" hidden="1">{#N/A,#N/A,FALSE,"CCTV"}</definedName>
    <definedName name="PHAN" hidden="1">{#N/A,#N/A,FALSE,"CCTV"}</definedName>
    <definedName name="Phan1">#REF!</definedName>
    <definedName name="phanchia" localSheetId="3" hidden="1">{#N/A,#N/A,FALSE,"Chi tiÆt"}</definedName>
    <definedName name="phanchia" localSheetId="17" hidden="1">{#N/A,#N/A,FALSE,"Chi tiÆt"}</definedName>
    <definedName name="phanchia" localSheetId="9" hidden="1">{#N/A,#N/A,FALSE,"Chi tiÆt"}</definedName>
    <definedName name="phanchia" localSheetId="8" hidden="1">{#N/A,#N/A,FALSE,"Chi tiÆt"}</definedName>
    <definedName name="phanchia" localSheetId="0" hidden="1">{#N/A,#N/A,FALSE,"Chi tiÆt"}</definedName>
    <definedName name="phanchia" localSheetId="10" hidden="1">{#N/A,#N/A,FALSE,"Chi tiÆt"}</definedName>
    <definedName name="phanchia" localSheetId="6" hidden="1">{#N/A,#N/A,FALSE,"Chi tiÆt"}</definedName>
    <definedName name="phanchia" localSheetId="12" hidden="1">{#N/A,#N/A,FALSE,"Chi tiÆt"}</definedName>
    <definedName name="phanchia" localSheetId="11" hidden="1">{#N/A,#N/A,FALSE,"Chi tiÆt"}</definedName>
    <definedName name="phanchia" localSheetId="1" hidden="1">{#N/A,#N/A,FALSE,"Chi tiÆt"}</definedName>
    <definedName name="phanchia" localSheetId="2" hidden="1">{#N/A,#N/A,FALSE,"Chi tiÆt"}</definedName>
    <definedName name="phanchia" localSheetId="4" hidden="1">{#N/A,#N/A,FALSE,"Chi tiÆt"}</definedName>
    <definedName name="phanchia" localSheetId="16" hidden="1">{#N/A,#N/A,FALSE,"Chi tiÆt"}</definedName>
    <definedName name="phanchia" localSheetId="21" hidden="1">{#N/A,#N/A,FALSE,"Chi tiÆt"}</definedName>
    <definedName name="phanchia" localSheetId="5" hidden="1">{#N/A,#N/A,FALSE,"Chi tiÆt"}</definedName>
    <definedName name="phanchia" localSheetId="23" hidden="1">{#N/A,#N/A,FALSE,"Chi tiÆt"}</definedName>
    <definedName name="phanchia" localSheetId="7" hidden="1">{#N/A,#N/A,FALSE,"Chi tiÆt"}</definedName>
    <definedName name="phanchia" localSheetId="13" hidden="1">{#N/A,#N/A,FALSE,"Chi tiÆt"}</definedName>
    <definedName name="phanchia" localSheetId="18" hidden="1">{#N/A,#N/A,FALSE,"Chi tiÆt"}</definedName>
    <definedName name="phanchia" localSheetId="14" hidden="1">{#N/A,#N/A,FALSE,"Chi tiÆt"}</definedName>
    <definedName name="phanchia" localSheetId="15" hidden="1">{#N/A,#N/A,FALSE,"Chi tiÆt"}</definedName>
    <definedName name="phanchia" hidden="1">{#N/A,#N/A,FALSE,"Chi tiÆt"}</definedName>
    <definedName name="PHASE" localSheetId="3" hidden="1">{#N/A,#N/A,TRUE,"Basic";#N/A,#N/A,TRUE,"EXT-TABLE";#N/A,#N/A,TRUE,"STEEL";#N/A,#N/A,TRUE,"INT-Table";#N/A,#N/A,TRUE,"STEEL";#N/A,#N/A,TRUE,"Door"}</definedName>
    <definedName name="PHASE" localSheetId="2" hidden="1">{#N/A,#N/A,TRUE,"Basic";#N/A,#N/A,TRUE,"EXT-TABLE";#N/A,#N/A,TRUE,"STEEL";#N/A,#N/A,TRUE,"INT-Table";#N/A,#N/A,TRUE,"STEEL";#N/A,#N/A,TRUE,"Door"}</definedName>
    <definedName name="PHASE" localSheetId="4" hidden="1">{#N/A,#N/A,TRUE,"Basic";#N/A,#N/A,TRUE,"EXT-TABLE";#N/A,#N/A,TRUE,"STEEL";#N/A,#N/A,TRUE,"INT-Table";#N/A,#N/A,TRUE,"STEEL";#N/A,#N/A,TRUE,"Door"}</definedName>
    <definedName name="PHASE" localSheetId="16" hidden="1">{#N/A,#N/A,TRUE,"Basic";#N/A,#N/A,TRUE,"EXT-TABLE";#N/A,#N/A,TRUE,"STEEL";#N/A,#N/A,TRUE,"INT-Table";#N/A,#N/A,TRUE,"STEEL";#N/A,#N/A,TRUE,"Door"}</definedName>
    <definedName name="PHASE" localSheetId="21" hidden="1">{#N/A,#N/A,TRUE,"Basic";#N/A,#N/A,TRUE,"EXT-TABLE";#N/A,#N/A,TRUE,"STEEL";#N/A,#N/A,TRUE,"INT-Table";#N/A,#N/A,TRUE,"STEEL";#N/A,#N/A,TRUE,"Door"}</definedName>
    <definedName name="PHASE" localSheetId="5" hidden="1">{#N/A,#N/A,TRUE,"Basic";#N/A,#N/A,TRUE,"EXT-TABLE";#N/A,#N/A,TRUE,"STEEL";#N/A,#N/A,TRUE,"INT-Table";#N/A,#N/A,TRUE,"STEEL";#N/A,#N/A,TRUE,"Door"}</definedName>
    <definedName name="PHASE" localSheetId="13" hidden="1">{#N/A,#N/A,TRUE,"Basic";#N/A,#N/A,TRUE,"EXT-TABLE";#N/A,#N/A,TRUE,"STEEL";#N/A,#N/A,TRUE,"INT-Table";#N/A,#N/A,TRUE,"STEEL";#N/A,#N/A,TRUE,"Door"}</definedName>
    <definedName name="PHASE" localSheetId="14" hidden="1">{#N/A,#N/A,TRUE,"Basic";#N/A,#N/A,TRUE,"EXT-TABLE";#N/A,#N/A,TRUE,"STEEL";#N/A,#N/A,TRUE,"INT-Table";#N/A,#N/A,TRUE,"STEEL";#N/A,#N/A,TRUE,"Door"}</definedName>
    <definedName name="PHASE" localSheetId="15" hidden="1">{#N/A,#N/A,TRUE,"Basic";#N/A,#N/A,TRUE,"EXT-TABLE";#N/A,#N/A,TRUE,"STEEL";#N/A,#N/A,TRUE,"INT-Table";#N/A,#N/A,TRUE,"STEEL";#N/A,#N/A,TRUE,"Door"}</definedName>
    <definedName name="PHASE" hidden="1">{#N/A,#N/A,TRUE,"Basic";#N/A,#N/A,TRUE,"EXT-TABLE";#N/A,#N/A,TRUE,"STEEL";#N/A,#N/A,TRUE,"INT-Table";#N/A,#N/A,TRUE,"STEEL";#N/A,#N/A,TRUE,"Door"}</definedName>
    <definedName name="PHASE_1" localSheetId="3" hidden="1">{#N/A,#N/A,TRUE,"Basic";#N/A,#N/A,TRUE,"EXT-TABLE";#N/A,#N/A,TRUE,"STEEL";#N/A,#N/A,TRUE,"INT-Table";#N/A,#N/A,TRUE,"STEEL";#N/A,#N/A,TRUE,"Door"}</definedName>
    <definedName name="PHASE_1" localSheetId="2" hidden="1">{#N/A,#N/A,TRUE,"Basic";#N/A,#N/A,TRUE,"EXT-TABLE";#N/A,#N/A,TRUE,"STEEL";#N/A,#N/A,TRUE,"INT-Table";#N/A,#N/A,TRUE,"STEEL";#N/A,#N/A,TRUE,"Door"}</definedName>
    <definedName name="PHASE_1" localSheetId="4" hidden="1">{#N/A,#N/A,TRUE,"Basic";#N/A,#N/A,TRUE,"EXT-TABLE";#N/A,#N/A,TRUE,"STEEL";#N/A,#N/A,TRUE,"INT-Table";#N/A,#N/A,TRUE,"STEEL";#N/A,#N/A,TRUE,"Door"}</definedName>
    <definedName name="PHASE_1" localSheetId="16" hidden="1">{#N/A,#N/A,TRUE,"Basic";#N/A,#N/A,TRUE,"EXT-TABLE";#N/A,#N/A,TRUE,"STEEL";#N/A,#N/A,TRUE,"INT-Table";#N/A,#N/A,TRUE,"STEEL";#N/A,#N/A,TRUE,"Door"}</definedName>
    <definedName name="PHASE_1" localSheetId="21" hidden="1">{#N/A,#N/A,TRUE,"Basic";#N/A,#N/A,TRUE,"EXT-TABLE";#N/A,#N/A,TRUE,"STEEL";#N/A,#N/A,TRUE,"INT-Table";#N/A,#N/A,TRUE,"STEEL";#N/A,#N/A,TRUE,"Door"}</definedName>
    <definedName name="PHASE_1" localSheetId="5" hidden="1">{#N/A,#N/A,TRUE,"Basic";#N/A,#N/A,TRUE,"EXT-TABLE";#N/A,#N/A,TRUE,"STEEL";#N/A,#N/A,TRUE,"INT-Table";#N/A,#N/A,TRUE,"STEEL";#N/A,#N/A,TRUE,"Door"}</definedName>
    <definedName name="PHASE_1" localSheetId="13" hidden="1">{#N/A,#N/A,TRUE,"Basic";#N/A,#N/A,TRUE,"EXT-TABLE";#N/A,#N/A,TRUE,"STEEL";#N/A,#N/A,TRUE,"INT-Table";#N/A,#N/A,TRUE,"STEEL";#N/A,#N/A,TRUE,"Door"}</definedName>
    <definedName name="PHASE_1" localSheetId="14" hidden="1">{#N/A,#N/A,TRUE,"Basic";#N/A,#N/A,TRUE,"EXT-TABLE";#N/A,#N/A,TRUE,"STEEL";#N/A,#N/A,TRUE,"INT-Table";#N/A,#N/A,TRUE,"STEEL";#N/A,#N/A,TRUE,"Door"}</definedName>
    <definedName name="PHASE_1" localSheetId="15" hidden="1">{#N/A,#N/A,TRUE,"Basic";#N/A,#N/A,TRUE,"EXT-TABLE";#N/A,#N/A,TRUE,"STEEL";#N/A,#N/A,TRUE,"INT-Table";#N/A,#N/A,TRUE,"STEEL";#N/A,#N/A,TRUE,"Door"}</definedName>
    <definedName name="PHASE_1" hidden="1">{#N/A,#N/A,TRUE,"Basic";#N/A,#N/A,TRUE,"EXT-TABLE";#N/A,#N/A,TRUE,"STEEL";#N/A,#N/A,TRUE,"INT-Table";#N/A,#N/A,TRUE,"STEEL";#N/A,#N/A,TRUE,"Door"}</definedName>
    <definedName name="PHASE_1_1" localSheetId="3" hidden="1">{#N/A,#N/A,TRUE,"Basic";#N/A,#N/A,TRUE,"EXT-TABLE";#N/A,#N/A,TRUE,"STEEL";#N/A,#N/A,TRUE,"INT-Table";#N/A,#N/A,TRUE,"STEEL";#N/A,#N/A,TRUE,"Door"}</definedName>
    <definedName name="PHASE_1_1" localSheetId="2" hidden="1">{#N/A,#N/A,TRUE,"Basic";#N/A,#N/A,TRUE,"EXT-TABLE";#N/A,#N/A,TRUE,"STEEL";#N/A,#N/A,TRUE,"INT-Table";#N/A,#N/A,TRUE,"STEEL";#N/A,#N/A,TRUE,"Door"}</definedName>
    <definedName name="PHASE_1_1" localSheetId="4" hidden="1">{#N/A,#N/A,TRUE,"Basic";#N/A,#N/A,TRUE,"EXT-TABLE";#N/A,#N/A,TRUE,"STEEL";#N/A,#N/A,TRUE,"INT-Table";#N/A,#N/A,TRUE,"STEEL";#N/A,#N/A,TRUE,"Door"}</definedName>
    <definedName name="PHASE_1_1" localSheetId="16" hidden="1">{#N/A,#N/A,TRUE,"Basic";#N/A,#N/A,TRUE,"EXT-TABLE";#N/A,#N/A,TRUE,"STEEL";#N/A,#N/A,TRUE,"INT-Table";#N/A,#N/A,TRUE,"STEEL";#N/A,#N/A,TRUE,"Door"}</definedName>
    <definedName name="PHASE_1_1" localSheetId="21" hidden="1">{#N/A,#N/A,TRUE,"Basic";#N/A,#N/A,TRUE,"EXT-TABLE";#N/A,#N/A,TRUE,"STEEL";#N/A,#N/A,TRUE,"INT-Table";#N/A,#N/A,TRUE,"STEEL";#N/A,#N/A,TRUE,"Door"}</definedName>
    <definedName name="PHASE_1_1" localSheetId="5" hidden="1">{#N/A,#N/A,TRUE,"Basic";#N/A,#N/A,TRUE,"EXT-TABLE";#N/A,#N/A,TRUE,"STEEL";#N/A,#N/A,TRUE,"INT-Table";#N/A,#N/A,TRUE,"STEEL";#N/A,#N/A,TRUE,"Door"}</definedName>
    <definedName name="PHASE_1_1" localSheetId="13" hidden="1">{#N/A,#N/A,TRUE,"Basic";#N/A,#N/A,TRUE,"EXT-TABLE";#N/A,#N/A,TRUE,"STEEL";#N/A,#N/A,TRUE,"INT-Table";#N/A,#N/A,TRUE,"STEEL";#N/A,#N/A,TRUE,"Door"}</definedName>
    <definedName name="PHASE_1_1" localSheetId="14" hidden="1">{#N/A,#N/A,TRUE,"Basic";#N/A,#N/A,TRUE,"EXT-TABLE";#N/A,#N/A,TRUE,"STEEL";#N/A,#N/A,TRUE,"INT-Table";#N/A,#N/A,TRUE,"STEEL";#N/A,#N/A,TRUE,"Door"}</definedName>
    <definedName name="PHASE_1_1" localSheetId="15" hidden="1">{#N/A,#N/A,TRUE,"Basic";#N/A,#N/A,TRUE,"EXT-TABLE";#N/A,#N/A,TRUE,"STEEL";#N/A,#N/A,TRUE,"INT-Table";#N/A,#N/A,TRUE,"STEEL";#N/A,#N/A,TRUE,"Door"}</definedName>
    <definedName name="PHASE_1_1" hidden="1">{#N/A,#N/A,TRUE,"Basic";#N/A,#N/A,TRUE,"EXT-TABLE";#N/A,#N/A,TRUE,"STEEL";#N/A,#N/A,TRUE,"INT-Table";#N/A,#N/A,TRUE,"STEEL";#N/A,#N/A,TRUE,"Door"}</definedName>
    <definedName name="PHASE_1_2" localSheetId="3" hidden="1">{#N/A,#N/A,TRUE,"Basic";#N/A,#N/A,TRUE,"EXT-TABLE";#N/A,#N/A,TRUE,"STEEL";#N/A,#N/A,TRUE,"INT-Table";#N/A,#N/A,TRUE,"STEEL";#N/A,#N/A,TRUE,"Door"}</definedName>
    <definedName name="PHASE_1_2" localSheetId="2" hidden="1">{#N/A,#N/A,TRUE,"Basic";#N/A,#N/A,TRUE,"EXT-TABLE";#N/A,#N/A,TRUE,"STEEL";#N/A,#N/A,TRUE,"INT-Table";#N/A,#N/A,TRUE,"STEEL";#N/A,#N/A,TRUE,"Door"}</definedName>
    <definedName name="PHASE_1_2" localSheetId="4" hidden="1">{#N/A,#N/A,TRUE,"Basic";#N/A,#N/A,TRUE,"EXT-TABLE";#N/A,#N/A,TRUE,"STEEL";#N/A,#N/A,TRUE,"INT-Table";#N/A,#N/A,TRUE,"STEEL";#N/A,#N/A,TRUE,"Door"}</definedName>
    <definedName name="PHASE_1_2" localSheetId="16" hidden="1">{#N/A,#N/A,TRUE,"Basic";#N/A,#N/A,TRUE,"EXT-TABLE";#N/A,#N/A,TRUE,"STEEL";#N/A,#N/A,TRUE,"INT-Table";#N/A,#N/A,TRUE,"STEEL";#N/A,#N/A,TRUE,"Door"}</definedName>
    <definedName name="PHASE_1_2" localSheetId="21" hidden="1">{#N/A,#N/A,TRUE,"Basic";#N/A,#N/A,TRUE,"EXT-TABLE";#N/A,#N/A,TRUE,"STEEL";#N/A,#N/A,TRUE,"INT-Table";#N/A,#N/A,TRUE,"STEEL";#N/A,#N/A,TRUE,"Door"}</definedName>
    <definedName name="PHASE_1_2" localSheetId="5" hidden="1">{#N/A,#N/A,TRUE,"Basic";#N/A,#N/A,TRUE,"EXT-TABLE";#N/A,#N/A,TRUE,"STEEL";#N/A,#N/A,TRUE,"INT-Table";#N/A,#N/A,TRUE,"STEEL";#N/A,#N/A,TRUE,"Door"}</definedName>
    <definedName name="PHASE_1_2" localSheetId="13" hidden="1">{#N/A,#N/A,TRUE,"Basic";#N/A,#N/A,TRUE,"EXT-TABLE";#N/A,#N/A,TRUE,"STEEL";#N/A,#N/A,TRUE,"INT-Table";#N/A,#N/A,TRUE,"STEEL";#N/A,#N/A,TRUE,"Door"}</definedName>
    <definedName name="PHASE_1_2" localSheetId="14" hidden="1">{#N/A,#N/A,TRUE,"Basic";#N/A,#N/A,TRUE,"EXT-TABLE";#N/A,#N/A,TRUE,"STEEL";#N/A,#N/A,TRUE,"INT-Table";#N/A,#N/A,TRUE,"STEEL";#N/A,#N/A,TRUE,"Door"}</definedName>
    <definedName name="PHASE_1_2" localSheetId="15" hidden="1">{#N/A,#N/A,TRUE,"Basic";#N/A,#N/A,TRUE,"EXT-TABLE";#N/A,#N/A,TRUE,"STEEL";#N/A,#N/A,TRUE,"INT-Table";#N/A,#N/A,TRUE,"STEEL";#N/A,#N/A,TRUE,"Door"}</definedName>
    <definedName name="PHASE_1_2" hidden="1">{#N/A,#N/A,TRUE,"Basic";#N/A,#N/A,TRUE,"EXT-TABLE";#N/A,#N/A,TRUE,"STEEL";#N/A,#N/A,TRUE,"INT-Table";#N/A,#N/A,TRUE,"STEEL";#N/A,#N/A,TRUE,"Door"}</definedName>
    <definedName name="PHASE_2" localSheetId="3" hidden="1">{#N/A,#N/A,TRUE,"Basic";#N/A,#N/A,TRUE,"EXT-TABLE";#N/A,#N/A,TRUE,"STEEL";#N/A,#N/A,TRUE,"INT-Table";#N/A,#N/A,TRUE,"STEEL";#N/A,#N/A,TRUE,"Door"}</definedName>
    <definedName name="PHASE_2" localSheetId="2" hidden="1">{#N/A,#N/A,TRUE,"Basic";#N/A,#N/A,TRUE,"EXT-TABLE";#N/A,#N/A,TRUE,"STEEL";#N/A,#N/A,TRUE,"INT-Table";#N/A,#N/A,TRUE,"STEEL";#N/A,#N/A,TRUE,"Door"}</definedName>
    <definedName name="PHASE_2" localSheetId="4" hidden="1">{#N/A,#N/A,TRUE,"Basic";#N/A,#N/A,TRUE,"EXT-TABLE";#N/A,#N/A,TRUE,"STEEL";#N/A,#N/A,TRUE,"INT-Table";#N/A,#N/A,TRUE,"STEEL";#N/A,#N/A,TRUE,"Door"}</definedName>
    <definedName name="PHASE_2" localSheetId="16" hidden="1">{#N/A,#N/A,TRUE,"Basic";#N/A,#N/A,TRUE,"EXT-TABLE";#N/A,#N/A,TRUE,"STEEL";#N/A,#N/A,TRUE,"INT-Table";#N/A,#N/A,TRUE,"STEEL";#N/A,#N/A,TRUE,"Door"}</definedName>
    <definedName name="PHASE_2" localSheetId="21" hidden="1">{#N/A,#N/A,TRUE,"Basic";#N/A,#N/A,TRUE,"EXT-TABLE";#N/A,#N/A,TRUE,"STEEL";#N/A,#N/A,TRUE,"INT-Table";#N/A,#N/A,TRUE,"STEEL";#N/A,#N/A,TRUE,"Door"}</definedName>
    <definedName name="PHASE_2" localSheetId="5" hidden="1">{#N/A,#N/A,TRUE,"Basic";#N/A,#N/A,TRUE,"EXT-TABLE";#N/A,#N/A,TRUE,"STEEL";#N/A,#N/A,TRUE,"INT-Table";#N/A,#N/A,TRUE,"STEEL";#N/A,#N/A,TRUE,"Door"}</definedName>
    <definedName name="PHASE_2" localSheetId="13" hidden="1">{#N/A,#N/A,TRUE,"Basic";#N/A,#N/A,TRUE,"EXT-TABLE";#N/A,#N/A,TRUE,"STEEL";#N/A,#N/A,TRUE,"INT-Table";#N/A,#N/A,TRUE,"STEEL";#N/A,#N/A,TRUE,"Door"}</definedName>
    <definedName name="PHASE_2" localSheetId="14" hidden="1">{#N/A,#N/A,TRUE,"Basic";#N/A,#N/A,TRUE,"EXT-TABLE";#N/A,#N/A,TRUE,"STEEL";#N/A,#N/A,TRUE,"INT-Table";#N/A,#N/A,TRUE,"STEEL";#N/A,#N/A,TRUE,"Door"}</definedName>
    <definedName name="PHASE_2" localSheetId="15" hidden="1">{#N/A,#N/A,TRUE,"Basic";#N/A,#N/A,TRUE,"EXT-TABLE";#N/A,#N/A,TRUE,"STEEL";#N/A,#N/A,TRUE,"INT-Table";#N/A,#N/A,TRUE,"STEEL";#N/A,#N/A,TRUE,"Door"}</definedName>
    <definedName name="PHASE_2" hidden="1">{#N/A,#N/A,TRUE,"Basic";#N/A,#N/A,TRUE,"EXT-TABLE";#N/A,#N/A,TRUE,"STEEL";#N/A,#N/A,TRUE,"INT-Table";#N/A,#N/A,TRUE,"STEEL";#N/A,#N/A,TRUE,"Door"}</definedName>
    <definedName name="PHASE_2_1" localSheetId="3" hidden="1">{#N/A,#N/A,TRUE,"Basic";#N/A,#N/A,TRUE,"EXT-TABLE";#N/A,#N/A,TRUE,"STEEL";#N/A,#N/A,TRUE,"INT-Table";#N/A,#N/A,TRUE,"STEEL";#N/A,#N/A,TRUE,"Door"}</definedName>
    <definedName name="PHASE_2_1" localSheetId="2" hidden="1">{#N/A,#N/A,TRUE,"Basic";#N/A,#N/A,TRUE,"EXT-TABLE";#N/A,#N/A,TRUE,"STEEL";#N/A,#N/A,TRUE,"INT-Table";#N/A,#N/A,TRUE,"STEEL";#N/A,#N/A,TRUE,"Door"}</definedName>
    <definedName name="PHASE_2_1" localSheetId="4" hidden="1">{#N/A,#N/A,TRUE,"Basic";#N/A,#N/A,TRUE,"EXT-TABLE";#N/A,#N/A,TRUE,"STEEL";#N/A,#N/A,TRUE,"INT-Table";#N/A,#N/A,TRUE,"STEEL";#N/A,#N/A,TRUE,"Door"}</definedName>
    <definedName name="PHASE_2_1" localSheetId="16" hidden="1">{#N/A,#N/A,TRUE,"Basic";#N/A,#N/A,TRUE,"EXT-TABLE";#N/A,#N/A,TRUE,"STEEL";#N/A,#N/A,TRUE,"INT-Table";#N/A,#N/A,TRUE,"STEEL";#N/A,#N/A,TRUE,"Door"}</definedName>
    <definedName name="PHASE_2_1" localSheetId="21" hidden="1">{#N/A,#N/A,TRUE,"Basic";#N/A,#N/A,TRUE,"EXT-TABLE";#N/A,#N/A,TRUE,"STEEL";#N/A,#N/A,TRUE,"INT-Table";#N/A,#N/A,TRUE,"STEEL";#N/A,#N/A,TRUE,"Door"}</definedName>
    <definedName name="PHASE_2_1" localSheetId="5" hidden="1">{#N/A,#N/A,TRUE,"Basic";#N/A,#N/A,TRUE,"EXT-TABLE";#N/A,#N/A,TRUE,"STEEL";#N/A,#N/A,TRUE,"INT-Table";#N/A,#N/A,TRUE,"STEEL";#N/A,#N/A,TRUE,"Door"}</definedName>
    <definedName name="PHASE_2_1" localSheetId="13" hidden="1">{#N/A,#N/A,TRUE,"Basic";#N/A,#N/A,TRUE,"EXT-TABLE";#N/A,#N/A,TRUE,"STEEL";#N/A,#N/A,TRUE,"INT-Table";#N/A,#N/A,TRUE,"STEEL";#N/A,#N/A,TRUE,"Door"}</definedName>
    <definedName name="PHASE_2_1" localSheetId="14" hidden="1">{#N/A,#N/A,TRUE,"Basic";#N/A,#N/A,TRUE,"EXT-TABLE";#N/A,#N/A,TRUE,"STEEL";#N/A,#N/A,TRUE,"INT-Table";#N/A,#N/A,TRUE,"STEEL";#N/A,#N/A,TRUE,"Door"}</definedName>
    <definedName name="PHASE_2_1" localSheetId="15" hidden="1">{#N/A,#N/A,TRUE,"Basic";#N/A,#N/A,TRUE,"EXT-TABLE";#N/A,#N/A,TRUE,"STEEL";#N/A,#N/A,TRUE,"INT-Table";#N/A,#N/A,TRUE,"STEEL";#N/A,#N/A,TRUE,"Door"}</definedName>
    <definedName name="PHASE_2_1" hidden="1">{#N/A,#N/A,TRUE,"Basic";#N/A,#N/A,TRUE,"EXT-TABLE";#N/A,#N/A,TRUE,"STEEL";#N/A,#N/A,TRUE,"INT-Table";#N/A,#N/A,TRUE,"STEEL";#N/A,#N/A,TRUE,"Door"}</definedName>
    <definedName name="PHASE_2_2" localSheetId="3" hidden="1">{#N/A,#N/A,TRUE,"Basic";#N/A,#N/A,TRUE,"EXT-TABLE";#N/A,#N/A,TRUE,"STEEL";#N/A,#N/A,TRUE,"INT-Table";#N/A,#N/A,TRUE,"STEEL";#N/A,#N/A,TRUE,"Door"}</definedName>
    <definedName name="PHASE_2_2" localSheetId="2" hidden="1">{#N/A,#N/A,TRUE,"Basic";#N/A,#N/A,TRUE,"EXT-TABLE";#N/A,#N/A,TRUE,"STEEL";#N/A,#N/A,TRUE,"INT-Table";#N/A,#N/A,TRUE,"STEEL";#N/A,#N/A,TRUE,"Door"}</definedName>
    <definedName name="PHASE_2_2" localSheetId="4" hidden="1">{#N/A,#N/A,TRUE,"Basic";#N/A,#N/A,TRUE,"EXT-TABLE";#N/A,#N/A,TRUE,"STEEL";#N/A,#N/A,TRUE,"INT-Table";#N/A,#N/A,TRUE,"STEEL";#N/A,#N/A,TRUE,"Door"}</definedName>
    <definedName name="PHASE_2_2" localSheetId="16" hidden="1">{#N/A,#N/A,TRUE,"Basic";#N/A,#N/A,TRUE,"EXT-TABLE";#N/A,#N/A,TRUE,"STEEL";#N/A,#N/A,TRUE,"INT-Table";#N/A,#N/A,TRUE,"STEEL";#N/A,#N/A,TRUE,"Door"}</definedName>
    <definedName name="PHASE_2_2" localSheetId="21" hidden="1">{#N/A,#N/A,TRUE,"Basic";#N/A,#N/A,TRUE,"EXT-TABLE";#N/A,#N/A,TRUE,"STEEL";#N/A,#N/A,TRUE,"INT-Table";#N/A,#N/A,TRUE,"STEEL";#N/A,#N/A,TRUE,"Door"}</definedName>
    <definedName name="PHASE_2_2" localSheetId="5" hidden="1">{#N/A,#N/A,TRUE,"Basic";#N/A,#N/A,TRUE,"EXT-TABLE";#N/A,#N/A,TRUE,"STEEL";#N/A,#N/A,TRUE,"INT-Table";#N/A,#N/A,TRUE,"STEEL";#N/A,#N/A,TRUE,"Door"}</definedName>
    <definedName name="PHASE_2_2" localSheetId="13" hidden="1">{#N/A,#N/A,TRUE,"Basic";#N/A,#N/A,TRUE,"EXT-TABLE";#N/A,#N/A,TRUE,"STEEL";#N/A,#N/A,TRUE,"INT-Table";#N/A,#N/A,TRUE,"STEEL";#N/A,#N/A,TRUE,"Door"}</definedName>
    <definedName name="PHASE_2_2" localSheetId="14" hidden="1">{#N/A,#N/A,TRUE,"Basic";#N/A,#N/A,TRUE,"EXT-TABLE";#N/A,#N/A,TRUE,"STEEL";#N/A,#N/A,TRUE,"INT-Table";#N/A,#N/A,TRUE,"STEEL";#N/A,#N/A,TRUE,"Door"}</definedName>
    <definedName name="PHASE_2_2" localSheetId="15" hidden="1">{#N/A,#N/A,TRUE,"Basic";#N/A,#N/A,TRUE,"EXT-TABLE";#N/A,#N/A,TRUE,"STEEL";#N/A,#N/A,TRUE,"INT-Table";#N/A,#N/A,TRUE,"STEEL";#N/A,#N/A,TRUE,"Door"}</definedName>
    <definedName name="PHASE_2_2" hidden="1">{#N/A,#N/A,TRUE,"Basic";#N/A,#N/A,TRUE,"EXT-TABLE";#N/A,#N/A,TRUE,"STEEL";#N/A,#N/A,TRUE,"INT-Table";#N/A,#N/A,TRUE,"STEEL";#N/A,#N/A,TRUE,"Door"}</definedName>
    <definedName name="PHASE_3" localSheetId="3" hidden="1">{#N/A,#N/A,TRUE,"Basic";#N/A,#N/A,TRUE,"EXT-TABLE";#N/A,#N/A,TRUE,"STEEL";#N/A,#N/A,TRUE,"INT-Table";#N/A,#N/A,TRUE,"STEEL";#N/A,#N/A,TRUE,"Door"}</definedName>
    <definedName name="PHASE_3" localSheetId="2" hidden="1">{#N/A,#N/A,TRUE,"Basic";#N/A,#N/A,TRUE,"EXT-TABLE";#N/A,#N/A,TRUE,"STEEL";#N/A,#N/A,TRUE,"INT-Table";#N/A,#N/A,TRUE,"STEEL";#N/A,#N/A,TRUE,"Door"}</definedName>
    <definedName name="PHASE_3" localSheetId="4" hidden="1">{#N/A,#N/A,TRUE,"Basic";#N/A,#N/A,TRUE,"EXT-TABLE";#N/A,#N/A,TRUE,"STEEL";#N/A,#N/A,TRUE,"INT-Table";#N/A,#N/A,TRUE,"STEEL";#N/A,#N/A,TRUE,"Door"}</definedName>
    <definedName name="PHASE_3" localSheetId="16" hidden="1">{#N/A,#N/A,TRUE,"Basic";#N/A,#N/A,TRUE,"EXT-TABLE";#N/A,#N/A,TRUE,"STEEL";#N/A,#N/A,TRUE,"INT-Table";#N/A,#N/A,TRUE,"STEEL";#N/A,#N/A,TRUE,"Door"}</definedName>
    <definedName name="PHASE_3" localSheetId="21" hidden="1">{#N/A,#N/A,TRUE,"Basic";#N/A,#N/A,TRUE,"EXT-TABLE";#N/A,#N/A,TRUE,"STEEL";#N/A,#N/A,TRUE,"INT-Table";#N/A,#N/A,TRUE,"STEEL";#N/A,#N/A,TRUE,"Door"}</definedName>
    <definedName name="PHASE_3" localSheetId="5" hidden="1">{#N/A,#N/A,TRUE,"Basic";#N/A,#N/A,TRUE,"EXT-TABLE";#N/A,#N/A,TRUE,"STEEL";#N/A,#N/A,TRUE,"INT-Table";#N/A,#N/A,TRUE,"STEEL";#N/A,#N/A,TRUE,"Door"}</definedName>
    <definedName name="PHASE_3" localSheetId="13" hidden="1">{#N/A,#N/A,TRUE,"Basic";#N/A,#N/A,TRUE,"EXT-TABLE";#N/A,#N/A,TRUE,"STEEL";#N/A,#N/A,TRUE,"INT-Table";#N/A,#N/A,TRUE,"STEEL";#N/A,#N/A,TRUE,"Door"}</definedName>
    <definedName name="PHASE_3" localSheetId="14" hidden="1">{#N/A,#N/A,TRUE,"Basic";#N/A,#N/A,TRUE,"EXT-TABLE";#N/A,#N/A,TRUE,"STEEL";#N/A,#N/A,TRUE,"INT-Table";#N/A,#N/A,TRUE,"STEEL";#N/A,#N/A,TRUE,"Door"}</definedName>
    <definedName name="PHASE_3" localSheetId="15" hidden="1">{#N/A,#N/A,TRUE,"Basic";#N/A,#N/A,TRUE,"EXT-TABLE";#N/A,#N/A,TRUE,"STEEL";#N/A,#N/A,TRUE,"INT-Table";#N/A,#N/A,TRUE,"STEEL";#N/A,#N/A,TRUE,"Door"}</definedName>
    <definedName name="PHASE_3" hidden="1">{#N/A,#N/A,TRUE,"Basic";#N/A,#N/A,TRUE,"EXT-TABLE";#N/A,#N/A,TRUE,"STEEL";#N/A,#N/A,TRUE,"INT-Table";#N/A,#N/A,TRUE,"STEEL";#N/A,#N/A,TRUE,"Door"}</definedName>
    <definedName name="PHASE_3_1" localSheetId="3" hidden="1">{#N/A,#N/A,TRUE,"Basic";#N/A,#N/A,TRUE,"EXT-TABLE";#N/A,#N/A,TRUE,"STEEL";#N/A,#N/A,TRUE,"INT-Table";#N/A,#N/A,TRUE,"STEEL";#N/A,#N/A,TRUE,"Door"}</definedName>
    <definedName name="PHASE_3_1" localSheetId="2" hidden="1">{#N/A,#N/A,TRUE,"Basic";#N/A,#N/A,TRUE,"EXT-TABLE";#N/A,#N/A,TRUE,"STEEL";#N/A,#N/A,TRUE,"INT-Table";#N/A,#N/A,TRUE,"STEEL";#N/A,#N/A,TRUE,"Door"}</definedName>
    <definedName name="PHASE_3_1" localSheetId="4" hidden="1">{#N/A,#N/A,TRUE,"Basic";#N/A,#N/A,TRUE,"EXT-TABLE";#N/A,#N/A,TRUE,"STEEL";#N/A,#N/A,TRUE,"INT-Table";#N/A,#N/A,TRUE,"STEEL";#N/A,#N/A,TRUE,"Door"}</definedName>
    <definedName name="PHASE_3_1" localSheetId="16" hidden="1">{#N/A,#N/A,TRUE,"Basic";#N/A,#N/A,TRUE,"EXT-TABLE";#N/A,#N/A,TRUE,"STEEL";#N/A,#N/A,TRUE,"INT-Table";#N/A,#N/A,TRUE,"STEEL";#N/A,#N/A,TRUE,"Door"}</definedName>
    <definedName name="PHASE_3_1" localSheetId="21" hidden="1">{#N/A,#N/A,TRUE,"Basic";#N/A,#N/A,TRUE,"EXT-TABLE";#N/A,#N/A,TRUE,"STEEL";#N/A,#N/A,TRUE,"INT-Table";#N/A,#N/A,TRUE,"STEEL";#N/A,#N/A,TRUE,"Door"}</definedName>
    <definedName name="PHASE_3_1" localSheetId="5" hidden="1">{#N/A,#N/A,TRUE,"Basic";#N/A,#N/A,TRUE,"EXT-TABLE";#N/A,#N/A,TRUE,"STEEL";#N/A,#N/A,TRUE,"INT-Table";#N/A,#N/A,TRUE,"STEEL";#N/A,#N/A,TRUE,"Door"}</definedName>
    <definedName name="PHASE_3_1" localSheetId="13" hidden="1">{#N/A,#N/A,TRUE,"Basic";#N/A,#N/A,TRUE,"EXT-TABLE";#N/A,#N/A,TRUE,"STEEL";#N/A,#N/A,TRUE,"INT-Table";#N/A,#N/A,TRUE,"STEEL";#N/A,#N/A,TRUE,"Door"}</definedName>
    <definedName name="PHASE_3_1" localSheetId="14" hidden="1">{#N/A,#N/A,TRUE,"Basic";#N/A,#N/A,TRUE,"EXT-TABLE";#N/A,#N/A,TRUE,"STEEL";#N/A,#N/A,TRUE,"INT-Table";#N/A,#N/A,TRUE,"STEEL";#N/A,#N/A,TRUE,"Door"}</definedName>
    <definedName name="PHASE_3_1" localSheetId="15" hidden="1">{#N/A,#N/A,TRUE,"Basic";#N/A,#N/A,TRUE,"EXT-TABLE";#N/A,#N/A,TRUE,"STEEL";#N/A,#N/A,TRUE,"INT-Table";#N/A,#N/A,TRUE,"STEEL";#N/A,#N/A,TRUE,"Door"}</definedName>
    <definedName name="PHASE_3_1" hidden="1">{#N/A,#N/A,TRUE,"Basic";#N/A,#N/A,TRUE,"EXT-TABLE";#N/A,#N/A,TRUE,"STEEL";#N/A,#N/A,TRUE,"INT-Table";#N/A,#N/A,TRUE,"STEEL";#N/A,#N/A,TRUE,"Door"}</definedName>
    <definedName name="PHASE_3_2" localSheetId="3" hidden="1">{#N/A,#N/A,TRUE,"Basic";#N/A,#N/A,TRUE,"EXT-TABLE";#N/A,#N/A,TRUE,"STEEL";#N/A,#N/A,TRUE,"INT-Table";#N/A,#N/A,TRUE,"STEEL";#N/A,#N/A,TRUE,"Door"}</definedName>
    <definedName name="PHASE_3_2" localSheetId="2" hidden="1">{#N/A,#N/A,TRUE,"Basic";#N/A,#N/A,TRUE,"EXT-TABLE";#N/A,#N/A,TRUE,"STEEL";#N/A,#N/A,TRUE,"INT-Table";#N/A,#N/A,TRUE,"STEEL";#N/A,#N/A,TRUE,"Door"}</definedName>
    <definedName name="PHASE_3_2" localSheetId="4" hidden="1">{#N/A,#N/A,TRUE,"Basic";#N/A,#N/A,TRUE,"EXT-TABLE";#N/A,#N/A,TRUE,"STEEL";#N/A,#N/A,TRUE,"INT-Table";#N/A,#N/A,TRUE,"STEEL";#N/A,#N/A,TRUE,"Door"}</definedName>
    <definedName name="PHASE_3_2" localSheetId="16" hidden="1">{#N/A,#N/A,TRUE,"Basic";#N/A,#N/A,TRUE,"EXT-TABLE";#N/A,#N/A,TRUE,"STEEL";#N/A,#N/A,TRUE,"INT-Table";#N/A,#N/A,TRUE,"STEEL";#N/A,#N/A,TRUE,"Door"}</definedName>
    <definedName name="PHASE_3_2" localSheetId="21" hidden="1">{#N/A,#N/A,TRUE,"Basic";#N/A,#N/A,TRUE,"EXT-TABLE";#N/A,#N/A,TRUE,"STEEL";#N/A,#N/A,TRUE,"INT-Table";#N/A,#N/A,TRUE,"STEEL";#N/A,#N/A,TRUE,"Door"}</definedName>
    <definedName name="PHASE_3_2" localSheetId="5" hidden="1">{#N/A,#N/A,TRUE,"Basic";#N/A,#N/A,TRUE,"EXT-TABLE";#N/A,#N/A,TRUE,"STEEL";#N/A,#N/A,TRUE,"INT-Table";#N/A,#N/A,TRUE,"STEEL";#N/A,#N/A,TRUE,"Door"}</definedName>
    <definedName name="PHASE_3_2" localSheetId="13" hidden="1">{#N/A,#N/A,TRUE,"Basic";#N/A,#N/A,TRUE,"EXT-TABLE";#N/A,#N/A,TRUE,"STEEL";#N/A,#N/A,TRUE,"INT-Table";#N/A,#N/A,TRUE,"STEEL";#N/A,#N/A,TRUE,"Door"}</definedName>
    <definedName name="PHASE_3_2" localSheetId="14" hidden="1">{#N/A,#N/A,TRUE,"Basic";#N/A,#N/A,TRUE,"EXT-TABLE";#N/A,#N/A,TRUE,"STEEL";#N/A,#N/A,TRUE,"INT-Table";#N/A,#N/A,TRUE,"STEEL";#N/A,#N/A,TRUE,"Door"}</definedName>
    <definedName name="PHASE_3_2" localSheetId="15" hidden="1">{#N/A,#N/A,TRUE,"Basic";#N/A,#N/A,TRUE,"EXT-TABLE";#N/A,#N/A,TRUE,"STEEL";#N/A,#N/A,TRUE,"INT-Table";#N/A,#N/A,TRUE,"STEEL";#N/A,#N/A,TRUE,"Door"}</definedName>
    <definedName name="PHASE_3_2" hidden="1">{#N/A,#N/A,TRUE,"Basic";#N/A,#N/A,TRUE,"EXT-TABLE";#N/A,#N/A,TRUE,"STEEL";#N/A,#N/A,TRUE,"INT-Table";#N/A,#N/A,TRUE,"STEEL";#N/A,#N/A,TRUE,"Door"}</definedName>
    <definedName name="PHASE_4" localSheetId="3" hidden="1">{#N/A,#N/A,TRUE,"Basic";#N/A,#N/A,TRUE,"EXT-TABLE";#N/A,#N/A,TRUE,"STEEL";#N/A,#N/A,TRUE,"INT-Table";#N/A,#N/A,TRUE,"STEEL";#N/A,#N/A,TRUE,"Door"}</definedName>
    <definedName name="PHASE_4" localSheetId="2" hidden="1">{#N/A,#N/A,TRUE,"Basic";#N/A,#N/A,TRUE,"EXT-TABLE";#N/A,#N/A,TRUE,"STEEL";#N/A,#N/A,TRUE,"INT-Table";#N/A,#N/A,TRUE,"STEEL";#N/A,#N/A,TRUE,"Door"}</definedName>
    <definedName name="PHASE_4" localSheetId="4" hidden="1">{#N/A,#N/A,TRUE,"Basic";#N/A,#N/A,TRUE,"EXT-TABLE";#N/A,#N/A,TRUE,"STEEL";#N/A,#N/A,TRUE,"INT-Table";#N/A,#N/A,TRUE,"STEEL";#N/A,#N/A,TRUE,"Door"}</definedName>
    <definedName name="PHASE_4" localSheetId="16" hidden="1">{#N/A,#N/A,TRUE,"Basic";#N/A,#N/A,TRUE,"EXT-TABLE";#N/A,#N/A,TRUE,"STEEL";#N/A,#N/A,TRUE,"INT-Table";#N/A,#N/A,TRUE,"STEEL";#N/A,#N/A,TRUE,"Door"}</definedName>
    <definedName name="PHASE_4" localSheetId="21" hidden="1">{#N/A,#N/A,TRUE,"Basic";#N/A,#N/A,TRUE,"EXT-TABLE";#N/A,#N/A,TRUE,"STEEL";#N/A,#N/A,TRUE,"INT-Table";#N/A,#N/A,TRUE,"STEEL";#N/A,#N/A,TRUE,"Door"}</definedName>
    <definedName name="PHASE_4" localSheetId="5" hidden="1">{#N/A,#N/A,TRUE,"Basic";#N/A,#N/A,TRUE,"EXT-TABLE";#N/A,#N/A,TRUE,"STEEL";#N/A,#N/A,TRUE,"INT-Table";#N/A,#N/A,TRUE,"STEEL";#N/A,#N/A,TRUE,"Door"}</definedName>
    <definedName name="PHASE_4" localSheetId="13" hidden="1">{#N/A,#N/A,TRUE,"Basic";#N/A,#N/A,TRUE,"EXT-TABLE";#N/A,#N/A,TRUE,"STEEL";#N/A,#N/A,TRUE,"INT-Table";#N/A,#N/A,TRUE,"STEEL";#N/A,#N/A,TRUE,"Door"}</definedName>
    <definedName name="PHASE_4" localSheetId="14" hidden="1">{#N/A,#N/A,TRUE,"Basic";#N/A,#N/A,TRUE,"EXT-TABLE";#N/A,#N/A,TRUE,"STEEL";#N/A,#N/A,TRUE,"INT-Table";#N/A,#N/A,TRUE,"STEEL";#N/A,#N/A,TRUE,"Door"}</definedName>
    <definedName name="PHASE_4" localSheetId="15" hidden="1">{#N/A,#N/A,TRUE,"Basic";#N/A,#N/A,TRUE,"EXT-TABLE";#N/A,#N/A,TRUE,"STEEL";#N/A,#N/A,TRUE,"INT-Table";#N/A,#N/A,TRUE,"STEEL";#N/A,#N/A,TRUE,"Door"}</definedName>
    <definedName name="PHASE_4" hidden="1">{#N/A,#N/A,TRUE,"Basic";#N/A,#N/A,TRUE,"EXT-TABLE";#N/A,#N/A,TRUE,"STEEL";#N/A,#N/A,TRUE,"INT-Table";#N/A,#N/A,TRUE,"STEEL";#N/A,#N/A,TRUE,"Door"}</definedName>
    <definedName name="PHASE_4_1" localSheetId="3" hidden="1">{#N/A,#N/A,TRUE,"Basic";#N/A,#N/A,TRUE,"EXT-TABLE";#N/A,#N/A,TRUE,"STEEL";#N/A,#N/A,TRUE,"INT-Table";#N/A,#N/A,TRUE,"STEEL";#N/A,#N/A,TRUE,"Door"}</definedName>
    <definedName name="PHASE_4_1" localSheetId="2" hidden="1">{#N/A,#N/A,TRUE,"Basic";#N/A,#N/A,TRUE,"EXT-TABLE";#N/A,#N/A,TRUE,"STEEL";#N/A,#N/A,TRUE,"INT-Table";#N/A,#N/A,TRUE,"STEEL";#N/A,#N/A,TRUE,"Door"}</definedName>
    <definedName name="PHASE_4_1" localSheetId="4" hidden="1">{#N/A,#N/A,TRUE,"Basic";#N/A,#N/A,TRUE,"EXT-TABLE";#N/A,#N/A,TRUE,"STEEL";#N/A,#N/A,TRUE,"INT-Table";#N/A,#N/A,TRUE,"STEEL";#N/A,#N/A,TRUE,"Door"}</definedName>
    <definedName name="PHASE_4_1" localSheetId="16" hidden="1">{#N/A,#N/A,TRUE,"Basic";#N/A,#N/A,TRUE,"EXT-TABLE";#N/A,#N/A,TRUE,"STEEL";#N/A,#N/A,TRUE,"INT-Table";#N/A,#N/A,TRUE,"STEEL";#N/A,#N/A,TRUE,"Door"}</definedName>
    <definedName name="PHASE_4_1" localSheetId="21" hidden="1">{#N/A,#N/A,TRUE,"Basic";#N/A,#N/A,TRUE,"EXT-TABLE";#N/A,#N/A,TRUE,"STEEL";#N/A,#N/A,TRUE,"INT-Table";#N/A,#N/A,TRUE,"STEEL";#N/A,#N/A,TRUE,"Door"}</definedName>
    <definedName name="PHASE_4_1" localSheetId="5" hidden="1">{#N/A,#N/A,TRUE,"Basic";#N/A,#N/A,TRUE,"EXT-TABLE";#N/A,#N/A,TRUE,"STEEL";#N/A,#N/A,TRUE,"INT-Table";#N/A,#N/A,TRUE,"STEEL";#N/A,#N/A,TRUE,"Door"}</definedName>
    <definedName name="PHASE_4_1" localSheetId="13" hidden="1">{#N/A,#N/A,TRUE,"Basic";#N/A,#N/A,TRUE,"EXT-TABLE";#N/A,#N/A,TRUE,"STEEL";#N/A,#N/A,TRUE,"INT-Table";#N/A,#N/A,TRUE,"STEEL";#N/A,#N/A,TRUE,"Door"}</definedName>
    <definedName name="PHASE_4_1" localSheetId="14" hidden="1">{#N/A,#N/A,TRUE,"Basic";#N/A,#N/A,TRUE,"EXT-TABLE";#N/A,#N/A,TRUE,"STEEL";#N/A,#N/A,TRUE,"INT-Table";#N/A,#N/A,TRUE,"STEEL";#N/A,#N/A,TRUE,"Door"}</definedName>
    <definedName name="PHASE_4_1" localSheetId="15" hidden="1">{#N/A,#N/A,TRUE,"Basic";#N/A,#N/A,TRUE,"EXT-TABLE";#N/A,#N/A,TRUE,"STEEL";#N/A,#N/A,TRUE,"INT-Table";#N/A,#N/A,TRUE,"STEEL";#N/A,#N/A,TRUE,"Door"}</definedName>
    <definedName name="PHASE_4_1" hidden="1">{#N/A,#N/A,TRUE,"Basic";#N/A,#N/A,TRUE,"EXT-TABLE";#N/A,#N/A,TRUE,"STEEL";#N/A,#N/A,TRUE,"INT-Table";#N/A,#N/A,TRUE,"STEEL";#N/A,#N/A,TRUE,"Door"}</definedName>
    <definedName name="PHASE_4_2" localSheetId="3" hidden="1">{#N/A,#N/A,TRUE,"Basic";#N/A,#N/A,TRUE,"EXT-TABLE";#N/A,#N/A,TRUE,"STEEL";#N/A,#N/A,TRUE,"INT-Table";#N/A,#N/A,TRUE,"STEEL";#N/A,#N/A,TRUE,"Door"}</definedName>
    <definedName name="PHASE_4_2" localSheetId="2" hidden="1">{#N/A,#N/A,TRUE,"Basic";#N/A,#N/A,TRUE,"EXT-TABLE";#N/A,#N/A,TRUE,"STEEL";#N/A,#N/A,TRUE,"INT-Table";#N/A,#N/A,TRUE,"STEEL";#N/A,#N/A,TRUE,"Door"}</definedName>
    <definedName name="PHASE_4_2" localSheetId="4" hidden="1">{#N/A,#N/A,TRUE,"Basic";#N/A,#N/A,TRUE,"EXT-TABLE";#N/A,#N/A,TRUE,"STEEL";#N/A,#N/A,TRUE,"INT-Table";#N/A,#N/A,TRUE,"STEEL";#N/A,#N/A,TRUE,"Door"}</definedName>
    <definedName name="PHASE_4_2" localSheetId="16" hidden="1">{#N/A,#N/A,TRUE,"Basic";#N/A,#N/A,TRUE,"EXT-TABLE";#N/A,#N/A,TRUE,"STEEL";#N/A,#N/A,TRUE,"INT-Table";#N/A,#N/A,TRUE,"STEEL";#N/A,#N/A,TRUE,"Door"}</definedName>
    <definedName name="PHASE_4_2" localSheetId="21" hidden="1">{#N/A,#N/A,TRUE,"Basic";#N/A,#N/A,TRUE,"EXT-TABLE";#N/A,#N/A,TRUE,"STEEL";#N/A,#N/A,TRUE,"INT-Table";#N/A,#N/A,TRUE,"STEEL";#N/A,#N/A,TRUE,"Door"}</definedName>
    <definedName name="PHASE_4_2" localSheetId="5" hidden="1">{#N/A,#N/A,TRUE,"Basic";#N/A,#N/A,TRUE,"EXT-TABLE";#N/A,#N/A,TRUE,"STEEL";#N/A,#N/A,TRUE,"INT-Table";#N/A,#N/A,TRUE,"STEEL";#N/A,#N/A,TRUE,"Door"}</definedName>
    <definedName name="PHASE_4_2" localSheetId="13" hidden="1">{#N/A,#N/A,TRUE,"Basic";#N/A,#N/A,TRUE,"EXT-TABLE";#N/A,#N/A,TRUE,"STEEL";#N/A,#N/A,TRUE,"INT-Table";#N/A,#N/A,TRUE,"STEEL";#N/A,#N/A,TRUE,"Door"}</definedName>
    <definedName name="PHASE_4_2" localSheetId="14" hidden="1">{#N/A,#N/A,TRUE,"Basic";#N/A,#N/A,TRUE,"EXT-TABLE";#N/A,#N/A,TRUE,"STEEL";#N/A,#N/A,TRUE,"INT-Table";#N/A,#N/A,TRUE,"STEEL";#N/A,#N/A,TRUE,"Door"}</definedName>
    <definedName name="PHASE_4_2" localSheetId="15" hidden="1">{#N/A,#N/A,TRUE,"Basic";#N/A,#N/A,TRUE,"EXT-TABLE";#N/A,#N/A,TRUE,"STEEL";#N/A,#N/A,TRUE,"INT-Table";#N/A,#N/A,TRUE,"STEEL";#N/A,#N/A,TRUE,"Door"}</definedName>
    <definedName name="PHASE_4_2" hidden="1">{#N/A,#N/A,TRUE,"Basic";#N/A,#N/A,TRUE,"EXT-TABLE";#N/A,#N/A,TRUE,"STEEL";#N/A,#N/A,TRUE,"INT-Table";#N/A,#N/A,TRUE,"STEEL";#N/A,#N/A,TRUE,"Door"}</definedName>
    <definedName name="PHASE_5" localSheetId="3" hidden="1">{#N/A,#N/A,TRUE,"Basic";#N/A,#N/A,TRUE,"EXT-TABLE";#N/A,#N/A,TRUE,"STEEL";#N/A,#N/A,TRUE,"INT-Table";#N/A,#N/A,TRUE,"STEEL";#N/A,#N/A,TRUE,"Door"}</definedName>
    <definedName name="PHASE_5" localSheetId="2" hidden="1">{#N/A,#N/A,TRUE,"Basic";#N/A,#N/A,TRUE,"EXT-TABLE";#N/A,#N/A,TRUE,"STEEL";#N/A,#N/A,TRUE,"INT-Table";#N/A,#N/A,TRUE,"STEEL";#N/A,#N/A,TRUE,"Door"}</definedName>
    <definedName name="PHASE_5" localSheetId="4" hidden="1">{#N/A,#N/A,TRUE,"Basic";#N/A,#N/A,TRUE,"EXT-TABLE";#N/A,#N/A,TRUE,"STEEL";#N/A,#N/A,TRUE,"INT-Table";#N/A,#N/A,TRUE,"STEEL";#N/A,#N/A,TRUE,"Door"}</definedName>
    <definedName name="PHASE_5" localSheetId="16" hidden="1">{#N/A,#N/A,TRUE,"Basic";#N/A,#N/A,TRUE,"EXT-TABLE";#N/A,#N/A,TRUE,"STEEL";#N/A,#N/A,TRUE,"INT-Table";#N/A,#N/A,TRUE,"STEEL";#N/A,#N/A,TRUE,"Door"}</definedName>
    <definedName name="PHASE_5" localSheetId="21" hidden="1">{#N/A,#N/A,TRUE,"Basic";#N/A,#N/A,TRUE,"EXT-TABLE";#N/A,#N/A,TRUE,"STEEL";#N/A,#N/A,TRUE,"INT-Table";#N/A,#N/A,TRUE,"STEEL";#N/A,#N/A,TRUE,"Door"}</definedName>
    <definedName name="PHASE_5" localSheetId="5" hidden="1">{#N/A,#N/A,TRUE,"Basic";#N/A,#N/A,TRUE,"EXT-TABLE";#N/A,#N/A,TRUE,"STEEL";#N/A,#N/A,TRUE,"INT-Table";#N/A,#N/A,TRUE,"STEEL";#N/A,#N/A,TRUE,"Door"}</definedName>
    <definedName name="PHASE_5" localSheetId="13" hidden="1">{#N/A,#N/A,TRUE,"Basic";#N/A,#N/A,TRUE,"EXT-TABLE";#N/A,#N/A,TRUE,"STEEL";#N/A,#N/A,TRUE,"INT-Table";#N/A,#N/A,TRUE,"STEEL";#N/A,#N/A,TRUE,"Door"}</definedName>
    <definedName name="PHASE_5" localSheetId="14" hidden="1">{#N/A,#N/A,TRUE,"Basic";#N/A,#N/A,TRUE,"EXT-TABLE";#N/A,#N/A,TRUE,"STEEL";#N/A,#N/A,TRUE,"INT-Table";#N/A,#N/A,TRUE,"STEEL";#N/A,#N/A,TRUE,"Door"}</definedName>
    <definedName name="PHASE_5" localSheetId="15" hidden="1">{#N/A,#N/A,TRUE,"Basic";#N/A,#N/A,TRUE,"EXT-TABLE";#N/A,#N/A,TRUE,"STEEL";#N/A,#N/A,TRUE,"INT-Table";#N/A,#N/A,TRUE,"STEEL";#N/A,#N/A,TRUE,"Door"}</definedName>
    <definedName name="PHASE_5" hidden="1">{#N/A,#N/A,TRUE,"Basic";#N/A,#N/A,TRUE,"EXT-TABLE";#N/A,#N/A,TRUE,"STEEL";#N/A,#N/A,TRUE,"INT-Table";#N/A,#N/A,TRUE,"STEEL";#N/A,#N/A,TRUE,"Door"}</definedName>
    <definedName name="PHASE_5_1" localSheetId="3" hidden="1">{#N/A,#N/A,TRUE,"Basic";#N/A,#N/A,TRUE,"EXT-TABLE";#N/A,#N/A,TRUE,"STEEL";#N/A,#N/A,TRUE,"INT-Table";#N/A,#N/A,TRUE,"STEEL";#N/A,#N/A,TRUE,"Door"}</definedName>
    <definedName name="PHASE_5_1" localSheetId="2" hidden="1">{#N/A,#N/A,TRUE,"Basic";#N/A,#N/A,TRUE,"EXT-TABLE";#N/A,#N/A,TRUE,"STEEL";#N/A,#N/A,TRUE,"INT-Table";#N/A,#N/A,TRUE,"STEEL";#N/A,#N/A,TRUE,"Door"}</definedName>
    <definedName name="PHASE_5_1" localSheetId="4" hidden="1">{#N/A,#N/A,TRUE,"Basic";#N/A,#N/A,TRUE,"EXT-TABLE";#N/A,#N/A,TRUE,"STEEL";#N/A,#N/A,TRUE,"INT-Table";#N/A,#N/A,TRUE,"STEEL";#N/A,#N/A,TRUE,"Door"}</definedName>
    <definedName name="PHASE_5_1" localSheetId="16" hidden="1">{#N/A,#N/A,TRUE,"Basic";#N/A,#N/A,TRUE,"EXT-TABLE";#N/A,#N/A,TRUE,"STEEL";#N/A,#N/A,TRUE,"INT-Table";#N/A,#N/A,TRUE,"STEEL";#N/A,#N/A,TRUE,"Door"}</definedName>
    <definedName name="PHASE_5_1" localSheetId="21" hidden="1">{#N/A,#N/A,TRUE,"Basic";#N/A,#N/A,TRUE,"EXT-TABLE";#N/A,#N/A,TRUE,"STEEL";#N/A,#N/A,TRUE,"INT-Table";#N/A,#N/A,TRUE,"STEEL";#N/A,#N/A,TRUE,"Door"}</definedName>
    <definedName name="PHASE_5_1" localSheetId="5" hidden="1">{#N/A,#N/A,TRUE,"Basic";#N/A,#N/A,TRUE,"EXT-TABLE";#N/A,#N/A,TRUE,"STEEL";#N/A,#N/A,TRUE,"INT-Table";#N/A,#N/A,TRUE,"STEEL";#N/A,#N/A,TRUE,"Door"}</definedName>
    <definedName name="PHASE_5_1" localSheetId="13" hidden="1">{#N/A,#N/A,TRUE,"Basic";#N/A,#N/A,TRUE,"EXT-TABLE";#N/A,#N/A,TRUE,"STEEL";#N/A,#N/A,TRUE,"INT-Table";#N/A,#N/A,TRUE,"STEEL";#N/A,#N/A,TRUE,"Door"}</definedName>
    <definedName name="PHASE_5_1" localSheetId="14" hidden="1">{#N/A,#N/A,TRUE,"Basic";#N/A,#N/A,TRUE,"EXT-TABLE";#N/A,#N/A,TRUE,"STEEL";#N/A,#N/A,TRUE,"INT-Table";#N/A,#N/A,TRUE,"STEEL";#N/A,#N/A,TRUE,"Door"}</definedName>
    <definedName name="PHASE_5_1" localSheetId="15" hidden="1">{#N/A,#N/A,TRUE,"Basic";#N/A,#N/A,TRUE,"EXT-TABLE";#N/A,#N/A,TRUE,"STEEL";#N/A,#N/A,TRUE,"INT-Table";#N/A,#N/A,TRUE,"STEEL";#N/A,#N/A,TRUE,"Door"}</definedName>
    <definedName name="PHASE_5_1" hidden="1">{#N/A,#N/A,TRUE,"Basic";#N/A,#N/A,TRUE,"EXT-TABLE";#N/A,#N/A,TRUE,"STEEL";#N/A,#N/A,TRUE,"INT-Table";#N/A,#N/A,TRUE,"STEEL";#N/A,#N/A,TRUE,"Door"}</definedName>
    <definedName name="PHASE_5_2" localSheetId="3" hidden="1">{#N/A,#N/A,TRUE,"Basic";#N/A,#N/A,TRUE,"EXT-TABLE";#N/A,#N/A,TRUE,"STEEL";#N/A,#N/A,TRUE,"INT-Table";#N/A,#N/A,TRUE,"STEEL";#N/A,#N/A,TRUE,"Door"}</definedName>
    <definedName name="PHASE_5_2" localSheetId="2" hidden="1">{#N/A,#N/A,TRUE,"Basic";#N/A,#N/A,TRUE,"EXT-TABLE";#N/A,#N/A,TRUE,"STEEL";#N/A,#N/A,TRUE,"INT-Table";#N/A,#N/A,TRUE,"STEEL";#N/A,#N/A,TRUE,"Door"}</definedName>
    <definedName name="PHASE_5_2" localSheetId="4" hidden="1">{#N/A,#N/A,TRUE,"Basic";#N/A,#N/A,TRUE,"EXT-TABLE";#N/A,#N/A,TRUE,"STEEL";#N/A,#N/A,TRUE,"INT-Table";#N/A,#N/A,TRUE,"STEEL";#N/A,#N/A,TRUE,"Door"}</definedName>
    <definedName name="PHASE_5_2" localSheetId="16" hidden="1">{#N/A,#N/A,TRUE,"Basic";#N/A,#N/A,TRUE,"EXT-TABLE";#N/A,#N/A,TRUE,"STEEL";#N/A,#N/A,TRUE,"INT-Table";#N/A,#N/A,TRUE,"STEEL";#N/A,#N/A,TRUE,"Door"}</definedName>
    <definedName name="PHASE_5_2" localSheetId="21" hidden="1">{#N/A,#N/A,TRUE,"Basic";#N/A,#N/A,TRUE,"EXT-TABLE";#N/A,#N/A,TRUE,"STEEL";#N/A,#N/A,TRUE,"INT-Table";#N/A,#N/A,TRUE,"STEEL";#N/A,#N/A,TRUE,"Door"}</definedName>
    <definedName name="PHASE_5_2" localSheetId="5" hidden="1">{#N/A,#N/A,TRUE,"Basic";#N/A,#N/A,TRUE,"EXT-TABLE";#N/A,#N/A,TRUE,"STEEL";#N/A,#N/A,TRUE,"INT-Table";#N/A,#N/A,TRUE,"STEEL";#N/A,#N/A,TRUE,"Door"}</definedName>
    <definedName name="PHASE_5_2" localSheetId="13" hidden="1">{#N/A,#N/A,TRUE,"Basic";#N/A,#N/A,TRUE,"EXT-TABLE";#N/A,#N/A,TRUE,"STEEL";#N/A,#N/A,TRUE,"INT-Table";#N/A,#N/A,TRUE,"STEEL";#N/A,#N/A,TRUE,"Door"}</definedName>
    <definedName name="PHASE_5_2" localSheetId="14" hidden="1">{#N/A,#N/A,TRUE,"Basic";#N/A,#N/A,TRUE,"EXT-TABLE";#N/A,#N/A,TRUE,"STEEL";#N/A,#N/A,TRUE,"INT-Table";#N/A,#N/A,TRUE,"STEEL";#N/A,#N/A,TRUE,"Door"}</definedName>
    <definedName name="PHASE_5_2" localSheetId="15" hidden="1">{#N/A,#N/A,TRUE,"Basic";#N/A,#N/A,TRUE,"EXT-TABLE";#N/A,#N/A,TRUE,"STEEL";#N/A,#N/A,TRUE,"INT-Table";#N/A,#N/A,TRUE,"STEEL";#N/A,#N/A,TRUE,"Door"}</definedName>
    <definedName name="PHASE_5_2" hidden="1">{#N/A,#N/A,TRUE,"Basic";#N/A,#N/A,TRUE,"EXT-TABLE";#N/A,#N/A,TRUE,"STEEL";#N/A,#N/A,TRUE,"INT-Table";#N/A,#N/A,TRUE,"STEEL";#N/A,#N/A,TRUE,"Door"}</definedName>
    <definedName name="PHAT" localSheetId="3" hidden="1">{#N/A,#N/A,FALSE,"CCTV"}</definedName>
    <definedName name="PHAT" localSheetId="2" hidden="1">{#N/A,#N/A,FALSE,"CCTV"}</definedName>
    <definedName name="PHAT" localSheetId="4" hidden="1">{#N/A,#N/A,FALSE,"CCTV"}</definedName>
    <definedName name="PHAT" localSheetId="16" hidden="1">{#N/A,#N/A,FALSE,"CCTV"}</definedName>
    <definedName name="PHAT" localSheetId="21" hidden="1">{#N/A,#N/A,FALSE,"CCTV"}</definedName>
    <definedName name="PHAT" localSheetId="5" hidden="1">{#N/A,#N/A,FALSE,"CCTV"}</definedName>
    <definedName name="PHAT" localSheetId="13" hidden="1">{#N/A,#N/A,FALSE,"CCTV"}</definedName>
    <definedName name="PHAT" localSheetId="14" hidden="1">{#N/A,#N/A,FALSE,"CCTV"}</definedName>
    <definedName name="PHAT" localSheetId="15" hidden="1">{#N/A,#N/A,FALSE,"CCTV"}</definedName>
    <definedName name="PHAT" hidden="1">{#N/A,#N/A,FALSE,"CCTV"}</definedName>
    <definedName name="phongve12KmTN" localSheetId="3" hidden="1">{"'Sheet1'!$L$16"}</definedName>
    <definedName name="phongve12KmTN" localSheetId="17" hidden="1">{"'Sheet1'!$L$16"}</definedName>
    <definedName name="phongve12KmTN" localSheetId="9" hidden="1">{"'Sheet1'!$L$16"}</definedName>
    <definedName name="phongve12KmTN" localSheetId="8" hidden="1">{"'Sheet1'!$L$16"}</definedName>
    <definedName name="phongve12KmTN" localSheetId="0" hidden="1">{"'Sheet1'!$L$16"}</definedName>
    <definedName name="phongve12KmTN" localSheetId="10" hidden="1">{"'Sheet1'!$L$16"}</definedName>
    <definedName name="phongve12KmTN" localSheetId="6" hidden="1">{"'Sheet1'!$L$16"}</definedName>
    <definedName name="phongve12KmTN" localSheetId="12" hidden="1">{"'Sheet1'!$L$16"}</definedName>
    <definedName name="phongve12KmTN" localSheetId="11" hidden="1">{"'Sheet1'!$L$16"}</definedName>
    <definedName name="phongve12KmTN" localSheetId="1" hidden="1">{"'Sheet1'!$L$16"}</definedName>
    <definedName name="phongve12KmTN" localSheetId="2" hidden="1">{"'Sheet1'!$L$16"}</definedName>
    <definedName name="phongve12KmTN" localSheetId="4" hidden="1">{"'Sheet1'!$L$16"}</definedName>
    <definedName name="phongve12KmTN" localSheetId="16" hidden="1">{"'Sheet1'!$L$16"}</definedName>
    <definedName name="phongve12KmTN" localSheetId="21" hidden="1">{"'Sheet1'!$L$16"}</definedName>
    <definedName name="phongve12KmTN" localSheetId="5" hidden="1">{"'Sheet1'!$L$16"}</definedName>
    <definedName name="phongve12KmTN" localSheetId="23" hidden="1">{"'Sheet1'!$L$16"}</definedName>
    <definedName name="phongve12KmTN" localSheetId="7" hidden="1">{"'Sheet1'!$L$16"}</definedName>
    <definedName name="phongve12KmTN" localSheetId="13" hidden="1">{"'Sheet1'!$L$16"}</definedName>
    <definedName name="phongve12KmTN" localSheetId="18" hidden="1">{"'Sheet1'!$L$16"}</definedName>
    <definedName name="phongve12KmTN" localSheetId="14" hidden="1">{"'Sheet1'!$L$16"}</definedName>
    <definedName name="phongve12KmTN" localSheetId="15" hidden="1">{"'Sheet1'!$L$16"}</definedName>
    <definedName name="phongve12KmTN" hidden="1">{"'Sheet1'!$L$16"}</definedName>
    <definedName name="phongve12KmTN1" localSheetId="3" hidden="1">{"'Sheet1'!$L$16"}</definedName>
    <definedName name="phongve12KmTN1" localSheetId="17" hidden="1">{"'Sheet1'!$L$16"}</definedName>
    <definedName name="phongve12KmTN1" localSheetId="9" hidden="1">{"'Sheet1'!$L$16"}</definedName>
    <definedName name="phongve12KmTN1" localSheetId="8" hidden="1">{"'Sheet1'!$L$16"}</definedName>
    <definedName name="phongve12KmTN1" localSheetId="0" hidden="1">{"'Sheet1'!$L$16"}</definedName>
    <definedName name="phongve12KmTN1" localSheetId="10" hidden="1">{"'Sheet1'!$L$16"}</definedName>
    <definedName name="phongve12KmTN1" localSheetId="6" hidden="1">{"'Sheet1'!$L$16"}</definedName>
    <definedName name="phongve12KmTN1" localSheetId="12" hidden="1">{"'Sheet1'!$L$16"}</definedName>
    <definedName name="phongve12KmTN1" localSheetId="11" hidden="1">{"'Sheet1'!$L$16"}</definedName>
    <definedName name="phongve12KmTN1" localSheetId="1" hidden="1">{"'Sheet1'!$L$16"}</definedName>
    <definedName name="phongve12KmTN1" localSheetId="2" hidden="1">{"'Sheet1'!$L$16"}</definedName>
    <definedName name="phongve12KmTN1" localSheetId="4" hidden="1">{"'Sheet1'!$L$16"}</definedName>
    <definedName name="phongve12KmTN1" localSheetId="16" hidden="1">{"'Sheet1'!$L$16"}</definedName>
    <definedName name="phongve12KmTN1" localSheetId="21" hidden="1">{"'Sheet1'!$L$16"}</definedName>
    <definedName name="phongve12KmTN1" localSheetId="5" hidden="1">{"'Sheet1'!$L$16"}</definedName>
    <definedName name="phongve12KmTN1" localSheetId="23" hidden="1">{"'Sheet1'!$L$16"}</definedName>
    <definedName name="phongve12KmTN1" localSheetId="7" hidden="1">{"'Sheet1'!$L$16"}</definedName>
    <definedName name="phongve12KmTN1" localSheetId="13" hidden="1">{"'Sheet1'!$L$16"}</definedName>
    <definedName name="phongve12KmTN1" localSheetId="18" hidden="1">{"'Sheet1'!$L$16"}</definedName>
    <definedName name="phongve12KmTN1" localSheetId="14" hidden="1">{"'Sheet1'!$L$16"}</definedName>
    <definedName name="phongve12KmTN1" localSheetId="15" hidden="1">{"'Sheet1'!$L$16"}</definedName>
    <definedName name="phongve12KmTN1" hidden="1">{"'Sheet1'!$L$16"}</definedName>
    <definedName name="pi">#REF!</definedName>
    <definedName name="PIDtable" localSheetId="23">#REF!</definedName>
    <definedName name="PIDtable">#REF!</definedName>
    <definedName name="PIPE">#REF!</definedName>
    <definedName name="PIPE1" localSheetId="3">[69]DATA_REFERENCE!#REF!</definedName>
    <definedName name="PIPE1" localSheetId="2">[69]DATA_REFERENCE!#REF!</definedName>
    <definedName name="PIPE1" localSheetId="4">[69]DATA_REFERENCE!#REF!</definedName>
    <definedName name="PIPE1" localSheetId="16">[69]DATA_REFERENCE!#REF!</definedName>
    <definedName name="PIPE1" localSheetId="21">[69]DATA_REFERENCE!#REF!</definedName>
    <definedName name="PIPE1" localSheetId="5">[69]DATA_REFERENCE!#REF!</definedName>
    <definedName name="PIPE1" localSheetId="13">[69]DATA_REFERENCE!#REF!</definedName>
    <definedName name="PIPE1" localSheetId="18">[69]DATA_REFERENCE!#REF!</definedName>
    <definedName name="PIPE1" localSheetId="14">[69]DATA_REFERENCE!#REF!</definedName>
    <definedName name="PIPE1" localSheetId="15">[69]DATA_REFERENCE!#REF!</definedName>
    <definedName name="PIPE1">[69]DATA_REFERENCE!#REF!</definedName>
    <definedName name="PIPE10" localSheetId="3">[69]DATA_REFERENCE!#REF!</definedName>
    <definedName name="PIPE10" localSheetId="2">[69]DATA_REFERENCE!#REF!</definedName>
    <definedName name="PIPE10" localSheetId="4">[69]DATA_REFERENCE!#REF!</definedName>
    <definedName name="PIPE10" localSheetId="16">[69]DATA_REFERENCE!#REF!</definedName>
    <definedName name="PIPE10" localSheetId="21">[69]DATA_REFERENCE!#REF!</definedName>
    <definedName name="PIPE10" localSheetId="5">[69]DATA_REFERENCE!#REF!</definedName>
    <definedName name="PIPE10" localSheetId="13">[69]DATA_REFERENCE!#REF!</definedName>
    <definedName name="PIPE10" localSheetId="18">[69]DATA_REFERENCE!#REF!</definedName>
    <definedName name="PIPE10" localSheetId="14">[69]DATA_REFERENCE!#REF!</definedName>
    <definedName name="PIPE10" localSheetId="15">[69]DATA_REFERENCE!#REF!</definedName>
    <definedName name="PIPE10">[69]DATA_REFERENCE!#REF!</definedName>
    <definedName name="PIPE12" localSheetId="3">[69]DATA_REFERENCE!#REF!</definedName>
    <definedName name="PIPE12" localSheetId="2">[69]DATA_REFERENCE!#REF!</definedName>
    <definedName name="PIPE12" localSheetId="4">[69]DATA_REFERENCE!#REF!</definedName>
    <definedName name="PIPE12" localSheetId="16">[69]DATA_REFERENCE!#REF!</definedName>
    <definedName name="PIPE12" localSheetId="21">[69]DATA_REFERENCE!#REF!</definedName>
    <definedName name="PIPE12" localSheetId="5">[69]DATA_REFERENCE!#REF!</definedName>
    <definedName name="PIPE12" localSheetId="13">[69]DATA_REFERENCE!#REF!</definedName>
    <definedName name="PIPE12" localSheetId="18">[69]DATA_REFERENCE!#REF!</definedName>
    <definedName name="PIPE12" localSheetId="14">[69]DATA_REFERENCE!#REF!</definedName>
    <definedName name="PIPE12" localSheetId="15">[69]DATA_REFERENCE!#REF!</definedName>
    <definedName name="PIPE12">[69]DATA_REFERENCE!#REF!</definedName>
    <definedName name="PIPE14" localSheetId="3">[69]DATA_REFERENCE!#REF!</definedName>
    <definedName name="PIPE14" localSheetId="2">[69]DATA_REFERENCE!#REF!</definedName>
    <definedName name="PIPE14" localSheetId="4">[69]DATA_REFERENCE!#REF!</definedName>
    <definedName name="PIPE14" localSheetId="16">[69]DATA_REFERENCE!#REF!</definedName>
    <definedName name="PIPE14" localSheetId="21">[69]DATA_REFERENCE!#REF!</definedName>
    <definedName name="PIPE14" localSheetId="5">[69]DATA_REFERENCE!#REF!</definedName>
    <definedName name="PIPE14" localSheetId="13">[69]DATA_REFERENCE!#REF!</definedName>
    <definedName name="PIPE14" localSheetId="18">[69]DATA_REFERENCE!#REF!</definedName>
    <definedName name="PIPE14" localSheetId="14">[69]DATA_REFERENCE!#REF!</definedName>
    <definedName name="PIPE14" localSheetId="15">[69]DATA_REFERENCE!#REF!</definedName>
    <definedName name="PIPE14">[69]DATA_REFERENCE!#REF!</definedName>
    <definedName name="PIPE16" localSheetId="3">[69]DATA_REFERENCE!#REF!</definedName>
    <definedName name="PIPE16" localSheetId="2">[69]DATA_REFERENCE!#REF!</definedName>
    <definedName name="PIPE16" localSheetId="4">[69]DATA_REFERENCE!#REF!</definedName>
    <definedName name="PIPE16" localSheetId="16">[69]DATA_REFERENCE!#REF!</definedName>
    <definedName name="PIPE16" localSheetId="21">[69]DATA_REFERENCE!#REF!</definedName>
    <definedName name="PIPE16" localSheetId="5">[69]DATA_REFERENCE!#REF!</definedName>
    <definedName name="PIPE16" localSheetId="13">[69]DATA_REFERENCE!#REF!</definedName>
    <definedName name="PIPE16" localSheetId="18">[69]DATA_REFERENCE!#REF!</definedName>
    <definedName name="PIPE16" localSheetId="14">[69]DATA_REFERENCE!#REF!</definedName>
    <definedName name="PIPE16" localSheetId="15">[69]DATA_REFERENCE!#REF!</definedName>
    <definedName name="PIPE16">[69]DATA_REFERENCE!#REF!</definedName>
    <definedName name="PIPE18" localSheetId="3">[69]DATA_REFERENCE!#REF!</definedName>
    <definedName name="PIPE18" localSheetId="2">[69]DATA_REFERENCE!#REF!</definedName>
    <definedName name="PIPE18" localSheetId="4">[69]DATA_REFERENCE!#REF!</definedName>
    <definedName name="PIPE18" localSheetId="16">[69]DATA_REFERENCE!#REF!</definedName>
    <definedName name="PIPE18" localSheetId="21">[69]DATA_REFERENCE!#REF!</definedName>
    <definedName name="PIPE18" localSheetId="5">[69]DATA_REFERENCE!#REF!</definedName>
    <definedName name="PIPE18" localSheetId="13">[69]DATA_REFERENCE!#REF!</definedName>
    <definedName name="PIPE18" localSheetId="18">[69]DATA_REFERENCE!#REF!</definedName>
    <definedName name="PIPE18" localSheetId="14">[69]DATA_REFERENCE!#REF!</definedName>
    <definedName name="PIPE18" localSheetId="15">[69]DATA_REFERENCE!#REF!</definedName>
    <definedName name="PIPE18">[69]DATA_REFERENCE!#REF!</definedName>
    <definedName name="PIPE2" localSheetId="3">[69]DATA_REFERENCE!#REF!</definedName>
    <definedName name="PIPE2" localSheetId="2">[69]DATA_REFERENCE!#REF!</definedName>
    <definedName name="PIPE2" localSheetId="4">[69]DATA_REFERENCE!#REF!</definedName>
    <definedName name="PIPE2" localSheetId="16">[69]DATA_REFERENCE!#REF!</definedName>
    <definedName name="PIPE2" localSheetId="21">[69]DATA_REFERENCE!#REF!</definedName>
    <definedName name="PIPE2" localSheetId="5">[69]DATA_REFERENCE!#REF!</definedName>
    <definedName name="PIPE2" localSheetId="13">[69]DATA_REFERENCE!#REF!</definedName>
    <definedName name="PIPE2" localSheetId="18">[69]DATA_REFERENCE!#REF!</definedName>
    <definedName name="PIPE2" localSheetId="14">[69]DATA_REFERENCE!#REF!</definedName>
    <definedName name="PIPE2" localSheetId="15">[69]DATA_REFERENCE!#REF!</definedName>
    <definedName name="PIPE2">[69]DATA_REFERENCE!#REF!</definedName>
    <definedName name="PIPE20" localSheetId="3">[69]DATA_REFERENCE!#REF!</definedName>
    <definedName name="PIPE20" localSheetId="2">[69]DATA_REFERENCE!#REF!</definedName>
    <definedName name="PIPE20" localSheetId="4">[69]DATA_REFERENCE!#REF!</definedName>
    <definedName name="PIPE20" localSheetId="16">[69]DATA_REFERENCE!#REF!</definedName>
    <definedName name="PIPE20" localSheetId="21">[69]DATA_REFERENCE!#REF!</definedName>
    <definedName name="PIPE20" localSheetId="5">[69]DATA_REFERENCE!#REF!</definedName>
    <definedName name="PIPE20" localSheetId="13">[69]DATA_REFERENCE!#REF!</definedName>
    <definedName name="PIPE20" localSheetId="18">[69]DATA_REFERENCE!#REF!</definedName>
    <definedName name="PIPE20" localSheetId="14">[69]DATA_REFERENCE!#REF!</definedName>
    <definedName name="PIPE20" localSheetId="15">[69]DATA_REFERENCE!#REF!</definedName>
    <definedName name="PIPE20">[69]DATA_REFERENCE!#REF!</definedName>
    <definedName name="PIPE22" localSheetId="3">[69]DATA_REFERENCE!#REF!</definedName>
    <definedName name="PIPE22" localSheetId="2">[69]DATA_REFERENCE!#REF!</definedName>
    <definedName name="PIPE22" localSheetId="4">[69]DATA_REFERENCE!#REF!</definedName>
    <definedName name="PIPE22" localSheetId="16">[69]DATA_REFERENCE!#REF!</definedName>
    <definedName name="PIPE22" localSheetId="21">[69]DATA_REFERENCE!#REF!</definedName>
    <definedName name="PIPE22" localSheetId="5">[69]DATA_REFERENCE!#REF!</definedName>
    <definedName name="PIPE22" localSheetId="13">[69]DATA_REFERENCE!#REF!</definedName>
    <definedName name="PIPE22" localSheetId="18">[69]DATA_REFERENCE!#REF!</definedName>
    <definedName name="PIPE22" localSheetId="14">[69]DATA_REFERENCE!#REF!</definedName>
    <definedName name="PIPE22" localSheetId="15">[69]DATA_REFERENCE!#REF!</definedName>
    <definedName name="PIPE22">[69]DATA_REFERENCE!#REF!</definedName>
    <definedName name="PIPE3" localSheetId="3">[69]DATA_REFERENCE!#REF!</definedName>
    <definedName name="PIPE3" localSheetId="2">[69]DATA_REFERENCE!#REF!</definedName>
    <definedName name="PIPE3" localSheetId="4">[69]DATA_REFERENCE!#REF!</definedName>
    <definedName name="PIPE3" localSheetId="16">[69]DATA_REFERENCE!#REF!</definedName>
    <definedName name="PIPE3" localSheetId="21">[69]DATA_REFERENCE!#REF!</definedName>
    <definedName name="PIPE3" localSheetId="5">[69]DATA_REFERENCE!#REF!</definedName>
    <definedName name="PIPE3" localSheetId="13">[69]DATA_REFERENCE!#REF!</definedName>
    <definedName name="PIPE3" localSheetId="18">[69]DATA_REFERENCE!#REF!</definedName>
    <definedName name="PIPE3" localSheetId="14">[69]DATA_REFERENCE!#REF!</definedName>
    <definedName name="PIPE3" localSheetId="15">[69]DATA_REFERENCE!#REF!</definedName>
    <definedName name="PIPE3">[69]DATA_REFERENCE!#REF!</definedName>
    <definedName name="PIPE4" localSheetId="3">[69]DATA_REFERENCE!#REF!</definedName>
    <definedName name="PIPE4" localSheetId="2">[69]DATA_REFERENCE!#REF!</definedName>
    <definedName name="PIPE4" localSheetId="4">[69]DATA_REFERENCE!#REF!</definedName>
    <definedName name="PIPE4" localSheetId="16">[69]DATA_REFERENCE!#REF!</definedName>
    <definedName name="PIPE4" localSheetId="21">[69]DATA_REFERENCE!#REF!</definedName>
    <definedName name="PIPE4" localSheetId="5">[69]DATA_REFERENCE!#REF!</definedName>
    <definedName name="PIPE4" localSheetId="13">[69]DATA_REFERENCE!#REF!</definedName>
    <definedName name="PIPE4" localSheetId="18">[69]DATA_REFERENCE!#REF!</definedName>
    <definedName name="PIPE4" localSheetId="14">[69]DATA_REFERENCE!#REF!</definedName>
    <definedName name="PIPE4" localSheetId="15">[69]DATA_REFERENCE!#REF!</definedName>
    <definedName name="PIPE4">[69]DATA_REFERENCE!#REF!</definedName>
    <definedName name="PIPE6" localSheetId="3">[69]DATA_REFERENCE!#REF!</definedName>
    <definedName name="PIPE6" localSheetId="2">[69]DATA_REFERENCE!#REF!</definedName>
    <definedName name="PIPE6" localSheetId="4">[69]DATA_REFERENCE!#REF!</definedName>
    <definedName name="PIPE6" localSheetId="16">[69]DATA_REFERENCE!#REF!</definedName>
    <definedName name="PIPE6" localSheetId="21">[69]DATA_REFERENCE!#REF!</definedName>
    <definedName name="PIPE6" localSheetId="5">[69]DATA_REFERENCE!#REF!</definedName>
    <definedName name="PIPE6" localSheetId="13">[69]DATA_REFERENCE!#REF!</definedName>
    <definedName name="PIPE6" localSheetId="18">[69]DATA_REFERENCE!#REF!</definedName>
    <definedName name="PIPE6" localSheetId="14">[69]DATA_REFERENCE!#REF!</definedName>
    <definedName name="PIPE6" localSheetId="15">[69]DATA_REFERENCE!#REF!</definedName>
    <definedName name="PIPE6">[69]DATA_REFERENCE!#REF!</definedName>
    <definedName name="PIPE8" localSheetId="3">[69]DATA_REFERENCE!#REF!</definedName>
    <definedName name="PIPE8" localSheetId="2">[69]DATA_REFERENCE!#REF!</definedName>
    <definedName name="PIPE8" localSheetId="4">[69]DATA_REFERENCE!#REF!</definedName>
    <definedName name="PIPE8" localSheetId="16">[69]DATA_REFERENCE!#REF!</definedName>
    <definedName name="PIPE8" localSheetId="21">[69]DATA_REFERENCE!#REF!</definedName>
    <definedName name="PIPE8" localSheetId="5">[69]DATA_REFERENCE!#REF!</definedName>
    <definedName name="PIPE8" localSheetId="13">[69]DATA_REFERENCE!#REF!</definedName>
    <definedName name="PIPE8" localSheetId="18">[69]DATA_REFERENCE!#REF!</definedName>
    <definedName name="PIPE8" localSheetId="14">[69]DATA_REFERENCE!#REF!</definedName>
    <definedName name="PIPE8" localSheetId="15">[69]DATA_REFERENCE!#REF!</definedName>
    <definedName name="PIPE8">[69]DATA_REFERENCE!#REF!</definedName>
    <definedName name="pipeclamp">[45]pipe!$A$3:$A$33</definedName>
    <definedName name="PipeWeightDat">[73]WeightTable!$B:$C</definedName>
    <definedName name="PIPING" localSheetId="3" hidden="1">{#N/A,#N/A,FALSE,"Project Cost Summary";#N/A,#N/A,FALSE,"Man Hour Summary"}</definedName>
    <definedName name="PIPING" localSheetId="9" hidden="1">{#N/A,#N/A,FALSE,"Project Cost Summary";#N/A,#N/A,FALSE,"Man Hour Summary"}</definedName>
    <definedName name="PIPING" localSheetId="8" hidden="1">{#N/A,#N/A,FALSE,"Project Cost Summary";#N/A,#N/A,FALSE,"Man Hour Summary"}</definedName>
    <definedName name="PIPING" localSheetId="0" hidden="1">{#N/A,#N/A,FALSE,"Project Cost Summary";#N/A,#N/A,FALSE,"Man Hour Summary"}</definedName>
    <definedName name="PIPING" localSheetId="10" hidden="1">{#N/A,#N/A,FALSE,"Project Cost Summary";#N/A,#N/A,FALSE,"Man Hour Summary"}</definedName>
    <definedName name="PIPING" localSheetId="6" hidden="1">{#N/A,#N/A,FALSE,"Project Cost Summary";#N/A,#N/A,FALSE,"Man Hour Summary"}</definedName>
    <definedName name="PIPING" localSheetId="12" hidden="1">{#N/A,#N/A,FALSE,"Project Cost Summary";#N/A,#N/A,FALSE,"Man Hour Summary"}</definedName>
    <definedName name="PIPING" localSheetId="11" hidden="1">{#N/A,#N/A,FALSE,"Project Cost Summary";#N/A,#N/A,FALSE,"Man Hour Summary"}</definedName>
    <definedName name="PIPING" localSheetId="1" hidden="1">{#N/A,#N/A,FALSE,"Project Cost Summary";#N/A,#N/A,FALSE,"Man Hour Summary"}</definedName>
    <definedName name="PIPING" localSheetId="2" hidden="1">{#N/A,#N/A,FALSE,"Project Cost Summary";#N/A,#N/A,FALSE,"Man Hour Summary"}</definedName>
    <definedName name="PIPING" localSheetId="4" hidden="1">{#N/A,#N/A,FALSE,"Project Cost Summary";#N/A,#N/A,FALSE,"Man Hour Summary"}</definedName>
    <definedName name="PIPING" localSheetId="16" hidden="1">{#N/A,#N/A,FALSE,"Project Cost Summary";#N/A,#N/A,FALSE,"Man Hour Summary"}</definedName>
    <definedName name="PIPING" localSheetId="21" hidden="1">{#N/A,#N/A,FALSE,"Project Cost Summary";#N/A,#N/A,FALSE,"Man Hour Summary"}</definedName>
    <definedName name="PIPING" localSheetId="5" hidden="1">{#N/A,#N/A,FALSE,"Project Cost Summary";#N/A,#N/A,FALSE,"Man Hour Summary"}</definedName>
    <definedName name="PIPING" localSheetId="23" hidden="1">{#N/A,#N/A,FALSE,"Project Cost Summary";#N/A,#N/A,FALSE,"Man Hour Summary"}</definedName>
    <definedName name="PIPING" localSheetId="7" hidden="1">{#N/A,#N/A,FALSE,"Project Cost Summary";#N/A,#N/A,FALSE,"Man Hour Summary"}</definedName>
    <definedName name="PIPING" localSheetId="13" hidden="1">{#N/A,#N/A,FALSE,"Project Cost Summary";#N/A,#N/A,FALSE,"Man Hour Summary"}</definedName>
    <definedName name="PIPING" localSheetId="18" hidden="1">{#N/A,#N/A,FALSE,"Project Cost Summary";#N/A,#N/A,FALSE,"Man Hour Summary"}</definedName>
    <definedName name="PIPING" localSheetId="14" hidden="1">{#N/A,#N/A,FALSE,"Project Cost Summary";#N/A,#N/A,FALSE,"Man Hour Summary"}</definedName>
    <definedName name="PIPING" localSheetId="15" hidden="1">{#N/A,#N/A,FALSE,"Project Cost Summary";#N/A,#N/A,FALSE,"Man Hour Summary"}</definedName>
    <definedName name="PIPING" hidden="1">{#N/A,#N/A,FALSE,"Project Cost Summary";#N/A,#N/A,FALSE,"Man Hour Summary"}</definedName>
    <definedName name="PKAAA" hidden="1">#REF!</definedName>
    <definedName name="PKBB" hidden="1">#REF!</definedName>
    <definedName name="PKCC" hidden="1">#REF!</definedName>
    <definedName name="PKDD" hidden="1">#REF!</definedName>
    <definedName name="pkus">#REF!</definedName>
    <definedName name="plant2" hidden="1">#REF!</definedName>
    <definedName name="plate">1.1</definedName>
    <definedName name="Plate_width" localSheetId="3">'[41]Material for Silencers (8)'!$G$6</definedName>
    <definedName name="Plate_width" localSheetId="2">'[41]Material for Silencers (8)'!$G$6</definedName>
    <definedName name="Plate_width" localSheetId="4">'[41]Material for Silencers (8)'!$G$6</definedName>
    <definedName name="Plate_width" localSheetId="16">'[41]Material for Silencers (8)'!$G$6</definedName>
    <definedName name="Plate_width" localSheetId="21">'[41]Material for Silencers (8)'!$G$6</definedName>
    <definedName name="Plate_width" localSheetId="5">'[41]Material for Silencers (8)'!$G$6</definedName>
    <definedName name="Plate_width" localSheetId="13">'[41]Material for Silencers (8)'!$G$6</definedName>
    <definedName name="Plate_width" localSheetId="18">'[41]Material for Silencers (8)'!$G$6</definedName>
    <definedName name="Plate_width" localSheetId="14">'[41]Material for Silencers (8)'!$G$6</definedName>
    <definedName name="Plate_width" localSheetId="15">'[41]Material for Silencers (8)'!$G$6</definedName>
    <definedName name="Plate_width">'[41]Material for Silencers (8)'!$G$6</definedName>
    <definedName name="PLEL">#REF!</definedName>
    <definedName name="PLK" localSheetId="3" hidden="1">{#N/A,#N/A,FALSE,"CCTV"}</definedName>
    <definedName name="PLK" localSheetId="2" hidden="1">{#N/A,#N/A,FALSE,"CCTV"}</definedName>
    <definedName name="PLK" localSheetId="4" hidden="1">{#N/A,#N/A,FALSE,"CCTV"}</definedName>
    <definedName name="PLK" localSheetId="16" hidden="1">{#N/A,#N/A,FALSE,"CCTV"}</definedName>
    <definedName name="PLK" localSheetId="21" hidden="1">{#N/A,#N/A,FALSE,"CCTV"}</definedName>
    <definedName name="PLK" localSheetId="5" hidden="1">{#N/A,#N/A,FALSE,"CCTV"}</definedName>
    <definedName name="PLK" localSheetId="13" hidden="1">{#N/A,#N/A,FALSE,"CCTV"}</definedName>
    <definedName name="PLK" localSheetId="14" hidden="1">{#N/A,#N/A,FALSE,"CCTV"}</definedName>
    <definedName name="PLK" localSheetId="15" hidden="1">{#N/A,#N/A,FALSE,"CCTV"}</definedName>
    <definedName name="PLK" hidden="1">{#N/A,#N/A,FALSE,"CCTV"}</definedName>
    <definedName name="PLLL" localSheetId="23">#REF!</definedName>
    <definedName name="PLLL">#REF!</definedName>
    <definedName name="PlucBcaoTD" localSheetId="3" hidden="1">{"'Sheet1'!$L$16"}</definedName>
    <definedName name="PlucBcaoTD" localSheetId="17" hidden="1">{"'Sheet1'!$L$16"}</definedName>
    <definedName name="PlucBcaoTD" localSheetId="9" hidden="1">{"'Sheet1'!$L$16"}</definedName>
    <definedName name="PlucBcaoTD" localSheetId="8" hidden="1">{"'Sheet1'!$L$16"}</definedName>
    <definedName name="PlucBcaoTD" localSheetId="0" hidden="1">{"'Sheet1'!$L$16"}</definedName>
    <definedName name="PlucBcaoTD" localSheetId="10" hidden="1">{"'Sheet1'!$L$16"}</definedName>
    <definedName name="PlucBcaoTD" localSheetId="6" hidden="1">{"'Sheet1'!$L$16"}</definedName>
    <definedName name="PlucBcaoTD" localSheetId="12" hidden="1">{"'Sheet1'!$L$16"}</definedName>
    <definedName name="PlucBcaoTD" localSheetId="11" hidden="1">{"'Sheet1'!$L$16"}</definedName>
    <definedName name="PlucBcaoTD" localSheetId="1" hidden="1">{"'Sheet1'!$L$16"}</definedName>
    <definedName name="PlucBcaoTD" localSheetId="2" hidden="1">{"'Sheet1'!$L$16"}</definedName>
    <definedName name="PlucBcaoTD" localSheetId="4" hidden="1">{"'Sheet1'!$L$16"}</definedName>
    <definedName name="PlucBcaoTD" localSheetId="16" hidden="1">{"'Sheet1'!$L$16"}</definedName>
    <definedName name="PlucBcaoTD" localSheetId="21" hidden="1">{"'Sheet1'!$L$16"}</definedName>
    <definedName name="PlucBcaoTD" localSheetId="5" hidden="1">{"'Sheet1'!$L$16"}</definedName>
    <definedName name="PlucBcaoTD" localSheetId="23" hidden="1">{"'Sheet1'!$L$16"}</definedName>
    <definedName name="PlucBcaoTD" localSheetId="7" hidden="1">{"'Sheet1'!$L$16"}</definedName>
    <definedName name="PlucBcaoTD" localSheetId="13" hidden="1">{"'Sheet1'!$L$16"}</definedName>
    <definedName name="PlucBcaoTD" localSheetId="18" hidden="1">{"'Sheet1'!$L$16"}</definedName>
    <definedName name="PlucBcaoTD" localSheetId="14" hidden="1">{"'Sheet1'!$L$16"}</definedName>
    <definedName name="PlucBcaoTD" localSheetId="15" hidden="1">{"'Sheet1'!$L$16"}</definedName>
    <definedName name="PlucBcaoTD" hidden="1">{"'Sheet1'!$L$16"}</definedName>
    <definedName name="PLUG">#REF!</definedName>
    <definedName name="PLWIDE">#REF!</definedName>
    <definedName name="PLWT" localSheetId="23">#REF!</definedName>
    <definedName name="PLWT">#REF!</definedName>
    <definedName name="PMPrice" localSheetId="3">'[51]Labor Sum'!$C$36</definedName>
    <definedName name="PMPrice" localSheetId="2">'[51]Labor Sum'!$C$36</definedName>
    <definedName name="PMPrice" localSheetId="4">'[51]Labor Sum'!$C$36</definedName>
    <definedName name="PMPrice" localSheetId="16">'[51]Labor Sum'!$C$36</definedName>
    <definedName name="PMPrice" localSheetId="21">'[51]Labor Sum'!$C$36</definedName>
    <definedName name="PMPrice" localSheetId="5">'[51]Labor Sum'!$C$36</definedName>
    <definedName name="PMPrice" localSheetId="13">'[51]Labor Sum'!$C$36</definedName>
    <definedName name="PMPrice" localSheetId="18">'[51]Labor Sum'!$C$36</definedName>
    <definedName name="PMPrice" localSheetId="14">'[51]Labor Sum'!$C$36</definedName>
    <definedName name="PMPrice" localSheetId="15">'[51]Labor Sum'!$C$36</definedName>
    <definedName name="PMPrice">'[51]Labor Sum'!$C$36</definedName>
    <definedName name="PMS" localSheetId="3" hidden="1">{"'Sheet1'!$L$16"}</definedName>
    <definedName name="PMS" localSheetId="17" hidden="1">{"'Sheet1'!$L$16"}</definedName>
    <definedName name="PMS" localSheetId="9" hidden="1">{"'Sheet1'!$L$16"}</definedName>
    <definedName name="PMS" localSheetId="8" hidden="1">{"'Sheet1'!$L$16"}</definedName>
    <definedName name="PMS" localSheetId="0" hidden="1">{"'Sheet1'!$L$16"}</definedName>
    <definedName name="PMS" localSheetId="10" hidden="1">{"'Sheet1'!$L$16"}</definedName>
    <definedName name="PMS" localSheetId="6" hidden="1">{"'Sheet1'!$L$16"}</definedName>
    <definedName name="PMS" localSheetId="12" hidden="1">{"'Sheet1'!$L$16"}</definedName>
    <definedName name="PMS" localSheetId="11" hidden="1">{"'Sheet1'!$L$16"}</definedName>
    <definedName name="PMS" localSheetId="1" hidden="1">{"'Sheet1'!$L$16"}</definedName>
    <definedName name="PMS" localSheetId="2" hidden="1">{"'Sheet1'!$L$16"}</definedName>
    <definedName name="PMS" localSheetId="4" hidden="1">{"'Sheet1'!$L$16"}</definedName>
    <definedName name="PMS" localSheetId="16" hidden="1">{"'Sheet1'!$L$16"}</definedName>
    <definedName name="PMS" localSheetId="21" hidden="1">{"'Sheet1'!$L$16"}</definedName>
    <definedName name="PMS" localSheetId="5" hidden="1">{"'Sheet1'!$L$16"}</definedName>
    <definedName name="PMS" localSheetId="23" hidden="1">{"'Sheet1'!$L$16"}</definedName>
    <definedName name="PMS" localSheetId="7" hidden="1">{"'Sheet1'!$L$16"}</definedName>
    <definedName name="PMS" localSheetId="13" hidden="1">{"'Sheet1'!$L$16"}</definedName>
    <definedName name="PMS" localSheetId="18" hidden="1">{"'Sheet1'!$L$16"}</definedName>
    <definedName name="PMS" localSheetId="14" hidden="1">{"'Sheet1'!$L$16"}</definedName>
    <definedName name="PMS" localSheetId="15" hidden="1">{"'Sheet1'!$L$16"}</definedName>
    <definedName name="PMS" hidden="1">{"'Sheet1'!$L$16"}</definedName>
    <definedName name="po" localSheetId="3" hidden="1">{#N/A,#N/A,FALSE,"CCTV"}</definedName>
    <definedName name="po" localSheetId="2" hidden="1">{#N/A,#N/A,FALSE,"CCTV"}</definedName>
    <definedName name="po" localSheetId="4" hidden="1">{#N/A,#N/A,FALSE,"CCTV"}</definedName>
    <definedName name="po" localSheetId="16" hidden="1">{#N/A,#N/A,FALSE,"CCTV"}</definedName>
    <definedName name="po" localSheetId="21" hidden="1">{#N/A,#N/A,FALSE,"CCTV"}</definedName>
    <definedName name="po" localSheetId="5" hidden="1">{#N/A,#N/A,FALSE,"CCTV"}</definedName>
    <definedName name="po" localSheetId="13" hidden="1">{#N/A,#N/A,FALSE,"CCTV"}</definedName>
    <definedName name="po" localSheetId="14" hidden="1">{#N/A,#N/A,FALSE,"CCTV"}</definedName>
    <definedName name="po" localSheetId="15" hidden="1">{#N/A,#N/A,FALSE,"CCTV"}</definedName>
    <definedName name="po" hidden="1">{#N/A,#N/A,FALSE,"CCTV"}</definedName>
    <definedName name="poiiuyytt" localSheetId="3" hidden="1">{#N/A,#N/A,FALSE,"Clients Office";#N/A,#N/A,FALSE,"Co Sum"}</definedName>
    <definedName name="poiiuyytt" localSheetId="9" hidden="1">{#N/A,#N/A,FALSE,"Clients Office";#N/A,#N/A,FALSE,"Co Sum"}</definedName>
    <definedName name="poiiuyytt" localSheetId="8" hidden="1">{#N/A,#N/A,FALSE,"Clients Office";#N/A,#N/A,FALSE,"Co Sum"}</definedName>
    <definedName name="poiiuyytt" localSheetId="0" hidden="1">{#N/A,#N/A,FALSE,"Clients Office";#N/A,#N/A,FALSE,"Co Sum"}</definedName>
    <definedName name="poiiuyytt" localSheetId="10" hidden="1">{#N/A,#N/A,FALSE,"Clients Office";#N/A,#N/A,FALSE,"Co Sum"}</definedName>
    <definedName name="poiiuyytt" localSheetId="6" hidden="1">{#N/A,#N/A,FALSE,"Clients Office";#N/A,#N/A,FALSE,"Co Sum"}</definedName>
    <definedName name="poiiuyytt" localSheetId="12" hidden="1">{#N/A,#N/A,FALSE,"Clients Office";#N/A,#N/A,FALSE,"Co Sum"}</definedName>
    <definedName name="poiiuyytt" localSheetId="11" hidden="1">{#N/A,#N/A,FALSE,"Clients Office";#N/A,#N/A,FALSE,"Co Sum"}</definedName>
    <definedName name="poiiuyytt" localSheetId="1" hidden="1">{#N/A,#N/A,FALSE,"Clients Office";#N/A,#N/A,FALSE,"Co Sum"}</definedName>
    <definedName name="poiiuyytt" localSheetId="2" hidden="1">{#N/A,#N/A,FALSE,"Clients Office";#N/A,#N/A,FALSE,"Co Sum"}</definedName>
    <definedName name="poiiuyytt" localSheetId="4" hidden="1">{#N/A,#N/A,FALSE,"Clients Office";#N/A,#N/A,FALSE,"Co Sum"}</definedName>
    <definedName name="poiiuyytt" localSheetId="16" hidden="1">{#N/A,#N/A,FALSE,"Clients Office";#N/A,#N/A,FALSE,"Co Sum"}</definedName>
    <definedName name="poiiuyytt" localSheetId="21" hidden="1">{#N/A,#N/A,FALSE,"Clients Office";#N/A,#N/A,FALSE,"Co Sum"}</definedName>
    <definedName name="poiiuyytt" localSheetId="5" hidden="1">{#N/A,#N/A,FALSE,"Clients Office";#N/A,#N/A,FALSE,"Co Sum"}</definedName>
    <definedName name="poiiuyytt" localSheetId="23" hidden="1">{#N/A,#N/A,FALSE,"Clients Office";#N/A,#N/A,FALSE,"Co Sum"}</definedName>
    <definedName name="poiiuyytt" localSheetId="7" hidden="1">{#N/A,#N/A,FALSE,"Clients Office";#N/A,#N/A,FALSE,"Co Sum"}</definedName>
    <definedName name="poiiuyytt" localSheetId="13" hidden="1">{#N/A,#N/A,FALSE,"Clients Office";#N/A,#N/A,FALSE,"Co Sum"}</definedName>
    <definedName name="poiiuyytt" localSheetId="18" hidden="1">{#N/A,#N/A,FALSE,"Clients Office";#N/A,#N/A,FALSE,"Co Sum"}</definedName>
    <definedName name="poiiuyytt" localSheetId="14" hidden="1">{#N/A,#N/A,FALSE,"Clients Office";#N/A,#N/A,FALSE,"Co Sum"}</definedName>
    <definedName name="poiiuyytt" localSheetId="15" hidden="1">{#N/A,#N/A,FALSE,"Clients Office";#N/A,#N/A,FALSE,"Co Sum"}</definedName>
    <definedName name="poiiuyytt" hidden="1">{#N/A,#N/A,FALSE,"Clients Office";#N/A,#N/A,FALSE,"Co Sum"}</definedName>
    <definedName name="PONo">'[65]Data Input'!$D$11</definedName>
    <definedName name="Positionsauswahl">#REF!</definedName>
    <definedName name="pound">#REF!</definedName>
    <definedName name="PP" localSheetId="3" hidden="1">{#N/A,#N/A,FALSE,"CCTV"}</definedName>
    <definedName name="PP" localSheetId="9" hidden="1">{#N/A,#N/A,FALSE,"CCTV"}</definedName>
    <definedName name="PP" localSheetId="8" hidden="1">{#N/A,#N/A,FALSE,"CCTV"}</definedName>
    <definedName name="PP" localSheetId="0" hidden="1">{#N/A,#N/A,FALSE,"CCTV"}</definedName>
    <definedName name="PP" localSheetId="10" hidden="1">{#N/A,#N/A,FALSE,"CCTV"}</definedName>
    <definedName name="PP" localSheetId="6" hidden="1">{#N/A,#N/A,FALSE,"CCTV"}</definedName>
    <definedName name="PP" localSheetId="12" hidden="1">{#N/A,#N/A,FALSE,"CCTV"}</definedName>
    <definedName name="PP" localSheetId="11" hidden="1">{#N/A,#N/A,FALSE,"CCTV"}</definedName>
    <definedName name="PP" localSheetId="1" hidden="1">{#N/A,#N/A,FALSE,"CCTV"}</definedName>
    <definedName name="PP" localSheetId="2" hidden="1">{#N/A,#N/A,FALSE,"CCTV"}</definedName>
    <definedName name="PP" localSheetId="4" hidden="1">{#N/A,#N/A,FALSE,"CCTV"}</definedName>
    <definedName name="PP" localSheetId="16" hidden="1">{#N/A,#N/A,FALSE,"CCTV"}</definedName>
    <definedName name="PP" localSheetId="21" hidden="1">{#N/A,#N/A,FALSE,"CCTV"}</definedName>
    <definedName name="PP" localSheetId="5" hidden="1">{#N/A,#N/A,FALSE,"CCTV"}</definedName>
    <definedName name="PP" localSheetId="23" hidden="1">{#N/A,#N/A,FALSE,"CCTV"}</definedName>
    <definedName name="PP" localSheetId="7" hidden="1">{#N/A,#N/A,FALSE,"CCTV"}</definedName>
    <definedName name="PP" localSheetId="13" hidden="1">{#N/A,#N/A,FALSE,"CCTV"}</definedName>
    <definedName name="PP" localSheetId="18" hidden="1">{#N/A,#N/A,FALSE,"CCTV"}</definedName>
    <definedName name="PP" localSheetId="14" hidden="1">{#N/A,#N/A,FALSE,"CCTV"}</definedName>
    <definedName name="PP" localSheetId="15" hidden="1">{#N/A,#N/A,FALSE,"CCTV"}</definedName>
    <definedName name="PP" hidden="1">{#N/A,#N/A,FALSE,"CCTV"}</definedName>
    <definedName name="PPM" localSheetId="3" hidden="1">'[38]Cashflow Analysis'!#REF!</definedName>
    <definedName name="PPM" localSheetId="2" hidden="1">'[38]Cashflow Analysis'!#REF!</definedName>
    <definedName name="PPM" localSheetId="4" hidden="1">'[38]Cashflow Analysis'!#REF!</definedName>
    <definedName name="PPM" localSheetId="16" hidden="1">'[38]Cashflow Analysis'!#REF!</definedName>
    <definedName name="PPM" localSheetId="21" hidden="1">'[38]Cashflow Analysis'!#REF!</definedName>
    <definedName name="PPM" localSheetId="5" hidden="1">'[38]Cashflow Analysis'!#REF!</definedName>
    <definedName name="PPM" localSheetId="13" hidden="1">'[38]Cashflow Analysis'!#REF!</definedName>
    <definedName name="PPM" localSheetId="18" hidden="1">'[38]Cashflow Analysis'!#REF!</definedName>
    <definedName name="PPM" localSheetId="14" hidden="1">'[38]Cashflow Analysis'!#REF!</definedName>
    <definedName name="PPM" localSheetId="15" hidden="1">'[38]Cashflow Analysis'!#REF!</definedName>
    <definedName name="PPM" hidden="1">'[38]Cashflow Analysis'!#REF!</definedName>
    <definedName name="ppo">#REF!</definedName>
    <definedName name="ppp" localSheetId="3">#REF!</definedName>
    <definedName name="ppp" localSheetId="9">#REF!</definedName>
    <definedName name="ppp" localSheetId="8">#REF!</definedName>
    <definedName name="ppp" localSheetId="0">#REF!</definedName>
    <definedName name="ppp" localSheetId="10">#REF!</definedName>
    <definedName name="ppp" localSheetId="6">#REF!</definedName>
    <definedName name="ppp" localSheetId="12">#REF!</definedName>
    <definedName name="ppp" localSheetId="11">#REF!</definedName>
    <definedName name="ppp" localSheetId="1">#REF!</definedName>
    <definedName name="ppp" localSheetId="2">#REF!</definedName>
    <definedName name="ppp" localSheetId="4">#REF!</definedName>
    <definedName name="ppp" localSheetId="16">#REF!</definedName>
    <definedName name="ppp" localSheetId="21">#REF!</definedName>
    <definedName name="ppp" localSheetId="5">#REF!</definedName>
    <definedName name="PPP" localSheetId="23" hidden="1">{#N/A,#N/A,FALSE,"CCTV"}</definedName>
    <definedName name="ppp" localSheetId="7">#REF!</definedName>
    <definedName name="ppp" localSheetId="13">#REF!</definedName>
    <definedName name="ppp" localSheetId="18">#REF!</definedName>
    <definedName name="ppp" localSheetId="14">#REF!</definedName>
    <definedName name="ppp" localSheetId="15">#REF!</definedName>
    <definedName name="PPP" hidden="1">{#N/A,#N/A,FALSE,"CCTV"}</definedName>
    <definedName name="pppp" localSheetId="3" hidden="1">{#N/A,#N/A,FALSE,"Project Cost Summary";#N/A,#N/A,FALSE,"Man Hour Summary"}</definedName>
    <definedName name="pppp" localSheetId="9" hidden="1">{#N/A,#N/A,FALSE,"Project Cost Summary";#N/A,#N/A,FALSE,"Man Hour Summary"}</definedName>
    <definedName name="pppp" localSheetId="8" hidden="1">{#N/A,#N/A,FALSE,"Project Cost Summary";#N/A,#N/A,FALSE,"Man Hour Summary"}</definedName>
    <definedName name="pppp" localSheetId="0" hidden="1">{#N/A,#N/A,FALSE,"Project Cost Summary";#N/A,#N/A,FALSE,"Man Hour Summary"}</definedName>
    <definedName name="pppp" localSheetId="10" hidden="1">{#N/A,#N/A,FALSE,"Project Cost Summary";#N/A,#N/A,FALSE,"Man Hour Summary"}</definedName>
    <definedName name="pppp" localSheetId="6" hidden="1">{#N/A,#N/A,FALSE,"Project Cost Summary";#N/A,#N/A,FALSE,"Man Hour Summary"}</definedName>
    <definedName name="pppp" localSheetId="12" hidden="1">{#N/A,#N/A,FALSE,"Project Cost Summary";#N/A,#N/A,FALSE,"Man Hour Summary"}</definedName>
    <definedName name="pppp" localSheetId="11" hidden="1">{#N/A,#N/A,FALSE,"Project Cost Summary";#N/A,#N/A,FALSE,"Man Hour Summary"}</definedName>
    <definedName name="pppp" localSheetId="1" hidden="1">{#N/A,#N/A,FALSE,"Project Cost Summary";#N/A,#N/A,FALSE,"Man Hour Summary"}</definedName>
    <definedName name="pppp" localSheetId="2" hidden="1">{#N/A,#N/A,FALSE,"Project Cost Summary";#N/A,#N/A,FALSE,"Man Hour Summary"}</definedName>
    <definedName name="pppp" localSheetId="4" hidden="1">{#N/A,#N/A,FALSE,"Project Cost Summary";#N/A,#N/A,FALSE,"Man Hour Summary"}</definedName>
    <definedName name="pppp" localSheetId="16" hidden="1">{#N/A,#N/A,FALSE,"Project Cost Summary";#N/A,#N/A,FALSE,"Man Hour Summary"}</definedName>
    <definedName name="pppp" localSheetId="21" hidden="1">{#N/A,#N/A,FALSE,"Project Cost Summary";#N/A,#N/A,FALSE,"Man Hour Summary"}</definedName>
    <definedName name="pppp" localSheetId="5" hidden="1">{#N/A,#N/A,FALSE,"Project Cost Summary";#N/A,#N/A,FALSE,"Man Hour Summary"}</definedName>
    <definedName name="pppp" localSheetId="23" hidden="1">{#N/A,#N/A,FALSE,"Project Cost Summary";#N/A,#N/A,FALSE,"Man Hour Summary"}</definedName>
    <definedName name="pppp" localSheetId="7" hidden="1">{#N/A,#N/A,FALSE,"Project Cost Summary";#N/A,#N/A,FALSE,"Man Hour Summary"}</definedName>
    <definedName name="pppp" localSheetId="13" hidden="1">{#N/A,#N/A,FALSE,"Project Cost Summary";#N/A,#N/A,FALSE,"Man Hour Summary"}</definedName>
    <definedName name="pppp" localSheetId="18" hidden="1">{#N/A,#N/A,FALSE,"Project Cost Summary";#N/A,#N/A,FALSE,"Man Hour Summary"}</definedName>
    <definedName name="pppp" localSheetId="14" hidden="1">{#N/A,#N/A,FALSE,"Project Cost Summary";#N/A,#N/A,FALSE,"Man Hour Summary"}</definedName>
    <definedName name="pppp" localSheetId="15" hidden="1">{#N/A,#N/A,FALSE,"Project Cost Summary";#N/A,#N/A,FALSE,"Man Hour Summary"}</definedName>
    <definedName name="pppp" hidden="1">{#N/A,#N/A,FALSE,"Project Cost Summary";#N/A,#N/A,FALSE,"Man Hour Summary"}</definedName>
    <definedName name="PPrice" localSheetId="3">'[51]Labor Sum'!$C$33</definedName>
    <definedName name="PPrice" localSheetId="2">'[51]Labor Sum'!$C$33</definedName>
    <definedName name="PPrice" localSheetId="4">'[51]Labor Sum'!$C$33</definedName>
    <definedName name="PPrice" localSheetId="16">'[51]Labor Sum'!$C$33</definedName>
    <definedName name="PPrice" localSheetId="21">'[51]Labor Sum'!$C$33</definedName>
    <definedName name="PPrice" localSheetId="5">'[51]Labor Sum'!$C$33</definedName>
    <definedName name="PPrice" localSheetId="13">'[51]Labor Sum'!$C$33</definedName>
    <definedName name="PPrice" localSheetId="18">'[51]Labor Sum'!$C$33</definedName>
    <definedName name="PPrice" localSheetId="14">'[51]Labor Sum'!$C$33</definedName>
    <definedName name="PPrice" localSheetId="15">'[51]Labor Sum'!$C$33</definedName>
    <definedName name="PPrice">'[51]Labor Sum'!$C$33</definedName>
    <definedName name="pr" localSheetId="3">[85]PP!$A$156:$N$269</definedName>
    <definedName name="pr" localSheetId="2">[85]PP!$A$156:$N$269</definedName>
    <definedName name="pr" localSheetId="4">[85]PP!$A$156:$N$269</definedName>
    <definedName name="pr" localSheetId="16">[85]PP!$A$156:$N$269</definedName>
    <definedName name="pr" localSheetId="21">[85]PP!$A$156:$N$269</definedName>
    <definedName name="pr" localSheetId="5">[85]PP!$A$156:$N$269</definedName>
    <definedName name="pr" localSheetId="13">[85]PP!$A$156:$N$269</definedName>
    <definedName name="pr" localSheetId="18">[85]PP!$A$156:$N$269</definedName>
    <definedName name="pr" localSheetId="14">[85]PP!$A$156:$N$269</definedName>
    <definedName name="pr" localSheetId="15">[85]PP!$A$156:$N$269</definedName>
    <definedName name="pr">[85]PP!$A$156:$N$269</definedName>
    <definedName name="PRAYER" localSheetId="3" hidden="1">{#N/A,#N/A,FALSE,"CCTV"}</definedName>
    <definedName name="PRAYER" localSheetId="9" hidden="1">{#N/A,#N/A,FALSE,"CCTV"}</definedName>
    <definedName name="PRAYER" localSheetId="8" hidden="1">{#N/A,#N/A,FALSE,"CCTV"}</definedName>
    <definedName name="PRAYER" localSheetId="0" hidden="1">{#N/A,#N/A,FALSE,"CCTV"}</definedName>
    <definedName name="PRAYER" localSheetId="10" hidden="1">{#N/A,#N/A,FALSE,"CCTV"}</definedName>
    <definedName name="PRAYER" localSheetId="6" hidden="1">{#N/A,#N/A,FALSE,"CCTV"}</definedName>
    <definedName name="PRAYER" localSheetId="12" hidden="1">{#N/A,#N/A,FALSE,"CCTV"}</definedName>
    <definedName name="PRAYER" localSheetId="11" hidden="1">{#N/A,#N/A,FALSE,"CCTV"}</definedName>
    <definedName name="PRAYER" localSheetId="1" hidden="1">{#N/A,#N/A,FALSE,"CCTV"}</definedName>
    <definedName name="PRAYER" localSheetId="2" hidden="1">{#N/A,#N/A,FALSE,"CCTV"}</definedName>
    <definedName name="PRAYER" localSheetId="4" hidden="1">{#N/A,#N/A,FALSE,"CCTV"}</definedName>
    <definedName name="PRAYER" localSheetId="16" hidden="1">{#N/A,#N/A,FALSE,"CCTV"}</definedName>
    <definedName name="PRAYER" localSheetId="21" hidden="1">{#N/A,#N/A,FALSE,"CCTV"}</definedName>
    <definedName name="PRAYER" localSheetId="5" hidden="1">{#N/A,#N/A,FALSE,"CCTV"}</definedName>
    <definedName name="PRAYER" localSheetId="23" hidden="1">{#N/A,#N/A,FALSE,"CCTV"}</definedName>
    <definedName name="PRAYER" localSheetId="7" hidden="1">{#N/A,#N/A,FALSE,"CCTV"}</definedName>
    <definedName name="PRAYER" localSheetId="13" hidden="1">{#N/A,#N/A,FALSE,"CCTV"}</definedName>
    <definedName name="PRAYER" localSheetId="18" hidden="1">{#N/A,#N/A,FALSE,"CCTV"}</definedName>
    <definedName name="PRAYER" localSheetId="14" hidden="1">{#N/A,#N/A,FALSE,"CCTV"}</definedName>
    <definedName name="PRAYER" localSheetId="15" hidden="1">{#N/A,#N/A,FALSE,"CCTV"}</definedName>
    <definedName name="PRAYER" hidden="1">{#N/A,#N/A,FALSE,"CCTV"}</definedName>
    <definedName name="PREHE">#REF!</definedName>
    <definedName name="Preise">#REF!</definedName>
    <definedName name="Presión" localSheetId="23">#REF!</definedName>
    <definedName name="Presión">#REF!</definedName>
    <definedName name="PresUnit" localSheetId="23">#REF!</definedName>
    <definedName name="PresUnit">#REF!</definedName>
    <definedName name="pri" localSheetId="3" hidden="1">{#N/A,#N/A,TRUE,"Str.";#N/A,#N/A,TRUE,"Steel &amp; Roof";#N/A,#N/A,TRUE,"Arc.";#N/A,#N/A,TRUE,"Preliminary";#N/A,#N/A,TRUE,"Sum_Prelim"}</definedName>
    <definedName name="pri" localSheetId="2" hidden="1">{#N/A,#N/A,TRUE,"Str.";#N/A,#N/A,TRUE,"Steel &amp; Roof";#N/A,#N/A,TRUE,"Arc.";#N/A,#N/A,TRUE,"Preliminary";#N/A,#N/A,TRUE,"Sum_Prelim"}</definedName>
    <definedName name="pri" localSheetId="4" hidden="1">{#N/A,#N/A,TRUE,"Str.";#N/A,#N/A,TRUE,"Steel &amp; Roof";#N/A,#N/A,TRUE,"Arc.";#N/A,#N/A,TRUE,"Preliminary";#N/A,#N/A,TRUE,"Sum_Prelim"}</definedName>
    <definedName name="pri" localSheetId="16" hidden="1">{#N/A,#N/A,TRUE,"Str.";#N/A,#N/A,TRUE,"Steel &amp; Roof";#N/A,#N/A,TRUE,"Arc.";#N/A,#N/A,TRUE,"Preliminary";#N/A,#N/A,TRUE,"Sum_Prelim"}</definedName>
    <definedName name="pri" localSheetId="21" hidden="1">{#N/A,#N/A,TRUE,"Str.";#N/A,#N/A,TRUE,"Steel &amp; Roof";#N/A,#N/A,TRUE,"Arc.";#N/A,#N/A,TRUE,"Preliminary";#N/A,#N/A,TRUE,"Sum_Prelim"}</definedName>
    <definedName name="pri" localSheetId="5" hidden="1">{#N/A,#N/A,TRUE,"Str.";#N/A,#N/A,TRUE,"Steel &amp; Roof";#N/A,#N/A,TRUE,"Arc.";#N/A,#N/A,TRUE,"Preliminary";#N/A,#N/A,TRUE,"Sum_Prelim"}</definedName>
    <definedName name="pri" localSheetId="13" hidden="1">{#N/A,#N/A,TRUE,"Str.";#N/A,#N/A,TRUE,"Steel &amp; Roof";#N/A,#N/A,TRUE,"Arc.";#N/A,#N/A,TRUE,"Preliminary";#N/A,#N/A,TRUE,"Sum_Prelim"}</definedName>
    <definedName name="pri" localSheetId="14" hidden="1">{#N/A,#N/A,TRUE,"Str.";#N/A,#N/A,TRUE,"Steel &amp; Roof";#N/A,#N/A,TRUE,"Arc.";#N/A,#N/A,TRUE,"Preliminary";#N/A,#N/A,TRUE,"Sum_Prelim"}</definedName>
    <definedName name="pri" localSheetId="15" hidden="1">{#N/A,#N/A,TRUE,"Str.";#N/A,#N/A,TRUE,"Steel &amp; Roof";#N/A,#N/A,TRUE,"Arc.";#N/A,#N/A,TRUE,"Preliminary";#N/A,#N/A,TRUE,"Sum_Prelim"}</definedName>
    <definedName name="pri" hidden="1">{#N/A,#N/A,TRUE,"Str.";#N/A,#N/A,TRUE,"Steel &amp; Roof";#N/A,#N/A,TRUE,"Arc.";#N/A,#N/A,TRUE,"Preliminary";#N/A,#N/A,TRUE,"Sum_Prelim"}</definedName>
    <definedName name="PRICE">#REF!</definedName>
    <definedName name="PRICE1">#REF!</definedName>
    <definedName name="Print_11">#REF!</definedName>
    <definedName name="_xlnm.Print_Area" localSheetId="3">'CKTEC- tăng đơ'!$A$1:$M$22</definedName>
    <definedName name="_xlnm.Print_Area" localSheetId="17">'DT04 (TM) 1 '!$A$1:$L$74</definedName>
    <definedName name="_xlnm.Print_Area" localSheetId="9">'Giải tình Hoàng Hà vit'!$A$1:$O$20</definedName>
    <definedName name="_xlnm.Print_Area" localSheetId="8">'Giải tình Hoàng Hà vit 26-1'!$A$1:$O$20</definedName>
    <definedName name="_xlnm.Print_Area" localSheetId="0">'Giải tình Hùng nguyên'!$A$1:$R$25</definedName>
    <definedName name="_xlnm.Print_Area" localSheetId="10">'Giải tình Huy hoàng'!$A$1:$O$24</definedName>
    <definedName name="_xlnm.Print_Area" localSheetId="6">'Giải tình IPC'!$A$1:$V$20</definedName>
    <definedName name="_xlnm.Print_Area" localSheetId="12">'Giải tình MCL đợt 2'!$A$1:$W$25</definedName>
    <definedName name="_xlnm.Print_Area" localSheetId="11">'Giải tình Ngọc Hiếu'!$A$1:$U$28</definedName>
    <definedName name="_xlnm.Print_Area" localSheetId="2">'HT-ADH VN Vải bảo ôn'!$A$1:$Q$20</definedName>
    <definedName name="_xlnm.Print_Area" localSheetId="4">'Hùng nguyen 16-1'!$A$1:$Q$20</definedName>
    <definedName name="_xlnm.Print_Area" localSheetId="16">'Hùng nguyen kien'!$A$1:$Q$20</definedName>
    <definedName name="_xlnm.Print_Area" localSheetId="21">'Quang thịnh'!$A$1:$Q$26</definedName>
    <definedName name="_xlnm.Print_Area" localSheetId="5">'Quang thịnh lần 2'!$A$1:$Q$20</definedName>
    <definedName name="_xlnm.Print_Area" localSheetId="24">'Sàn winwin'!$A$1:$H$33</definedName>
    <definedName name="_xlnm.Print_Area" localSheetId="23">'SO SÁNH'!$A$1:$K$37</definedName>
    <definedName name="_xlnm.Print_Area" localSheetId="7">'Vật tư Đóng kiện trần toàn'!$A$1:$O$17</definedName>
    <definedName name="_xlnm.Print_Area" localSheetId="13">'Vật tư kẹp sàn'!$A$1:$P$19</definedName>
    <definedName name="_xlnm.Print_Area" localSheetId="18">'Vật tư sơn 097'!$A$1:$O$37</definedName>
    <definedName name="_xlnm.Print_Area" localSheetId="14">'Vật tư U180'!$A$1:$P$30</definedName>
    <definedName name="_xlnm.Print_Area" localSheetId="15">'Vật tư U80'!$A$1:$P$30</definedName>
    <definedName name="_xlnm.Print_Area">#REF!</definedName>
    <definedName name="Print_Area_MI" localSheetId="23">#REF!</definedName>
    <definedName name="Print_Area_MI">#REF!</definedName>
    <definedName name="PRINT_AREA_MI1">#REF!</definedName>
    <definedName name="PRINT_OUT_RFP002" localSheetId="3">[46]!PRINT_OUT_RFP002</definedName>
    <definedName name="PRINT_OUT_RFP002" localSheetId="9">[46]!PRINT_OUT_RFP002</definedName>
    <definedName name="PRINT_OUT_RFP002" localSheetId="8">[46]!PRINT_OUT_RFP002</definedName>
    <definedName name="PRINT_OUT_RFP002" localSheetId="0">[46]!PRINT_OUT_RFP002</definedName>
    <definedName name="PRINT_OUT_RFP002" localSheetId="10">[46]!PRINT_OUT_RFP002</definedName>
    <definedName name="PRINT_OUT_RFP002" localSheetId="6">[46]!PRINT_OUT_RFP002</definedName>
    <definedName name="PRINT_OUT_RFP002" localSheetId="12">[46]!PRINT_OUT_RFP002</definedName>
    <definedName name="PRINT_OUT_RFP002" localSheetId="11">[46]!PRINT_OUT_RFP002</definedName>
    <definedName name="PRINT_OUT_RFP002" localSheetId="1">[46]!PRINT_OUT_RFP002</definedName>
    <definedName name="PRINT_OUT_RFP002" localSheetId="2">[46]!PRINT_OUT_RFP002</definedName>
    <definedName name="PRINT_OUT_RFP002" localSheetId="4">[46]!PRINT_OUT_RFP002</definedName>
    <definedName name="PRINT_OUT_RFP002" localSheetId="16">[46]!PRINT_OUT_RFP002</definedName>
    <definedName name="PRINT_OUT_RFP002" localSheetId="21">[46]!PRINT_OUT_RFP002</definedName>
    <definedName name="PRINT_OUT_RFP002" localSheetId="5">[46]!PRINT_OUT_RFP002</definedName>
    <definedName name="PRINT_OUT_RFP002" localSheetId="7">[46]!PRINT_OUT_RFP002</definedName>
    <definedName name="PRINT_OUT_RFP002" localSheetId="13">[46]!PRINT_OUT_RFP002</definedName>
    <definedName name="PRINT_OUT_RFP002" localSheetId="14">[46]!PRINT_OUT_RFP002</definedName>
    <definedName name="PRINT_OUT_RFP002" localSheetId="15">[46]!PRINT_OUT_RFP002</definedName>
    <definedName name="PRINT_OUT_RFP002">[46]!PRINT_OUT_RFP002</definedName>
    <definedName name="PRINT_OUT_SCcost_P1" localSheetId="3">[46]!PRINT_OUT_SCcost_P1</definedName>
    <definedName name="PRINT_OUT_SCcost_P1" localSheetId="9">[46]!PRINT_OUT_SCcost_P1</definedName>
    <definedName name="PRINT_OUT_SCcost_P1" localSheetId="8">[46]!PRINT_OUT_SCcost_P1</definedName>
    <definedName name="PRINT_OUT_SCcost_P1" localSheetId="0">[46]!PRINT_OUT_SCcost_P1</definedName>
    <definedName name="PRINT_OUT_SCcost_P1" localSheetId="10">[46]!PRINT_OUT_SCcost_P1</definedName>
    <definedName name="PRINT_OUT_SCcost_P1" localSheetId="6">[46]!PRINT_OUT_SCcost_P1</definedName>
    <definedName name="PRINT_OUT_SCcost_P1" localSheetId="12">[46]!PRINT_OUT_SCcost_P1</definedName>
    <definedName name="PRINT_OUT_SCcost_P1" localSheetId="11">[46]!PRINT_OUT_SCcost_P1</definedName>
    <definedName name="PRINT_OUT_SCcost_P1" localSheetId="1">[46]!PRINT_OUT_SCcost_P1</definedName>
    <definedName name="PRINT_OUT_SCcost_P1" localSheetId="2">[46]!PRINT_OUT_SCcost_P1</definedName>
    <definedName name="PRINT_OUT_SCcost_P1" localSheetId="4">[46]!PRINT_OUT_SCcost_P1</definedName>
    <definedName name="PRINT_OUT_SCcost_P1" localSheetId="16">[46]!PRINT_OUT_SCcost_P1</definedName>
    <definedName name="PRINT_OUT_SCcost_P1" localSheetId="21">[46]!PRINT_OUT_SCcost_P1</definedName>
    <definedName name="PRINT_OUT_SCcost_P1" localSheetId="5">[46]!PRINT_OUT_SCcost_P1</definedName>
    <definedName name="PRINT_OUT_SCcost_P1" localSheetId="7">[46]!PRINT_OUT_SCcost_P1</definedName>
    <definedName name="PRINT_OUT_SCcost_P1" localSheetId="13">[46]!PRINT_OUT_SCcost_P1</definedName>
    <definedName name="PRINT_OUT_SCcost_P1" localSheetId="14">[46]!PRINT_OUT_SCcost_P1</definedName>
    <definedName name="PRINT_OUT_SCcost_P1" localSheetId="15">[46]!PRINT_OUT_SCcost_P1</definedName>
    <definedName name="PRINT_OUT_SCcost_P1">[46]!PRINT_OUT_SCcost_P1</definedName>
    <definedName name="PRINT_OUT_SCcost_P2" localSheetId="3">[46]!PRINT_OUT_SCcost_P2</definedName>
    <definedName name="PRINT_OUT_SCcost_P2" localSheetId="9">[46]!PRINT_OUT_SCcost_P2</definedName>
    <definedName name="PRINT_OUT_SCcost_P2" localSheetId="8">[46]!PRINT_OUT_SCcost_P2</definedName>
    <definedName name="PRINT_OUT_SCcost_P2" localSheetId="0">[46]!PRINT_OUT_SCcost_P2</definedName>
    <definedName name="PRINT_OUT_SCcost_P2" localSheetId="10">[46]!PRINT_OUT_SCcost_P2</definedName>
    <definedName name="PRINT_OUT_SCcost_P2" localSheetId="6">[46]!PRINT_OUT_SCcost_P2</definedName>
    <definedName name="PRINT_OUT_SCcost_P2" localSheetId="12">[46]!PRINT_OUT_SCcost_P2</definedName>
    <definedName name="PRINT_OUT_SCcost_P2" localSheetId="11">[46]!PRINT_OUT_SCcost_P2</definedName>
    <definedName name="PRINT_OUT_SCcost_P2" localSheetId="1">[46]!PRINT_OUT_SCcost_P2</definedName>
    <definedName name="PRINT_OUT_SCcost_P2" localSheetId="2">[46]!PRINT_OUT_SCcost_P2</definedName>
    <definedName name="PRINT_OUT_SCcost_P2" localSheetId="4">[46]!PRINT_OUT_SCcost_P2</definedName>
    <definedName name="PRINT_OUT_SCcost_P2" localSheetId="16">[46]!PRINT_OUT_SCcost_P2</definedName>
    <definedName name="PRINT_OUT_SCcost_P2" localSheetId="21">[46]!PRINT_OUT_SCcost_P2</definedName>
    <definedName name="PRINT_OUT_SCcost_P2" localSheetId="5">[46]!PRINT_OUT_SCcost_P2</definedName>
    <definedName name="PRINT_OUT_SCcost_P2" localSheetId="7">[46]!PRINT_OUT_SCcost_P2</definedName>
    <definedName name="PRINT_OUT_SCcost_P2" localSheetId="13">[46]!PRINT_OUT_SCcost_P2</definedName>
    <definedName name="PRINT_OUT_SCcost_P2" localSheetId="14">[46]!PRINT_OUT_SCcost_P2</definedName>
    <definedName name="PRINT_OUT_SCcost_P2" localSheetId="15">[46]!PRINT_OUT_SCcost_P2</definedName>
    <definedName name="PRINT_OUT_SCcost_P2">[46]!PRINT_OUT_SCcost_P2</definedName>
    <definedName name="PRINT_OUT_SCcost_P3" localSheetId="3">[86]!PRINT_OUT_SCcost_P3</definedName>
    <definedName name="PRINT_OUT_SCcost_P3" localSheetId="9">[86]!PRINT_OUT_SCcost_P3</definedName>
    <definedName name="PRINT_OUT_SCcost_P3" localSheetId="8">[86]!PRINT_OUT_SCcost_P3</definedName>
    <definedName name="PRINT_OUT_SCcost_P3" localSheetId="0">[86]!PRINT_OUT_SCcost_P3</definedName>
    <definedName name="PRINT_OUT_SCcost_P3" localSheetId="10">[86]!PRINT_OUT_SCcost_P3</definedName>
    <definedName name="PRINT_OUT_SCcost_P3" localSheetId="6">[86]!PRINT_OUT_SCcost_P3</definedName>
    <definedName name="PRINT_OUT_SCcost_P3" localSheetId="12">[86]!PRINT_OUT_SCcost_P3</definedName>
    <definedName name="PRINT_OUT_SCcost_P3" localSheetId="11">[86]!PRINT_OUT_SCcost_P3</definedName>
    <definedName name="PRINT_OUT_SCcost_P3" localSheetId="1">[86]!PRINT_OUT_SCcost_P3</definedName>
    <definedName name="PRINT_OUT_SCcost_P3" localSheetId="2">[86]!PRINT_OUT_SCcost_P3</definedName>
    <definedName name="PRINT_OUT_SCcost_P3" localSheetId="4">[86]!PRINT_OUT_SCcost_P3</definedName>
    <definedName name="PRINT_OUT_SCcost_P3" localSheetId="16">[86]!PRINT_OUT_SCcost_P3</definedName>
    <definedName name="PRINT_OUT_SCcost_P3" localSheetId="21">[86]!PRINT_OUT_SCcost_P3</definedName>
    <definedName name="PRINT_OUT_SCcost_P3" localSheetId="5">[86]!PRINT_OUT_SCcost_P3</definedName>
    <definedName name="PRINT_OUT_SCcost_P3" localSheetId="7">[86]!PRINT_OUT_SCcost_P3</definedName>
    <definedName name="PRINT_OUT_SCcost_P3" localSheetId="13">[86]!PRINT_OUT_SCcost_P3</definedName>
    <definedName name="PRINT_OUT_SCcost_P3" localSheetId="14">[86]!PRINT_OUT_SCcost_P3</definedName>
    <definedName name="PRINT_OUT_SCcost_P3" localSheetId="15">[86]!PRINT_OUT_SCcost_P3</definedName>
    <definedName name="PRINT_OUT_SCcost_P3">[86]!PRINT_OUT_SCcost_P3</definedName>
    <definedName name="Print_Report" localSheetId="23">#REF!</definedName>
    <definedName name="Print_Report">#REF!</definedName>
    <definedName name="_xlnm.Print_Titles" localSheetId="19">'25-WNC-I-097'!$4:$5</definedName>
    <definedName name="_xlnm.Print_Titles" localSheetId="3">'CKTEC- tăng đơ'!$8:$9</definedName>
    <definedName name="_xlnm.Print_Titles" localSheetId="17">'DT04 (TM) 1 '!$4:$5</definedName>
    <definedName name="_xlnm.Print_Titles" localSheetId="9">'Giải tình Hoàng Hà vit'!$8:$9</definedName>
    <definedName name="_xlnm.Print_Titles" localSheetId="8">'Giải tình Hoàng Hà vit 26-1'!$8:$9</definedName>
    <definedName name="_xlnm.Print_Titles" localSheetId="0">'Giải tình Hùng nguyên'!$8:$9</definedName>
    <definedName name="_xlnm.Print_Titles" localSheetId="10">'Giải tình Huy hoàng'!$8:$9</definedName>
    <definedName name="_xlnm.Print_Titles" localSheetId="6">'Giải tình IPC'!$8:$9</definedName>
    <definedName name="_xlnm.Print_Titles" localSheetId="12">'Giải tình MCL đợt 2'!$8:$9</definedName>
    <definedName name="_xlnm.Print_Titles" localSheetId="11">'Giải tình Ngọc Hiếu'!$8:$9</definedName>
    <definedName name="_xlnm.Print_Titles" localSheetId="1">'Giải tình Ngọc Hiếu 26-2'!$8:$9</definedName>
    <definedName name="_xlnm.Print_Titles" localSheetId="2">'HT-ADH VN Vải bảo ôn'!$8:$9</definedName>
    <definedName name="_xlnm.Print_Titles" localSheetId="4">'Hùng nguyen 16-1'!$8:$9</definedName>
    <definedName name="_xlnm.Print_Titles" localSheetId="16">'Hùng nguyen kien'!$8:$9</definedName>
    <definedName name="_xlnm.Print_Titles" localSheetId="21">'Quang thịnh'!$8:$9</definedName>
    <definedName name="_xlnm.Print_Titles" localSheetId="5">'Quang thịnh lần 2'!$8:$9</definedName>
    <definedName name="_xlnm.Print_Titles" localSheetId="24">'Sàn winwin'!$24:$24</definedName>
    <definedName name="_xlnm.Print_Titles" localSheetId="23">#REF!,#REF!</definedName>
    <definedName name="_xlnm.Print_Titles" localSheetId="7">'Vật tư Đóng kiện trần toàn'!$8:$9</definedName>
    <definedName name="_xlnm.Print_Titles" localSheetId="13">'Vật tư kẹp sàn'!$8:$9</definedName>
    <definedName name="_xlnm.Print_Titles" localSheetId="18">'Vật tư sơn 097'!$8:$9</definedName>
    <definedName name="_xlnm.Print_Titles" localSheetId="14">'Vật tư U180'!$8:$9</definedName>
    <definedName name="_xlnm.Print_Titles" localSheetId="15">'Vật tư U80'!$8:$9</definedName>
    <definedName name="_xlnm.Print_Titles" localSheetId="25">VSAN!$16:$17</definedName>
    <definedName name="_xlnm.Print_Titles">#REF!,#REF!</definedName>
    <definedName name="Print_Titles_MI" localSheetId="3">#REF!</definedName>
    <definedName name="Print_Titles_MI" localSheetId="9">#REF!</definedName>
    <definedName name="Print_Titles_MI" localSheetId="8">#REF!</definedName>
    <definedName name="Print_Titles_MI" localSheetId="0">#REF!</definedName>
    <definedName name="Print_Titles_MI" localSheetId="10">#REF!</definedName>
    <definedName name="Print_Titles_MI" localSheetId="6">#REF!</definedName>
    <definedName name="Print_Titles_MI" localSheetId="12">#REF!</definedName>
    <definedName name="Print_Titles_MI" localSheetId="11">#REF!</definedName>
    <definedName name="Print_Titles_MI" localSheetId="1">#REF!</definedName>
    <definedName name="Print_Titles_MI" localSheetId="2">#REF!</definedName>
    <definedName name="Print_Titles_MI" localSheetId="4">#REF!</definedName>
    <definedName name="Print_Titles_MI" localSheetId="16">#REF!</definedName>
    <definedName name="Print_Titles_MI" localSheetId="21">#REF!</definedName>
    <definedName name="Print_Titles_MI" localSheetId="5">#REF!</definedName>
    <definedName name="Print_Titles_MI" localSheetId="7">#REF!</definedName>
    <definedName name="Print_Titles_MI" localSheetId="13">#REF!</definedName>
    <definedName name="Print_Titles_MI" localSheetId="18">#REF!</definedName>
    <definedName name="Print_Titles_MI" localSheetId="14">#REF!</definedName>
    <definedName name="Print_Titles_MI" localSheetId="15">#REF!</definedName>
    <definedName name="Print_Titles_MI">[1]PP!$50:$52</definedName>
    <definedName name="PRINTA">#REF!</definedName>
    <definedName name="PRINTB">#REF!</definedName>
    <definedName name="PRINTC">#REF!</definedName>
    <definedName name="prjName">#REF!</definedName>
    <definedName name="prjNo">#REF!</definedName>
    <definedName name="Prn" localSheetId="23">#REF!</definedName>
    <definedName name="Prn">#REF!</definedName>
    <definedName name="procurement" localSheetId="3"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9"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8"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0"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0"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2"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1"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2"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4"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6"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21"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5"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23"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7"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3"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8"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4"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5"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dForm">#REF!</definedName>
    <definedName name="Product">#REF!</definedName>
    <definedName name="Profiles_Splitter" localSheetId="3">'[41]Noise (3)'!$C$47</definedName>
    <definedName name="Profiles_Splitter" localSheetId="2">'[41]Noise (3)'!$C$47</definedName>
    <definedName name="Profiles_Splitter" localSheetId="4">'[41]Noise (3)'!$C$47</definedName>
    <definedName name="Profiles_Splitter" localSheetId="16">'[41]Noise (3)'!$C$47</definedName>
    <definedName name="Profiles_Splitter" localSheetId="21">'[41]Noise (3)'!$C$47</definedName>
    <definedName name="Profiles_Splitter" localSheetId="5">'[41]Noise (3)'!$C$47</definedName>
    <definedName name="Profiles_Splitter" localSheetId="13">'[41]Noise (3)'!$C$47</definedName>
    <definedName name="Profiles_Splitter" localSheetId="18">'[41]Noise (3)'!$C$47</definedName>
    <definedName name="Profiles_Splitter" localSheetId="14">'[41]Noise (3)'!$C$47</definedName>
    <definedName name="Profiles_Splitter" localSheetId="15">'[41]Noise (3)'!$C$47</definedName>
    <definedName name="Profiles_Splitter">'[41]Noise (3)'!$C$47</definedName>
    <definedName name="Proj_Svcs">#REF!</definedName>
    <definedName name="Project" localSheetId="23">#REF!</definedName>
    <definedName name="Project">#REF!</definedName>
    <definedName name="Project_Name" localSheetId="3">'[53]GM 000'!$I$2</definedName>
    <definedName name="Project_Name" localSheetId="9">'[53]GM 000'!$I$2</definedName>
    <definedName name="Project_Name" localSheetId="8">'[53]GM 000'!$I$2</definedName>
    <definedName name="Project_Name" localSheetId="0">'[53]GM 000'!$I$2</definedName>
    <definedName name="Project_Name" localSheetId="10">'[53]GM 000'!$I$2</definedName>
    <definedName name="Project_Name" localSheetId="6">'[53]GM 000'!$I$2</definedName>
    <definedName name="Project_Name" localSheetId="12">'[53]GM 000'!$I$2</definedName>
    <definedName name="Project_Name" localSheetId="11">'[53]GM 000'!$I$2</definedName>
    <definedName name="Project_Name" localSheetId="1">'[53]GM 000'!$I$2</definedName>
    <definedName name="Project_Name" localSheetId="2">'[53]GM 000'!$I$2</definedName>
    <definedName name="Project_Name" localSheetId="4">'[53]GM 000'!$I$2</definedName>
    <definedName name="Project_Name" localSheetId="16">'[53]GM 000'!$I$2</definedName>
    <definedName name="Project_Name" localSheetId="21">'[53]GM 000'!$I$2</definedName>
    <definedName name="Project_Name" localSheetId="5">'[53]GM 000'!$I$2</definedName>
    <definedName name="PROJECT_NAME" localSheetId="23">#REF!</definedName>
    <definedName name="Project_Name" localSheetId="7">'[53]GM 000'!$I$2</definedName>
    <definedName name="Project_Name" localSheetId="13">'[53]GM 000'!$I$2</definedName>
    <definedName name="Project_Name" localSheetId="18">'[53]GM 000'!$I$2</definedName>
    <definedName name="Project_Name" localSheetId="14">'[53]GM 000'!$I$2</definedName>
    <definedName name="Project_Name" localSheetId="15">'[53]GM 000'!$I$2</definedName>
    <definedName name="PROJECT_NAME">#REF!</definedName>
    <definedName name="ProjectName" localSheetId="3">'[41]Input (1)'!$B$3</definedName>
    <definedName name="ProjectName" localSheetId="2">'[41]Input (1)'!$B$3</definedName>
    <definedName name="ProjectName" localSheetId="4">'[41]Input (1)'!$B$3</definedName>
    <definedName name="ProjectName" localSheetId="16">'[41]Input (1)'!$B$3</definedName>
    <definedName name="ProjectName" localSheetId="21">'[41]Input (1)'!$B$3</definedName>
    <definedName name="ProjectName" localSheetId="5">'[41]Input (1)'!$B$3</definedName>
    <definedName name="ProjectName" localSheetId="13">'[41]Input (1)'!$B$3</definedName>
    <definedName name="ProjectName" localSheetId="18">'[41]Input (1)'!$B$3</definedName>
    <definedName name="ProjectName" localSheetId="14">'[41]Input (1)'!$B$3</definedName>
    <definedName name="ProjectName" localSheetId="15">'[41]Input (1)'!$B$3</definedName>
    <definedName name="ProjectName">'[41]Input (1)'!$B$3</definedName>
    <definedName name="Projectnumber" localSheetId="3">'[41]Input (1)'!$B$5</definedName>
    <definedName name="Projectnumber" localSheetId="2">'[41]Input (1)'!$B$5</definedName>
    <definedName name="Projectnumber" localSheetId="4">'[41]Input (1)'!$B$5</definedName>
    <definedName name="Projectnumber" localSheetId="16">'[41]Input (1)'!$B$5</definedName>
    <definedName name="Projectnumber" localSheetId="21">'[41]Input (1)'!$B$5</definedName>
    <definedName name="Projectnumber" localSheetId="5">'[41]Input (1)'!$B$5</definedName>
    <definedName name="Projectnumber" localSheetId="13">'[41]Input (1)'!$B$5</definedName>
    <definedName name="Projectnumber" localSheetId="18">'[41]Input (1)'!$B$5</definedName>
    <definedName name="Projectnumber" localSheetId="14">'[41]Input (1)'!$B$5</definedName>
    <definedName name="Projectnumber" localSheetId="15">'[41]Input (1)'!$B$5</definedName>
    <definedName name="Projectnumber">'[41]Input (1)'!$B$5</definedName>
    <definedName name="Projekt_Nr">#REF!</definedName>
    <definedName name="Projektleiter">#REF!</definedName>
    <definedName name="Prop_Matl_Rate">#REF!</definedName>
    <definedName name="PROPOSAL">#REF!</definedName>
    <definedName name="PS_Author" localSheetId="23">#REF!</definedName>
    <definedName name="PS_Author">#REF!</definedName>
    <definedName name="PS_CustomerName" localSheetId="23">#REF!</definedName>
    <definedName name="PS_CustomerName">#REF!</definedName>
    <definedName name="PS_Date" localSheetId="23">#REF!</definedName>
    <definedName name="PS_Date">#REF!</definedName>
    <definedName name="PS_DesignID" localSheetId="23">#REF!</definedName>
    <definedName name="PS_DesignID">#REF!</definedName>
    <definedName name="PS_ProjectID" localSheetId="23">#REF!</definedName>
    <definedName name="PS_ProjectID">#REF!</definedName>
    <definedName name="PS_ProjectName" localSheetId="23">#REF!</definedName>
    <definedName name="PS_ProjectName">#REF!</definedName>
    <definedName name="PS_RevisionID" localSheetId="23">#REF!</definedName>
    <definedName name="PS_RevisionID">#REF!</definedName>
    <definedName name="psv">#REF!</definedName>
    <definedName name="pt">#REF!</definedName>
    <definedName name="ptdm1" localSheetId="3" hidden="1">{#N/A,#N/A,FALSE,"CCTV"}</definedName>
    <definedName name="ptdm1" localSheetId="2" hidden="1">{#N/A,#N/A,FALSE,"CCTV"}</definedName>
    <definedName name="ptdm1" localSheetId="4" hidden="1">{#N/A,#N/A,FALSE,"CCTV"}</definedName>
    <definedName name="ptdm1" localSheetId="16" hidden="1">{#N/A,#N/A,FALSE,"CCTV"}</definedName>
    <definedName name="ptdm1" localSheetId="21" hidden="1">{#N/A,#N/A,FALSE,"CCTV"}</definedName>
    <definedName name="ptdm1" localSheetId="5" hidden="1">{#N/A,#N/A,FALSE,"CCTV"}</definedName>
    <definedName name="ptdm1" localSheetId="13" hidden="1">{#N/A,#N/A,FALSE,"CCTV"}</definedName>
    <definedName name="ptdm1" localSheetId="14" hidden="1">{#N/A,#N/A,FALSE,"CCTV"}</definedName>
    <definedName name="ptdm1" localSheetId="15" hidden="1">{#N/A,#N/A,FALSE,"CCTV"}</definedName>
    <definedName name="ptdm1" hidden="1">{#N/A,#N/A,FALSE,"CCTV"}</definedName>
    <definedName name="ptvtgiam" localSheetId="3" hidden="1">{"'Sheet1'!$L$16"}</definedName>
    <definedName name="ptvtgiam" localSheetId="17" hidden="1">{"'Sheet1'!$L$16"}</definedName>
    <definedName name="ptvtgiam" localSheetId="9" hidden="1">{"'Sheet1'!$L$16"}</definedName>
    <definedName name="ptvtgiam" localSheetId="8" hidden="1">{"'Sheet1'!$L$16"}</definedName>
    <definedName name="ptvtgiam" localSheetId="0" hidden="1">{"'Sheet1'!$L$16"}</definedName>
    <definedName name="ptvtgiam" localSheetId="10" hidden="1">{"'Sheet1'!$L$16"}</definedName>
    <definedName name="ptvtgiam" localSheetId="6" hidden="1">{"'Sheet1'!$L$16"}</definedName>
    <definedName name="ptvtgiam" localSheetId="12" hidden="1">{"'Sheet1'!$L$16"}</definedName>
    <definedName name="ptvtgiam" localSheetId="11" hidden="1">{"'Sheet1'!$L$16"}</definedName>
    <definedName name="ptvtgiam" localSheetId="1" hidden="1">{"'Sheet1'!$L$16"}</definedName>
    <definedName name="ptvtgiam" localSheetId="2" hidden="1">{"'Sheet1'!$L$16"}</definedName>
    <definedName name="ptvtgiam" localSheetId="4" hidden="1">{"'Sheet1'!$L$16"}</definedName>
    <definedName name="ptvtgiam" localSheetId="16" hidden="1">{"'Sheet1'!$L$16"}</definedName>
    <definedName name="ptvtgiam" localSheetId="21" hidden="1">{"'Sheet1'!$L$16"}</definedName>
    <definedName name="ptvtgiam" localSheetId="5" hidden="1">{"'Sheet1'!$L$16"}</definedName>
    <definedName name="ptvtgiam" localSheetId="23" hidden="1">{"'Sheet1'!$L$16"}</definedName>
    <definedName name="ptvtgiam" localSheetId="7" hidden="1">{"'Sheet1'!$L$16"}</definedName>
    <definedName name="ptvtgiam" localSheetId="13" hidden="1">{"'Sheet1'!$L$16"}</definedName>
    <definedName name="ptvtgiam" localSheetId="18" hidden="1">{"'Sheet1'!$L$16"}</definedName>
    <definedName name="ptvtgiam" localSheetId="14" hidden="1">{"'Sheet1'!$L$16"}</definedName>
    <definedName name="ptvtgiam" localSheetId="15" hidden="1">{"'Sheet1'!$L$16"}</definedName>
    <definedName name="ptvtgiam" hidden="1">{"'Sheet1'!$L$16"}</definedName>
    <definedName name="PTwgt">#REF!</definedName>
    <definedName name="pump" localSheetId="3" hidden="1">{"'장비'!$A$3:$M$12"}</definedName>
    <definedName name="pump" localSheetId="2" hidden="1">{"'장비'!$A$3:$M$12"}</definedName>
    <definedName name="pump" localSheetId="4" hidden="1">{"'장비'!$A$3:$M$12"}</definedName>
    <definedName name="pump" localSheetId="16" hidden="1">{"'장비'!$A$3:$M$12"}</definedName>
    <definedName name="pump" localSheetId="21" hidden="1">{"'장비'!$A$3:$M$12"}</definedName>
    <definedName name="pump" localSheetId="5" hidden="1">{"'장비'!$A$3:$M$12"}</definedName>
    <definedName name="pump" localSheetId="13" hidden="1">{"'장비'!$A$3:$M$12"}</definedName>
    <definedName name="pump" localSheetId="14" hidden="1">{"'장비'!$A$3:$M$12"}</definedName>
    <definedName name="pump" localSheetId="15" hidden="1">{"'장비'!$A$3:$M$12"}</definedName>
    <definedName name="pump" hidden="1">{"'장비'!$A$3:$M$12"}</definedName>
    <definedName name="q" localSheetId="3" hidden="1">{"'Sheet1'!$L$16"}</definedName>
    <definedName name="q" localSheetId="17" hidden="1">{"'Sheet1'!$L$16"}</definedName>
    <definedName name="q" localSheetId="9" hidden="1">{"'Sheet1'!$L$16"}</definedName>
    <definedName name="q" localSheetId="8" hidden="1">{"'Sheet1'!$L$16"}</definedName>
    <definedName name="q" localSheetId="0" hidden="1">{"'Sheet1'!$L$16"}</definedName>
    <definedName name="q" localSheetId="10" hidden="1">{"'Sheet1'!$L$16"}</definedName>
    <definedName name="q" localSheetId="6" hidden="1">{"'Sheet1'!$L$16"}</definedName>
    <definedName name="q" localSheetId="12" hidden="1">{"'Sheet1'!$L$16"}</definedName>
    <definedName name="q" localSheetId="11" hidden="1">{"'Sheet1'!$L$16"}</definedName>
    <definedName name="q" localSheetId="1" hidden="1">{"'Sheet1'!$L$16"}</definedName>
    <definedName name="q" localSheetId="2" hidden="1">{"'Sheet1'!$L$16"}</definedName>
    <definedName name="q" localSheetId="4" hidden="1">{"'Sheet1'!$L$16"}</definedName>
    <definedName name="q" localSheetId="16" hidden="1">{"'Sheet1'!$L$16"}</definedName>
    <definedName name="q" localSheetId="21" hidden="1">{"'Sheet1'!$L$16"}</definedName>
    <definedName name="q" localSheetId="5" hidden="1">{"'Sheet1'!$L$16"}</definedName>
    <definedName name="q" localSheetId="23" hidden="1">{"'Sheet1'!$L$16"}</definedName>
    <definedName name="q" localSheetId="7" hidden="1">{"'Sheet1'!$L$16"}</definedName>
    <definedName name="q" localSheetId="13" hidden="1">{"'Sheet1'!$L$16"}</definedName>
    <definedName name="q" localSheetId="18" hidden="1">{"'Sheet1'!$L$16"}</definedName>
    <definedName name="q" localSheetId="14" hidden="1">{"'Sheet1'!$L$16"}</definedName>
    <definedName name="q" localSheetId="15" hidden="1">{"'Sheet1'!$L$16"}</definedName>
    <definedName name="q" hidden="1">{"'Sheet1'!$L$16"}</definedName>
    <definedName name="q_1" localSheetId="3" hidden="1">{#N/A,#N/A,TRUE,"Basic";#N/A,#N/A,TRUE,"EXT-TABLE";#N/A,#N/A,TRUE,"STEEL";#N/A,#N/A,TRUE,"INT-Table";#N/A,#N/A,TRUE,"STEEL";#N/A,#N/A,TRUE,"Door"}</definedName>
    <definedName name="q_1" localSheetId="2" hidden="1">{#N/A,#N/A,TRUE,"Basic";#N/A,#N/A,TRUE,"EXT-TABLE";#N/A,#N/A,TRUE,"STEEL";#N/A,#N/A,TRUE,"INT-Table";#N/A,#N/A,TRUE,"STEEL";#N/A,#N/A,TRUE,"Door"}</definedName>
    <definedName name="q_1" localSheetId="4" hidden="1">{#N/A,#N/A,TRUE,"Basic";#N/A,#N/A,TRUE,"EXT-TABLE";#N/A,#N/A,TRUE,"STEEL";#N/A,#N/A,TRUE,"INT-Table";#N/A,#N/A,TRUE,"STEEL";#N/A,#N/A,TRUE,"Door"}</definedName>
    <definedName name="q_1" localSheetId="16" hidden="1">{#N/A,#N/A,TRUE,"Basic";#N/A,#N/A,TRUE,"EXT-TABLE";#N/A,#N/A,TRUE,"STEEL";#N/A,#N/A,TRUE,"INT-Table";#N/A,#N/A,TRUE,"STEEL";#N/A,#N/A,TRUE,"Door"}</definedName>
    <definedName name="q_1" localSheetId="21" hidden="1">{#N/A,#N/A,TRUE,"Basic";#N/A,#N/A,TRUE,"EXT-TABLE";#N/A,#N/A,TRUE,"STEEL";#N/A,#N/A,TRUE,"INT-Table";#N/A,#N/A,TRUE,"STEEL";#N/A,#N/A,TRUE,"Door"}</definedName>
    <definedName name="q_1" localSheetId="5" hidden="1">{#N/A,#N/A,TRUE,"Basic";#N/A,#N/A,TRUE,"EXT-TABLE";#N/A,#N/A,TRUE,"STEEL";#N/A,#N/A,TRUE,"INT-Table";#N/A,#N/A,TRUE,"STEEL";#N/A,#N/A,TRUE,"Door"}</definedName>
    <definedName name="q_1" localSheetId="13" hidden="1">{#N/A,#N/A,TRUE,"Basic";#N/A,#N/A,TRUE,"EXT-TABLE";#N/A,#N/A,TRUE,"STEEL";#N/A,#N/A,TRUE,"INT-Table";#N/A,#N/A,TRUE,"STEEL";#N/A,#N/A,TRUE,"Door"}</definedName>
    <definedName name="q_1" localSheetId="14" hidden="1">{#N/A,#N/A,TRUE,"Basic";#N/A,#N/A,TRUE,"EXT-TABLE";#N/A,#N/A,TRUE,"STEEL";#N/A,#N/A,TRUE,"INT-Table";#N/A,#N/A,TRUE,"STEEL";#N/A,#N/A,TRUE,"Door"}</definedName>
    <definedName name="q_1" localSheetId="15" hidden="1">{#N/A,#N/A,TRUE,"Basic";#N/A,#N/A,TRUE,"EXT-TABLE";#N/A,#N/A,TRUE,"STEEL";#N/A,#N/A,TRUE,"INT-Table";#N/A,#N/A,TRUE,"STEEL";#N/A,#N/A,TRUE,"Door"}</definedName>
    <definedName name="q_1" hidden="1">{#N/A,#N/A,TRUE,"Basic";#N/A,#N/A,TRUE,"EXT-TABLE";#N/A,#N/A,TRUE,"STEEL";#N/A,#N/A,TRUE,"INT-Table";#N/A,#N/A,TRUE,"STEEL";#N/A,#N/A,TRUE,"Door"}</definedName>
    <definedName name="q_1_1" localSheetId="3" hidden="1">{#N/A,#N/A,TRUE,"Basic";#N/A,#N/A,TRUE,"EXT-TABLE";#N/A,#N/A,TRUE,"STEEL";#N/A,#N/A,TRUE,"INT-Table";#N/A,#N/A,TRUE,"STEEL";#N/A,#N/A,TRUE,"Door"}</definedName>
    <definedName name="q_1_1" localSheetId="2" hidden="1">{#N/A,#N/A,TRUE,"Basic";#N/A,#N/A,TRUE,"EXT-TABLE";#N/A,#N/A,TRUE,"STEEL";#N/A,#N/A,TRUE,"INT-Table";#N/A,#N/A,TRUE,"STEEL";#N/A,#N/A,TRUE,"Door"}</definedName>
    <definedName name="q_1_1" localSheetId="4" hidden="1">{#N/A,#N/A,TRUE,"Basic";#N/A,#N/A,TRUE,"EXT-TABLE";#N/A,#N/A,TRUE,"STEEL";#N/A,#N/A,TRUE,"INT-Table";#N/A,#N/A,TRUE,"STEEL";#N/A,#N/A,TRUE,"Door"}</definedName>
    <definedName name="q_1_1" localSheetId="16" hidden="1">{#N/A,#N/A,TRUE,"Basic";#N/A,#N/A,TRUE,"EXT-TABLE";#N/A,#N/A,TRUE,"STEEL";#N/A,#N/A,TRUE,"INT-Table";#N/A,#N/A,TRUE,"STEEL";#N/A,#N/A,TRUE,"Door"}</definedName>
    <definedName name="q_1_1" localSheetId="21" hidden="1">{#N/A,#N/A,TRUE,"Basic";#N/A,#N/A,TRUE,"EXT-TABLE";#N/A,#N/A,TRUE,"STEEL";#N/A,#N/A,TRUE,"INT-Table";#N/A,#N/A,TRUE,"STEEL";#N/A,#N/A,TRUE,"Door"}</definedName>
    <definedName name="q_1_1" localSheetId="5" hidden="1">{#N/A,#N/A,TRUE,"Basic";#N/A,#N/A,TRUE,"EXT-TABLE";#N/A,#N/A,TRUE,"STEEL";#N/A,#N/A,TRUE,"INT-Table";#N/A,#N/A,TRUE,"STEEL";#N/A,#N/A,TRUE,"Door"}</definedName>
    <definedName name="q_1_1" localSheetId="13" hidden="1">{#N/A,#N/A,TRUE,"Basic";#N/A,#N/A,TRUE,"EXT-TABLE";#N/A,#N/A,TRUE,"STEEL";#N/A,#N/A,TRUE,"INT-Table";#N/A,#N/A,TRUE,"STEEL";#N/A,#N/A,TRUE,"Door"}</definedName>
    <definedName name="q_1_1" localSheetId="14" hidden="1">{#N/A,#N/A,TRUE,"Basic";#N/A,#N/A,TRUE,"EXT-TABLE";#N/A,#N/A,TRUE,"STEEL";#N/A,#N/A,TRUE,"INT-Table";#N/A,#N/A,TRUE,"STEEL";#N/A,#N/A,TRUE,"Door"}</definedName>
    <definedName name="q_1_1" localSheetId="15" hidden="1">{#N/A,#N/A,TRUE,"Basic";#N/A,#N/A,TRUE,"EXT-TABLE";#N/A,#N/A,TRUE,"STEEL";#N/A,#N/A,TRUE,"INT-Table";#N/A,#N/A,TRUE,"STEEL";#N/A,#N/A,TRUE,"Door"}</definedName>
    <definedName name="q_1_1" hidden="1">{#N/A,#N/A,TRUE,"Basic";#N/A,#N/A,TRUE,"EXT-TABLE";#N/A,#N/A,TRUE,"STEEL";#N/A,#N/A,TRUE,"INT-Table";#N/A,#N/A,TRUE,"STEEL";#N/A,#N/A,TRUE,"Door"}</definedName>
    <definedName name="q_1_2" localSheetId="3" hidden="1">{#N/A,#N/A,TRUE,"Basic";#N/A,#N/A,TRUE,"EXT-TABLE";#N/A,#N/A,TRUE,"STEEL";#N/A,#N/A,TRUE,"INT-Table";#N/A,#N/A,TRUE,"STEEL";#N/A,#N/A,TRUE,"Door"}</definedName>
    <definedName name="q_1_2" localSheetId="2" hidden="1">{#N/A,#N/A,TRUE,"Basic";#N/A,#N/A,TRUE,"EXT-TABLE";#N/A,#N/A,TRUE,"STEEL";#N/A,#N/A,TRUE,"INT-Table";#N/A,#N/A,TRUE,"STEEL";#N/A,#N/A,TRUE,"Door"}</definedName>
    <definedName name="q_1_2" localSheetId="4" hidden="1">{#N/A,#N/A,TRUE,"Basic";#N/A,#N/A,TRUE,"EXT-TABLE";#N/A,#N/A,TRUE,"STEEL";#N/A,#N/A,TRUE,"INT-Table";#N/A,#N/A,TRUE,"STEEL";#N/A,#N/A,TRUE,"Door"}</definedName>
    <definedName name="q_1_2" localSheetId="16" hidden="1">{#N/A,#N/A,TRUE,"Basic";#N/A,#N/A,TRUE,"EXT-TABLE";#N/A,#N/A,TRUE,"STEEL";#N/A,#N/A,TRUE,"INT-Table";#N/A,#N/A,TRUE,"STEEL";#N/A,#N/A,TRUE,"Door"}</definedName>
    <definedName name="q_1_2" localSheetId="21" hidden="1">{#N/A,#N/A,TRUE,"Basic";#N/A,#N/A,TRUE,"EXT-TABLE";#N/A,#N/A,TRUE,"STEEL";#N/A,#N/A,TRUE,"INT-Table";#N/A,#N/A,TRUE,"STEEL";#N/A,#N/A,TRUE,"Door"}</definedName>
    <definedName name="q_1_2" localSheetId="5" hidden="1">{#N/A,#N/A,TRUE,"Basic";#N/A,#N/A,TRUE,"EXT-TABLE";#N/A,#N/A,TRUE,"STEEL";#N/A,#N/A,TRUE,"INT-Table";#N/A,#N/A,TRUE,"STEEL";#N/A,#N/A,TRUE,"Door"}</definedName>
    <definedName name="q_1_2" localSheetId="13" hidden="1">{#N/A,#N/A,TRUE,"Basic";#N/A,#N/A,TRUE,"EXT-TABLE";#N/A,#N/A,TRUE,"STEEL";#N/A,#N/A,TRUE,"INT-Table";#N/A,#N/A,TRUE,"STEEL";#N/A,#N/A,TRUE,"Door"}</definedName>
    <definedName name="q_1_2" localSheetId="14" hidden="1">{#N/A,#N/A,TRUE,"Basic";#N/A,#N/A,TRUE,"EXT-TABLE";#N/A,#N/A,TRUE,"STEEL";#N/A,#N/A,TRUE,"INT-Table";#N/A,#N/A,TRUE,"STEEL";#N/A,#N/A,TRUE,"Door"}</definedName>
    <definedName name="q_1_2" localSheetId="15" hidden="1">{#N/A,#N/A,TRUE,"Basic";#N/A,#N/A,TRUE,"EXT-TABLE";#N/A,#N/A,TRUE,"STEEL";#N/A,#N/A,TRUE,"INT-Table";#N/A,#N/A,TRUE,"STEEL";#N/A,#N/A,TRUE,"Door"}</definedName>
    <definedName name="q_1_2" hidden="1">{#N/A,#N/A,TRUE,"Basic";#N/A,#N/A,TRUE,"EXT-TABLE";#N/A,#N/A,TRUE,"STEEL";#N/A,#N/A,TRUE,"INT-Table";#N/A,#N/A,TRUE,"STEEL";#N/A,#N/A,TRUE,"Door"}</definedName>
    <definedName name="q_2" localSheetId="3" hidden="1">{#N/A,#N/A,TRUE,"Basic";#N/A,#N/A,TRUE,"EXT-TABLE";#N/A,#N/A,TRUE,"STEEL";#N/A,#N/A,TRUE,"INT-Table";#N/A,#N/A,TRUE,"STEEL";#N/A,#N/A,TRUE,"Door"}</definedName>
    <definedName name="q_2" localSheetId="2" hidden="1">{#N/A,#N/A,TRUE,"Basic";#N/A,#N/A,TRUE,"EXT-TABLE";#N/A,#N/A,TRUE,"STEEL";#N/A,#N/A,TRUE,"INT-Table";#N/A,#N/A,TRUE,"STEEL";#N/A,#N/A,TRUE,"Door"}</definedName>
    <definedName name="q_2" localSheetId="4" hidden="1">{#N/A,#N/A,TRUE,"Basic";#N/A,#N/A,TRUE,"EXT-TABLE";#N/A,#N/A,TRUE,"STEEL";#N/A,#N/A,TRUE,"INT-Table";#N/A,#N/A,TRUE,"STEEL";#N/A,#N/A,TRUE,"Door"}</definedName>
    <definedName name="q_2" localSheetId="16" hidden="1">{#N/A,#N/A,TRUE,"Basic";#N/A,#N/A,TRUE,"EXT-TABLE";#N/A,#N/A,TRUE,"STEEL";#N/A,#N/A,TRUE,"INT-Table";#N/A,#N/A,TRUE,"STEEL";#N/A,#N/A,TRUE,"Door"}</definedName>
    <definedName name="q_2" localSheetId="21" hidden="1">{#N/A,#N/A,TRUE,"Basic";#N/A,#N/A,TRUE,"EXT-TABLE";#N/A,#N/A,TRUE,"STEEL";#N/A,#N/A,TRUE,"INT-Table";#N/A,#N/A,TRUE,"STEEL";#N/A,#N/A,TRUE,"Door"}</definedName>
    <definedName name="q_2" localSheetId="5" hidden="1">{#N/A,#N/A,TRUE,"Basic";#N/A,#N/A,TRUE,"EXT-TABLE";#N/A,#N/A,TRUE,"STEEL";#N/A,#N/A,TRUE,"INT-Table";#N/A,#N/A,TRUE,"STEEL";#N/A,#N/A,TRUE,"Door"}</definedName>
    <definedName name="q_2" localSheetId="13" hidden="1">{#N/A,#N/A,TRUE,"Basic";#N/A,#N/A,TRUE,"EXT-TABLE";#N/A,#N/A,TRUE,"STEEL";#N/A,#N/A,TRUE,"INT-Table";#N/A,#N/A,TRUE,"STEEL";#N/A,#N/A,TRUE,"Door"}</definedName>
    <definedName name="q_2" localSheetId="14" hidden="1">{#N/A,#N/A,TRUE,"Basic";#N/A,#N/A,TRUE,"EXT-TABLE";#N/A,#N/A,TRUE,"STEEL";#N/A,#N/A,TRUE,"INT-Table";#N/A,#N/A,TRUE,"STEEL";#N/A,#N/A,TRUE,"Door"}</definedName>
    <definedName name="q_2" localSheetId="15" hidden="1">{#N/A,#N/A,TRUE,"Basic";#N/A,#N/A,TRUE,"EXT-TABLE";#N/A,#N/A,TRUE,"STEEL";#N/A,#N/A,TRUE,"INT-Table";#N/A,#N/A,TRUE,"STEEL";#N/A,#N/A,TRUE,"Door"}</definedName>
    <definedName name="q_2" hidden="1">{#N/A,#N/A,TRUE,"Basic";#N/A,#N/A,TRUE,"EXT-TABLE";#N/A,#N/A,TRUE,"STEEL";#N/A,#N/A,TRUE,"INT-Table";#N/A,#N/A,TRUE,"STEEL";#N/A,#N/A,TRUE,"Door"}</definedName>
    <definedName name="q_2_1" localSheetId="3" hidden="1">{#N/A,#N/A,TRUE,"Basic";#N/A,#N/A,TRUE,"EXT-TABLE";#N/A,#N/A,TRUE,"STEEL";#N/A,#N/A,TRUE,"INT-Table";#N/A,#N/A,TRUE,"STEEL";#N/A,#N/A,TRUE,"Door"}</definedName>
    <definedName name="q_2_1" localSheetId="2" hidden="1">{#N/A,#N/A,TRUE,"Basic";#N/A,#N/A,TRUE,"EXT-TABLE";#N/A,#N/A,TRUE,"STEEL";#N/A,#N/A,TRUE,"INT-Table";#N/A,#N/A,TRUE,"STEEL";#N/A,#N/A,TRUE,"Door"}</definedName>
    <definedName name="q_2_1" localSheetId="4" hidden="1">{#N/A,#N/A,TRUE,"Basic";#N/A,#N/A,TRUE,"EXT-TABLE";#N/A,#N/A,TRUE,"STEEL";#N/A,#N/A,TRUE,"INT-Table";#N/A,#N/A,TRUE,"STEEL";#N/A,#N/A,TRUE,"Door"}</definedName>
    <definedName name="q_2_1" localSheetId="16" hidden="1">{#N/A,#N/A,TRUE,"Basic";#N/A,#N/A,TRUE,"EXT-TABLE";#N/A,#N/A,TRUE,"STEEL";#N/A,#N/A,TRUE,"INT-Table";#N/A,#N/A,TRUE,"STEEL";#N/A,#N/A,TRUE,"Door"}</definedName>
    <definedName name="q_2_1" localSheetId="21" hidden="1">{#N/A,#N/A,TRUE,"Basic";#N/A,#N/A,TRUE,"EXT-TABLE";#N/A,#N/A,TRUE,"STEEL";#N/A,#N/A,TRUE,"INT-Table";#N/A,#N/A,TRUE,"STEEL";#N/A,#N/A,TRUE,"Door"}</definedName>
    <definedName name="q_2_1" localSheetId="5" hidden="1">{#N/A,#N/A,TRUE,"Basic";#N/A,#N/A,TRUE,"EXT-TABLE";#N/A,#N/A,TRUE,"STEEL";#N/A,#N/A,TRUE,"INT-Table";#N/A,#N/A,TRUE,"STEEL";#N/A,#N/A,TRUE,"Door"}</definedName>
    <definedName name="q_2_1" localSheetId="13" hidden="1">{#N/A,#N/A,TRUE,"Basic";#N/A,#N/A,TRUE,"EXT-TABLE";#N/A,#N/A,TRUE,"STEEL";#N/A,#N/A,TRUE,"INT-Table";#N/A,#N/A,TRUE,"STEEL";#N/A,#N/A,TRUE,"Door"}</definedName>
    <definedName name="q_2_1" localSheetId="14" hidden="1">{#N/A,#N/A,TRUE,"Basic";#N/A,#N/A,TRUE,"EXT-TABLE";#N/A,#N/A,TRUE,"STEEL";#N/A,#N/A,TRUE,"INT-Table";#N/A,#N/A,TRUE,"STEEL";#N/A,#N/A,TRUE,"Door"}</definedName>
    <definedName name="q_2_1" localSheetId="15" hidden="1">{#N/A,#N/A,TRUE,"Basic";#N/A,#N/A,TRUE,"EXT-TABLE";#N/A,#N/A,TRUE,"STEEL";#N/A,#N/A,TRUE,"INT-Table";#N/A,#N/A,TRUE,"STEEL";#N/A,#N/A,TRUE,"Door"}</definedName>
    <definedName name="q_2_1" hidden="1">{#N/A,#N/A,TRUE,"Basic";#N/A,#N/A,TRUE,"EXT-TABLE";#N/A,#N/A,TRUE,"STEEL";#N/A,#N/A,TRUE,"INT-Table";#N/A,#N/A,TRUE,"STEEL";#N/A,#N/A,TRUE,"Door"}</definedName>
    <definedName name="q_2_2" localSheetId="3" hidden="1">{#N/A,#N/A,TRUE,"Basic";#N/A,#N/A,TRUE,"EXT-TABLE";#N/A,#N/A,TRUE,"STEEL";#N/A,#N/A,TRUE,"INT-Table";#N/A,#N/A,TRUE,"STEEL";#N/A,#N/A,TRUE,"Door"}</definedName>
    <definedName name="q_2_2" localSheetId="2" hidden="1">{#N/A,#N/A,TRUE,"Basic";#N/A,#N/A,TRUE,"EXT-TABLE";#N/A,#N/A,TRUE,"STEEL";#N/A,#N/A,TRUE,"INT-Table";#N/A,#N/A,TRUE,"STEEL";#N/A,#N/A,TRUE,"Door"}</definedName>
    <definedName name="q_2_2" localSheetId="4" hidden="1">{#N/A,#N/A,TRUE,"Basic";#N/A,#N/A,TRUE,"EXT-TABLE";#N/A,#N/A,TRUE,"STEEL";#N/A,#N/A,TRUE,"INT-Table";#N/A,#N/A,TRUE,"STEEL";#N/A,#N/A,TRUE,"Door"}</definedName>
    <definedName name="q_2_2" localSheetId="16" hidden="1">{#N/A,#N/A,TRUE,"Basic";#N/A,#N/A,TRUE,"EXT-TABLE";#N/A,#N/A,TRUE,"STEEL";#N/A,#N/A,TRUE,"INT-Table";#N/A,#N/A,TRUE,"STEEL";#N/A,#N/A,TRUE,"Door"}</definedName>
    <definedName name="q_2_2" localSheetId="21" hidden="1">{#N/A,#N/A,TRUE,"Basic";#N/A,#N/A,TRUE,"EXT-TABLE";#N/A,#N/A,TRUE,"STEEL";#N/A,#N/A,TRUE,"INT-Table";#N/A,#N/A,TRUE,"STEEL";#N/A,#N/A,TRUE,"Door"}</definedName>
    <definedName name="q_2_2" localSheetId="5" hidden="1">{#N/A,#N/A,TRUE,"Basic";#N/A,#N/A,TRUE,"EXT-TABLE";#N/A,#N/A,TRUE,"STEEL";#N/A,#N/A,TRUE,"INT-Table";#N/A,#N/A,TRUE,"STEEL";#N/A,#N/A,TRUE,"Door"}</definedName>
    <definedName name="q_2_2" localSheetId="13" hidden="1">{#N/A,#N/A,TRUE,"Basic";#N/A,#N/A,TRUE,"EXT-TABLE";#N/A,#N/A,TRUE,"STEEL";#N/A,#N/A,TRUE,"INT-Table";#N/A,#N/A,TRUE,"STEEL";#N/A,#N/A,TRUE,"Door"}</definedName>
    <definedName name="q_2_2" localSheetId="14" hidden="1">{#N/A,#N/A,TRUE,"Basic";#N/A,#N/A,TRUE,"EXT-TABLE";#N/A,#N/A,TRUE,"STEEL";#N/A,#N/A,TRUE,"INT-Table";#N/A,#N/A,TRUE,"STEEL";#N/A,#N/A,TRUE,"Door"}</definedName>
    <definedName name="q_2_2" localSheetId="15" hidden="1">{#N/A,#N/A,TRUE,"Basic";#N/A,#N/A,TRUE,"EXT-TABLE";#N/A,#N/A,TRUE,"STEEL";#N/A,#N/A,TRUE,"INT-Table";#N/A,#N/A,TRUE,"STEEL";#N/A,#N/A,TRUE,"Door"}</definedName>
    <definedName name="q_2_2" hidden="1">{#N/A,#N/A,TRUE,"Basic";#N/A,#N/A,TRUE,"EXT-TABLE";#N/A,#N/A,TRUE,"STEEL";#N/A,#N/A,TRUE,"INT-Table";#N/A,#N/A,TRUE,"STEEL";#N/A,#N/A,TRUE,"Door"}</definedName>
    <definedName name="q_3" localSheetId="3" hidden="1">{#N/A,#N/A,TRUE,"Basic";#N/A,#N/A,TRUE,"EXT-TABLE";#N/A,#N/A,TRUE,"STEEL";#N/A,#N/A,TRUE,"INT-Table";#N/A,#N/A,TRUE,"STEEL";#N/A,#N/A,TRUE,"Door"}</definedName>
    <definedName name="q_3" localSheetId="2" hidden="1">{#N/A,#N/A,TRUE,"Basic";#N/A,#N/A,TRUE,"EXT-TABLE";#N/A,#N/A,TRUE,"STEEL";#N/A,#N/A,TRUE,"INT-Table";#N/A,#N/A,TRUE,"STEEL";#N/A,#N/A,TRUE,"Door"}</definedName>
    <definedName name="q_3" localSheetId="4" hidden="1">{#N/A,#N/A,TRUE,"Basic";#N/A,#N/A,TRUE,"EXT-TABLE";#N/A,#N/A,TRUE,"STEEL";#N/A,#N/A,TRUE,"INT-Table";#N/A,#N/A,TRUE,"STEEL";#N/A,#N/A,TRUE,"Door"}</definedName>
    <definedName name="q_3" localSheetId="16" hidden="1">{#N/A,#N/A,TRUE,"Basic";#N/A,#N/A,TRUE,"EXT-TABLE";#N/A,#N/A,TRUE,"STEEL";#N/A,#N/A,TRUE,"INT-Table";#N/A,#N/A,TRUE,"STEEL";#N/A,#N/A,TRUE,"Door"}</definedName>
    <definedName name="q_3" localSheetId="21" hidden="1">{#N/A,#N/A,TRUE,"Basic";#N/A,#N/A,TRUE,"EXT-TABLE";#N/A,#N/A,TRUE,"STEEL";#N/A,#N/A,TRUE,"INT-Table";#N/A,#N/A,TRUE,"STEEL";#N/A,#N/A,TRUE,"Door"}</definedName>
    <definedName name="q_3" localSheetId="5" hidden="1">{#N/A,#N/A,TRUE,"Basic";#N/A,#N/A,TRUE,"EXT-TABLE";#N/A,#N/A,TRUE,"STEEL";#N/A,#N/A,TRUE,"INT-Table";#N/A,#N/A,TRUE,"STEEL";#N/A,#N/A,TRUE,"Door"}</definedName>
    <definedName name="q_3" localSheetId="13" hidden="1">{#N/A,#N/A,TRUE,"Basic";#N/A,#N/A,TRUE,"EXT-TABLE";#N/A,#N/A,TRUE,"STEEL";#N/A,#N/A,TRUE,"INT-Table";#N/A,#N/A,TRUE,"STEEL";#N/A,#N/A,TRUE,"Door"}</definedName>
    <definedName name="q_3" localSheetId="14" hidden="1">{#N/A,#N/A,TRUE,"Basic";#N/A,#N/A,TRUE,"EXT-TABLE";#N/A,#N/A,TRUE,"STEEL";#N/A,#N/A,TRUE,"INT-Table";#N/A,#N/A,TRUE,"STEEL";#N/A,#N/A,TRUE,"Door"}</definedName>
    <definedName name="q_3" localSheetId="15" hidden="1">{#N/A,#N/A,TRUE,"Basic";#N/A,#N/A,TRUE,"EXT-TABLE";#N/A,#N/A,TRUE,"STEEL";#N/A,#N/A,TRUE,"INT-Table";#N/A,#N/A,TRUE,"STEEL";#N/A,#N/A,TRUE,"Door"}</definedName>
    <definedName name="q_3" hidden="1">{#N/A,#N/A,TRUE,"Basic";#N/A,#N/A,TRUE,"EXT-TABLE";#N/A,#N/A,TRUE,"STEEL";#N/A,#N/A,TRUE,"INT-Table";#N/A,#N/A,TRUE,"STEEL";#N/A,#N/A,TRUE,"Door"}</definedName>
    <definedName name="q_3_1" localSheetId="3" hidden="1">{#N/A,#N/A,TRUE,"Basic";#N/A,#N/A,TRUE,"EXT-TABLE";#N/A,#N/A,TRUE,"STEEL";#N/A,#N/A,TRUE,"INT-Table";#N/A,#N/A,TRUE,"STEEL";#N/A,#N/A,TRUE,"Door"}</definedName>
    <definedName name="q_3_1" localSheetId="2" hidden="1">{#N/A,#N/A,TRUE,"Basic";#N/A,#N/A,TRUE,"EXT-TABLE";#N/A,#N/A,TRUE,"STEEL";#N/A,#N/A,TRUE,"INT-Table";#N/A,#N/A,TRUE,"STEEL";#N/A,#N/A,TRUE,"Door"}</definedName>
    <definedName name="q_3_1" localSheetId="4" hidden="1">{#N/A,#N/A,TRUE,"Basic";#N/A,#N/A,TRUE,"EXT-TABLE";#N/A,#N/A,TRUE,"STEEL";#N/A,#N/A,TRUE,"INT-Table";#N/A,#N/A,TRUE,"STEEL";#N/A,#N/A,TRUE,"Door"}</definedName>
    <definedName name="q_3_1" localSheetId="16" hidden="1">{#N/A,#N/A,TRUE,"Basic";#N/A,#N/A,TRUE,"EXT-TABLE";#N/A,#N/A,TRUE,"STEEL";#N/A,#N/A,TRUE,"INT-Table";#N/A,#N/A,TRUE,"STEEL";#N/A,#N/A,TRUE,"Door"}</definedName>
    <definedName name="q_3_1" localSheetId="21" hidden="1">{#N/A,#N/A,TRUE,"Basic";#N/A,#N/A,TRUE,"EXT-TABLE";#N/A,#N/A,TRUE,"STEEL";#N/A,#N/A,TRUE,"INT-Table";#N/A,#N/A,TRUE,"STEEL";#N/A,#N/A,TRUE,"Door"}</definedName>
    <definedName name="q_3_1" localSheetId="5" hidden="1">{#N/A,#N/A,TRUE,"Basic";#N/A,#N/A,TRUE,"EXT-TABLE";#N/A,#N/A,TRUE,"STEEL";#N/A,#N/A,TRUE,"INT-Table";#N/A,#N/A,TRUE,"STEEL";#N/A,#N/A,TRUE,"Door"}</definedName>
    <definedName name="q_3_1" localSheetId="13" hidden="1">{#N/A,#N/A,TRUE,"Basic";#N/A,#N/A,TRUE,"EXT-TABLE";#N/A,#N/A,TRUE,"STEEL";#N/A,#N/A,TRUE,"INT-Table";#N/A,#N/A,TRUE,"STEEL";#N/A,#N/A,TRUE,"Door"}</definedName>
    <definedName name="q_3_1" localSheetId="14" hidden="1">{#N/A,#N/A,TRUE,"Basic";#N/A,#N/A,TRUE,"EXT-TABLE";#N/A,#N/A,TRUE,"STEEL";#N/A,#N/A,TRUE,"INT-Table";#N/A,#N/A,TRUE,"STEEL";#N/A,#N/A,TRUE,"Door"}</definedName>
    <definedName name="q_3_1" localSheetId="15" hidden="1">{#N/A,#N/A,TRUE,"Basic";#N/A,#N/A,TRUE,"EXT-TABLE";#N/A,#N/A,TRUE,"STEEL";#N/A,#N/A,TRUE,"INT-Table";#N/A,#N/A,TRUE,"STEEL";#N/A,#N/A,TRUE,"Door"}</definedName>
    <definedName name="q_3_1" hidden="1">{#N/A,#N/A,TRUE,"Basic";#N/A,#N/A,TRUE,"EXT-TABLE";#N/A,#N/A,TRUE,"STEEL";#N/A,#N/A,TRUE,"INT-Table";#N/A,#N/A,TRUE,"STEEL";#N/A,#N/A,TRUE,"Door"}</definedName>
    <definedName name="q_3_2" localSheetId="3" hidden="1">{#N/A,#N/A,TRUE,"Basic";#N/A,#N/A,TRUE,"EXT-TABLE";#N/A,#N/A,TRUE,"STEEL";#N/A,#N/A,TRUE,"INT-Table";#N/A,#N/A,TRUE,"STEEL";#N/A,#N/A,TRUE,"Door"}</definedName>
    <definedName name="q_3_2" localSheetId="2" hidden="1">{#N/A,#N/A,TRUE,"Basic";#N/A,#N/A,TRUE,"EXT-TABLE";#N/A,#N/A,TRUE,"STEEL";#N/A,#N/A,TRUE,"INT-Table";#N/A,#N/A,TRUE,"STEEL";#N/A,#N/A,TRUE,"Door"}</definedName>
    <definedName name="q_3_2" localSheetId="4" hidden="1">{#N/A,#N/A,TRUE,"Basic";#N/A,#N/A,TRUE,"EXT-TABLE";#N/A,#N/A,TRUE,"STEEL";#N/A,#N/A,TRUE,"INT-Table";#N/A,#N/A,TRUE,"STEEL";#N/A,#N/A,TRUE,"Door"}</definedName>
    <definedName name="q_3_2" localSheetId="16" hidden="1">{#N/A,#N/A,TRUE,"Basic";#N/A,#N/A,TRUE,"EXT-TABLE";#N/A,#N/A,TRUE,"STEEL";#N/A,#N/A,TRUE,"INT-Table";#N/A,#N/A,TRUE,"STEEL";#N/A,#N/A,TRUE,"Door"}</definedName>
    <definedName name="q_3_2" localSheetId="21" hidden="1">{#N/A,#N/A,TRUE,"Basic";#N/A,#N/A,TRUE,"EXT-TABLE";#N/A,#N/A,TRUE,"STEEL";#N/A,#N/A,TRUE,"INT-Table";#N/A,#N/A,TRUE,"STEEL";#N/A,#N/A,TRUE,"Door"}</definedName>
    <definedName name="q_3_2" localSheetId="5" hidden="1">{#N/A,#N/A,TRUE,"Basic";#N/A,#N/A,TRUE,"EXT-TABLE";#N/A,#N/A,TRUE,"STEEL";#N/A,#N/A,TRUE,"INT-Table";#N/A,#N/A,TRUE,"STEEL";#N/A,#N/A,TRUE,"Door"}</definedName>
    <definedName name="q_3_2" localSheetId="13" hidden="1">{#N/A,#N/A,TRUE,"Basic";#N/A,#N/A,TRUE,"EXT-TABLE";#N/A,#N/A,TRUE,"STEEL";#N/A,#N/A,TRUE,"INT-Table";#N/A,#N/A,TRUE,"STEEL";#N/A,#N/A,TRUE,"Door"}</definedName>
    <definedName name="q_3_2" localSheetId="14" hidden="1">{#N/A,#N/A,TRUE,"Basic";#N/A,#N/A,TRUE,"EXT-TABLE";#N/A,#N/A,TRUE,"STEEL";#N/A,#N/A,TRUE,"INT-Table";#N/A,#N/A,TRUE,"STEEL";#N/A,#N/A,TRUE,"Door"}</definedName>
    <definedName name="q_3_2" localSheetId="15" hidden="1">{#N/A,#N/A,TRUE,"Basic";#N/A,#N/A,TRUE,"EXT-TABLE";#N/A,#N/A,TRUE,"STEEL";#N/A,#N/A,TRUE,"INT-Table";#N/A,#N/A,TRUE,"STEEL";#N/A,#N/A,TRUE,"Door"}</definedName>
    <definedName name="q_3_2" hidden="1">{#N/A,#N/A,TRUE,"Basic";#N/A,#N/A,TRUE,"EXT-TABLE";#N/A,#N/A,TRUE,"STEEL";#N/A,#N/A,TRUE,"INT-Table";#N/A,#N/A,TRUE,"STEEL";#N/A,#N/A,TRUE,"Door"}</definedName>
    <definedName name="q_4" localSheetId="3" hidden="1">{#N/A,#N/A,TRUE,"Basic";#N/A,#N/A,TRUE,"EXT-TABLE";#N/A,#N/A,TRUE,"STEEL";#N/A,#N/A,TRUE,"INT-Table";#N/A,#N/A,TRUE,"STEEL";#N/A,#N/A,TRUE,"Door"}</definedName>
    <definedName name="q_4" localSheetId="2" hidden="1">{#N/A,#N/A,TRUE,"Basic";#N/A,#N/A,TRUE,"EXT-TABLE";#N/A,#N/A,TRUE,"STEEL";#N/A,#N/A,TRUE,"INT-Table";#N/A,#N/A,TRUE,"STEEL";#N/A,#N/A,TRUE,"Door"}</definedName>
    <definedName name="q_4" localSheetId="4" hidden="1">{#N/A,#N/A,TRUE,"Basic";#N/A,#N/A,TRUE,"EXT-TABLE";#N/A,#N/A,TRUE,"STEEL";#N/A,#N/A,TRUE,"INT-Table";#N/A,#N/A,TRUE,"STEEL";#N/A,#N/A,TRUE,"Door"}</definedName>
    <definedName name="q_4" localSheetId="16" hidden="1">{#N/A,#N/A,TRUE,"Basic";#N/A,#N/A,TRUE,"EXT-TABLE";#N/A,#N/A,TRUE,"STEEL";#N/A,#N/A,TRUE,"INT-Table";#N/A,#N/A,TRUE,"STEEL";#N/A,#N/A,TRUE,"Door"}</definedName>
    <definedName name="q_4" localSheetId="21" hidden="1">{#N/A,#N/A,TRUE,"Basic";#N/A,#N/A,TRUE,"EXT-TABLE";#N/A,#N/A,TRUE,"STEEL";#N/A,#N/A,TRUE,"INT-Table";#N/A,#N/A,TRUE,"STEEL";#N/A,#N/A,TRUE,"Door"}</definedName>
    <definedName name="q_4" localSheetId="5" hidden="1">{#N/A,#N/A,TRUE,"Basic";#N/A,#N/A,TRUE,"EXT-TABLE";#N/A,#N/A,TRUE,"STEEL";#N/A,#N/A,TRUE,"INT-Table";#N/A,#N/A,TRUE,"STEEL";#N/A,#N/A,TRUE,"Door"}</definedName>
    <definedName name="q_4" localSheetId="13" hidden="1">{#N/A,#N/A,TRUE,"Basic";#N/A,#N/A,TRUE,"EXT-TABLE";#N/A,#N/A,TRUE,"STEEL";#N/A,#N/A,TRUE,"INT-Table";#N/A,#N/A,TRUE,"STEEL";#N/A,#N/A,TRUE,"Door"}</definedName>
    <definedName name="q_4" localSheetId="14" hidden="1">{#N/A,#N/A,TRUE,"Basic";#N/A,#N/A,TRUE,"EXT-TABLE";#N/A,#N/A,TRUE,"STEEL";#N/A,#N/A,TRUE,"INT-Table";#N/A,#N/A,TRUE,"STEEL";#N/A,#N/A,TRUE,"Door"}</definedName>
    <definedName name="q_4" localSheetId="15" hidden="1">{#N/A,#N/A,TRUE,"Basic";#N/A,#N/A,TRUE,"EXT-TABLE";#N/A,#N/A,TRUE,"STEEL";#N/A,#N/A,TRUE,"INT-Table";#N/A,#N/A,TRUE,"STEEL";#N/A,#N/A,TRUE,"Door"}</definedName>
    <definedName name="q_4" hidden="1">{#N/A,#N/A,TRUE,"Basic";#N/A,#N/A,TRUE,"EXT-TABLE";#N/A,#N/A,TRUE,"STEEL";#N/A,#N/A,TRUE,"INT-Table";#N/A,#N/A,TRUE,"STEEL";#N/A,#N/A,TRUE,"Door"}</definedName>
    <definedName name="q_4_1" localSheetId="3" hidden="1">{#N/A,#N/A,TRUE,"Basic";#N/A,#N/A,TRUE,"EXT-TABLE";#N/A,#N/A,TRUE,"STEEL";#N/A,#N/A,TRUE,"INT-Table";#N/A,#N/A,TRUE,"STEEL";#N/A,#N/A,TRUE,"Door"}</definedName>
    <definedName name="q_4_1" localSheetId="2" hidden="1">{#N/A,#N/A,TRUE,"Basic";#N/A,#N/A,TRUE,"EXT-TABLE";#N/A,#N/A,TRUE,"STEEL";#N/A,#N/A,TRUE,"INT-Table";#N/A,#N/A,TRUE,"STEEL";#N/A,#N/A,TRUE,"Door"}</definedName>
    <definedName name="q_4_1" localSheetId="4" hidden="1">{#N/A,#N/A,TRUE,"Basic";#N/A,#N/A,TRUE,"EXT-TABLE";#N/A,#N/A,TRUE,"STEEL";#N/A,#N/A,TRUE,"INT-Table";#N/A,#N/A,TRUE,"STEEL";#N/A,#N/A,TRUE,"Door"}</definedName>
    <definedName name="q_4_1" localSheetId="16" hidden="1">{#N/A,#N/A,TRUE,"Basic";#N/A,#N/A,TRUE,"EXT-TABLE";#N/A,#N/A,TRUE,"STEEL";#N/A,#N/A,TRUE,"INT-Table";#N/A,#N/A,TRUE,"STEEL";#N/A,#N/A,TRUE,"Door"}</definedName>
    <definedName name="q_4_1" localSheetId="21" hidden="1">{#N/A,#N/A,TRUE,"Basic";#N/A,#N/A,TRUE,"EXT-TABLE";#N/A,#N/A,TRUE,"STEEL";#N/A,#N/A,TRUE,"INT-Table";#N/A,#N/A,TRUE,"STEEL";#N/A,#N/A,TRUE,"Door"}</definedName>
    <definedName name="q_4_1" localSheetId="5" hidden="1">{#N/A,#N/A,TRUE,"Basic";#N/A,#N/A,TRUE,"EXT-TABLE";#N/A,#N/A,TRUE,"STEEL";#N/A,#N/A,TRUE,"INT-Table";#N/A,#N/A,TRUE,"STEEL";#N/A,#N/A,TRUE,"Door"}</definedName>
    <definedName name="q_4_1" localSheetId="13" hidden="1">{#N/A,#N/A,TRUE,"Basic";#N/A,#N/A,TRUE,"EXT-TABLE";#N/A,#N/A,TRUE,"STEEL";#N/A,#N/A,TRUE,"INT-Table";#N/A,#N/A,TRUE,"STEEL";#N/A,#N/A,TRUE,"Door"}</definedName>
    <definedName name="q_4_1" localSheetId="14" hidden="1">{#N/A,#N/A,TRUE,"Basic";#N/A,#N/A,TRUE,"EXT-TABLE";#N/A,#N/A,TRUE,"STEEL";#N/A,#N/A,TRUE,"INT-Table";#N/A,#N/A,TRUE,"STEEL";#N/A,#N/A,TRUE,"Door"}</definedName>
    <definedName name="q_4_1" localSheetId="15" hidden="1">{#N/A,#N/A,TRUE,"Basic";#N/A,#N/A,TRUE,"EXT-TABLE";#N/A,#N/A,TRUE,"STEEL";#N/A,#N/A,TRUE,"INT-Table";#N/A,#N/A,TRUE,"STEEL";#N/A,#N/A,TRUE,"Door"}</definedName>
    <definedName name="q_4_1" hidden="1">{#N/A,#N/A,TRUE,"Basic";#N/A,#N/A,TRUE,"EXT-TABLE";#N/A,#N/A,TRUE,"STEEL";#N/A,#N/A,TRUE,"INT-Table";#N/A,#N/A,TRUE,"STEEL";#N/A,#N/A,TRUE,"Door"}</definedName>
    <definedName name="q_4_2" localSheetId="3" hidden="1">{#N/A,#N/A,TRUE,"Basic";#N/A,#N/A,TRUE,"EXT-TABLE";#N/A,#N/A,TRUE,"STEEL";#N/A,#N/A,TRUE,"INT-Table";#N/A,#N/A,TRUE,"STEEL";#N/A,#N/A,TRUE,"Door"}</definedName>
    <definedName name="q_4_2" localSheetId="2" hidden="1">{#N/A,#N/A,TRUE,"Basic";#N/A,#N/A,TRUE,"EXT-TABLE";#N/A,#N/A,TRUE,"STEEL";#N/A,#N/A,TRUE,"INT-Table";#N/A,#N/A,TRUE,"STEEL";#N/A,#N/A,TRUE,"Door"}</definedName>
    <definedName name="q_4_2" localSheetId="4" hidden="1">{#N/A,#N/A,TRUE,"Basic";#N/A,#N/A,TRUE,"EXT-TABLE";#N/A,#N/A,TRUE,"STEEL";#N/A,#N/A,TRUE,"INT-Table";#N/A,#N/A,TRUE,"STEEL";#N/A,#N/A,TRUE,"Door"}</definedName>
    <definedName name="q_4_2" localSheetId="16" hidden="1">{#N/A,#N/A,TRUE,"Basic";#N/A,#N/A,TRUE,"EXT-TABLE";#N/A,#N/A,TRUE,"STEEL";#N/A,#N/A,TRUE,"INT-Table";#N/A,#N/A,TRUE,"STEEL";#N/A,#N/A,TRUE,"Door"}</definedName>
    <definedName name="q_4_2" localSheetId="21" hidden="1">{#N/A,#N/A,TRUE,"Basic";#N/A,#N/A,TRUE,"EXT-TABLE";#N/A,#N/A,TRUE,"STEEL";#N/A,#N/A,TRUE,"INT-Table";#N/A,#N/A,TRUE,"STEEL";#N/A,#N/A,TRUE,"Door"}</definedName>
    <definedName name="q_4_2" localSheetId="5" hidden="1">{#N/A,#N/A,TRUE,"Basic";#N/A,#N/A,TRUE,"EXT-TABLE";#N/A,#N/A,TRUE,"STEEL";#N/A,#N/A,TRUE,"INT-Table";#N/A,#N/A,TRUE,"STEEL";#N/A,#N/A,TRUE,"Door"}</definedName>
    <definedName name="q_4_2" localSheetId="13" hidden="1">{#N/A,#N/A,TRUE,"Basic";#N/A,#N/A,TRUE,"EXT-TABLE";#N/A,#N/A,TRUE,"STEEL";#N/A,#N/A,TRUE,"INT-Table";#N/A,#N/A,TRUE,"STEEL";#N/A,#N/A,TRUE,"Door"}</definedName>
    <definedName name="q_4_2" localSheetId="14" hidden="1">{#N/A,#N/A,TRUE,"Basic";#N/A,#N/A,TRUE,"EXT-TABLE";#N/A,#N/A,TRUE,"STEEL";#N/A,#N/A,TRUE,"INT-Table";#N/A,#N/A,TRUE,"STEEL";#N/A,#N/A,TRUE,"Door"}</definedName>
    <definedName name="q_4_2" localSheetId="15" hidden="1">{#N/A,#N/A,TRUE,"Basic";#N/A,#N/A,TRUE,"EXT-TABLE";#N/A,#N/A,TRUE,"STEEL";#N/A,#N/A,TRUE,"INT-Table";#N/A,#N/A,TRUE,"STEEL";#N/A,#N/A,TRUE,"Door"}</definedName>
    <definedName name="q_4_2" hidden="1">{#N/A,#N/A,TRUE,"Basic";#N/A,#N/A,TRUE,"EXT-TABLE";#N/A,#N/A,TRUE,"STEEL";#N/A,#N/A,TRUE,"INT-Table";#N/A,#N/A,TRUE,"STEEL";#N/A,#N/A,TRUE,"Door"}</definedName>
    <definedName name="q_5" localSheetId="3" hidden="1">{#N/A,#N/A,TRUE,"Basic";#N/A,#N/A,TRUE,"EXT-TABLE";#N/A,#N/A,TRUE,"STEEL";#N/A,#N/A,TRUE,"INT-Table";#N/A,#N/A,TRUE,"STEEL";#N/A,#N/A,TRUE,"Door"}</definedName>
    <definedName name="q_5" localSheetId="2" hidden="1">{#N/A,#N/A,TRUE,"Basic";#N/A,#N/A,TRUE,"EXT-TABLE";#N/A,#N/A,TRUE,"STEEL";#N/A,#N/A,TRUE,"INT-Table";#N/A,#N/A,TRUE,"STEEL";#N/A,#N/A,TRUE,"Door"}</definedName>
    <definedName name="q_5" localSheetId="4" hidden="1">{#N/A,#N/A,TRUE,"Basic";#N/A,#N/A,TRUE,"EXT-TABLE";#N/A,#N/A,TRUE,"STEEL";#N/A,#N/A,TRUE,"INT-Table";#N/A,#N/A,TRUE,"STEEL";#N/A,#N/A,TRUE,"Door"}</definedName>
    <definedName name="q_5" localSheetId="16" hidden="1">{#N/A,#N/A,TRUE,"Basic";#N/A,#N/A,TRUE,"EXT-TABLE";#N/A,#N/A,TRUE,"STEEL";#N/A,#N/A,TRUE,"INT-Table";#N/A,#N/A,TRUE,"STEEL";#N/A,#N/A,TRUE,"Door"}</definedName>
    <definedName name="q_5" localSheetId="21" hidden="1">{#N/A,#N/A,TRUE,"Basic";#N/A,#N/A,TRUE,"EXT-TABLE";#N/A,#N/A,TRUE,"STEEL";#N/A,#N/A,TRUE,"INT-Table";#N/A,#N/A,TRUE,"STEEL";#N/A,#N/A,TRUE,"Door"}</definedName>
    <definedName name="q_5" localSheetId="5" hidden="1">{#N/A,#N/A,TRUE,"Basic";#N/A,#N/A,TRUE,"EXT-TABLE";#N/A,#N/A,TRUE,"STEEL";#N/A,#N/A,TRUE,"INT-Table";#N/A,#N/A,TRUE,"STEEL";#N/A,#N/A,TRUE,"Door"}</definedName>
    <definedName name="q_5" localSheetId="13" hidden="1">{#N/A,#N/A,TRUE,"Basic";#N/A,#N/A,TRUE,"EXT-TABLE";#N/A,#N/A,TRUE,"STEEL";#N/A,#N/A,TRUE,"INT-Table";#N/A,#N/A,TRUE,"STEEL";#N/A,#N/A,TRUE,"Door"}</definedName>
    <definedName name="q_5" localSheetId="14" hidden="1">{#N/A,#N/A,TRUE,"Basic";#N/A,#N/A,TRUE,"EXT-TABLE";#N/A,#N/A,TRUE,"STEEL";#N/A,#N/A,TRUE,"INT-Table";#N/A,#N/A,TRUE,"STEEL";#N/A,#N/A,TRUE,"Door"}</definedName>
    <definedName name="q_5" localSheetId="15" hidden="1">{#N/A,#N/A,TRUE,"Basic";#N/A,#N/A,TRUE,"EXT-TABLE";#N/A,#N/A,TRUE,"STEEL";#N/A,#N/A,TRUE,"INT-Table";#N/A,#N/A,TRUE,"STEEL";#N/A,#N/A,TRUE,"Door"}</definedName>
    <definedName name="q_5" hidden="1">{#N/A,#N/A,TRUE,"Basic";#N/A,#N/A,TRUE,"EXT-TABLE";#N/A,#N/A,TRUE,"STEEL";#N/A,#N/A,TRUE,"INT-Table";#N/A,#N/A,TRUE,"STEEL";#N/A,#N/A,TRUE,"Door"}</definedName>
    <definedName name="q_5_1" localSheetId="3" hidden="1">{#N/A,#N/A,TRUE,"Basic";#N/A,#N/A,TRUE,"EXT-TABLE";#N/A,#N/A,TRUE,"STEEL";#N/A,#N/A,TRUE,"INT-Table";#N/A,#N/A,TRUE,"STEEL";#N/A,#N/A,TRUE,"Door"}</definedName>
    <definedName name="q_5_1" localSheetId="2" hidden="1">{#N/A,#N/A,TRUE,"Basic";#N/A,#N/A,TRUE,"EXT-TABLE";#N/A,#N/A,TRUE,"STEEL";#N/A,#N/A,TRUE,"INT-Table";#N/A,#N/A,TRUE,"STEEL";#N/A,#N/A,TRUE,"Door"}</definedName>
    <definedName name="q_5_1" localSheetId="4" hidden="1">{#N/A,#N/A,TRUE,"Basic";#N/A,#N/A,TRUE,"EXT-TABLE";#N/A,#N/A,TRUE,"STEEL";#N/A,#N/A,TRUE,"INT-Table";#N/A,#N/A,TRUE,"STEEL";#N/A,#N/A,TRUE,"Door"}</definedName>
    <definedName name="q_5_1" localSheetId="16" hidden="1">{#N/A,#N/A,TRUE,"Basic";#N/A,#N/A,TRUE,"EXT-TABLE";#N/A,#N/A,TRUE,"STEEL";#N/A,#N/A,TRUE,"INT-Table";#N/A,#N/A,TRUE,"STEEL";#N/A,#N/A,TRUE,"Door"}</definedName>
    <definedName name="q_5_1" localSheetId="21" hidden="1">{#N/A,#N/A,TRUE,"Basic";#N/A,#N/A,TRUE,"EXT-TABLE";#N/A,#N/A,TRUE,"STEEL";#N/A,#N/A,TRUE,"INT-Table";#N/A,#N/A,TRUE,"STEEL";#N/A,#N/A,TRUE,"Door"}</definedName>
    <definedName name="q_5_1" localSheetId="5" hidden="1">{#N/A,#N/A,TRUE,"Basic";#N/A,#N/A,TRUE,"EXT-TABLE";#N/A,#N/A,TRUE,"STEEL";#N/A,#N/A,TRUE,"INT-Table";#N/A,#N/A,TRUE,"STEEL";#N/A,#N/A,TRUE,"Door"}</definedName>
    <definedName name="q_5_1" localSheetId="13" hidden="1">{#N/A,#N/A,TRUE,"Basic";#N/A,#N/A,TRUE,"EXT-TABLE";#N/A,#N/A,TRUE,"STEEL";#N/A,#N/A,TRUE,"INT-Table";#N/A,#N/A,TRUE,"STEEL";#N/A,#N/A,TRUE,"Door"}</definedName>
    <definedName name="q_5_1" localSheetId="14" hidden="1">{#N/A,#N/A,TRUE,"Basic";#N/A,#N/A,TRUE,"EXT-TABLE";#N/A,#N/A,TRUE,"STEEL";#N/A,#N/A,TRUE,"INT-Table";#N/A,#N/A,TRUE,"STEEL";#N/A,#N/A,TRUE,"Door"}</definedName>
    <definedName name="q_5_1" localSheetId="15" hidden="1">{#N/A,#N/A,TRUE,"Basic";#N/A,#N/A,TRUE,"EXT-TABLE";#N/A,#N/A,TRUE,"STEEL";#N/A,#N/A,TRUE,"INT-Table";#N/A,#N/A,TRUE,"STEEL";#N/A,#N/A,TRUE,"Door"}</definedName>
    <definedName name="q_5_1" hidden="1">{#N/A,#N/A,TRUE,"Basic";#N/A,#N/A,TRUE,"EXT-TABLE";#N/A,#N/A,TRUE,"STEEL";#N/A,#N/A,TRUE,"INT-Table";#N/A,#N/A,TRUE,"STEEL";#N/A,#N/A,TRUE,"Door"}</definedName>
    <definedName name="q_5_2" localSheetId="3" hidden="1">{#N/A,#N/A,TRUE,"Basic";#N/A,#N/A,TRUE,"EXT-TABLE";#N/A,#N/A,TRUE,"STEEL";#N/A,#N/A,TRUE,"INT-Table";#N/A,#N/A,TRUE,"STEEL";#N/A,#N/A,TRUE,"Door"}</definedName>
    <definedName name="q_5_2" localSheetId="2" hidden="1">{#N/A,#N/A,TRUE,"Basic";#N/A,#N/A,TRUE,"EXT-TABLE";#N/A,#N/A,TRUE,"STEEL";#N/A,#N/A,TRUE,"INT-Table";#N/A,#N/A,TRUE,"STEEL";#N/A,#N/A,TRUE,"Door"}</definedName>
    <definedName name="q_5_2" localSheetId="4" hidden="1">{#N/A,#N/A,TRUE,"Basic";#N/A,#N/A,TRUE,"EXT-TABLE";#N/A,#N/A,TRUE,"STEEL";#N/A,#N/A,TRUE,"INT-Table";#N/A,#N/A,TRUE,"STEEL";#N/A,#N/A,TRUE,"Door"}</definedName>
    <definedName name="q_5_2" localSheetId="16" hidden="1">{#N/A,#N/A,TRUE,"Basic";#N/A,#N/A,TRUE,"EXT-TABLE";#N/A,#N/A,TRUE,"STEEL";#N/A,#N/A,TRUE,"INT-Table";#N/A,#N/A,TRUE,"STEEL";#N/A,#N/A,TRUE,"Door"}</definedName>
    <definedName name="q_5_2" localSheetId="21" hidden="1">{#N/A,#N/A,TRUE,"Basic";#N/A,#N/A,TRUE,"EXT-TABLE";#N/A,#N/A,TRUE,"STEEL";#N/A,#N/A,TRUE,"INT-Table";#N/A,#N/A,TRUE,"STEEL";#N/A,#N/A,TRUE,"Door"}</definedName>
    <definedName name="q_5_2" localSheetId="5" hidden="1">{#N/A,#N/A,TRUE,"Basic";#N/A,#N/A,TRUE,"EXT-TABLE";#N/A,#N/A,TRUE,"STEEL";#N/A,#N/A,TRUE,"INT-Table";#N/A,#N/A,TRUE,"STEEL";#N/A,#N/A,TRUE,"Door"}</definedName>
    <definedName name="q_5_2" localSheetId="13" hidden="1">{#N/A,#N/A,TRUE,"Basic";#N/A,#N/A,TRUE,"EXT-TABLE";#N/A,#N/A,TRUE,"STEEL";#N/A,#N/A,TRUE,"INT-Table";#N/A,#N/A,TRUE,"STEEL";#N/A,#N/A,TRUE,"Door"}</definedName>
    <definedName name="q_5_2" localSheetId="14" hidden="1">{#N/A,#N/A,TRUE,"Basic";#N/A,#N/A,TRUE,"EXT-TABLE";#N/A,#N/A,TRUE,"STEEL";#N/A,#N/A,TRUE,"INT-Table";#N/A,#N/A,TRUE,"STEEL";#N/A,#N/A,TRUE,"Door"}</definedName>
    <definedName name="q_5_2" localSheetId="15" hidden="1">{#N/A,#N/A,TRUE,"Basic";#N/A,#N/A,TRUE,"EXT-TABLE";#N/A,#N/A,TRUE,"STEEL";#N/A,#N/A,TRUE,"INT-Table";#N/A,#N/A,TRUE,"STEEL";#N/A,#N/A,TRUE,"Door"}</definedName>
    <definedName name="q_5_2" hidden="1">{#N/A,#N/A,TRUE,"Basic";#N/A,#N/A,TRUE,"EXT-TABLE";#N/A,#N/A,TRUE,"STEEL";#N/A,#N/A,TRUE,"INT-Table";#N/A,#N/A,TRUE,"STEEL";#N/A,#N/A,TRUE,"Door"}</definedName>
    <definedName name="QAZ" localSheetId="3" hidden="1">{#N/A,#N/A,FALSE,"CCTV"}</definedName>
    <definedName name="QAZ" localSheetId="2" hidden="1">{#N/A,#N/A,FALSE,"CCTV"}</definedName>
    <definedName name="QAZ" localSheetId="4" hidden="1">{#N/A,#N/A,FALSE,"CCTV"}</definedName>
    <definedName name="QAZ" localSheetId="16" hidden="1">{#N/A,#N/A,FALSE,"CCTV"}</definedName>
    <definedName name="QAZ" localSheetId="21" hidden="1">{#N/A,#N/A,FALSE,"CCTV"}</definedName>
    <definedName name="QAZ" localSheetId="5" hidden="1">{#N/A,#N/A,FALSE,"CCTV"}</definedName>
    <definedName name="QAZ" localSheetId="13" hidden="1">{#N/A,#N/A,FALSE,"CCTV"}</definedName>
    <definedName name="QAZ" localSheetId="14" hidden="1">{#N/A,#N/A,FALSE,"CCTV"}</definedName>
    <definedName name="QAZ" localSheetId="15" hidden="1">{#N/A,#N/A,FALSE,"CCTV"}</definedName>
    <definedName name="QAZ" hidden="1">{#N/A,#N/A,FALSE,"CCTV"}</definedName>
    <definedName name="qd" localSheetId="3" hidden="1">{#N/A,#N/A,TRUE,"Mhr_Sum"}</definedName>
    <definedName name="qd" localSheetId="9" hidden="1">{#N/A,#N/A,TRUE,"Mhr_Sum"}</definedName>
    <definedName name="qd" localSheetId="8" hidden="1">{#N/A,#N/A,TRUE,"Mhr_Sum"}</definedName>
    <definedName name="qd" localSheetId="0" hidden="1">{#N/A,#N/A,TRUE,"Mhr_Sum"}</definedName>
    <definedName name="qd" localSheetId="10" hidden="1">{#N/A,#N/A,TRUE,"Mhr_Sum"}</definedName>
    <definedName name="qd" localSheetId="6" hidden="1">{#N/A,#N/A,TRUE,"Mhr_Sum"}</definedName>
    <definedName name="qd" localSheetId="12" hidden="1">{#N/A,#N/A,TRUE,"Mhr_Sum"}</definedName>
    <definedName name="qd" localSheetId="11" hidden="1">{#N/A,#N/A,TRUE,"Mhr_Sum"}</definedName>
    <definedName name="qd" localSheetId="1" hidden="1">{#N/A,#N/A,TRUE,"Mhr_Sum"}</definedName>
    <definedName name="qd" localSheetId="2" hidden="1">{#N/A,#N/A,TRUE,"Mhr_Sum"}</definedName>
    <definedName name="qd" localSheetId="4" hidden="1">{#N/A,#N/A,TRUE,"Mhr_Sum"}</definedName>
    <definedName name="qd" localSheetId="16" hidden="1">{#N/A,#N/A,TRUE,"Mhr_Sum"}</definedName>
    <definedName name="qd" localSheetId="21" hidden="1">{#N/A,#N/A,TRUE,"Mhr_Sum"}</definedName>
    <definedName name="qd" localSheetId="5" hidden="1">{#N/A,#N/A,TRUE,"Mhr_Sum"}</definedName>
    <definedName name="qd" localSheetId="23" hidden="1">{#N/A,#N/A,TRUE,"Mhr_Sum"}</definedName>
    <definedName name="qd" localSheetId="7" hidden="1">{#N/A,#N/A,TRUE,"Mhr_Sum"}</definedName>
    <definedName name="qd" localSheetId="13" hidden="1">{#N/A,#N/A,TRUE,"Mhr_Sum"}</definedName>
    <definedName name="qd" localSheetId="18" hidden="1">{#N/A,#N/A,TRUE,"Mhr_Sum"}</definedName>
    <definedName name="qd" localSheetId="14" hidden="1">{#N/A,#N/A,TRUE,"Mhr_Sum"}</definedName>
    <definedName name="qd" localSheetId="15" hidden="1">{#N/A,#N/A,TRUE,"Mhr_Sum"}</definedName>
    <definedName name="qd" hidden="1">{#N/A,#N/A,TRUE,"Mhr_Sum"}</definedName>
    <definedName name="QEFQEF" localSheetId="3" hidden="1">{"'장비'!$A$3:$M$12"}</definedName>
    <definedName name="QEFQEF" localSheetId="2" hidden="1">{"'장비'!$A$3:$M$12"}</definedName>
    <definedName name="QEFQEF" localSheetId="4" hidden="1">{"'장비'!$A$3:$M$12"}</definedName>
    <definedName name="QEFQEF" localSheetId="16" hidden="1">{"'장비'!$A$3:$M$12"}</definedName>
    <definedName name="QEFQEF" localSheetId="21" hidden="1">{"'장비'!$A$3:$M$12"}</definedName>
    <definedName name="QEFQEF" localSheetId="5" hidden="1">{"'장비'!$A$3:$M$12"}</definedName>
    <definedName name="QEFQEF" localSheetId="13" hidden="1">{"'장비'!$A$3:$M$12"}</definedName>
    <definedName name="QEFQEF" localSheetId="14" hidden="1">{"'장비'!$A$3:$M$12"}</definedName>
    <definedName name="QEFQEF" localSheetId="15" hidden="1">{"'장비'!$A$3:$M$12"}</definedName>
    <definedName name="QEFQEF" hidden="1">{"'장비'!$A$3:$M$12"}</definedName>
    <definedName name="QH">#REF!</definedName>
    <definedName name="QNEO" localSheetId="3" hidden="1">{#N/A,#N/A,FALSE,"골재소요량";#N/A,#N/A,FALSE,"골재소요량"}</definedName>
    <definedName name="QNEO" localSheetId="2" hidden="1">{#N/A,#N/A,FALSE,"골재소요량";#N/A,#N/A,FALSE,"골재소요량"}</definedName>
    <definedName name="QNEO" localSheetId="4" hidden="1">{#N/A,#N/A,FALSE,"골재소요량";#N/A,#N/A,FALSE,"골재소요량"}</definedName>
    <definedName name="QNEO" localSheetId="16" hidden="1">{#N/A,#N/A,FALSE,"골재소요량";#N/A,#N/A,FALSE,"골재소요량"}</definedName>
    <definedName name="QNEO" localSheetId="21" hidden="1">{#N/A,#N/A,FALSE,"골재소요량";#N/A,#N/A,FALSE,"골재소요량"}</definedName>
    <definedName name="QNEO" localSheetId="5" hidden="1">{#N/A,#N/A,FALSE,"골재소요량";#N/A,#N/A,FALSE,"골재소요량"}</definedName>
    <definedName name="QNEO" localSheetId="13" hidden="1">{#N/A,#N/A,FALSE,"골재소요량";#N/A,#N/A,FALSE,"골재소요량"}</definedName>
    <definedName name="QNEO" localSheetId="14" hidden="1">{#N/A,#N/A,FALSE,"골재소요량";#N/A,#N/A,FALSE,"골재소요량"}</definedName>
    <definedName name="QNEO" localSheetId="15" hidden="1">{#N/A,#N/A,FALSE,"골재소요량";#N/A,#N/A,FALSE,"골재소요량"}</definedName>
    <definedName name="QNEO" hidden="1">{#N/A,#N/A,FALSE,"골재소요량";#N/A,#N/A,FALSE,"골재소요량"}</definedName>
    <definedName name="QPrice" localSheetId="3">'[51]Labor Sum'!$C$34</definedName>
    <definedName name="QPrice" localSheetId="2">'[51]Labor Sum'!$C$34</definedName>
    <definedName name="QPrice" localSheetId="4">'[51]Labor Sum'!$C$34</definedName>
    <definedName name="QPrice" localSheetId="16">'[51]Labor Sum'!$C$34</definedName>
    <definedName name="QPrice" localSheetId="21">'[51]Labor Sum'!$C$34</definedName>
    <definedName name="QPrice" localSheetId="5">'[51]Labor Sum'!$C$34</definedName>
    <definedName name="QPrice" localSheetId="13">'[51]Labor Sum'!$C$34</definedName>
    <definedName name="QPrice" localSheetId="18">'[51]Labor Sum'!$C$34</definedName>
    <definedName name="QPrice" localSheetId="14">'[51]Labor Sum'!$C$34</definedName>
    <definedName name="QPrice" localSheetId="15">'[51]Labor Sum'!$C$34</definedName>
    <definedName name="QPrice">'[51]Labor Sum'!$C$34</definedName>
    <definedName name="QQ" localSheetId="3" hidden="1">{#N/A,#N/A,FALSE,"Mhr_Sum"}</definedName>
    <definedName name="QQ" localSheetId="2" hidden="1">{#N/A,#N/A,FALSE,"Mhr_Sum"}</definedName>
    <definedName name="QQ" localSheetId="4" hidden="1">{#N/A,#N/A,FALSE,"Mhr_Sum"}</definedName>
    <definedName name="QQ" localSheetId="16" hidden="1">{#N/A,#N/A,FALSE,"Mhr_Sum"}</definedName>
    <definedName name="QQ" localSheetId="21" hidden="1">{#N/A,#N/A,FALSE,"Mhr_Sum"}</definedName>
    <definedName name="QQ" localSheetId="5" hidden="1">{#N/A,#N/A,FALSE,"Mhr_Sum"}</definedName>
    <definedName name="QQ" localSheetId="13" hidden="1">{#N/A,#N/A,FALSE,"Mhr_Sum"}</definedName>
    <definedName name="QQ" localSheetId="14" hidden="1">{#N/A,#N/A,FALSE,"Mhr_Sum"}</definedName>
    <definedName name="QQ" localSheetId="15" hidden="1">{#N/A,#N/A,FALSE,"Mhr_Sum"}</definedName>
    <definedName name="QQ" hidden="1">{#N/A,#N/A,FALSE,"Mhr_Sum"}</definedName>
    <definedName name="qqq" localSheetId="3">#N/A</definedName>
    <definedName name="qqq" localSheetId="9">#N/A</definedName>
    <definedName name="qqq" localSheetId="8">#N/A</definedName>
    <definedName name="qqq" localSheetId="0">#N/A</definedName>
    <definedName name="qqq" localSheetId="10">#N/A</definedName>
    <definedName name="qqq" localSheetId="6">#N/A</definedName>
    <definedName name="qqq" localSheetId="12">#N/A</definedName>
    <definedName name="qqq" localSheetId="11">#N/A</definedName>
    <definedName name="qqq" localSheetId="1">#N/A</definedName>
    <definedName name="qqq" localSheetId="2">#N/A</definedName>
    <definedName name="qqq" localSheetId="4">#N/A</definedName>
    <definedName name="qqq" localSheetId="16">#N/A</definedName>
    <definedName name="qqq" localSheetId="21">#N/A</definedName>
    <definedName name="qqq" localSheetId="5">#N/A</definedName>
    <definedName name="qqq" localSheetId="23" hidden="1">{#N/A,#N/A,FALSE,"Project Cost Summary";#N/A,#N/A,FALSE,"Man Hour Summary"}</definedName>
    <definedName name="qqq" localSheetId="7">#N/A</definedName>
    <definedName name="qqq" localSheetId="13">#N/A</definedName>
    <definedName name="qqq" localSheetId="18">#N/A</definedName>
    <definedName name="qqq" localSheetId="14">#N/A</definedName>
    <definedName name="qqq" localSheetId="15">#N/A</definedName>
    <definedName name="qqq" hidden="1">{#N/A,#N/A,FALSE,"Project Cost Summary";#N/A,#N/A,FALSE,"Man Hour Summary"}</definedName>
    <definedName name="qqq_1" localSheetId="3" hidden="1">{#N/A,#N/A,TRUE,"Basic";#N/A,#N/A,TRUE,"EXT-TABLE";#N/A,#N/A,TRUE,"STEEL";#N/A,#N/A,TRUE,"INT-Table";#N/A,#N/A,TRUE,"STEEL";#N/A,#N/A,TRUE,"Door"}</definedName>
    <definedName name="qqq_1" localSheetId="2" hidden="1">{#N/A,#N/A,TRUE,"Basic";#N/A,#N/A,TRUE,"EXT-TABLE";#N/A,#N/A,TRUE,"STEEL";#N/A,#N/A,TRUE,"INT-Table";#N/A,#N/A,TRUE,"STEEL";#N/A,#N/A,TRUE,"Door"}</definedName>
    <definedName name="qqq_1" localSheetId="4" hidden="1">{#N/A,#N/A,TRUE,"Basic";#N/A,#N/A,TRUE,"EXT-TABLE";#N/A,#N/A,TRUE,"STEEL";#N/A,#N/A,TRUE,"INT-Table";#N/A,#N/A,TRUE,"STEEL";#N/A,#N/A,TRUE,"Door"}</definedName>
    <definedName name="qqq_1" localSheetId="16" hidden="1">{#N/A,#N/A,TRUE,"Basic";#N/A,#N/A,TRUE,"EXT-TABLE";#N/A,#N/A,TRUE,"STEEL";#N/A,#N/A,TRUE,"INT-Table";#N/A,#N/A,TRUE,"STEEL";#N/A,#N/A,TRUE,"Door"}</definedName>
    <definedName name="qqq_1" localSheetId="21" hidden="1">{#N/A,#N/A,TRUE,"Basic";#N/A,#N/A,TRUE,"EXT-TABLE";#N/A,#N/A,TRUE,"STEEL";#N/A,#N/A,TRUE,"INT-Table";#N/A,#N/A,TRUE,"STEEL";#N/A,#N/A,TRUE,"Door"}</definedName>
    <definedName name="qqq_1" localSheetId="5" hidden="1">{#N/A,#N/A,TRUE,"Basic";#N/A,#N/A,TRUE,"EXT-TABLE";#N/A,#N/A,TRUE,"STEEL";#N/A,#N/A,TRUE,"INT-Table";#N/A,#N/A,TRUE,"STEEL";#N/A,#N/A,TRUE,"Door"}</definedName>
    <definedName name="qqq_1" localSheetId="13" hidden="1">{#N/A,#N/A,TRUE,"Basic";#N/A,#N/A,TRUE,"EXT-TABLE";#N/A,#N/A,TRUE,"STEEL";#N/A,#N/A,TRUE,"INT-Table";#N/A,#N/A,TRUE,"STEEL";#N/A,#N/A,TRUE,"Door"}</definedName>
    <definedName name="qqq_1" localSheetId="14" hidden="1">{#N/A,#N/A,TRUE,"Basic";#N/A,#N/A,TRUE,"EXT-TABLE";#N/A,#N/A,TRUE,"STEEL";#N/A,#N/A,TRUE,"INT-Table";#N/A,#N/A,TRUE,"STEEL";#N/A,#N/A,TRUE,"Door"}</definedName>
    <definedName name="qqq_1" localSheetId="15" hidden="1">{#N/A,#N/A,TRUE,"Basic";#N/A,#N/A,TRUE,"EXT-TABLE";#N/A,#N/A,TRUE,"STEEL";#N/A,#N/A,TRUE,"INT-Table";#N/A,#N/A,TRUE,"STEEL";#N/A,#N/A,TRUE,"Door"}</definedName>
    <definedName name="qqq_1" hidden="1">{#N/A,#N/A,TRUE,"Basic";#N/A,#N/A,TRUE,"EXT-TABLE";#N/A,#N/A,TRUE,"STEEL";#N/A,#N/A,TRUE,"INT-Table";#N/A,#N/A,TRUE,"STEEL";#N/A,#N/A,TRUE,"Door"}</definedName>
    <definedName name="qqq_1_1" localSheetId="3" hidden="1">{#N/A,#N/A,TRUE,"Basic";#N/A,#N/A,TRUE,"EXT-TABLE";#N/A,#N/A,TRUE,"STEEL";#N/A,#N/A,TRUE,"INT-Table";#N/A,#N/A,TRUE,"STEEL";#N/A,#N/A,TRUE,"Door"}</definedName>
    <definedName name="qqq_1_1" localSheetId="2" hidden="1">{#N/A,#N/A,TRUE,"Basic";#N/A,#N/A,TRUE,"EXT-TABLE";#N/A,#N/A,TRUE,"STEEL";#N/A,#N/A,TRUE,"INT-Table";#N/A,#N/A,TRUE,"STEEL";#N/A,#N/A,TRUE,"Door"}</definedName>
    <definedName name="qqq_1_1" localSheetId="4" hidden="1">{#N/A,#N/A,TRUE,"Basic";#N/A,#N/A,TRUE,"EXT-TABLE";#N/A,#N/A,TRUE,"STEEL";#N/A,#N/A,TRUE,"INT-Table";#N/A,#N/A,TRUE,"STEEL";#N/A,#N/A,TRUE,"Door"}</definedName>
    <definedName name="qqq_1_1" localSheetId="16" hidden="1">{#N/A,#N/A,TRUE,"Basic";#N/A,#N/A,TRUE,"EXT-TABLE";#N/A,#N/A,TRUE,"STEEL";#N/A,#N/A,TRUE,"INT-Table";#N/A,#N/A,TRUE,"STEEL";#N/A,#N/A,TRUE,"Door"}</definedName>
    <definedName name="qqq_1_1" localSheetId="21" hidden="1">{#N/A,#N/A,TRUE,"Basic";#N/A,#N/A,TRUE,"EXT-TABLE";#N/A,#N/A,TRUE,"STEEL";#N/A,#N/A,TRUE,"INT-Table";#N/A,#N/A,TRUE,"STEEL";#N/A,#N/A,TRUE,"Door"}</definedName>
    <definedName name="qqq_1_1" localSheetId="5" hidden="1">{#N/A,#N/A,TRUE,"Basic";#N/A,#N/A,TRUE,"EXT-TABLE";#N/A,#N/A,TRUE,"STEEL";#N/A,#N/A,TRUE,"INT-Table";#N/A,#N/A,TRUE,"STEEL";#N/A,#N/A,TRUE,"Door"}</definedName>
    <definedName name="qqq_1_1" localSheetId="13" hidden="1">{#N/A,#N/A,TRUE,"Basic";#N/A,#N/A,TRUE,"EXT-TABLE";#N/A,#N/A,TRUE,"STEEL";#N/A,#N/A,TRUE,"INT-Table";#N/A,#N/A,TRUE,"STEEL";#N/A,#N/A,TRUE,"Door"}</definedName>
    <definedName name="qqq_1_1" localSheetId="14" hidden="1">{#N/A,#N/A,TRUE,"Basic";#N/A,#N/A,TRUE,"EXT-TABLE";#N/A,#N/A,TRUE,"STEEL";#N/A,#N/A,TRUE,"INT-Table";#N/A,#N/A,TRUE,"STEEL";#N/A,#N/A,TRUE,"Door"}</definedName>
    <definedName name="qqq_1_1" localSheetId="15" hidden="1">{#N/A,#N/A,TRUE,"Basic";#N/A,#N/A,TRUE,"EXT-TABLE";#N/A,#N/A,TRUE,"STEEL";#N/A,#N/A,TRUE,"INT-Table";#N/A,#N/A,TRUE,"STEEL";#N/A,#N/A,TRUE,"Door"}</definedName>
    <definedName name="qqq_1_1" hidden="1">{#N/A,#N/A,TRUE,"Basic";#N/A,#N/A,TRUE,"EXT-TABLE";#N/A,#N/A,TRUE,"STEEL";#N/A,#N/A,TRUE,"INT-Table";#N/A,#N/A,TRUE,"STEEL";#N/A,#N/A,TRUE,"Door"}</definedName>
    <definedName name="qqq_1_2" localSheetId="3" hidden="1">{#N/A,#N/A,TRUE,"Basic";#N/A,#N/A,TRUE,"EXT-TABLE";#N/A,#N/A,TRUE,"STEEL";#N/A,#N/A,TRUE,"INT-Table";#N/A,#N/A,TRUE,"STEEL";#N/A,#N/A,TRUE,"Door"}</definedName>
    <definedName name="qqq_1_2" localSheetId="2" hidden="1">{#N/A,#N/A,TRUE,"Basic";#N/A,#N/A,TRUE,"EXT-TABLE";#N/A,#N/A,TRUE,"STEEL";#N/A,#N/A,TRUE,"INT-Table";#N/A,#N/A,TRUE,"STEEL";#N/A,#N/A,TRUE,"Door"}</definedName>
    <definedName name="qqq_1_2" localSheetId="4" hidden="1">{#N/A,#N/A,TRUE,"Basic";#N/A,#N/A,TRUE,"EXT-TABLE";#N/A,#N/A,TRUE,"STEEL";#N/A,#N/A,TRUE,"INT-Table";#N/A,#N/A,TRUE,"STEEL";#N/A,#N/A,TRUE,"Door"}</definedName>
    <definedName name="qqq_1_2" localSheetId="16" hidden="1">{#N/A,#N/A,TRUE,"Basic";#N/A,#N/A,TRUE,"EXT-TABLE";#N/A,#N/A,TRUE,"STEEL";#N/A,#N/A,TRUE,"INT-Table";#N/A,#N/A,TRUE,"STEEL";#N/A,#N/A,TRUE,"Door"}</definedName>
    <definedName name="qqq_1_2" localSheetId="21" hidden="1">{#N/A,#N/A,TRUE,"Basic";#N/A,#N/A,TRUE,"EXT-TABLE";#N/A,#N/A,TRUE,"STEEL";#N/A,#N/A,TRUE,"INT-Table";#N/A,#N/A,TRUE,"STEEL";#N/A,#N/A,TRUE,"Door"}</definedName>
    <definedName name="qqq_1_2" localSheetId="5" hidden="1">{#N/A,#N/A,TRUE,"Basic";#N/A,#N/A,TRUE,"EXT-TABLE";#N/A,#N/A,TRUE,"STEEL";#N/A,#N/A,TRUE,"INT-Table";#N/A,#N/A,TRUE,"STEEL";#N/A,#N/A,TRUE,"Door"}</definedName>
    <definedName name="qqq_1_2" localSheetId="13" hidden="1">{#N/A,#N/A,TRUE,"Basic";#N/A,#N/A,TRUE,"EXT-TABLE";#N/A,#N/A,TRUE,"STEEL";#N/A,#N/A,TRUE,"INT-Table";#N/A,#N/A,TRUE,"STEEL";#N/A,#N/A,TRUE,"Door"}</definedName>
    <definedName name="qqq_1_2" localSheetId="14" hidden="1">{#N/A,#N/A,TRUE,"Basic";#N/A,#N/A,TRUE,"EXT-TABLE";#N/A,#N/A,TRUE,"STEEL";#N/A,#N/A,TRUE,"INT-Table";#N/A,#N/A,TRUE,"STEEL";#N/A,#N/A,TRUE,"Door"}</definedName>
    <definedName name="qqq_1_2" localSheetId="15" hidden="1">{#N/A,#N/A,TRUE,"Basic";#N/A,#N/A,TRUE,"EXT-TABLE";#N/A,#N/A,TRUE,"STEEL";#N/A,#N/A,TRUE,"INT-Table";#N/A,#N/A,TRUE,"STEEL";#N/A,#N/A,TRUE,"Door"}</definedName>
    <definedName name="qqq_1_2" hidden="1">{#N/A,#N/A,TRUE,"Basic";#N/A,#N/A,TRUE,"EXT-TABLE";#N/A,#N/A,TRUE,"STEEL";#N/A,#N/A,TRUE,"INT-Table";#N/A,#N/A,TRUE,"STEEL";#N/A,#N/A,TRUE,"Door"}</definedName>
    <definedName name="qqq_2" localSheetId="3" hidden="1">{#N/A,#N/A,TRUE,"Basic";#N/A,#N/A,TRUE,"EXT-TABLE";#N/A,#N/A,TRUE,"STEEL";#N/A,#N/A,TRUE,"INT-Table";#N/A,#N/A,TRUE,"STEEL";#N/A,#N/A,TRUE,"Door"}</definedName>
    <definedName name="qqq_2" localSheetId="2" hidden="1">{#N/A,#N/A,TRUE,"Basic";#N/A,#N/A,TRUE,"EXT-TABLE";#N/A,#N/A,TRUE,"STEEL";#N/A,#N/A,TRUE,"INT-Table";#N/A,#N/A,TRUE,"STEEL";#N/A,#N/A,TRUE,"Door"}</definedName>
    <definedName name="qqq_2" localSheetId="4" hidden="1">{#N/A,#N/A,TRUE,"Basic";#N/A,#N/A,TRUE,"EXT-TABLE";#N/A,#N/A,TRUE,"STEEL";#N/A,#N/A,TRUE,"INT-Table";#N/A,#N/A,TRUE,"STEEL";#N/A,#N/A,TRUE,"Door"}</definedName>
    <definedName name="qqq_2" localSheetId="16" hidden="1">{#N/A,#N/A,TRUE,"Basic";#N/A,#N/A,TRUE,"EXT-TABLE";#N/A,#N/A,TRUE,"STEEL";#N/A,#N/A,TRUE,"INT-Table";#N/A,#N/A,TRUE,"STEEL";#N/A,#N/A,TRUE,"Door"}</definedName>
    <definedName name="qqq_2" localSheetId="21" hidden="1">{#N/A,#N/A,TRUE,"Basic";#N/A,#N/A,TRUE,"EXT-TABLE";#N/A,#N/A,TRUE,"STEEL";#N/A,#N/A,TRUE,"INT-Table";#N/A,#N/A,TRUE,"STEEL";#N/A,#N/A,TRUE,"Door"}</definedName>
    <definedName name="qqq_2" localSheetId="5" hidden="1">{#N/A,#N/A,TRUE,"Basic";#N/A,#N/A,TRUE,"EXT-TABLE";#N/A,#N/A,TRUE,"STEEL";#N/A,#N/A,TRUE,"INT-Table";#N/A,#N/A,TRUE,"STEEL";#N/A,#N/A,TRUE,"Door"}</definedName>
    <definedName name="qqq_2" localSheetId="13" hidden="1">{#N/A,#N/A,TRUE,"Basic";#N/A,#N/A,TRUE,"EXT-TABLE";#N/A,#N/A,TRUE,"STEEL";#N/A,#N/A,TRUE,"INT-Table";#N/A,#N/A,TRUE,"STEEL";#N/A,#N/A,TRUE,"Door"}</definedName>
    <definedName name="qqq_2" localSheetId="14" hidden="1">{#N/A,#N/A,TRUE,"Basic";#N/A,#N/A,TRUE,"EXT-TABLE";#N/A,#N/A,TRUE,"STEEL";#N/A,#N/A,TRUE,"INT-Table";#N/A,#N/A,TRUE,"STEEL";#N/A,#N/A,TRUE,"Door"}</definedName>
    <definedName name="qqq_2" localSheetId="15" hidden="1">{#N/A,#N/A,TRUE,"Basic";#N/A,#N/A,TRUE,"EXT-TABLE";#N/A,#N/A,TRUE,"STEEL";#N/A,#N/A,TRUE,"INT-Table";#N/A,#N/A,TRUE,"STEEL";#N/A,#N/A,TRUE,"Door"}</definedName>
    <definedName name="qqq_2" hidden="1">{#N/A,#N/A,TRUE,"Basic";#N/A,#N/A,TRUE,"EXT-TABLE";#N/A,#N/A,TRUE,"STEEL";#N/A,#N/A,TRUE,"INT-Table";#N/A,#N/A,TRUE,"STEEL";#N/A,#N/A,TRUE,"Door"}</definedName>
    <definedName name="qqq_2_1" localSheetId="3" hidden="1">{#N/A,#N/A,TRUE,"Basic";#N/A,#N/A,TRUE,"EXT-TABLE";#N/A,#N/A,TRUE,"STEEL";#N/A,#N/A,TRUE,"INT-Table";#N/A,#N/A,TRUE,"STEEL";#N/A,#N/A,TRUE,"Door"}</definedName>
    <definedName name="qqq_2_1" localSheetId="2" hidden="1">{#N/A,#N/A,TRUE,"Basic";#N/A,#N/A,TRUE,"EXT-TABLE";#N/A,#N/A,TRUE,"STEEL";#N/A,#N/A,TRUE,"INT-Table";#N/A,#N/A,TRUE,"STEEL";#N/A,#N/A,TRUE,"Door"}</definedName>
    <definedName name="qqq_2_1" localSheetId="4" hidden="1">{#N/A,#N/A,TRUE,"Basic";#N/A,#N/A,TRUE,"EXT-TABLE";#N/A,#N/A,TRUE,"STEEL";#N/A,#N/A,TRUE,"INT-Table";#N/A,#N/A,TRUE,"STEEL";#N/A,#N/A,TRUE,"Door"}</definedName>
    <definedName name="qqq_2_1" localSheetId="16" hidden="1">{#N/A,#N/A,TRUE,"Basic";#N/A,#N/A,TRUE,"EXT-TABLE";#N/A,#N/A,TRUE,"STEEL";#N/A,#N/A,TRUE,"INT-Table";#N/A,#N/A,TRUE,"STEEL";#N/A,#N/A,TRUE,"Door"}</definedName>
    <definedName name="qqq_2_1" localSheetId="21" hidden="1">{#N/A,#N/A,TRUE,"Basic";#N/A,#N/A,TRUE,"EXT-TABLE";#N/A,#N/A,TRUE,"STEEL";#N/A,#N/A,TRUE,"INT-Table";#N/A,#N/A,TRUE,"STEEL";#N/A,#N/A,TRUE,"Door"}</definedName>
    <definedName name="qqq_2_1" localSheetId="5" hidden="1">{#N/A,#N/A,TRUE,"Basic";#N/A,#N/A,TRUE,"EXT-TABLE";#N/A,#N/A,TRUE,"STEEL";#N/A,#N/A,TRUE,"INT-Table";#N/A,#N/A,TRUE,"STEEL";#N/A,#N/A,TRUE,"Door"}</definedName>
    <definedName name="qqq_2_1" localSheetId="13" hidden="1">{#N/A,#N/A,TRUE,"Basic";#N/A,#N/A,TRUE,"EXT-TABLE";#N/A,#N/A,TRUE,"STEEL";#N/A,#N/A,TRUE,"INT-Table";#N/A,#N/A,TRUE,"STEEL";#N/A,#N/A,TRUE,"Door"}</definedName>
    <definedName name="qqq_2_1" localSheetId="14" hidden="1">{#N/A,#N/A,TRUE,"Basic";#N/A,#N/A,TRUE,"EXT-TABLE";#N/A,#N/A,TRUE,"STEEL";#N/A,#N/A,TRUE,"INT-Table";#N/A,#N/A,TRUE,"STEEL";#N/A,#N/A,TRUE,"Door"}</definedName>
    <definedName name="qqq_2_1" localSheetId="15" hidden="1">{#N/A,#N/A,TRUE,"Basic";#N/A,#N/A,TRUE,"EXT-TABLE";#N/A,#N/A,TRUE,"STEEL";#N/A,#N/A,TRUE,"INT-Table";#N/A,#N/A,TRUE,"STEEL";#N/A,#N/A,TRUE,"Door"}</definedName>
    <definedName name="qqq_2_1" hidden="1">{#N/A,#N/A,TRUE,"Basic";#N/A,#N/A,TRUE,"EXT-TABLE";#N/A,#N/A,TRUE,"STEEL";#N/A,#N/A,TRUE,"INT-Table";#N/A,#N/A,TRUE,"STEEL";#N/A,#N/A,TRUE,"Door"}</definedName>
    <definedName name="qqq_2_2" localSheetId="3" hidden="1">{#N/A,#N/A,TRUE,"Basic";#N/A,#N/A,TRUE,"EXT-TABLE";#N/A,#N/A,TRUE,"STEEL";#N/A,#N/A,TRUE,"INT-Table";#N/A,#N/A,TRUE,"STEEL";#N/A,#N/A,TRUE,"Door"}</definedName>
    <definedName name="qqq_2_2" localSheetId="2" hidden="1">{#N/A,#N/A,TRUE,"Basic";#N/A,#N/A,TRUE,"EXT-TABLE";#N/A,#N/A,TRUE,"STEEL";#N/A,#N/A,TRUE,"INT-Table";#N/A,#N/A,TRUE,"STEEL";#N/A,#N/A,TRUE,"Door"}</definedName>
    <definedName name="qqq_2_2" localSheetId="4" hidden="1">{#N/A,#N/A,TRUE,"Basic";#N/A,#N/A,TRUE,"EXT-TABLE";#N/A,#N/A,TRUE,"STEEL";#N/A,#N/A,TRUE,"INT-Table";#N/A,#N/A,TRUE,"STEEL";#N/A,#N/A,TRUE,"Door"}</definedName>
    <definedName name="qqq_2_2" localSheetId="16" hidden="1">{#N/A,#N/A,TRUE,"Basic";#N/A,#N/A,TRUE,"EXT-TABLE";#N/A,#N/A,TRUE,"STEEL";#N/A,#N/A,TRUE,"INT-Table";#N/A,#N/A,TRUE,"STEEL";#N/A,#N/A,TRUE,"Door"}</definedName>
    <definedName name="qqq_2_2" localSheetId="21" hidden="1">{#N/A,#N/A,TRUE,"Basic";#N/A,#N/A,TRUE,"EXT-TABLE";#N/A,#N/A,TRUE,"STEEL";#N/A,#N/A,TRUE,"INT-Table";#N/A,#N/A,TRUE,"STEEL";#N/A,#N/A,TRUE,"Door"}</definedName>
    <definedName name="qqq_2_2" localSheetId="5" hidden="1">{#N/A,#N/A,TRUE,"Basic";#N/A,#N/A,TRUE,"EXT-TABLE";#N/A,#N/A,TRUE,"STEEL";#N/A,#N/A,TRUE,"INT-Table";#N/A,#N/A,TRUE,"STEEL";#N/A,#N/A,TRUE,"Door"}</definedName>
    <definedName name="qqq_2_2" localSheetId="13" hidden="1">{#N/A,#N/A,TRUE,"Basic";#N/A,#N/A,TRUE,"EXT-TABLE";#N/A,#N/A,TRUE,"STEEL";#N/A,#N/A,TRUE,"INT-Table";#N/A,#N/A,TRUE,"STEEL";#N/A,#N/A,TRUE,"Door"}</definedName>
    <definedName name="qqq_2_2" localSheetId="14" hidden="1">{#N/A,#N/A,TRUE,"Basic";#N/A,#N/A,TRUE,"EXT-TABLE";#N/A,#N/A,TRUE,"STEEL";#N/A,#N/A,TRUE,"INT-Table";#N/A,#N/A,TRUE,"STEEL";#N/A,#N/A,TRUE,"Door"}</definedName>
    <definedName name="qqq_2_2" localSheetId="15" hidden="1">{#N/A,#N/A,TRUE,"Basic";#N/A,#N/A,TRUE,"EXT-TABLE";#N/A,#N/A,TRUE,"STEEL";#N/A,#N/A,TRUE,"INT-Table";#N/A,#N/A,TRUE,"STEEL";#N/A,#N/A,TRUE,"Door"}</definedName>
    <definedName name="qqq_2_2" hidden="1">{#N/A,#N/A,TRUE,"Basic";#N/A,#N/A,TRUE,"EXT-TABLE";#N/A,#N/A,TRUE,"STEEL";#N/A,#N/A,TRUE,"INT-Table";#N/A,#N/A,TRUE,"STEEL";#N/A,#N/A,TRUE,"Door"}</definedName>
    <definedName name="qqq_3" localSheetId="3" hidden="1">{#N/A,#N/A,TRUE,"Basic";#N/A,#N/A,TRUE,"EXT-TABLE";#N/A,#N/A,TRUE,"STEEL";#N/A,#N/A,TRUE,"INT-Table";#N/A,#N/A,TRUE,"STEEL";#N/A,#N/A,TRUE,"Door"}</definedName>
    <definedName name="qqq_3" localSheetId="2" hidden="1">{#N/A,#N/A,TRUE,"Basic";#N/A,#N/A,TRUE,"EXT-TABLE";#N/A,#N/A,TRUE,"STEEL";#N/A,#N/A,TRUE,"INT-Table";#N/A,#N/A,TRUE,"STEEL";#N/A,#N/A,TRUE,"Door"}</definedName>
    <definedName name="qqq_3" localSheetId="4" hidden="1">{#N/A,#N/A,TRUE,"Basic";#N/A,#N/A,TRUE,"EXT-TABLE";#N/A,#N/A,TRUE,"STEEL";#N/A,#N/A,TRUE,"INT-Table";#N/A,#N/A,TRUE,"STEEL";#N/A,#N/A,TRUE,"Door"}</definedName>
    <definedName name="qqq_3" localSheetId="16" hidden="1">{#N/A,#N/A,TRUE,"Basic";#N/A,#N/A,TRUE,"EXT-TABLE";#N/A,#N/A,TRUE,"STEEL";#N/A,#N/A,TRUE,"INT-Table";#N/A,#N/A,TRUE,"STEEL";#N/A,#N/A,TRUE,"Door"}</definedName>
    <definedName name="qqq_3" localSheetId="21" hidden="1">{#N/A,#N/A,TRUE,"Basic";#N/A,#N/A,TRUE,"EXT-TABLE";#N/A,#N/A,TRUE,"STEEL";#N/A,#N/A,TRUE,"INT-Table";#N/A,#N/A,TRUE,"STEEL";#N/A,#N/A,TRUE,"Door"}</definedName>
    <definedName name="qqq_3" localSheetId="5" hidden="1">{#N/A,#N/A,TRUE,"Basic";#N/A,#N/A,TRUE,"EXT-TABLE";#N/A,#N/A,TRUE,"STEEL";#N/A,#N/A,TRUE,"INT-Table";#N/A,#N/A,TRUE,"STEEL";#N/A,#N/A,TRUE,"Door"}</definedName>
    <definedName name="qqq_3" localSheetId="13" hidden="1">{#N/A,#N/A,TRUE,"Basic";#N/A,#N/A,TRUE,"EXT-TABLE";#N/A,#N/A,TRUE,"STEEL";#N/A,#N/A,TRUE,"INT-Table";#N/A,#N/A,TRUE,"STEEL";#N/A,#N/A,TRUE,"Door"}</definedName>
    <definedName name="qqq_3" localSheetId="14" hidden="1">{#N/A,#N/A,TRUE,"Basic";#N/A,#N/A,TRUE,"EXT-TABLE";#N/A,#N/A,TRUE,"STEEL";#N/A,#N/A,TRUE,"INT-Table";#N/A,#N/A,TRUE,"STEEL";#N/A,#N/A,TRUE,"Door"}</definedName>
    <definedName name="qqq_3" localSheetId="15" hidden="1">{#N/A,#N/A,TRUE,"Basic";#N/A,#N/A,TRUE,"EXT-TABLE";#N/A,#N/A,TRUE,"STEEL";#N/A,#N/A,TRUE,"INT-Table";#N/A,#N/A,TRUE,"STEEL";#N/A,#N/A,TRUE,"Door"}</definedName>
    <definedName name="qqq_3" hidden="1">{#N/A,#N/A,TRUE,"Basic";#N/A,#N/A,TRUE,"EXT-TABLE";#N/A,#N/A,TRUE,"STEEL";#N/A,#N/A,TRUE,"INT-Table";#N/A,#N/A,TRUE,"STEEL";#N/A,#N/A,TRUE,"Door"}</definedName>
    <definedName name="qqq_3_1" localSheetId="3" hidden="1">{#N/A,#N/A,TRUE,"Basic";#N/A,#N/A,TRUE,"EXT-TABLE";#N/A,#N/A,TRUE,"STEEL";#N/A,#N/A,TRUE,"INT-Table";#N/A,#N/A,TRUE,"STEEL";#N/A,#N/A,TRUE,"Door"}</definedName>
    <definedName name="qqq_3_1" localSheetId="2" hidden="1">{#N/A,#N/A,TRUE,"Basic";#N/A,#N/A,TRUE,"EXT-TABLE";#N/A,#N/A,TRUE,"STEEL";#N/A,#N/A,TRUE,"INT-Table";#N/A,#N/A,TRUE,"STEEL";#N/A,#N/A,TRUE,"Door"}</definedName>
    <definedName name="qqq_3_1" localSheetId="4" hidden="1">{#N/A,#N/A,TRUE,"Basic";#N/A,#N/A,TRUE,"EXT-TABLE";#N/A,#N/A,TRUE,"STEEL";#N/A,#N/A,TRUE,"INT-Table";#N/A,#N/A,TRUE,"STEEL";#N/A,#N/A,TRUE,"Door"}</definedName>
    <definedName name="qqq_3_1" localSheetId="16" hidden="1">{#N/A,#N/A,TRUE,"Basic";#N/A,#N/A,TRUE,"EXT-TABLE";#N/A,#N/A,TRUE,"STEEL";#N/A,#N/A,TRUE,"INT-Table";#N/A,#N/A,TRUE,"STEEL";#N/A,#N/A,TRUE,"Door"}</definedName>
    <definedName name="qqq_3_1" localSheetId="21" hidden="1">{#N/A,#N/A,TRUE,"Basic";#N/A,#N/A,TRUE,"EXT-TABLE";#N/A,#N/A,TRUE,"STEEL";#N/A,#N/A,TRUE,"INT-Table";#N/A,#N/A,TRUE,"STEEL";#N/A,#N/A,TRUE,"Door"}</definedName>
    <definedName name="qqq_3_1" localSheetId="5" hidden="1">{#N/A,#N/A,TRUE,"Basic";#N/A,#N/A,TRUE,"EXT-TABLE";#N/A,#N/A,TRUE,"STEEL";#N/A,#N/A,TRUE,"INT-Table";#N/A,#N/A,TRUE,"STEEL";#N/A,#N/A,TRUE,"Door"}</definedName>
    <definedName name="qqq_3_1" localSheetId="13" hidden="1">{#N/A,#N/A,TRUE,"Basic";#N/A,#N/A,TRUE,"EXT-TABLE";#N/A,#N/A,TRUE,"STEEL";#N/A,#N/A,TRUE,"INT-Table";#N/A,#N/A,TRUE,"STEEL";#N/A,#N/A,TRUE,"Door"}</definedName>
    <definedName name="qqq_3_1" localSheetId="14" hidden="1">{#N/A,#N/A,TRUE,"Basic";#N/A,#N/A,TRUE,"EXT-TABLE";#N/A,#N/A,TRUE,"STEEL";#N/A,#N/A,TRUE,"INT-Table";#N/A,#N/A,TRUE,"STEEL";#N/A,#N/A,TRUE,"Door"}</definedName>
    <definedName name="qqq_3_1" localSheetId="15" hidden="1">{#N/A,#N/A,TRUE,"Basic";#N/A,#N/A,TRUE,"EXT-TABLE";#N/A,#N/A,TRUE,"STEEL";#N/A,#N/A,TRUE,"INT-Table";#N/A,#N/A,TRUE,"STEEL";#N/A,#N/A,TRUE,"Door"}</definedName>
    <definedName name="qqq_3_1" hidden="1">{#N/A,#N/A,TRUE,"Basic";#N/A,#N/A,TRUE,"EXT-TABLE";#N/A,#N/A,TRUE,"STEEL";#N/A,#N/A,TRUE,"INT-Table";#N/A,#N/A,TRUE,"STEEL";#N/A,#N/A,TRUE,"Door"}</definedName>
    <definedName name="qqq_3_2" localSheetId="3" hidden="1">{#N/A,#N/A,TRUE,"Basic";#N/A,#N/A,TRUE,"EXT-TABLE";#N/A,#N/A,TRUE,"STEEL";#N/A,#N/A,TRUE,"INT-Table";#N/A,#N/A,TRUE,"STEEL";#N/A,#N/A,TRUE,"Door"}</definedName>
    <definedName name="qqq_3_2" localSheetId="2" hidden="1">{#N/A,#N/A,TRUE,"Basic";#N/A,#N/A,TRUE,"EXT-TABLE";#N/A,#N/A,TRUE,"STEEL";#N/A,#N/A,TRUE,"INT-Table";#N/A,#N/A,TRUE,"STEEL";#N/A,#N/A,TRUE,"Door"}</definedName>
    <definedName name="qqq_3_2" localSheetId="4" hidden="1">{#N/A,#N/A,TRUE,"Basic";#N/A,#N/A,TRUE,"EXT-TABLE";#N/A,#N/A,TRUE,"STEEL";#N/A,#N/A,TRUE,"INT-Table";#N/A,#N/A,TRUE,"STEEL";#N/A,#N/A,TRUE,"Door"}</definedName>
    <definedName name="qqq_3_2" localSheetId="16" hidden="1">{#N/A,#N/A,TRUE,"Basic";#N/A,#N/A,TRUE,"EXT-TABLE";#N/A,#N/A,TRUE,"STEEL";#N/A,#N/A,TRUE,"INT-Table";#N/A,#N/A,TRUE,"STEEL";#N/A,#N/A,TRUE,"Door"}</definedName>
    <definedName name="qqq_3_2" localSheetId="21" hidden="1">{#N/A,#N/A,TRUE,"Basic";#N/A,#N/A,TRUE,"EXT-TABLE";#N/A,#N/A,TRUE,"STEEL";#N/A,#N/A,TRUE,"INT-Table";#N/A,#N/A,TRUE,"STEEL";#N/A,#N/A,TRUE,"Door"}</definedName>
    <definedName name="qqq_3_2" localSheetId="5" hidden="1">{#N/A,#N/A,TRUE,"Basic";#N/A,#N/A,TRUE,"EXT-TABLE";#N/A,#N/A,TRUE,"STEEL";#N/A,#N/A,TRUE,"INT-Table";#N/A,#N/A,TRUE,"STEEL";#N/A,#N/A,TRUE,"Door"}</definedName>
    <definedName name="qqq_3_2" localSheetId="13" hidden="1">{#N/A,#N/A,TRUE,"Basic";#N/A,#N/A,TRUE,"EXT-TABLE";#N/A,#N/A,TRUE,"STEEL";#N/A,#N/A,TRUE,"INT-Table";#N/A,#N/A,TRUE,"STEEL";#N/A,#N/A,TRUE,"Door"}</definedName>
    <definedName name="qqq_3_2" localSheetId="14" hidden="1">{#N/A,#N/A,TRUE,"Basic";#N/A,#N/A,TRUE,"EXT-TABLE";#N/A,#N/A,TRUE,"STEEL";#N/A,#N/A,TRUE,"INT-Table";#N/A,#N/A,TRUE,"STEEL";#N/A,#N/A,TRUE,"Door"}</definedName>
    <definedName name="qqq_3_2" localSheetId="15" hidden="1">{#N/A,#N/A,TRUE,"Basic";#N/A,#N/A,TRUE,"EXT-TABLE";#N/A,#N/A,TRUE,"STEEL";#N/A,#N/A,TRUE,"INT-Table";#N/A,#N/A,TRUE,"STEEL";#N/A,#N/A,TRUE,"Door"}</definedName>
    <definedName name="qqq_3_2" hidden="1">{#N/A,#N/A,TRUE,"Basic";#N/A,#N/A,TRUE,"EXT-TABLE";#N/A,#N/A,TRUE,"STEEL";#N/A,#N/A,TRUE,"INT-Table";#N/A,#N/A,TRUE,"STEEL";#N/A,#N/A,TRUE,"Door"}</definedName>
    <definedName name="qqq_4" localSheetId="3" hidden="1">{#N/A,#N/A,TRUE,"Basic";#N/A,#N/A,TRUE,"EXT-TABLE";#N/A,#N/A,TRUE,"STEEL";#N/A,#N/A,TRUE,"INT-Table";#N/A,#N/A,TRUE,"STEEL";#N/A,#N/A,TRUE,"Door"}</definedName>
    <definedName name="qqq_4" localSheetId="2" hidden="1">{#N/A,#N/A,TRUE,"Basic";#N/A,#N/A,TRUE,"EXT-TABLE";#N/A,#N/A,TRUE,"STEEL";#N/A,#N/A,TRUE,"INT-Table";#N/A,#N/A,TRUE,"STEEL";#N/A,#N/A,TRUE,"Door"}</definedName>
    <definedName name="qqq_4" localSheetId="4" hidden="1">{#N/A,#N/A,TRUE,"Basic";#N/A,#N/A,TRUE,"EXT-TABLE";#N/A,#N/A,TRUE,"STEEL";#N/A,#N/A,TRUE,"INT-Table";#N/A,#N/A,TRUE,"STEEL";#N/A,#N/A,TRUE,"Door"}</definedName>
    <definedName name="qqq_4" localSheetId="16" hidden="1">{#N/A,#N/A,TRUE,"Basic";#N/A,#N/A,TRUE,"EXT-TABLE";#N/A,#N/A,TRUE,"STEEL";#N/A,#N/A,TRUE,"INT-Table";#N/A,#N/A,TRUE,"STEEL";#N/A,#N/A,TRUE,"Door"}</definedName>
    <definedName name="qqq_4" localSheetId="21" hidden="1">{#N/A,#N/A,TRUE,"Basic";#N/A,#N/A,TRUE,"EXT-TABLE";#N/A,#N/A,TRUE,"STEEL";#N/A,#N/A,TRUE,"INT-Table";#N/A,#N/A,TRUE,"STEEL";#N/A,#N/A,TRUE,"Door"}</definedName>
    <definedName name="qqq_4" localSheetId="5" hidden="1">{#N/A,#N/A,TRUE,"Basic";#N/A,#N/A,TRUE,"EXT-TABLE";#N/A,#N/A,TRUE,"STEEL";#N/A,#N/A,TRUE,"INT-Table";#N/A,#N/A,TRUE,"STEEL";#N/A,#N/A,TRUE,"Door"}</definedName>
    <definedName name="qqq_4" localSheetId="13" hidden="1">{#N/A,#N/A,TRUE,"Basic";#N/A,#N/A,TRUE,"EXT-TABLE";#N/A,#N/A,TRUE,"STEEL";#N/A,#N/A,TRUE,"INT-Table";#N/A,#N/A,TRUE,"STEEL";#N/A,#N/A,TRUE,"Door"}</definedName>
    <definedName name="qqq_4" localSheetId="14" hidden="1">{#N/A,#N/A,TRUE,"Basic";#N/A,#N/A,TRUE,"EXT-TABLE";#N/A,#N/A,TRUE,"STEEL";#N/A,#N/A,TRUE,"INT-Table";#N/A,#N/A,TRUE,"STEEL";#N/A,#N/A,TRUE,"Door"}</definedName>
    <definedName name="qqq_4" localSheetId="15" hidden="1">{#N/A,#N/A,TRUE,"Basic";#N/A,#N/A,TRUE,"EXT-TABLE";#N/A,#N/A,TRUE,"STEEL";#N/A,#N/A,TRUE,"INT-Table";#N/A,#N/A,TRUE,"STEEL";#N/A,#N/A,TRUE,"Door"}</definedName>
    <definedName name="qqq_4" hidden="1">{#N/A,#N/A,TRUE,"Basic";#N/A,#N/A,TRUE,"EXT-TABLE";#N/A,#N/A,TRUE,"STEEL";#N/A,#N/A,TRUE,"INT-Table";#N/A,#N/A,TRUE,"STEEL";#N/A,#N/A,TRUE,"Door"}</definedName>
    <definedName name="qqq_4_1" localSheetId="3" hidden="1">{#N/A,#N/A,TRUE,"Basic";#N/A,#N/A,TRUE,"EXT-TABLE";#N/A,#N/A,TRUE,"STEEL";#N/A,#N/A,TRUE,"INT-Table";#N/A,#N/A,TRUE,"STEEL";#N/A,#N/A,TRUE,"Door"}</definedName>
    <definedName name="qqq_4_1" localSheetId="2" hidden="1">{#N/A,#N/A,TRUE,"Basic";#N/A,#N/A,TRUE,"EXT-TABLE";#N/A,#N/A,TRUE,"STEEL";#N/A,#N/A,TRUE,"INT-Table";#N/A,#N/A,TRUE,"STEEL";#N/A,#N/A,TRUE,"Door"}</definedName>
    <definedName name="qqq_4_1" localSheetId="4" hidden="1">{#N/A,#N/A,TRUE,"Basic";#N/A,#N/A,TRUE,"EXT-TABLE";#N/A,#N/A,TRUE,"STEEL";#N/A,#N/A,TRUE,"INT-Table";#N/A,#N/A,TRUE,"STEEL";#N/A,#N/A,TRUE,"Door"}</definedName>
    <definedName name="qqq_4_1" localSheetId="16" hidden="1">{#N/A,#N/A,TRUE,"Basic";#N/A,#N/A,TRUE,"EXT-TABLE";#N/A,#N/A,TRUE,"STEEL";#N/A,#N/A,TRUE,"INT-Table";#N/A,#N/A,TRUE,"STEEL";#N/A,#N/A,TRUE,"Door"}</definedName>
    <definedName name="qqq_4_1" localSheetId="21" hidden="1">{#N/A,#N/A,TRUE,"Basic";#N/A,#N/A,TRUE,"EXT-TABLE";#N/A,#N/A,TRUE,"STEEL";#N/A,#N/A,TRUE,"INT-Table";#N/A,#N/A,TRUE,"STEEL";#N/A,#N/A,TRUE,"Door"}</definedName>
    <definedName name="qqq_4_1" localSheetId="5" hidden="1">{#N/A,#N/A,TRUE,"Basic";#N/A,#N/A,TRUE,"EXT-TABLE";#N/A,#N/A,TRUE,"STEEL";#N/A,#N/A,TRUE,"INT-Table";#N/A,#N/A,TRUE,"STEEL";#N/A,#N/A,TRUE,"Door"}</definedName>
    <definedName name="qqq_4_1" localSheetId="13" hidden="1">{#N/A,#N/A,TRUE,"Basic";#N/A,#N/A,TRUE,"EXT-TABLE";#N/A,#N/A,TRUE,"STEEL";#N/A,#N/A,TRUE,"INT-Table";#N/A,#N/A,TRUE,"STEEL";#N/A,#N/A,TRUE,"Door"}</definedName>
    <definedName name="qqq_4_1" localSheetId="14" hidden="1">{#N/A,#N/A,TRUE,"Basic";#N/A,#N/A,TRUE,"EXT-TABLE";#N/A,#N/A,TRUE,"STEEL";#N/A,#N/A,TRUE,"INT-Table";#N/A,#N/A,TRUE,"STEEL";#N/A,#N/A,TRUE,"Door"}</definedName>
    <definedName name="qqq_4_1" localSheetId="15" hidden="1">{#N/A,#N/A,TRUE,"Basic";#N/A,#N/A,TRUE,"EXT-TABLE";#N/A,#N/A,TRUE,"STEEL";#N/A,#N/A,TRUE,"INT-Table";#N/A,#N/A,TRUE,"STEEL";#N/A,#N/A,TRUE,"Door"}</definedName>
    <definedName name="qqq_4_1" hidden="1">{#N/A,#N/A,TRUE,"Basic";#N/A,#N/A,TRUE,"EXT-TABLE";#N/A,#N/A,TRUE,"STEEL";#N/A,#N/A,TRUE,"INT-Table";#N/A,#N/A,TRUE,"STEEL";#N/A,#N/A,TRUE,"Door"}</definedName>
    <definedName name="qqq_4_2" localSheetId="3" hidden="1">{#N/A,#N/A,TRUE,"Basic";#N/A,#N/A,TRUE,"EXT-TABLE";#N/A,#N/A,TRUE,"STEEL";#N/A,#N/A,TRUE,"INT-Table";#N/A,#N/A,TRUE,"STEEL";#N/A,#N/A,TRUE,"Door"}</definedName>
    <definedName name="qqq_4_2" localSheetId="2" hidden="1">{#N/A,#N/A,TRUE,"Basic";#N/A,#N/A,TRUE,"EXT-TABLE";#N/A,#N/A,TRUE,"STEEL";#N/A,#N/A,TRUE,"INT-Table";#N/A,#N/A,TRUE,"STEEL";#N/A,#N/A,TRUE,"Door"}</definedName>
    <definedName name="qqq_4_2" localSheetId="4" hidden="1">{#N/A,#N/A,TRUE,"Basic";#N/A,#N/A,TRUE,"EXT-TABLE";#N/A,#N/A,TRUE,"STEEL";#N/A,#N/A,TRUE,"INT-Table";#N/A,#N/A,TRUE,"STEEL";#N/A,#N/A,TRUE,"Door"}</definedName>
    <definedName name="qqq_4_2" localSheetId="16" hidden="1">{#N/A,#N/A,TRUE,"Basic";#N/A,#N/A,TRUE,"EXT-TABLE";#N/A,#N/A,TRUE,"STEEL";#N/A,#N/A,TRUE,"INT-Table";#N/A,#N/A,TRUE,"STEEL";#N/A,#N/A,TRUE,"Door"}</definedName>
    <definedName name="qqq_4_2" localSheetId="21" hidden="1">{#N/A,#N/A,TRUE,"Basic";#N/A,#N/A,TRUE,"EXT-TABLE";#N/A,#N/A,TRUE,"STEEL";#N/A,#N/A,TRUE,"INT-Table";#N/A,#N/A,TRUE,"STEEL";#N/A,#N/A,TRUE,"Door"}</definedName>
    <definedName name="qqq_4_2" localSheetId="5" hidden="1">{#N/A,#N/A,TRUE,"Basic";#N/A,#N/A,TRUE,"EXT-TABLE";#N/A,#N/A,TRUE,"STEEL";#N/A,#N/A,TRUE,"INT-Table";#N/A,#N/A,TRUE,"STEEL";#N/A,#N/A,TRUE,"Door"}</definedName>
    <definedName name="qqq_4_2" localSheetId="13" hidden="1">{#N/A,#N/A,TRUE,"Basic";#N/A,#N/A,TRUE,"EXT-TABLE";#N/A,#N/A,TRUE,"STEEL";#N/A,#N/A,TRUE,"INT-Table";#N/A,#N/A,TRUE,"STEEL";#N/A,#N/A,TRUE,"Door"}</definedName>
    <definedName name="qqq_4_2" localSheetId="14" hidden="1">{#N/A,#N/A,TRUE,"Basic";#N/A,#N/A,TRUE,"EXT-TABLE";#N/A,#N/A,TRUE,"STEEL";#N/A,#N/A,TRUE,"INT-Table";#N/A,#N/A,TRUE,"STEEL";#N/A,#N/A,TRUE,"Door"}</definedName>
    <definedName name="qqq_4_2" localSheetId="15" hidden="1">{#N/A,#N/A,TRUE,"Basic";#N/A,#N/A,TRUE,"EXT-TABLE";#N/A,#N/A,TRUE,"STEEL";#N/A,#N/A,TRUE,"INT-Table";#N/A,#N/A,TRUE,"STEEL";#N/A,#N/A,TRUE,"Door"}</definedName>
    <definedName name="qqq_4_2" hidden="1">{#N/A,#N/A,TRUE,"Basic";#N/A,#N/A,TRUE,"EXT-TABLE";#N/A,#N/A,TRUE,"STEEL";#N/A,#N/A,TRUE,"INT-Table";#N/A,#N/A,TRUE,"STEEL";#N/A,#N/A,TRUE,"Door"}</definedName>
    <definedName name="qqq_5" localSheetId="3" hidden="1">{#N/A,#N/A,TRUE,"Basic";#N/A,#N/A,TRUE,"EXT-TABLE";#N/A,#N/A,TRUE,"STEEL";#N/A,#N/A,TRUE,"INT-Table";#N/A,#N/A,TRUE,"STEEL";#N/A,#N/A,TRUE,"Door"}</definedName>
    <definedName name="qqq_5" localSheetId="2" hidden="1">{#N/A,#N/A,TRUE,"Basic";#N/A,#N/A,TRUE,"EXT-TABLE";#N/A,#N/A,TRUE,"STEEL";#N/A,#N/A,TRUE,"INT-Table";#N/A,#N/A,TRUE,"STEEL";#N/A,#N/A,TRUE,"Door"}</definedName>
    <definedName name="qqq_5" localSheetId="4" hidden="1">{#N/A,#N/A,TRUE,"Basic";#N/A,#N/A,TRUE,"EXT-TABLE";#N/A,#N/A,TRUE,"STEEL";#N/A,#N/A,TRUE,"INT-Table";#N/A,#N/A,TRUE,"STEEL";#N/A,#N/A,TRUE,"Door"}</definedName>
    <definedName name="qqq_5" localSheetId="16" hidden="1">{#N/A,#N/A,TRUE,"Basic";#N/A,#N/A,TRUE,"EXT-TABLE";#N/A,#N/A,TRUE,"STEEL";#N/A,#N/A,TRUE,"INT-Table";#N/A,#N/A,TRUE,"STEEL";#N/A,#N/A,TRUE,"Door"}</definedName>
    <definedName name="qqq_5" localSheetId="21" hidden="1">{#N/A,#N/A,TRUE,"Basic";#N/A,#N/A,TRUE,"EXT-TABLE";#N/A,#N/A,TRUE,"STEEL";#N/A,#N/A,TRUE,"INT-Table";#N/A,#N/A,TRUE,"STEEL";#N/A,#N/A,TRUE,"Door"}</definedName>
    <definedName name="qqq_5" localSheetId="5" hidden="1">{#N/A,#N/A,TRUE,"Basic";#N/A,#N/A,TRUE,"EXT-TABLE";#N/A,#N/A,TRUE,"STEEL";#N/A,#N/A,TRUE,"INT-Table";#N/A,#N/A,TRUE,"STEEL";#N/A,#N/A,TRUE,"Door"}</definedName>
    <definedName name="qqq_5" localSheetId="13" hidden="1">{#N/A,#N/A,TRUE,"Basic";#N/A,#N/A,TRUE,"EXT-TABLE";#N/A,#N/A,TRUE,"STEEL";#N/A,#N/A,TRUE,"INT-Table";#N/A,#N/A,TRUE,"STEEL";#N/A,#N/A,TRUE,"Door"}</definedName>
    <definedName name="qqq_5" localSheetId="14" hidden="1">{#N/A,#N/A,TRUE,"Basic";#N/A,#N/A,TRUE,"EXT-TABLE";#N/A,#N/A,TRUE,"STEEL";#N/A,#N/A,TRUE,"INT-Table";#N/A,#N/A,TRUE,"STEEL";#N/A,#N/A,TRUE,"Door"}</definedName>
    <definedName name="qqq_5" localSheetId="15" hidden="1">{#N/A,#N/A,TRUE,"Basic";#N/A,#N/A,TRUE,"EXT-TABLE";#N/A,#N/A,TRUE,"STEEL";#N/A,#N/A,TRUE,"INT-Table";#N/A,#N/A,TRUE,"STEEL";#N/A,#N/A,TRUE,"Door"}</definedName>
    <definedName name="qqq_5" hidden="1">{#N/A,#N/A,TRUE,"Basic";#N/A,#N/A,TRUE,"EXT-TABLE";#N/A,#N/A,TRUE,"STEEL";#N/A,#N/A,TRUE,"INT-Table";#N/A,#N/A,TRUE,"STEEL";#N/A,#N/A,TRUE,"Door"}</definedName>
    <definedName name="qqq_5_1" localSheetId="3" hidden="1">{#N/A,#N/A,TRUE,"Basic";#N/A,#N/A,TRUE,"EXT-TABLE";#N/A,#N/A,TRUE,"STEEL";#N/A,#N/A,TRUE,"INT-Table";#N/A,#N/A,TRUE,"STEEL";#N/A,#N/A,TRUE,"Door"}</definedName>
    <definedName name="qqq_5_1" localSheetId="2" hidden="1">{#N/A,#N/A,TRUE,"Basic";#N/A,#N/A,TRUE,"EXT-TABLE";#N/A,#N/A,TRUE,"STEEL";#N/A,#N/A,TRUE,"INT-Table";#N/A,#N/A,TRUE,"STEEL";#N/A,#N/A,TRUE,"Door"}</definedName>
    <definedName name="qqq_5_1" localSheetId="4" hidden="1">{#N/A,#N/A,TRUE,"Basic";#N/A,#N/A,TRUE,"EXT-TABLE";#N/A,#N/A,TRUE,"STEEL";#N/A,#N/A,TRUE,"INT-Table";#N/A,#N/A,TRUE,"STEEL";#N/A,#N/A,TRUE,"Door"}</definedName>
    <definedName name="qqq_5_1" localSheetId="16" hidden="1">{#N/A,#N/A,TRUE,"Basic";#N/A,#N/A,TRUE,"EXT-TABLE";#N/A,#N/A,TRUE,"STEEL";#N/A,#N/A,TRUE,"INT-Table";#N/A,#N/A,TRUE,"STEEL";#N/A,#N/A,TRUE,"Door"}</definedName>
    <definedName name="qqq_5_1" localSheetId="21" hidden="1">{#N/A,#N/A,TRUE,"Basic";#N/A,#N/A,TRUE,"EXT-TABLE";#N/A,#N/A,TRUE,"STEEL";#N/A,#N/A,TRUE,"INT-Table";#N/A,#N/A,TRUE,"STEEL";#N/A,#N/A,TRUE,"Door"}</definedName>
    <definedName name="qqq_5_1" localSheetId="5" hidden="1">{#N/A,#N/A,TRUE,"Basic";#N/A,#N/A,TRUE,"EXT-TABLE";#N/A,#N/A,TRUE,"STEEL";#N/A,#N/A,TRUE,"INT-Table";#N/A,#N/A,TRUE,"STEEL";#N/A,#N/A,TRUE,"Door"}</definedName>
    <definedName name="qqq_5_1" localSheetId="13" hidden="1">{#N/A,#N/A,TRUE,"Basic";#N/A,#N/A,TRUE,"EXT-TABLE";#N/A,#N/A,TRUE,"STEEL";#N/A,#N/A,TRUE,"INT-Table";#N/A,#N/A,TRUE,"STEEL";#N/A,#N/A,TRUE,"Door"}</definedName>
    <definedName name="qqq_5_1" localSheetId="14" hidden="1">{#N/A,#N/A,TRUE,"Basic";#N/A,#N/A,TRUE,"EXT-TABLE";#N/A,#N/A,TRUE,"STEEL";#N/A,#N/A,TRUE,"INT-Table";#N/A,#N/A,TRUE,"STEEL";#N/A,#N/A,TRUE,"Door"}</definedName>
    <definedName name="qqq_5_1" localSheetId="15" hidden="1">{#N/A,#N/A,TRUE,"Basic";#N/A,#N/A,TRUE,"EXT-TABLE";#N/A,#N/A,TRUE,"STEEL";#N/A,#N/A,TRUE,"INT-Table";#N/A,#N/A,TRUE,"STEEL";#N/A,#N/A,TRUE,"Door"}</definedName>
    <definedName name="qqq_5_1" hidden="1">{#N/A,#N/A,TRUE,"Basic";#N/A,#N/A,TRUE,"EXT-TABLE";#N/A,#N/A,TRUE,"STEEL";#N/A,#N/A,TRUE,"INT-Table";#N/A,#N/A,TRUE,"STEEL";#N/A,#N/A,TRUE,"Door"}</definedName>
    <definedName name="qqq_5_2" localSheetId="3" hidden="1">{#N/A,#N/A,TRUE,"Basic";#N/A,#N/A,TRUE,"EXT-TABLE";#N/A,#N/A,TRUE,"STEEL";#N/A,#N/A,TRUE,"INT-Table";#N/A,#N/A,TRUE,"STEEL";#N/A,#N/A,TRUE,"Door"}</definedName>
    <definedName name="qqq_5_2" localSheetId="2" hidden="1">{#N/A,#N/A,TRUE,"Basic";#N/A,#N/A,TRUE,"EXT-TABLE";#N/A,#N/A,TRUE,"STEEL";#N/A,#N/A,TRUE,"INT-Table";#N/A,#N/A,TRUE,"STEEL";#N/A,#N/A,TRUE,"Door"}</definedName>
    <definedName name="qqq_5_2" localSheetId="4" hidden="1">{#N/A,#N/A,TRUE,"Basic";#N/A,#N/A,TRUE,"EXT-TABLE";#N/A,#N/A,TRUE,"STEEL";#N/A,#N/A,TRUE,"INT-Table";#N/A,#N/A,TRUE,"STEEL";#N/A,#N/A,TRUE,"Door"}</definedName>
    <definedName name="qqq_5_2" localSheetId="16" hidden="1">{#N/A,#N/A,TRUE,"Basic";#N/A,#N/A,TRUE,"EXT-TABLE";#N/A,#N/A,TRUE,"STEEL";#N/A,#N/A,TRUE,"INT-Table";#N/A,#N/A,TRUE,"STEEL";#N/A,#N/A,TRUE,"Door"}</definedName>
    <definedName name="qqq_5_2" localSheetId="21" hidden="1">{#N/A,#N/A,TRUE,"Basic";#N/A,#N/A,TRUE,"EXT-TABLE";#N/A,#N/A,TRUE,"STEEL";#N/A,#N/A,TRUE,"INT-Table";#N/A,#N/A,TRUE,"STEEL";#N/A,#N/A,TRUE,"Door"}</definedName>
    <definedName name="qqq_5_2" localSheetId="5" hidden="1">{#N/A,#N/A,TRUE,"Basic";#N/A,#N/A,TRUE,"EXT-TABLE";#N/A,#N/A,TRUE,"STEEL";#N/A,#N/A,TRUE,"INT-Table";#N/A,#N/A,TRUE,"STEEL";#N/A,#N/A,TRUE,"Door"}</definedName>
    <definedName name="qqq_5_2" localSheetId="13" hidden="1">{#N/A,#N/A,TRUE,"Basic";#N/A,#N/A,TRUE,"EXT-TABLE";#N/A,#N/A,TRUE,"STEEL";#N/A,#N/A,TRUE,"INT-Table";#N/A,#N/A,TRUE,"STEEL";#N/A,#N/A,TRUE,"Door"}</definedName>
    <definedName name="qqq_5_2" localSheetId="14" hidden="1">{#N/A,#N/A,TRUE,"Basic";#N/A,#N/A,TRUE,"EXT-TABLE";#N/A,#N/A,TRUE,"STEEL";#N/A,#N/A,TRUE,"INT-Table";#N/A,#N/A,TRUE,"STEEL";#N/A,#N/A,TRUE,"Door"}</definedName>
    <definedName name="qqq_5_2" localSheetId="15" hidden="1">{#N/A,#N/A,TRUE,"Basic";#N/A,#N/A,TRUE,"EXT-TABLE";#N/A,#N/A,TRUE,"STEEL";#N/A,#N/A,TRUE,"INT-Table";#N/A,#N/A,TRUE,"STEEL";#N/A,#N/A,TRUE,"Door"}</definedName>
    <definedName name="qqq_5_2" hidden="1">{#N/A,#N/A,TRUE,"Basic";#N/A,#N/A,TRUE,"EXT-TABLE";#N/A,#N/A,TRUE,"STEEL";#N/A,#N/A,TRUE,"INT-Table";#N/A,#N/A,TRUE,"STEEL";#N/A,#N/A,TRUE,"Door"}</definedName>
    <definedName name="qqqq" localSheetId="3" hidden="1">{"'장비'!$A$3:$M$12"}</definedName>
    <definedName name="qqqq" localSheetId="2" hidden="1">{"'장비'!$A$3:$M$12"}</definedName>
    <definedName name="qqqq" localSheetId="4" hidden="1">{"'장비'!$A$3:$M$12"}</definedName>
    <definedName name="qqqq" localSheetId="16" hidden="1">{"'장비'!$A$3:$M$12"}</definedName>
    <definedName name="qqqq" localSheetId="21" hidden="1">{"'장비'!$A$3:$M$12"}</definedName>
    <definedName name="qqqq" localSheetId="5" hidden="1">{"'장비'!$A$3:$M$12"}</definedName>
    <definedName name="qqqq" localSheetId="13" hidden="1">{"'장비'!$A$3:$M$12"}</definedName>
    <definedName name="qqqq" localSheetId="14" hidden="1">{"'장비'!$A$3:$M$12"}</definedName>
    <definedName name="qqqq" localSheetId="15" hidden="1">{"'장비'!$A$3:$M$12"}</definedName>
    <definedName name="qqqq" hidden="1">{"'장비'!$A$3:$M$12"}</definedName>
    <definedName name="QQQQ_1" localSheetId="3" hidden="1">{#N/A,#N/A,TRUE,"Basic";#N/A,#N/A,TRUE,"EXT-TABLE";#N/A,#N/A,TRUE,"STEEL";#N/A,#N/A,TRUE,"INT-Table";#N/A,#N/A,TRUE,"STEEL";#N/A,#N/A,TRUE,"Door"}</definedName>
    <definedName name="QQQQ_1" localSheetId="2" hidden="1">{#N/A,#N/A,TRUE,"Basic";#N/A,#N/A,TRUE,"EXT-TABLE";#N/A,#N/A,TRUE,"STEEL";#N/A,#N/A,TRUE,"INT-Table";#N/A,#N/A,TRUE,"STEEL";#N/A,#N/A,TRUE,"Door"}</definedName>
    <definedName name="QQQQ_1" localSheetId="4" hidden="1">{#N/A,#N/A,TRUE,"Basic";#N/A,#N/A,TRUE,"EXT-TABLE";#N/A,#N/A,TRUE,"STEEL";#N/A,#N/A,TRUE,"INT-Table";#N/A,#N/A,TRUE,"STEEL";#N/A,#N/A,TRUE,"Door"}</definedName>
    <definedName name="QQQQ_1" localSheetId="16" hidden="1">{#N/A,#N/A,TRUE,"Basic";#N/A,#N/A,TRUE,"EXT-TABLE";#N/A,#N/A,TRUE,"STEEL";#N/A,#N/A,TRUE,"INT-Table";#N/A,#N/A,TRUE,"STEEL";#N/A,#N/A,TRUE,"Door"}</definedName>
    <definedName name="QQQQ_1" localSheetId="21" hidden="1">{#N/A,#N/A,TRUE,"Basic";#N/A,#N/A,TRUE,"EXT-TABLE";#N/A,#N/A,TRUE,"STEEL";#N/A,#N/A,TRUE,"INT-Table";#N/A,#N/A,TRUE,"STEEL";#N/A,#N/A,TRUE,"Door"}</definedName>
    <definedName name="QQQQ_1" localSheetId="5" hidden="1">{#N/A,#N/A,TRUE,"Basic";#N/A,#N/A,TRUE,"EXT-TABLE";#N/A,#N/A,TRUE,"STEEL";#N/A,#N/A,TRUE,"INT-Table";#N/A,#N/A,TRUE,"STEEL";#N/A,#N/A,TRUE,"Door"}</definedName>
    <definedName name="QQQQ_1" localSheetId="13" hidden="1">{#N/A,#N/A,TRUE,"Basic";#N/A,#N/A,TRUE,"EXT-TABLE";#N/A,#N/A,TRUE,"STEEL";#N/A,#N/A,TRUE,"INT-Table";#N/A,#N/A,TRUE,"STEEL";#N/A,#N/A,TRUE,"Door"}</definedName>
    <definedName name="QQQQ_1" localSheetId="14" hidden="1">{#N/A,#N/A,TRUE,"Basic";#N/A,#N/A,TRUE,"EXT-TABLE";#N/A,#N/A,TRUE,"STEEL";#N/A,#N/A,TRUE,"INT-Table";#N/A,#N/A,TRUE,"STEEL";#N/A,#N/A,TRUE,"Door"}</definedName>
    <definedName name="QQQQ_1" localSheetId="15" hidden="1">{#N/A,#N/A,TRUE,"Basic";#N/A,#N/A,TRUE,"EXT-TABLE";#N/A,#N/A,TRUE,"STEEL";#N/A,#N/A,TRUE,"INT-Table";#N/A,#N/A,TRUE,"STEEL";#N/A,#N/A,TRUE,"Door"}</definedName>
    <definedName name="QQQQ_1" hidden="1">{#N/A,#N/A,TRUE,"Basic";#N/A,#N/A,TRUE,"EXT-TABLE";#N/A,#N/A,TRUE,"STEEL";#N/A,#N/A,TRUE,"INT-Table";#N/A,#N/A,TRUE,"STEEL";#N/A,#N/A,TRUE,"Door"}</definedName>
    <definedName name="QQQQ_1_1" localSheetId="3" hidden="1">{#N/A,#N/A,TRUE,"Basic";#N/A,#N/A,TRUE,"EXT-TABLE";#N/A,#N/A,TRUE,"STEEL";#N/A,#N/A,TRUE,"INT-Table";#N/A,#N/A,TRUE,"STEEL";#N/A,#N/A,TRUE,"Door"}</definedName>
    <definedName name="QQQQ_1_1" localSheetId="2" hidden="1">{#N/A,#N/A,TRUE,"Basic";#N/A,#N/A,TRUE,"EXT-TABLE";#N/A,#N/A,TRUE,"STEEL";#N/A,#N/A,TRUE,"INT-Table";#N/A,#N/A,TRUE,"STEEL";#N/A,#N/A,TRUE,"Door"}</definedName>
    <definedName name="QQQQ_1_1" localSheetId="4" hidden="1">{#N/A,#N/A,TRUE,"Basic";#N/A,#N/A,TRUE,"EXT-TABLE";#N/A,#N/A,TRUE,"STEEL";#N/A,#N/A,TRUE,"INT-Table";#N/A,#N/A,TRUE,"STEEL";#N/A,#N/A,TRUE,"Door"}</definedName>
    <definedName name="QQQQ_1_1" localSheetId="16" hidden="1">{#N/A,#N/A,TRUE,"Basic";#N/A,#N/A,TRUE,"EXT-TABLE";#N/A,#N/A,TRUE,"STEEL";#N/A,#N/A,TRUE,"INT-Table";#N/A,#N/A,TRUE,"STEEL";#N/A,#N/A,TRUE,"Door"}</definedName>
    <definedName name="QQQQ_1_1" localSheetId="21" hidden="1">{#N/A,#N/A,TRUE,"Basic";#N/A,#N/A,TRUE,"EXT-TABLE";#N/A,#N/A,TRUE,"STEEL";#N/A,#N/A,TRUE,"INT-Table";#N/A,#N/A,TRUE,"STEEL";#N/A,#N/A,TRUE,"Door"}</definedName>
    <definedName name="QQQQ_1_1" localSheetId="5" hidden="1">{#N/A,#N/A,TRUE,"Basic";#N/A,#N/A,TRUE,"EXT-TABLE";#N/A,#N/A,TRUE,"STEEL";#N/A,#N/A,TRUE,"INT-Table";#N/A,#N/A,TRUE,"STEEL";#N/A,#N/A,TRUE,"Door"}</definedName>
    <definedName name="QQQQ_1_1" localSheetId="13" hidden="1">{#N/A,#N/A,TRUE,"Basic";#N/A,#N/A,TRUE,"EXT-TABLE";#N/A,#N/A,TRUE,"STEEL";#N/A,#N/A,TRUE,"INT-Table";#N/A,#N/A,TRUE,"STEEL";#N/A,#N/A,TRUE,"Door"}</definedName>
    <definedName name="QQQQ_1_1" localSheetId="14" hidden="1">{#N/A,#N/A,TRUE,"Basic";#N/A,#N/A,TRUE,"EXT-TABLE";#N/A,#N/A,TRUE,"STEEL";#N/A,#N/A,TRUE,"INT-Table";#N/A,#N/A,TRUE,"STEEL";#N/A,#N/A,TRUE,"Door"}</definedName>
    <definedName name="QQQQ_1_1" localSheetId="15" hidden="1">{#N/A,#N/A,TRUE,"Basic";#N/A,#N/A,TRUE,"EXT-TABLE";#N/A,#N/A,TRUE,"STEEL";#N/A,#N/A,TRUE,"INT-Table";#N/A,#N/A,TRUE,"STEEL";#N/A,#N/A,TRUE,"Door"}</definedName>
    <definedName name="QQQQ_1_1" hidden="1">{#N/A,#N/A,TRUE,"Basic";#N/A,#N/A,TRUE,"EXT-TABLE";#N/A,#N/A,TRUE,"STEEL";#N/A,#N/A,TRUE,"INT-Table";#N/A,#N/A,TRUE,"STEEL";#N/A,#N/A,TRUE,"Door"}</definedName>
    <definedName name="QQQQ_1_2" localSheetId="3" hidden="1">{#N/A,#N/A,TRUE,"Basic";#N/A,#N/A,TRUE,"EXT-TABLE";#N/A,#N/A,TRUE,"STEEL";#N/A,#N/A,TRUE,"INT-Table";#N/A,#N/A,TRUE,"STEEL";#N/A,#N/A,TRUE,"Door"}</definedName>
    <definedName name="QQQQ_1_2" localSheetId="2" hidden="1">{#N/A,#N/A,TRUE,"Basic";#N/A,#N/A,TRUE,"EXT-TABLE";#N/A,#N/A,TRUE,"STEEL";#N/A,#N/A,TRUE,"INT-Table";#N/A,#N/A,TRUE,"STEEL";#N/A,#N/A,TRUE,"Door"}</definedName>
    <definedName name="QQQQ_1_2" localSheetId="4" hidden="1">{#N/A,#N/A,TRUE,"Basic";#N/A,#N/A,TRUE,"EXT-TABLE";#N/A,#N/A,TRUE,"STEEL";#N/A,#N/A,TRUE,"INT-Table";#N/A,#N/A,TRUE,"STEEL";#N/A,#N/A,TRUE,"Door"}</definedName>
    <definedName name="QQQQ_1_2" localSheetId="16" hidden="1">{#N/A,#N/A,TRUE,"Basic";#N/A,#N/A,TRUE,"EXT-TABLE";#N/A,#N/A,TRUE,"STEEL";#N/A,#N/A,TRUE,"INT-Table";#N/A,#N/A,TRUE,"STEEL";#N/A,#N/A,TRUE,"Door"}</definedName>
    <definedName name="QQQQ_1_2" localSheetId="21" hidden="1">{#N/A,#N/A,TRUE,"Basic";#N/A,#N/A,TRUE,"EXT-TABLE";#N/A,#N/A,TRUE,"STEEL";#N/A,#N/A,TRUE,"INT-Table";#N/A,#N/A,TRUE,"STEEL";#N/A,#N/A,TRUE,"Door"}</definedName>
    <definedName name="QQQQ_1_2" localSheetId="5" hidden="1">{#N/A,#N/A,TRUE,"Basic";#N/A,#N/A,TRUE,"EXT-TABLE";#N/A,#N/A,TRUE,"STEEL";#N/A,#N/A,TRUE,"INT-Table";#N/A,#N/A,TRUE,"STEEL";#N/A,#N/A,TRUE,"Door"}</definedName>
    <definedName name="QQQQ_1_2" localSheetId="13" hidden="1">{#N/A,#N/A,TRUE,"Basic";#N/A,#N/A,TRUE,"EXT-TABLE";#N/A,#N/A,TRUE,"STEEL";#N/A,#N/A,TRUE,"INT-Table";#N/A,#N/A,TRUE,"STEEL";#N/A,#N/A,TRUE,"Door"}</definedName>
    <definedName name="QQQQ_1_2" localSheetId="14" hidden="1">{#N/A,#N/A,TRUE,"Basic";#N/A,#N/A,TRUE,"EXT-TABLE";#N/A,#N/A,TRUE,"STEEL";#N/A,#N/A,TRUE,"INT-Table";#N/A,#N/A,TRUE,"STEEL";#N/A,#N/A,TRUE,"Door"}</definedName>
    <definedName name="QQQQ_1_2" localSheetId="15" hidden="1">{#N/A,#N/A,TRUE,"Basic";#N/A,#N/A,TRUE,"EXT-TABLE";#N/A,#N/A,TRUE,"STEEL";#N/A,#N/A,TRUE,"INT-Table";#N/A,#N/A,TRUE,"STEEL";#N/A,#N/A,TRUE,"Door"}</definedName>
    <definedName name="QQQQ_1_2" hidden="1">{#N/A,#N/A,TRUE,"Basic";#N/A,#N/A,TRUE,"EXT-TABLE";#N/A,#N/A,TRUE,"STEEL";#N/A,#N/A,TRUE,"INT-Table";#N/A,#N/A,TRUE,"STEEL";#N/A,#N/A,TRUE,"Door"}</definedName>
    <definedName name="QQQQ_2" localSheetId="3" hidden="1">{#N/A,#N/A,TRUE,"Basic";#N/A,#N/A,TRUE,"EXT-TABLE";#N/A,#N/A,TRUE,"STEEL";#N/A,#N/A,TRUE,"INT-Table";#N/A,#N/A,TRUE,"STEEL";#N/A,#N/A,TRUE,"Door"}</definedName>
    <definedName name="QQQQ_2" localSheetId="2" hidden="1">{#N/A,#N/A,TRUE,"Basic";#N/A,#N/A,TRUE,"EXT-TABLE";#N/A,#N/A,TRUE,"STEEL";#N/A,#N/A,TRUE,"INT-Table";#N/A,#N/A,TRUE,"STEEL";#N/A,#N/A,TRUE,"Door"}</definedName>
    <definedName name="QQQQ_2" localSheetId="4" hidden="1">{#N/A,#N/A,TRUE,"Basic";#N/A,#N/A,TRUE,"EXT-TABLE";#N/A,#N/A,TRUE,"STEEL";#N/A,#N/A,TRUE,"INT-Table";#N/A,#N/A,TRUE,"STEEL";#N/A,#N/A,TRUE,"Door"}</definedName>
    <definedName name="QQQQ_2" localSheetId="16" hidden="1">{#N/A,#N/A,TRUE,"Basic";#N/A,#N/A,TRUE,"EXT-TABLE";#N/A,#N/A,TRUE,"STEEL";#N/A,#N/A,TRUE,"INT-Table";#N/A,#N/A,TRUE,"STEEL";#N/A,#N/A,TRUE,"Door"}</definedName>
    <definedName name="QQQQ_2" localSheetId="21" hidden="1">{#N/A,#N/A,TRUE,"Basic";#N/A,#N/A,TRUE,"EXT-TABLE";#N/A,#N/A,TRUE,"STEEL";#N/A,#N/A,TRUE,"INT-Table";#N/A,#N/A,TRUE,"STEEL";#N/A,#N/A,TRUE,"Door"}</definedName>
    <definedName name="QQQQ_2" localSheetId="5" hidden="1">{#N/A,#N/A,TRUE,"Basic";#N/A,#N/A,TRUE,"EXT-TABLE";#N/A,#N/A,TRUE,"STEEL";#N/A,#N/A,TRUE,"INT-Table";#N/A,#N/A,TRUE,"STEEL";#N/A,#N/A,TRUE,"Door"}</definedName>
    <definedName name="QQQQ_2" localSheetId="13" hidden="1">{#N/A,#N/A,TRUE,"Basic";#N/A,#N/A,TRUE,"EXT-TABLE";#N/A,#N/A,TRUE,"STEEL";#N/A,#N/A,TRUE,"INT-Table";#N/A,#N/A,TRUE,"STEEL";#N/A,#N/A,TRUE,"Door"}</definedName>
    <definedName name="QQQQ_2" localSheetId="14" hidden="1">{#N/A,#N/A,TRUE,"Basic";#N/A,#N/A,TRUE,"EXT-TABLE";#N/A,#N/A,TRUE,"STEEL";#N/A,#N/A,TRUE,"INT-Table";#N/A,#N/A,TRUE,"STEEL";#N/A,#N/A,TRUE,"Door"}</definedName>
    <definedName name="QQQQ_2" localSheetId="15" hidden="1">{#N/A,#N/A,TRUE,"Basic";#N/A,#N/A,TRUE,"EXT-TABLE";#N/A,#N/A,TRUE,"STEEL";#N/A,#N/A,TRUE,"INT-Table";#N/A,#N/A,TRUE,"STEEL";#N/A,#N/A,TRUE,"Door"}</definedName>
    <definedName name="QQQQ_2" hidden="1">{#N/A,#N/A,TRUE,"Basic";#N/A,#N/A,TRUE,"EXT-TABLE";#N/A,#N/A,TRUE,"STEEL";#N/A,#N/A,TRUE,"INT-Table";#N/A,#N/A,TRUE,"STEEL";#N/A,#N/A,TRUE,"Door"}</definedName>
    <definedName name="QQQQ_2_1" localSheetId="3" hidden="1">{#N/A,#N/A,TRUE,"Basic";#N/A,#N/A,TRUE,"EXT-TABLE";#N/A,#N/A,TRUE,"STEEL";#N/A,#N/A,TRUE,"INT-Table";#N/A,#N/A,TRUE,"STEEL";#N/A,#N/A,TRUE,"Door"}</definedName>
    <definedName name="QQQQ_2_1" localSheetId="2" hidden="1">{#N/A,#N/A,TRUE,"Basic";#N/A,#N/A,TRUE,"EXT-TABLE";#N/A,#N/A,TRUE,"STEEL";#N/A,#N/A,TRUE,"INT-Table";#N/A,#N/A,TRUE,"STEEL";#N/A,#N/A,TRUE,"Door"}</definedName>
    <definedName name="QQQQ_2_1" localSheetId="4" hidden="1">{#N/A,#N/A,TRUE,"Basic";#N/A,#N/A,TRUE,"EXT-TABLE";#N/A,#N/A,TRUE,"STEEL";#N/A,#N/A,TRUE,"INT-Table";#N/A,#N/A,TRUE,"STEEL";#N/A,#N/A,TRUE,"Door"}</definedName>
    <definedName name="QQQQ_2_1" localSheetId="16" hidden="1">{#N/A,#N/A,TRUE,"Basic";#N/A,#N/A,TRUE,"EXT-TABLE";#N/A,#N/A,TRUE,"STEEL";#N/A,#N/A,TRUE,"INT-Table";#N/A,#N/A,TRUE,"STEEL";#N/A,#N/A,TRUE,"Door"}</definedName>
    <definedName name="QQQQ_2_1" localSheetId="21" hidden="1">{#N/A,#N/A,TRUE,"Basic";#N/A,#N/A,TRUE,"EXT-TABLE";#N/A,#N/A,TRUE,"STEEL";#N/A,#N/A,TRUE,"INT-Table";#N/A,#N/A,TRUE,"STEEL";#N/A,#N/A,TRUE,"Door"}</definedName>
    <definedName name="QQQQ_2_1" localSheetId="5" hidden="1">{#N/A,#N/A,TRUE,"Basic";#N/A,#N/A,TRUE,"EXT-TABLE";#N/A,#N/A,TRUE,"STEEL";#N/A,#N/A,TRUE,"INT-Table";#N/A,#N/A,TRUE,"STEEL";#N/A,#N/A,TRUE,"Door"}</definedName>
    <definedName name="QQQQ_2_1" localSheetId="13" hidden="1">{#N/A,#N/A,TRUE,"Basic";#N/A,#N/A,TRUE,"EXT-TABLE";#N/A,#N/A,TRUE,"STEEL";#N/A,#N/A,TRUE,"INT-Table";#N/A,#N/A,TRUE,"STEEL";#N/A,#N/A,TRUE,"Door"}</definedName>
    <definedName name="QQQQ_2_1" localSheetId="14" hidden="1">{#N/A,#N/A,TRUE,"Basic";#N/A,#N/A,TRUE,"EXT-TABLE";#N/A,#N/A,TRUE,"STEEL";#N/A,#N/A,TRUE,"INT-Table";#N/A,#N/A,TRUE,"STEEL";#N/A,#N/A,TRUE,"Door"}</definedName>
    <definedName name="QQQQ_2_1" localSheetId="15" hidden="1">{#N/A,#N/A,TRUE,"Basic";#N/A,#N/A,TRUE,"EXT-TABLE";#N/A,#N/A,TRUE,"STEEL";#N/A,#N/A,TRUE,"INT-Table";#N/A,#N/A,TRUE,"STEEL";#N/A,#N/A,TRUE,"Door"}</definedName>
    <definedName name="QQQQ_2_1" hidden="1">{#N/A,#N/A,TRUE,"Basic";#N/A,#N/A,TRUE,"EXT-TABLE";#N/A,#N/A,TRUE,"STEEL";#N/A,#N/A,TRUE,"INT-Table";#N/A,#N/A,TRUE,"STEEL";#N/A,#N/A,TRUE,"Door"}</definedName>
    <definedName name="QQQQ_2_2" localSheetId="3" hidden="1">{#N/A,#N/A,TRUE,"Basic";#N/A,#N/A,TRUE,"EXT-TABLE";#N/A,#N/A,TRUE,"STEEL";#N/A,#N/A,TRUE,"INT-Table";#N/A,#N/A,TRUE,"STEEL";#N/A,#N/A,TRUE,"Door"}</definedName>
    <definedName name="QQQQ_2_2" localSheetId="2" hidden="1">{#N/A,#N/A,TRUE,"Basic";#N/A,#N/A,TRUE,"EXT-TABLE";#N/A,#N/A,TRUE,"STEEL";#N/A,#N/A,TRUE,"INT-Table";#N/A,#N/A,TRUE,"STEEL";#N/A,#N/A,TRUE,"Door"}</definedName>
    <definedName name="QQQQ_2_2" localSheetId="4" hidden="1">{#N/A,#N/A,TRUE,"Basic";#N/A,#N/A,TRUE,"EXT-TABLE";#N/A,#N/A,TRUE,"STEEL";#N/A,#N/A,TRUE,"INT-Table";#N/A,#N/A,TRUE,"STEEL";#N/A,#N/A,TRUE,"Door"}</definedName>
    <definedName name="QQQQ_2_2" localSheetId="16" hidden="1">{#N/A,#N/A,TRUE,"Basic";#N/A,#N/A,TRUE,"EXT-TABLE";#N/A,#N/A,TRUE,"STEEL";#N/A,#N/A,TRUE,"INT-Table";#N/A,#N/A,TRUE,"STEEL";#N/A,#N/A,TRUE,"Door"}</definedName>
    <definedName name="QQQQ_2_2" localSheetId="21" hidden="1">{#N/A,#N/A,TRUE,"Basic";#N/A,#N/A,TRUE,"EXT-TABLE";#N/A,#N/A,TRUE,"STEEL";#N/A,#N/A,TRUE,"INT-Table";#N/A,#N/A,TRUE,"STEEL";#N/A,#N/A,TRUE,"Door"}</definedName>
    <definedName name="QQQQ_2_2" localSheetId="5" hidden="1">{#N/A,#N/A,TRUE,"Basic";#N/A,#N/A,TRUE,"EXT-TABLE";#N/A,#N/A,TRUE,"STEEL";#N/A,#N/A,TRUE,"INT-Table";#N/A,#N/A,TRUE,"STEEL";#N/A,#N/A,TRUE,"Door"}</definedName>
    <definedName name="QQQQ_2_2" localSheetId="13" hidden="1">{#N/A,#N/A,TRUE,"Basic";#N/A,#N/A,TRUE,"EXT-TABLE";#N/A,#N/A,TRUE,"STEEL";#N/A,#N/A,TRUE,"INT-Table";#N/A,#N/A,TRUE,"STEEL";#N/A,#N/A,TRUE,"Door"}</definedName>
    <definedName name="QQQQ_2_2" localSheetId="14" hidden="1">{#N/A,#N/A,TRUE,"Basic";#N/A,#N/A,TRUE,"EXT-TABLE";#N/A,#N/A,TRUE,"STEEL";#N/A,#N/A,TRUE,"INT-Table";#N/A,#N/A,TRUE,"STEEL";#N/A,#N/A,TRUE,"Door"}</definedName>
    <definedName name="QQQQ_2_2" localSheetId="15" hidden="1">{#N/A,#N/A,TRUE,"Basic";#N/A,#N/A,TRUE,"EXT-TABLE";#N/A,#N/A,TRUE,"STEEL";#N/A,#N/A,TRUE,"INT-Table";#N/A,#N/A,TRUE,"STEEL";#N/A,#N/A,TRUE,"Door"}</definedName>
    <definedName name="QQQQ_2_2" hidden="1">{#N/A,#N/A,TRUE,"Basic";#N/A,#N/A,TRUE,"EXT-TABLE";#N/A,#N/A,TRUE,"STEEL";#N/A,#N/A,TRUE,"INT-Table";#N/A,#N/A,TRUE,"STEEL";#N/A,#N/A,TRUE,"Door"}</definedName>
    <definedName name="QQQQ_3" localSheetId="3" hidden="1">{#N/A,#N/A,TRUE,"Basic";#N/A,#N/A,TRUE,"EXT-TABLE";#N/A,#N/A,TRUE,"STEEL";#N/A,#N/A,TRUE,"INT-Table";#N/A,#N/A,TRUE,"STEEL";#N/A,#N/A,TRUE,"Door"}</definedName>
    <definedName name="QQQQ_3" localSheetId="2" hidden="1">{#N/A,#N/A,TRUE,"Basic";#N/A,#N/A,TRUE,"EXT-TABLE";#N/A,#N/A,TRUE,"STEEL";#N/A,#N/A,TRUE,"INT-Table";#N/A,#N/A,TRUE,"STEEL";#N/A,#N/A,TRUE,"Door"}</definedName>
    <definedName name="QQQQ_3" localSheetId="4" hidden="1">{#N/A,#N/A,TRUE,"Basic";#N/A,#N/A,TRUE,"EXT-TABLE";#N/A,#N/A,TRUE,"STEEL";#N/A,#N/A,TRUE,"INT-Table";#N/A,#N/A,TRUE,"STEEL";#N/A,#N/A,TRUE,"Door"}</definedName>
    <definedName name="QQQQ_3" localSheetId="16" hidden="1">{#N/A,#N/A,TRUE,"Basic";#N/A,#N/A,TRUE,"EXT-TABLE";#N/A,#N/A,TRUE,"STEEL";#N/A,#N/A,TRUE,"INT-Table";#N/A,#N/A,TRUE,"STEEL";#N/A,#N/A,TRUE,"Door"}</definedName>
    <definedName name="QQQQ_3" localSheetId="21" hidden="1">{#N/A,#N/A,TRUE,"Basic";#N/A,#N/A,TRUE,"EXT-TABLE";#N/A,#N/A,TRUE,"STEEL";#N/A,#N/A,TRUE,"INT-Table";#N/A,#N/A,TRUE,"STEEL";#N/A,#N/A,TRUE,"Door"}</definedName>
    <definedName name="QQQQ_3" localSheetId="5" hidden="1">{#N/A,#N/A,TRUE,"Basic";#N/A,#N/A,TRUE,"EXT-TABLE";#N/A,#N/A,TRUE,"STEEL";#N/A,#N/A,TRUE,"INT-Table";#N/A,#N/A,TRUE,"STEEL";#N/A,#N/A,TRUE,"Door"}</definedName>
    <definedName name="QQQQ_3" localSheetId="13" hidden="1">{#N/A,#N/A,TRUE,"Basic";#N/A,#N/A,TRUE,"EXT-TABLE";#N/A,#N/A,TRUE,"STEEL";#N/A,#N/A,TRUE,"INT-Table";#N/A,#N/A,TRUE,"STEEL";#N/A,#N/A,TRUE,"Door"}</definedName>
    <definedName name="QQQQ_3" localSheetId="14" hidden="1">{#N/A,#N/A,TRUE,"Basic";#N/A,#N/A,TRUE,"EXT-TABLE";#N/A,#N/A,TRUE,"STEEL";#N/A,#N/A,TRUE,"INT-Table";#N/A,#N/A,TRUE,"STEEL";#N/A,#N/A,TRUE,"Door"}</definedName>
    <definedName name="QQQQ_3" localSheetId="15" hidden="1">{#N/A,#N/A,TRUE,"Basic";#N/A,#N/A,TRUE,"EXT-TABLE";#N/A,#N/A,TRUE,"STEEL";#N/A,#N/A,TRUE,"INT-Table";#N/A,#N/A,TRUE,"STEEL";#N/A,#N/A,TRUE,"Door"}</definedName>
    <definedName name="QQQQ_3" hidden="1">{#N/A,#N/A,TRUE,"Basic";#N/A,#N/A,TRUE,"EXT-TABLE";#N/A,#N/A,TRUE,"STEEL";#N/A,#N/A,TRUE,"INT-Table";#N/A,#N/A,TRUE,"STEEL";#N/A,#N/A,TRUE,"Door"}</definedName>
    <definedName name="QQQQ_3_1" localSheetId="3" hidden="1">{#N/A,#N/A,TRUE,"Basic";#N/A,#N/A,TRUE,"EXT-TABLE";#N/A,#N/A,TRUE,"STEEL";#N/A,#N/A,TRUE,"INT-Table";#N/A,#N/A,TRUE,"STEEL";#N/A,#N/A,TRUE,"Door"}</definedName>
    <definedName name="QQQQ_3_1" localSheetId="2" hidden="1">{#N/A,#N/A,TRUE,"Basic";#N/A,#N/A,TRUE,"EXT-TABLE";#N/A,#N/A,TRUE,"STEEL";#N/A,#N/A,TRUE,"INT-Table";#N/A,#N/A,TRUE,"STEEL";#N/A,#N/A,TRUE,"Door"}</definedName>
    <definedName name="QQQQ_3_1" localSheetId="4" hidden="1">{#N/A,#N/A,TRUE,"Basic";#N/A,#N/A,TRUE,"EXT-TABLE";#N/A,#N/A,TRUE,"STEEL";#N/A,#N/A,TRUE,"INT-Table";#N/A,#N/A,TRUE,"STEEL";#N/A,#N/A,TRUE,"Door"}</definedName>
    <definedName name="QQQQ_3_1" localSheetId="16" hidden="1">{#N/A,#N/A,TRUE,"Basic";#N/A,#N/A,TRUE,"EXT-TABLE";#N/A,#N/A,TRUE,"STEEL";#N/A,#N/A,TRUE,"INT-Table";#N/A,#N/A,TRUE,"STEEL";#N/A,#N/A,TRUE,"Door"}</definedName>
    <definedName name="QQQQ_3_1" localSheetId="21" hidden="1">{#N/A,#N/A,TRUE,"Basic";#N/A,#N/A,TRUE,"EXT-TABLE";#N/A,#N/A,TRUE,"STEEL";#N/A,#N/A,TRUE,"INT-Table";#N/A,#N/A,TRUE,"STEEL";#N/A,#N/A,TRUE,"Door"}</definedName>
    <definedName name="QQQQ_3_1" localSheetId="5" hidden="1">{#N/A,#N/A,TRUE,"Basic";#N/A,#N/A,TRUE,"EXT-TABLE";#N/A,#N/A,TRUE,"STEEL";#N/A,#N/A,TRUE,"INT-Table";#N/A,#N/A,TRUE,"STEEL";#N/A,#N/A,TRUE,"Door"}</definedName>
    <definedName name="QQQQ_3_1" localSheetId="13" hidden="1">{#N/A,#N/A,TRUE,"Basic";#N/A,#N/A,TRUE,"EXT-TABLE";#N/A,#N/A,TRUE,"STEEL";#N/A,#N/A,TRUE,"INT-Table";#N/A,#N/A,TRUE,"STEEL";#N/A,#N/A,TRUE,"Door"}</definedName>
    <definedName name="QQQQ_3_1" localSheetId="14" hidden="1">{#N/A,#N/A,TRUE,"Basic";#N/A,#N/A,TRUE,"EXT-TABLE";#N/A,#N/A,TRUE,"STEEL";#N/A,#N/A,TRUE,"INT-Table";#N/A,#N/A,TRUE,"STEEL";#N/A,#N/A,TRUE,"Door"}</definedName>
    <definedName name="QQQQ_3_1" localSheetId="15" hidden="1">{#N/A,#N/A,TRUE,"Basic";#N/A,#N/A,TRUE,"EXT-TABLE";#N/A,#N/A,TRUE,"STEEL";#N/A,#N/A,TRUE,"INT-Table";#N/A,#N/A,TRUE,"STEEL";#N/A,#N/A,TRUE,"Door"}</definedName>
    <definedName name="QQQQ_3_1" hidden="1">{#N/A,#N/A,TRUE,"Basic";#N/A,#N/A,TRUE,"EXT-TABLE";#N/A,#N/A,TRUE,"STEEL";#N/A,#N/A,TRUE,"INT-Table";#N/A,#N/A,TRUE,"STEEL";#N/A,#N/A,TRUE,"Door"}</definedName>
    <definedName name="QQQQ_3_2" localSheetId="3" hidden="1">{#N/A,#N/A,TRUE,"Basic";#N/A,#N/A,TRUE,"EXT-TABLE";#N/A,#N/A,TRUE,"STEEL";#N/A,#N/A,TRUE,"INT-Table";#N/A,#N/A,TRUE,"STEEL";#N/A,#N/A,TRUE,"Door"}</definedName>
    <definedName name="QQQQ_3_2" localSheetId="2" hidden="1">{#N/A,#N/A,TRUE,"Basic";#N/A,#N/A,TRUE,"EXT-TABLE";#N/A,#N/A,TRUE,"STEEL";#N/A,#N/A,TRUE,"INT-Table";#N/A,#N/A,TRUE,"STEEL";#N/A,#N/A,TRUE,"Door"}</definedName>
    <definedName name="QQQQ_3_2" localSheetId="4" hidden="1">{#N/A,#N/A,TRUE,"Basic";#N/A,#N/A,TRUE,"EXT-TABLE";#N/A,#N/A,TRUE,"STEEL";#N/A,#N/A,TRUE,"INT-Table";#N/A,#N/A,TRUE,"STEEL";#N/A,#N/A,TRUE,"Door"}</definedName>
    <definedName name="QQQQ_3_2" localSheetId="16" hidden="1">{#N/A,#N/A,TRUE,"Basic";#N/A,#N/A,TRUE,"EXT-TABLE";#N/A,#N/A,TRUE,"STEEL";#N/A,#N/A,TRUE,"INT-Table";#N/A,#N/A,TRUE,"STEEL";#N/A,#N/A,TRUE,"Door"}</definedName>
    <definedName name="QQQQ_3_2" localSheetId="21" hidden="1">{#N/A,#N/A,TRUE,"Basic";#N/A,#N/A,TRUE,"EXT-TABLE";#N/A,#N/A,TRUE,"STEEL";#N/A,#N/A,TRUE,"INT-Table";#N/A,#N/A,TRUE,"STEEL";#N/A,#N/A,TRUE,"Door"}</definedName>
    <definedName name="QQQQ_3_2" localSheetId="5" hidden="1">{#N/A,#N/A,TRUE,"Basic";#N/A,#N/A,TRUE,"EXT-TABLE";#N/A,#N/A,TRUE,"STEEL";#N/A,#N/A,TRUE,"INT-Table";#N/A,#N/A,TRUE,"STEEL";#N/A,#N/A,TRUE,"Door"}</definedName>
    <definedName name="QQQQ_3_2" localSheetId="13" hidden="1">{#N/A,#N/A,TRUE,"Basic";#N/A,#N/A,TRUE,"EXT-TABLE";#N/A,#N/A,TRUE,"STEEL";#N/A,#N/A,TRUE,"INT-Table";#N/A,#N/A,TRUE,"STEEL";#N/A,#N/A,TRUE,"Door"}</definedName>
    <definedName name="QQQQ_3_2" localSheetId="14" hidden="1">{#N/A,#N/A,TRUE,"Basic";#N/A,#N/A,TRUE,"EXT-TABLE";#N/A,#N/A,TRUE,"STEEL";#N/A,#N/A,TRUE,"INT-Table";#N/A,#N/A,TRUE,"STEEL";#N/A,#N/A,TRUE,"Door"}</definedName>
    <definedName name="QQQQ_3_2" localSheetId="15" hidden="1">{#N/A,#N/A,TRUE,"Basic";#N/A,#N/A,TRUE,"EXT-TABLE";#N/A,#N/A,TRUE,"STEEL";#N/A,#N/A,TRUE,"INT-Table";#N/A,#N/A,TRUE,"STEEL";#N/A,#N/A,TRUE,"Door"}</definedName>
    <definedName name="QQQQ_3_2" hidden="1">{#N/A,#N/A,TRUE,"Basic";#N/A,#N/A,TRUE,"EXT-TABLE";#N/A,#N/A,TRUE,"STEEL";#N/A,#N/A,TRUE,"INT-Table";#N/A,#N/A,TRUE,"STEEL";#N/A,#N/A,TRUE,"Door"}</definedName>
    <definedName name="QQQQ_4" localSheetId="3" hidden="1">{#N/A,#N/A,TRUE,"Basic";#N/A,#N/A,TRUE,"EXT-TABLE";#N/A,#N/A,TRUE,"STEEL";#N/A,#N/A,TRUE,"INT-Table";#N/A,#N/A,TRUE,"STEEL";#N/A,#N/A,TRUE,"Door"}</definedName>
    <definedName name="QQQQ_4" localSheetId="2" hidden="1">{#N/A,#N/A,TRUE,"Basic";#N/A,#N/A,TRUE,"EXT-TABLE";#N/A,#N/A,TRUE,"STEEL";#N/A,#N/A,TRUE,"INT-Table";#N/A,#N/A,TRUE,"STEEL";#N/A,#N/A,TRUE,"Door"}</definedName>
    <definedName name="QQQQ_4" localSheetId="4" hidden="1">{#N/A,#N/A,TRUE,"Basic";#N/A,#N/A,TRUE,"EXT-TABLE";#N/A,#N/A,TRUE,"STEEL";#N/A,#N/A,TRUE,"INT-Table";#N/A,#N/A,TRUE,"STEEL";#N/A,#N/A,TRUE,"Door"}</definedName>
    <definedName name="QQQQ_4" localSheetId="16" hidden="1">{#N/A,#N/A,TRUE,"Basic";#N/A,#N/A,TRUE,"EXT-TABLE";#N/A,#N/A,TRUE,"STEEL";#N/A,#N/A,TRUE,"INT-Table";#N/A,#N/A,TRUE,"STEEL";#N/A,#N/A,TRUE,"Door"}</definedName>
    <definedName name="QQQQ_4" localSheetId="21" hidden="1">{#N/A,#N/A,TRUE,"Basic";#N/A,#N/A,TRUE,"EXT-TABLE";#N/A,#N/A,TRUE,"STEEL";#N/A,#N/A,TRUE,"INT-Table";#N/A,#N/A,TRUE,"STEEL";#N/A,#N/A,TRUE,"Door"}</definedName>
    <definedName name="QQQQ_4" localSheetId="5" hidden="1">{#N/A,#N/A,TRUE,"Basic";#N/A,#N/A,TRUE,"EXT-TABLE";#N/A,#N/A,TRUE,"STEEL";#N/A,#N/A,TRUE,"INT-Table";#N/A,#N/A,TRUE,"STEEL";#N/A,#N/A,TRUE,"Door"}</definedName>
    <definedName name="QQQQ_4" localSheetId="13" hidden="1">{#N/A,#N/A,TRUE,"Basic";#N/A,#N/A,TRUE,"EXT-TABLE";#N/A,#N/A,TRUE,"STEEL";#N/A,#N/A,TRUE,"INT-Table";#N/A,#N/A,TRUE,"STEEL";#N/A,#N/A,TRUE,"Door"}</definedName>
    <definedName name="QQQQ_4" localSheetId="14" hidden="1">{#N/A,#N/A,TRUE,"Basic";#N/A,#N/A,TRUE,"EXT-TABLE";#N/A,#N/A,TRUE,"STEEL";#N/A,#N/A,TRUE,"INT-Table";#N/A,#N/A,TRUE,"STEEL";#N/A,#N/A,TRUE,"Door"}</definedName>
    <definedName name="QQQQ_4" localSheetId="15" hidden="1">{#N/A,#N/A,TRUE,"Basic";#N/A,#N/A,TRUE,"EXT-TABLE";#N/A,#N/A,TRUE,"STEEL";#N/A,#N/A,TRUE,"INT-Table";#N/A,#N/A,TRUE,"STEEL";#N/A,#N/A,TRUE,"Door"}</definedName>
    <definedName name="QQQQ_4" hidden="1">{#N/A,#N/A,TRUE,"Basic";#N/A,#N/A,TRUE,"EXT-TABLE";#N/A,#N/A,TRUE,"STEEL";#N/A,#N/A,TRUE,"INT-Table";#N/A,#N/A,TRUE,"STEEL";#N/A,#N/A,TRUE,"Door"}</definedName>
    <definedName name="QQQQ_4_1" localSheetId="3" hidden="1">{#N/A,#N/A,TRUE,"Basic";#N/A,#N/A,TRUE,"EXT-TABLE";#N/A,#N/A,TRUE,"STEEL";#N/A,#N/A,TRUE,"INT-Table";#N/A,#N/A,TRUE,"STEEL";#N/A,#N/A,TRUE,"Door"}</definedName>
    <definedName name="QQQQ_4_1" localSheetId="2" hidden="1">{#N/A,#N/A,TRUE,"Basic";#N/A,#N/A,TRUE,"EXT-TABLE";#N/A,#N/A,TRUE,"STEEL";#N/A,#N/A,TRUE,"INT-Table";#N/A,#N/A,TRUE,"STEEL";#N/A,#N/A,TRUE,"Door"}</definedName>
    <definedName name="QQQQ_4_1" localSheetId="4" hidden="1">{#N/A,#N/A,TRUE,"Basic";#N/A,#N/A,TRUE,"EXT-TABLE";#N/A,#N/A,TRUE,"STEEL";#N/A,#N/A,TRUE,"INT-Table";#N/A,#N/A,TRUE,"STEEL";#N/A,#N/A,TRUE,"Door"}</definedName>
    <definedName name="QQQQ_4_1" localSheetId="16" hidden="1">{#N/A,#N/A,TRUE,"Basic";#N/A,#N/A,TRUE,"EXT-TABLE";#N/A,#N/A,TRUE,"STEEL";#N/A,#N/A,TRUE,"INT-Table";#N/A,#N/A,TRUE,"STEEL";#N/A,#N/A,TRUE,"Door"}</definedName>
    <definedName name="QQQQ_4_1" localSheetId="21" hidden="1">{#N/A,#N/A,TRUE,"Basic";#N/A,#N/A,TRUE,"EXT-TABLE";#N/A,#N/A,TRUE,"STEEL";#N/A,#N/A,TRUE,"INT-Table";#N/A,#N/A,TRUE,"STEEL";#N/A,#N/A,TRUE,"Door"}</definedName>
    <definedName name="QQQQ_4_1" localSheetId="5" hidden="1">{#N/A,#N/A,TRUE,"Basic";#N/A,#N/A,TRUE,"EXT-TABLE";#N/A,#N/A,TRUE,"STEEL";#N/A,#N/A,TRUE,"INT-Table";#N/A,#N/A,TRUE,"STEEL";#N/A,#N/A,TRUE,"Door"}</definedName>
    <definedName name="QQQQ_4_1" localSheetId="13" hidden="1">{#N/A,#N/A,TRUE,"Basic";#N/A,#N/A,TRUE,"EXT-TABLE";#N/A,#N/A,TRUE,"STEEL";#N/A,#N/A,TRUE,"INT-Table";#N/A,#N/A,TRUE,"STEEL";#N/A,#N/A,TRUE,"Door"}</definedName>
    <definedName name="QQQQ_4_1" localSheetId="14" hidden="1">{#N/A,#N/A,TRUE,"Basic";#N/A,#N/A,TRUE,"EXT-TABLE";#N/A,#N/A,TRUE,"STEEL";#N/A,#N/A,TRUE,"INT-Table";#N/A,#N/A,TRUE,"STEEL";#N/A,#N/A,TRUE,"Door"}</definedName>
    <definedName name="QQQQ_4_1" localSheetId="15" hidden="1">{#N/A,#N/A,TRUE,"Basic";#N/A,#N/A,TRUE,"EXT-TABLE";#N/A,#N/A,TRUE,"STEEL";#N/A,#N/A,TRUE,"INT-Table";#N/A,#N/A,TRUE,"STEEL";#N/A,#N/A,TRUE,"Door"}</definedName>
    <definedName name="QQQQ_4_1" hidden="1">{#N/A,#N/A,TRUE,"Basic";#N/A,#N/A,TRUE,"EXT-TABLE";#N/A,#N/A,TRUE,"STEEL";#N/A,#N/A,TRUE,"INT-Table";#N/A,#N/A,TRUE,"STEEL";#N/A,#N/A,TRUE,"Door"}</definedName>
    <definedName name="QQQQ_4_2" localSheetId="3" hidden="1">{#N/A,#N/A,TRUE,"Basic";#N/A,#N/A,TRUE,"EXT-TABLE";#N/A,#N/A,TRUE,"STEEL";#N/A,#N/A,TRUE,"INT-Table";#N/A,#N/A,TRUE,"STEEL";#N/A,#N/A,TRUE,"Door"}</definedName>
    <definedName name="QQQQ_4_2" localSheetId="2" hidden="1">{#N/A,#N/A,TRUE,"Basic";#N/A,#N/A,TRUE,"EXT-TABLE";#N/A,#N/A,TRUE,"STEEL";#N/A,#N/A,TRUE,"INT-Table";#N/A,#N/A,TRUE,"STEEL";#N/A,#N/A,TRUE,"Door"}</definedName>
    <definedName name="QQQQ_4_2" localSheetId="4" hidden="1">{#N/A,#N/A,TRUE,"Basic";#N/A,#N/A,TRUE,"EXT-TABLE";#N/A,#N/A,TRUE,"STEEL";#N/A,#N/A,TRUE,"INT-Table";#N/A,#N/A,TRUE,"STEEL";#N/A,#N/A,TRUE,"Door"}</definedName>
    <definedName name="QQQQ_4_2" localSheetId="16" hidden="1">{#N/A,#N/A,TRUE,"Basic";#N/A,#N/A,TRUE,"EXT-TABLE";#N/A,#N/A,TRUE,"STEEL";#N/A,#N/A,TRUE,"INT-Table";#N/A,#N/A,TRUE,"STEEL";#N/A,#N/A,TRUE,"Door"}</definedName>
    <definedName name="QQQQ_4_2" localSheetId="21" hidden="1">{#N/A,#N/A,TRUE,"Basic";#N/A,#N/A,TRUE,"EXT-TABLE";#N/A,#N/A,TRUE,"STEEL";#N/A,#N/A,TRUE,"INT-Table";#N/A,#N/A,TRUE,"STEEL";#N/A,#N/A,TRUE,"Door"}</definedName>
    <definedName name="QQQQ_4_2" localSheetId="5" hidden="1">{#N/A,#N/A,TRUE,"Basic";#N/A,#N/A,TRUE,"EXT-TABLE";#N/A,#N/A,TRUE,"STEEL";#N/A,#N/A,TRUE,"INT-Table";#N/A,#N/A,TRUE,"STEEL";#N/A,#N/A,TRUE,"Door"}</definedName>
    <definedName name="QQQQ_4_2" localSheetId="13" hidden="1">{#N/A,#N/A,TRUE,"Basic";#N/A,#N/A,TRUE,"EXT-TABLE";#N/A,#N/A,TRUE,"STEEL";#N/A,#N/A,TRUE,"INT-Table";#N/A,#N/A,TRUE,"STEEL";#N/A,#N/A,TRUE,"Door"}</definedName>
    <definedName name="QQQQ_4_2" localSheetId="14" hidden="1">{#N/A,#N/A,TRUE,"Basic";#N/A,#N/A,TRUE,"EXT-TABLE";#N/A,#N/A,TRUE,"STEEL";#N/A,#N/A,TRUE,"INT-Table";#N/A,#N/A,TRUE,"STEEL";#N/A,#N/A,TRUE,"Door"}</definedName>
    <definedName name="QQQQ_4_2" localSheetId="15" hidden="1">{#N/A,#N/A,TRUE,"Basic";#N/A,#N/A,TRUE,"EXT-TABLE";#N/A,#N/A,TRUE,"STEEL";#N/A,#N/A,TRUE,"INT-Table";#N/A,#N/A,TRUE,"STEEL";#N/A,#N/A,TRUE,"Door"}</definedName>
    <definedName name="QQQQ_4_2" hidden="1">{#N/A,#N/A,TRUE,"Basic";#N/A,#N/A,TRUE,"EXT-TABLE";#N/A,#N/A,TRUE,"STEEL";#N/A,#N/A,TRUE,"INT-Table";#N/A,#N/A,TRUE,"STEEL";#N/A,#N/A,TRUE,"Door"}</definedName>
    <definedName name="QQQQ_5" localSheetId="3" hidden="1">{#N/A,#N/A,TRUE,"Basic";#N/A,#N/A,TRUE,"EXT-TABLE";#N/A,#N/A,TRUE,"STEEL";#N/A,#N/A,TRUE,"INT-Table";#N/A,#N/A,TRUE,"STEEL";#N/A,#N/A,TRUE,"Door"}</definedName>
    <definedName name="QQQQ_5" localSheetId="2" hidden="1">{#N/A,#N/A,TRUE,"Basic";#N/A,#N/A,TRUE,"EXT-TABLE";#N/A,#N/A,TRUE,"STEEL";#N/A,#N/A,TRUE,"INT-Table";#N/A,#N/A,TRUE,"STEEL";#N/A,#N/A,TRUE,"Door"}</definedName>
    <definedName name="QQQQ_5" localSheetId="4" hidden="1">{#N/A,#N/A,TRUE,"Basic";#N/A,#N/A,TRUE,"EXT-TABLE";#N/A,#N/A,TRUE,"STEEL";#N/A,#N/A,TRUE,"INT-Table";#N/A,#N/A,TRUE,"STEEL";#N/A,#N/A,TRUE,"Door"}</definedName>
    <definedName name="QQQQ_5" localSheetId="16" hidden="1">{#N/A,#N/A,TRUE,"Basic";#N/A,#N/A,TRUE,"EXT-TABLE";#N/A,#N/A,TRUE,"STEEL";#N/A,#N/A,TRUE,"INT-Table";#N/A,#N/A,TRUE,"STEEL";#N/A,#N/A,TRUE,"Door"}</definedName>
    <definedName name="QQQQ_5" localSheetId="21" hidden="1">{#N/A,#N/A,TRUE,"Basic";#N/A,#N/A,TRUE,"EXT-TABLE";#N/A,#N/A,TRUE,"STEEL";#N/A,#N/A,TRUE,"INT-Table";#N/A,#N/A,TRUE,"STEEL";#N/A,#N/A,TRUE,"Door"}</definedName>
    <definedName name="QQQQ_5" localSheetId="5" hidden="1">{#N/A,#N/A,TRUE,"Basic";#N/A,#N/A,TRUE,"EXT-TABLE";#N/A,#N/A,TRUE,"STEEL";#N/A,#N/A,TRUE,"INT-Table";#N/A,#N/A,TRUE,"STEEL";#N/A,#N/A,TRUE,"Door"}</definedName>
    <definedName name="QQQQ_5" localSheetId="13" hidden="1">{#N/A,#N/A,TRUE,"Basic";#N/A,#N/A,TRUE,"EXT-TABLE";#N/A,#N/A,TRUE,"STEEL";#N/A,#N/A,TRUE,"INT-Table";#N/A,#N/A,TRUE,"STEEL";#N/A,#N/A,TRUE,"Door"}</definedName>
    <definedName name="QQQQ_5" localSheetId="14" hidden="1">{#N/A,#N/A,TRUE,"Basic";#N/A,#N/A,TRUE,"EXT-TABLE";#N/A,#N/A,TRUE,"STEEL";#N/A,#N/A,TRUE,"INT-Table";#N/A,#N/A,TRUE,"STEEL";#N/A,#N/A,TRUE,"Door"}</definedName>
    <definedName name="QQQQ_5" localSheetId="15" hidden="1">{#N/A,#N/A,TRUE,"Basic";#N/A,#N/A,TRUE,"EXT-TABLE";#N/A,#N/A,TRUE,"STEEL";#N/A,#N/A,TRUE,"INT-Table";#N/A,#N/A,TRUE,"STEEL";#N/A,#N/A,TRUE,"Door"}</definedName>
    <definedName name="QQQQ_5" hidden="1">{#N/A,#N/A,TRUE,"Basic";#N/A,#N/A,TRUE,"EXT-TABLE";#N/A,#N/A,TRUE,"STEEL";#N/A,#N/A,TRUE,"INT-Table";#N/A,#N/A,TRUE,"STEEL";#N/A,#N/A,TRUE,"Door"}</definedName>
    <definedName name="QQQQ_5_1" localSheetId="3" hidden="1">{#N/A,#N/A,TRUE,"Basic";#N/A,#N/A,TRUE,"EXT-TABLE";#N/A,#N/A,TRUE,"STEEL";#N/A,#N/A,TRUE,"INT-Table";#N/A,#N/A,TRUE,"STEEL";#N/A,#N/A,TRUE,"Door"}</definedName>
    <definedName name="QQQQ_5_1" localSheetId="2" hidden="1">{#N/A,#N/A,TRUE,"Basic";#N/A,#N/A,TRUE,"EXT-TABLE";#N/A,#N/A,TRUE,"STEEL";#N/A,#N/A,TRUE,"INT-Table";#N/A,#N/A,TRUE,"STEEL";#N/A,#N/A,TRUE,"Door"}</definedName>
    <definedName name="QQQQ_5_1" localSheetId="4" hidden="1">{#N/A,#N/A,TRUE,"Basic";#N/A,#N/A,TRUE,"EXT-TABLE";#N/A,#N/A,TRUE,"STEEL";#N/A,#N/A,TRUE,"INT-Table";#N/A,#N/A,TRUE,"STEEL";#N/A,#N/A,TRUE,"Door"}</definedName>
    <definedName name="QQQQ_5_1" localSheetId="16" hidden="1">{#N/A,#N/A,TRUE,"Basic";#N/A,#N/A,TRUE,"EXT-TABLE";#N/A,#N/A,TRUE,"STEEL";#N/A,#N/A,TRUE,"INT-Table";#N/A,#N/A,TRUE,"STEEL";#N/A,#N/A,TRUE,"Door"}</definedName>
    <definedName name="QQQQ_5_1" localSheetId="21" hidden="1">{#N/A,#N/A,TRUE,"Basic";#N/A,#N/A,TRUE,"EXT-TABLE";#N/A,#N/A,TRUE,"STEEL";#N/A,#N/A,TRUE,"INT-Table";#N/A,#N/A,TRUE,"STEEL";#N/A,#N/A,TRUE,"Door"}</definedName>
    <definedName name="QQQQ_5_1" localSheetId="5" hidden="1">{#N/A,#N/A,TRUE,"Basic";#N/A,#N/A,TRUE,"EXT-TABLE";#N/A,#N/A,TRUE,"STEEL";#N/A,#N/A,TRUE,"INT-Table";#N/A,#N/A,TRUE,"STEEL";#N/A,#N/A,TRUE,"Door"}</definedName>
    <definedName name="QQQQ_5_1" localSheetId="13" hidden="1">{#N/A,#N/A,TRUE,"Basic";#N/A,#N/A,TRUE,"EXT-TABLE";#N/A,#N/A,TRUE,"STEEL";#N/A,#N/A,TRUE,"INT-Table";#N/A,#N/A,TRUE,"STEEL";#N/A,#N/A,TRUE,"Door"}</definedName>
    <definedName name="QQQQ_5_1" localSheetId="14" hidden="1">{#N/A,#N/A,TRUE,"Basic";#N/A,#N/A,TRUE,"EXT-TABLE";#N/A,#N/A,TRUE,"STEEL";#N/A,#N/A,TRUE,"INT-Table";#N/A,#N/A,TRUE,"STEEL";#N/A,#N/A,TRUE,"Door"}</definedName>
    <definedName name="QQQQ_5_1" localSheetId="15" hidden="1">{#N/A,#N/A,TRUE,"Basic";#N/A,#N/A,TRUE,"EXT-TABLE";#N/A,#N/A,TRUE,"STEEL";#N/A,#N/A,TRUE,"INT-Table";#N/A,#N/A,TRUE,"STEEL";#N/A,#N/A,TRUE,"Door"}</definedName>
    <definedName name="QQQQ_5_1" hidden="1">{#N/A,#N/A,TRUE,"Basic";#N/A,#N/A,TRUE,"EXT-TABLE";#N/A,#N/A,TRUE,"STEEL";#N/A,#N/A,TRUE,"INT-Table";#N/A,#N/A,TRUE,"STEEL";#N/A,#N/A,TRUE,"Door"}</definedName>
    <definedName name="QQQQ_5_2" localSheetId="3" hidden="1">{#N/A,#N/A,TRUE,"Basic";#N/A,#N/A,TRUE,"EXT-TABLE";#N/A,#N/A,TRUE,"STEEL";#N/A,#N/A,TRUE,"INT-Table";#N/A,#N/A,TRUE,"STEEL";#N/A,#N/A,TRUE,"Door"}</definedName>
    <definedName name="QQQQ_5_2" localSheetId="2" hidden="1">{#N/A,#N/A,TRUE,"Basic";#N/A,#N/A,TRUE,"EXT-TABLE";#N/A,#N/A,TRUE,"STEEL";#N/A,#N/A,TRUE,"INT-Table";#N/A,#N/A,TRUE,"STEEL";#N/A,#N/A,TRUE,"Door"}</definedName>
    <definedName name="QQQQ_5_2" localSheetId="4" hidden="1">{#N/A,#N/A,TRUE,"Basic";#N/A,#N/A,TRUE,"EXT-TABLE";#N/A,#N/A,TRUE,"STEEL";#N/A,#N/A,TRUE,"INT-Table";#N/A,#N/A,TRUE,"STEEL";#N/A,#N/A,TRUE,"Door"}</definedName>
    <definedName name="QQQQ_5_2" localSheetId="16" hidden="1">{#N/A,#N/A,TRUE,"Basic";#N/A,#N/A,TRUE,"EXT-TABLE";#N/A,#N/A,TRUE,"STEEL";#N/A,#N/A,TRUE,"INT-Table";#N/A,#N/A,TRUE,"STEEL";#N/A,#N/A,TRUE,"Door"}</definedName>
    <definedName name="QQQQ_5_2" localSheetId="21" hidden="1">{#N/A,#N/A,TRUE,"Basic";#N/A,#N/A,TRUE,"EXT-TABLE";#N/A,#N/A,TRUE,"STEEL";#N/A,#N/A,TRUE,"INT-Table";#N/A,#N/A,TRUE,"STEEL";#N/A,#N/A,TRUE,"Door"}</definedName>
    <definedName name="QQQQ_5_2" localSheetId="5" hidden="1">{#N/A,#N/A,TRUE,"Basic";#N/A,#N/A,TRUE,"EXT-TABLE";#N/A,#N/A,TRUE,"STEEL";#N/A,#N/A,TRUE,"INT-Table";#N/A,#N/A,TRUE,"STEEL";#N/A,#N/A,TRUE,"Door"}</definedName>
    <definedName name="QQQQ_5_2" localSheetId="13" hidden="1">{#N/A,#N/A,TRUE,"Basic";#N/A,#N/A,TRUE,"EXT-TABLE";#N/A,#N/A,TRUE,"STEEL";#N/A,#N/A,TRUE,"INT-Table";#N/A,#N/A,TRUE,"STEEL";#N/A,#N/A,TRUE,"Door"}</definedName>
    <definedName name="QQQQ_5_2" localSheetId="14" hidden="1">{#N/A,#N/A,TRUE,"Basic";#N/A,#N/A,TRUE,"EXT-TABLE";#N/A,#N/A,TRUE,"STEEL";#N/A,#N/A,TRUE,"INT-Table";#N/A,#N/A,TRUE,"STEEL";#N/A,#N/A,TRUE,"Door"}</definedName>
    <definedName name="QQQQ_5_2" localSheetId="15" hidden="1">{#N/A,#N/A,TRUE,"Basic";#N/A,#N/A,TRUE,"EXT-TABLE";#N/A,#N/A,TRUE,"STEEL";#N/A,#N/A,TRUE,"INT-Table";#N/A,#N/A,TRUE,"STEEL";#N/A,#N/A,TRUE,"Door"}</definedName>
    <definedName name="QQQQ_5_2" hidden="1">{#N/A,#N/A,TRUE,"Basic";#N/A,#N/A,TRUE,"EXT-TABLE";#N/A,#N/A,TRUE,"STEEL";#N/A,#N/A,TRUE,"INT-Table";#N/A,#N/A,TRUE,"STEEL";#N/A,#N/A,TRUE,"Door"}</definedName>
    <definedName name="qqqqq" localSheetId="3" hidden="1">{#N/A,#N/A,TRUE,"Basic";#N/A,#N/A,TRUE,"EXT-TABLE";#N/A,#N/A,TRUE,"STEEL";#N/A,#N/A,TRUE,"INT-Table";#N/A,#N/A,TRUE,"STEEL";#N/A,#N/A,TRUE,"Door"}</definedName>
    <definedName name="qqqqq" localSheetId="2" hidden="1">{#N/A,#N/A,TRUE,"Basic";#N/A,#N/A,TRUE,"EXT-TABLE";#N/A,#N/A,TRUE,"STEEL";#N/A,#N/A,TRUE,"INT-Table";#N/A,#N/A,TRUE,"STEEL";#N/A,#N/A,TRUE,"Door"}</definedName>
    <definedName name="qqqqq" localSheetId="4" hidden="1">{#N/A,#N/A,TRUE,"Basic";#N/A,#N/A,TRUE,"EXT-TABLE";#N/A,#N/A,TRUE,"STEEL";#N/A,#N/A,TRUE,"INT-Table";#N/A,#N/A,TRUE,"STEEL";#N/A,#N/A,TRUE,"Door"}</definedName>
    <definedName name="qqqqq" localSheetId="16" hidden="1">{#N/A,#N/A,TRUE,"Basic";#N/A,#N/A,TRUE,"EXT-TABLE";#N/A,#N/A,TRUE,"STEEL";#N/A,#N/A,TRUE,"INT-Table";#N/A,#N/A,TRUE,"STEEL";#N/A,#N/A,TRUE,"Door"}</definedName>
    <definedName name="qqqqq" localSheetId="21" hidden="1">{#N/A,#N/A,TRUE,"Basic";#N/A,#N/A,TRUE,"EXT-TABLE";#N/A,#N/A,TRUE,"STEEL";#N/A,#N/A,TRUE,"INT-Table";#N/A,#N/A,TRUE,"STEEL";#N/A,#N/A,TRUE,"Door"}</definedName>
    <definedName name="qqqqq" localSheetId="5" hidden="1">{#N/A,#N/A,TRUE,"Basic";#N/A,#N/A,TRUE,"EXT-TABLE";#N/A,#N/A,TRUE,"STEEL";#N/A,#N/A,TRUE,"INT-Table";#N/A,#N/A,TRUE,"STEEL";#N/A,#N/A,TRUE,"Door"}</definedName>
    <definedName name="qqqqq" localSheetId="13" hidden="1">{#N/A,#N/A,TRUE,"Basic";#N/A,#N/A,TRUE,"EXT-TABLE";#N/A,#N/A,TRUE,"STEEL";#N/A,#N/A,TRUE,"INT-Table";#N/A,#N/A,TRUE,"STEEL";#N/A,#N/A,TRUE,"Door"}</definedName>
    <definedName name="qqqqq" localSheetId="14" hidden="1">{#N/A,#N/A,TRUE,"Basic";#N/A,#N/A,TRUE,"EXT-TABLE";#N/A,#N/A,TRUE,"STEEL";#N/A,#N/A,TRUE,"INT-Table";#N/A,#N/A,TRUE,"STEEL";#N/A,#N/A,TRUE,"Door"}</definedName>
    <definedName name="qqqqq" localSheetId="15" hidden="1">{#N/A,#N/A,TRUE,"Basic";#N/A,#N/A,TRUE,"EXT-TABLE";#N/A,#N/A,TRUE,"STEEL";#N/A,#N/A,TRUE,"INT-Table";#N/A,#N/A,TRUE,"STEEL";#N/A,#N/A,TRUE,"Door"}</definedName>
    <definedName name="qqqqq" hidden="1">{#N/A,#N/A,TRUE,"Basic";#N/A,#N/A,TRUE,"EXT-TABLE";#N/A,#N/A,TRUE,"STEEL";#N/A,#N/A,TRUE,"INT-Table";#N/A,#N/A,TRUE,"STEEL";#N/A,#N/A,TRUE,"Door"}</definedName>
    <definedName name="qqqqq_1" localSheetId="3" hidden="1">{#N/A,#N/A,TRUE,"Basic";#N/A,#N/A,TRUE,"EXT-TABLE";#N/A,#N/A,TRUE,"STEEL";#N/A,#N/A,TRUE,"INT-Table";#N/A,#N/A,TRUE,"STEEL";#N/A,#N/A,TRUE,"Door"}</definedName>
    <definedName name="qqqqq_1" localSheetId="2" hidden="1">{#N/A,#N/A,TRUE,"Basic";#N/A,#N/A,TRUE,"EXT-TABLE";#N/A,#N/A,TRUE,"STEEL";#N/A,#N/A,TRUE,"INT-Table";#N/A,#N/A,TRUE,"STEEL";#N/A,#N/A,TRUE,"Door"}</definedName>
    <definedName name="qqqqq_1" localSheetId="4" hidden="1">{#N/A,#N/A,TRUE,"Basic";#N/A,#N/A,TRUE,"EXT-TABLE";#N/A,#N/A,TRUE,"STEEL";#N/A,#N/A,TRUE,"INT-Table";#N/A,#N/A,TRUE,"STEEL";#N/A,#N/A,TRUE,"Door"}</definedName>
    <definedName name="qqqqq_1" localSheetId="16" hidden="1">{#N/A,#N/A,TRUE,"Basic";#N/A,#N/A,TRUE,"EXT-TABLE";#N/A,#N/A,TRUE,"STEEL";#N/A,#N/A,TRUE,"INT-Table";#N/A,#N/A,TRUE,"STEEL";#N/A,#N/A,TRUE,"Door"}</definedName>
    <definedName name="qqqqq_1" localSheetId="21" hidden="1">{#N/A,#N/A,TRUE,"Basic";#N/A,#N/A,TRUE,"EXT-TABLE";#N/A,#N/A,TRUE,"STEEL";#N/A,#N/A,TRUE,"INT-Table";#N/A,#N/A,TRUE,"STEEL";#N/A,#N/A,TRUE,"Door"}</definedName>
    <definedName name="qqqqq_1" localSheetId="5" hidden="1">{#N/A,#N/A,TRUE,"Basic";#N/A,#N/A,TRUE,"EXT-TABLE";#N/A,#N/A,TRUE,"STEEL";#N/A,#N/A,TRUE,"INT-Table";#N/A,#N/A,TRUE,"STEEL";#N/A,#N/A,TRUE,"Door"}</definedName>
    <definedName name="qqqqq_1" localSheetId="13" hidden="1">{#N/A,#N/A,TRUE,"Basic";#N/A,#N/A,TRUE,"EXT-TABLE";#N/A,#N/A,TRUE,"STEEL";#N/A,#N/A,TRUE,"INT-Table";#N/A,#N/A,TRUE,"STEEL";#N/A,#N/A,TRUE,"Door"}</definedName>
    <definedName name="qqqqq_1" localSheetId="14" hidden="1">{#N/A,#N/A,TRUE,"Basic";#N/A,#N/A,TRUE,"EXT-TABLE";#N/A,#N/A,TRUE,"STEEL";#N/A,#N/A,TRUE,"INT-Table";#N/A,#N/A,TRUE,"STEEL";#N/A,#N/A,TRUE,"Door"}</definedName>
    <definedName name="qqqqq_1" localSheetId="15" hidden="1">{#N/A,#N/A,TRUE,"Basic";#N/A,#N/A,TRUE,"EXT-TABLE";#N/A,#N/A,TRUE,"STEEL";#N/A,#N/A,TRUE,"INT-Table";#N/A,#N/A,TRUE,"STEEL";#N/A,#N/A,TRUE,"Door"}</definedName>
    <definedName name="qqqqq_1" hidden="1">{#N/A,#N/A,TRUE,"Basic";#N/A,#N/A,TRUE,"EXT-TABLE";#N/A,#N/A,TRUE,"STEEL";#N/A,#N/A,TRUE,"INT-Table";#N/A,#N/A,TRUE,"STEEL";#N/A,#N/A,TRUE,"Door"}</definedName>
    <definedName name="qqqqq_1_1" localSheetId="3" hidden="1">{#N/A,#N/A,TRUE,"Basic";#N/A,#N/A,TRUE,"EXT-TABLE";#N/A,#N/A,TRUE,"STEEL";#N/A,#N/A,TRUE,"INT-Table";#N/A,#N/A,TRUE,"STEEL";#N/A,#N/A,TRUE,"Door"}</definedName>
    <definedName name="qqqqq_1_1" localSheetId="2" hidden="1">{#N/A,#N/A,TRUE,"Basic";#N/A,#N/A,TRUE,"EXT-TABLE";#N/A,#N/A,TRUE,"STEEL";#N/A,#N/A,TRUE,"INT-Table";#N/A,#N/A,TRUE,"STEEL";#N/A,#N/A,TRUE,"Door"}</definedName>
    <definedName name="qqqqq_1_1" localSheetId="4" hidden="1">{#N/A,#N/A,TRUE,"Basic";#N/A,#N/A,TRUE,"EXT-TABLE";#N/A,#N/A,TRUE,"STEEL";#N/A,#N/A,TRUE,"INT-Table";#N/A,#N/A,TRUE,"STEEL";#N/A,#N/A,TRUE,"Door"}</definedName>
    <definedName name="qqqqq_1_1" localSheetId="16" hidden="1">{#N/A,#N/A,TRUE,"Basic";#N/A,#N/A,TRUE,"EXT-TABLE";#N/A,#N/A,TRUE,"STEEL";#N/A,#N/A,TRUE,"INT-Table";#N/A,#N/A,TRUE,"STEEL";#N/A,#N/A,TRUE,"Door"}</definedName>
    <definedName name="qqqqq_1_1" localSheetId="21" hidden="1">{#N/A,#N/A,TRUE,"Basic";#N/A,#N/A,TRUE,"EXT-TABLE";#N/A,#N/A,TRUE,"STEEL";#N/A,#N/A,TRUE,"INT-Table";#N/A,#N/A,TRUE,"STEEL";#N/A,#N/A,TRUE,"Door"}</definedName>
    <definedName name="qqqqq_1_1" localSheetId="5" hidden="1">{#N/A,#N/A,TRUE,"Basic";#N/A,#N/A,TRUE,"EXT-TABLE";#N/A,#N/A,TRUE,"STEEL";#N/A,#N/A,TRUE,"INT-Table";#N/A,#N/A,TRUE,"STEEL";#N/A,#N/A,TRUE,"Door"}</definedName>
    <definedName name="qqqqq_1_1" localSheetId="13" hidden="1">{#N/A,#N/A,TRUE,"Basic";#N/A,#N/A,TRUE,"EXT-TABLE";#N/A,#N/A,TRUE,"STEEL";#N/A,#N/A,TRUE,"INT-Table";#N/A,#N/A,TRUE,"STEEL";#N/A,#N/A,TRUE,"Door"}</definedName>
    <definedName name="qqqqq_1_1" localSheetId="14" hidden="1">{#N/A,#N/A,TRUE,"Basic";#N/A,#N/A,TRUE,"EXT-TABLE";#N/A,#N/A,TRUE,"STEEL";#N/A,#N/A,TRUE,"INT-Table";#N/A,#N/A,TRUE,"STEEL";#N/A,#N/A,TRUE,"Door"}</definedName>
    <definedName name="qqqqq_1_1" localSheetId="15" hidden="1">{#N/A,#N/A,TRUE,"Basic";#N/A,#N/A,TRUE,"EXT-TABLE";#N/A,#N/A,TRUE,"STEEL";#N/A,#N/A,TRUE,"INT-Table";#N/A,#N/A,TRUE,"STEEL";#N/A,#N/A,TRUE,"Door"}</definedName>
    <definedName name="qqqqq_1_1" hidden="1">{#N/A,#N/A,TRUE,"Basic";#N/A,#N/A,TRUE,"EXT-TABLE";#N/A,#N/A,TRUE,"STEEL";#N/A,#N/A,TRUE,"INT-Table";#N/A,#N/A,TRUE,"STEEL";#N/A,#N/A,TRUE,"Door"}</definedName>
    <definedName name="qqqqq_1_2" localSheetId="3" hidden="1">{#N/A,#N/A,TRUE,"Basic";#N/A,#N/A,TRUE,"EXT-TABLE";#N/A,#N/A,TRUE,"STEEL";#N/A,#N/A,TRUE,"INT-Table";#N/A,#N/A,TRUE,"STEEL";#N/A,#N/A,TRUE,"Door"}</definedName>
    <definedName name="qqqqq_1_2" localSheetId="2" hidden="1">{#N/A,#N/A,TRUE,"Basic";#N/A,#N/A,TRUE,"EXT-TABLE";#N/A,#N/A,TRUE,"STEEL";#N/A,#N/A,TRUE,"INT-Table";#N/A,#N/A,TRUE,"STEEL";#N/A,#N/A,TRUE,"Door"}</definedName>
    <definedName name="qqqqq_1_2" localSheetId="4" hidden="1">{#N/A,#N/A,TRUE,"Basic";#N/A,#N/A,TRUE,"EXT-TABLE";#N/A,#N/A,TRUE,"STEEL";#N/A,#N/A,TRUE,"INT-Table";#N/A,#N/A,TRUE,"STEEL";#N/A,#N/A,TRUE,"Door"}</definedName>
    <definedName name="qqqqq_1_2" localSheetId="16" hidden="1">{#N/A,#N/A,TRUE,"Basic";#N/A,#N/A,TRUE,"EXT-TABLE";#N/A,#N/A,TRUE,"STEEL";#N/A,#N/A,TRUE,"INT-Table";#N/A,#N/A,TRUE,"STEEL";#N/A,#N/A,TRUE,"Door"}</definedName>
    <definedName name="qqqqq_1_2" localSheetId="21" hidden="1">{#N/A,#N/A,TRUE,"Basic";#N/A,#N/A,TRUE,"EXT-TABLE";#N/A,#N/A,TRUE,"STEEL";#N/A,#N/A,TRUE,"INT-Table";#N/A,#N/A,TRUE,"STEEL";#N/A,#N/A,TRUE,"Door"}</definedName>
    <definedName name="qqqqq_1_2" localSheetId="5" hidden="1">{#N/A,#N/A,TRUE,"Basic";#N/A,#N/A,TRUE,"EXT-TABLE";#N/A,#N/A,TRUE,"STEEL";#N/A,#N/A,TRUE,"INT-Table";#N/A,#N/A,TRUE,"STEEL";#N/A,#N/A,TRUE,"Door"}</definedName>
    <definedName name="qqqqq_1_2" localSheetId="13" hidden="1">{#N/A,#N/A,TRUE,"Basic";#N/A,#N/A,TRUE,"EXT-TABLE";#N/A,#N/A,TRUE,"STEEL";#N/A,#N/A,TRUE,"INT-Table";#N/A,#N/A,TRUE,"STEEL";#N/A,#N/A,TRUE,"Door"}</definedName>
    <definedName name="qqqqq_1_2" localSheetId="14" hidden="1">{#N/A,#N/A,TRUE,"Basic";#N/A,#N/A,TRUE,"EXT-TABLE";#N/A,#N/A,TRUE,"STEEL";#N/A,#N/A,TRUE,"INT-Table";#N/A,#N/A,TRUE,"STEEL";#N/A,#N/A,TRUE,"Door"}</definedName>
    <definedName name="qqqqq_1_2" localSheetId="15" hidden="1">{#N/A,#N/A,TRUE,"Basic";#N/A,#N/A,TRUE,"EXT-TABLE";#N/A,#N/A,TRUE,"STEEL";#N/A,#N/A,TRUE,"INT-Table";#N/A,#N/A,TRUE,"STEEL";#N/A,#N/A,TRUE,"Door"}</definedName>
    <definedName name="qqqqq_1_2" hidden="1">{#N/A,#N/A,TRUE,"Basic";#N/A,#N/A,TRUE,"EXT-TABLE";#N/A,#N/A,TRUE,"STEEL";#N/A,#N/A,TRUE,"INT-Table";#N/A,#N/A,TRUE,"STEEL";#N/A,#N/A,TRUE,"Door"}</definedName>
    <definedName name="qqqqq_2" localSheetId="3" hidden="1">{#N/A,#N/A,TRUE,"Basic";#N/A,#N/A,TRUE,"EXT-TABLE";#N/A,#N/A,TRUE,"STEEL";#N/A,#N/A,TRUE,"INT-Table";#N/A,#N/A,TRUE,"STEEL";#N/A,#N/A,TRUE,"Door"}</definedName>
    <definedName name="qqqqq_2" localSheetId="2" hidden="1">{#N/A,#N/A,TRUE,"Basic";#N/A,#N/A,TRUE,"EXT-TABLE";#N/A,#N/A,TRUE,"STEEL";#N/A,#N/A,TRUE,"INT-Table";#N/A,#N/A,TRUE,"STEEL";#N/A,#N/A,TRUE,"Door"}</definedName>
    <definedName name="qqqqq_2" localSheetId="4" hidden="1">{#N/A,#N/A,TRUE,"Basic";#N/A,#N/A,TRUE,"EXT-TABLE";#N/A,#N/A,TRUE,"STEEL";#N/A,#N/A,TRUE,"INT-Table";#N/A,#N/A,TRUE,"STEEL";#N/A,#N/A,TRUE,"Door"}</definedName>
    <definedName name="qqqqq_2" localSheetId="16" hidden="1">{#N/A,#N/A,TRUE,"Basic";#N/A,#N/A,TRUE,"EXT-TABLE";#N/A,#N/A,TRUE,"STEEL";#N/A,#N/A,TRUE,"INT-Table";#N/A,#N/A,TRUE,"STEEL";#N/A,#N/A,TRUE,"Door"}</definedName>
    <definedName name="qqqqq_2" localSheetId="21" hidden="1">{#N/A,#N/A,TRUE,"Basic";#N/A,#N/A,TRUE,"EXT-TABLE";#N/A,#N/A,TRUE,"STEEL";#N/A,#N/A,TRUE,"INT-Table";#N/A,#N/A,TRUE,"STEEL";#N/A,#N/A,TRUE,"Door"}</definedName>
    <definedName name="qqqqq_2" localSheetId="5" hidden="1">{#N/A,#N/A,TRUE,"Basic";#N/A,#N/A,TRUE,"EXT-TABLE";#N/A,#N/A,TRUE,"STEEL";#N/A,#N/A,TRUE,"INT-Table";#N/A,#N/A,TRUE,"STEEL";#N/A,#N/A,TRUE,"Door"}</definedName>
    <definedName name="qqqqq_2" localSheetId="13" hidden="1">{#N/A,#N/A,TRUE,"Basic";#N/A,#N/A,TRUE,"EXT-TABLE";#N/A,#N/A,TRUE,"STEEL";#N/A,#N/A,TRUE,"INT-Table";#N/A,#N/A,TRUE,"STEEL";#N/A,#N/A,TRUE,"Door"}</definedName>
    <definedName name="qqqqq_2" localSheetId="14" hidden="1">{#N/A,#N/A,TRUE,"Basic";#N/A,#N/A,TRUE,"EXT-TABLE";#N/A,#N/A,TRUE,"STEEL";#N/A,#N/A,TRUE,"INT-Table";#N/A,#N/A,TRUE,"STEEL";#N/A,#N/A,TRUE,"Door"}</definedName>
    <definedName name="qqqqq_2" localSheetId="15" hidden="1">{#N/A,#N/A,TRUE,"Basic";#N/A,#N/A,TRUE,"EXT-TABLE";#N/A,#N/A,TRUE,"STEEL";#N/A,#N/A,TRUE,"INT-Table";#N/A,#N/A,TRUE,"STEEL";#N/A,#N/A,TRUE,"Door"}</definedName>
    <definedName name="qqqqq_2" hidden="1">{#N/A,#N/A,TRUE,"Basic";#N/A,#N/A,TRUE,"EXT-TABLE";#N/A,#N/A,TRUE,"STEEL";#N/A,#N/A,TRUE,"INT-Table";#N/A,#N/A,TRUE,"STEEL";#N/A,#N/A,TRUE,"Door"}</definedName>
    <definedName name="qqqqq_2_1" localSheetId="3" hidden="1">{#N/A,#N/A,TRUE,"Basic";#N/A,#N/A,TRUE,"EXT-TABLE";#N/A,#N/A,TRUE,"STEEL";#N/A,#N/A,TRUE,"INT-Table";#N/A,#N/A,TRUE,"STEEL";#N/A,#N/A,TRUE,"Door"}</definedName>
    <definedName name="qqqqq_2_1" localSheetId="2" hidden="1">{#N/A,#N/A,TRUE,"Basic";#N/A,#N/A,TRUE,"EXT-TABLE";#N/A,#N/A,TRUE,"STEEL";#N/A,#N/A,TRUE,"INT-Table";#N/A,#N/A,TRUE,"STEEL";#N/A,#N/A,TRUE,"Door"}</definedName>
    <definedName name="qqqqq_2_1" localSheetId="4" hidden="1">{#N/A,#N/A,TRUE,"Basic";#N/A,#N/A,TRUE,"EXT-TABLE";#N/A,#N/A,TRUE,"STEEL";#N/A,#N/A,TRUE,"INT-Table";#N/A,#N/A,TRUE,"STEEL";#N/A,#N/A,TRUE,"Door"}</definedName>
    <definedName name="qqqqq_2_1" localSheetId="16" hidden="1">{#N/A,#N/A,TRUE,"Basic";#N/A,#N/A,TRUE,"EXT-TABLE";#N/A,#N/A,TRUE,"STEEL";#N/A,#N/A,TRUE,"INT-Table";#N/A,#N/A,TRUE,"STEEL";#N/A,#N/A,TRUE,"Door"}</definedName>
    <definedName name="qqqqq_2_1" localSheetId="21" hidden="1">{#N/A,#N/A,TRUE,"Basic";#N/A,#N/A,TRUE,"EXT-TABLE";#N/A,#N/A,TRUE,"STEEL";#N/A,#N/A,TRUE,"INT-Table";#N/A,#N/A,TRUE,"STEEL";#N/A,#N/A,TRUE,"Door"}</definedName>
    <definedName name="qqqqq_2_1" localSheetId="5" hidden="1">{#N/A,#N/A,TRUE,"Basic";#N/A,#N/A,TRUE,"EXT-TABLE";#N/A,#N/A,TRUE,"STEEL";#N/A,#N/A,TRUE,"INT-Table";#N/A,#N/A,TRUE,"STEEL";#N/A,#N/A,TRUE,"Door"}</definedName>
    <definedName name="qqqqq_2_1" localSheetId="13" hidden="1">{#N/A,#N/A,TRUE,"Basic";#N/A,#N/A,TRUE,"EXT-TABLE";#N/A,#N/A,TRUE,"STEEL";#N/A,#N/A,TRUE,"INT-Table";#N/A,#N/A,TRUE,"STEEL";#N/A,#N/A,TRUE,"Door"}</definedName>
    <definedName name="qqqqq_2_1" localSheetId="14" hidden="1">{#N/A,#N/A,TRUE,"Basic";#N/A,#N/A,TRUE,"EXT-TABLE";#N/A,#N/A,TRUE,"STEEL";#N/A,#N/A,TRUE,"INT-Table";#N/A,#N/A,TRUE,"STEEL";#N/A,#N/A,TRUE,"Door"}</definedName>
    <definedName name="qqqqq_2_1" localSheetId="15" hidden="1">{#N/A,#N/A,TRUE,"Basic";#N/A,#N/A,TRUE,"EXT-TABLE";#N/A,#N/A,TRUE,"STEEL";#N/A,#N/A,TRUE,"INT-Table";#N/A,#N/A,TRUE,"STEEL";#N/A,#N/A,TRUE,"Door"}</definedName>
    <definedName name="qqqqq_2_1" hidden="1">{#N/A,#N/A,TRUE,"Basic";#N/A,#N/A,TRUE,"EXT-TABLE";#N/A,#N/A,TRUE,"STEEL";#N/A,#N/A,TRUE,"INT-Table";#N/A,#N/A,TRUE,"STEEL";#N/A,#N/A,TRUE,"Door"}</definedName>
    <definedName name="qqqqq_2_2" localSheetId="3" hidden="1">{#N/A,#N/A,TRUE,"Basic";#N/A,#N/A,TRUE,"EXT-TABLE";#N/A,#N/A,TRUE,"STEEL";#N/A,#N/A,TRUE,"INT-Table";#N/A,#N/A,TRUE,"STEEL";#N/A,#N/A,TRUE,"Door"}</definedName>
    <definedName name="qqqqq_2_2" localSheetId="2" hidden="1">{#N/A,#N/A,TRUE,"Basic";#N/A,#N/A,TRUE,"EXT-TABLE";#N/A,#N/A,TRUE,"STEEL";#N/A,#N/A,TRUE,"INT-Table";#N/A,#N/A,TRUE,"STEEL";#N/A,#N/A,TRUE,"Door"}</definedName>
    <definedName name="qqqqq_2_2" localSheetId="4" hidden="1">{#N/A,#N/A,TRUE,"Basic";#N/A,#N/A,TRUE,"EXT-TABLE";#N/A,#N/A,TRUE,"STEEL";#N/A,#N/A,TRUE,"INT-Table";#N/A,#N/A,TRUE,"STEEL";#N/A,#N/A,TRUE,"Door"}</definedName>
    <definedName name="qqqqq_2_2" localSheetId="16" hidden="1">{#N/A,#N/A,TRUE,"Basic";#N/A,#N/A,TRUE,"EXT-TABLE";#N/A,#N/A,TRUE,"STEEL";#N/A,#N/A,TRUE,"INT-Table";#N/A,#N/A,TRUE,"STEEL";#N/A,#N/A,TRUE,"Door"}</definedName>
    <definedName name="qqqqq_2_2" localSheetId="21" hidden="1">{#N/A,#N/A,TRUE,"Basic";#N/A,#N/A,TRUE,"EXT-TABLE";#N/A,#N/A,TRUE,"STEEL";#N/A,#N/A,TRUE,"INT-Table";#N/A,#N/A,TRUE,"STEEL";#N/A,#N/A,TRUE,"Door"}</definedName>
    <definedName name="qqqqq_2_2" localSheetId="5" hidden="1">{#N/A,#N/A,TRUE,"Basic";#N/A,#N/A,TRUE,"EXT-TABLE";#N/A,#N/A,TRUE,"STEEL";#N/A,#N/A,TRUE,"INT-Table";#N/A,#N/A,TRUE,"STEEL";#N/A,#N/A,TRUE,"Door"}</definedName>
    <definedName name="qqqqq_2_2" localSheetId="13" hidden="1">{#N/A,#N/A,TRUE,"Basic";#N/A,#N/A,TRUE,"EXT-TABLE";#N/A,#N/A,TRUE,"STEEL";#N/A,#N/A,TRUE,"INT-Table";#N/A,#N/A,TRUE,"STEEL";#N/A,#N/A,TRUE,"Door"}</definedName>
    <definedName name="qqqqq_2_2" localSheetId="14" hidden="1">{#N/A,#N/A,TRUE,"Basic";#N/A,#N/A,TRUE,"EXT-TABLE";#N/A,#N/A,TRUE,"STEEL";#N/A,#N/A,TRUE,"INT-Table";#N/A,#N/A,TRUE,"STEEL";#N/A,#N/A,TRUE,"Door"}</definedName>
    <definedName name="qqqqq_2_2" localSheetId="15" hidden="1">{#N/A,#N/A,TRUE,"Basic";#N/A,#N/A,TRUE,"EXT-TABLE";#N/A,#N/A,TRUE,"STEEL";#N/A,#N/A,TRUE,"INT-Table";#N/A,#N/A,TRUE,"STEEL";#N/A,#N/A,TRUE,"Door"}</definedName>
    <definedName name="qqqqq_2_2" hidden="1">{#N/A,#N/A,TRUE,"Basic";#N/A,#N/A,TRUE,"EXT-TABLE";#N/A,#N/A,TRUE,"STEEL";#N/A,#N/A,TRUE,"INT-Table";#N/A,#N/A,TRUE,"STEEL";#N/A,#N/A,TRUE,"Door"}</definedName>
    <definedName name="qqqqq_3" localSheetId="3" hidden="1">{#N/A,#N/A,TRUE,"Basic";#N/A,#N/A,TRUE,"EXT-TABLE";#N/A,#N/A,TRUE,"STEEL";#N/A,#N/A,TRUE,"INT-Table";#N/A,#N/A,TRUE,"STEEL";#N/A,#N/A,TRUE,"Door"}</definedName>
    <definedName name="qqqqq_3" localSheetId="2" hidden="1">{#N/A,#N/A,TRUE,"Basic";#N/A,#N/A,TRUE,"EXT-TABLE";#N/A,#N/A,TRUE,"STEEL";#N/A,#N/A,TRUE,"INT-Table";#N/A,#N/A,TRUE,"STEEL";#N/A,#N/A,TRUE,"Door"}</definedName>
    <definedName name="qqqqq_3" localSheetId="4" hidden="1">{#N/A,#N/A,TRUE,"Basic";#N/A,#N/A,TRUE,"EXT-TABLE";#N/A,#N/A,TRUE,"STEEL";#N/A,#N/A,TRUE,"INT-Table";#N/A,#N/A,TRUE,"STEEL";#N/A,#N/A,TRUE,"Door"}</definedName>
    <definedName name="qqqqq_3" localSheetId="16" hidden="1">{#N/A,#N/A,TRUE,"Basic";#N/A,#N/A,TRUE,"EXT-TABLE";#N/A,#N/A,TRUE,"STEEL";#N/A,#N/A,TRUE,"INT-Table";#N/A,#N/A,TRUE,"STEEL";#N/A,#N/A,TRUE,"Door"}</definedName>
    <definedName name="qqqqq_3" localSheetId="21" hidden="1">{#N/A,#N/A,TRUE,"Basic";#N/A,#N/A,TRUE,"EXT-TABLE";#N/A,#N/A,TRUE,"STEEL";#N/A,#N/A,TRUE,"INT-Table";#N/A,#N/A,TRUE,"STEEL";#N/A,#N/A,TRUE,"Door"}</definedName>
    <definedName name="qqqqq_3" localSheetId="5" hidden="1">{#N/A,#N/A,TRUE,"Basic";#N/A,#N/A,TRUE,"EXT-TABLE";#N/A,#N/A,TRUE,"STEEL";#N/A,#N/A,TRUE,"INT-Table";#N/A,#N/A,TRUE,"STEEL";#N/A,#N/A,TRUE,"Door"}</definedName>
    <definedName name="qqqqq_3" localSheetId="13" hidden="1">{#N/A,#N/A,TRUE,"Basic";#N/A,#N/A,TRUE,"EXT-TABLE";#N/A,#N/A,TRUE,"STEEL";#N/A,#N/A,TRUE,"INT-Table";#N/A,#N/A,TRUE,"STEEL";#N/A,#N/A,TRUE,"Door"}</definedName>
    <definedName name="qqqqq_3" localSheetId="14" hidden="1">{#N/A,#N/A,TRUE,"Basic";#N/A,#N/A,TRUE,"EXT-TABLE";#N/A,#N/A,TRUE,"STEEL";#N/A,#N/A,TRUE,"INT-Table";#N/A,#N/A,TRUE,"STEEL";#N/A,#N/A,TRUE,"Door"}</definedName>
    <definedName name="qqqqq_3" localSheetId="15" hidden="1">{#N/A,#N/A,TRUE,"Basic";#N/A,#N/A,TRUE,"EXT-TABLE";#N/A,#N/A,TRUE,"STEEL";#N/A,#N/A,TRUE,"INT-Table";#N/A,#N/A,TRUE,"STEEL";#N/A,#N/A,TRUE,"Door"}</definedName>
    <definedName name="qqqqq_3" hidden="1">{#N/A,#N/A,TRUE,"Basic";#N/A,#N/A,TRUE,"EXT-TABLE";#N/A,#N/A,TRUE,"STEEL";#N/A,#N/A,TRUE,"INT-Table";#N/A,#N/A,TRUE,"STEEL";#N/A,#N/A,TRUE,"Door"}</definedName>
    <definedName name="qqqqq_3_1" localSheetId="3" hidden="1">{#N/A,#N/A,TRUE,"Basic";#N/A,#N/A,TRUE,"EXT-TABLE";#N/A,#N/A,TRUE,"STEEL";#N/A,#N/A,TRUE,"INT-Table";#N/A,#N/A,TRUE,"STEEL";#N/A,#N/A,TRUE,"Door"}</definedName>
    <definedName name="qqqqq_3_1" localSheetId="2" hidden="1">{#N/A,#N/A,TRUE,"Basic";#N/A,#N/A,TRUE,"EXT-TABLE";#N/A,#N/A,TRUE,"STEEL";#N/A,#N/A,TRUE,"INT-Table";#N/A,#N/A,TRUE,"STEEL";#N/A,#N/A,TRUE,"Door"}</definedName>
    <definedName name="qqqqq_3_1" localSheetId="4" hidden="1">{#N/A,#N/A,TRUE,"Basic";#N/A,#N/A,TRUE,"EXT-TABLE";#N/A,#N/A,TRUE,"STEEL";#N/A,#N/A,TRUE,"INT-Table";#N/A,#N/A,TRUE,"STEEL";#N/A,#N/A,TRUE,"Door"}</definedName>
    <definedName name="qqqqq_3_1" localSheetId="16" hidden="1">{#N/A,#N/A,TRUE,"Basic";#N/A,#N/A,TRUE,"EXT-TABLE";#N/A,#N/A,TRUE,"STEEL";#N/A,#N/A,TRUE,"INT-Table";#N/A,#N/A,TRUE,"STEEL";#N/A,#N/A,TRUE,"Door"}</definedName>
    <definedName name="qqqqq_3_1" localSheetId="21" hidden="1">{#N/A,#N/A,TRUE,"Basic";#N/A,#N/A,TRUE,"EXT-TABLE";#N/A,#N/A,TRUE,"STEEL";#N/A,#N/A,TRUE,"INT-Table";#N/A,#N/A,TRUE,"STEEL";#N/A,#N/A,TRUE,"Door"}</definedName>
    <definedName name="qqqqq_3_1" localSheetId="5" hidden="1">{#N/A,#N/A,TRUE,"Basic";#N/A,#N/A,TRUE,"EXT-TABLE";#N/A,#N/A,TRUE,"STEEL";#N/A,#N/A,TRUE,"INT-Table";#N/A,#N/A,TRUE,"STEEL";#N/A,#N/A,TRUE,"Door"}</definedName>
    <definedName name="qqqqq_3_1" localSheetId="13" hidden="1">{#N/A,#N/A,TRUE,"Basic";#N/A,#N/A,TRUE,"EXT-TABLE";#N/A,#N/A,TRUE,"STEEL";#N/A,#N/A,TRUE,"INT-Table";#N/A,#N/A,TRUE,"STEEL";#N/A,#N/A,TRUE,"Door"}</definedName>
    <definedName name="qqqqq_3_1" localSheetId="14" hidden="1">{#N/A,#N/A,TRUE,"Basic";#N/A,#N/A,TRUE,"EXT-TABLE";#N/A,#N/A,TRUE,"STEEL";#N/A,#N/A,TRUE,"INT-Table";#N/A,#N/A,TRUE,"STEEL";#N/A,#N/A,TRUE,"Door"}</definedName>
    <definedName name="qqqqq_3_1" localSheetId="15" hidden="1">{#N/A,#N/A,TRUE,"Basic";#N/A,#N/A,TRUE,"EXT-TABLE";#N/A,#N/A,TRUE,"STEEL";#N/A,#N/A,TRUE,"INT-Table";#N/A,#N/A,TRUE,"STEEL";#N/A,#N/A,TRUE,"Door"}</definedName>
    <definedName name="qqqqq_3_1" hidden="1">{#N/A,#N/A,TRUE,"Basic";#N/A,#N/A,TRUE,"EXT-TABLE";#N/A,#N/A,TRUE,"STEEL";#N/A,#N/A,TRUE,"INT-Table";#N/A,#N/A,TRUE,"STEEL";#N/A,#N/A,TRUE,"Door"}</definedName>
    <definedName name="qqqqq_3_2" localSheetId="3" hidden="1">{#N/A,#N/A,TRUE,"Basic";#N/A,#N/A,TRUE,"EXT-TABLE";#N/A,#N/A,TRUE,"STEEL";#N/A,#N/A,TRUE,"INT-Table";#N/A,#N/A,TRUE,"STEEL";#N/A,#N/A,TRUE,"Door"}</definedName>
    <definedName name="qqqqq_3_2" localSheetId="2" hidden="1">{#N/A,#N/A,TRUE,"Basic";#N/A,#N/A,TRUE,"EXT-TABLE";#N/A,#N/A,TRUE,"STEEL";#N/A,#N/A,TRUE,"INT-Table";#N/A,#N/A,TRUE,"STEEL";#N/A,#N/A,TRUE,"Door"}</definedName>
    <definedName name="qqqqq_3_2" localSheetId="4" hidden="1">{#N/A,#N/A,TRUE,"Basic";#N/A,#N/A,TRUE,"EXT-TABLE";#N/A,#N/A,TRUE,"STEEL";#N/A,#N/A,TRUE,"INT-Table";#N/A,#N/A,TRUE,"STEEL";#N/A,#N/A,TRUE,"Door"}</definedName>
    <definedName name="qqqqq_3_2" localSheetId="16" hidden="1">{#N/A,#N/A,TRUE,"Basic";#N/A,#N/A,TRUE,"EXT-TABLE";#N/A,#N/A,TRUE,"STEEL";#N/A,#N/A,TRUE,"INT-Table";#N/A,#N/A,TRUE,"STEEL";#N/A,#N/A,TRUE,"Door"}</definedName>
    <definedName name="qqqqq_3_2" localSheetId="21" hidden="1">{#N/A,#N/A,TRUE,"Basic";#N/A,#N/A,TRUE,"EXT-TABLE";#N/A,#N/A,TRUE,"STEEL";#N/A,#N/A,TRUE,"INT-Table";#N/A,#N/A,TRUE,"STEEL";#N/A,#N/A,TRUE,"Door"}</definedName>
    <definedName name="qqqqq_3_2" localSheetId="5" hidden="1">{#N/A,#N/A,TRUE,"Basic";#N/A,#N/A,TRUE,"EXT-TABLE";#N/A,#N/A,TRUE,"STEEL";#N/A,#N/A,TRUE,"INT-Table";#N/A,#N/A,TRUE,"STEEL";#N/A,#N/A,TRUE,"Door"}</definedName>
    <definedName name="qqqqq_3_2" localSheetId="13" hidden="1">{#N/A,#N/A,TRUE,"Basic";#N/A,#N/A,TRUE,"EXT-TABLE";#N/A,#N/A,TRUE,"STEEL";#N/A,#N/A,TRUE,"INT-Table";#N/A,#N/A,TRUE,"STEEL";#N/A,#N/A,TRUE,"Door"}</definedName>
    <definedName name="qqqqq_3_2" localSheetId="14" hidden="1">{#N/A,#N/A,TRUE,"Basic";#N/A,#N/A,TRUE,"EXT-TABLE";#N/A,#N/A,TRUE,"STEEL";#N/A,#N/A,TRUE,"INT-Table";#N/A,#N/A,TRUE,"STEEL";#N/A,#N/A,TRUE,"Door"}</definedName>
    <definedName name="qqqqq_3_2" localSheetId="15" hidden="1">{#N/A,#N/A,TRUE,"Basic";#N/A,#N/A,TRUE,"EXT-TABLE";#N/A,#N/A,TRUE,"STEEL";#N/A,#N/A,TRUE,"INT-Table";#N/A,#N/A,TRUE,"STEEL";#N/A,#N/A,TRUE,"Door"}</definedName>
    <definedName name="qqqqq_3_2" hidden="1">{#N/A,#N/A,TRUE,"Basic";#N/A,#N/A,TRUE,"EXT-TABLE";#N/A,#N/A,TRUE,"STEEL";#N/A,#N/A,TRUE,"INT-Table";#N/A,#N/A,TRUE,"STEEL";#N/A,#N/A,TRUE,"Door"}</definedName>
    <definedName name="qqqqq_4" localSheetId="3" hidden="1">{#N/A,#N/A,TRUE,"Basic";#N/A,#N/A,TRUE,"EXT-TABLE";#N/A,#N/A,TRUE,"STEEL";#N/A,#N/A,TRUE,"INT-Table";#N/A,#N/A,TRUE,"STEEL";#N/A,#N/A,TRUE,"Door"}</definedName>
    <definedName name="qqqqq_4" localSheetId="2" hidden="1">{#N/A,#N/A,TRUE,"Basic";#N/A,#N/A,TRUE,"EXT-TABLE";#N/A,#N/A,TRUE,"STEEL";#N/A,#N/A,TRUE,"INT-Table";#N/A,#N/A,TRUE,"STEEL";#N/A,#N/A,TRUE,"Door"}</definedName>
    <definedName name="qqqqq_4" localSheetId="4" hidden="1">{#N/A,#N/A,TRUE,"Basic";#N/A,#N/A,TRUE,"EXT-TABLE";#N/A,#N/A,TRUE,"STEEL";#N/A,#N/A,TRUE,"INT-Table";#N/A,#N/A,TRUE,"STEEL";#N/A,#N/A,TRUE,"Door"}</definedName>
    <definedName name="qqqqq_4" localSheetId="16" hidden="1">{#N/A,#N/A,TRUE,"Basic";#N/A,#N/A,TRUE,"EXT-TABLE";#N/A,#N/A,TRUE,"STEEL";#N/A,#N/A,TRUE,"INT-Table";#N/A,#N/A,TRUE,"STEEL";#N/A,#N/A,TRUE,"Door"}</definedName>
    <definedName name="qqqqq_4" localSheetId="21" hidden="1">{#N/A,#N/A,TRUE,"Basic";#N/A,#N/A,TRUE,"EXT-TABLE";#N/A,#N/A,TRUE,"STEEL";#N/A,#N/A,TRUE,"INT-Table";#N/A,#N/A,TRUE,"STEEL";#N/A,#N/A,TRUE,"Door"}</definedName>
    <definedName name="qqqqq_4" localSheetId="5" hidden="1">{#N/A,#N/A,TRUE,"Basic";#N/A,#N/A,TRUE,"EXT-TABLE";#N/A,#N/A,TRUE,"STEEL";#N/A,#N/A,TRUE,"INT-Table";#N/A,#N/A,TRUE,"STEEL";#N/A,#N/A,TRUE,"Door"}</definedName>
    <definedName name="qqqqq_4" localSheetId="13" hidden="1">{#N/A,#N/A,TRUE,"Basic";#N/A,#N/A,TRUE,"EXT-TABLE";#N/A,#N/A,TRUE,"STEEL";#N/A,#N/A,TRUE,"INT-Table";#N/A,#N/A,TRUE,"STEEL";#N/A,#N/A,TRUE,"Door"}</definedName>
    <definedName name="qqqqq_4" localSheetId="14" hidden="1">{#N/A,#N/A,TRUE,"Basic";#N/A,#N/A,TRUE,"EXT-TABLE";#N/A,#N/A,TRUE,"STEEL";#N/A,#N/A,TRUE,"INT-Table";#N/A,#N/A,TRUE,"STEEL";#N/A,#N/A,TRUE,"Door"}</definedName>
    <definedName name="qqqqq_4" localSheetId="15" hidden="1">{#N/A,#N/A,TRUE,"Basic";#N/A,#N/A,TRUE,"EXT-TABLE";#N/A,#N/A,TRUE,"STEEL";#N/A,#N/A,TRUE,"INT-Table";#N/A,#N/A,TRUE,"STEEL";#N/A,#N/A,TRUE,"Door"}</definedName>
    <definedName name="qqqqq_4" hidden="1">{#N/A,#N/A,TRUE,"Basic";#N/A,#N/A,TRUE,"EXT-TABLE";#N/A,#N/A,TRUE,"STEEL";#N/A,#N/A,TRUE,"INT-Table";#N/A,#N/A,TRUE,"STEEL";#N/A,#N/A,TRUE,"Door"}</definedName>
    <definedName name="qqqqq_4_1" localSheetId="3" hidden="1">{#N/A,#N/A,TRUE,"Basic";#N/A,#N/A,TRUE,"EXT-TABLE";#N/A,#N/A,TRUE,"STEEL";#N/A,#N/A,TRUE,"INT-Table";#N/A,#N/A,TRUE,"STEEL";#N/A,#N/A,TRUE,"Door"}</definedName>
    <definedName name="qqqqq_4_1" localSheetId="2" hidden="1">{#N/A,#N/A,TRUE,"Basic";#N/A,#N/A,TRUE,"EXT-TABLE";#N/A,#N/A,TRUE,"STEEL";#N/A,#N/A,TRUE,"INT-Table";#N/A,#N/A,TRUE,"STEEL";#N/A,#N/A,TRUE,"Door"}</definedName>
    <definedName name="qqqqq_4_1" localSheetId="4" hidden="1">{#N/A,#N/A,TRUE,"Basic";#N/A,#N/A,TRUE,"EXT-TABLE";#N/A,#N/A,TRUE,"STEEL";#N/A,#N/A,TRUE,"INT-Table";#N/A,#N/A,TRUE,"STEEL";#N/A,#N/A,TRUE,"Door"}</definedName>
    <definedName name="qqqqq_4_1" localSheetId="16" hidden="1">{#N/A,#N/A,TRUE,"Basic";#N/A,#N/A,TRUE,"EXT-TABLE";#N/A,#N/A,TRUE,"STEEL";#N/A,#N/A,TRUE,"INT-Table";#N/A,#N/A,TRUE,"STEEL";#N/A,#N/A,TRUE,"Door"}</definedName>
    <definedName name="qqqqq_4_1" localSheetId="21" hidden="1">{#N/A,#N/A,TRUE,"Basic";#N/A,#N/A,TRUE,"EXT-TABLE";#N/A,#N/A,TRUE,"STEEL";#N/A,#N/A,TRUE,"INT-Table";#N/A,#N/A,TRUE,"STEEL";#N/A,#N/A,TRUE,"Door"}</definedName>
    <definedName name="qqqqq_4_1" localSheetId="5" hidden="1">{#N/A,#N/A,TRUE,"Basic";#N/A,#N/A,TRUE,"EXT-TABLE";#N/A,#N/A,TRUE,"STEEL";#N/A,#N/A,TRUE,"INT-Table";#N/A,#N/A,TRUE,"STEEL";#N/A,#N/A,TRUE,"Door"}</definedName>
    <definedName name="qqqqq_4_1" localSheetId="13" hidden="1">{#N/A,#N/A,TRUE,"Basic";#N/A,#N/A,TRUE,"EXT-TABLE";#N/A,#N/A,TRUE,"STEEL";#N/A,#N/A,TRUE,"INT-Table";#N/A,#N/A,TRUE,"STEEL";#N/A,#N/A,TRUE,"Door"}</definedName>
    <definedName name="qqqqq_4_1" localSheetId="14" hidden="1">{#N/A,#N/A,TRUE,"Basic";#N/A,#N/A,TRUE,"EXT-TABLE";#N/A,#N/A,TRUE,"STEEL";#N/A,#N/A,TRUE,"INT-Table";#N/A,#N/A,TRUE,"STEEL";#N/A,#N/A,TRUE,"Door"}</definedName>
    <definedName name="qqqqq_4_1" localSheetId="15" hidden="1">{#N/A,#N/A,TRUE,"Basic";#N/A,#N/A,TRUE,"EXT-TABLE";#N/A,#N/A,TRUE,"STEEL";#N/A,#N/A,TRUE,"INT-Table";#N/A,#N/A,TRUE,"STEEL";#N/A,#N/A,TRUE,"Door"}</definedName>
    <definedName name="qqqqq_4_1" hidden="1">{#N/A,#N/A,TRUE,"Basic";#N/A,#N/A,TRUE,"EXT-TABLE";#N/A,#N/A,TRUE,"STEEL";#N/A,#N/A,TRUE,"INT-Table";#N/A,#N/A,TRUE,"STEEL";#N/A,#N/A,TRUE,"Door"}</definedName>
    <definedName name="qqqqq_4_2" localSheetId="3" hidden="1">{#N/A,#N/A,TRUE,"Basic";#N/A,#N/A,TRUE,"EXT-TABLE";#N/A,#N/A,TRUE,"STEEL";#N/A,#N/A,TRUE,"INT-Table";#N/A,#N/A,TRUE,"STEEL";#N/A,#N/A,TRUE,"Door"}</definedName>
    <definedName name="qqqqq_4_2" localSheetId="2" hidden="1">{#N/A,#N/A,TRUE,"Basic";#N/A,#N/A,TRUE,"EXT-TABLE";#N/A,#N/A,TRUE,"STEEL";#N/A,#N/A,TRUE,"INT-Table";#N/A,#N/A,TRUE,"STEEL";#N/A,#N/A,TRUE,"Door"}</definedName>
    <definedName name="qqqqq_4_2" localSheetId="4" hidden="1">{#N/A,#N/A,TRUE,"Basic";#N/A,#N/A,TRUE,"EXT-TABLE";#N/A,#N/A,TRUE,"STEEL";#N/A,#N/A,TRUE,"INT-Table";#N/A,#N/A,TRUE,"STEEL";#N/A,#N/A,TRUE,"Door"}</definedName>
    <definedName name="qqqqq_4_2" localSheetId="16" hidden="1">{#N/A,#N/A,TRUE,"Basic";#N/A,#N/A,TRUE,"EXT-TABLE";#N/A,#N/A,TRUE,"STEEL";#N/A,#N/A,TRUE,"INT-Table";#N/A,#N/A,TRUE,"STEEL";#N/A,#N/A,TRUE,"Door"}</definedName>
    <definedName name="qqqqq_4_2" localSheetId="21" hidden="1">{#N/A,#N/A,TRUE,"Basic";#N/A,#N/A,TRUE,"EXT-TABLE";#N/A,#N/A,TRUE,"STEEL";#N/A,#N/A,TRUE,"INT-Table";#N/A,#N/A,TRUE,"STEEL";#N/A,#N/A,TRUE,"Door"}</definedName>
    <definedName name="qqqqq_4_2" localSheetId="5" hidden="1">{#N/A,#N/A,TRUE,"Basic";#N/A,#N/A,TRUE,"EXT-TABLE";#N/A,#N/A,TRUE,"STEEL";#N/A,#N/A,TRUE,"INT-Table";#N/A,#N/A,TRUE,"STEEL";#N/A,#N/A,TRUE,"Door"}</definedName>
    <definedName name="qqqqq_4_2" localSheetId="13" hidden="1">{#N/A,#N/A,TRUE,"Basic";#N/A,#N/A,TRUE,"EXT-TABLE";#N/A,#N/A,TRUE,"STEEL";#N/A,#N/A,TRUE,"INT-Table";#N/A,#N/A,TRUE,"STEEL";#N/A,#N/A,TRUE,"Door"}</definedName>
    <definedName name="qqqqq_4_2" localSheetId="14" hidden="1">{#N/A,#N/A,TRUE,"Basic";#N/A,#N/A,TRUE,"EXT-TABLE";#N/A,#N/A,TRUE,"STEEL";#N/A,#N/A,TRUE,"INT-Table";#N/A,#N/A,TRUE,"STEEL";#N/A,#N/A,TRUE,"Door"}</definedName>
    <definedName name="qqqqq_4_2" localSheetId="15" hidden="1">{#N/A,#N/A,TRUE,"Basic";#N/A,#N/A,TRUE,"EXT-TABLE";#N/A,#N/A,TRUE,"STEEL";#N/A,#N/A,TRUE,"INT-Table";#N/A,#N/A,TRUE,"STEEL";#N/A,#N/A,TRUE,"Door"}</definedName>
    <definedName name="qqqqq_4_2" hidden="1">{#N/A,#N/A,TRUE,"Basic";#N/A,#N/A,TRUE,"EXT-TABLE";#N/A,#N/A,TRUE,"STEEL";#N/A,#N/A,TRUE,"INT-Table";#N/A,#N/A,TRUE,"STEEL";#N/A,#N/A,TRUE,"Door"}</definedName>
    <definedName name="qqqqq_5" localSheetId="3" hidden="1">{#N/A,#N/A,TRUE,"Basic";#N/A,#N/A,TRUE,"EXT-TABLE";#N/A,#N/A,TRUE,"STEEL";#N/A,#N/A,TRUE,"INT-Table";#N/A,#N/A,TRUE,"STEEL";#N/A,#N/A,TRUE,"Door"}</definedName>
    <definedName name="qqqqq_5" localSheetId="2" hidden="1">{#N/A,#N/A,TRUE,"Basic";#N/A,#N/A,TRUE,"EXT-TABLE";#N/A,#N/A,TRUE,"STEEL";#N/A,#N/A,TRUE,"INT-Table";#N/A,#N/A,TRUE,"STEEL";#N/A,#N/A,TRUE,"Door"}</definedName>
    <definedName name="qqqqq_5" localSheetId="4" hidden="1">{#N/A,#N/A,TRUE,"Basic";#N/A,#N/A,TRUE,"EXT-TABLE";#N/A,#N/A,TRUE,"STEEL";#N/A,#N/A,TRUE,"INT-Table";#N/A,#N/A,TRUE,"STEEL";#N/A,#N/A,TRUE,"Door"}</definedName>
    <definedName name="qqqqq_5" localSheetId="16" hidden="1">{#N/A,#N/A,TRUE,"Basic";#N/A,#N/A,TRUE,"EXT-TABLE";#N/A,#N/A,TRUE,"STEEL";#N/A,#N/A,TRUE,"INT-Table";#N/A,#N/A,TRUE,"STEEL";#N/A,#N/A,TRUE,"Door"}</definedName>
    <definedName name="qqqqq_5" localSheetId="21" hidden="1">{#N/A,#N/A,TRUE,"Basic";#N/A,#N/A,TRUE,"EXT-TABLE";#N/A,#N/A,TRUE,"STEEL";#N/A,#N/A,TRUE,"INT-Table";#N/A,#N/A,TRUE,"STEEL";#N/A,#N/A,TRUE,"Door"}</definedName>
    <definedName name="qqqqq_5" localSheetId="5" hidden="1">{#N/A,#N/A,TRUE,"Basic";#N/A,#N/A,TRUE,"EXT-TABLE";#N/A,#N/A,TRUE,"STEEL";#N/A,#N/A,TRUE,"INT-Table";#N/A,#N/A,TRUE,"STEEL";#N/A,#N/A,TRUE,"Door"}</definedName>
    <definedName name="qqqqq_5" localSheetId="13" hidden="1">{#N/A,#N/A,TRUE,"Basic";#N/A,#N/A,TRUE,"EXT-TABLE";#N/A,#N/A,TRUE,"STEEL";#N/A,#N/A,TRUE,"INT-Table";#N/A,#N/A,TRUE,"STEEL";#N/A,#N/A,TRUE,"Door"}</definedName>
    <definedName name="qqqqq_5" localSheetId="14" hidden="1">{#N/A,#N/A,TRUE,"Basic";#N/A,#N/A,TRUE,"EXT-TABLE";#N/A,#N/A,TRUE,"STEEL";#N/A,#N/A,TRUE,"INT-Table";#N/A,#N/A,TRUE,"STEEL";#N/A,#N/A,TRUE,"Door"}</definedName>
    <definedName name="qqqqq_5" localSheetId="15" hidden="1">{#N/A,#N/A,TRUE,"Basic";#N/A,#N/A,TRUE,"EXT-TABLE";#N/A,#N/A,TRUE,"STEEL";#N/A,#N/A,TRUE,"INT-Table";#N/A,#N/A,TRUE,"STEEL";#N/A,#N/A,TRUE,"Door"}</definedName>
    <definedName name="qqqqq_5" hidden="1">{#N/A,#N/A,TRUE,"Basic";#N/A,#N/A,TRUE,"EXT-TABLE";#N/A,#N/A,TRUE,"STEEL";#N/A,#N/A,TRUE,"INT-Table";#N/A,#N/A,TRUE,"STEEL";#N/A,#N/A,TRUE,"Door"}</definedName>
    <definedName name="qqqqq_5_1" localSheetId="3" hidden="1">{#N/A,#N/A,TRUE,"Basic";#N/A,#N/A,TRUE,"EXT-TABLE";#N/A,#N/A,TRUE,"STEEL";#N/A,#N/A,TRUE,"INT-Table";#N/A,#N/A,TRUE,"STEEL";#N/A,#N/A,TRUE,"Door"}</definedName>
    <definedName name="qqqqq_5_1" localSheetId="2" hidden="1">{#N/A,#N/A,TRUE,"Basic";#N/A,#N/A,TRUE,"EXT-TABLE";#N/A,#N/A,TRUE,"STEEL";#N/A,#N/A,TRUE,"INT-Table";#N/A,#N/A,TRUE,"STEEL";#N/A,#N/A,TRUE,"Door"}</definedName>
    <definedName name="qqqqq_5_1" localSheetId="4" hidden="1">{#N/A,#N/A,TRUE,"Basic";#N/A,#N/A,TRUE,"EXT-TABLE";#N/A,#N/A,TRUE,"STEEL";#N/A,#N/A,TRUE,"INT-Table";#N/A,#N/A,TRUE,"STEEL";#N/A,#N/A,TRUE,"Door"}</definedName>
    <definedName name="qqqqq_5_1" localSheetId="16" hidden="1">{#N/A,#N/A,TRUE,"Basic";#N/A,#N/A,TRUE,"EXT-TABLE";#N/A,#N/A,TRUE,"STEEL";#N/A,#N/A,TRUE,"INT-Table";#N/A,#N/A,TRUE,"STEEL";#N/A,#N/A,TRUE,"Door"}</definedName>
    <definedName name="qqqqq_5_1" localSheetId="21" hidden="1">{#N/A,#N/A,TRUE,"Basic";#N/A,#N/A,TRUE,"EXT-TABLE";#N/A,#N/A,TRUE,"STEEL";#N/A,#N/A,TRUE,"INT-Table";#N/A,#N/A,TRUE,"STEEL";#N/A,#N/A,TRUE,"Door"}</definedName>
    <definedName name="qqqqq_5_1" localSheetId="5" hidden="1">{#N/A,#N/A,TRUE,"Basic";#N/A,#N/A,TRUE,"EXT-TABLE";#N/A,#N/A,TRUE,"STEEL";#N/A,#N/A,TRUE,"INT-Table";#N/A,#N/A,TRUE,"STEEL";#N/A,#N/A,TRUE,"Door"}</definedName>
    <definedName name="qqqqq_5_1" localSheetId="13" hidden="1">{#N/A,#N/A,TRUE,"Basic";#N/A,#N/A,TRUE,"EXT-TABLE";#N/A,#N/A,TRUE,"STEEL";#N/A,#N/A,TRUE,"INT-Table";#N/A,#N/A,TRUE,"STEEL";#N/A,#N/A,TRUE,"Door"}</definedName>
    <definedName name="qqqqq_5_1" localSheetId="14" hidden="1">{#N/A,#N/A,TRUE,"Basic";#N/A,#N/A,TRUE,"EXT-TABLE";#N/A,#N/A,TRUE,"STEEL";#N/A,#N/A,TRUE,"INT-Table";#N/A,#N/A,TRUE,"STEEL";#N/A,#N/A,TRUE,"Door"}</definedName>
    <definedName name="qqqqq_5_1" localSheetId="15" hidden="1">{#N/A,#N/A,TRUE,"Basic";#N/A,#N/A,TRUE,"EXT-TABLE";#N/A,#N/A,TRUE,"STEEL";#N/A,#N/A,TRUE,"INT-Table";#N/A,#N/A,TRUE,"STEEL";#N/A,#N/A,TRUE,"Door"}</definedName>
    <definedName name="qqqqq_5_1" hidden="1">{#N/A,#N/A,TRUE,"Basic";#N/A,#N/A,TRUE,"EXT-TABLE";#N/A,#N/A,TRUE,"STEEL";#N/A,#N/A,TRUE,"INT-Table";#N/A,#N/A,TRUE,"STEEL";#N/A,#N/A,TRUE,"Door"}</definedName>
    <definedName name="qqqqq_5_2" localSheetId="3" hidden="1">{#N/A,#N/A,TRUE,"Basic";#N/A,#N/A,TRUE,"EXT-TABLE";#N/A,#N/A,TRUE,"STEEL";#N/A,#N/A,TRUE,"INT-Table";#N/A,#N/A,TRUE,"STEEL";#N/A,#N/A,TRUE,"Door"}</definedName>
    <definedName name="qqqqq_5_2" localSheetId="2" hidden="1">{#N/A,#N/A,TRUE,"Basic";#N/A,#N/A,TRUE,"EXT-TABLE";#N/A,#N/A,TRUE,"STEEL";#N/A,#N/A,TRUE,"INT-Table";#N/A,#N/A,TRUE,"STEEL";#N/A,#N/A,TRUE,"Door"}</definedName>
    <definedName name="qqqqq_5_2" localSheetId="4" hidden="1">{#N/A,#N/A,TRUE,"Basic";#N/A,#N/A,TRUE,"EXT-TABLE";#N/A,#N/A,TRUE,"STEEL";#N/A,#N/A,TRUE,"INT-Table";#N/A,#N/A,TRUE,"STEEL";#N/A,#N/A,TRUE,"Door"}</definedName>
    <definedName name="qqqqq_5_2" localSheetId="16" hidden="1">{#N/A,#N/A,TRUE,"Basic";#N/A,#N/A,TRUE,"EXT-TABLE";#N/A,#N/A,TRUE,"STEEL";#N/A,#N/A,TRUE,"INT-Table";#N/A,#N/A,TRUE,"STEEL";#N/A,#N/A,TRUE,"Door"}</definedName>
    <definedName name="qqqqq_5_2" localSheetId="21" hidden="1">{#N/A,#N/A,TRUE,"Basic";#N/A,#N/A,TRUE,"EXT-TABLE";#N/A,#N/A,TRUE,"STEEL";#N/A,#N/A,TRUE,"INT-Table";#N/A,#N/A,TRUE,"STEEL";#N/A,#N/A,TRUE,"Door"}</definedName>
    <definedName name="qqqqq_5_2" localSheetId="5" hidden="1">{#N/A,#N/A,TRUE,"Basic";#N/A,#N/A,TRUE,"EXT-TABLE";#N/A,#N/A,TRUE,"STEEL";#N/A,#N/A,TRUE,"INT-Table";#N/A,#N/A,TRUE,"STEEL";#N/A,#N/A,TRUE,"Door"}</definedName>
    <definedName name="qqqqq_5_2" localSheetId="13" hidden="1">{#N/A,#N/A,TRUE,"Basic";#N/A,#N/A,TRUE,"EXT-TABLE";#N/A,#N/A,TRUE,"STEEL";#N/A,#N/A,TRUE,"INT-Table";#N/A,#N/A,TRUE,"STEEL";#N/A,#N/A,TRUE,"Door"}</definedName>
    <definedName name="qqqqq_5_2" localSheetId="14" hidden="1">{#N/A,#N/A,TRUE,"Basic";#N/A,#N/A,TRUE,"EXT-TABLE";#N/A,#N/A,TRUE,"STEEL";#N/A,#N/A,TRUE,"INT-Table";#N/A,#N/A,TRUE,"STEEL";#N/A,#N/A,TRUE,"Door"}</definedName>
    <definedName name="qqqqq_5_2" localSheetId="15" hidden="1">{#N/A,#N/A,TRUE,"Basic";#N/A,#N/A,TRUE,"EXT-TABLE";#N/A,#N/A,TRUE,"STEEL";#N/A,#N/A,TRUE,"INT-Table";#N/A,#N/A,TRUE,"STEEL";#N/A,#N/A,TRUE,"Door"}</definedName>
    <definedName name="qqqqq_5_2" hidden="1">{#N/A,#N/A,TRUE,"Basic";#N/A,#N/A,TRUE,"EXT-TABLE";#N/A,#N/A,TRUE,"STEEL";#N/A,#N/A,TRUE,"INT-Table";#N/A,#N/A,TRUE,"STEEL";#N/A,#N/A,TRUE,"Door"}</definedName>
    <definedName name="qqqqqqq" localSheetId="3" hidden="1">{#N/A,#N/A,FALSE,"CCTV"}</definedName>
    <definedName name="qqqqqqq" localSheetId="2" hidden="1">{#N/A,#N/A,FALSE,"CCTV"}</definedName>
    <definedName name="qqqqqqq" localSheetId="4" hidden="1">{#N/A,#N/A,FALSE,"CCTV"}</definedName>
    <definedName name="qqqqqqq" localSheetId="16" hidden="1">{#N/A,#N/A,FALSE,"CCTV"}</definedName>
    <definedName name="qqqqqqq" localSheetId="21" hidden="1">{#N/A,#N/A,FALSE,"CCTV"}</definedName>
    <definedName name="qqqqqqq" localSheetId="5" hidden="1">{#N/A,#N/A,FALSE,"CCTV"}</definedName>
    <definedName name="qqqqqqq" localSheetId="13" hidden="1">{#N/A,#N/A,FALSE,"CCTV"}</definedName>
    <definedName name="qqqqqqq" localSheetId="14" hidden="1">{#N/A,#N/A,FALSE,"CCTV"}</definedName>
    <definedName name="qqqqqqq" localSheetId="15" hidden="1">{#N/A,#N/A,FALSE,"CCTV"}</definedName>
    <definedName name="qqqqqqq" hidden="1">{#N/A,#N/A,FALSE,"CCTV"}</definedName>
    <definedName name="QQQQQQQQ"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 localSheetId="3" hidden="1">{#N/A,#N/A,FALSE,"CCTV"}</definedName>
    <definedName name="QQW" localSheetId="2" hidden="1">{#N/A,#N/A,FALSE,"CCTV"}</definedName>
    <definedName name="QQW" localSheetId="4" hidden="1">{#N/A,#N/A,FALSE,"CCTV"}</definedName>
    <definedName name="QQW" localSheetId="16" hidden="1">{#N/A,#N/A,FALSE,"CCTV"}</definedName>
    <definedName name="QQW" localSheetId="21" hidden="1">{#N/A,#N/A,FALSE,"CCTV"}</definedName>
    <definedName name="QQW" localSheetId="5" hidden="1">{#N/A,#N/A,FALSE,"CCTV"}</definedName>
    <definedName name="QQW" localSheetId="13" hidden="1">{#N/A,#N/A,FALSE,"CCTV"}</definedName>
    <definedName name="QQW" localSheetId="14" hidden="1">{#N/A,#N/A,FALSE,"CCTV"}</definedName>
    <definedName name="QQW" localSheetId="15" hidden="1">{#N/A,#N/A,FALSE,"CCTV"}</definedName>
    <definedName name="QQW" hidden="1">{#N/A,#N/A,FALSE,"CCTV"}</definedName>
    <definedName name="Qty_Modules" localSheetId="3">'[41]Noise (3)'!$C$51</definedName>
    <definedName name="Qty_Modules" localSheetId="2">'[41]Noise (3)'!$C$51</definedName>
    <definedName name="Qty_Modules" localSheetId="4">'[41]Noise (3)'!$C$51</definedName>
    <definedName name="Qty_Modules" localSheetId="16">'[41]Noise (3)'!$C$51</definedName>
    <definedName name="Qty_Modules" localSheetId="21">'[41]Noise (3)'!$C$51</definedName>
    <definedName name="Qty_Modules" localSheetId="5">'[41]Noise (3)'!$C$51</definedName>
    <definedName name="Qty_Modules" localSheetId="13">'[41]Noise (3)'!$C$51</definedName>
    <definedName name="Qty_Modules" localSheetId="18">'[41]Noise (3)'!$C$51</definedName>
    <definedName name="Qty_Modules" localSheetId="14">'[41]Noise (3)'!$C$51</definedName>
    <definedName name="Qty_Modules" localSheetId="15">'[41]Noise (3)'!$C$51</definedName>
    <definedName name="Qty_Modules">'[41]Noise (3)'!$C$51</definedName>
    <definedName name="Qty_Profiles_Lower" localSheetId="3">'[41]Noise (3)'!$C$52</definedName>
    <definedName name="Qty_Profiles_Lower" localSheetId="2">'[41]Noise (3)'!$C$52</definedName>
    <definedName name="Qty_Profiles_Lower" localSheetId="4">'[41]Noise (3)'!$C$52</definedName>
    <definedName name="Qty_Profiles_Lower" localSheetId="16">'[41]Noise (3)'!$C$52</definedName>
    <definedName name="Qty_Profiles_Lower" localSheetId="21">'[41]Noise (3)'!$C$52</definedName>
    <definedName name="Qty_Profiles_Lower" localSheetId="5">'[41]Noise (3)'!$C$52</definedName>
    <definedName name="Qty_Profiles_Lower" localSheetId="13">'[41]Noise (3)'!$C$52</definedName>
    <definedName name="Qty_Profiles_Lower" localSheetId="18">'[41]Noise (3)'!$C$52</definedName>
    <definedName name="Qty_Profiles_Lower" localSheetId="14">'[41]Noise (3)'!$C$52</definedName>
    <definedName name="Qty_Profiles_Lower" localSheetId="15">'[41]Noise (3)'!$C$52</definedName>
    <definedName name="Qty_Profiles_Lower">'[41]Noise (3)'!$C$52</definedName>
    <definedName name="Qty_Profiles_Upper" localSheetId="3">'[41]Noise (3)'!$C$54</definedName>
    <definedName name="Qty_Profiles_Upper" localSheetId="2">'[41]Noise (3)'!$C$54</definedName>
    <definedName name="Qty_Profiles_Upper" localSheetId="4">'[41]Noise (3)'!$C$54</definedName>
    <definedName name="Qty_Profiles_Upper" localSheetId="16">'[41]Noise (3)'!$C$54</definedName>
    <definedName name="Qty_Profiles_Upper" localSheetId="21">'[41]Noise (3)'!$C$54</definedName>
    <definedName name="Qty_Profiles_Upper" localSheetId="5">'[41]Noise (3)'!$C$54</definedName>
    <definedName name="Qty_Profiles_Upper" localSheetId="13">'[41]Noise (3)'!$C$54</definedName>
    <definedName name="Qty_Profiles_Upper" localSheetId="18">'[41]Noise (3)'!$C$54</definedName>
    <definedName name="Qty_Profiles_Upper" localSheetId="14">'[41]Noise (3)'!$C$54</definedName>
    <definedName name="Qty_Profiles_Upper" localSheetId="15">'[41]Noise (3)'!$C$54</definedName>
    <definedName name="Qty_Profiles_Upper">'[41]Noise (3)'!$C$54</definedName>
    <definedName name="Qty_Splitters" localSheetId="3">'[41]Noise (3)'!$C$14</definedName>
    <definedName name="Qty_Splitters" localSheetId="2">'[41]Noise (3)'!$C$14</definedName>
    <definedName name="Qty_Splitters" localSheetId="4">'[41]Noise (3)'!$C$14</definedName>
    <definedName name="Qty_Splitters" localSheetId="16">'[41]Noise (3)'!$C$14</definedName>
    <definedName name="Qty_Splitters" localSheetId="21">'[41]Noise (3)'!$C$14</definedName>
    <definedName name="Qty_Splitters" localSheetId="5">'[41]Noise (3)'!$C$14</definedName>
    <definedName name="Qty_Splitters" localSheetId="13">'[41]Noise (3)'!$C$14</definedName>
    <definedName name="Qty_Splitters" localSheetId="18">'[41]Noise (3)'!$C$14</definedName>
    <definedName name="Qty_Splitters" localSheetId="14">'[41]Noise (3)'!$C$14</definedName>
    <definedName name="Qty_Splitters" localSheetId="15">'[41]Noise (3)'!$C$14</definedName>
    <definedName name="Qty_Splitters">'[41]Noise (3)'!$C$14</definedName>
    <definedName name="quan" localSheetId="3" hidden="1">{"'Sheet1'!$L$16"}</definedName>
    <definedName name="quan" localSheetId="17" hidden="1">{"'Sheet1'!$L$16"}</definedName>
    <definedName name="quan" localSheetId="9" hidden="1">{"'Sheet1'!$L$16"}</definedName>
    <definedName name="quan" localSheetId="8" hidden="1">{"'Sheet1'!$L$16"}</definedName>
    <definedName name="quan" localSheetId="0" hidden="1">{"'Sheet1'!$L$16"}</definedName>
    <definedName name="quan" localSheetId="10" hidden="1">{"'Sheet1'!$L$16"}</definedName>
    <definedName name="quan" localSheetId="6" hidden="1">{"'Sheet1'!$L$16"}</definedName>
    <definedName name="quan" localSheetId="12" hidden="1">{"'Sheet1'!$L$16"}</definedName>
    <definedName name="quan" localSheetId="11" hidden="1">{"'Sheet1'!$L$16"}</definedName>
    <definedName name="quan" localSheetId="1" hidden="1">{"'Sheet1'!$L$16"}</definedName>
    <definedName name="quan" localSheetId="2" hidden="1">{"'Sheet1'!$L$16"}</definedName>
    <definedName name="quan" localSheetId="4" hidden="1">{"'Sheet1'!$L$16"}</definedName>
    <definedName name="quan" localSheetId="16" hidden="1">{"'Sheet1'!$L$16"}</definedName>
    <definedName name="quan" localSheetId="21" hidden="1">{"'Sheet1'!$L$16"}</definedName>
    <definedName name="quan" localSheetId="5" hidden="1">{"'Sheet1'!$L$16"}</definedName>
    <definedName name="quan" localSheetId="23" hidden="1">{"'Sheet1'!$L$16"}</definedName>
    <definedName name="quan" localSheetId="7" hidden="1">{"'Sheet1'!$L$16"}</definedName>
    <definedName name="quan" localSheetId="13" hidden="1">{"'Sheet1'!$L$16"}</definedName>
    <definedName name="quan" localSheetId="18" hidden="1">{"'Sheet1'!$L$16"}</definedName>
    <definedName name="quan" localSheetId="14" hidden="1">{"'Sheet1'!$L$16"}</definedName>
    <definedName name="quan" localSheetId="15" hidden="1">{"'Sheet1'!$L$16"}</definedName>
    <definedName name="quan" hidden="1">{"'Sheet1'!$L$16"}</definedName>
    <definedName name="Query2">#REF!</definedName>
    <definedName name="qw" localSheetId="3" hidden="1">{#N/A,#N/A,TRUE,"Basic";#N/A,#N/A,TRUE,"EXT-TABLE";#N/A,#N/A,TRUE,"STEEL";#N/A,#N/A,TRUE,"INT-Table";#N/A,#N/A,TRUE,"STEEL";#N/A,#N/A,TRUE,"Door"}</definedName>
    <definedName name="qw" localSheetId="2" hidden="1">{#N/A,#N/A,TRUE,"Basic";#N/A,#N/A,TRUE,"EXT-TABLE";#N/A,#N/A,TRUE,"STEEL";#N/A,#N/A,TRUE,"INT-Table";#N/A,#N/A,TRUE,"STEEL";#N/A,#N/A,TRUE,"Door"}</definedName>
    <definedName name="qw" localSheetId="4" hidden="1">{#N/A,#N/A,TRUE,"Basic";#N/A,#N/A,TRUE,"EXT-TABLE";#N/A,#N/A,TRUE,"STEEL";#N/A,#N/A,TRUE,"INT-Table";#N/A,#N/A,TRUE,"STEEL";#N/A,#N/A,TRUE,"Door"}</definedName>
    <definedName name="qw" localSheetId="16" hidden="1">{#N/A,#N/A,TRUE,"Basic";#N/A,#N/A,TRUE,"EXT-TABLE";#N/A,#N/A,TRUE,"STEEL";#N/A,#N/A,TRUE,"INT-Table";#N/A,#N/A,TRUE,"STEEL";#N/A,#N/A,TRUE,"Door"}</definedName>
    <definedName name="qw" localSheetId="21" hidden="1">{#N/A,#N/A,TRUE,"Basic";#N/A,#N/A,TRUE,"EXT-TABLE";#N/A,#N/A,TRUE,"STEEL";#N/A,#N/A,TRUE,"INT-Table";#N/A,#N/A,TRUE,"STEEL";#N/A,#N/A,TRUE,"Door"}</definedName>
    <definedName name="qw" localSheetId="5" hidden="1">{#N/A,#N/A,TRUE,"Basic";#N/A,#N/A,TRUE,"EXT-TABLE";#N/A,#N/A,TRUE,"STEEL";#N/A,#N/A,TRUE,"INT-Table";#N/A,#N/A,TRUE,"STEEL";#N/A,#N/A,TRUE,"Door"}</definedName>
    <definedName name="qw" localSheetId="13" hidden="1">{#N/A,#N/A,TRUE,"Basic";#N/A,#N/A,TRUE,"EXT-TABLE";#N/A,#N/A,TRUE,"STEEL";#N/A,#N/A,TRUE,"INT-Table";#N/A,#N/A,TRUE,"STEEL";#N/A,#N/A,TRUE,"Door"}</definedName>
    <definedName name="qw" localSheetId="14" hidden="1">{#N/A,#N/A,TRUE,"Basic";#N/A,#N/A,TRUE,"EXT-TABLE";#N/A,#N/A,TRUE,"STEEL";#N/A,#N/A,TRUE,"INT-Table";#N/A,#N/A,TRUE,"STEEL";#N/A,#N/A,TRUE,"Door"}</definedName>
    <definedName name="qw" localSheetId="15" hidden="1">{#N/A,#N/A,TRUE,"Basic";#N/A,#N/A,TRUE,"EXT-TABLE";#N/A,#N/A,TRUE,"STEEL";#N/A,#N/A,TRUE,"INT-Table";#N/A,#N/A,TRUE,"STEEL";#N/A,#N/A,TRUE,"Door"}</definedName>
    <definedName name="qw" hidden="1">{#N/A,#N/A,TRUE,"Basic";#N/A,#N/A,TRUE,"EXT-TABLE";#N/A,#N/A,TRUE,"STEEL";#N/A,#N/A,TRUE,"INT-Table";#N/A,#N/A,TRUE,"STEEL";#N/A,#N/A,TRUE,"Door"}</definedName>
    <definedName name="qw_1" localSheetId="3" hidden="1">{#N/A,#N/A,TRUE,"Basic";#N/A,#N/A,TRUE,"EXT-TABLE";#N/A,#N/A,TRUE,"STEEL";#N/A,#N/A,TRUE,"INT-Table";#N/A,#N/A,TRUE,"STEEL";#N/A,#N/A,TRUE,"Door"}</definedName>
    <definedName name="qw_1" localSheetId="2" hidden="1">{#N/A,#N/A,TRUE,"Basic";#N/A,#N/A,TRUE,"EXT-TABLE";#N/A,#N/A,TRUE,"STEEL";#N/A,#N/A,TRUE,"INT-Table";#N/A,#N/A,TRUE,"STEEL";#N/A,#N/A,TRUE,"Door"}</definedName>
    <definedName name="qw_1" localSheetId="4" hidden="1">{#N/A,#N/A,TRUE,"Basic";#N/A,#N/A,TRUE,"EXT-TABLE";#N/A,#N/A,TRUE,"STEEL";#N/A,#N/A,TRUE,"INT-Table";#N/A,#N/A,TRUE,"STEEL";#N/A,#N/A,TRUE,"Door"}</definedName>
    <definedName name="qw_1" localSheetId="16" hidden="1">{#N/A,#N/A,TRUE,"Basic";#N/A,#N/A,TRUE,"EXT-TABLE";#N/A,#N/A,TRUE,"STEEL";#N/A,#N/A,TRUE,"INT-Table";#N/A,#N/A,TRUE,"STEEL";#N/A,#N/A,TRUE,"Door"}</definedName>
    <definedName name="qw_1" localSheetId="21" hidden="1">{#N/A,#N/A,TRUE,"Basic";#N/A,#N/A,TRUE,"EXT-TABLE";#N/A,#N/A,TRUE,"STEEL";#N/A,#N/A,TRUE,"INT-Table";#N/A,#N/A,TRUE,"STEEL";#N/A,#N/A,TRUE,"Door"}</definedName>
    <definedName name="qw_1" localSheetId="5" hidden="1">{#N/A,#N/A,TRUE,"Basic";#N/A,#N/A,TRUE,"EXT-TABLE";#N/A,#N/A,TRUE,"STEEL";#N/A,#N/A,TRUE,"INT-Table";#N/A,#N/A,TRUE,"STEEL";#N/A,#N/A,TRUE,"Door"}</definedName>
    <definedName name="qw_1" localSheetId="13" hidden="1">{#N/A,#N/A,TRUE,"Basic";#N/A,#N/A,TRUE,"EXT-TABLE";#N/A,#N/A,TRUE,"STEEL";#N/A,#N/A,TRUE,"INT-Table";#N/A,#N/A,TRUE,"STEEL";#N/A,#N/A,TRUE,"Door"}</definedName>
    <definedName name="qw_1" localSheetId="14" hidden="1">{#N/A,#N/A,TRUE,"Basic";#N/A,#N/A,TRUE,"EXT-TABLE";#N/A,#N/A,TRUE,"STEEL";#N/A,#N/A,TRUE,"INT-Table";#N/A,#N/A,TRUE,"STEEL";#N/A,#N/A,TRUE,"Door"}</definedName>
    <definedName name="qw_1" localSheetId="15" hidden="1">{#N/A,#N/A,TRUE,"Basic";#N/A,#N/A,TRUE,"EXT-TABLE";#N/A,#N/A,TRUE,"STEEL";#N/A,#N/A,TRUE,"INT-Table";#N/A,#N/A,TRUE,"STEEL";#N/A,#N/A,TRUE,"Door"}</definedName>
    <definedName name="qw_1" hidden="1">{#N/A,#N/A,TRUE,"Basic";#N/A,#N/A,TRUE,"EXT-TABLE";#N/A,#N/A,TRUE,"STEEL";#N/A,#N/A,TRUE,"INT-Table";#N/A,#N/A,TRUE,"STEEL";#N/A,#N/A,TRUE,"Door"}</definedName>
    <definedName name="qw_1_1" localSheetId="3" hidden="1">{#N/A,#N/A,TRUE,"Basic";#N/A,#N/A,TRUE,"EXT-TABLE";#N/A,#N/A,TRUE,"STEEL";#N/A,#N/A,TRUE,"INT-Table";#N/A,#N/A,TRUE,"STEEL";#N/A,#N/A,TRUE,"Door"}</definedName>
    <definedName name="qw_1_1" localSheetId="2" hidden="1">{#N/A,#N/A,TRUE,"Basic";#N/A,#N/A,TRUE,"EXT-TABLE";#N/A,#N/A,TRUE,"STEEL";#N/A,#N/A,TRUE,"INT-Table";#N/A,#N/A,TRUE,"STEEL";#N/A,#N/A,TRUE,"Door"}</definedName>
    <definedName name="qw_1_1" localSheetId="4" hidden="1">{#N/A,#N/A,TRUE,"Basic";#N/A,#N/A,TRUE,"EXT-TABLE";#N/A,#N/A,TRUE,"STEEL";#N/A,#N/A,TRUE,"INT-Table";#N/A,#N/A,TRUE,"STEEL";#N/A,#N/A,TRUE,"Door"}</definedName>
    <definedName name="qw_1_1" localSheetId="16" hidden="1">{#N/A,#N/A,TRUE,"Basic";#N/A,#N/A,TRUE,"EXT-TABLE";#N/A,#N/A,TRUE,"STEEL";#N/A,#N/A,TRUE,"INT-Table";#N/A,#N/A,TRUE,"STEEL";#N/A,#N/A,TRUE,"Door"}</definedName>
    <definedName name="qw_1_1" localSheetId="21" hidden="1">{#N/A,#N/A,TRUE,"Basic";#N/A,#N/A,TRUE,"EXT-TABLE";#N/A,#N/A,TRUE,"STEEL";#N/A,#N/A,TRUE,"INT-Table";#N/A,#N/A,TRUE,"STEEL";#N/A,#N/A,TRUE,"Door"}</definedName>
    <definedName name="qw_1_1" localSheetId="5" hidden="1">{#N/A,#N/A,TRUE,"Basic";#N/A,#N/A,TRUE,"EXT-TABLE";#N/A,#N/A,TRUE,"STEEL";#N/A,#N/A,TRUE,"INT-Table";#N/A,#N/A,TRUE,"STEEL";#N/A,#N/A,TRUE,"Door"}</definedName>
    <definedName name="qw_1_1" localSheetId="13" hidden="1">{#N/A,#N/A,TRUE,"Basic";#N/A,#N/A,TRUE,"EXT-TABLE";#N/A,#N/A,TRUE,"STEEL";#N/A,#N/A,TRUE,"INT-Table";#N/A,#N/A,TRUE,"STEEL";#N/A,#N/A,TRUE,"Door"}</definedName>
    <definedName name="qw_1_1" localSheetId="14" hidden="1">{#N/A,#N/A,TRUE,"Basic";#N/A,#N/A,TRUE,"EXT-TABLE";#N/A,#N/A,TRUE,"STEEL";#N/A,#N/A,TRUE,"INT-Table";#N/A,#N/A,TRUE,"STEEL";#N/A,#N/A,TRUE,"Door"}</definedName>
    <definedName name="qw_1_1" localSheetId="15" hidden="1">{#N/A,#N/A,TRUE,"Basic";#N/A,#N/A,TRUE,"EXT-TABLE";#N/A,#N/A,TRUE,"STEEL";#N/A,#N/A,TRUE,"INT-Table";#N/A,#N/A,TRUE,"STEEL";#N/A,#N/A,TRUE,"Door"}</definedName>
    <definedName name="qw_1_1" hidden="1">{#N/A,#N/A,TRUE,"Basic";#N/A,#N/A,TRUE,"EXT-TABLE";#N/A,#N/A,TRUE,"STEEL";#N/A,#N/A,TRUE,"INT-Table";#N/A,#N/A,TRUE,"STEEL";#N/A,#N/A,TRUE,"Door"}</definedName>
    <definedName name="qw_1_2" localSheetId="3" hidden="1">{#N/A,#N/A,TRUE,"Basic";#N/A,#N/A,TRUE,"EXT-TABLE";#N/A,#N/A,TRUE,"STEEL";#N/A,#N/A,TRUE,"INT-Table";#N/A,#N/A,TRUE,"STEEL";#N/A,#N/A,TRUE,"Door"}</definedName>
    <definedName name="qw_1_2" localSheetId="2" hidden="1">{#N/A,#N/A,TRUE,"Basic";#N/A,#N/A,TRUE,"EXT-TABLE";#N/A,#N/A,TRUE,"STEEL";#N/A,#N/A,TRUE,"INT-Table";#N/A,#N/A,TRUE,"STEEL";#N/A,#N/A,TRUE,"Door"}</definedName>
    <definedName name="qw_1_2" localSheetId="4" hidden="1">{#N/A,#N/A,TRUE,"Basic";#N/A,#N/A,TRUE,"EXT-TABLE";#N/A,#N/A,TRUE,"STEEL";#N/A,#N/A,TRUE,"INT-Table";#N/A,#N/A,TRUE,"STEEL";#N/A,#N/A,TRUE,"Door"}</definedName>
    <definedName name="qw_1_2" localSheetId="16" hidden="1">{#N/A,#N/A,TRUE,"Basic";#N/A,#N/A,TRUE,"EXT-TABLE";#N/A,#N/A,TRUE,"STEEL";#N/A,#N/A,TRUE,"INT-Table";#N/A,#N/A,TRUE,"STEEL";#N/A,#N/A,TRUE,"Door"}</definedName>
    <definedName name="qw_1_2" localSheetId="21" hidden="1">{#N/A,#N/A,TRUE,"Basic";#N/A,#N/A,TRUE,"EXT-TABLE";#N/A,#N/A,TRUE,"STEEL";#N/A,#N/A,TRUE,"INT-Table";#N/A,#N/A,TRUE,"STEEL";#N/A,#N/A,TRUE,"Door"}</definedName>
    <definedName name="qw_1_2" localSheetId="5" hidden="1">{#N/A,#N/A,TRUE,"Basic";#N/A,#N/A,TRUE,"EXT-TABLE";#N/A,#N/A,TRUE,"STEEL";#N/A,#N/A,TRUE,"INT-Table";#N/A,#N/A,TRUE,"STEEL";#N/A,#N/A,TRUE,"Door"}</definedName>
    <definedName name="qw_1_2" localSheetId="13" hidden="1">{#N/A,#N/A,TRUE,"Basic";#N/A,#N/A,TRUE,"EXT-TABLE";#N/A,#N/A,TRUE,"STEEL";#N/A,#N/A,TRUE,"INT-Table";#N/A,#N/A,TRUE,"STEEL";#N/A,#N/A,TRUE,"Door"}</definedName>
    <definedName name="qw_1_2" localSheetId="14" hidden="1">{#N/A,#N/A,TRUE,"Basic";#N/A,#N/A,TRUE,"EXT-TABLE";#N/A,#N/A,TRUE,"STEEL";#N/A,#N/A,TRUE,"INT-Table";#N/A,#N/A,TRUE,"STEEL";#N/A,#N/A,TRUE,"Door"}</definedName>
    <definedName name="qw_1_2" localSheetId="15" hidden="1">{#N/A,#N/A,TRUE,"Basic";#N/A,#N/A,TRUE,"EXT-TABLE";#N/A,#N/A,TRUE,"STEEL";#N/A,#N/A,TRUE,"INT-Table";#N/A,#N/A,TRUE,"STEEL";#N/A,#N/A,TRUE,"Door"}</definedName>
    <definedName name="qw_1_2" hidden="1">{#N/A,#N/A,TRUE,"Basic";#N/A,#N/A,TRUE,"EXT-TABLE";#N/A,#N/A,TRUE,"STEEL";#N/A,#N/A,TRUE,"INT-Table";#N/A,#N/A,TRUE,"STEEL";#N/A,#N/A,TRUE,"Door"}</definedName>
    <definedName name="qw_2" localSheetId="3" hidden="1">{#N/A,#N/A,TRUE,"Basic";#N/A,#N/A,TRUE,"EXT-TABLE";#N/A,#N/A,TRUE,"STEEL";#N/A,#N/A,TRUE,"INT-Table";#N/A,#N/A,TRUE,"STEEL";#N/A,#N/A,TRUE,"Door"}</definedName>
    <definedName name="qw_2" localSheetId="2" hidden="1">{#N/A,#N/A,TRUE,"Basic";#N/A,#N/A,TRUE,"EXT-TABLE";#N/A,#N/A,TRUE,"STEEL";#N/A,#N/A,TRUE,"INT-Table";#N/A,#N/A,TRUE,"STEEL";#N/A,#N/A,TRUE,"Door"}</definedName>
    <definedName name="qw_2" localSheetId="4" hidden="1">{#N/A,#N/A,TRUE,"Basic";#N/A,#N/A,TRUE,"EXT-TABLE";#N/A,#N/A,TRUE,"STEEL";#N/A,#N/A,TRUE,"INT-Table";#N/A,#N/A,TRUE,"STEEL";#N/A,#N/A,TRUE,"Door"}</definedName>
    <definedName name="qw_2" localSheetId="16" hidden="1">{#N/A,#N/A,TRUE,"Basic";#N/A,#N/A,TRUE,"EXT-TABLE";#N/A,#N/A,TRUE,"STEEL";#N/A,#N/A,TRUE,"INT-Table";#N/A,#N/A,TRUE,"STEEL";#N/A,#N/A,TRUE,"Door"}</definedName>
    <definedName name="qw_2" localSheetId="21" hidden="1">{#N/A,#N/A,TRUE,"Basic";#N/A,#N/A,TRUE,"EXT-TABLE";#N/A,#N/A,TRUE,"STEEL";#N/A,#N/A,TRUE,"INT-Table";#N/A,#N/A,TRUE,"STEEL";#N/A,#N/A,TRUE,"Door"}</definedName>
    <definedName name="qw_2" localSheetId="5" hidden="1">{#N/A,#N/A,TRUE,"Basic";#N/A,#N/A,TRUE,"EXT-TABLE";#N/A,#N/A,TRUE,"STEEL";#N/A,#N/A,TRUE,"INT-Table";#N/A,#N/A,TRUE,"STEEL";#N/A,#N/A,TRUE,"Door"}</definedName>
    <definedName name="qw_2" localSheetId="13" hidden="1">{#N/A,#N/A,TRUE,"Basic";#N/A,#N/A,TRUE,"EXT-TABLE";#N/A,#N/A,TRUE,"STEEL";#N/A,#N/A,TRUE,"INT-Table";#N/A,#N/A,TRUE,"STEEL";#N/A,#N/A,TRUE,"Door"}</definedName>
    <definedName name="qw_2" localSheetId="14" hidden="1">{#N/A,#N/A,TRUE,"Basic";#N/A,#N/A,TRUE,"EXT-TABLE";#N/A,#N/A,TRUE,"STEEL";#N/A,#N/A,TRUE,"INT-Table";#N/A,#N/A,TRUE,"STEEL";#N/A,#N/A,TRUE,"Door"}</definedName>
    <definedName name="qw_2" localSheetId="15" hidden="1">{#N/A,#N/A,TRUE,"Basic";#N/A,#N/A,TRUE,"EXT-TABLE";#N/A,#N/A,TRUE,"STEEL";#N/A,#N/A,TRUE,"INT-Table";#N/A,#N/A,TRUE,"STEEL";#N/A,#N/A,TRUE,"Door"}</definedName>
    <definedName name="qw_2" hidden="1">{#N/A,#N/A,TRUE,"Basic";#N/A,#N/A,TRUE,"EXT-TABLE";#N/A,#N/A,TRUE,"STEEL";#N/A,#N/A,TRUE,"INT-Table";#N/A,#N/A,TRUE,"STEEL";#N/A,#N/A,TRUE,"Door"}</definedName>
    <definedName name="qw_2_1" localSheetId="3" hidden="1">{#N/A,#N/A,TRUE,"Basic";#N/A,#N/A,TRUE,"EXT-TABLE";#N/A,#N/A,TRUE,"STEEL";#N/A,#N/A,TRUE,"INT-Table";#N/A,#N/A,TRUE,"STEEL";#N/A,#N/A,TRUE,"Door"}</definedName>
    <definedName name="qw_2_1" localSheetId="2" hidden="1">{#N/A,#N/A,TRUE,"Basic";#N/A,#N/A,TRUE,"EXT-TABLE";#N/A,#N/A,TRUE,"STEEL";#N/A,#N/A,TRUE,"INT-Table";#N/A,#N/A,TRUE,"STEEL";#N/A,#N/A,TRUE,"Door"}</definedName>
    <definedName name="qw_2_1" localSheetId="4" hidden="1">{#N/A,#N/A,TRUE,"Basic";#N/A,#N/A,TRUE,"EXT-TABLE";#N/A,#N/A,TRUE,"STEEL";#N/A,#N/A,TRUE,"INT-Table";#N/A,#N/A,TRUE,"STEEL";#N/A,#N/A,TRUE,"Door"}</definedName>
    <definedName name="qw_2_1" localSheetId="16" hidden="1">{#N/A,#N/A,TRUE,"Basic";#N/A,#N/A,TRUE,"EXT-TABLE";#N/A,#N/A,TRUE,"STEEL";#N/A,#N/A,TRUE,"INT-Table";#N/A,#N/A,TRUE,"STEEL";#N/A,#N/A,TRUE,"Door"}</definedName>
    <definedName name="qw_2_1" localSheetId="21" hidden="1">{#N/A,#N/A,TRUE,"Basic";#N/A,#N/A,TRUE,"EXT-TABLE";#N/A,#N/A,TRUE,"STEEL";#N/A,#N/A,TRUE,"INT-Table";#N/A,#N/A,TRUE,"STEEL";#N/A,#N/A,TRUE,"Door"}</definedName>
    <definedName name="qw_2_1" localSheetId="5" hidden="1">{#N/A,#N/A,TRUE,"Basic";#N/A,#N/A,TRUE,"EXT-TABLE";#N/A,#N/A,TRUE,"STEEL";#N/A,#N/A,TRUE,"INT-Table";#N/A,#N/A,TRUE,"STEEL";#N/A,#N/A,TRUE,"Door"}</definedName>
    <definedName name="qw_2_1" localSheetId="13" hidden="1">{#N/A,#N/A,TRUE,"Basic";#N/A,#N/A,TRUE,"EXT-TABLE";#N/A,#N/A,TRUE,"STEEL";#N/A,#N/A,TRUE,"INT-Table";#N/A,#N/A,TRUE,"STEEL";#N/A,#N/A,TRUE,"Door"}</definedName>
    <definedName name="qw_2_1" localSheetId="14" hidden="1">{#N/A,#N/A,TRUE,"Basic";#N/A,#N/A,TRUE,"EXT-TABLE";#N/A,#N/A,TRUE,"STEEL";#N/A,#N/A,TRUE,"INT-Table";#N/A,#N/A,TRUE,"STEEL";#N/A,#N/A,TRUE,"Door"}</definedName>
    <definedName name="qw_2_1" localSheetId="15" hidden="1">{#N/A,#N/A,TRUE,"Basic";#N/A,#N/A,TRUE,"EXT-TABLE";#N/A,#N/A,TRUE,"STEEL";#N/A,#N/A,TRUE,"INT-Table";#N/A,#N/A,TRUE,"STEEL";#N/A,#N/A,TRUE,"Door"}</definedName>
    <definedName name="qw_2_1" hidden="1">{#N/A,#N/A,TRUE,"Basic";#N/A,#N/A,TRUE,"EXT-TABLE";#N/A,#N/A,TRUE,"STEEL";#N/A,#N/A,TRUE,"INT-Table";#N/A,#N/A,TRUE,"STEEL";#N/A,#N/A,TRUE,"Door"}</definedName>
    <definedName name="qw_2_2" localSheetId="3" hidden="1">{#N/A,#N/A,TRUE,"Basic";#N/A,#N/A,TRUE,"EXT-TABLE";#N/A,#N/A,TRUE,"STEEL";#N/A,#N/A,TRUE,"INT-Table";#N/A,#N/A,TRUE,"STEEL";#N/A,#N/A,TRUE,"Door"}</definedName>
    <definedName name="qw_2_2" localSheetId="2" hidden="1">{#N/A,#N/A,TRUE,"Basic";#N/A,#N/A,TRUE,"EXT-TABLE";#N/A,#N/A,TRUE,"STEEL";#N/A,#N/A,TRUE,"INT-Table";#N/A,#N/A,TRUE,"STEEL";#N/A,#N/A,TRUE,"Door"}</definedName>
    <definedName name="qw_2_2" localSheetId="4" hidden="1">{#N/A,#N/A,TRUE,"Basic";#N/A,#N/A,TRUE,"EXT-TABLE";#N/A,#N/A,TRUE,"STEEL";#N/A,#N/A,TRUE,"INT-Table";#N/A,#N/A,TRUE,"STEEL";#N/A,#N/A,TRUE,"Door"}</definedName>
    <definedName name="qw_2_2" localSheetId="16" hidden="1">{#N/A,#N/A,TRUE,"Basic";#N/A,#N/A,TRUE,"EXT-TABLE";#N/A,#N/A,TRUE,"STEEL";#N/A,#N/A,TRUE,"INT-Table";#N/A,#N/A,TRUE,"STEEL";#N/A,#N/A,TRUE,"Door"}</definedName>
    <definedName name="qw_2_2" localSheetId="21" hidden="1">{#N/A,#N/A,TRUE,"Basic";#N/A,#N/A,TRUE,"EXT-TABLE";#N/A,#N/A,TRUE,"STEEL";#N/A,#N/A,TRUE,"INT-Table";#N/A,#N/A,TRUE,"STEEL";#N/A,#N/A,TRUE,"Door"}</definedName>
    <definedName name="qw_2_2" localSheetId="5" hidden="1">{#N/A,#N/A,TRUE,"Basic";#N/A,#N/A,TRUE,"EXT-TABLE";#N/A,#N/A,TRUE,"STEEL";#N/A,#N/A,TRUE,"INT-Table";#N/A,#N/A,TRUE,"STEEL";#N/A,#N/A,TRUE,"Door"}</definedName>
    <definedName name="qw_2_2" localSheetId="13" hidden="1">{#N/A,#N/A,TRUE,"Basic";#N/A,#N/A,TRUE,"EXT-TABLE";#N/A,#N/A,TRUE,"STEEL";#N/A,#N/A,TRUE,"INT-Table";#N/A,#N/A,TRUE,"STEEL";#N/A,#N/A,TRUE,"Door"}</definedName>
    <definedName name="qw_2_2" localSheetId="14" hidden="1">{#N/A,#N/A,TRUE,"Basic";#N/A,#N/A,TRUE,"EXT-TABLE";#N/A,#N/A,TRUE,"STEEL";#N/A,#N/A,TRUE,"INT-Table";#N/A,#N/A,TRUE,"STEEL";#N/A,#N/A,TRUE,"Door"}</definedName>
    <definedName name="qw_2_2" localSheetId="15" hidden="1">{#N/A,#N/A,TRUE,"Basic";#N/A,#N/A,TRUE,"EXT-TABLE";#N/A,#N/A,TRUE,"STEEL";#N/A,#N/A,TRUE,"INT-Table";#N/A,#N/A,TRUE,"STEEL";#N/A,#N/A,TRUE,"Door"}</definedName>
    <definedName name="qw_2_2" hidden="1">{#N/A,#N/A,TRUE,"Basic";#N/A,#N/A,TRUE,"EXT-TABLE";#N/A,#N/A,TRUE,"STEEL";#N/A,#N/A,TRUE,"INT-Table";#N/A,#N/A,TRUE,"STEEL";#N/A,#N/A,TRUE,"Door"}</definedName>
    <definedName name="qw_3" localSheetId="3" hidden="1">{#N/A,#N/A,TRUE,"Basic";#N/A,#N/A,TRUE,"EXT-TABLE";#N/A,#N/A,TRUE,"STEEL";#N/A,#N/A,TRUE,"INT-Table";#N/A,#N/A,TRUE,"STEEL";#N/A,#N/A,TRUE,"Door"}</definedName>
    <definedName name="qw_3" localSheetId="2" hidden="1">{#N/A,#N/A,TRUE,"Basic";#N/A,#N/A,TRUE,"EXT-TABLE";#N/A,#N/A,TRUE,"STEEL";#N/A,#N/A,TRUE,"INT-Table";#N/A,#N/A,TRUE,"STEEL";#N/A,#N/A,TRUE,"Door"}</definedName>
    <definedName name="qw_3" localSheetId="4" hidden="1">{#N/A,#N/A,TRUE,"Basic";#N/A,#N/A,TRUE,"EXT-TABLE";#N/A,#N/A,TRUE,"STEEL";#N/A,#N/A,TRUE,"INT-Table";#N/A,#N/A,TRUE,"STEEL";#N/A,#N/A,TRUE,"Door"}</definedName>
    <definedName name="qw_3" localSheetId="16" hidden="1">{#N/A,#N/A,TRUE,"Basic";#N/A,#N/A,TRUE,"EXT-TABLE";#N/A,#N/A,TRUE,"STEEL";#N/A,#N/A,TRUE,"INT-Table";#N/A,#N/A,TRUE,"STEEL";#N/A,#N/A,TRUE,"Door"}</definedName>
    <definedName name="qw_3" localSheetId="21" hidden="1">{#N/A,#N/A,TRUE,"Basic";#N/A,#N/A,TRUE,"EXT-TABLE";#N/A,#N/A,TRUE,"STEEL";#N/A,#N/A,TRUE,"INT-Table";#N/A,#N/A,TRUE,"STEEL";#N/A,#N/A,TRUE,"Door"}</definedName>
    <definedName name="qw_3" localSheetId="5" hidden="1">{#N/A,#N/A,TRUE,"Basic";#N/A,#N/A,TRUE,"EXT-TABLE";#N/A,#N/A,TRUE,"STEEL";#N/A,#N/A,TRUE,"INT-Table";#N/A,#N/A,TRUE,"STEEL";#N/A,#N/A,TRUE,"Door"}</definedName>
    <definedName name="qw_3" localSheetId="13" hidden="1">{#N/A,#N/A,TRUE,"Basic";#N/A,#N/A,TRUE,"EXT-TABLE";#N/A,#N/A,TRUE,"STEEL";#N/A,#N/A,TRUE,"INT-Table";#N/A,#N/A,TRUE,"STEEL";#N/A,#N/A,TRUE,"Door"}</definedName>
    <definedName name="qw_3" localSheetId="14" hidden="1">{#N/A,#N/A,TRUE,"Basic";#N/A,#N/A,TRUE,"EXT-TABLE";#N/A,#N/A,TRUE,"STEEL";#N/A,#N/A,TRUE,"INT-Table";#N/A,#N/A,TRUE,"STEEL";#N/A,#N/A,TRUE,"Door"}</definedName>
    <definedName name="qw_3" localSheetId="15" hidden="1">{#N/A,#N/A,TRUE,"Basic";#N/A,#N/A,TRUE,"EXT-TABLE";#N/A,#N/A,TRUE,"STEEL";#N/A,#N/A,TRUE,"INT-Table";#N/A,#N/A,TRUE,"STEEL";#N/A,#N/A,TRUE,"Door"}</definedName>
    <definedName name="qw_3" hidden="1">{#N/A,#N/A,TRUE,"Basic";#N/A,#N/A,TRUE,"EXT-TABLE";#N/A,#N/A,TRUE,"STEEL";#N/A,#N/A,TRUE,"INT-Table";#N/A,#N/A,TRUE,"STEEL";#N/A,#N/A,TRUE,"Door"}</definedName>
    <definedName name="qw_3_1" localSheetId="3" hidden="1">{#N/A,#N/A,TRUE,"Basic";#N/A,#N/A,TRUE,"EXT-TABLE";#N/A,#N/A,TRUE,"STEEL";#N/A,#N/A,TRUE,"INT-Table";#N/A,#N/A,TRUE,"STEEL";#N/A,#N/A,TRUE,"Door"}</definedName>
    <definedName name="qw_3_1" localSheetId="2" hidden="1">{#N/A,#N/A,TRUE,"Basic";#N/A,#N/A,TRUE,"EXT-TABLE";#N/A,#N/A,TRUE,"STEEL";#N/A,#N/A,TRUE,"INT-Table";#N/A,#N/A,TRUE,"STEEL";#N/A,#N/A,TRUE,"Door"}</definedName>
    <definedName name="qw_3_1" localSheetId="4" hidden="1">{#N/A,#N/A,TRUE,"Basic";#N/A,#N/A,TRUE,"EXT-TABLE";#N/A,#N/A,TRUE,"STEEL";#N/A,#N/A,TRUE,"INT-Table";#N/A,#N/A,TRUE,"STEEL";#N/A,#N/A,TRUE,"Door"}</definedName>
    <definedName name="qw_3_1" localSheetId="16" hidden="1">{#N/A,#N/A,TRUE,"Basic";#N/A,#N/A,TRUE,"EXT-TABLE";#N/A,#N/A,TRUE,"STEEL";#N/A,#N/A,TRUE,"INT-Table";#N/A,#N/A,TRUE,"STEEL";#N/A,#N/A,TRUE,"Door"}</definedName>
    <definedName name="qw_3_1" localSheetId="21" hidden="1">{#N/A,#N/A,TRUE,"Basic";#N/A,#N/A,TRUE,"EXT-TABLE";#N/A,#N/A,TRUE,"STEEL";#N/A,#N/A,TRUE,"INT-Table";#N/A,#N/A,TRUE,"STEEL";#N/A,#N/A,TRUE,"Door"}</definedName>
    <definedName name="qw_3_1" localSheetId="5" hidden="1">{#N/A,#N/A,TRUE,"Basic";#N/A,#N/A,TRUE,"EXT-TABLE";#N/A,#N/A,TRUE,"STEEL";#N/A,#N/A,TRUE,"INT-Table";#N/A,#N/A,TRUE,"STEEL";#N/A,#N/A,TRUE,"Door"}</definedName>
    <definedName name="qw_3_1" localSheetId="13" hidden="1">{#N/A,#N/A,TRUE,"Basic";#N/A,#N/A,TRUE,"EXT-TABLE";#N/A,#N/A,TRUE,"STEEL";#N/A,#N/A,TRUE,"INT-Table";#N/A,#N/A,TRUE,"STEEL";#N/A,#N/A,TRUE,"Door"}</definedName>
    <definedName name="qw_3_1" localSheetId="14" hidden="1">{#N/A,#N/A,TRUE,"Basic";#N/A,#N/A,TRUE,"EXT-TABLE";#N/A,#N/A,TRUE,"STEEL";#N/A,#N/A,TRUE,"INT-Table";#N/A,#N/A,TRUE,"STEEL";#N/A,#N/A,TRUE,"Door"}</definedName>
    <definedName name="qw_3_1" localSheetId="15" hidden="1">{#N/A,#N/A,TRUE,"Basic";#N/A,#N/A,TRUE,"EXT-TABLE";#N/A,#N/A,TRUE,"STEEL";#N/A,#N/A,TRUE,"INT-Table";#N/A,#N/A,TRUE,"STEEL";#N/A,#N/A,TRUE,"Door"}</definedName>
    <definedName name="qw_3_1" hidden="1">{#N/A,#N/A,TRUE,"Basic";#N/A,#N/A,TRUE,"EXT-TABLE";#N/A,#N/A,TRUE,"STEEL";#N/A,#N/A,TRUE,"INT-Table";#N/A,#N/A,TRUE,"STEEL";#N/A,#N/A,TRUE,"Door"}</definedName>
    <definedName name="qw_3_2" localSheetId="3" hidden="1">{#N/A,#N/A,TRUE,"Basic";#N/A,#N/A,TRUE,"EXT-TABLE";#N/A,#N/A,TRUE,"STEEL";#N/A,#N/A,TRUE,"INT-Table";#N/A,#N/A,TRUE,"STEEL";#N/A,#N/A,TRUE,"Door"}</definedName>
    <definedName name="qw_3_2" localSheetId="2" hidden="1">{#N/A,#N/A,TRUE,"Basic";#N/A,#N/A,TRUE,"EXT-TABLE";#N/A,#N/A,TRUE,"STEEL";#N/A,#N/A,TRUE,"INT-Table";#N/A,#N/A,TRUE,"STEEL";#N/A,#N/A,TRUE,"Door"}</definedName>
    <definedName name="qw_3_2" localSheetId="4" hidden="1">{#N/A,#N/A,TRUE,"Basic";#N/A,#N/A,TRUE,"EXT-TABLE";#N/A,#N/A,TRUE,"STEEL";#N/A,#N/A,TRUE,"INT-Table";#N/A,#N/A,TRUE,"STEEL";#N/A,#N/A,TRUE,"Door"}</definedName>
    <definedName name="qw_3_2" localSheetId="16" hidden="1">{#N/A,#N/A,TRUE,"Basic";#N/A,#N/A,TRUE,"EXT-TABLE";#N/A,#N/A,TRUE,"STEEL";#N/A,#N/A,TRUE,"INT-Table";#N/A,#N/A,TRUE,"STEEL";#N/A,#N/A,TRUE,"Door"}</definedName>
    <definedName name="qw_3_2" localSheetId="21" hidden="1">{#N/A,#N/A,TRUE,"Basic";#N/A,#N/A,TRUE,"EXT-TABLE";#N/A,#N/A,TRUE,"STEEL";#N/A,#N/A,TRUE,"INT-Table";#N/A,#N/A,TRUE,"STEEL";#N/A,#N/A,TRUE,"Door"}</definedName>
    <definedName name="qw_3_2" localSheetId="5" hidden="1">{#N/A,#N/A,TRUE,"Basic";#N/A,#N/A,TRUE,"EXT-TABLE";#N/A,#N/A,TRUE,"STEEL";#N/A,#N/A,TRUE,"INT-Table";#N/A,#N/A,TRUE,"STEEL";#N/A,#N/A,TRUE,"Door"}</definedName>
    <definedName name="qw_3_2" localSheetId="13" hidden="1">{#N/A,#N/A,TRUE,"Basic";#N/A,#N/A,TRUE,"EXT-TABLE";#N/A,#N/A,TRUE,"STEEL";#N/A,#N/A,TRUE,"INT-Table";#N/A,#N/A,TRUE,"STEEL";#N/A,#N/A,TRUE,"Door"}</definedName>
    <definedName name="qw_3_2" localSheetId="14" hidden="1">{#N/A,#N/A,TRUE,"Basic";#N/A,#N/A,TRUE,"EXT-TABLE";#N/A,#N/A,TRUE,"STEEL";#N/A,#N/A,TRUE,"INT-Table";#N/A,#N/A,TRUE,"STEEL";#N/A,#N/A,TRUE,"Door"}</definedName>
    <definedName name="qw_3_2" localSheetId="15" hidden="1">{#N/A,#N/A,TRUE,"Basic";#N/A,#N/A,TRUE,"EXT-TABLE";#N/A,#N/A,TRUE,"STEEL";#N/A,#N/A,TRUE,"INT-Table";#N/A,#N/A,TRUE,"STEEL";#N/A,#N/A,TRUE,"Door"}</definedName>
    <definedName name="qw_3_2" hidden="1">{#N/A,#N/A,TRUE,"Basic";#N/A,#N/A,TRUE,"EXT-TABLE";#N/A,#N/A,TRUE,"STEEL";#N/A,#N/A,TRUE,"INT-Table";#N/A,#N/A,TRUE,"STEEL";#N/A,#N/A,TRUE,"Door"}</definedName>
    <definedName name="qw_4" localSheetId="3" hidden="1">{#N/A,#N/A,TRUE,"Basic";#N/A,#N/A,TRUE,"EXT-TABLE";#N/A,#N/A,TRUE,"STEEL";#N/A,#N/A,TRUE,"INT-Table";#N/A,#N/A,TRUE,"STEEL";#N/A,#N/A,TRUE,"Door"}</definedName>
    <definedName name="qw_4" localSheetId="2" hidden="1">{#N/A,#N/A,TRUE,"Basic";#N/A,#N/A,TRUE,"EXT-TABLE";#N/A,#N/A,TRUE,"STEEL";#N/A,#N/A,TRUE,"INT-Table";#N/A,#N/A,TRUE,"STEEL";#N/A,#N/A,TRUE,"Door"}</definedName>
    <definedName name="qw_4" localSheetId="4" hidden="1">{#N/A,#N/A,TRUE,"Basic";#N/A,#N/A,TRUE,"EXT-TABLE";#N/A,#N/A,TRUE,"STEEL";#N/A,#N/A,TRUE,"INT-Table";#N/A,#N/A,TRUE,"STEEL";#N/A,#N/A,TRUE,"Door"}</definedName>
    <definedName name="qw_4" localSheetId="16" hidden="1">{#N/A,#N/A,TRUE,"Basic";#N/A,#N/A,TRUE,"EXT-TABLE";#N/A,#N/A,TRUE,"STEEL";#N/A,#N/A,TRUE,"INT-Table";#N/A,#N/A,TRUE,"STEEL";#N/A,#N/A,TRUE,"Door"}</definedName>
    <definedName name="qw_4" localSheetId="21" hidden="1">{#N/A,#N/A,TRUE,"Basic";#N/A,#N/A,TRUE,"EXT-TABLE";#N/A,#N/A,TRUE,"STEEL";#N/A,#N/A,TRUE,"INT-Table";#N/A,#N/A,TRUE,"STEEL";#N/A,#N/A,TRUE,"Door"}</definedName>
    <definedName name="qw_4" localSheetId="5" hidden="1">{#N/A,#N/A,TRUE,"Basic";#N/A,#N/A,TRUE,"EXT-TABLE";#N/A,#N/A,TRUE,"STEEL";#N/A,#N/A,TRUE,"INT-Table";#N/A,#N/A,TRUE,"STEEL";#N/A,#N/A,TRUE,"Door"}</definedName>
    <definedName name="qw_4" localSheetId="13" hidden="1">{#N/A,#N/A,TRUE,"Basic";#N/A,#N/A,TRUE,"EXT-TABLE";#N/A,#N/A,TRUE,"STEEL";#N/A,#N/A,TRUE,"INT-Table";#N/A,#N/A,TRUE,"STEEL";#N/A,#N/A,TRUE,"Door"}</definedName>
    <definedName name="qw_4" localSheetId="14" hidden="1">{#N/A,#N/A,TRUE,"Basic";#N/A,#N/A,TRUE,"EXT-TABLE";#N/A,#N/A,TRUE,"STEEL";#N/A,#N/A,TRUE,"INT-Table";#N/A,#N/A,TRUE,"STEEL";#N/A,#N/A,TRUE,"Door"}</definedName>
    <definedName name="qw_4" localSheetId="15" hidden="1">{#N/A,#N/A,TRUE,"Basic";#N/A,#N/A,TRUE,"EXT-TABLE";#N/A,#N/A,TRUE,"STEEL";#N/A,#N/A,TRUE,"INT-Table";#N/A,#N/A,TRUE,"STEEL";#N/A,#N/A,TRUE,"Door"}</definedName>
    <definedName name="qw_4" hidden="1">{#N/A,#N/A,TRUE,"Basic";#N/A,#N/A,TRUE,"EXT-TABLE";#N/A,#N/A,TRUE,"STEEL";#N/A,#N/A,TRUE,"INT-Table";#N/A,#N/A,TRUE,"STEEL";#N/A,#N/A,TRUE,"Door"}</definedName>
    <definedName name="qw_4_1" localSheetId="3" hidden="1">{#N/A,#N/A,TRUE,"Basic";#N/A,#N/A,TRUE,"EXT-TABLE";#N/A,#N/A,TRUE,"STEEL";#N/A,#N/A,TRUE,"INT-Table";#N/A,#N/A,TRUE,"STEEL";#N/A,#N/A,TRUE,"Door"}</definedName>
    <definedName name="qw_4_1" localSheetId="2" hidden="1">{#N/A,#N/A,TRUE,"Basic";#N/A,#N/A,TRUE,"EXT-TABLE";#N/A,#N/A,TRUE,"STEEL";#N/A,#N/A,TRUE,"INT-Table";#N/A,#N/A,TRUE,"STEEL";#N/A,#N/A,TRUE,"Door"}</definedName>
    <definedName name="qw_4_1" localSheetId="4" hidden="1">{#N/A,#N/A,TRUE,"Basic";#N/A,#N/A,TRUE,"EXT-TABLE";#N/A,#N/A,TRUE,"STEEL";#N/A,#N/A,TRUE,"INT-Table";#N/A,#N/A,TRUE,"STEEL";#N/A,#N/A,TRUE,"Door"}</definedName>
    <definedName name="qw_4_1" localSheetId="16" hidden="1">{#N/A,#N/A,TRUE,"Basic";#N/A,#N/A,TRUE,"EXT-TABLE";#N/A,#N/A,TRUE,"STEEL";#N/A,#N/A,TRUE,"INT-Table";#N/A,#N/A,TRUE,"STEEL";#N/A,#N/A,TRUE,"Door"}</definedName>
    <definedName name="qw_4_1" localSheetId="21" hidden="1">{#N/A,#N/A,TRUE,"Basic";#N/A,#N/A,TRUE,"EXT-TABLE";#N/A,#N/A,TRUE,"STEEL";#N/A,#N/A,TRUE,"INT-Table";#N/A,#N/A,TRUE,"STEEL";#N/A,#N/A,TRUE,"Door"}</definedName>
    <definedName name="qw_4_1" localSheetId="5" hidden="1">{#N/A,#N/A,TRUE,"Basic";#N/A,#N/A,TRUE,"EXT-TABLE";#N/A,#N/A,TRUE,"STEEL";#N/A,#N/A,TRUE,"INT-Table";#N/A,#N/A,TRUE,"STEEL";#N/A,#N/A,TRUE,"Door"}</definedName>
    <definedName name="qw_4_1" localSheetId="13" hidden="1">{#N/A,#N/A,TRUE,"Basic";#N/A,#N/A,TRUE,"EXT-TABLE";#N/A,#N/A,TRUE,"STEEL";#N/A,#N/A,TRUE,"INT-Table";#N/A,#N/A,TRUE,"STEEL";#N/A,#N/A,TRUE,"Door"}</definedName>
    <definedName name="qw_4_1" localSheetId="14" hidden="1">{#N/A,#N/A,TRUE,"Basic";#N/A,#N/A,TRUE,"EXT-TABLE";#N/A,#N/A,TRUE,"STEEL";#N/A,#N/A,TRUE,"INT-Table";#N/A,#N/A,TRUE,"STEEL";#N/A,#N/A,TRUE,"Door"}</definedName>
    <definedName name="qw_4_1" localSheetId="15" hidden="1">{#N/A,#N/A,TRUE,"Basic";#N/A,#N/A,TRUE,"EXT-TABLE";#N/A,#N/A,TRUE,"STEEL";#N/A,#N/A,TRUE,"INT-Table";#N/A,#N/A,TRUE,"STEEL";#N/A,#N/A,TRUE,"Door"}</definedName>
    <definedName name="qw_4_1" hidden="1">{#N/A,#N/A,TRUE,"Basic";#N/A,#N/A,TRUE,"EXT-TABLE";#N/A,#N/A,TRUE,"STEEL";#N/A,#N/A,TRUE,"INT-Table";#N/A,#N/A,TRUE,"STEEL";#N/A,#N/A,TRUE,"Door"}</definedName>
    <definedName name="qw_4_2" localSheetId="3" hidden="1">{#N/A,#N/A,TRUE,"Basic";#N/A,#N/A,TRUE,"EXT-TABLE";#N/A,#N/A,TRUE,"STEEL";#N/A,#N/A,TRUE,"INT-Table";#N/A,#N/A,TRUE,"STEEL";#N/A,#N/A,TRUE,"Door"}</definedName>
    <definedName name="qw_4_2" localSheetId="2" hidden="1">{#N/A,#N/A,TRUE,"Basic";#N/A,#N/A,TRUE,"EXT-TABLE";#N/A,#N/A,TRUE,"STEEL";#N/A,#N/A,TRUE,"INT-Table";#N/A,#N/A,TRUE,"STEEL";#N/A,#N/A,TRUE,"Door"}</definedName>
    <definedName name="qw_4_2" localSheetId="4" hidden="1">{#N/A,#N/A,TRUE,"Basic";#N/A,#N/A,TRUE,"EXT-TABLE";#N/A,#N/A,TRUE,"STEEL";#N/A,#N/A,TRUE,"INT-Table";#N/A,#N/A,TRUE,"STEEL";#N/A,#N/A,TRUE,"Door"}</definedName>
    <definedName name="qw_4_2" localSheetId="16" hidden="1">{#N/A,#N/A,TRUE,"Basic";#N/A,#N/A,TRUE,"EXT-TABLE";#N/A,#N/A,TRUE,"STEEL";#N/A,#N/A,TRUE,"INT-Table";#N/A,#N/A,TRUE,"STEEL";#N/A,#N/A,TRUE,"Door"}</definedName>
    <definedName name="qw_4_2" localSheetId="21" hidden="1">{#N/A,#N/A,TRUE,"Basic";#N/A,#N/A,TRUE,"EXT-TABLE";#N/A,#N/A,TRUE,"STEEL";#N/A,#N/A,TRUE,"INT-Table";#N/A,#N/A,TRUE,"STEEL";#N/A,#N/A,TRUE,"Door"}</definedName>
    <definedName name="qw_4_2" localSheetId="5" hidden="1">{#N/A,#N/A,TRUE,"Basic";#N/A,#N/A,TRUE,"EXT-TABLE";#N/A,#N/A,TRUE,"STEEL";#N/A,#N/A,TRUE,"INT-Table";#N/A,#N/A,TRUE,"STEEL";#N/A,#N/A,TRUE,"Door"}</definedName>
    <definedName name="qw_4_2" localSheetId="13" hidden="1">{#N/A,#N/A,TRUE,"Basic";#N/A,#N/A,TRUE,"EXT-TABLE";#N/A,#N/A,TRUE,"STEEL";#N/A,#N/A,TRUE,"INT-Table";#N/A,#N/A,TRUE,"STEEL";#N/A,#N/A,TRUE,"Door"}</definedName>
    <definedName name="qw_4_2" localSheetId="14" hidden="1">{#N/A,#N/A,TRUE,"Basic";#N/A,#N/A,TRUE,"EXT-TABLE";#N/A,#N/A,TRUE,"STEEL";#N/A,#N/A,TRUE,"INT-Table";#N/A,#N/A,TRUE,"STEEL";#N/A,#N/A,TRUE,"Door"}</definedName>
    <definedName name="qw_4_2" localSheetId="15" hidden="1">{#N/A,#N/A,TRUE,"Basic";#N/A,#N/A,TRUE,"EXT-TABLE";#N/A,#N/A,TRUE,"STEEL";#N/A,#N/A,TRUE,"INT-Table";#N/A,#N/A,TRUE,"STEEL";#N/A,#N/A,TRUE,"Door"}</definedName>
    <definedName name="qw_4_2" hidden="1">{#N/A,#N/A,TRUE,"Basic";#N/A,#N/A,TRUE,"EXT-TABLE";#N/A,#N/A,TRUE,"STEEL";#N/A,#N/A,TRUE,"INT-Table";#N/A,#N/A,TRUE,"STEEL";#N/A,#N/A,TRUE,"Door"}</definedName>
    <definedName name="qw_5" localSheetId="3" hidden="1">{#N/A,#N/A,TRUE,"Basic";#N/A,#N/A,TRUE,"EXT-TABLE";#N/A,#N/A,TRUE,"STEEL";#N/A,#N/A,TRUE,"INT-Table";#N/A,#N/A,TRUE,"STEEL";#N/A,#N/A,TRUE,"Door"}</definedName>
    <definedName name="qw_5" localSheetId="2" hidden="1">{#N/A,#N/A,TRUE,"Basic";#N/A,#N/A,TRUE,"EXT-TABLE";#N/A,#N/A,TRUE,"STEEL";#N/A,#N/A,TRUE,"INT-Table";#N/A,#N/A,TRUE,"STEEL";#N/A,#N/A,TRUE,"Door"}</definedName>
    <definedName name="qw_5" localSheetId="4" hidden="1">{#N/A,#N/A,TRUE,"Basic";#N/A,#N/A,TRUE,"EXT-TABLE";#N/A,#N/A,TRUE,"STEEL";#N/A,#N/A,TRUE,"INT-Table";#N/A,#N/A,TRUE,"STEEL";#N/A,#N/A,TRUE,"Door"}</definedName>
    <definedName name="qw_5" localSheetId="16" hidden="1">{#N/A,#N/A,TRUE,"Basic";#N/A,#N/A,TRUE,"EXT-TABLE";#N/A,#N/A,TRUE,"STEEL";#N/A,#N/A,TRUE,"INT-Table";#N/A,#N/A,TRUE,"STEEL";#N/A,#N/A,TRUE,"Door"}</definedName>
    <definedName name="qw_5" localSheetId="21" hidden="1">{#N/A,#N/A,TRUE,"Basic";#N/A,#N/A,TRUE,"EXT-TABLE";#N/A,#N/A,TRUE,"STEEL";#N/A,#N/A,TRUE,"INT-Table";#N/A,#N/A,TRUE,"STEEL";#N/A,#N/A,TRUE,"Door"}</definedName>
    <definedName name="qw_5" localSheetId="5" hidden="1">{#N/A,#N/A,TRUE,"Basic";#N/A,#N/A,TRUE,"EXT-TABLE";#N/A,#N/A,TRUE,"STEEL";#N/A,#N/A,TRUE,"INT-Table";#N/A,#N/A,TRUE,"STEEL";#N/A,#N/A,TRUE,"Door"}</definedName>
    <definedName name="qw_5" localSheetId="13" hidden="1">{#N/A,#N/A,TRUE,"Basic";#N/A,#N/A,TRUE,"EXT-TABLE";#N/A,#N/A,TRUE,"STEEL";#N/A,#N/A,TRUE,"INT-Table";#N/A,#N/A,TRUE,"STEEL";#N/A,#N/A,TRUE,"Door"}</definedName>
    <definedName name="qw_5" localSheetId="14" hidden="1">{#N/A,#N/A,TRUE,"Basic";#N/A,#N/A,TRUE,"EXT-TABLE";#N/A,#N/A,TRUE,"STEEL";#N/A,#N/A,TRUE,"INT-Table";#N/A,#N/A,TRUE,"STEEL";#N/A,#N/A,TRUE,"Door"}</definedName>
    <definedName name="qw_5" localSheetId="15" hidden="1">{#N/A,#N/A,TRUE,"Basic";#N/A,#N/A,TRUE,"EXT-TABLE";#N/A,#N/A,TRUE,"STEEL";#N/A,#N/A,TRUE,"INT-Table";#N/A,#N/A,TRUE,"STEEL";#N/A,#N/A,TRUE,"Door"}</definedName>
    <definedName name="qw_5" hidden="1">{#N/A,#N/A,TRUE,"Basic";#N/A,#N/A,TRUE,"EXT-TABLE";#N/A,#N/A,TRUE,"STEEL";#N/A,#N/A,TRUE,"INT-Table";#N/A,#N/A,TRUE,"STEEL";#N/A,#N/A,TRUE,"Door"}</definedName>
    <definedName name="qw_5_1" localSheetId="3" hidden="1">{#N/A,#N/A,TRUE,"Basic";#N/A,#N/A,TRUE,"EXT-TABLE";#N/A,#N/A,TRUE,"STEEL";#N/A,#N/A,TRUE,"INT-Table";#N/A,#N/A,TRUE,"STEEL";#N/A,#N/A,TRUE,"Door"}</definedName>
    <definedName name="qw_5_1" localSheetId="2" hidden="1">{#N/A,#N/A,TRUE,"Basic";#N/A,#N/A,TRUE,"EXT-TABLE";#N/A,#N/A,TRUE,"STEEL";#N/A,#N/A,TRUE,"INT-Table";#N/A,#N/A,TRUE,"STEEL";#N/A,#N/A,TRUE,"Door"}</definedName>
    <definedName name="qw_5_1" localSheetId="4" hidden="1">{#N/A,#N/A,TRUE,"Basic";#N/A,#N/A,TRUE,"EXT-TABLE";#N/A,#N/A,TRUE,"STEEL";#N/A,#N/A,TRUE,"INT-Table";#N/A,#N/A,TRUE,"STEEL";#N/A,#N/A,TRUE,"Door"}</definedName>
    <definedName name="qw_5_1" localSheetId="16" hidden="1">{#N/A,#N/A,TRUE,"Basic";#N/A,#N/A,TRUE,"EXT-TABLE";#N/A,#N/A,TRUE,"STEEL";#N/A,#N/A,TRUE,"INT-Table";#N/A,#N/A,TRUE,"STEEL";#N/A,#N/A,TRUE,"Door"}</definedName>
    <definedName name="qw_5_1" localSheetId="21" hidden="1">{#N/A,#N/A,TRUE,"Basic";#N/A,#N/A,TRUE,"EXT-TABLE";#N/A,#N/A,TRUE,"STEEL";#N/A,#N/A,TRUE,"INT-Table";#N/A,#N/A,TRUE,"STEEL";#N/A,#N/A,TRUE,"Door"}</definedName>
    <definedName name="qw_5_1" localSheetId="5" hidden="1">{#N/A,#N/A,TRUE,"Basic";#N/A,#N/A,TRUE,"EXT-TABLE";#N/A,#N/A,TRUE,"STEEL";#N/A,#N/A,TRUE,"INT-Table";#N/A,#N/A,TRUE,"STEEL";#N/A,#N/A,TRUE,"Door"}</definedName>
    <definedName name="qw_5_1" localSheetId="13" hidden="1">{#N/A,#N/A,TRUE,"Basic";#N/A,#N/A,TRUE,"EXT-TABLE";#N/A,#N/A,TRUE,"STEEL";#N/A,#N/A,TRUE,"INT-Table";#N/A,#N/A,TRUE,"STEEL";#N/A,#N/A,TRUE,"Door"}</definedName>
    <definedName name="qw_5_1" localSheetId="14" hidden="1">{#N/A,#N/A,TRUE,"Basic";#N/A,#N/A,TRUE,"EXT-TABLE";#N/A,#N/A,TRUE,"STEEL";#N/A,#N/A,TRUE,"INT-Table";#N/A,#N/A,TRUE,"STEEL";#N/A,#N/A,TRUE,"Door"}</definedName>
    <definedName name="qw_5_1" localSheetId="15" hidden="1">{#N/A,#N/A,TRUE,"Basic";#N/A,#N/A,TRUE,"EXT-TABLE";#N/A,#N/A,TRUE,"STEEL";#N/A,#N/A,TRUE,"INT-Table";#N/A,#N/A,TRUE,"STEEL";#N/A,#N/A,TRUE,"Door"}</definedName>
    <definedName name="qw_5_1" hidden="1">{#N/A,#N/A,TRUE,"Basic";#N/A,#N/A,TRUE,"EXT-TABLE";#N/A,#N/A,TRUE,"STEEL";#N/A,#N/A,TRUE,"INT-Table";#N/A,#N/A,TRUE,"STEEL";#N/A,#N/A,TRUE,"Door"}</definedName>
    <definedName name="qw_5_2" localSheetId="3" hidden="1">{#N/A,#N/A,TRUE,"Basic";#N/A,#N/A,TRUE,"EXT-TABLE";#N/A,#N/A,TRUE,"STEEL";#N/A,#N/A,TRUE,"INT-Table";#N/A,#N/A,TRUE,"STEEL";#N/A,#N/A,TRUE,"Door"}</definedName>
    <definedName name="qw_5_2" localSheetId="2" hidden="1">{#N/A,#N/A,TRUE,"Basic";#N/A,#N/A,TRUE,"EXT-TABLE";#N/A,#N/A,TRUE,"STEEL";#N/A,#N/A,TRUE,"INT-Table";#N/A,#N/A,TRUE,"STEEL";#N/A,#N/A,TRUE,"Door"}</definedName>
    <definedName name="qw_5_2" localSheetId="4" hidden="1">{#N/A,#N/A,TRUE,"Basic";#N/A,#N/A,TRUE,"EXT-TABLE";#N/A,#N/A,TRUE,"STEEL";#N/A,#N/A,TRUE,"INT-Table";#N/A,#N/A,TRUE,"STEEL";#N/A,#N/A,TRUE,"Door"}</definedName>
    <definedName name="qw_5_2" localSheetId="16" hidden="1">{#N/A,#N/A,TRUE,"Basic";#N/A,#N/A,TRUE,"EXT-TABLE";#N/A,#N/A,TRUE,"STEEL";#N/A,#N/A,TRUE,"INT-Table";#N/A,#N/A,TRUE,"STEEL";#N/A,#N/A,TRUE,"Door"}</definedName>
    <definedName name="qw_5_2" localSheetId="21" hidden="1">{#N/A,#N/A,TRUE,"Basic";#N/A,#N/A,TRUE,"EXT-TABLE";#N/A,#N/A,TRUE,"STEEL";#N/A,#N/A,TRUE,"INT-Table";#N/A,#N/A,TRUE,"STEEL";#N/A,#N/A,TRUE,"Door"}</definedName>
    <definedName name="qw_5_2" localSheetId="5" hidden="1">{#N/A,#N/A,TRUE,"Basic";#N/A,#N/A,TRUE,"EXT-TABLE";#N/A,#N/A,TRUE,"STEEL";#N/A,#N/A,TRUE,"INT-Table";#N/A,#N/A,TRUE,"STEEL";#N/A,#N/A,TRUE,"Door"}</definedName>
    <definedName name="qw_5_2" localSheetId="13" hidden="1">{#N/A,#N/A,TRUE,"Basic";#N/A,#N/A,TRUE,"EXT-TABLE";#N/A,#N/A,TRUE,"STEEL";#N/A,#N/A,TRUE,"INT-Table";#N/A,#N/A,TRUE,"STEEL";#N/A,#N/A,TRUE,"Door"}</definedName>
    <definedName name="qw_5_2" localSheetId="14" hidden="1">{#N/A,#N/A,TRUE,"Basic";#N/A,#N/A,TRUE,"EXT-TABLE";#N/A,#N/A,TRUE,"STEEL";#N/A,#N/A,TRUE,"INT-Table";#N/A,#N/A,TRUE,"STEEL";#N/A,#N/A,TRUE,"Door"}</definedName>
    <definedName name="qw_5_2" localSheetId="15" hidden="1">{#N/A,#N/A,TRUE,"Basic";#N/A,#N/A,TRUE,"EXT-TABLE";#N/A,#N/A,TRUE,"STEEL";#N/A,#N/A,TRUE,"INT-Table";#N/A,#N/A,TRUE,"STEEL";#N/A,#N/A,TRUE,"Door"}</definedName>
    <definedName name="qw_5_2" hidden="1">{#N/A,#N/A,TRUE,"Basic";#N/A,#N/A,TRUE,"EXT-TABLE";#N/A,#N/A,TRUE,"STEEL";#N/A,#N/A,TRUE,"INT-Table";#N/A,#N/A,TRUE,"STEEL";#N/A,#N/A,TRUE,"Door"}</definedName>
    <definedName name="qwe" localSheetId="3" hidden="1">{"'장비'!$A$3:$M$12"}</definedName>
    <definedName name="qwe" localSheetId="2" hidden="1">{"'장비'!$A$3:$M$12"}</definedName>
    <definedName name="qwe" localSheetId="4" hidden="1">{"'장비'!$A$3:$M$12"}</definedName>
    <definedName name="qwe" localSheetId="16" hidden="1">{"'장비'!$A$3:$M$12"}</definedName>
    <definedName name="qwe" localSheetId="21" hidden="1">{"'장비'!$A$3:$M$12"}</definedName>
    <definedName name="qwe" localSheetId="5" hidden="1">{"'장비'!$A$3:$M$12"}</definedName>
    <definedName name="qwe" localSheetId="13" hidden="1">{"'장비'!$A$3:$M$12"}</definedName>
    <definedName name="qwe" localSheetId="14" hidden="1">{"'장비'!$A$3:$M$12"}</definedName>
    <definedName name="qwe" localSheetId="15" hidden="1">{"'장비'!$A$3:$M$12"}</definedName>
    <definedName name="qwe" hidden="1">{"'장비'!$A$3:$M$12"}</definedName>
    <definedName name="qwer" localSheetId="3" hidden="1">{#N/A,#N/A,FALSE,"CCTV"}</definedName>
    <definedName name="qwer" localSheetId="2" hidden="1">{#N/A,#N/A,FALSE,"CCTV"}</definedName>
    <definedName name="qwer" localSheetId="4" hidden="1">{#N/A,#N/A,FALSE,"CCTV"}</definedName>
    <definedName name="qwer" localSheetId="16" hidden="1">{#N/A,#N/A,FALSE,"CCTV"}</definedName>
    <definedName name="qwer" localSheetId="21" hidden="1">{#N/A,#N/A,FALSE,"CCTV"}</definedName>
    <definedName name="qwer" localSheetId="5" hidden="1">{#N/A,#N/A,FALSE,"CCTV"}</definedName>
    <definedName name="qwer" localSheetId="13" hidden="1">{#N/A,#N/A,FALSE,"CCTV"}</definedName>
    <definedName name="qwer" localSheetId="14" hidden="1">{#N/A,#N/A,FALSE,"CCTV"}</definedName>
    <definedName name="qwer" localSheetId="15" hidden="1">{#N/A,#N/A,FALSE,"CCTV"}</definedName>
    <definedName name="qwer" hidden="1">{#N/A,#N/A,FALSE,"CCTV"}</definedName>
    <definedName name="QWERT" localSheetId="3" hidden="1">{#N/A,#N/A,FALSE,"CCTV"}</definedName>
    <definedName name="QWERT" localSheetId="2" hidden="1">{#N/A,#N/A,FALSE,"CCTV"}</definedName>
    <definedName name="QWERT" localSheetId="4" hidden="1">{#N/A,#N/A,FALSE,"CCTV"}</definedName>
    <definedName name="QWERT" localSheetId="16" hidden="1">{#N/A,#N/A,FALSE,"CCTV"}</definedName>
    <definedName name="QWERT" localSheetId="21" hidden="1">{#N/A,#N/A,FALSE,"CCTV"}</definedName>
    <definedName name="QWERT" localSheetId="5" hidden="1">{#N/A,#N/A,FALSE,"CCTV"}</definedName>
    <definedName name="QWERT" localSheetId="13" hidden="1">{#N/A,#N/A,FALSE,"CCTV"}</definedName>
    <definedName name="QWERT" localSheetId="14" hidden="1">{#N/A,#N/A,FALSE,"CCTV"}</definedName>
    <definedName name="QWERT" localSheetId="15" hidden="1">{#N/A,#N/A,FALSE,"CCTV"}</definedName>
    <definedName name="QWERT" hidden="1">{#N/A,#N/A,FALSE,"CCTV"}</definedName>
    <definedName name="qwerwerwrr" localSheetId="3" hidden="1">{#N/A,#N/A,FALSE,"Clients Office";#N/A,#N/A,FALSE,"Co Sum"}</definedName>
    <definedName name="qwerwerwrr" localSheetId="9" hidden="1">{#N/A,#N/A,FALSE,"Clients Office";#N/A,#N/A,FALSE,"Co Sum"}</definedName>
    <definedName name="qwerwerwrr" localSheetId="8" hidden="1">{#N/A,#N/A,FALSE,"Clients Office";#N/A,#N/A,FALSE,"Co Sum"}</definedName>
    <definedName name="qwerwerwrr" localSheetId="0" hidden="1">{#N/A,#N/A,FALSE,"Clients Office";#N/A,#N/A,FALSE,"Co Sum"}</definedName>
    <definedName name="qwerwerwrr" localSheetId="10" hidden="1">{#N/A,#N/A,FALSE,"Clients Office";#N/A,#N/A,FALSE,"Co Sum"}</definedName>
    <definedName name="qwerwerwrr" localSheetId="6" hidden="1">{#N/A,#N/A,FALSE,"Clients Office";#N/A,#N/A,FALSE,"Co Sum"}</definedName>
    <definedName name="qwerwerwrr" localSheetId="12" hidden="1">{#N/A,#N/A,FALSE,"Clients Office";#N/A,#N/A,FALSE,"Co Sum"}</definedName>
    <definedName name="qwerwerwrr" localSheetId="11" hidden="1">{#N/A,#N/A,FALSE,"Clients Office";#N/A,#N/A,FALSE,"Co Sum"}</definedName>
    <definedName name="qwerwerwrr" localSheetId="1" hidden="1">{#N/A,#N/A,FALSE,"Clients Office";#N/A,#N/A,FALSE,"Co Sum"}</definedName>
    <definedName name="qwerwerwrr" localSheetId="2" hidden="1">{#N/A,#N/A,FALSE,"Clients Office";#N/A,#N/A,FALSE,"Co Sum"}</definedName>
    <definedName name="qwerwerwrr" localSheetId="4" hidden="1">{#N/A,#N/A,FALSE,"Clients Office";#N/A,#N/A,FALSE,"Co Sum"}</definedName>
    <definedName name="qwerwerwrr" localSheetId="16" hidden="1">{#N/A,#N/A,FALSE,"Clients Office";#N/A,#N/A,FALSE,"Co Sum"}</definedName>
    <definedName name="qwerwerwrr" localSheetId="21" hidden="1">{#N/A,#N/A,FALSE,"Clients Office";#N/A,#N/A,FALSE,"Co Sum"}</definedName>
    <definedName name="qwerwerwrr" localSheetId="5" hidden="1">{#N/A,#N/A,FALSE,"Clients Office";#N/A,#N/A,FALSE,"Co Sum"}</definedName>
    <definedName name="qwerwerwrr" localSheetId="23" hidden="1">{#N/A,#N/A,FALSE,"Clients Office";#N/A,#N/A,FALSE,"Co Sum"}</definedName>
    <definedName name="qwerwerwrr" localSheetId="7" hidden="1">{#N/A,#N/A,FALSE,"Clients Office";#N/A,#N/A,FALSE,"Co Sum"}</definedName>
    <definedName name="qwerwerwrr" localSheetId="13" hidden="1">{#N/A,#N/A,FALSE,"Clients Office";#N/A,#N/A,FALSE,"Co Sum"}</definedName>
    <definedName name="qwerwerwrr" localSheetId="18" hidden="1">{#N/A,#N/A,FALSE,"Clients Office";#N/A,#N/A,FALSE,"Co Sum"}</definedName>
    <definedName name="qwerwerwrr" localSheetId="14" hidden="1">{#N/A,#N/A,FALSE,"Clients Office";#N/A,#N/A,FALSE,"Co Sum"}</definedName>
    <definedName name="qwerwerwrr" localSheetId="15" hidden="1">{#N/A,#N/A,FALSE,"Clients Office";#N/A,#N/A,FALSE,"Co Sum"}</definedName>
    <definedName name="qwerwerwrr" hidden="1">{#N/A,#N/A,FALSE,"Clients Office";#N/A,#N/A,FALSE,"Co Sum"}</definedName>
    <definedName name="QWW" localSheetId="3" hidden="1">[12]Spread!#REF!</definedName>
    <definedName name="QWW" localSheetId="2" hidden="1">[12]Spread!#REF!</definedName>
    <definedName name="QWW" localSheetId="4" hidden="1">[12]Spread!#REF!</definedName>
    <definedName name="QWW" localSheetId="16" hidden="1">[12]Spread!#REF!</definedName>
    <definedName name="QWW" localSheetId="21" hidden="1">[12]Spread!#REF!</definedName>
    <definedName name="QWW" localSheetId="5" hidden="1">[12]Spread!#REF!</definedName>
    <definedName name="QWW" localSheetId="13" hidden="1">[12]Spread!#REF!</definedName>
    <definedName name="QWW" localSheetId="18" hidden="1">[12]Spread!#REF!</definedName>
    <definedName name="QWW" localSheetId="14" hidden="1">[12]Spread!#REF!</definedName>
    <definedName name="QWW" localSheetId="15" hidden="1">[12]Spread!#REF!</definedName>
    <definedName name="QWW" hidden="1">[12]Spread!#REF!</definedName>
    <definedName name="ra11p">#REF!</definedName>
    <definedName name="ra13p">#REF!</definedName>
    <definedName name="range">[84]현황CODE!$A$2:$L$82</definedName>
    <definedName name="Ranhxay" localSheetId="3" hidden="1">{"'Sheet1'!$L$16"}</definedName>
    <definedName name="Ranhxay" localSheetId="17" hidden="1">{"'Sheet1'!$L$16"}</definedName>
    <definedName name="Ranhxay" localSheetId="9" hidden="1">{"'Sheet1'!$L$16"}</definedName>
    <definedName name="Ranhxay" localSheetId="8" hidden="1">{"'Sheet1'!$L$16"}</definedName>
    <definedName name="Ranhxay" localSheetId="0" hidden="1">{"'Sheet1'!$L$16"}</definedName>
    <definedName name="Ranhxay" localSheetId="10" hidden="1">{"'Sheet1'!$L$16"}</definedName>
    <definedName name="Ranhxay" localSheetId="6" hidden="1">{"'Sheet1'!$L$16"}</definedName>
    <definedName name="Ranhxay" localSheetId="12" hidden="1">{"'Sheet1'!$L$16"}</definedName>
    <definedName name="Ranhxay" localSheetId="11" hidden="1">{"'Sheet1'!$L$16"}</definedName>
    <definedName name="Ranhxay" localSheetId="1" hidden="1">{"'Sheet1'!$L$16"}</definedName>
    <definedName name="Ranhxay" localSheetId="2" hidden="1">{"'Sheet1'!$L$16"}</definedName>
    <definedName name="Ranhxay" localSheetId="4" hidden="1">{"'Sheet1'!$L$16"}</definedName>
    <definedName name="Ranhxay" localSheetId="16" hidden="1">{"'Sheet1'!$L$16"}</definedName>
    <definedName name="Ranhxay" localSheetId="21" hidden="1">{"'Sheet1'!$L$16"}</definedName>
    <definedName name="Ranhxay" localSheetId="5" hidden="1">{"'Sheet1'!$L$16"}</definedName>
    <definedName name="Ranhxay" localSheetId="23" hidden="1">{"'Sheet1'!$L$16"}</definedName>
    <definedName name="Ranhxay" localSheetId="7" hidden="1">{"'Sheet1'!$L$16"}</definedName>
    <definedName name="Ranhxay" localSheetId="13" hidden="1">{"'Sheet1'!$L$16"}</definedName>
    <definedName name="Ranhxay" localSheetId="18" hidden="1">{"'Sheet1'!$L$16"}</definedName>
    <definedName name="Ranhxay" localSheetId="14" hidden="1">{"'Sheet1'!$L$16"}</definedName>
    <definedName name="Ranhxay" localSheetId="15" hidden="1">{"'Sheet1'!$L$16"}</definedName>
    <definedName name="Ranhxay" hidden="1">{"'Sheet1'!$L$16"}</definedName>
    <definedName name="RAP" localSheetId="23">#REF!</definedName>
    <definedName name="RAP">#REF!</definedName>
    <definedName name="rarewt" localSheetId="3" hidden="1">{#N/A,#N/A,FALSE,"CCTV"}</definedName>
    <definedName name="rarewt" localSheetId="9" hidden="1">{#N/A,#N/A,FALSE,"CCTV"}</definedName>
    <definedName name="rarewt" localSheetId="8" hidden="1">{#N/A,#N/A,FALSE,"CCTV"}</definedName>
    <definedName name="rarewt" localSheetId="0" hidden="1">{#N/A,#N/A,FALSE,"CCTV"}</definedName>
    <definedName name="rarewt" localSheetId="10" hidden="1">{#N/A,#N/A,FALSE,"CCTV"}</definedName>
    <definedName name="rarewt" localSheetId="6" hidden="1">{#N/A,#N/A,FALSE,"CCTV"}</definedName>
    <definedName name="rarewt" localSheetId="12" hidden="1">{#N/A,#N/A,FALSE,"CCTV"}</definedName>
    <definedName name="rarewt" localSheetId="11" hidden="1">{#N/A,#N/A,FALSE,"CCTV"}</definedName>
    <definedName name="rarewt" localSheetId="1" hidden="1">{#N/A,#N/A,FALSE,"CCTV"}</definedName>
    <definedName name="rarewt" localSheetId="2" hidden="1">{#N/A,#N/A,FALSE,"CCTV"}</definedName>
    <definedName name="rarewt" localSheetId="4" hidden="1">{#N/A,#N/A,FALSE,"CCTV"}</definedName>
    <definedName name="rarewt" localSheetId="16" hidden="1">{#N/A,#N/A,FALSE,"CCTV"}</definedName>
    <definedName name="rarewt" localSheetId="21" hidden="1">{#N/A,#N/A,FALSE,"CCTV"}</definedName>
    <definedName name="rarewt" localSheetId="5" hidden="1">{#N/A,#N/A,FALSE,"CCTV"}</definedName>
    <definedName name="rarewt" localSheetId="23" hidden="1">{#N/A,#N/A,FALSE,"CCTV"}</definedName>
    <definedName name="rarewt" localSheetId="7" hidden="1">{#N/A,#N/A,FALSE,"CCTV"}</definedName>
    <definedName name="rarewt" localSheetId="13" hidden="1">{#N/A,#N/A,FALSE,"CCTV"}</definedName>
    <definedName name="rarewt" localSheetId="18" hidden="1">{#N/A,#N/A,FALSE,"CCTV"}</definedName>
    <definedName name="rarewt" localSheetId="14" hidden="1">{#N/A,#N/A,FALSE,"CCTV"}</definedName>
    <definedName name="rarewt" localSheetId="15" hidden="1">{#N/A,#N/A,FALSE,"CCTV"}</definedName>
    <definedName name="rarewt" hidden="1">{#N/A,#N/A,FALSE,"CCTV"}</definedName>
    <definedName name="RATING계산" localSheetId="3">[87]!RATING계산</definedName>
    <definedName name="RATING계산" localSheetId="9">[87]!RATING계산</definedName>
    <definedName name="RATING계산" localSheetId="8">[87]!RATING계산</definedName>
    <definedName name="RATING계산" localSheetId="0">[87]!RATING계산</definedName>
    <definedName name="RATING계산" localSheetId="10">[87]!RATING계산</definedName>
    <definedName name="RATING계산" localSheetId="6">[87]!RATING계산</definedName>
    <definedName name="RATING계산" localSheetId="12">[87]!RATING계산</definedName>
    <definedName name="RATING계산" localSheetId="11">[87]!RATING계산</definedName>
    <definedName name="RATING계산" localSheetId="1">[87]!RATING계산</definedName>
    <definedName name="RATING계산" localSheetId="2">[87]!RATING계산</definedName>
    <definedName name="RATING계산" localSheetId="4">[87]!RATING계산</definedName>
    <definedName name="RATING계산" localSheetId="16">[87]!RATING계산</definedName>
    <definedName name="RATING계산" localSheetId="21">[87]!RATING계산</definedName>
    <definedName name="RATING계산" localSheetId="5">[87]!RATING계산</definedName>
    <definedName name="RATING계산" localSheetId="7">[87]!RATING계산</definedName>
    <definedName name="RATING계산" localSheetId="13">[87]!RATING계산</definedName>
    <definedName name="RATING계산" localSheetId="14">[87]!RATING계산</definedName>
    <definedName name="RATING계산" localSheetId="15">[87]!RATING계산</definedName>
    <definedName name="RATING계산">[87]!RATING계산</definedName>
    <definedName name="ratioail">#REF!</definedName>
    <definedName name="ratioail2">#REF!</definedName>
    <definedName name="RatioExp" localSheetId="23">#REF!</definedName>
    <definedName name="RatioExp">#REF!</definedName>
    <definedName name="ray">#REF!</definedName>
    <definedName name="RCArea">#REF!</definedName>
    <definedName name="RE">#REF!</definedName>
    <definedName name="RE_SIZE">[58]REDUCER!$J$12:$BC$13</definedName>
    <definedName name="README">[88]BILAL2!$A$1</definedName>
    <definedName name="_xlnm.Recorder" localSheetId="23">#REF!</definedName>
    <definedName name="_xlnm.Recorder">#REF!</definedName>
    <definedName name="RECOUT">#N/A</definedName>
    <definedName name="Rect_Dim1" localSheetId="3">'[41]Noise (3)'!$C$13</definedName>
    <definedName name="Rect_Dim1" localSheetId="2">'[41]Noise (3)'!$C$13</definedName>
    <definedName name="Rect_Dim1" localSheetId="4">'[41]Noise (3)'!$C$13</definedName>
    <definedName name="Rect_Dim1" localSheetId="16">'[41]Noise (3)'!$C$13</definedName>
    <definedName name="Rect_Dim1" localSheetId="21">'[41]Noise (3)'!$C$13</definedName>
    <definedName name="Rect_Dim1" localSheetId="5">'[41]Noise (3)'!$C$13</definedName>
    <definedName name="Rect_Dim1" localSheetId="13">'[41]Noise (3)'!$C$13</definedName>
    <definedName name="Rect_Dim1" localSheetId="18">'[41]Noise (3)'!$C$13</definedName>
    <definedName name="Rect_Dim1" localSheetId="14">'[41]Noise (3)'!$C$13</definedName>
    <definedName name="Rect_Dim1" localSheetId="15">'[41]Noise (3)'!$C$13</definedName>
    <definedName name="Rect_Dim1">'[41]Noise (3)'!$C$13</definedName>
    <definedName name="Rect_Dim2" localSheetId="3">'[41]Noise (3)'!$D$13</definedName>
    <definedName name="Rect_Dim2" localSheetId="2">'[41]Noise (3)'!$D$13</definedName>
    <definedName name="Rect_Dim2" localSheetId="4">'[41]Noise (3)'!$D$13</definedName>
    <definedName name="Rect_Dim2" localSheetId="16">'[41]Noise (3)'!$D$13</definedName>
    <definedName name="Rect_Dim2" localSheetId="21">'[41]Noise (3)'!$D$13</definedName>
    <definedName name="Rect_Dim2" localSheetId="5">'[41]Noise (3)'!$D$13</definedName>
    <definedName name="Rect_Dim2" localSheetId="13">'[41]Noise (3)'!$D$13</definedName>
    <definedName name="Rect_Dim2" localSheetId="18">'[41]Noise (3)'!$D$13</definedName>
    <definedName name="Rect_Dim2" localSheetId="14">'[41]Noise (3)'!$D$13</definedName>
    <definedName name="Rect_Dim2" localSheetId="15">'[41]Noise (3)'!$D$13</definedName>
    <definedName name="Rect_Dim2">'[41]Noise (3)'!$D$13</definedName>
    <definedName name="Registrazione1" localSheetId="23">#REF!</definedName>
    <definedName name="Registrazione1">#REF!</definedName>
    <definedName name="Registrazione2" localSheetId="23">#REF!</definedName>
    <definedName name="Registrazione2">#REF!</definedName>
    <definedName name="Registrazione3" localSheetId="23">#REF!</definedName>
    <definedName name="Registrazione3">#REF!</definedName>
    <definedName name="REPORT">#REF!</definedName>
    <definedName name="res" localSheetId="3">[89]results!$A$1:$F$3001</definedName>
    <definedName name="res" localSheetId="2">[89]results!$A$1:$F$3001</definedName>
    <definedName name="res" localSheetId="4">[89]results!$A$1:$F$3001</definedName>
    <definedName name="res" localSheetId="16">[89]results!$A$1:$F$3001</definedName>
    <definedName name="res" localSheetId="21">[89]results!$A$1:$F$3001</definedName>
    <definedName name="res" localSheetId="5">[89]results!$A$1:$F$3001</definedName>
    <definedName name="res" localSheetId="13">[89]results!$A$1:$F$3001</definedName>
    <definedName name="res" localSheetId="18">[89]results!$A$1:$F$3001</definedName>
    <definedName name="res" localSheetId="14">[89]results!$A$1:$F$3001</definedName>
    <definedName name="res" localSheetId="15">[89]results!$A$1:$F$3001</definedName>
    <definedName name="res">[89]results!$A$1:$F$3001</definedName>
    <definedName name="Result21" localSheetId="3" hidden="1">{"'Sheet1'!$L$16"}</definedName>
    <definedName name="Result21" localSheetId="17" hidden="1">{"'Sheet1'!$L$16"}</definedName>
    <definedName name="Result21" localSheetId="9" hidden="1">{"'Sheet1'!$L$16"}</definedName>
    <definedName name="Result21" localSheetId="8" hidden="1">{"'Sheet1'!$L$16"}</definedName>
    <definedName name="Result21" localSheetId="0" hidden="1">{"'Sheet1'!$L$16"}</definedName>
    <definedName name="Result21" localSheetId="10" hidden="1">{"'Sheet1'!$L$16"}</definedName>
    <definedName name="Result21" localSheetId="6" hidden="1">{"'Sheet1'!$L$16"}</definedName>
    <definedName name="Result21" localSheetId="12" hidden="1">{"'Sheet1'!$L$16"}</definedName>
    <definedName name="Result21" localSheetId="11" hidden="1">{"'Sheet1'!$L$16"}</definedName>
    <definedName name="Result21" localSheetId="1" hidden="1">{"'Sheet1'!$L$16"}</definedName>
    <definedName name="Result21" localSheetId="2" hidden="1">{"'Sheet1'!$L$16"}</definedName>
    <definedName name="Result21" localSheetId="4" hidden="1">{"'Sheet1'!$L$16"}</definedName>
    <definedName name="Result21" localSheetId="16" hidden="1">{"'Sheet1'!$L$16"}</definedName>
    <definedName name="Result21" localSheetId="21" hidden="1">{"'Sheet1'!$L$16"}</definedName>
    <definedName name="Result21" localSheetId="5" hidden="1">{"'Sheet1'!$L$16"}</definedName>
    <definedName name="Result21" localSheetId="23" hidden="1">{"'Sheet1'!$L$16"}</definedName>
    <definedName name="Result21" localSheetId="7" hidden="1">{"'Sheet1'!$L$16"}</definedName>
    <definedName name="Result21" localSheetId="13" hidden="1">{"'Sheet1'!$L$16"}</definedName>
    <definedName name="Result21" localSheetId="18" hidden="1">{"'Sheet1'!$L$16"}</definedName>
    <definedName name="Result21" localSheetId="14" hidden="1">{"'Sheet1'!$L$16"}</definedName>
    <definedName name="Result21" localSheetId="15" hidden="1">{"'Sheet1'!$L$16"}</definedName>
    <definedName name="Result21" hidden="1">{"'Sheet1'!$L$16"}</definedName>
    <definedName name="ret" localSheetId="3" hidden="1">{#N/A,#N/A,FALSE,"Chi tiÆt"}</definedName>
    <definedName name="ret" localSheetId="2" hidden="1">{#N/A,#N/A,FALSE,"Chi tiÆt"}</definedName>
    <definedName name="ret" localSheetId="4" hidden="1">{#N/A,#N/A,FALSE,"Chi tiÆt"}</definedName>
    <definedName name="ret" localSheetId="16" hidden="1">{#N/A,#N/A,FALSE,"Chi tiÆt"}</definedName>
    <definedName name="ret" localSheetId="21" hidden="1">{#N/A,#N/A,FALSE,"Chi tiÆt"}</definedName>
    <definedName name="ret" localSheetId="5" hidden="1">{#N/A,#N/A,FALSE,"Chi tiÆt"}</definedName>
    <definedName name="ret" localSheetId="13" hidden="1">{#N/A,#N/A,FALSE,"Chi tiÆt"}</definedName>
    <definedName name="ret" localSheetId="14" hidden="1">{#N/A,#N/A,FALSE,"Chi tiÆt"}</definedName>
    <definedName name="ret" localSheetId="15" hidden="1">{#N/A,#N/A,FALSE,"Chi tiÆt"}</definedName>
    <definedName name="ret" hidden="1">{#N/A,#N/A,FALSE,"Chi tiÆt"}</definedName>
    <definedName name="rett" localSheetId="3" hidden="1">{#N/A,#N/A,FALSE,"Chi tiÆt"}</definedName>
    <definedName name="rett" localSheetId="2" hidden="1">{#N/A,#N/A,FALSE,"Chi tiÆt"}</definedName>
    <definedName name="rett" localSheetId="4" hidden="1">{#N/A,#N/A,FALSE,"Chi tiÆt"}</definedName>
    <definedName name="rett" localSheetId="16" hidden="1">{#N/A,#N/A,FALSE,"Chi tiÆt"}</definedName>
    <definedName name="rett" localSheetId="21" hidden="1">{#N/A,#N/A,FALSE,"Chi tiÆt"}</definedName>
    <definedName name="rett" localSheetId="5" hidden="1">{#N/A,#N/A,FALSE,"Chi tiÆt"}</definedName>
    <definedName name="rett" localSheetId="13" hidden="1">{#N/A,#N/A,FALSE,"Chi tiÆt"}</definedName>
    <definedName name="rett" localSheetId="14" hidden="1">{#N/A,#N/A,FALSE,"Chi tiÆt"}</definedName>
    <definedName name="rett" localSheetId="15" hidden="1">{#N/A,#N/A,FALSE,"Chi tiÆt"}</definedName>
    <definedName name="rett" hidden="1">{#N/A,#N/A,FALSE,"Chi tiÆt"}</definedName>
    <definedName name="Rev" localSheetId="23">#REF!</definedName>
    <definedName name="Rev">#REF!</definedName>
    <definedName name="REVENUE1" localSheetId="23">#REF!</definedName>
    <definedName name="REVENUE1">#REF!</definedName>
    <definedName name="REVENUE2" localSheetId="23">#REF!</definedName>
    <definedName name="REVENUE2">#REF!</definedName>
    <definedName name="REVENUE3" localSheetId="23">#REF!</definedName>
    <definedName name="REVENUE3">#REF!</definedName>
    <definedName name="REVIEW">OFFSET(#REF!,COUNTA(#REF!),COUNTA(#REF!))</definedName>
    <definedName name="Revision" localSheetId="3">'[41]Input (1)'!$B$7</definedName>
    <definedName name="Revision" localSheetId="2">'[41]Input (1)'!$B$7</definedName>
    <definedName name="Revision" localSheetId="4">'[41]Input (1)'!$B$7</definedName>
    <definedName name="Revision" localSheetId="16">'[41]Input (1)'!$B$7</definedName>
    <definedName name="Revision" localSheetId="21">'[41]Input (1)'!$B$7</definedName>
    <definedName name="Revision" localSheetId="5">'[41]Input (1)'!$B$7</definedName>
    <definedName name="Revision" localSheetId="13">'[41]Input (1)'!$B$7</definedName>
    <definedName name="Revision" localSheetId="18">'[41]Input (1)'!$B$7</definedName>
    <definedName name="Revision" localSheetId="14">'[41]Input (1)'!$B$7</definedName>
    <definedName name="Revision" localSheetId="15">'[41]Input (1)'!$B$7</definedName>
    <definedName name="Revision">'[41]Input (1)'!$B$7</definedName>
    <definedName name="revision1" localSheetId="3">[51]Summary!$D$45</definedName>
    <definedName name="revision1" localSheetId="2">[51]Summary!$D$45</definedName>
    <definedName name="revision1" localSheetId="4">[51]Summary!$D$45</definedName>
    <definedName name="revision1" localSheetId="16">[51]Summary!$D$45</definedName>
    <definedName name="revision1" localSheetId="21">[51]Summary!$D$45</definedName>
    <definedName name="revision1" localSheetId="5">[51]Summary!$D$45</definedName>
    <definedName name="revision1" localSheetId="13">[51]Summary!$D$45</definedName>
    <definedName name="revision1" localSheetId="18">[51]Summary!$D$45</definedName>
    <definedName name="revision1" localSheetId="14">[51]Summary!$D$45</definedName>
    <definedName name="revision1" localSheetId="15">[51]Summary!$D$45</definedName>
    <definedName name="revision1">[51]Summary!$D$45</definedName>
    <definedName name="RevisionDate" localSheetId="3">'[41]Input (1)'!$B$6</definedName>
    <definedName name="RevisionDate" localSheetId="2">'[41]Input (1)'!$B$6</definedName>
    <definedName name="RevisionDate" localSheetId="4">'[41]Input (1)'!$B$6</definedName>
    <definedName name="RevisionDate" localSheetId="16">'[41]Input (1)'!$B$6</definedName>
    <definedName name="RevisionDate" localSheetId="21">'[41]Input (1)'!$B$6</definedName>
    <definedName name="RevisionDate" localSheetId="5">'[41]Input (1)'!$B$6</definedName>
    <definedName name="RevisionDate" localSheetId="13">'[41]Input (1)'!$B$6</definedName>
    <definedName name="RevisionDate" localSheetId="18">'[41]Input (1)'!$B$6</definedName>
    <definedName name="RevisionDate" localSheetId="14">'[41]Input (1)'!$B$6</definedName>
    <definedName name="RevisionDate" localSheetId="15">'[41]Input (1)'!$B$6</definedName>
    <definedName name="RevisionDate">'[41]Input (1)'!$B$6</definedName>
    <definedName name="REWRE" localSheetId="3" hidden="1">{#N/A,#N/A,FALSE,"Mhr_Sum"}</definedName>
    <definedName name="REWRE" localSheetId="9" hidden="1">{#N/A,#N/A,FALSE,"Mhr_Sum"}</definedName>
    <definedName name="REWRE" localSheetId="8" hidden="1">{#N/A,#N/A,FALSE,"Mhr_Sum"}</definedName>
    <definedName name="REWRE" localSheetId="0" hidden="1">{#N/A,#N/A,FALSE,"Mhr_Sum"}</definedName>
    <definedName name="REWRE" localSheetId="10" hidden="1">{#N/A,#N/A,FALSE,"Mhr_Sum"}</definedName>
    <definedName name="REWRE" localSheetId="6" hidden="1">{#N/A,#N/A,FALSE,"Mhr_Sum"}</definedName>
    <definedName name="REWRE" localSheetId="12" hidden="1">{#N/A,#N/A,FALSE,"Mhr_Sum"}</definedName>
    <definedName name="REWRE" localSheetId="11" hidden="1">{#N/A,#N/A,FALSE,"Mhr_Sum"}</definedName>
    <definedName name="REWRE" localSheetId="1" hidden="1">{#N/A,#N/A,FALSE,"Mhr_Sum"}</definedName>
    <definedName name="REWRE" localSheetId="2" hidden="1">{#N/A,#N/A,FALSE,"Mhr_Sum"}</definedName>
    <definedName name="REWRE" localSheetId="4" hidden="1">{#N/A,#N/A,FALSE,"Mhr_Sum"}</definedName>
    <definedName name="REWRE" localSheetId="16" hidden="1">{#N/A,#N/A,FALSE,"Mhr_Sum"}</definedName>
    <definedName name="REWRE" localSheetId="21" hidden="1">{#N/A,#N/A,FALSE,"Mhr_Sum"}</definedName>
    <definedName name="REWRE" localSheetId="5" hidden="1">{#N/A,#N/A,FALSE,"Mhr_Sum"}</definedName>
    <definedName name="REWRE" localSheetId="23" hidden="1">{#N/A,#N/A,FALSE,"Mhr_Sum"}</definedName>
    <definedName name="REWRE" localSheetId="7" hidden="1">{#N/A,#N/A,FALSE,"Mhr_Sum"}</definedName>
    <definedName name="REWRE" localSheetId="13" hidden="1">{#N/A,#N/A,FALSE,"Mhr_Sum"}</definedName>
    <definedName name="REWRE" localSheetId="18" hidden="1">{#N/A,#N/A,FALSE,"Mhr_Sum"}</definedName>
    <definedName name="REWRE" localSheetId="14" hidden="1">{#N/A,#N/A,FALSE,"Mhr_Sum"}</definedName>
    <definedName name="REWRE" localSheetId="15" hidden="1">{#N/A,#N/A,FALSE,"Mhr_Sum"}</definedName>
    <definedName name="REWRE" hidden="1">{#N/A,#N/A,FALSE,"Mhr_Sum"}</definedName>
    <definedName name="rey" localSheetId="3"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localSheetId="2"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localSheetId="4"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localSheetId="16"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localSheetId="21"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localSheetId="5"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localSheetId="13"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localSheetId="14"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localSheetId="15"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F" localSheetId="3" hidden="1">{#N/A,#N/A,FALSE,"CCTV"}</definedName>
    <definedName name="RF" localSheetId="2" hidden="1">{#N/A,#N/A,FALSE,"CCTV"}</definedName>
    <definedName name="RF" localSheetId="4" hidden="1">{#N/A,#N/A,FALSE,"CCTV"}</definedName>
    <definedName name="RF" localSheetId="16" hidden="1">{#N/A,#N/A,FALSE,"CCTV"}</definedName>
    <definedName name="RF" localSheetId="21" hidden="1">{#N/A,#N/A,FALSE,"CCTV"}</definedName>
    <definedName name="RF" localSheetId="5" hidden="1">{#N/A,#N/A,FALSE,"CCTV"}</definedName>
    <definedName name="RF" localSheetId="13" hidden="1">{#N/A,#N/A,FALSE,"CCTV"}</definedName>
    <definedName name="RF" localSheetId="14" hidden="1">{#N/A,#N/A,FALSE,"CCTV"}</definedName>
    <definedName name="RF" localSheetId="15" hidden="1">{#N/A,#N/A,FALSE,"CCTV"}</definedName>
    <definedName name="RF" hidden="1">{#N/A,#N/A,FALSE,"CCTV"}</definedName>
    <definedName name="RFA">#REF!</definedName>
    <definedName name="RFP003A">#REF!</definedName>
    <definedName name="RFP003B">#REF!</definedName>
    <definedName name="RFP003C">#REF!</definedName>
    <definedName name="RFP003D">#REF!</definedName>
    <definedName name="RFP003E">#REF!</definedName>
    <definedName name="RFP003F">#REF!</definedName>
    <definedName name="RFV" localSheetId="3" hidden="1">{#N/A,#N/A,FALSE,"CCTV"}</definedName>
    <definedName name="RFV" localSheetId="9" hidden="1">{#N/A,#N/A,FALSE,"CCTV"}</definedName>
    <definedName name="RFV" localSheetId="8" hidden="1">{#N/A,#N/A,FALSE,"CCTV"}</definedName>
    <definedName name="RFV" localSheetId="0" hidden="1">{#N/A,#N/A,FALSE,"CCTV"}</definedName>
    <definedName name="RFV" localSheetId="10" hidden="1">{#N/A,#N/A,FALSE,"CCTV"}</definedName>
    <definedName name="RFV" localSheetId="6" hidden="1">{#N/A,#N/A,FALSE,"CCTV"}</definedName>
    <definedName name="RFV" localSheetId="12" hidden="1">{#N/A,#N/A,FALSE,"CCTV"}</definedName>
    <definedName name="RFV" localSheetId="11" hidden="1">{#N/A,#N/A,FALSE,"CCTV"}</definedName>
    <definedName name="RFV" localSheetId="1" hidden="1">{#N/A,#N/A,FALSE,"CCTV"}</definedName>
    <definedName name="RFV" localSheetId="2" hidden="1">{#N/A,#N/A,FALSE,"CCTV"}</definedName>
    <definedName name="RFV" localSheetId="4" hidden="1">{#N/A,#N/A,FALSE,"CCTV"}</definedName>
    <definedName name="RFV" localSheetId="16" hidden="1">{#N/A,#N/A,FALSE,"CCTV"}</definedName>
    <definedName name="RFV" localSheetId="21" hidden="1">{#N/A,#N/A,FALSE,"CCTV"}</definedName>
    <definedName name="RFV" localSheetId="5" hidden="1">{#N/A,#N/A,FALSE,"CCTV"}</definedName>
    <definedName name="RFV" localSheetId="23" hidden="1">{#N/A,#N/A,FALSE,"CCTV"}</definedName>
    <definedName name="RFV" localSheetId="7" hidden="1">{#N/A,#N/A,FALSE,"CCTV"}</definedName>
    <definedName name="RFV" localSheetId="13" hidden="1">{#N/A,#N/A,FALSE,"CCTV"}</definedName>
    <definedName name="RFV" localSheetId="18" hidden="1">{#N/A,#N/A,FALSE,"CCTV"}</definedName>
    <definedName name="RFV" localSheetId="14" hidden="1">{#N/A,#N/A,FALSE,"CCTV"}</definedName>
    <definedName name="RFV" localSheetId="15" hidden="1">{#N/A,#N/A,FALSE,"CCTV"}</definedName>
    <definedName name="RFV" hidden="1">{#N/A,#N/A,FALSE,"CCTV"}</definedName>
    <definedName name="RGD" localSheetId="3" hidden="1">{#N/A,#N/A,FALSE,"CCTV"}</definedName>
    <definedName name="RGD" localSheetId="2" hidden="1">{#N/A,#N/A,FALSE,"CCTV"}</definedName>
    <definedName name="RGD" localSheetId="4" hidden="1">{#N/A,#N/A,FALSE,"CCTV"}</definedName>
    <definedName name="RGD" localSheetId="16" hidden="1">{#N/A,#N/A,FALSE,"CCTV"}</definedName>
    <definedName name="RGD" localSheetId="21" hidden="1">{#N/A,#N/A,FALSE,"CCTV"}</definedName>
    <definedName name="RGD" localSheetId="5" hidden="1">{#N/A,#N/A,FALSE,"CCTV"}</definedName>
    <definedName name="RGD" localSheetId="13" hidden="1">{#N/A,#N/A,FALSE,"CCTV"}</definedName>
    <definedName name="RGD" localSheetId="14" hidden="1">{#N/A,#N/A,FALSE,"CCTV"}</definedName>
    <definedName name="RGD" localSheetId="15" hidden="1">{#N/A,#N/A,FALSE,"CCTV"}</definedName>
    <definedName name="RGD" hidden="1">{#N/A,#N/A,FALSE,"CCTV"}</definedName>
    <definedName name="rgdf" localSheetId="3" hidden="1">{"'Sheet1'!$L$16"}</definedName>
    <definedName name="rgdf" localSheetId="17" hidden="1">{"'Sheet1'!$L$16"}</definedName>
    <definedName name="rgdf" localSheetId="9" hidden="1">{"'Sheet1'!$L$16"}</definedName>
    <definedName name="rgdf" localSheetId="8" hidden="1">{"'Sheet1'!$L$16"}</definedName>
    <definedName name="rgdf" localSheetId="0" hidden="1">{"'Sheet1'!$L$16"}</definedName>
    <definedName name="rgdf" localSheetId="10" hidden="1">{"'Sheet1'!$L$16"}</definedName>
    <definedName name="rgdf" localSheetId="6" hidden="1">{"'Sheet1'!$L$16"}</definedName>
    <definedName name="rgdf" localSheetId="12" hidden="1">{"'Sheet1'!$L$16"}</definedName>
    <definedName name="rgdf" localSheetId="11" hidden="1">{"'Sheet1'!$L$16"}</definedName>
    <definedName name="rgdf" localSheetId="1" hidden="1">{"'Sheet1'!$L$16"}</definedName>
    <definedName name="rgdf" localSheetId="2" hidden="1">{"'Sheet1'!$L$16"}</definedName>
    <definedName name="rgdf" localSheetId="4" hidden="1">{"'Sheet1'!$L$16"}</definedName>
    <definedName name="rgdf" localSheetId="16" hidden="1">{"'Sheet1'!$L$16"}</definedName>
    <definedName name="rgdf" localSheetId="21" hidden="1">{"'Sheet1'!$L$16"}</definedName>
    <definedName name="rgdf" localSheetId="5" hidden="1">{"'Sheet1'!$L$16"}</definedName>
    <definedName name="rgdf" localSheetId="23" hidden="1">{"'Sheet1'!$L$16"}</definedName>
    <definedName name="rgdf" localSheetId="7" hidden="1">{"'Sheet1'!$L$16"}</definedName>
    <definedName name="rgdf" localSheetId="13" hidden="1">{"'Sheet1'!$L$16"}</definedName>
    <definedName name="rgdf" localSheetId="18" hidden="1">{"'Sheet1'!$L$16"}</definedName>
    <definedName name="rgdf" localSheetId="14" hidden="1">{"'Sheet1'!$L$16"}</definedName>
    <definedName name="rgdf" localSheetId="15" hidden="1">{"'Sheet1'!$L$16"}</definedName>
    <definedName name="rgdf" hidden="1">{"'Sheet1'!$L$16"}</definedName>
    <definedName name="rghberr" localSheetId="3" hidden="1">{#N/A,#N/A,FALSE,"Chi tiÆt"}</definedName>
    <definedName name="rghberr" localSheetId="2" hidden="1">{#N/A,#N/A,FALSE,"Chi tiÆt"}</definedName>
    <definedName name="rghberr" localSheetId="4" hidden="1">{#N/A,#N/A,FALSE,"Chi tiÆt"}</definedName>
    <definedName name="rghberr" localSheetId="16" hidden="1">{#N/A,#N/A,FALSE,"Chi tiÆt"}</definedName>
    <definedName name="rghberr" localSheetId="21" hidden="1">{#N/A,#N/A,FALSE,"Chi tiÆt"}</definedName>
    <definedName name="rghberr" localSheetId="5" hidden="1">{#N/A,#N/A,FALSE,"Chi tiÆt"}</definedName>
    <definedName name="rghberr" localSheetId="13" hidden="1">{#N/A,#N/A,FALSE,"Chi tiÆt"}</definedName>
    <definedName name="rghberr" localSheetId="14" hidden="1">{#N/A,#N/A,FALSE,"Chi tiÆt"}</definedName>
    <definedName name="rghberr" localSheetId="15" hidden="1">{#N/A,#N/A,FALSE,"Chi tiÆt"}</definedName>
    <definedName name="rghberr" hidden="1">{#N/A,#N/A,FALSE,"Chi tiÆt"}</definedName>
    <definedName name="Rghness" localSheetId="3">[90]D.Volume!$B$5:$B$11</definedName>
    <definedName name="Rghness" localSheetId="2">[90]D.Volume!$B$5:$B$11</definedName>
    <definedName name="Rghness" localSheetId="4">[90]D.Volume!$B$5:$B$11</definedName>
    <definedName name="Rghness" localSheetId="16">[90]D.Volume!$B$5:$B$11</definedName>
    <definedName name="Rghness" localSheetId="21">[90]D.Volume!$B$5:$B$11</definedName>
    <definedName name="Rghness" localSheetId="5">[90]D.Volume!$B$5:$B$11</definedName>
    <definedName name="Rghness" localSheetId="13">[90]D.Volume!$B$5:$B$11</definedName>
    <definedName name="Rghness" localSheetId="18">[90]D.Volume!$B$5:$B$11</definedName>
    <definedName name="Rghness" localSheetId="14">[90]D.Volume!$B$5:$B$11</definedName>
    <definedName name="Rghness" localSheetId="15">[90]D.Volume!$B$5:$B$11</definedName>
    <definedName name="Rghness">[90]D.Volume!$B$5:$B$11</definedName>
    <definedName name="RGR" localSheetId="3" hidden="1">{"'장비'!$A$3:$M$12"}</definedName>
    <definedName name="RGR" localSheetId="2" hidden="1">{"'장비'!$A$3:$M$12"}</definedName>
    <definedName name="RGR" localSheetId="4" hidden="1">{"'장비'!$A$3:$M$12"}</definedName>
    <definedName name="RGR" localSheetId="16" hidden="1">{"'장비'!$A$3:$M$12"}</definedName>
    <definedName name="RGR" localSheetId="21" hidden="1">{"'장비'!$A$3:$M$12"}</definedName>
    <definedName name="RGR" localSheetId="5" hidden="1">{"'장비'!$A$3:$M$12"}</definedName>
    <definedName name="RGR" localSheetId="13" hidden="1">{"'장비'!$A$3:$M$12"}</definedName>
    <definedName name="RGR" localSheetId="14" hidden="1">{"'장비'!$A$3:$M$12"}</definedName>
    <definedName name="RGR" localSheetId="15" hidden="1">{"'장비'!$A$3:$M$12"}</definedName>
    <definedName name="RGR" hidden="1">{"'장비'!$A$3:$M$12"}</definedName>
    <definedName name="rh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hd" hidden="1">#REF!</definedName>
    <definedName name="RHDPres" localSheetId="23">#REF!</definedName>
    <definedName name="RHDPres">#REF!</definedName>
    <definedName name="rid" localSheetId="3" hidden="1">{"'Sheet1'!$L$16"}</definedName>
    <definedName name="rid" localSheetId="2" hidden="1">{"'Sheet1'!$L$16"}</definedName>
    <definedName name="rid" localSheetId="4" hidden="1">{"'Sheet1'!$L$16"}</definedName>
    <definedName name="rid" localSheetId="16" hidden="1">{"'Sheet1'!$L$16"}</definedName>
    <definedName name="rid" localSheetId="21" hidden="1">{"'Sheet1'!$L$16"}</definedName>
    <definedName name="rid" localSheetId="5" hidden="1">{"'Sheet1'!$L$16"}</definedName>
    <definedName name="rid" localSheetId="13" hidden="1">{"'Sheet1'!$L$16"}</definedName>
    <definedName name="rid" localSheetId="14" hidden="1">{"'Sheet1'!$L$16"}</definedName>
    <definedName name="rid" localSheetId="15" hidden="1">{"'Sheet1'!$L$16"}</definedName>
    <definedName name="rid" hidden="1">{"'Sheet1'!$L$16"}</definedName>
    <definedName name="rig">#REF!</definedName>
    <definedName name="RingsAreAngles">#REF!</definedName>
    <definedName name="RIPETI" localSheetId="23">#REF!</definedName>
    <definedName name="RIPETI">#REF!</definedName>
    <definedName name="riser" localSheetId="3" hidden="1">'[91]steam outlet'!$B$24</definedName>
    <definedName name="riser" localSheetId="2" hidden="1">'[91]steam outlet'!$B$24</definedName>
    <definedName name="riser" localSheetId="4" hidden="1">'[91]steam outlet'!$B$24</definedName>
    <definedName name="riser" localSheetId="16" hidden="1">'[91]steam outlet'!$B$24</definedName>
    <definedName name="riser" localSheetId="21" hidden="1">'[91]steam outlet'!$B$24</definedName>
    <definedName name="riser" localSheetId="5" hidden="1">'[91]steam outlet'!$B$24</definedName>
    <definedName name="riser" localSheetId="13" hidden="1">'[91]steam outlet'!$B$24</definedName>
    <definedName name="riser" localSheetId="18" hidden="1">'[91]steam outlet'!$B$24</definedName>
    <definedName name="riser" localSheetId="14" hidden="1">'[91]steam outlet'!$B$24</definedName>
    <definedName name="riser" localSheetId="15" hidden="1">'[91]steam outlet'!$B$24</definedName>
    <definedName name="riser" hidden="1">'[91]steam outlet'!$B$24</definedName>
    <definedName name="RISK" localSheetId="23">#REF!</definedName>
    <definedName name="RISK">#REF!</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kd" localSheetId="3" hidden="1">{#N/A,#N/A,FALSE,"CCTV"}</definedName>
    <definedName name="rkd" localSheetId="2" hidden="1">{#N/A,#N/A,FALSE,"CCTV"}</definedName>
    <definedName name="rkd" localSheetId="4" hidden="1">{#N/A,#N/A,FALSE,"CCTV"}</definedName>
    <definedName name="rkd" localSheetId="16" hidden="1">{#N/A,#N/A,FALSE,"CCTV"}</definedName>
    <definedName name="rkd" localSheetId="21" hidden="1">{#N/A,#N/A,FALSE,"CCTV"}</definedName>
    <definedName name="rkd" localSheetId="5" hidden="1">{#N/A,#N/A,FALSE,"CCTV"}</definedName>
    <definedName name="rkd" localSheetId="13" hidden="1">{#N/A,#N/A,FALSE,"CCTV"}</definedName>
    <definedName name="rkd" localSheetId="14" hidden="1">{#N/A,#N/A,FALSE,"CCTV"}</definedName>
    <definedName name="rkd" localSheetId="15" hidden="1">{#N/A,#N/A,FALSE,"CCTV"}</definedName>
    <definedName name="rkd" hidden="1">{#N/A,#N/A,FALSE,"CCTV"}</definedName>
    <definedName name="rkfk" localSheetId="3" hidden="1">{#N/A,#N/A,FALSE,"CCTV"}</definedName>
    <definedName name="rkfk" localSheetId="9" hidden="1">{#N/A,#N/A,FALSE,"CCTV"}</definedName>
    <definedName name="rkfk" localSheetId="8" hidden="1">{#N/A,#N/A,FALSE,"CCTV"}</definedName>
    <definedName name="rkfk" localSheetId="0" hidden="1">{#N/A,#N/A,FALSE,"CCTV"}</definedName>
    <definedName name="rkfk" localSheetId="10" hidden="1">{#N/A,#N/A,FALSE,"CCTV"}</definedName>
    <definedName name="rkfk" localSheetId="6" hidden="1">{#N/A,#N/A,FALSE,"CCTV"}</definedName>
    <definedName name="rkfk" localSheetId="12" hidden="1">{#N/A,#N/A,FALSE,"CCTV"}</definedName>
    <definedName name="rkfk" localSheetId="11" hidden="1">{#N/A,#N/A,FALSE,"CCTV"}</definedName>
    <definedName name="rkfk" localSheetId="1" hidden="1">{#N/A,#N/A,FALSE,"CCTV"}</definedName>
    <definedName name="rkfk" localSheetId="2" hidden="1">{#N/A,#N/A,FALSE,"CCTV"}</definedName>
    <definedName name="rkfk" localSheetId="4" hidden="1">{#N/A,#N/A,FALSE,"CCTV"}</definedName>
    <definedName name="rkfk" localSheetId="16" hidden="1">{#N/A,#N/A,FALSE,"CCTV"}</definedName>
    <definedName name="rkfk" localSheetId="21" hidden="1">{#N/A,#N/A,FALSE,"CCTV"}</definedName>
    <definedName name="rkfk" localSheetId="5" hidden="1">{#N/A,#N/A,FALSE,"CCTV"}</definedName>
    <definedName name="rkfk" localSheetId="23" hidden="1">{#N/A,#N/A,FALSE,"CCTV"}</definedName>
    <definedName name="rkfk" localSheetId="7" hidden="1">{#N/A,#N/A,FALSE,"CCTV"}</definedName>
    <definedName name="rkfk" localSheetId="13" hidden="1">{#N/A,#N/A,FALSE,"CCTV"}</definedName>
    <definedName name="rkfk" localSheetId="18" hidden="1">{#N/A,#N/A,FALSE,"CCTV"}</definedName>
    <definedName name="rkfk" localSheetId="14" hidden="1">{#N/A,#N/A,FALSE,"CCTV"}</definedName>
    <definedName name="rkfk" localSheetId="15" hidden="1">{#N/A,#N/A,FALSE,"CCTV"}</definedName>
    <definedName name="rkfk" hidden="1">{#N/A,#N/A,FALSE,"CCTV"}</definedName>
    <definedName name="RKSK"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M">#REF!</definedName>
    <definedName name="RNAO" localSheetId="3" hidden="1">{"'장비'!$A$3:$M$12"}</definedName>
    <definedName name="RNAO" localSheetId="2" hidden="1">{"'장비'!$A$3:$M$12"}</definedName>
    <definedName name="RNAO" localSheetId="4" hidden="1">{"'장비'!$A$3:$M$12"}</definedName>
    <definedName name="RNAO" localSheetId="16" hidden="1">{"'장비'!$A$3:$M$12"}</definedName>
    <definedName name="RNAO" localSheetId="21" hidden="1">{"'장비'!$A$3:$M$12"}</definedName>
    <definedName name="RNAO" localSheetId="5" hidden="1">{"'장비'!$A$3:$M$12"}</definedName>
    <definedName name="RNAO" localSheetId="13" hidden="1">{"'장비'!$A$3:$M$12"}</definedName>
    <definedName name="RNAO" localSheetId="14" hidden="1">{"'장비'!$A$3:$M$12"}</definedName>
    <definedName name="RNAO" localSheetId="15" hidden="1">{"'장비'!$A$3:$M$12"}</definedName>
    <definedName name="RNAO" hidden="1">{"'장비'!$A$3:$M$12"}</definedName>
    <definedName name="robot">#REF!</definedName>
    <definedName name="roof_casing_buildup" localSheetId="23">#REF!</definedName>
    <definedName name="roof_casing_buildup">#REF!</definedName>
    <definedName name="rosid">#REF!</definedName>
    <definedName name="roughnesss" localSheetId="23">#REF!</definedName>
    <definedName name="roughnesss">#REF!</definedName>
    <definedName name="ROYALTY">#REF!</definedName>
    <definedName name="RPLA" localSheetId="3" hidden="1">{"'Sheet1'!$L$16"}</definedName>
    <definedName name="RPLA" localSheetId="17" hidden="1">{"'Sheet1'!$L$16"}</definedName>
    <definedName name="RPLA" localSheetId="9" hidden="1">{"'Sheet1'!$L$16"}</definedName>
    <definedName name="RPLA" localSheetId="8" hidden="1">{"'Sheet1'!$L$16"}</definedName>
    <definedName name="RPLA" localSheetId="0" hidden="1">{"'Sheet1'!$L$16"}</definedName>
    <definedName name="RPLA" localSheetId="10" hidden="1">{"'Sheet1'!$L$16"}</definedName>
    <definedName name="RPLA" localSheetId="6" hidden="1">{"'Sheet1'!$L$16"}</definedName>
    <definedName name="RPLA" localSheetId="12" hidden="1">{"'Sheet1'!$L$16"}</definedName>
    <definedName name="RPLA" localSheetId="11" hidden="1">{"'Sheet1'!$L$16"}</definedName>
    <definedName name="RPLA" localSheetId="1" hidden="1">{"'Sheet1'!$L$16"}</definedName>
    <definedName name="RPLA" localSheetId="2" hidden="1">{"'Sheet1'!$L$16"}</definedName>
    <definedName name="RPLA" localSheetId="4" hidden="1">{"'Sheet1'!$L$16"}</definedName>
    <definedName name="RPLA" localSheetId="16" hidden="1">{"'Sheet1'!$L$16"}</definedName>
    <definedName name="RPLA" localSheetId="21" hidden="1">{"'Sheet1'!$L$16"}</definedName>
    <definedName name="RPLA" localSheetId="5" hidden="1">{"'Sheet1'!$L$16"}</definedName>
    <definedName name="RPLA" localSheetId="23" hidden="1">{"'Sheet1'!$L$16"}</definedName>
    <definedName name="RPLA" localSheetId="7" hidden="1">{"'Sheet1'!$L$16"}</definedName>
    <definedName name="RPLA" localSheetId="13" hidden="1">{"'Sheet1'!$L$16"}</definedName>
    <definedName name="RPLA" localSheetId="18" hidden="1">{"'Sheet1'!$L$16"}</definedName>
    <definedName name="RPLA" localSheetId="14" hidden="1">{"'Sheet1'!$L$16"}</definedName>
    <definedName name="RPLA" localSheetId="15" hidden="1">{"'Sheet1'!$L$16"}</definedName>
    <definedName name="RPLA" hidden="1">{"'Sheet1'!$L$16"}</definedName>
    <definedName name="RR" localSheetId="3" hidden="1">{#N/A,#N/A,FALSE,"CCTV"}</definedName>
    <definedName name="RR" localSheetId="9" hidden="1">{#N/A,#N/A,FALSE,"CCTV"}</definedName>
    <definedName name="RR" localSheetId="8" hidden="1">{#N/A,#N/A,FALSE,"CCTV"}</definedName>
    <definedName name="RR" localSheetId="0" hidden="1">{#N/A,#N/A,FALSE,"CCTV"}</definedName>
    <definedName name="RR" localSheetId="10" hidden="1">{#N/A,#N/A,FALSE,"CCTV"}</definedName>
    <definedName name="RR" localSheetId="6" hidden="1">{#N/A,#N/A,FALSE,"CCTV"}</definedName>
    <definedName name="RR" localSheetId="12" hidden="1">{#N/A,#N/A,FALSE,"CCTV"}</definedName>
    <definedName name="RR" localSheetId="11" hidden="1">{#N/A,#N/A,FALSE,"CCTV"}</definedName>
    <definedName name="RR" localSheetId="1" hidden="1">{#N/A,#N/A,FALSE,"CCTV"}</definedName>
    <definedName name="RR" localSheetId="2" hidden="1">{#N/A,#N/A,FALSE,"CCTV"}</definedName>
    <definedName name="RR" localSheetId="4" hidden="1">{#N/A,#N/A,FALSE,"CCTV"}</definedName>
    <definedName name="RR" localSheetId="16" hidden="1">{#N/A,#N/A,FALSE,"CCTV"}</definedName>
    <definedName name="RR" localSheetId="21" hidden="1">{#N/A,#N/A,FALSE,"CCTV"}</definedName>
    <definedName name="RR" localSheetId="5" hidden="1">{#N/A,#N/A,FALSE,"CCTV"}</definedName>
    <definedName name="RR" localSheetId="23" hidden="1">{#N/A,#N/A,FALSE,"CCTV"}</definedName>
    <definedName name="RR" localSheetId="7" hidden="1">{#N/A,#N/A,FALSE,"CCTV"}</definedName>
    <definedName name="RR" localSheetId="13" hidden="1">{#N/A,#N/A,FALSE,"CCTV"}</definedName>
    <definedName name="RR" localSheetId="18" hidden="1">{#N/A,#N/A,FALSE,"CCTV"}</definedName>
    <definedName name="RR" localSheetId="14" hidden="1">{#N/A,#N/A,FALSE,"CCTV"}</definedName>
    <definedName name="RR" localSheetId="15" hidden="1">{#N/A,#N/A,FALSE,"CCTV"}</definedName>
    <definedName name="RR" hidden="1">{#N/A,#N/A,FALSE,"CCTV"}</definedName>
    <definedName name="rr_1" localSheetId="3" hidden="1">{#N/A,#N/A,TRUE,"Basic";#N/A,#N/A,TRUE,"EXT-TABLE";#N/A,#N/A,TRUE,"STEEL";#N/A,#N/A,TRUE,"INT-Table";#N/A,#N/A,TRUE,"STEEL";#N/A,#N/A,TRUE,"Door"}</definedName>
    <definedName name="rr_1" localSheetId="2" hidden="1">{#N/A,#N/A,TRUE,"Basic";#N/A,#N/A,TRUE,"EXT-TABLE";#N/A,#N/A,TRUE,"STEEL";#N/A,#N/A,TRUE,"INT-Table";#N/A,#N/A,TRUE,"STEEL";#N/A,#N/A,TRUE,"Door"}</definedName>
    <definedName name="rr_1" localSheetId="4" hidden="1">{#N/A,#N/A,TRUE,"Basic";#N/A,#N/A,TRUE,"EXT-TABLE";#N/A,#N/A,TRUE,"STEEL";#N/A,#N/A,TRUE,"INT-Table";#N/A,#N/A,TRUE,"STEEL";#N/A,#N/A,TRUE,"Door"}</definedName>
    <definedName name="rr_1" localSheetId="16" hidden="1">{#N/A,#N/A,TRUE,"Basic";#N/A,#N/A,TRUE,"EXT-TABLE";#N/A,#N/A,TRUE,"STEEL";#N/A,#N/A,TRUE,"INT-Table";#N/A,#N/A,TRUE,"STEEL";#N/A,#N/A,TRUE,"Door"}</definedName>
    <definedName name="rr_1" localSheetId="21" hidden="1">{#N/A,#N/A,TRUE,"Basic";#N/A,#N/A,TRUE,"EXT-TABLE";#N/A,#N/A,TRUE,"STEEL";#N/A,#N/A,TRUE,"INT-Table";#N/A,#N/A,TRUE,"STEEL";#N/A,#N/A,TRUE,"Door"}</definedName>
    <definedName name="rr_1" localSheetId="5" hidden="1">{#N/A,#N/A,TRUE,"Basic";#N/A,#N/A,TRUE,"EXT-TABLE";#N/A,#N/A,TRUE,"STEEL";#N/A,#N/A,TRUE,"INT-Table";#N/A,#N/A,TRUE,"STEEL";#N/A,#N/A,TRUE,"Door"}</definedName>
    <definedName name="rr_1" localSheetId="13" hidden="1">{#N/A,#N/A,TRUE,"Basic";#N/A,#N/A,TRUE,"EXT-TABLE";#N/A,#N/A,TRUE,"STEEL";#N/A,#N/A,TRUE,"INT-Table";#N/A,#N/A,TRUE,"STEEL";#N/A,#N/A,TRUE,"Door"}</definedName>
    <definedName name="rr_1" localSheetId="14" hidden="1">{#N/A,#N/A,TRUE,"Basic";#N/A,#N/A,TRUE,"EXT-TABLE";#N/A,#N/A,TRUE,"STEEL";#N/A,#N/A,TRUE,"INT-Table";#N/A,#N/A,TRUE,"STEEL";#N/A,#N/A,TRUE,"Door"}</definedName>
    <definedName name="rr_1" localSheetId="15" hidden="1">{#N/A,#N/A,TRUE,"Basic";#N/A,#N/A,TRUE,"EXT-TABLE";#N/A,#N/A,TRUE,"STEEL";#N/A,#N/A,TRUE,"INT-Table";#N/A,#N/A,TRUE,"STEEL";#N/A,#N/A,TRUE,"Door"}</definedName>
    <definedName name="rr_1" hidden="1">{#N/A,#N/A,TRUE,"Basic";#N/A,#N/A,TRUE,"EXT-TABLE";#N/A,#N/A,TRUE,"STEEL";#N/A,#N/A,TRUE,"INT-Table";#N/A,#N/A,TRUE,"STEEL";#N/A,#N/A,TRUE,"Door"}</definedName>
    <definedName name="rr_1_1" localSheetId="3" hidden="1">{#N/A,#N/A,TRUE,"Basic";#N/A,#N/A,TRUE,"EXT-TABLE";#N/A,#N/A,TRUE,"STEEL";#N/A,#N/A,TRUE,"INT-Table";#N/A,#N/A,TRUE,"STEEL";#N/A,#N/A,TRUE,"Door"}</definedName>
    <definedName name="rr_1_1" localSheetId="2" hidden="1">{#N/A,#N/A,TRUE,"Basic";#N/A,#N/A,TRUE,"EXT-TABLE";#N/A,#N/A,TRUE,"STEEL";#N/A,#N/A,TRUE,"INT-Table";#N/A,#N/A,TRUE,"STEEL";#N/A,#N/A,TRUE,"Door"}</definedName>
    <definedName name="rr_1_1" localSheetId="4" hidden="1">{#N/A,#N/A,TRUE,"Basic";#N/A,#N/A,TRUE,"EXT-TABLE";#N/A,#N/A,TRUE,"STEEL";#N/A,#N/A,TRUE,"INT-Table";#N/A,#N/A,TRUE,"STEEL";#N/A,#N/A,TRUE,"Door"}</definedName>
    <definedName name="rr_1_1" localSheetId="16" hidden="1">{#N/A,#N/A,TRUE,"Basic";#N/A,#N/A,TRUE,"EXT-TABLE";#N/A,#N/A,TRUE,"STEEL";#N/A,#N/A,TRUE,"INT-Table";#N/A,#N/A,TRUE,"STEEL";#N/A,#N/A,TRUE,"Door"}</definedName>
    <definedName name="rr_1_1" localSheetId="21" hidden="1">{#N/A,#N/A,TRUE,"Basic";#N/A,#N/A,TRUE,"EXT-TABLE";#N/A,#N/A,TRUE,"STEEL";#N/A,#N/A,TRUE,"INT-Table";#N/A,#N/A,TRUE,"STEEL";#N/A,#N/A,TRUE,"Door"}</definedName>
    <definedName name="rr_1_1" localSheetId="5" hidden="1">{#N/A,#N/A,TRUE,"Basic";#N/A,#N/A,TRUE,"EXT-TABLE";#N/A,#N/A,TRUE,"STEEL";#N/A,#N/A,TRUE,"INT-Table";#N/A,#N/A,TRUE,"STEEL";#N/A,#N/A,TRUE,"Door"}</definedName>
    <definedName name="rr_1_1" localSheetId="13" hidden="1">{#N/A,#N/A,TRUE,"Basic";#N/A,#N/A,TRUE,"EXT-TABLE";#N/A,#N/A,TRUE,"STEEL";#N/A,#N/A,TRUE,"INT-Table";#N/A,#N/A,TRUE,"STEEL";#N/A,#N/A,TRUE,"Door"}</definedName>
    <definedName name="rr_1_1" localSheetId="14" hidden="1">{#N/A,#N/A,TRUE,"Basic";#N/A,#N/A,TRUE,"EXT-TABLE";#N/A,#N/A,TRUE,"STEEL";#N/A,#N/A,TRUE,"INT-Table";#N/A,#N/A,TRUE,"STEEL";#N/A,#N/A,TRUE,"Door"}</definedName>
    <definedName name="rr_1_1" localSheetId="15" hidden="1">{#N/A,#N/A,TRUE,"Basic";#N/A,#N/A,TRUE,"EXT-TABLE";#N/A,#N/A,TRUE,"STEEL";#N/A,#N/A,TRUE,"INT-Table";#N/A,#N/A,TRUE,"STEEL";#N/A,#N/A,TRUE,"Door"}</definedName>
    <definedName name="rr_1_1" hidden="1">{#N/A,#N/A,TRUE,"Basic";#N/A,#N/A,TRUE,"EXT-TABLE";#N/A,#N/A,TRUE,"STEEL";#N/A,#N/A,TRUE,"INT-Table";#N/A,#N/A,TRUE,"STEEL";#N/A,#N/A,TRUE,"Door"}</definedName>
    <definedName name="rr_1_2" localSheetId="3" hidden="1">{#N/A,#N/A,TRUE,"Basic";#N/A,#N/A,TRUE,"EXT-TABLE";#N/A,#N/A,TRUE,"STEEL";#N/A,#N/A,TRUE,"INT-Table";#N/A,#N/A,TRUE,"STEEL";#N/A,#N/A,TRUE,"Door"}</definedName>
    <definedName name="rr_1_2" localSheetId="2" hidden="1">{#N/A,#N/A,TRUE,"Basic";#N/A,#N/A,TRUE,"EXT-TABLE";#N/A,#N/A,TRUE,"STEEL";#N/A,#N/A,TRUE,"INT-Table";#N/A,#N/A,TRUE,"STEEL";#N/A,#N/A,TRUE,"Door"}</definedName>
    <definedName name="rr_1_2" localSheetId="4" hidden="1">{#N/A,#N/A,TRUE,"Basic";#N/A,#N/A,TRUE,"EXT-TABLE";#N/A,#N/A,TRUE,"STEEL";#N/A,#N/A,TRUE,"INT-Table";#N/A,#N/A,TRUE,"STEEL";#N/A,#N/A,TRUE,"Door"}</definedName>
    <definedName name="rr_1_2" localSheetId="16" hidden="1">{#N/A,#N/A,TRUE,"Basic";#N/A,#N/A,TRUE,"EXT-TABLE";#N/A,#N/A,TRUE,"STEEL";#N/A,#N/A,TRUE,"INT-Table";#N/A,#N/A,TRUE,"STEEL";#N/A,#N/A,TRUE,"Door"}</definedName>
    <definedName name="rr_1_2" localSheetId="21" hidden="1">{#N/A,#N/A,TRUE,"Basic";#N/A,#N/A,TRUE,"EXT-TABLE";#N/A,#N/A,TRUE,"STEEL";#N/A,#N/A,TRUE,"INT-Table";#N/A,#N/A,TRUE,"STEEL";#N/A,#N/A,TRUE,"Door"}</definedName>
    <definedName name="rr_1_2" localSheetId="5" hidden="1">{#N/A,#N/A,TRUE,"Basic";#N/A,#N/A,TRUE,"EXT-TABLE";#N/A,#N/A,TRUE,"STEEL";#N/A,#N/A,TRUE,"INT-Table";#N/A,#N/A,TRUE,"STEEL";#N/A,#N/A,TRUE,"Door"}</definedName>
    <definedName name="rr_1_2" localSheetId="13" hidden="1">{#N/A,#N/A,TRUE,"Basic";#N/A,#N/A,TRUE,"EXT-TABLE";#N/A,#N/A,TRUE,"STEEL";#N/A,#N/A,TRUE,"INT-Table";#N/A,#N/A,TRUE,"STEEL";#N/A,#N/A,TRUE,"Door"}</definedName>
    <definedName name="rr_1_2" localSheetId="14" hidden="1">{#N/A,#N/A,TRUE,"Basic";#N/A,#N/A,TRUE,"EXT-TABLE";#N/A,#N/A,TRUE,"STEEL";#N/A,#N/A,TRUE,"INT-Table";#N/A,#N/A,TRUE,"STEEL";#N/A,#N/A,TRUE,"Door"}</definedName>
    <definedName name="rr_1_2" localSheetId="15" hidden="1">{#N/A,#N/A,TRUE,"Basic";#N/A,#N/A,TRUE,"EXT-TABLE";#N/A,#N/A,TRUE,"STEEL";#N/A,#N/A,TRUE,"INT-Table";#N/A,#N/A,TRUE,"STEEL";#N/A,#N/A,TRUE,"Door"}</definedName>
    <definedName name="rr_1_2" hidden="1">{#N/A,#N/A,TRUE,"Basic";#N/A,#N/A,TRUE,"EXT-TABLE";#N/A,#N/A,TRUE,"STEEL";#N/A,#N/A,TRUE,"INT-Table";#N/A,#N/A,TRUE,"STEEL";#N/A,#N/A,TRUE,"Door"}</definedName>
    <definedName name="rr_2" localSheetId="3" hidden="1">{#N/A,#N/A,TRUE,"Basic";#N/A,#N/A,TRUE,"EXT-TABLE";#N/A,#N/A,TRUE,"STEEL";#N/A,#N/A,TRUE,"INT-Table";#N/A,#N/A,TRUE,"STEEL";#N/A,#N/A,TRUE,"Door"}</definedName>
    <definedName name="rr_2" localSheetId="2" hidden="1">{#N/A,#N/A,TRUE,"Basic";#N/A,#N/A,TRUE,"EXT-TABLE";#N/A,#N/A,TRUE,"STEEL";#N/A,#N/A,TRUE,"INT-Table";#N/A,#N/A,TRUE,"STEEL";#N/A,#N/A,TRUE,"Door"}</definedName>
    <definedName name="rr_2" localSheetId="4" hidden="1">{#N/A,#N/A,TRUE,"Basic";#N/A,#N/A,TRUE,"EXT-TABLE";#N/A,#N/A,TRUE,"STEEL";#N/A,#N/A,TRUE,"INT-Table";#N/A,#N/A,TRUE,"STEEL";#N/A,#N/A,TRUE,"Door"}</definedName>
    <definedName name="rr_2" localSheetId="16" hidden="1">{#N/A,#N/A,TRUE,"Basic";#N/A,#N/A,TRUE,"EXT-TABLE";#N/A,#N/A,TRUE,"STEEL";#N/A,#N/A,TRUE,"INT-Table";#N/A,#N/A,TRUE,"STEEL";#N/A,#N/A,TRUE,"Door"}</definedName>
    <definedName name="rr_2" localSheetId="21" hidden="1">{#N/A,#N/A,TRUE,"Basic";#N/A,#N/A,TRUE,"EXT-TABLE";#N/A,#N/A,TRUE,"STEEL";#N/A,#N/A,TRUE,"INT-Table";#N/A,#N/A,TRUE,"STEEL";#N/A,#N/A,TRUE,"Door"}</definedName>
    <definedName name="rr_2" localSheetId="5" hidden="1">{#N/A,#N/A,TRUE,"Basic";#N/A,#N/A,TRUE,"EXT-TABLE";#N/A,#N/A,TRUE,"STEEL";#N/A,#N/A,TRUE,"INT-Table";#N/A,#N/A,TRUE,"STEEL";#N/A,#N/A,TRUE,"Door"}</definedName>
    <definedName name="rr_2" localSheetId="13" hidden="1">{#N/A,#N/A,TRUE,"Basic";#N/A,#N/A,TRUE,"EXT-TABLE";#N/A,#N/A,TRUE,"STEEL";#N/A,#N/A,TRUE,"INT-Table";#N/A,#N/A,TRUE,"STEEL";#N/A,#N/A,TRUE,"Door"}</definedName>
    <definedName name="rr_2" localSheetId="14" hidden="1">{#N/A,#N/A,TRUE,"Basic";#N/A,#N/A,TRUE,"EXT-TABLE";#N/A,#N/A,TRUE,"STEEL";#N/A,#N/A,TRUE,"INT-Table";#N/A,#N/A,TRUE,"STEEL";#N/A,#N/A,TRUE,"Door"}</definedName>
    <definedName name="rr_2" localSheetId="15" hidden="1">{#N/A,#N/A,TRUE,"Basic";#N/A,#N/A,TRUE,"EXT-TABLE";#N/A,#N/A,TRUE,"STEEL";#N/A,#N/A,TRUE,"INT-Table";#N/A,#N/A,TRUE,"STEEL";#N/A,#N/A,TRUE,"Door"}</definedName>
    <definedName name="rr_2" hidden="1">{#N/A,#N/A,TRUE,"Basic";#N/A,#N/A,TRUE,"EXT-TABLE";#N/A,#N/A,TRUE,"STEEL";#N/A,#N/A,TRUE,"INT-Table";#N/A,#N/A,TRUE,"STEEL";#N/A,#N/A,TRUE,"Door"}</definedName>
    <definedName name="rr_2_1" localSheetId="3" hidden="1">{#N/A,#N/A,TRUE,"Basic";#N/A,#N/A,TRUE,"EXT-TABLE";#N/A,#N/A,TRUE,"STEEL";#N/A,#N/A,TRUE,"INT-Table";#N/A,#N/A,TRUE,"STEEL";#N/A,#N/A,TRUE,"Door"}</definedName>
    <definedName name="rr_2_1" localSheetId="2" hidden="1">{#N/A,#N/A,TRUE,"Basic";#N/A,#N/A,TRUE,"EXT-TABLE";#N/A,#N/A,TRUE,"STEEL";#N/A,#N/A,TRUE,"INT-Table";#N/A,#N/A,TRUE,"STEEL";#N/A,#N/A,TRUE,"Door"}</definedName>
    <definedName name="rr_2_1" localSheetId="4" hidden="1">{#N/A,#N/A,TRUE,"Basic";#N/A,#N/A,TRUE,"EXT-TABLE";#N/A,#N/A,TRUE,"STEEL";#N/A,#N/A,TRUE,"INT-Table";#N/A,#N/A,TRUE,"STEEL";#N/A,#N/A,TRUE,"Door"}</definedName>
    <definedName name="rr_2_1" localSheetId="16" hidden="1">{#N/A,#N/A,TRUE,"Basic";#N/A,#N/A,TRUE,"EXT-TABLE";#N/A,#N/A,TRUE,"STEEL";#N/A,#N/A,TRUE,"INT-Table";#N/A,#N/A,TRUE,"STEEL";#N/A,#N/A,TRUE,"Door"}</definedName>
    <definedName name="rr_2_1" localSheetId="21" hidden="1">{#N/A,#N/A,TRUE,"Basic";#N/A,#N/A,TRUE,"EXT-TABLE";#N/A,#N/A,TRUE,"STEEL";#N/A,#N/A,TRUE,"INT-Table";#N/A,#N/A,TRUE,"STEEL";#N/A,#N/A,TRUE,"Door"}</definedName>
    <definedName name="rr_2_1" localSheetId="5" hidden="1">{#N/A,#N/A,TRUE,"Basic";#N/A,#N/A,TRUE,"EXT-TABLE";#N/A,#N/A,TRUE,"STEEL";#N/A,#N/A,TRUE,"INT-Table";#N/A,#N/A,TRUE,"STEEL";#N/A,#N/A,TRUE,"Door"}</definedName>
    <definedName name="rr_2_1" localSheetId="13" hidden="1">{#N/A,#N/A,TRUE,"Basic";#N/A,#N/A,TRUE,"EXT-TABLE";#N/A,#N/A,TRUE,"STEEL";#N/A,#N/A,TRUE,"INT-Table";#N/A,#N/A,TRUE,"STEEL";#N/A,#N/A,TRUE,"Door"}</definedName>
    <definedName name="rr_2_1" localSheetId="14" hidden="1">{#N/A,#N/A,TRUE,"Basic";#N/A,#N/A,TRUE,"EXT-TABLE";#N/A,#N/A,TRUE,"STEEL";#N/A,#N/A,TRUE,"INT-Table";#N/A,#N/A,TRUE,"STEEL";#N/A,#N/A,TRUE,"Door"}</definedName>
    <definedName name="rr_2_1" localSheetId="15" hidden="1">{#N/A,#N/A,TRUE,"Basic";#N/A,#N/A,TRUE,"EXT-TABLE";#N/A,#N/A,TRUE,"STEEL";#N/A,#N/A,TRUE,"INT-Table";#N/A,#N/A,TRUE,"STEEL";#N/A,#N/A,TRUE,"Door"}</definedName>
    <definedName name="rr_2_1" hidden="1">{#N/A,#N/A,TRUE,"Basic";#N/A,#N/A,TRUE,"EXT-TABLE";#N/A,#N/A,TRUE,"STEEL";#N/A,#N/A,TRUE,"INT-Table";#N/A,#N/A,TRUE,"STEEL";#N/A,#N/A,TRUE,"Door"}</definedName>
    <definedName name="rr_2_2" localSheetId="3" hidden="1">{#N/A,#N/A,TRUE,"Basic";#N/A,#N/A,TRUE,"EXT-TABLE";#N/A,#N/A,TRUE,"STEEL";#N/A,#N/A,TRUE,"INT-Table";#N/A,#N/A,TRUE,"STEEL";#N/A,#N/A,TRUE,"Door"}</definedName>
    <definedName name="rr_2_2" localSheetId="2" hidden="1">{#N/A,#N/A,TRUE,"Basic";#N/A,#N/A,TRUE,"EXT-TABLE";#N/A,#N/A,TRUE,"STEEL";#N/A,#N/A,TRUE,"INT-Table";#N/A,#N/A,TRUE,"STEEL";#N/A,#N/A,TRUE,"Door"}</definedName>
    <definedName name="rr_2_2" localSheetId="4" hidden="1">{#N/A,#N/A,TRUE,"Basic";#N/A,#N/A,TRUE,"EXT-TABLE";#N/A,#N/A,TRUE,"STEEL";#N/A,#N/A,TRUE,"INT-Table";#N/A,#N/A,TRUE,"STEEL";#N/A,#N/A,TRUE,"Door"}</definedName>
    <definedName name="rr_2_2" localSheetId="16" hidden="1">{#N/A,#N/A,TRUE,"Basic";#N/A,#N/A,TRUE,"EXT-TABLE";#N/A,#N/A,TRUE,"STEEL";#N/A,#N/A,TRUE,"INT-Table";#N/A,#N/A,TRUE,"STEEL";#N/A,#N/A,TRUE,"Door"}</definedName>
    <definedName name="rr_2_2" localSheetId="21" hidden="1">{#N/A,#N/A,TRUE,"Basic";#N/A,#N/A,TRUE,"EXT-TABLE";#N/A,#N/A,TRUE,"STEEL";#N/A,#N/A,TRUE,"INT-Table";#N/A,#N/A,TRUE,"STEEL";#N/A,#N/A,TRUE,"Door"}</definedName>
    <definedName name="rr_2_2" localSheetId="5" hidden="1">{#N/A,#N/A,TRUE,"Basic";#N/A,#N/A,TRUE,"EXT-TABLE";#N/A,#N/A,TRUE,"STEEL";#N/A,#N/A,TRUE,"INT-Table";#N/A,#N/A,TRUE,"STEEL";#N/A,#N/A,TRUE,"Door"}</definedName>
    <definedName name="rr_2_2" localSheetId="13" hidden="1">{#N/A,#N/A,TRUE,"Basic";#N/A,#N/A,TRUE,"EXT-TABLE";#N/A,#N/A,TRUE,"STEEL";#N/A,#N/A,TRUE,"INT-Table";#N/A,#N/A,TRUE,"STEEL";#N/A,#N/A,TRUE,"Door"}</definedName>
    <definedName name="rr_2_2" localSheetId="14" hidden="1">{#N/A,#N/A,TRUE,"Basic";#N/A,#N/A,TRUE,"EXT-TABLE";#N/A,#N/A,TRUE,"STEEL";#N/A,#N/A,TRUE,"INT-Table";#N/A,#N/A,TRUE,"STEEL";#N/A,#N/A,TRUE,"Door"}</definedName>
    <definedName name="rr_2_2" localSheetId="15" hidden="1">{#N/A,#N/A,TRUE,"Basic";#N/A,#N/A,TRUE,"EXT-TABLE";#N/A,#N/A,TRUE,"STEEL";#N/A,#N/A,TRUE,"INT-Table";#N/A,#N/A,TRUE,"STEEL";#N/A,#N/A,TRUE,"Door"}</definedName>
    <definedName name="rr_2_2" hidden="1">{#N/A,#N/A,TRUE,"Basic";#N/A,#N/A,TRUE,"EXT-TABLE";#N/A,#N/A,TRUE,"STEEL";#N/A,#N/A,TRUE,"INT-Table";#N/A,#N/A,TRUE,"STEEL";#N/A,#N/A,TRUE,"Door"}</definedName>
    <definedName name="rr_3" localSheetId="3" hidden="1">{#N/A,#N/A,TRUE,"Basic";#N/A,#N/A,TRUE,"EXT-TABLE";#N/A,#N/A,TRUE,"STEEL";#N/A,#N/A,TRUE,"INT-Table";#N/A,#N/A,TRUE,"STEEL";#N/A,#N/A,TRUE,"Door"}</definedName>
    <definedName name="rr_3" localSheetId="2" hidden="1">{#N/A,#N/A,TRUE,"Basic";#N/A,#N/A,TRUE,"EXT-TABLE";#N/A,#N/A,TRUE,"STEEL";#N/A,#N/A,TRUE,"INT-Table";#N/A,#N/A,TRUE,"STEEL";#N/A,#N/A,TRUE,"Door"}</definedName>
    <definedName name="rr_3" localSheetId="4" hidden="1">{#N/A,#N/A,TRUE,"Basic";#N/A,#N/A,TRUE,"EXT-TABLE";#N/A,#N/A,TRUE,"STEEL";#N/A,#N/A,TRUE,"INT-Table";#N/A,#N/A,TRUE,"STEEL";#N/A,#N/A,TRUE,"Door"}</definedName>
    <definedName name="rr_3" localSheetId="16" hidden="1">{#N/A,#N/A,TRUE,"Basic";#N/A,#N/A,TRUE,"EXT-TABLE";#N/A,#N/A,TRUE,"STEEL";#N/A,#N/A,TRUE,"INT-Table";#N/A,#N/A,TRUE,"STEEL";#N/A,#N/A,TRUE,"Door"}</definedName>
    <definedName name="rr_3" localSheetId="21" hidden="1">{#N/A,#N/A,TRUE,"Basic";#N/A,#N/A,TRUE,"EXT-TABLE";#N/A,#N/A,TRUE,"STEEL";#N/A,#N/A,TRUE,"INT-Table";#N/A,#N/A,TRUE,"STEEL";#N/A,#N/A,TRUE,"Door"}</definedName>
    <definedName name="rr_3" localSheetId="5" hidden="1">{#N/A,#N/A,TRUE,"Basic";#N/A,#N/A,TRUE,"EXT-TABLE";#N/A,#N/A,TRUE,"STEEL";#N/A,#N/A,TRUE,"INT-Table";#N/A,#N/A,TRUE,"STEEL";#N/A,#N/A,TRUE,"Door"}</definedName>
    <definedName name="rr_3" localSheetId="13" hidden="1">{#N/A,#N/A,TRUE,"Basic";#N/A,#N/A,TRUE,"EXT-TABLE";#N/A,#N/A,TRUE,"STEEL";#N/A,#N/A,TRUE,"INT-Table";#N/A,#N/A,TRUE,"STEEL";#N/A,#N/A,TRUE,"Door"}</definedName>
    <definedName name="rr_3" localSheetId="14" hidden="1">{#N/A,#N/A,TRUE,"Basic";#N/A,#N/A,TRUE,"EXT-TABLE";#N/A,#N/A,TRUE,"STEEL";#N/A,#N/A,TRUE,"INT-Table";#N/A,#N/A,TRUE,"STEEL";#N/A,#N/A,TRUE,"Door"}</definedName>
    <definedName name="rr_3" localSheetId="15" hidden="1">{#N/A,#N/A,TRUE,"Basic";#N/A,#N/A,TRUE,"EXT-TABLE";#N/A,#N/A,TRUE,"STEEL";#N/A,#N/A,TRUE,"INT-Table";#N/A,#N/A,TRUE,"STEEL";#N/A,#N/A,TRUE,"Door"}</definedName>
    <definedName name="rr_3" hidden="1">{#N/A,#N/A,TRUE,"Basic";#N/A,#N/A,TRUE,"EXT-TABLE";#N/A,#N/A,TRUE,"STEEL";#N/A,#N/A,TRUE,"INT-Table";#N/A,#N/A,TRUE,"STEEL";#N/A,#N/A,TRUE,"Door"}</definedName>
    <definedName name="rr_3_1" localSheetId="3" hidden="1">{#N/A,#N/A,TRUE,"Basic";#N/A,#N/A,TRUE,"EXT-TABLE";#N/A,#N/A,TRUE,"STEEL";#N/A,#N/A,TRUE,"INT-Table";#N/A,#N/A,TRUE,"STEEL";#N/A,#N/A,TRUE,"Door"}</definedName>
    <definedName name="rr_3_1" localSheetId="2" hidden="1">{#N/A,#N/A,TRUE,"Basic";#N/A,#N/A,TRUE,"EXT-TABLE";#N/A,#N/A,TRUE,"STEEL";#N/A,#N/A,TRUE,"INT-Table";#N/A,#N/A,TRUE,"STEEL";#N/A,#N/A,TRUE,"Door"}</definedName>
    <definedName name="rr_3_1" localSheetId="4" hidden="1">{#N/A,#N/A,TRUE,"Basic";#N/A,#N/A,TRUE,"EXT-TABLE";#N/A,#N/A,TRUE,"STEEL";#N/A,#N/A,TRUE,"INT-Table";#N/A,#N/A,TRUE,"STEEL";#N/A,#N/A,TRUE,"Door"}</definedName>
    <definedName name="rr_3_1" localSheetId="16" hidden="1">{#N/A,#N/A,TRUE,"Basic";#N/A,#N/A,TRUE,"EXT-TABLE";#N/A,#N/A,TRUE,"STEEL";#N/A,#N/A,TRUE,"INT-Table";#N/A,#N/A,TRUE,"STEEL";#N/A,#N/A,TRUE,"Door"}</definedName>
    <definedName name="rr_3_1" localSheetId="21" hidden="1">{#N/A,#N/A,TRUE,"Basic";#N/A,#N/A,TRUE,"EXT-TABLE";#N/A,#N/A,TRUE,"STEEL";#N/A,#N/A,TRUE,"INT-Table";#N/A,#N/A,TRUE,"STEEL";#N/A,#N/A,TRUE,"Door"}</definedName>
    <definedName name="rr_3_1" localSheetId="5" hidden="1">{#N/A,#N/A,TRUE,"Basic";#N/A,#N/A,TRUE,"EXT-TABLE";#N/A,#N/A,TRUE,"STEEL";#N/A,#N/A,TRUE,"INT-Table";#N/A,#N/A,TRUE,"STEEL";#N/A,#N/A,TRUE,"Door"}</definedName>
    <definedName name="rr_3_1" localSheetId="13" hidden="1">{#N/A,#N/A,TRUE,"Basic";#N/A,#N/A,TRUE,"EXT-TABLE";#N/A,#N/A,TRUE,"STEEL";#N/A,#N/A,TRUE,"INT-Table";#N/A,#N/A,TRUE,"STEEL";#N/A,#N/A,TRUE,"Door"}</definedName>
    <definedName name="rr_3_1" localSheetId="14" hidden="1">{#N/A,#N/A,TRUE,"Basic";#N/A,#N/A,TRUE,"EXT-TABLE";#N/A,#N/A,TRUE,"STEEL";#N/A,#N/A,TRUE,"INT-Table";#N/A,#N/A,TRUE,"STEEL";#N/A,#N/A,TRUE,"Door"}</definedName>
    <definedName name="rr_3_1" localSheetId="15" hidden="1">{#N/A,#N/A,TRUE,"Basic";#N/A,#N/A,TRUE,"EXT-TABLE";#N/A,#N/A,TRUE,"STEEL";#N/A,#N/A,TRUE,"INT-Table";#N/A,#N/A,TRUE,"STEEL";#N/A,#N/A,TRUE,"Door"}</definedName>
    <definedName name="rr_3_1" hidden="1">{#N/A,#N/A,TRUE,"Basic";#N/A,#N/A,TRUE,"EXT-TABLE";#N/A,#N/A,TRUE,"STEEL";#N/A,#N/A,TRUE,"INT-Table";#N/A,#N/A,TRUE,"STEEL";#N/A,#N/A,TRUE,"Door"}</definedName>
    <definedName name="rr_3_2" localSheetId="3" hidden="1">{#N/A,#N/A,TRUE,"Basic";#N/A,#N/A,TRUE,"EXT-TABLE";#N/A,#N/A,TRUE,"STEEL";#N/A,#N/A,TRUE,"INT-Table";#N/A,#N/A,TRUE,"STEEL";#N/A,#N/A,TRUE,"Door"}</definedName>
    <definedName name="rr_3_2" localSheetId="2" hidden="1">{#N/A,#N/A,TRUE,"Basic";#N/A,#N/A,TRUE,"EXT-TABLE";#N/A,#N/A,TRUE,"STEEL";#N/A,#N/A,TRUE,"INT-Table";#N/A,#N/A,TRUE,"STEEL";#N/A,#N/A,TRUE,"Door"}</definedName>
    <definedName name="rr_3_2" localSheetId="4" hidden="1">{#N/A,#N/A,TRUE,"Basic";#N/A,#N/A,TRUE,"EXT-TABLE";#N/A,#N/A,TRUE,"STEEL";#N/A,#N/A,TRUE,"INT-Table";#N/A,#N/A,TRUE,"STEEL";#N/A,#N/A,TRUE,"Door"}</definedName>
    <definedName name="rr_3_2" localSheetId="16" hidden="1">{#N/A,#N/A,TRUE,"Basic";#N/A,#N/A,TRUE,"EXT-TABLE";#N/A,#N/A,TRUE,"STEEL";#N/A,#N/A,TRUE,"INT-Table";#N/A,#N/A,TRUE,"STEEL";#N/A,#N/A,TRUE,"Door"}</definedName>
    <definedName name="rr_3_2" localSheetId="21" hidden="1">{#N/A,#N/A,TRUE,"Basic";#N/A,#N/A,TRUE,"EXT-TABLE";#N/A,#N/A,TRUE,"STEEL";#N/A,#N/A,TRUE,"INT-Table";#N/A,#N/A,TRUE,"STEEL";#N/A,#N/A,TRUE,"Door"}</definedName>
    <definedName name="rr_3_2" localSheetId="5" hidden="1">{#N/A,#N/A,TRUE,"Basic";#N/A,#N/A,TRUE,"EXT-TABLE";#N/A,#N/A,TRUE,"STEEL";#N/A,#N/A,TRUE,"INT-Table";#N/A,#N/A,TRUE,"STEEL";#N/A,#N/A,TRUE,"Door"}</definedName>
    <definedName name="rr_3_2" localSheetId="13" hidden="1">{#N/A,#N/A,TRUE,"Basic";#N/A,#N/A,TRUE,"EXT-TABLE";#N/A,#N/A,TRUE,"STEEL";#N/A,#N/A,TRUE,"INT-Table";#N/A,#N/A,TRUE,"STEEL";#N/A,#N/A,TRUE,"Door"}</definedName>
    <definedName name="rr_3_2" localSheetId="14" hidden="1">{#N/A,#N/A,TRUE,"Basic";#N/A,#N/A,TRUE,"EXT-TABLE";#N/A,#N/A,TRUE,"STEEL";#N/A,#N/A,TRUE,"INT-Table";#N/A,#N/A,TRUE,"STEEL";#N/A,#N/A,TRUE,"Door"}</definedName>
    <definedName name="rr_3_2" localSheetId="15" hidden="1">{#N/A,#N/A,TRUE,"Basic";#N/A,#N/A,TRUE,"EXT-TABLE";#N/A,#N/A,TRUE,"STEEL";#N/A,#N/A,TRUE,"INT-Table";#N/A,#N/A,TRUE,"STEEL";#N/A,#N/A,TRUE,"Door"}</definedName>
    <definedName name="rr_3_2" hidden="1">{#N/A,#N/A,TRUE,"Basic";#N/A,#N/A,TRUE,"EXT-TABLE";#N/A,#N/A,TRUE,"STEEL";#N/A,#N/A,TRUE,"INT-Table";#N/A,#N/A,TRUE,"STEEL";#N/A,#N/A,TRUE,"Door"}</definedName>
    <definedName name="rr_4" localSheetId="3" hidden="1">{#N/A,#N/A,TRUE,"Basic";#N/A,#N/A,TRUE,"EXT-TABLE";#N/A,#N/A,TRUE,"STEEL";#N/A,#N/A,TRUE,"INT-Table";#N/A,#N/A,TRUE,"STEEL";#N/A,#N/A,TRUE,"Door"}</definedName>
    <definedName name="rr_4" localSheetId="2" hidden="1">{#N/A,#N/A,TRUE,"Basic";#N/A,#N/A,TRUE,"EXT-TABLE";#N/A,#N/A,TRUE,"STEEL";#N/A,#N/A,TRUE,"INT-Table";#N/A,#N/A,TRUE,"STEEL";#N/A,#N/A,TRUE,"Door"}</definedName>
    <definedName name="rr_4" localSheetId="4" hidden="1">{#N/A,#N/A,TRUE,"Basic";#N/A,#N/A,TRUE,"EXT-TABLE";#N/A,#N/A,TRUE,"STEEL";#N/A,#N/A,TRUE,"INT-Table";#N/A,#N/A,TRUE,"STEEL";#N/A,#N/A,TRUE,"Door"}</definedName>
    <definedName name="rr_4" localSheetId="16" hidden="1">{#N/A,#N/A,TRUE,"Basic";#N/A,#N/A,TRUE,"EXT-TABLE";#N/A,#N/A,TRUE,"STEEL";#N/A,#N/A,TRUE,"INT-Table";#N/A,#N/A,TRUE,"STEEL";#N/A,#N/A,TRUE,"Door"}</definedName>
    <definedName name="rr_4" localSheetId="21" hidden="1">{#N/A,#N/A,TRUE,"Basic";#N/A,#N/A,TRUE,"EXT-TABLE";#N/A,#N/A,TRUE,"STEEL";#N/A,#N/A,TRUE,"INT-Table";#N/A,#N/A,TRUE,"STEEL";#N/A,#N/A,TRUE,"Door"}</definedName>
    <definedName name="rr_4" localSheetId="5" hidden="1">{#N/A,#N/A,TRUE,"Basic";#N/A,#N/A,TRUE,"EXT-TABLE";#N/A,#N/A,TRUE,"STEEL";#N/A,#N/A,TRUE,"INT-Table";#N/A,#N/A,TRUE,"STEEL";#N/A,#N/A,TRUE,"Door"}</definedName>
    <definedName name="rr_4" localSheetId="13" hidden="1">{#N/A,#N/A,TRUE,"Basic";#N/A,#N/A,TRUE,"EXT-TABLE";#N/A,#N/A,TRUE,"STEEL";#N/A,#N/A,TRUE,"INT-Table";#N/A,#N/A,TRUE,"STEEL";#N/A,#N/A,TRUE,"Door"}</definedName>
    <definedName name="rr_4" localSheetId="14" hidden="1">{#N/A,#N/A,TRUE,"Basic";#N/A,#N/A,TRUE,"EXT-TABLE";#N/A,#N/A,TRUE,"STEEL";#N/A,#N/A,TRUE,"INT-Table";#N/A,#N/A,TRUE,"STEEL";#N/A,#N/A,TRUE,"Door"}</definedName>
    <definedName name="rr_4" localSheetId="15" hidden="1">{#N/A,#N/A,TRUE,"Basic";#N/A,#N/A,TRUE,"EXT-TABLE";#N/A,#N/A,TRUE,"STEEL";#N/A,#N/A,TRUE,"INT-Table";#N/A,#N/A,TRUE,"STEEL";#N/A,#N/A,TRUE,"Door"}</definedName>
    <definedName name="rr_4" hidden="1">{#N/A,#N/A,TRUE,"Basic";#N/A,#N/A,TRUE,"EXT-TABLE";#N/A,#N/A,TRUE,"STEEL";#N/A,#N/A,TRUE,"INT-Table";#N/A,#N/A,TRUE,"STEEL";#N/A,#N/A,TRUE,"Door"}</definedName>
    <definedName name="rr_4_1" localSheetId="3" hidden="1">{#N/A,#N/A,TRUE,"Basic";#N/A,#N/A,TRUE,"EXT-TABLE";#N/A,#N/A,TRUE,"STEEL";#N/A,#N/A,TRUE,"INT-Table";#N/A,#N/A,TRUE,"STEEL";#N/A,#N/A,TRUE,"Door"}</definedName>
    <definedName name="rr_4_1" localSheetId="2" hidden="1">{#N/A,#N/A,TRUE,"Basic";#N/A,#N/A,TRUE,"EXT-TABLE";#N/A,#N/A,TRUE,"STEEL";#N/A,#N/A,TRUE,"INT-Table";#N/A,#N/A,TRUE,"STEEL";#N/A,#N/A,TRUE,"Door"}</definedName>
    <definedName name="rr_4_1" localSheetId="4" hidden="1">{#N/A,#N/A,TRUE,"Basic";#N/A,#N/A,TRUE,"EXT-TABLE";#N/A,#N/A,TRUE,"STEEL";#N/A,#N/A,TRUE,"INT-Table";#N/A,#N/A,TRUE,"STEEL";#N/A,#N/A,TRUE,"Door"}</definedName>
    <definedName name="rr_4_1" localSheetId="16" hidden="1">{#N/A,#N/A,TRUE,"Basic";#N/A,#N/A,TRUE,"EXT-TABLE";#N/A,#N/A,TRUE,"STEEL";#N/A,#N/A,TRUE,"INT-Table";#N/A,#N/A,TRUE,"STEEL";#N/A,#N/A,TRUE,"Door"}</definedName>
    <definedName name="rr_4_1" localSheetId="21" hidden="1">{#N/A,#N/A,TRUE,"Basic";#N/A,#N/A,TRUE,"EXT-TABLE";#N/A,#N/A,TRUE,"STEEL";#N/A,#N/A,TRUE,"INT-Table";#N/A,#N/A,TRUE,"STEEL";#N/A,#N/A,TRUE,"Door"}</definedName>
    <definedName name="rr_4_1" localSheetId="5" hidden="1">{#N/A,#N/A,TRUE,"Basic";#N/A,#N/A,TRUE,"EXT-TABLE";#N/A,#N/A,TRUE,"STEEL";#N/A,#N/A,TRUE,"INT-Table";#N/A,#N/A,TRUE,"STEEL";#N/A,#N/A,TRUE,"Door"}</definedName>
    <definedName name="rr_4_1" localSheetId="13" hidden="1">{#N/A,#N/A,TRUE,"Basic";#N/A,#N/A,TRUE,"EXT-TABLE";#N/A,#N/A,TRUE,"STEEL";#N/A,#N/A,TRUE,"INT-Table";#N/A,#N/A,TRUE,"STEEL";#N/A,#N/A,TRUE,"Door"}</definedName>
    <definedName name="rr_4_1" localSheetId="14" hidden="1">{#N/A,#N/A,TRUE,"Basic";#N/A,#N/A,TRUE,"EXT-TABLE";#N/A,#N/A,TRUE,"STEEL";#N/A,#N/A,TRUE,"INT-Table";#N/A,#N/A,TRUE,"STEEL";#N/A,#N/A,TRUE,"Door"}</definedName>
    <definedName name="rr_4_1" localSheetId="15" hidden="1">{#N/A,#N/A,TRUE,"Basic";#N/A,#N/A,TRUE,"EXT-TABLE";#N/A,#N/A,TRUE,"STEEL";#N/A,#N/A,TRUE,"INT-Table";#N/A,#N/A,TRUE,"STEEL";#N/A,#N/A,TRUE,"Door"}</definedName>
    <definedName name="rr_4_1" hidden="1">{#N/A,#N/A,TRUE,"Basic";#N/A,#N/A,TRUE,"EXT-TABLE";#N/A,#N/A,TRUE,"STEEL";#N/A,#N/A,TRUE,"INT-Table";#N/A,#N/A,TRUE,"STEEL";#N/A,#N/A,TRUE,"Door"}</definedName>
    <definedName name="rr_4_2" localSheetId="3" hidden="1">{#N/A,#N/A,TRUE,"Basic";#N/A,#N/A,TRUE,"EXT-TABLE";#N/A,#N/A,TRUE,"STEEL";#N/A,#N/A,TRUE,"INT-Table";#N/A,#N/A,TRUE,"STEEL";#N/A,#N/A,TRUE,"Door"}</definedName>
    <definedName name="rr_4_2" localSheetId="2" hidden="1">{#N/A,#N/A,TRUE,"Basic";#N/A,#N/A,TRUE,"EXT-TABLE";#N/A,#N/A,TRUE,"STEEL";#N/A,#N/A,TRUE,"INT-Table";#N/A,#N/A,TRUE,"STEEL";#N/A,#N/A,TRUE,"Door"}</definedName>
    <definedName name="rr_4_2" localSheetId="4" hidden="1">{#N/A,#N/A,TRUE,"Basic";#N/A,#N/A,TRUE,"EXT-TABLE";#N/A,#N/A,TRUE,"STEEL";#N/A,#N/A,TRUE,"INT-Table";#N/A,#N/A,TRUE,"STEEL";#N/A,#N/A,TRUE,"Door"}</definedName>
    <definedName name="rr_4_2" localSheetId="16" hidden="1">{#N/A,#N/A,TRUE,"Basic";#N/A,#N/A,TRUE,"EXT-TABLE";#N/A,#N/A,TRUE,"STEEL";#N/A,#N/A,TRUE,"INT-Table";#N/A,#N/A,TRUE,"STEEL";#N/A,#N/A,TRUE,"Door"}</definedName>
    <definedName name="rr_4_2" localSheetId="21" hidden="1">{#N/A,#N/A,TRUE,"Basic";#N/A,#N/A,TRUE,"EXT-TABLE";#N/A,#N/A,TRUE,"STEEL";#N/A,#N/A,TRUE,"INT-Table";#N/A,#N/A,TRUE,"STEEL";#N/A,#N/A,TRUE,"Door"}</definedName>
    <definedName name="rr_4_2" localSheetId="5" hidden="1">{#N/A,#N/A,TRUE,"Basic";#N/A,#N/A,TRUE,"EXT-TABLE";#N/A,#N/A,TRUE,"STEEL";#N/A,#N/A,TRUE,"INT-Table";#N/A,#N/A,TRUE,"STEEL";#N/A,#N/A,TRUE,"Door"}</definedName>
    <definedName name="rr_4_2" localSheetId="13" hidden="1">{#N/A,#N/A,TRUE,"Basic";#N/A,#N/A,TRUE,"EXT-TABLE";#N/A,#N/A,TRUE,"STEEL";#N/A,#N/A,TRUE,"INT-Table";#N/A,#N/A,TRUE,"STEEL";#N/A,#N/A,TRUE,"Door"}</definedName>
    <definedName name="rr_4_2" localSheetId="14" hidden="1">{#N/A,#N/A,TRUE,"Basic";#N/A,#N/A,TRUE,"EXT-TABLE";#N/A,#N/A,TRUE,"STEEL";#N/A,#N/A,TRUE,"INT-Table";#N/A,#N/A,TRUE,"STEEL";#N/A,#N/A,TRUE,"Door"}</definedName>
    <definedName name="rr_4_2" localSheetId="15" hidden="1">{#N/A,#N/A,TRUE,"Basic";#N/A,#N/A,TRUE,"EXT-TABLE";#N/A,#N/A,TRUE,"STEEL";#N/A,#N/A,TRUE,"INT-Table";#N/A,#N/A,TRUE,"STEEL";#N/A,#N/A,TRUE,"Door"}</definedName>
    <definedName name="rr_4_2" hidden="1">{#N/A,#N/A,TRUE,"Basic";#N/A,#N/A,TRUE,"EXT-TABLE";#N/A,#N/A,TRUE,"STEEL";#N/A,#N/A,TRUE,"INT-Table";#N/A,#N/A,TRUE,"STEEL";#N/A,#N/A,TRUE,"Door"}</definedName>
    <definedName name="rr_5" localSheetId="3" hidden="1">{#N/A,#N/A,TRUE,"Basic";#N/A,#N/A,TRUE,"EXT-TABLE";#N/A,#N/A,TRUE,"STEEL";#N/A,#N/A,TRUE,"INT-Table";#N/A,#N/A,TRUE,"STEEL";#N/A,#N/A,TRUE,"Door"}</definedName>
    <definedName name="rr_5" localSheetId="2" hidden="1">{#N/A,#N/A,TRUE,"Basic";#N/A,#N/A,TRUE,"EXT-TABLE";#N/A,#N/A,TRUE,"STEEL";#N/A,#N/A,TRUE,"INT-Table";#N/A,#N/A,TRUE,"STEEL";#N/A,#N/A,TRUE,"Door"}</definedName>
    <definedName name="rr_5" localSheetId="4" hidden="1">{#N/A,#N/A,TRUE,"Basic";#N/A,#N/A,TRUE,"EXT-TABLE";#N/A,#N/A,TRUE,"STEEL";#N/A,#N/A,TRUE,"INT-Table";#N/A,#N/A,TRUE,"STEEL";#N/A,#N/A,TRUE,"Door"}</definedName>
    <definedName name="rr_5" localSheetId="16" hidden="1">{#N/A,#N/A,TRUE,"Basic";#N/A,#N/A,TRUE,"EXT-TABLE";#N/A,#N/A,TRUE,"STEEL";#N/A,#N/A,TRUE,"INT-Table";#N/A,#N/A,TRUE,"STEEL";#N/A,#N/A,TRUE,"Door"}</definedName>
    <definedName name="rr_5" localSheetId="21" hidden="1">{#N/A,#N/A,TRUE,"Basic";#N/A,#N/A,TRUE,"EXT-TABLE";#N/A,#N/A,TRUE,"STEEL";#N/A,#N/A,TRUE,"INT-Table";#N/A,#N/A,TRUE,"STEEL";#N/A,#N/A,TRUE,"Door"}</definedName>
    <definedName name="rr_5" localSheetId="5" hidden="1">{#N/A,#N/A,TRUE,"Basic";#N/A,#N/A,TRUE,"EXT-TABLE";#N/A,#N/A,TRUE,"STEEL";#N/A,#N/A,TRUE,"INT-Table";#N/A,#N/A,TRUE,"STEEL";#N/A,#N/A,TRUE,"Door"}</definedName>
    <definedName name="rr_5" localSheetId="13" hidden="1">{#N/A,#N/A,TRUE,"Basic";#N/A,#N/A,TRUE,"EXT-TABLE";#N/A,#N/A,TRUE,"STEEL";#N/A,#N/A,TRUE,"INT-Table";#N/A,#N/A,TRUE,"STEEL";#N/A,#N/A,TRUE,"Door"}</definedName>
    <definedName name="rr_5" localSheetId="14" hidden="1">{#N/A,#N/A,TRUE,"Basic";#N/A,#N/A,TRUE,"EXT-TABLE";#N/A,#N/A,TRUE,"STEEL";#N/A,#N/A,TRUE,"INT-Table";#N/A,#N/A,TRUE,"STEEL";#N/A,#N/A,TRUE,"Door"}</definedName>
    <definedName name="rr_5" localSheetId="15" hidden="1">{#N/A,#N/A,TRUE,"Basic";#N/A,#N/A,TRUE,"EXT-TABLE";#N/A,#N/A,TRUE,"STEEL";#N/A,#N/A,TRUE,"INT-Table";#N/A,#N/A,TRUE,"STEEL";#N/A,#N/A,TRUE,"Door"}</definedName>
    <definedName name="rr_5" hidden="1">{#N/A,#N/A,TRUE,"Basic";#N/A,#N/A,TRUE,"EXT-TABLE";#N/A,#N/A,TRUE,"STEEL";#N/A,#N/A,TRUE,"INT-Table";#N/A,#N/A,TRUE,"STEEL";#N/A,#N/A,TRUE,"Door"}</definedName>
    <definedName name="rr_5_1" localSheetId="3" hidden="1">{#N/A,#N/A,TRUE,"Basic";#N/A,#N/A,TRUE,"EXT-TABLE";#N/A,#N/A,TRUE,"STEEL";#N/A,#N/A,TRUE,"INT-Table";#N/A,#N/A,TRUE,"STEEL";#N/A,#N/A,TRUE,"Door"}</definedName>
    <definedName name="rr_5_1" localSheetId="2" hidden="1">{#N/A,#N/A,TRUE,"Basic";#N/A,#N/A,TRUE,"EXT-TABLE";#N/A,#N/A,TRUE,"STEEL";#N/A,#N/A,TRUE,"INT-Table";#N/A,#N/A,TRUE,"STEEL";#N/A,#N/A,TRUE,"Door"}</definedName>
    <definedName name="rr_5_1" localSheetId="4" hidden="1">{#N/A,#N/A,TRUE,"Basic";#N/A,#N/A,TRUE,"EXT-TABLE";#N/A,#N/A,TRUE,"STEEL";#N/A,#N/A,TRUE,"INT-Table";#N/A,#N/A,TRUE,"STEEL";#N/A,#N/A,TRUE,"Door"}</definedName>
    <definedName name="rr_5_1" localSheetId="16" hidden="1">{#N/A,#N/A,TRUE,"Basic";#N/A,#N/A,TRUE,"EXT-TABLE";#N/A,#N/A,TRUE,"STEEL";#N/A,#N/A,TRUE,"INT-Table";#N/A,#N/A,TRUE,"STEEL";#N/A,#N/A,TRUE,"Door"}</definedName>
    <definedName name="rr_5_1" localSheetId="21" hidden="1">{#N/A,#N/A,TRUE,"Basic";#N/A,#N/A,TRUE,"EXT-TABLE";#N/A,#N/A,TRUE,"STEEL";#N/A,#N/A,TRUE,"INT-Table";#N/A,#N/A,TRUE,"STEEL";#N/A,#N/A,TRUE,"Door"}</definedName>
    <definedName name="rr_5_1" localSheetId="5" hidden="1">{#N/A,#N/A,TRUE,"Basic";#N/A,#N/A,TRUE,"EXT-TABLE";#N/A,#N/A,TRUE,"STEEL";#N/A,#N/A,TRUE,"INT-Table";#N/A,#N/A,TRUE,"STEEL";#N/A,#N/A,TRUE,"Door"}</definedName>
    <definedName name="rr_5_1" localSheetId="13" hidden="1">{#N/A,#N/A,TRUE,"Basic";#N/A,#N/A,TRUE,"EXT-TABLE";#N/A,#N/A,TRUE,"STEEL";#N/A,#N/A,TRUE,"INT-Table";#N/A,#N/A,TRUE,"STEEL";#N/A,#N/A,TRUE,"Door"}</definedName>
    <definedName name="rr_5_1" localSheetId="14" hidden="1">{#N/A,#N/A,TRUE,"Basic";#N/A,#N/A,TRUE,"EXT-TABLE";#N/A,#N/A,TRUE,"STEEL";#N/A,#N/A,TRUE,"INT-Table";#N/A,#N/A,TRUE,"STEEL";#N/A,#N/A,TRUE,"Door"}</definedName>
    <definedName name="rr_5_1" localSheetId="15" hidden="1">{#N/A,#N/A,TRUE,"Basic";#N/A,#N/A,TRUE,"EXT-TABLE";#N/A,#N/A,TRUE,"STEEL";#N/A,#N/A,TRUE,"INT-Table";#N/A,#N/A,TRUE,"STEEL";#N/A,#N/A,TRUE,"Door"}</definedName>
    <definedName name="rr_5_1" hidden="1">{#N/A,#N/A,TRUE,"Basic";#N/A,#N/A,TRUE,"EXT-TABLE";#N/A,#N/A,TRUE,"STEEL";#N/A,#N/A,TRUE,"INT-Table";#N/A,#N/A,TRUE,"STEEL";#N/A,#N/A,TRUE,"Door"}</definedName>
    <definedName name="rr_5_2" localSheetId="3" hidden="1">{#N/A,#N/A,TRUE,"Basic";#N/A,#N/A,TRUE,"EXT-TABLE";#N/A,#N/A,TRUE,"STEEL";#N/A,#N/A,TRUE,"INT-Table";#N/A,#N/A,TRUE,"STEEL";#N/A,#N/A,TRUE,"Door"}</definedName>
    <definedName name="rr_5_2" localSheetId="2" hidden="1">{#N/A,#N/A,TRUE,"Basic";#N/A,#N/A,TRUE,"EXT-TABLE";#N/A,#N/A,TRUE,"STEEL";#N/A,#N/A,TRUE,"INT-Table";#N/A,#N/A,TRUE,"STEEL";#N/A,#N/A,TRUE,"Door"}</definedName>
    <definedName name="rr_5_2" localSheetId="4" hidden="1">{#N/A,#N/A,TRUE,"Basic";#N/A,#N/A,TRUE,"EXT-TABLE";#N/A,#N/A,TRUE,"STEEL";#N/A,#N/A,TRUE,"INT-Table";#N/A,#N/A,TRUE,"STEEL";#N/A,#N/A,TRUE,"Door"}</definedName>
    <definedName name="rr_5_2" localSheetId="16" hidden="1">{#N/A,#N/A,TRUE,"Basic";#N/A,#N/A,TRUE,"EXT-TABLE";#N/A,#N/A,TRUE,"STEEL";#N/A,#N/A,TRUE,"INT-Table";#N/A,#N/A,TRUE,"STEEL";#N/A,#N/A,TRUE,"Door"}</definedName>
    <definedName name="rr_5_2" localSheetId="21" hidden="1">{#N/A,#N/A,TRUE,"Basic";#N/A,#N/A,TRUE,"EXT-TABLE";#N/A,#N/A,TRUE,"STEEL";#N/A,#N/A,TRUE,"INT-Table";#N/A,#N/A,TRUE,"STEEL";#N/A,#N/A,TRUE,"Door"}</definedName>
    <definedName name="rr_5_2" localSheetId="5" hidden="1">{#N/A,#N/A,TRUE,"Basic";#N/A,#N/A,TRUE,"EXT-TABLE";#N/A,#N/A,TRUE,"STEEL";#N/A,#N/A,TRUE,"INT-Table";#N/A,#N/A,TRUE,"STEEL";#N/A,#N/A,TRUE,"Door"}</definedName>
    <definedName name="rr_5_2" localSheetId="13" hidden="1">{#N/A,#N/A,TRUE,"Basic";#N/A,#N/A,TRUE,"EXT-TABLE";#N/A,#N/A,TRUE,"STEEL";#N/A,#N/A,TRUE,"INT-Table";#N/A,#N/A,TRUE,"STEEL";#N/A,#N/A,TRUE,"Door"}</definedName>
    <definedName name="rr_5_2" localSheetId="14" hidden="1">{#N/A,#N/A,TRUE,"Basic";#N/A,#N/A,TRUE,"EXT-TABLE";#N/A,#N/A,TRUE,"STEEL";#N/A,#N/A,TRUE,"INT-Table";#N/A,#N/A,TRUE,"STEEL";#N/A,#N/A,TRUE,"Door"}</definedName>
    <definedName name="rr_5_2" localSheetId="15" hidden="1">{#N/A,#N/A,TRUE,"Basic";#N/A,#N/A,TRUE,"EXT-TABLE";#N/A,#N/A,TRUE,"STEEL";#N/A,#N/A,TRUE,"INT-Table";#N/A,#N/A,TRUE,"STEEL";#N/A,#N/A,TRUE,"Door"}</definedName>
    <definedName name="rr_5_2" hidden="1">{#N/A,#N/A,TRUE,"Basic";#N/A,#N/A,TRUE,"EXT-TABLE";#N/A,#N/A,TRUE,"STEEL";#N/A,#N/A,TRUE,"INT-Table";#N/A,#N/A,TRUE,"STEEL";#N/A,#N/A,TRUE,"Door"}</definedName>
    <definedName name="RRE"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localSheetId="3" hidden="1">{#N/A,#N/A,FALSE,"CCTV"}</definedName>
    <definedName name="RRERW" localSheetId="9" hidden="1">{#N/A,#N/A,FALSE,"CCTV"}</definedName>
    <definedName name="RRERW" localSheetId="8" hidden="1">{#N/A,#N/A,FALSE,"CCTV"}</definedName>
    <definedName name="RRERW" localSheetId="0" hidden="1">{#N/A,#N/A,FALSE,"CCTV"}</definedName>
    <definedName name="RRERW" localSheetId="10" hidden="1">{#N/A,#N/A,FALSE,"CCTV"}</definedName>
    <definedName name="RRERW" localSheetId="6" hidden="1">{#N/A,#N/A,FALSE,"CCTV"}</definedName>
    <definedName name="RRERW" localSheetId="12" hidden="1">{#N/A,#N/A,FALSE,"CCTV"}</definedName>
    <definedName name="RRERW" localSheetId="11" hidden="1">{#N/A,#N/A,FALSE,"CCTV"}</definedName>
    <definedName name="RRERW" localSheetId="1" hidden="1">{#N/A,#N/A,FALSE,"CCTV"}</definedName>
    <definedName name="RRERW" localSheetId="2" hidden="1">{#N/A,#N/A,FALSE,"CCTV"}</definedName>
    <definedName name="RRERW" localSheetId="4" hidden="1">{#N/A,#N/A,FALSE,"CCTV"}</definedName>
    <definedName name="RRERW" localSheetId="16" hidden="1">{#N/A,#N/A,FALSE,"CCTV"}</definedName>
    <definedName name="RRERW" localSheetId="21" hidden="1">{#N/A,#N/A,FALSE,"CCTV"}</definedName>
    <definedName name="RRERW" localSheetId="5" hidden="1">{#N/A,#N/A,FALSE,"CCTV"}</definedName>
    <definedName name="RRERW" localSheetId="23" hidden="1">{#N/A,#N/A,FALSE,"CCTV"}</definedName>
    <definedName name="RRERW" localSheetId="7" hidden="1">{#N/A,#N/A,FALSE,"CCTV"}</definedName>
    <definedName name="RRERW" localSheetId="13" hidden="1">{#N/A,#N/A,FALSE,"CCTV"}</definedName>
    <definedName name="RRERW" localSheetId="18" hidden="1">{#N/A,#N/A,FALSE,"CCTV"}</definedName>
    <definedName name="RRERW" localSheetId="14" hidden="1">{#N/A,#N/A,FALSE,"CCTV"}</definedName>
    <definedName name="RRERW" localSheetId="15" hidden="1">{#N/A,#N/A,FALSE,"CCTV"}</definedName>
    <definedName name="RRERW" hidden="1">{#N/A,#N/A,FALSE,"CCTV"}</definedName>
    <definedName name="RRR" localSheetId="3" hidden="1">{#N/A,#N/A,FALSE,"포장2"}</definedName>
    <definedName name="RRR" localSheetId="2" hidden="1">{#N/A,#N/A,FALSE,"포장2"}</definedName>
    <definedName name="RRR" localSheetId="4" hidden="1">{#N/A,#N/A,FALSE,"포장2"}</definedName>
    <definedName name="RRR" localSheetId="16" hidden="1">{#N/A,#N/A,FALSE,"포장2"}</definedName>
    <definedName name="RRR" localSheetId="21" hidden="1">{#N/A,#N/A,FALSE,"포장2"}</definedName>
    <definedName name="RRR" localSheetId="5" hidden="1">{#N/A,#N/A,FALSE,"포장2"}</definedName>
    <definedName name="RRR" localSheetId="13" hidden="1">{#N/A,#N/A,FALSE,"포장2"}</definedName>
    <definedName name="RRR" localSheetId="14" hidden="1">{#N/A,#N/A,FALSE,"포장2"}</definedName>
    <definedName name="RRR" localSheetId="15" hidden="1">{#N/A,#N/A,FALSE,"포장2"}</definedName>
    <definedName name="RRR" hidden="1">{#N/A,#N/A,FALSE,"포장2"}</definedName>
    <definedName name="rrrrr" localSheetId="3" hidden="1">{"'장비'!$A$3:$M$12"}</definedName>
    <definedName name="rrrrr" localSheetId="2" hidden="1">{"'장비'!$A$3:$M$12"}</definedName>
    <definedName name="rrrrr" localSheetId="4" hidden="1">{"'장비'!$A$3:$M$12"}</definedName>
    <definedName name="rrrrr" localSheetId="16" hidden="1">{"'장비'!$A$3:$M$12"}</definedName>
    <definedName name="rrrrr" localSheetId="21" hidden="1">{"'장비'!$A$3:$M$12"}</definedName>
    <definedName name="rrrrr" localSheetId="5" hidden="1">{"'장비'!$A$3:$M$12"}</definedName>
    <definedName name="rrrrr" localSheetId="13" hidden="1">{"'장비'!$A$3:$M$12"}</definedName>
    <definedName name="rrrrr" localSheetId="14" hidden="1">{"'장비'!$A$3:$M$12"}</definedName>
    <definedName name="rrrrr" localSheetId="15" hidden="1">{"'장비'!$A$3:$M$12"}</definedName>
    <definedName name="rrrrr" hidden="1">{"'장비'!$A$3:$M$12"}</definedName>
    <definedName name="rrrrrrrr" localSheetId="3" hidden="1">{"'장비'!$A$3:$M$12"}</definedName>
    <definedName name="rrrrrrrr" localSheetId="2" hidden="1">{"'장비'!$A$3:$M$12"}</definedName>
    <definedName name="rrrrrrrr" localSheetId="4" hidden="1">{"'장비'!$A$3:$M$12"}</definedName>
    <definedName name="rrrrrrrr" localSheetId="16" hidden="1">{"'장비'!$A$3:$M$12"}</definedName>
    <definedName name="rrrrrrrr" localSheetId="21" hidden="1">{"'장비'!$A$3:$M$12"}</definedName>
    <definedName name="rrrrrrrr" localSheetId="5" hidden="1">{"'장비'!$A$3:$M$12"}</definedName>
    <definedName name="rrrrrrrr" localSheetId="13" hidden="1">{"'장비'!$A$3:$M$12"}</definedName>
    <definedName name="rrrrrrrr" localSheetId="14" hidden="1">{"'장비'!$A$3:$M$12"}</definedName>
    <definedName name="rrrrrrrr" localSheetId="15" hidden="1">{"'장비'!$A$3:$M$12"}</definedName>
    <definedName name="rrrrrrrr" hidden="1">{"'장비'!$A$3:$M$12"}</definedName>
    <definedName name="RS">#REF!</definedName>
    <definedName name="RSDF"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PNT" localSheetId="3">[44]!RTPNT</definedName>
    <definedName name="RTPNT" localSheetId="9">[44]!RTPNT</definedName>
    <definedName name="RTPNT" localSheetId="8">[44]!RTPNT</definedName>
    <definedName name="RTPNT" localSheetId="0">[44]!RTPNT</definedName>
    <definedName name="RTPNT" localSheetId="10">[44]!RTPNT</definedName>
    <definedName name="RTPNT" localSheetId="6">[44]!RTPNT</definedName>
    <definedName name="RTPNT" localSheetId="12">[44]!RTPNT</definedName>
    <definedName name="RTPNT" localSheetId="11">[44]!RTPNT</definedName>
    <definedName name="RTPNT" localSheetId="1">[44]!RTPNT</definedName>
    <definedName name="RTPNT" localSheetId="2">[44]!RTPNT</definedName>
    <definedName name="RTPNT" localSheetId="4">[44]!RTPNT</definedName>
    <definedName name="RTPNT" localSheetId="16">[44]!RTPNT</definedName>
    <definedName name="RTPNT" localSheetId="21">[44]!RTPNT</definedName>
    <definedName name="RTPNT" localSheetId="5">[44]!RTPNT</definedName>
    <definedName name="RTPNT" localSheetId="7">[44]!RTPNT</definedName>
    <definedName name="RTPNT" localSheetId="13">[44]!RTPNT</definedName>
    <definedName name="RTPNT" localSheetId="14">[44]!RTPNT</definedName>
    <definedName name="RTPNT" localSheetId="15">[44]!RTPNT</definedName>
    <definedName name="RTPNT">[44]!RTPNT</definedName>
    <definedName name="RTW">#REF!</definedName>
    <definedName name="RTW_Shipping_Line">#REF!</definedName>
    <definedName name="RTYE" localSheetId="3" hidden="1">{"'장비'!$A$3:$M$12"}</definedName>
    <definedName name="RTYE" localSheetId="2" hidden="1">{"'장비'!$A$3:$M$12"}</definedName>
    <definedName name="RTYE" localSheetId="4" hidden="1">{"'장비'!$A$3:$M$12"}</definedName>
    <definedName name="RTYE" localSheetId="16" hidden="1">{"'장비'!$A$3:$M$12"}</definedName>
    <definedName name="RTYE" localSheetId="21" hidden="1">{"'장비'!$A$3:$M$12"}</definedName>
    <definedName name="RTYE" localSheetId="5" hidden="1">{"'장비'!$A$3:$M$12"}</definedName>
    <definedName name="RTYE" localSheetId="13" hidden="1">{"'장비'!$A$3:$M$12"}</definedName>
    <definedName name="RTYE" localSheetId="14" hidden="1">{"'장비'!$A$3:$M$12"}</definedName>
    <definedName name="RTYE" localSheetId="15" hidden="1">{"'장비'!$A$3:$M$12"}</definedName>
    <definedName name="RTYE" hidden="1">{"'장비'!$A$3:$M$12"}</definedName>
    <definedName name="rtytry" localSheetId="3" hidden="1">{"'장비'!$A$3:$M$12"}</definedName>
    <definedName name="rtytry" localSheetId="2" hidden="1">{"'장비'!$A$3:$M$12"}</definedName>
    <definedName name="rtytry" localSheetId="4" hidden="1">{"'장비'!$A$3:$M$12"}</definedName>
    <definedName name="rtytry" localSheetId="16" hidden="1">{"'장비'!$A$3:$M$12"}</definedName>
    <definedName name="rtytry" localSheetId="21" hidden="1">{"'장비'!$A$3:$M$12"}</definedName>
    <definedName name="rtytry" localSheetId="5" hidden="1">{"'장비'!$A$3:$M$12"}</definedName>
    <definedName name="rtytry" localSheetId="13" hidden="1">{"'장비'!$A$3:$M$12"}</definedName>
    <definedName name="rtytry" localSheetId="14" hidden="1">{"'장비'!$A$3:$M$12"}</definedName>
    <definedName name="rtytry" localSheetId="15" hidden="1">{"'장비'!$A$3:$M$12"}</definedName>
    <definedName name="rtytry" hidden="1">{"'장비'!$A$3:$M$12"}</definedName>
    <definedName name="Ru">#REF!</definedName>
    <definedName name="RVI" hidden="1">#REF!</definedName>
    <definedName name="RW">#REF!</definedName>
    <definedName name="RY">#REF!</definedName>
    <definedName name="s" localSheetId="3">[92]!s</definedName>
    <definedName name="s" localSheetId="9">[92]!s</definedName>
    <definedName name="s" localSheetId="8">[92]!s</definedName>
    <definedName name="s" localSheetId="0">[92]!s</definedName>
    <definedName name="s" localSheetId="10">[92]!s</definedName>
    <definedName name="s" localSheetId="6">[92]!s</definedName>
    <definedName name="s" localSheetId="12">[92]!s</definedName>
    <definedName name="s" localSheetId="11">[92]!s</definedName>
    <definedName name="s" localSheetId="1">[92]!s</definedName>
    <definedName name="s" localSheetId="2">[92]!s</definedName>
    <definedName name="s" localSheetId="4">[92]!s</definedName>
    <definedName name="s" localSheetId="16">[92]!s</definedName>
    <definedName name="s" localSheetId="21">[92]!s</definedName>
    <definedName name="s" localSheetId="5">[92]!s</definedName>
    <definedName name="S"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 localSheetId="7">[92]!s</definedName>
    <definedName name="s" localSheetId="13">[92]!s</definedName>
    <definedName name="s" localSheetId="18">[92]!s</definedName>
    <definedName name="s" localSheetId="14">[92]!s</definedName>
    <definedName name="s" localSheetId="15">[92]!s</definedName>
    <definedName name="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_2" localSheetId="3">[28]Breech_Duct!$E$67</definedName>
    <definedName name="S_2" localSheetId="2">[28]Breech_Duct!$E$67</definedName>
    <definedName name="S_2" localSheetId="4">[28]Breech_Duct!$E$67</definedName>
    <definedName name="S_2" localSheetId="16">[28]Breech_Duct!$E$67</definedName>
    <definedName name="S_2" localSheetId="21">[28]Breech_Duct!$E$67</definedName>
    <definedName name="S_2" localSheetId="5">[28]Breech_Duct!$E$67</definedName>
    <definedName name="S_2" localSheetId="13">[28]Breech_Duct!$E$67</definedName>
    <definedName name="S_2" localSheetId="18">[28]Breech_Duct!$E$67</definedName>
    <definedName name="S_2" localSheetId="14">[28]Breech_Duct!$E$67</definedName>
    <definedName name="S_2" localSheetId="15">[28]Breech_Duct!$E$67</definedName>
    <definedName name="S_2">[28]Breech_Duct!$E$67</definedName>
    <definedName name="S_4" localSheetId="3">[28]Breech_Duct!$E$79</definedName>
    <definedName name="S_4" localSheetId="2">[28]Breech_Duct!$E$79</definedName>
    <definedName name="S_4" localSheetId="4">[28]Breech_Duct!$E$79</definedName>
    <definedName name="S_4" localSheetId="16">[28]Breech_Duct!$E$79</definedName>
    <definedName name="S_4" localSheetId="21">[28]Breech_Duct!$E$79</definedName>
    <definedName name="S_4" localSheetId="5">[28]Breech_Duct!$E$79</definedName>
    <definedName name="S_4" localSheetId="13">[28]Breech_Duct!$E$79</definedName>
    <definedName name="S_4" localSheetId="18">[28]Breech_Duct!$E$79</definedName>
    <definedName name="S_4" localSheetId="14">[28]Breech_Duct!$E$79</definedName>
    <definedName name="S_4" localSheetId="15">[28]Breech_Duct!$E$79</definedName>
    <definedName name="S_4">[28]Breech_Duct!$E$79</definedName>
    <definedName name="S_5" localSheetId="3">[28]Breech_Duct!$E$72</definedName>
    <definedName name="S_5" localSheetId="2">[28]Breech_Duct!$E$72</definedName>
    <definedName name="S_5" localSheetId="4">[28]Breech_Duct!$E$72</definedName>
    <definedName name="S_5" localSheetId="16">[28]Breech_Duct!$E$72</definedName>
    <definedName name="S_5" localSheetId="21">[28]Breech_Duct!$E$72</definedName>
    <definedName name="S_5" localSheetId="5">[28]Breech_Duct!$E$72</definedName>
    <definedName name="S_5" localSheetId="13">[28]Breech_Duct!$E$72</definedName>
    <definedName name="S_5" localSheetId="18">[28]Breech_Duct!$E$72</definedName>
    <definedName name="S_5" localSheetId="14">[28]Breech_Duct!$E$72</definedName>
    <definedName name="S_5" localSheetId="15">[28]Breech_Duct!$E$72</definedName>
    <definedName name="S_5">[28]Breech_Duct!$E$72</definedName>
    <definedName name="S_6" localSheetId="3">[28]Breech_Duct!$E$83</definedName>
    <definedName name="S_6" localSheetId="2">[28]Breech_Duct!$E$83</definedName>
    <definedName name="S_6" localSheetId="4">[28]Breech_Duct!$E$83</definedName>
    <definedName name="S_6" localSheetId="16">[28]Breech_Duct!$E$83</definedName>
    <definedName name="S_6" localSheetId="21">[28]Breech_Duct!$E$83</definedName>
    <definedName name="S_6" localSheetId="5">[28]Breech_Duct!$E$83</definedName>
    <definedName name="S_6" localSheetId="13">[28]Breech_Duct!$E$83</definedName>
    <definedName name="S_6" localSheetId="18">[28]Breech_Duct!$E$83</definedName>
    <definedName name="S_6" localSheetId="14">[28]Breech_Duct!$E$83</definedName>
    <definedName name="S_6" localSheetId="15">[28]Breech_Duct!$E$83</definedName>
    <definedName name="S_6">[28]Breech_Duct!$E$83</definedName>
    <definedName name="S1S">#REF!</definedName>
    <definedName name="SA" localSheetId="3" hidden="1">{#N/A,#N/A,TRUE,"SUM";#N/A,#N/A,TRUE,"EE";#N/A,#N/A,TRUE,"AC";#N/A,#N/A,TRUE,"SN"}</definedName>
    <definedName name="SA" localSheetId="2" hidden="1">{#N/A,#N/A,TRUE,"SUM";#N/A,#N/A,TRUE,"EE";#N/A,#N/A,TRUE,"AC";#N/A,#N/A,TRUE,"SN"}</definedName>
    <definedName name="SA" localSheetId="4" hidden="1">{#N/A,#N/A,TRUE,"SUM";#N/A,#N/A,TRUE,"EE";#N/A,#N/A,TRUE,"AC";#N/A,#N/A,TRUE,"SN"}</definedName>
    <definedName name="SA" localSheetId="16" hidden="1">{#N/A,#N/A,TRUE,"SUM";#N/A,#N/A,TRUE,"EE";#N/A,#N/A,TRUE,"AC";#N/A,#N/A,TRUE,"SN"}</definedName>
    <definedName name="SA" localSheetId="21" hidden="1">{#N/A,#N/A,TRUE,"SUM";#N/A,#N/A,TRUE,"EE";#N/A,#N/A,TRUE,"AC";#N/A,#N/A,TRUE,"SN"}</definedName>
    <definedName name="SA" localSheetId="5" hidden="1">{#N/A,#N/A,TRUE,"SUM";#N/A,#N/A,TRUE,"EE";#N/A,#N/A,TRUE,"AC";#N/A,#N/A,TRUE,"SN"}</definedName>
    <definedName name="SA" localSheetId="13" hidden="1">{#N/A,#N/A,TRUE,"SUM";#N/A,#N/A,TRUE,"EE";#N/A,#N/A,TRUE,"AC";#N/A,#N/A,TRUE,"SN"}</definedName>
    <definedName name="SA" localSheetId="14" hidden="1">{#N/A,#N/A,TRUE,"SUM";#N/A,#N/A,TRUE,"EE";#N/A,#N/A,TRUE,"AC";#N/A,#N/A,TRUE,"SN"}</definedName>
    <definedName name="SA" localSheetId="15" hidden="1">{#N/A,#N/A,TRUE,"SUM";#N/A,#N/A,TRUE,"EE";#N/A,#N/A,TRUE,"AC";#N/A,#N/A,TRUE,"SN"}</definedName>
    <definedName name="SA" hidden="1">{#N/A,#N/A,TRUE,"SUM";#N/A,#N/A,TRUE,"EE";#N/A,#N/A,TRUE,"AC";#N/A,#N/A,TRUE,"SN"}</definedName>
    <definedName name="SADA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F0_2" localSheetId="23">#REF!</definedName>
    <definedName name="SAF0_2">#REF!</definedName>
    <definedName name="SAFSAFSAD" localSheetId="3" hidden="1">{#N/A,#N/A,FALSE,"속도"}</definedName>
    <definedName name="SAFSAFSAD" localSheetId="2" hidden="1">{#N/A,#N/A,FALSE,"속도"}</definedName>
    <definedName name="SAFSAFSAD" localSheetId="4" hidden="1">{#N/A,#N/A,FALSE,"속도"}</definedName>
    <definedName name="SAFSAFSAD" localSheetId="16" hidden="1">{#N/A,#N/A,FALSE,"속도"}</definedName>
    <definedName name="SAFSAFSAD" localSheetId="21" hidden="1">{#N/A,#N/A,FALSE,"속도"}</definedName>
    <definedName name="SAFSAFSAD" localSheetId="5" hidden="1">{#N/A,#N/A,FALSE,"속도"}</definedName>
    <definedName name="SAFSAFSAD" localSheetId="13" hidden="1">{#N/A,#N/A,FALSE,"속도"}</definedName>
    <definedName name="SAFSAFSAD" localSheetId="14" hidden="1">{#N/A,#N/A,FALSE,"속도"}</definedName>
    <definedName name="SAFSAFSAD" localSheetId="15" hidden="1">{#N/A,#N/A,FALSE,"속도"}</definedName>
    <definedName name="SAFSAFSAD" hidden="1">{#N/A,#N/A,FALSE,"속도"}</definedName>
    <definedName name="sal">#REF!</definedName>
    <definedName name="SalePrice" localSheetId="3">[51]Summary!$R$11</definedName>
    <definedName name="SalePrice" localSheetId="2">[51]Summary!$R$11</definedName>
    <definedName name="SalePrice" localSheetId="4">[51]Summary!$R$11</definedName>
    <definedName name="SalePrice" localSheetId="16">[51]Summary!$R$11</definedName>
    <definedName name="SalePrice" localSheetId="21">[51]Summary!$R$11</definedName>
    <definedName name="SalePrice" localSheetId="5">[51]Summary!$R$11</definedName>
    <definedName name="SalePrice" localSheetId="13">[51]Summary!$R$11</definedName>
    <definedName name="SalePrice" localSheetId="18">[51]Summary!$R$11</definedName>
    <definedName name="SalePrice" localSheetId="14">[51]Summary!$R$11</definedName>
    <definedName name="SalePrice" localSheetId="15">[51]Summary!$R$11</definedName>
    <definedName name="SalePrice">[51]Summary!$R$11</definedName>
    <definedName name="SALES" localSheetId="23">#REF!</definedName>
    <definedName name="SALES">#REF!</definedName>
    <definedName name="SALES1" localSheetId="23">#REF!</definedName>
    <definedName name="SALES1">#REF!</definedName>
    <definedName name="SALES2" localSheetId="23">#REF!</definedName>
    <definedName name="SALES2">#REF!</definedName>
    <definedName name="SALES3" localSheetId="23">#REF!</definedName>
    <definedName name="SALES3">#REF!</definedName>
    <definedName name="SAM" localSheetId="3" hidden="1">{#N/A,#N/A,TRUE,"Basic";#N/A,#N/A,TRUE,"EXT-TABLE";#N/A,#N/A,TRUE,"STEEL";#N/A,#N/A,TRUE,"INT-Table";#N/A,#N/A,TRUE,"STEEL";#N/A,#N/A,TRUE,"Door"}</definedName>
    <definedName name="SAM" localSheetId="2" hidden="1">{#N/A,#N/A,TRUE,"Basic";#N/A,#N/A,TRUE,"EXT-TABLE";#N/A,#N/A,TRUE,"STEEL";#N/A,#N/A,TRUE,"INT-Table";#N/A,#N/A,TRUE,"STEEL";#N/A,#N/A,TRUE,"Door"}</definedName>
    <definedName name="SAM" localSheetId="4" hidden="1">{#N/A,#N/A,TRUE,"Basic";#N/A,#N/A,TRUE,"EXT-TABLE";#N/A,#N/A,TRUE,"STEEL";#N/A,#N/A,TRUE,"INT-Table";#N/A,#N/A,TRUE,"STEEL";#N/A,#N/A,TRUE,"Door"}</definedName>
    <definedName name="SAM" localSheetId="16" hidden="1">{#N/A,#N/A,TRUE,"Basic";#N/A,#N/A,TRUE,"EXT-TABLE";#N/A,#N/A,TRUE,"STEEL";#N/A,#N/A,TRUE,"INT-Table";#N/A,#N/A,TRUE,"STEEL";#N/A,#N/A,TRUE,"Door"}</definedName>
    <definedName name="SAM" localSheetId="21" hidden="1">{#N/A,#N/A,TRUE,"Basic";#N/A,#N/A,TRUE,"EXT-TABLE";#N/A,#N/A,TRUE,"STEEL";#N/A,#N/A,TRUE,"INT-Table";#N/A,#N/A,TRUE,"STEEL";#N/A,#N/A,TRUE,"Door"}</definedName>
    <definedName name="SAM" localSheetId="5" hidden="1">{#N/A,#N/A,TRUE,"Basic";#N/A,#N/A,TRUE,"EXT-TABLE";#N/A,#N/A,TRUE,"STEEL";#N/A,#N/A,TRUE,"INT-Table";#N/A,#N/A,TRUE,"STEEL";#N/A,#N/A,TRUE,"Door"}</definedName>
    <definedName name="SAM" localSheetId="13" hidden="1">{#N/A,#N/A,TRUE,"Basic";#N/A,#N/A,TRUE,"EXT-TABLE";#N/A,#N/A,TRUE,"STEEL";#N/A,#N/A,TRUE,"INT-Table";#N/A,#N/A,TRUE,"STEEL";#N/A,#N/A,TRUE,"Door"}</definedName>
    <definedName name="SAM" localSheetId="14" hidden="1">{#N/A,#N/A,TRUE,"Basic";#N/A,#N/A,TRUE,"EXT-TABLE";#N/A,#N/A,TRUE,"STEEL";#N/A,#N/A,TRUE,"INT-Table";#N/A,#N/A,TRUE,"STEEL";#N/A,#N/A,TRUE,"Door"}</definedName>
    <definedName name="SAM" localSheetId="15" hidden="1">{#N/A,#N/A,TRUE,"Basic";#N/A,#N/A,TRUE,"EXT-TABLE";#N/A,#N/A,TRUE,"STEEL";#N/A,#N/A,TRUE,"INT-Table";#N/A,#N/A,TRUE,"STEEL";#N/A,#N/A,TRUE,"Door"}</definedName>
    <definedName name="SAM" hidden="1">{#N/A,#N/A,TRUE,"Basic";#N/A,#N/A,TRUE,"EXT-TABLE";#N/A,#N/A,TRUE,"STEEL";#N/A,#N/A,TRUE,"INT-Table";#N/A,#N/A,TRUE,"STEEL";#N/A,#N/A,TRUE,"Door"}</definedName>
    <definedName name="SAM_1" localSheetId="3" hidden="1">{#N/A,#N/A,TRUE,"Basic";#N/A,#N/A,TRUE,"EXT-TABLE";#N/A,#N/A,TRUE,"STEEL";#N/A,#N/A,TRUE,"INT-Table";#N/A,#N/A,TRUE,"STEEL";#N/A,#N/A,TRUE,"Door"}</definedName>
    <definedName name="SAM_1" localSheetId="2" hidden="1">{#N/A,#N/A,TRUE,"Basic";#N/A,#N/A,TRUE,"EXT-TABLE";#N/A,#N/A,TRUE,"STEEL";#N/A,#N/A,TRUE,"INT-Table";#N/A,#N/A,TRUE,"STEEL";#N/A,#N/A,TRUE,"Door"}</definedName>
    <definedName name="SAM_1" localSheetId="4" hidden="1">{#N/A,#N/A,TRUE,"Basic";#N/A,#N/A,TRUE,"EXT-TABLE";#N/A,#N/A,TRUE,"STEEL";#N/A,#N/A,TRUE,"INT-Table";#N/A,#N/A,TRUE,"STEEL";#N/A,#N/A,TRUE,"Door"}</definedName>
    <definedName name="SAM_1" localSheetId="16" hidden="1">{#N/A,#N/A,TRUE,"Basic";#N/A,#N/A,TRUE,"EXT-TABLE";#N/A,#N/A,TRUE,"STEEL";#N/A,#N/A,TRUE,"INT-Table";#N/A,#N/A,TRUE,"STEEL";#N/A,#N/A,TRUE,"Door"}</definedName>
    <definedName name="SAM_1" localSheetId="21" hidden="1">{#N/A,#N/A,TRUE,"Basic";#N/A,#N/A,TRUE,"EXT-TABLE";#N/A,#N/A,TRUE,"STEEL";#N/A,#N/A,TRUE,"INT-Table";#N/A,#N/A,TRUE,"STEEL";#N/A,#N/A,TRUE,"Door"}</definedName>
    <definedName name="SAM_1" localSheetId="5" hidden="1">{#N/A,#N/A,TRUE,"Basic";#N/A,#N/A,TRUE,"EXT-TABLE";#N/A,#N/A,TRUE,"STEEL";#N/A,#N/A,TRUE,"INT-Table";#N/A,#N/A,TRUE,"STEEL";#N/A,#N/A,TRUE,"Door"}</definedName>
    <definedName name="SAM_1" localSheetId="13" hidden="1">{#N/A,#N/A,TRUE,"Basic";#N/A,#N/A,TRUE,"EXT-TABLE";#N/A,#N/A,TRUE,"STEEL";#N/A,#N/A,TRUE,"INT-Table";#N/A,#N/A,TRUE,"STEEL";#N/A,#N/A,TRUE,"Door"}</definedName>
    <definedName name="SAM_1" localSheetId="14" hidden="1">{#N/A,#N/A,TRUE,"Basic";#N/A,#N/A,TRUE,"EXT-TABLE";#N/A,#N/A,TRUE,"STEEL";#N/A,#N/A,TRUE,"INT-Table";#N/A,#N/A,TRUE,"STEEL";#N/A,#N/A,TRUE,"Door"}</definedName>
    <definedName name="SAM_1" localSheetId="15" hidden="1">{#N/A,#N/A,TRUE,"Basic";#N/A,#N/A,TRUE,"EXT-TABLE";#N/A,#N/A,TRUE,"STEEL";#N/A,#N/A,TRUE,"INT-Table";#N/A,#N/A,TRUE,"STEEL";#N/A,#N/A,TRUE,"Door"}</definedName>
    <definedName name="SAM_1" hidden="1">{#N/A,#N/A,TRUE,"Basic";#N/A,#N/A,TRUE,"EXT-TABLE";#N/A,#N/A,TRUE,"STEEL";#N/A,#N/A,TRUE,"INT-Table";#N/A,#N/A,TRUE,"STEEL";#N/A,#N/A,TRUE,"Door"}</definedName>
    <definedName name="SAM_1_1" localSheetId="3" hidden="1">{#N/A,#N/A,TRUE,"Basic";#N/A,#N/A,TRUE,"EXT-TABLE";#N/A,#N/A,TRUE,"STEEL";#N/A,#N/A,TRUE,"INT-Table";#N/A,#N/A,TRUE,"STEEL";#N/A,#N/A,TRUE,"Door"}</definedName>
    <definedName name="SAM_1_1" localSheetId="2" hidden="1">{#N/A,#N/A,TRUE,"Basic";#N/A,#N/A,TRUE,"EXT-TABLE";#N/A,#N/A,TRUE,"STEEL";#N/A,#N/A,TRUE,"INT-Table";#N/A,#N/A,TRUE,"STEEL";#N/A,#N/A,TRUE,"Door"}</definedName>
    <definedName name="SAM_1_1" localSheetId="4" hidden="1">{#N/A,#N/A,TRUE,"Basic";#N/A,#N/A,TRUE,"EXT-TABLE";#N/A,#N/A,TRUE,"STEEL";#N/A,#N/A,TRUE,"INT-Table";#N/A,#N/A,TRUE,"STEEL";#N/A,#N/A,TRUE,"Door"}</definedName>
    <definedName name="SAM_1_1" localSheetId="16" hidden="1">{#N/A,#N/A,TRUE,"Basic";#N/A,#N/A,TRUE,"EXT-TABLE";#N/A,#N/A,TRUE,"STEEL";#N/A,#N/A,TRUE,"INT-Table";#N/A,#N/A,TRUE,"STEEL";#N/A,#N/A,TRUE,"Door"}</definedName>
    <definedName name="SAM_1_1" localSheetId="21" hidden="1">{#N/A,#N/A,TRUE,"Basic";#N/A,#N/A,TRUE,"EXT-TABLE";#N/A,#N/A,TRUE,"STEEL";#N/A,#N/A,TRUE,"INT-Table";#N/A,#N/A,TRUE,"STEEL";#N/A,#N/A,TRUE,"Door"}</definedName>
    <definedName name="SAM_1_1" localSheetId="5" hidden="1">{#N/A,#N/A,TRUE,"Basic";#N/A,#N/A,TRUE,"EXT-TABLE";#N/A,#N/A,TRUE,"STEEL";#N/A,#N/A,TRUE,"INT-Table";#N/A,#N/A,TRUE,"STEEL";#N/A,#N/A,TRUE,"Door"}</definedName>
    <definedName name="SAM_1_1" localSheetId="13" hidden="1">{#N/A,#N/A,TRUE,"Basic";#N/A,#N/A,TRUE,"EXT-TABLE";#N/A,#N/A,TRUE,"STEEL";#N/A,#N/A,TRUE,"INT-Table";#N/A,#N/A,TRUE,"STEEL";#N/A,#N/A,TRUE,"Door"}</definedName>
    <definedName name="SAM_1_1" localSheetId="14" hidden="1">{#N/A,#N/A,TRUE,"Basic";#N/A,#N/A,TRUE,"EXT-TABLE";#N/A,#N/A,TRUE,"STEEL";#N/A,#N/A,TRUE,"INT-Table";#N/A,#N/A,TRUE,"STEEL";#N/A,#N/A,TRUE,"Door"}</definedName>
    <definedName name="SAM_1_1" localSheetId="15" hidden="1">{#N/A,#N/A,TRUE,"Basic";#N/A,#N/A,TRUE,"EXT-TABLE";#N/A,#N/A,TRUE,"STEEL";#N/A,#N/A,TRUE,"INT-Table";#N/A,#N/A,TRUE,"STEEL";#N/A,#N/A,TRUE,"Door"}</definedName>
    <definedName name="SAM_1_1" hidden="1">{#N/A,#N/A,TRUE,"Basic";#N/A,#N/A,TRUE,"EXT-TABLE";#N/A,#N/A,TRUE,"STEEL";#N/A,#N/A,TRUE,"INT-Table";#N/A,#N/A,TRUE,"STEEL";#N/A,#N/A,TRUE,"Door"}</definedName>
    <definedName name="SAM_1_2" localSheetId="3" hidden="1">{#N/A,#N/A,TRUE,"Basic";#N/A,#N/A,TRUE,"EXT-TABLE";#N/A,#N/A,TRUE,"STEEL";#N/A,#N/A,TRUE,"INT-Table";#N/A,#N/A,TRUE,"STEEL";#N/A,#N/A,TRUE,"Door"}</definedName>
    <definedName name="SAM_1_2" localSheetId="2" hidden="1">{#N/A,#N/A,TRUE,"Basic";#N/A,#N/A,TRUE,"EXT-TABLE";#N/A,#N/A,TRUE,"STEEL";#N/A,#N/A,TRUE,"INT-Table";#N/A,#N/A,TRUE,"STEEL";#N/A,#N/A,TRUE,"Door"}</definedName>
    <definedName name="SAM_1_2" localSheetId="4" hidden="1">{#N/A,#N/A,TRUE,"Basic";#N/A,#N/A,TRUE,"EXT-TABLE";#N/A,#N/A,TRUE,"STEEL";#N/A,#N/A,TRUE,"INT-Table";#N/A,#N/A,TRUE,"STEEL";#N/A,#N/A,TRUE,"Door"}</definedName>
    <definedName name="SAM_1_2" localSheetId="16" hidden="1">{#N/A,#N/A,TRUE,"Basic";#N/A,#N/A,TRUE,"EXT-TABLE";#N/A,#N/A,TRUE,"STEEL";#N/A,#N/A,TRUE,"INT-Table";#N/A,#N/A,TRUE,"STEEL";#N/A,#N/A,TRUE,"Door"}</definedName>
    <definedName name="SAM_1_2" localSheetId="21" hidden="1">{#N/A,#N/A,TRUE,"Basic";#N/A,#N/A,TRUE,"EXT-TABLE";#N/A,#N/A,TRUE,"STEEL";#N/A,#N/A,TRUE,"INT-Table";#N/A,#N/A,TRUE,"STEEL";#N/A,#N/A,TRUE,"Door"}</definedName>
    <definedName name="SAM_1_2" localSheetId="5" hidden="1">{#N/A,#N/A,TRUE,"Basic";#N/A,#N/A,TRUE,"EXT-TABLE";#N/A,#N/A,TRUE,"STEEL";#N/A,#N/A,TRUE,"INT-Table";#N/A,#N/A,TRUE,"STEEL";#N/A,#N/A,TRUE,"Door"}</definedName>
    <definedName name="SAM_1_2" localSheetId="13" hidden="1">{#N/A,#N/A,TRUE,"Basic";#N/A,#N/A,TRUE,"EXT-TABLE";#N/A,#N/A,TRUE,"STEEL";#N/A,#N/A,TRUE,"INT-Table";#N/A,#N/A,TRUE,"STEEL";#N/A,#N/A,TRUE,"Door"}</definedName>
    <definedName name="SAM_1_2" localSheetId="14" hidden="1">{#N/A,#N/A,TRUE,"Basic";#N/A,#N/A,TRUE,"EXT-TABLE";#N/A,#N/A,TRUE,"STEEL";#N/A,#N/A,TRUE,"INT-Table";#N/A,#N/A,TRUE,"STEEL";#N/A,#N/A,TRUE,"Door"}</definedName>
    <definedName name="SAM_1_2" localSheetId="15" hidden="1">{#N/A,#N/A,TRUE,"Basic";#N/A,#N/A,TRUE,"EXT-TABLE";#N/A,#N/A,TRUE,"STEEL";#N/A,#N/A,TRUE,"INT-Table";#N/A,#N/A,TRUE,"STEEL";#N/A,#N/A,TRUE,"Door"}</definedName>
    <definedName name="SAM_1_2" hidden="1">{#N/A,#N/A,TRUE,"Basic";#N/A,#N/A,TRUE,"EXT-TABLE";#N/A,#N/A,TRUE,"STEEL";#N/A,#N/A,TRUE,"INT-Table";#N/A,#N/A,TRUE,"STEEL";#N/A,#N/A,TRUE,"Door"}</definedName>
    <definedName name="SAM_2" localSheetId="3" hidden="1">{#N/A,#N/A,TRUE,"Basic";#N/A,#N/A,TRUE,"EXT-TABLE";#N/A,#N/A,TRUE,"STEEL";#N/A,#N/A,TRUE,"INT-Table";#N/A,#N/A,TRUE,"STEEL";#N/A,#N/A,TRUE,"Door"}</definedName>
    <definedName name="SAM_2" localSheetId="2" hidden="1">{#N/A,#N/A,TRUE,"Basic";#N/A,#N/A,TRUE,"EXT-TABLE";#N/A,#N/A,TRUE,"STEEL";#N/A,#N/A,TRUE,"INT-Table";#N/A,#N/A,TRUE,"STEEL";#N/A,#N/A,TRUE,"Door"}</definedName>
    <definedName name="SAM_2" localSheetId="4" hidden="1">{#N/A,#N/A,TRUE,"Basic";#N/A,#N/A,TRUE,"EXT-TABLE";#N/A,#N/A,TRUE,"STEEL";#N/A,#N/A,TRUE,"INT-Table";#N/A,#N/A,TRUE,"STEEL";#N/A,#N/A,TRUE,"Door"}</definedName>
    <definedName name="SAM_2" localSheetId="16" hidden="1">{#N/A,#N/A,TRUE,"Basic";#N/A,#N/A,TRUE,"EXT-TABLE";#N/A,#N/A,TRUE,"STEEL";#N/A,#N/A,TRUE,"INT-Table";#N/A,#N/A,TRUE,"STEEL";#N/A,#N/A,TRUE,"Door"}</definedName>
    <definedName name="SAM_2" localSheetId="21" hidden="1">{#N/A,#N/A,TRUE,"Basic";#N/A,#N/A,TRUE,"EXT-TABLE";#N/A,#N/A,TRUE,"STEEL";#N/A,#N/A,TRUE,"INT-Table";#N/A,#N/A,TRUE,"STEEL";#N/A,#N/A,TRUE,"Door"}</definedName>
    <definedName name="SAM_2" localSheetId="5" hidden="1">{#N/A,#N/A,TRUE,"Basic";#N/A,#N/A,TRUE,"EXT-TABLE";#N/A,#N/A,TRUE,"STEEL";#N/A,#N/A,TRUE,"INT-Table";#N/A,#N/A,TRUE,"STEEL";#N/A,#N/A,TRUE,"Door"}</definedName>
    <definedName name="SAM_2" localSheetId="13" hidden="1">{#N/A,#N/A,TRUE,"Basic";#N/A,#N/A,TRUE,"EXT-TABLE";#N/A,#N/A,TRUE,"STEEL";#N/A,#N/A,TRUE,"INT-Table";#N/A,#N/A,TRUE,"STEEL";#N/A,#N/A,TRUE,"Door"}</definedName>
    <definedName name="SAM_2" localSheetId="14" hidden="1">{#N/A,#N/A,TRUE,"Basic";#N/A,#N/A,TRUE,"EXT-TABLE";#N/A,#N/A,TRUE,"STEEL";#N/A,#N/A,TRUE,"INT-Table";#N/A,#N/A,TRUE,"STEEL";#N/A,#N/A,TRUE,"Door"}</definedName>
    <definedName name="SAM_2" localSheetId="15" hidden="1">{#N/A,#N/A,TRUE,"Basic";#N/A,#N/A,TRUE,"EXT-TABLE";#N/A,#N/A,TRUE,"STEEL";#N/A,#N/A,TRUE,"INT-Table";#N/A,#N/A,TRUE,"STEEL";#N/A,#N/A,TRUE,"Door"}</definedName>
    <definedName name="SAM_2" hidden="1">{#N/A,#N/A,TRUE,"Basic";#N/A,#N/A,TRUE,"EXT-TABLE";#N/A,#N/A,TRUE,"STEEL";#N/A,#N/A,TRUE,"INT-Table";#N/A,#N/A,TRUE,"STEEL";#N/A,#N/A,TRUE,"Door"}</definedName>
    <definedName name="SAM_2_1" localSheetId="3" hidden="1">{#N/A,#N/A,TRUE,"Basic";#N/A,#N/A,TRUE,"EXT-TABLE";#N/A,#N/A,TRUE,"STEEL";#N/A,#N/A,TRUE,"INT-Table";#N/A,#N/A,TRUE,"STEEL";#N/A,#N/A,TRUE,"Door"}</definedName>
    <definedName name="SAM_2_1" localSheetId="2" hidden="1">{#N/A,#N/A,TRUE,"Basic";#N/A,#N/A,TRUE,"EXT-TABLE";#N/A,#N/A,TRUE,"STEEL";#N/A,#N/A,TRUE,"INT-Table";#N/A,#N/A,TRUE,"STEEL";#N/A,#N/A,TRUE,"Door"}</definedName>
    <definedName name="SAM_2_1" localSheetId="4" hidden="1">{#N/A,#N/A,TRUE,"Basic";#N/A,#N/A,TRUE,"EXT-TABLE";#N/A,#N/A,TRUE,"STEEL";#N/A,#N/A,TRUE,"INT-Table";#N/A,#N/A,TRUE,"STEEL";#N/A,#N/A,TRUE,"Door"}</definedName>
    <definedName name="SAM_2_1" localSheetId="16" hidden="1">{#N/A,#N/A,TRUE,"Basic";#N/A,#N/A,TRUE,"EXT-TABLE";#N/A,#N/A,TRUE,"STEEL";#N/A,#N/A,TRUE,"INT-Table";#N/A,#N/A,TRUE,"STEEL";#N/A,#N/A,TRUE,"Door"}</definedName>
    <definedName name="SAM_2_1" localSheetId="21" hidden="1">{#N/A,#N/A,TRUE,"Basic";#N/A,#N/A,TRUE,"EXT-TABLE";#N/A,#N/A,TRUE,"STEEL";#N/A,#N/A,TRUE,"INT-Table";#N/A,#N/A,TRUE,"STEEL";#N/A,#N/A,TRUE,"Door"}</definedName>
    <definedName name="SAM_2_1" localSheetId="5" hidden="1">{#N/A,#N/A,TRUE,"Basic";#N/A,#N/A,TRUE,"EXT-TABLE";#N/A,#N/A,TRUE,"STEEL";#N/A,#N/A,TRUE,"INT-Table";#N/A,#N/A,TRUE,"STEEL";#N/A,#N/A,TRUE,"Door"}</definedName>
    <definedName name="SAM_2_1" localSheetId="13" hidden="1">{#N/A,#N/A,TRUE,"Basic";#N/A,#N/A,TRUE,"EXT-TABLE";#N/A,#N/A,TRUE,"STEEL";#N/A,#N/A,TRUE,"INT-Table";#N/A,#N/A,TRUE,"STEEL";#N/A,#N/A,TRUE,"Door"}</definedName>
    <definedName name="SAM_2_1" localSheetId="14" hidden="1">{#N/A,#N/A,TRUE,"Basic";#N/A,#N/A,TRUE,"EXT-TABLE";#N/A,#N/A,TRUE,"STEEL";#N/A,#N/A,TRUE,"INT-Table";#N/A,#N/A,TRUE,"STEEL";#N/A,#N/A,TRUE,"Door"}</definedName>
    <definedName name="SAM_2_1" localSheetId="15" hidden="1">{#N/A,#N/A,TRUE,"Basic";#N/A,#N/A,TRUE,"EXT-TABLE";#N/A,#N/A,TRUE,"STEEL";#N/A,#N/A,TRUE,"INT-Table";#N/A,#N/A,TRUE,"STEEL";#N/A,#N/A,TRUE,"Door"}</definedName>
    <definedName name="SAM_2_1" hidden="1">{#N/A,#N/A,TRUE,"Basic";#N/A,#N/A,TRUE,"EXT-TABLE";#N/A,#N/A,TRUE,"STEEL";#N/A,#N/A,TRUE,"INT-Table";#N/A,#N/A,TRUE,"STEEL";#N/A,#N/A,TRUE,"Door"}</definedName>
    <definedName name="SAM_2_2" localSheetId="3" hidden="1">{#N/A,#N/A,TRUE,"Basic";#N/A,#N/A,TRUE,"EXT-TABLE";#N/A,#N/A,TRUE,"STEEL";#N/A,#N/A,TRUE,"INT-Table";#N/A,#N/A,TRUE,"STEEL";#N/A,#N/A,TRUE,"Door"}</definedName>
    <definedName name="SAM_2_2" localSheetId="2" hidden="1">{#N/A,#N/A,TRUE,"Basic";#N/A,#N/A,TRUE,"EXT-TABLE";#N/A,#N/A,TRUE,"STEEL";#N/A,#N/A,TRUE,"INT-Table";#N/A,#N/A,TRUE,"STEEL";#N/A,#N/A,TRUE,"Door"}</definedName>
    <definedName name="SAM_2_2" localSheetId="4" hidden="1">{#N/A,#N/A,TRUE,"Basic";#N/A,#N/A,TRUE,"EXT-TABLE";#N/A,#N/A,TRUE,"STEEL";#N/A,#N/A,TRUE,"INT-Table";#N/A,#N/A,TRUE,"STEEL";#N/A,#N/A,TRUE,"Door"}</definedName>
    <definedName name="SAM_2_2" localSheetId="16" hidden="1">{#N/A,#N/A,TRUE,"Basic";#N/A,#N/A,TRUE,"EXT-TABLE";#N/A,#N/A,TRUE,"STEEL";#N/A,#N/A,TRUE,"INT-Table";#N/A,#N/A,TRUE,"STEEL";#N/A,#N/A,TRUE,"Door"}</definedName>
    <definedName name="SAM_2_2" localSheetId="21" hidden="1">{#N/A,#N/A,TRUE,"Basic";#N/A,#N/A,TRUE,"EXT-TABLE";#N/A,#N/A,TRUE,"STEEL";#N/A,#N/A,TRUE,"INT-Table";#N/A,#N/A,TRUE,"STEEL";#N/A,#N/A,TRUE,"Door"}</definedName>
    <definedName name="SAM_2_2" localSheetId="5" hidden="1">{#N/A,#N/A,TRUE,"Basic";#N/A,#N/A,TRUE,"EXT-TABLE";#N/A,#N/A,TRUE,"STEEL";#N/A,#N/A,TRUE,"INT-Table";#N/A,#N/A,TRUE,"STEEL";#N/A,#N/A,TRUE,"Door"}</definedName>
    <definedName name="SAM_2_2" localSheetId="13" hidden="1">{#N/A,#N/A,TRUE,"Basic";#N/A,#N/A,TRUE,"EXT-TABLE";#N/A,#N/A,TRUE,"STEEL";#N/A,#N/A,TRUE,"INT-Table";#N/A,#N/A,TRUE,"STEEL";#N/A,#N/A,TRUE,"Door"}</definedName>
    <definedName name="SAM_2_2" localSheetId="14" hidden="1">{#N/A,#N/A,TRUE,"Basic";#N/A,#N/A,TRUE,"EXT-TABLE";#N/A,#N/A,TRUE,"STEEL";#N/A,#N/A,TRUE,"INT-Table";#N/A,#N/A,TRUE,"STEEL";#N/A,#N/A,TRUE,"Door"}</definedName>
    <definedName name="SAM_2_2" localSheetId="15" hidden="1">{#N/A,#N/A,TRUE,"Basic";#N/A,#N/A,TRUE,"EXT-TABLE";#N/A,#N/A,TRUE,"STEEL";#N/A,#N/A,TRUE,"INT-Table";#N/A,#N/A,TRUE,"STEEL";#N/A,#N/A,TRUE,"Door"}</definedName>
    <definedName name="SAM_2_2" hidden="1">{#N/A,#N/A,TRUE,"Basic";#N/A,#N/A,TRUE,"EXT-TABLE";#N/A,#N/A,TRUE,"STEEL";#N/A,#N/A,TRUE,"INT-Table";#N/A,#N/A,TRUE,"STEEL";#N/A,#N/A,TRUE,"Door"}</definedName>
    <definedName name="SAM_3" localSheetId="3" hidden="1">{#N/A,#N/A,TRUE,"Basic";#N/A,#N/A,TRUE,"EXT-TABLE";#N/A,#N/A,TRUE,"STEEL";#N/A,#N/A,TRUE,"INT-Table";#N/A,#N/A,TRUE,"STEEL";#N/A,#N/A,TRUE,"Door"}</definedName>
    <definedName name="SAM_3" localSheetId="2" hidden="1">{#N/A,#N/A,TRUE,"Basic";#N/A,#N/A,TRUE,"EXT-TABLE";#N/A,#N/A,TRUE,"STEEL";#N/A,#N/A,TRUE,"INT-Table";#N/A,#N/A,TRUE,"STEEL";#N/A,#N/A,TRUE,"Door"}</definedName>
    <definedName name="SAM_3" localSheetId="4" hidden="1">{#N/A,#N/A,TRUE,"Basic";#N/A,#N/A,TRUE,"EXT-TABLE";#N/A,#N/A,TRUE,"STEEL";#N/A,#N/A,TRUE,"INT-Table";#N/A,#N/A,TRUE,"STEEL";#N/A,#N/A,TRUE,"Door"}</definedName>
    <definedName name="SAM_3" localSheetId="16" hidden="1">{#N/A,#N/A,TRUE,"Basic";#N/A,#N/A,TRUE,"EXT-TABLE";#N/A,#N/A,TRUE,"STEEL";#N/A,#N/A,TRUE,"INT-Table";#N/A,#N/A,TRUE,"STEEL";#N/A,#N/A,TRUE,"Door"}</definedName>
    <definedName name="SAM_3" localSheetId="21" hidden="1">{#N/A,#N/A,TRUE,"Basic";#N/A,#N/A,TRUE,"EXT-TABLE";#N/A,#N/A,TRUE,"STEEL";#N/A,#N/A,TRUE,"INT-Table";#N/A,#N/A,TRUE,"STEEL";#N/A,#N/A,TRUE,"Door"}</definedName>
    <definedName name="SAM_3" localSheetId="5" hidden="1">{#N/A,#N/A,TRUE,"Basic";#N/A,#N/A,TRUE,"EXT-TABLE";#N/A,#N/A,TRUE,"STEEL";#N/A,#N/A,TRUE,"INT-Table";#N/A,#N/A,TRUE,"STEEL";#N/A,#N/A,TRUE,"Door"}</definedName>
    <definedName name="SAM_3" localSheetId="13" hidden="1">{#N/A,#N/A,TRUE,"Basic";#N/A,#N/A,TRUE,"EXT-TABLE";#N/A,#N/A,TRUE,"STEEL";#N/A,#N/A,TRUE,"INT-Table";#N/A,#N/A,TRUE,"STEEL";#N/A,#N/A,TRUE,"Door"}</definedName>
    <definedName name="SAM_3" localSheetId="14" hidden="1">{#N/A,#N/A,TRUE,"Basic";#N/A,#N/A,TRUE,"EXT-TABLE";#N/A,#N/A,TRUE,"STEEL";#N/A,#N/A,TRUE,"INT-Table";#N/A,#N/A,TRUE,"STEEL";#N/A,#N/A,TRUE,"Door"}</definedName>
    <definedName name="SAM_3" localSheetId="15" hidden="1">{#N/A,#N/A,TRUE,"Basic";#N/A,#N/A,TRUE,"EXT-TABLE";#N/A,#N/A,TRUE,"STEEL";#N/A,#N/A,TRUE,"INT-Table";#N/A,#N/A,TRUE,"STEEL";#N/A,#N/A,TRUE,"Door"}</definedName>
    <definedName name="SAM_3" hidden="1">{#N/A,#N/A,TRUE,"Basic";#N/A,#N/A,TRUE,"EXT-TABLE";#N/A,#N/A,TRUE,"STEEL";#N/A,#N/A,TRUE,"INT-Table";#N/A,#N/A,TRUE,"STEEL";#N/A,#N/A,TRUE,"Door"}</definedName>
    <definedName name="SAM_3_1" localSheetId="3" hidden="1">{#N/A,#N/A,TRUE,"Basic";#N/A,#N/A,TRUE,"EXT-TABLE";#N/A,#N/A,TRUE,"STEEL";#N/A,#N/A,TRUE,"INT-Table";#N/A,#N/A,TRUE,"STEEL";#N/A,#N/A,TRUE,"Door"}</definedName>
    <definedName name="SAM_3_1" localSheetId="2" hidden="1">{#N/A,#N/A,TRUE,"Basic";#N/A,#N/A,TRUE,"EXT-TABLE";#N/A,#N/A,TRUE,"STEEL";#N/A,#N/A,TRUE,"INT-Table";#N/A,#N/A,TRUE,"STEEL";#N/A,#N/A,TRUE,"Door"}</definedName>
    <definedName name="SAM_3_1" localSheetId="4" hidden="1">{#N/A,#N/A,TRUE,"Basic";#N/A,#N/A,TRUE,"EXT-TABLE";#N/A,#N/A,TRUE,"STEEL";#N/A,#N/A,TRUE,"INT-Table";#N/A,#N/A,TRUE,"STEEL";#N/A,#N/A,TRUE,"Door"}</definedName>
    <definedName name="SAM_3_1" localSheetId="16" hidden="1">{#N/A,#N/A,TRUE,"Basic";#N/A,#N/A,TRUE,"EXT-TABLE";#N/A,#N/A,TRUE,"STEEL";#N/A,#N/A,TRUE,"INT-Table";#N/A,#N/A,TRUE,"STEEL";#N/A,#N/A,TRUE,"Door"}</definedName>
    <definedName name="SAM_3_1" localSheetId="21" hidden="1">{#N/A,#N/A,TRUE,"Basic";#N/A,#N/A,TRUE,"EXT-TABLE";#N/A,#N/A,TRUE,"STEEL";#N/A,#N/A,TRUE,"INT-Table";#N/A,#N/A,TRUE,"STEEL";#N/A,#N/A,TRUE,"Door"}</definedName>
    <definedName name="SAM_3_1" localSheetId="5" hidden="1">{#N/A,#N/A,TRUE,"Basic";#N/A,#N/A,TRUE,"EXT-TABLE";#N/A,#N/A,TRUE,"STEEL";#N/A,#N/A,TRUE,"INT-Table";#N/A,#N/A,TRUE,"STEEL";#N/A,#N/A,TRUE,"Door"}</definedName>
    <definedName name="SAM_3_1" localSheetId="13" hidden="1">{#N/A,#N/A,TRUE,"Basic";#N/A,#N/A,TRUE,"EXT-TABLE";#N/A,#N/A,TRUE,"STEEL";#N/A,#N/A,TRUE,"INT-Table";#N/A,#N/A,TRUE,"STEEL";#N/A,#N/A,TRUE,"Door"}</definedName>
    <definedName name="SAM_3_1" localSheetId="14" hidden="1">{#N/A,#N/A,TRUE,"Basic";#N/A,#N/A,TRUE,"EXT-TABLE";#N/A,#N/A,TRUE,"STEEL";#N/A,#N/A,TRUE,"INT-Table";#N/A,#N/A,TRUE,"STEEL";#N/A,#N/A,TRUE,"Door"}</definedName>
    <definedName name="SAM_3_1" localSheetId="15" hidden="1">{#N/A,#N/A,TRUE,"Basic";#N/A,#N/A,TRUE,"EXT-TABLE";#N/A,#N/A,TRUE,"STEEL";#N/A,#N/A,TRUE,"INT-Table";#N/A,#N/A,TRUE,"STEEL";#N/A,#N/A,TRUE,"Door"}</definedName>
    <definedName name="SAM_3_1" hidden="1">{#N/A,#N/A,TRUE,"Basic";#N/A,#N/A,TRUE,"EXT-TABLE";#N/A,#N/A,TRUE,"STEEL";#N/A,#N/A,TRUE,"INT-Table";#N/A,#N/A,TRUE,"STEEL";#N/A,#N/A,TRUE,"Door"}</definedName>
    <definedName name="SAM_3_2" localSheetId="3" hidden="1">{#N/A,#N/A,TRUE,"Basic";#N/A,#N/A,TRUE,"EXT-TABLE";#N/A,#N/A,TRUE,"STEEL";#N/A,#N/A,TRUE,"INT-Table";#N/A,#N/A,TRUE,"STEEL";#N/A,#N/A,TRUE,"Door"}</definedName>
    <definedName name="SAM_3_2" localSheetId="2" hidden="1">{#N/A,#N/A,TRUE,"Basic";#N/A,#N/A,TRUE,"EXT-TABLE";#N/A,#N/A,TRUE,"STEEL";#N/A,#N/A,TRUE,"INT-Table";#N/A,#N/A,TRUE,"STEEL";#N/A,#N/A,TRUE,"Door"}</definedName>
    <definedName name="SAM_3_2" localSheetId="4" hidden="1">{#N/A,#N/A,TRUE,"Basic";#N/A,#N/A,TRUE,"EXT-TABLE";#N/A,#N/A,TRUE,"STEEL";#N/A,#N/A,TRUE,"INT-Table";#N/A,#N/A,TRUE,"STEEL";#N/A,#N/A,TRUE,"Door"}</definedName>
    <definedName name="SAM_3_2" localSheetId="16" hidden="1">{#N/A,#N/A,TRUE,"Basic";#N/A,#N/A,TRUE,"EXT-TABLE";#N/A,#N/A,TRUE,"STEEL";#N/A,#N/A,TRUE,"INT-Table";#N/A,#N/A,TRUE,"STEEL";#N/A,#N/A,TRUE,"Door"}</definedName>
    <definedName name="SAM_3_2" localSheetId="21" hidden="1">{#N/A,#N/A,TRUE,"Basic";#N/A,#N/A,TRUE,"EXT-TABLE";#N/A,#N/A,TRUE,"STEEL";#N/A,#N/A,TRUE,"INT-Table";#N/A,#N/A,TRUE,"STEEL";#N/A,#N/A,TRUE,"Door"}</definedName>
    <definedName name="SAM_3_2" localSheetId="5" hidden="1">{#N/A,#N/A,TRUE,"Basic";#N/A,#N/A,TRUE,"EXT-TABLE";#N/A,#N/A,TRUE,"STEEL";#N/A,#N/A,TRUE,"INT-Table";#N/A,#N/A,TRUE,"STEEL";#N/A,#N/A,TRUE,"Door"}</definedName>
    <definedName name="SAM_3_2" localSheetId="13" hidden="1">{#N/A,#N/A,TRUE,"Basic";#N/A,#N/A,TRUE,"EXT-TABLE";#N/A,#N/A,TRUE,"STEEL";#N/A,#N/A,TRUE,"INT-Table";#N/A,#N/A,TRUE,"STEEL";#N/A,#N/A,TRUE,"Door"}</definedName>
    <definedName name="SAM_3_2" localSheetId="14" hidden="1">{#N/A,#N/A,TRUE,"Basic";#N/A,#N/A,TRUE,"EXT-TABLE";#N/A,#N/A,TRUE,"STEEL";#N/A,#N/A,TRUE,"INT-Table";#N/A,#N/A,TRUE,"STEEL";#N/A,#N/A,TRUE,"Door"}</definedName>
    <definedName name="SAM_3_2" localSheetId="15" hidden="1">{#N/A,#N/A,TRUE,"Basic";#N/A,#N/A,TRUE,"EXT-TABLE";#N/A,#N/A,TRUE,"STEEL";#N/A,#N/A,TRUE,"INT-Table";#N/A,#N/A,TRUE,"STEEL";#N/A,#N/A,TRUE,"Door"}</definedName>
    <definedName name="SAM_3_2" hidden="1">{#N/A,#N/A,TRUE,"Basic";#N/A,#N/A,TRUE,"EXT-TABLE";#N/A,#N/A,TRUE,"STEEL";#N/A,#N/A,TRUE,"INT-Table";#N/A,#N/A,TRUE,"STEEL";#N/A,#N/A,TRUE,"Door"}</definedName>
    <definedName name="SAM_4" localSheetId="3" hidden="1">{#N/A,#N/A,TRUE,"Basic";#N/A,#N/A,TRUE,"EXT-TABLE";#N/A,#N/A,TRUE,"STEEL";#N/A,#N/A,TRUE,"INT-Table";#N/A,#N/A,TRUE,"STEEL";#N/A,#N/A,TRUE,"Door"}</definedName>
    <definedName name="SAM_4" localSheetId="2" hidden="1">{#N/A,#N/A,TRUE,"Basic";#N/A,#N/A,TRUE,"EXT-TABLE";#N/A,#N/A,TRUE,"STEEL";#N/A,#N/A,TRUE,"INT-Table";#N/A,#N/A,TRUE,"STEEL";#N/A,#N/A,TRUE,"Door"}</definedName>
    <definedName name="SAM_4" localSheetId="4" hidden="1">{#N/A,#N/A,TRUE,"Basic";#N/A,#N/A,TRUE,"EXT-TABLE";#N/A,#N/A,TRUE,"STEEL";#N/A,#N/A,TRUE,"INT-Table";#N/A,#N/A,TRUE,"STEEL";#N/A,#N/A,TRUE,"Door"}</definedName>
    <definedName name="SAM_4" localSheetId="16" hidden="1">{#N/A,#N/A,TRUE,"Basic";#N/A,#N/A,TRUE,"EXT-TABLE";#N/A,#N/A,TRUE,"STEEL";#N/A,#N/A,TRUE,"INT-Table";#N/A,#N/A,TRUE,"STEEL";#N/A,#N/A,TRUE,"Door"}</definedName>
    <definedName name="SAM_4" localSheetId="21" hidden="1">{#N/A,#N/A,TRUE,"Basic";#N/A,#N/A,TRUE,"EXT-TABLE";#N/A,#N/A,TRUE,"STEEL";#N/A,#N/A,TRUE,"INT-Table";#N/A,#N/A,TRUE,"STEEL";#N/A,#N/A,TRUE,"Door"}</definedName>
    <definedName name="SAM_4" localSheetId="5" hidden="1">{#N/A,#N/A,TRUE,"Basic";#N/A,#N/A,TRUE,"EXT-TABLE";#N/A,#N/A,TRUE,"STEEL";#N/A,#N/A,TRUE,"INT-Table";#N/A,#N/A,TRUE,"STEEL";#N/A,#N/A,TRUE,"Door"}</definedName>
    <definedName name="SAM_4" localSheetId="13" hidden="1">{#N/A,#N/A,TRUE,"Basic";#N/A,#N/A,TRUE,"EXT-TABLE";#N/A,#N/A,TRUE,"STEEL";#N/A,#N/A,TRUE,"INT-Table";#N/A,#N/A,TRUE,"STEEL";#N/A,#N/A,TRUE,"Door"}</definedName>
    <definedName name="SAM_4" localSheetId="14" hidden="1">{#N/A,#N/A,TRUE,"Basic";#N/A,#N/A,TRUE,"EXT-TABLE";#N/A,#N/A,TRUE,"STEEL";#N/A,#N/A,TRUE,"INT-Table";#N/A,#N/A,TRUE,"STEEL";#N/A,#N/A,TRUE,"Door"}</definedName>
    <definedName name="SAM_4" localSheetId="15" hidden="1">{#N/A,#N/A,TRUE,"Basic";#N/A,#N/A,TRUE,"EXT-TABLE";#N/A,#N/A,TRUE,"STEEL";#N/A,#N/A,TRUE,"INT-Table";#N/A,#N/A,TRUE,"STEEL";#N/A,#N/A,TRUE,"Door"}</definedName>
    <definedName name="SAM_4" hidden="1">{#N/A,#N/A,TRUE,"Basic";#N/A,#N/A,TRUE,"EXT-TABLE";#N/A,#N/A,TRUE,"STEEL";#N/A,#N/A,TRUE,"INT-Table";#N/A,#N/A,TRUE,"STEEL";#N/A,#N/A,TRUE,"Door"}</definedName>
    <definedName name="SAM_4_1" localSheetId="3" hidden="1">{#N/A,#N/A,TRUE,"Basic";#N/A,#N/A,TRUE,"EXT-TABLE";#N/A,#N/A,TRUE,"STEEL";#N/A,#N/A,TRUE,"INT-Table";#N/A,#N/A,TRUE,"STEEL";#N/A,#N/A,TRUE,"Door"}</definedName>
    <definedName name="SAM_4_1" localSheetId="2" hidden="1">{#N/A,#N/A,TRUE,"Basic";#N/A,#N/A,TRUE,"EXT-TABLE";#N/A,#N/A,TRUE,"STEEL";#N/A,#N/A,TRUE,"INT-Table";#N/A,#N/A,TRUE,"STEEL";#N/A,#N/A,TRUE,"Door"}</definedName>
    <definedName name="SAM_4_1" localSheetId="4" hidden="1">{#N/A,#N/A,TRUE,"Basic";#N/A,#N/A,TRUE,"EXT-TABLE";#N/A,#N/A,TRUE,"STEEL";#N/A,#N/A,TRUE,"INT-Table";#N/A,#N/A,TRUE,"STEEL";#N/A,#N/A,TRUE,"Door"}</definedName>
    <definedName name="SAM_4_1" localSheetId="16" hidden="1">{#N/A,#N/A,TRUE,"Basic";#N/A,#N/A,TRUE,"EXT-TABLE";#N/A,#N/A,TRUE,"STEEL";#N/A,#N/A,TRUE,"INT-Table";#N/A,#N/A,TRUE,"STEEL";#N/A,#N/A,TRUE,"Door"}</definedName>
    <definedName name="SAM_4_1" localSheetId="21" hidden="1">{#N/A,#N/A,TRUE,"Basic";#N/A,#N/A,TRUE,"EXT-TABLE";#N/A,#N/A,TRUE,"STEEL";#N/A,#N/A,TRUE,"INT-Table";#N/A,#N/A,TRUE,"STEEL";#N/A,#N/A,TRUE,"Door"}</definedName>
    <definedName name="SAM_4_1" localSheetId="5" hidden="1">{#N/A,#N/A,TRUE,"Basic";#N/A,#N/A,TRUE,"EXT-TABLE";#N/A,#N/A,TRUE,"STEEL";#N/A,#N/A,TRUE,"INT-Table";#N/A,#N/A,TRUE,"STEEL";#N/A,#N/A,TRUE,"Door"}</definedName>
    <definedName name="SAM_4_1" localSheetId="13" hidden="1">{#N/A,#N/A,TRUE,"Basic";#N/A,#N/A,TRUE,"EXT-TABLE";#N/A,#N/A,TRUE,"STEEL";#N/A,#N/A,TRUE,"INT-Table";#N/A,#N/A,TRUE,"STEEL";#N/A,#N/A,TRUE,"Door"}</definedName>
    <definedName name="SAM_4_1" localSheetId="14" hidden="1">{#N/A,#N/A,TRUE,"Basic";#N/A,#N/A,TRUE,"EXT-TABLE";#N/A,#N/A,TRUE,"STEEL";#N/A,#N/A,TRUE,"INT-Table";#N/A,#N/A,TRUE,"STEEL";#N/A,#N/A,TRUE,"Door"}</definedName>
    <definedName name="SAM_4_1" localSheetId="15" hidden="1">{#N/A,#N/A,TRUE,"Basic";#N/A,#N/A,TRUE,"EXT-TABLE";#N/A,#N/A,TRUE,"STEEL";#N/A,#N/A,TRUE,"INT-Table";#N/A,#N/A,TRUE,"STEEL";#N/A,#N/A,TRUE,"Door"}</definedName>
    <definedName name="SAM_4_1" hidden="1">{#N/A,#N/A,TRUE,"Basic";#N/A,#N/A,TRUE,"EXT-TABLE";#N/A,#N/A,TRUE,"STEEL";#N/A,#N/A,TRUE,"INT-Table";#N/A,#N/A,TRUE,"STEEL";#N/A,#N/A,TRUE,"Door"}</definedName>
    <definedName name="SAM_4_2" localSheetId="3" hidden="1">{#N/A,#N/A,TRUE,"Basic";#N/A,#N/A,TRUE,"EXT-TABLE";#N/A,#N/A,TRUE,"STEEL";#N/A,#N/A,TRUE,"INT-Table";#N/A,#N/A,TRUE,"STEEL";#N/A,#N/A,TRUE,"Door"}</definedName>
    <definedName name="SAM_4_2" localSheetId="2" hidden="1">{#N/A,#N/A,TRUE,"Basic";#N/A,#N/A,TRUE,"EXT-TABLE";#N/A,#N/A,TRUE,"STEEL";#N/A,#N/A,TRUE,"INT-Table";#N/A,#N/A,TRUE,"STEEL";#N/A,#N/A,TRUE,"Door"}</definedName>
    <definedName name="SAM_4_2" localSheetId="4" hidden="1">{#N/A,#N/A,TRUE,"Basic";#N/A,#N/A,TRUE,"EXT-TABLE";#N/A,#N/A,TRUE,"STEEL";#N/A,#N/A,TRUE,"INT-Table";#N/A,#N/A,TRUE,"STEEL";#N/A,#N/A,TRUE,"Door"}</definedName>
    <definedName name="SAM_4_2" localSheetId="16" hidden="1">{#N/A,#N/A,TRUE,"Basic";#N/A,#N/A,TRUE,"EXT-TABLE";#N/A,#N/A,TRUE,"STEEL";#N/A,#N/A,TRUE,"INT-Table";#N/A,#N/A,TRUE,"STEEL";#N/A,#N/A,TRUE,"Door"}</definedName>
    <definedName name="SAM_4_2" localSheetId="21" hidden="1">{#N/A,#N/A,TRUE,"Basic";#N/A,#N/A,TRUE,"EXT-TABLE";#N/A,#N/A,TRUE,"STEEL";#N/A,#N/A,TRUE,"INT-Table";#N/A,#N/A,TRUE,"STEEL";#N/A,#N/A,TRUE,"Door"}</definedName>
    <definedName name="SAM_4_2" localSheetId="5" hidden="1">{#N/A,#N/A,TRUE,"Basic";#N/A,#N/A,TRUE,"EXT-TABLE";#N/A,#N/A,TRUE,"STEEL";#N/A,#N/A,TRUE,"INT-Table";#N/A,#N/A,TRUE,"STEEL";#N/A,#N/A,TRUE,"Door"}</definedName>
    <definedName name="SAM_4_2" localSheetId="13" hidden="1">{#N/A,#N/A,TRUE,"Basic";#N/A,#N/A,TRUE,"EXT-TABLE";#N/A,#N/A,TRUE,"STEEL";#N/A,#N/A,TRUE,"INT-Table";#N/A,#N/A,TRUE,"STEEL";#N/A,#N/A,TRUE,"Door"}</definedName>
    <definedName name="SAM_4_2" localSheetId="14" hidden="1">{#N/A,#N/A,TRUE,"Basic";#N/A,#N/A,TRUE,"EXT-TABLE";#N/A,#N/A,TRUE,"STEEL";#N/A,#N/A,TRUE,"INT-Table";#N/A,#N/A,TRUE,"STEEL";#N/A,#N/A,TRUE,"Door"}</definedName>
    <definedName name="SAM_4_2" localSheetId="15" hidden="1">{#N/A,#N/A,TRUE,"Basic";#N/A,#N/A,TRUE,"EXT-TABLE";#N/A,#N/A,TRUE,"STEEL";#N/A,#N/A,TRUE,"INT-Table";#N/A,#N/A,TRUE,"STEEL";#N/A,#N/A,TRUE,"Door"}</definedName>
    <definedName name="SAM_4_2" hidden="1">{#N/A,#N/A,TRUE,"Basic";#N/A,#N/A,TRUE,"EXT-TABLE";#N/A,#N/A,TRUE,"STEEL";#N/A,#N/A,TRUE,"INT-Table";#N/A,#N/A,TRUE,"STEEL";#N/A,#N/A,TRUE,"Door"}</definedName>
    <definedName name="SAM_5" localSheetId="3" hidden="1">{#N/A,#N/A,TRUE,"Basic";#N/A,#N/A,TRUE,"EXT-TABLE";#N/A,#N/A,TRUE,"STEEL";#N/A,#N/A,TRUE,"INT-Table";#N/A,#N/A,TRUE,"STEEL";#N/A,#N/A,TRUE,"Door"}</definedName>
    <definedName name="SAM_5" localSheetId="2" hidden="1">{#N/A,#N/A,TRUE,"Basic";#N/A,#N/A,TRUE,"EXT-TABLE";#N/A,#N/A,TRUE,"STEEL";#N/A,#N/A,TRUE,"INT-Table";#N/A,#N/A,TRUE,"STEEL";#N/A,#N/A,TRUE,"Door"}</definedName>
    <definedName name="SAM_5" localSheetId="4" hidden="1">{#N/A,#N/A,TRUE,"Basic";#N/A,#N/A,TRUE,"EXT-TABLE";#N/A,#N/A,TRUE,"STEEL";#N/A,#N/A,TRUE,"INT-Table";#N/A,#N/A,TRUE,"STEEL";#N/A,#N/A,TRUE,"Door"}</definedName>
    <definedName name="SAM_5" localSheetId="16" hidden="1">{#N/A,#N/A,TRUE,"Basic";#N/A,#N/A,TRUE,"EXT-TABLE";#N/A,#N/A,TRUE,"STEEL";#N/A,#N/A,TRUE,"INT-Table";#N/A,#N/A,TRUE,"STEEL";#N/A,#N/A,TRUE,"Door"}</definedName>
    <definedName name="SAM_5" localSheetId="21" hidden="1">{#N/A,#N/A,TRUE,"Basic";#N/A,#N/A,TRUE,"EXT-TABLE";#N/A,#N/A,TRUE,"STEEL";#N/A,#N/A,TRUE,"INT-Table";#N/A,#N/A,TRUE,"STEEL";#N/A,#N/A,TRUE,"Door"}</definedName>
    <definedName name="SAM_5" localSheetId="5" hidden="1">{#N/A,#N/A,TRUE,"Basic";#N/A,#N/A,TRUE,"EXT-TABLE";#N/A,#N/A,TRUE,"STEEL";#N/A,#N/A,TRUE,"INT-Table";#N/A,#N/A,TRUE,"STEEL";#N/A,#N/A,TRUE,"Door"}</definedName>
    <definedName name="SAM_5" localSheetId="13" hidden="1">{#N/A,#N/A,TRUE,"Basic";#N/A,#N/A,TRUE,"EXT-TABLE";#N/A,#N/A,TRUE,"STEEL";#N/A,#N/A,TRUE,"INT-Table";#N/A,#N/A,TRUE,"STEEL";#N/A,#N/A,TRUE,"Door"}</definedName>
    <definedName name="SAM_5" localSheetId="14" hidden="1">{#N/A,#N/A,TRUE,"Basic";#N/A,#N/A,TRUE,"EXT-TABLE";#N/A,#N/A,TRUE,"STEEL";#N/A,#N/A,TRUE,"INT-Table";#N/A,#N/A,TRUE,"STEEL";#N/A,#N/A,TRUE,"Door"}</definedName>
    <definedName name="SAM_5" localSheetId="15" hidden="1">{#N/A,#N/A,TRUE,"Basic";#N/A,#N/A,TRUE,"EXT-TABLE";#N/A,#N/A,TRUE,"STEEL";#N/A,#N/A,TRUE,"INT-Table";#N/A,#N/A,TRUE,"STEEL";#N/A,#N/A,TRUE,"Door"}</definedName>
    <definedName name="SAM_5" hidden="1">{#N/A,#N/A,TRUE,"Basic";#N/A,#N/A,TRUE,"EXT-TABLE";#N/A,#N/A,TRUE,"STEEL";#N/A,#N/A,TRUE,"INT-Table";#N/A,#N/A,TRUE,"STEEL";#N/A,#N/A,TRUE,"Door"}</definedName>
    <definedName name="SAM_5_1" localSheetId="3" hidden="1">{#N/A,#N/A,TRUE,"Basic";#N/A,#N/A,TRUE,"EXT-TABLE";#N/A,#N/A,TRUE,"STEEL";#N/A,#N/A,TRUE,"INT-Table";#N/A,#N/A,TRUE,"STEEL";#N/A,#N/A,TRUE,"Door"}</definedName>
    <definedName name="SAM_5_1" localSheetId="2" hidden="1">{#N/A,#N/A,TRUE,"Basic";#N/A,#N/A,TRUE,"EXT-TABLE";#N/A,#N/A,TRUE,"STEEL";#N/A,#N/A,TRUE,"INT-Table";#N/A,#N/A,TRUE,"STEEL";#N/A,#N/A,TRUE,"Door"}</definedName>
    <definedName name="SAM_5_1" localSheetId="4" hidden="1">{#N/A,#N/A,TRUE,"Basic";#N/A,#N/A,TRUE,"EXT-TABLE";#N/A,#N/A,TRUE,"STEEL";#N/A,#N/A,TRUE,"INT-Table";#N/A,#N/A,TRUE,"STEEL";#N/A,#N/A,TRUE,"Door"}</definedName>
    <definedName name="SAM_5_1" localSheetId="16" hidden="1">{#N/A,#N/A,TRUE,"Basic";#N/A,#N/A,TRUE,"EXT-TABLE";#N/A,#N/A,TRUE,"STEEL";#N/A,#N/A,TRUE,"INT-Table";#N/A,#N/A,TRUE,"STEEL";#N/A,#N/A,TRUE,"Door"}</definedName>
    <definedName name="SAM_5_1" localSheetId="21" hidden="1">{#N/A,#N/A,TRUE,"Basic";#N/A,#N/A,TRUE,"EXT-TABLE";#N/A,#N/A,TRUE,"STEEL";#N/A,#N/A,TRUE,"INT-Table";#N/A,#N/A,TRUE,"STEEL";#N/A,#N/A,TRUE,"Door"}</definedName>
    <definedName name="SAM_5_1" localSheetId="5" hidden="1">{#N/A,#N/A,TRUE,"Basic";#N/A,#N/A,TRUE,"EXT-TABLE";#N/A,#N/A,TRUE,"STEEL";#N/A,#N/A,TRUE,"INT-Table";#N/A,#N/A,TRUE,"STEEL";#N/A,#N/A,TRUE,"Door"}</definedName>
    <definedName name="SAM_5_1" localSheetId="13" hidden="1">{#N/A,#N/A,TRUE,"Basic";#N/A,#N/A,TRUE,"EXT-TABLE";#N/A,#N/A,TRUE,"STEEL";#N/A,#N/A,TRUE,"INT-Table";#N/A,#N/A,TRUE,"STEEL";#N/A,#N/A,TRUE,"Door"}</definedName>
    <definedName name="SAM_5_1" localSheetId="14" hidden="1">{#N/A,#N/A,TRUE,"Basic";#N/A,#N/A,TRUE,"EXT-TABLE";#N/A,#N/A,TRUE,"STEEL";#N/A,#N/A,TRUE,"INT-Table";#N/A,#N/A,TRUE,"STEEL";#N/A,#N/A,TRUE,"Door"}</definedName>
    <definedName name="SAM_5_1" localSheetId="15" hidden="1">{#N/A,#N/A,TRUE,"Basic";#N/A,#N/A,TRUE,"EXT-TABLE";#N/A,#N/A,TRUE,"STEEL";#N/A,#N/A,TRUE,"INT-Table";#N/A,#N/A,TRUE,"STEEL";#N/A,#N/A,TRUE,"Door"}</definedName>
    <definedName name="SAM_5_1" hidden="1">{#N/A,#N/A,TRUE,"Basic";#N/A,#N/A,TRUE,"EXT-TABLE";#N/A,#N/A,TRUE,"STEEL";#N/A,#N/A,TRUE,"INT-Table";#N/A,#N/A,TRUE,"STEEL";#N/A,#N/A,TRUE,"Door"}</definedName>
    <definedName name="SAM_5_2" localSheetId="3" hidden="1">{#N/A,#N/A,TRUE,"Basic";#N/A,#N/A,TRUE,"EXT-TABLE";#N/A,#N/A,TRUE,"STEEL";#N/A,#N/A,TRUE,"INT-Table";#N/A,#N/A,TRUE,"STEEL";#N/A,#N/A,TRUE,"Door"}</definedName>
    <definedName name="SAM_5_2" localSheetId="2" hidden="1">{#N/A,#N/A,TRUE,"Basic";#N/A,#N/A,TRUE,"EXT-TABLE";#N/A,#N/A,TRUE,"STEEL";#N/A,#N/A,TRUE,"INT-Table";#N/A,#N/A,TRUE,"STEEL";#N/A,#N/A,TRUE,"Door"}</definedName>
    <definedName name="SAM_5_2" localSheetId="4" hidden="1">{#N/A,#N/A,TRUE,"Basic";#N/A,#N/A,TRUE,"EXT-TABLE";#N/A,#N/A,TRUE,"STEEL";#N/A,#N/A,TRUE,"INT-Table";#N/A,#N/A,TRUE,"STEEL";#N/A,#N/A,TRUE,"Door"}</definedName>
    <definedName name="SAM_5_2" localSheetId="16" hidden="1">{#N/A,#N/A,TRUE,"Basic";#N/A,#N/A,TRUE,"EXT-TABLE";#N/A,#N/A,TRUE,"STEEL";#N/A,#N/A,TRUE,"INT-Table";#N/A,#N/A,TRUE,"STEEL";#N/A,#N/A,TRUE,"Door"}</definedName>
    <definedName name="SAM_5_2" localSheetId="21" hidden="1">{#N/A,#N/A,TRUE,"Basic";#N/A,#N/A,TRUE,"EXT-TABLE";#N/A,#N/A,TRUE,"STEEL";#N/A,#N/A,TRUE,"INT-Table";#N/A,#N/A,TRUE,"STEEL";#N/A,#N/A,TRUE,"Door"}</definedName>
    <definedName name="SAM_5_2" localSheetId="5" hidden="1">{#N/A,#N/A,TRUE,"Basic";#N/A,#N/A,TRUE,"EXT-TABLE";#N/A,#N/A,TRUE,"STEEL";#N/A,#N/A,TRUE,"INT-Table";#N/A,#N/A,TRUE,"STEEL";#N/A,#N/A,TRUE,"Door"}</definedName>
    <definedName name="SAM_5_2" localSheetId="13" hidden="1">{#N/A,#N/A,TRUE,"Basic";#N/A,#N/A,TRUE,"EXT-TABLE";#N/A,#N/A,TRUE,"STEEL";#N/A,#N/A,TRUE,"INT-Table";#N/A,#N/A,TRUE,"STEEL";#N/A,#N/A,TRUE,"Door"}</definedName>
    <definedName name="SAM_5_2" localSheetId="14" hidden="1">{#N/A,#N/A,TRUE,"Basic";#N/A,#N/A,TRUE,"EXT-TABLE";#N/A,#N/A,TRUE,"STEEL";#N/A,#N/A,TRUE,"INT-Table";#N/A,#N/A,TRUE,"STEEL";#N/A,#N/A,TRUE,"Door"}</definedName>
    <definedName name="SAM_5_2" localSheetId="15" hidden="1">{#N/A,#N/A,TRUE,"Basic";#N/A,#N/A,TRUE,"EXT-TABLE";#N/A,#N/A,TRUE,"STEEL";#N/A,#N/A,TRUE,"INT-Table";#N/A,#N/A,TRUE,"STEEL";#N/A,#N/A,TRUE,"Door"}</definedName>
    <definedName name="SAM_5_2" hidden="1">{#N/A,#N/A,TRUE,"Basic";#N/A,#N/A,TRUE,"EXT-TABLE";#N/A,#N/A,TRUE,"STEEL";#N/A,#N/A,TRUE,"INT-Table";#N/A,#N/A,TRUE,"STEEL";#N/A,#N/A,TRUE,"Door"}</definedName>
    <definedName name="SAP.003.BEL022_CABLES.KFP_CABLE_NUMBER" localSheetId="23">#REF!</definedName>
    <definedName name="SAP.003.BEL022_CABLES.KFP_CABLE_NUMBER">#REF!</definedName>
    <definedName name="SAP.003.BEL022_CABLES.KFP_DESCRIPTION" localSheetId="23">#REF!</definedName>
    <definedName name="SAP.003.BEL022_CABLES.KFP_DESCRIPTION">#REF!</definedName>
    <definedName name="SAP.003.BEL022_CABLES.KFP_DESTINATION_ID" localSheetId="23">#REF!</definedName>
    <definedName name="SAP.003.BEL022_CABLES.KFP_DESTINATION_ID">#REF!</definedName>
    <definedName name="SAP.003.BEL022_CABLES.KFP_DESTINATION_LOC" localSheetId="23">#REF!</definedName>
    <definedName name="SAP.003.BEL022_CABLES.KFP_DESTINATION_LOC">#REF!</definedName>
    <definedName name="SAP.003.BEL022_CABLES.KFP_DESTINATION_ROOM" localSheetId="23">#REF!</definedName>
    <definedName name="SAP.003.BEL022_CABLES.KFP_DESTINATION_ROOM">#REF!</definedName>
    <definedName name="SAP.003.BEL022_CABLES.KFP_DRAWING_NUMBER" localSheetId="23">#REF!</definedName>
    <definedName name="SAP.003.BEL022_CABLES.KFP_DRAWING_NUMBER">#REF!</definedName>
    <definedName name="SAP.003.BEL022_CABLES.KFP_ENGINEERING_SZENARIO" localSheetId="23">#REF!</definedName>
    <definedName name="SAP.003.BEL022_CABLES.KFP_ENGINEERING_SZENARIO">#REF!</definedName>
    <definedName name="SAP.003.BEL022_CABLES.KFP_INPUT_ORIG_CABLE" localSheetId="23">#REF!</definedName>
    <definedName name="SAP.003.BEL022_CABLES.KFP_INPUT_ORIG_CABLE">#REF!</definedName>
    <definedName name="SAP.003.BEL022_CABLES.KFP_INTERMEDIATE_ID" localSheetId="23">#REF!</definedName>
    <definedName name="SAP.003.BEL022_CABLES.KFP_INTERMEDIATE_ID">#REF!</definedName>
    <definedName name="SAP.003.BEL022_CABLES.KFP_KKS" localSheetId="23">#REF!</definedName>
    <definedName name="SAP.003.BEL022_CABLES.KFP_KKS">#REF!</definedName>
    <definedName name="SAP.003.BEL022_CABLES.KFP_LAY_DATE" localSheetId="23">#REF!</definedName>
    <definedName name="SAP.003.BEL022_CABLES.KFP_LAY_DATE">#REF!</definedName>
    <definedName name="SAP.003.BEL022_CABLES.KFP_LAY_LENGTH" localSheetId="23">#REF!</definedName>
    <definedName name="SAP.003.BEL022_CABLES.KFP_LAY_LENGTH">#REF!</definedName>
    <definedName name="SAP.003.BEL022_CABLES.KFP_LEVEL" localSheetId="23">#REF!</definedName>
    <definedName name="SAP.003.BEL022_CABLES.KFP_LEVEL">#REF!</definedName>
    <definedName name="SAP.003.BEL022_CABLES.KFP_OPTION_1" localSheetId="23">#REF!</definedName>
    <definedName name="SAP.003.BEL022_CABLES.KFP_OPTION_1">#REF!</definedName>
    <definedName name="SAP.003.BEL022_CABLES.KFP_OPTION_2" localSheetId="23">#REF!</definedName>
    <definedName name="SAP.003.BEL022_CABLES.KFP_OPTION_2">#REF!</definedName>
    <definedName name="SAP.003.BEL022_CABLES.KFP_ORIGIN_ID" localSheetId="23">#REF!</definedName>
    <definedName name="SAP.003.BEL022_CABLES.KFP_ORIGIN_ID">#REF!</definedName>
    <definedName name="SAP.003.BEL022_CABLES.KFP_ORIGIN_KEY" localSheetId="23">#REF!</definedName>
    <definedName name="SAP.003.BEL022_CABLES.KFP_ORIGIN_KEY">#REF!</definedName>
    <definedName name="SAP.003.BEL022_CABLES.KFP_ORIGIN_LOC" localSheetId="23">#REF!</definedName>
    <definedName name="SAP.003.BEL022_CABLES.KFP_ORIGIN_LOC">#REF!</definedName>
    <definedName name="SAP.003.BEL022_CABLES.KFP_ORIGIN_ROOM" localSheetId="23">#REF!</definedName>
    <definedName name="SAP.003.BEL022_CABLES.KFP_ORIGIN_ROOM">#REF!</definedName>
    <definedName name="SAP.003.BEL022_CABLES.KFP_PLANNED_LENGTH" localSheetId="23">#REF!</definedName>
    <definedName name="SAP.003.BEL022_CABLES.KFP_PLANNED_LENGTH">#REF!</definedName>
    <definedName name="SAP.003.BEL022_CABLES.KFP_PROKABEL_CHANGE" localSheetId="23">#REF!</definedName>
    <definedName name="SAP.003.BEL022_CABLES.KFP_PROKABEL_CHANGE">#REF!</definedName>
    <definedName name="SAP.003.BEL022_CABLES.KFP_ROUTED_LENGTH" localSheetId="23">#REF!</definedName>
    <definedName name="SAP.003.BEL022_CABLES.KFP_ROUTED_LENGTH">#REF!</definedName>
    <definedName name="SAP.003.BEL022_CABLES.KFP_ROUTING_NUMBER" localSheetId="23">#REF!</definedName>
    <definedName name="SAP.003.BEL022_CABLES.KFP_ROUTING_NUMBER">#REF!</definedName>
    <definedName name="SAP.003.BEL022_CABLES.KFP_RPP_SOURCE" localSheetId="23">#REF!</definedName>
    <definedName name="SAP.003.BEL022_CABLES.KFP_RPP_SOURCE">#REF!</definedName>
    <definedName name="SAP.003.BEL022_CABLES.KFP_SITE_CHANGE" localSheetId="23">#REF!</definedName>
    <definedName name="SAP.003.BEL022_CABLES.KFP_SITE_CHANGE">#REF!</definedName>
    <definedName name="SAP.003.BEL022_CABLES.KFP_STATUS_INPUT_CABLES" localSheetId="23">#REF!</definedName>
    <definedName name="SAP.003.BEL022_CABLES.KFP_STATUS_INPUT_CABLES">#REF!</definedName>
    <definedName name="SAP.003.BEL022_CABLES.KFP_TYPE_KEY" localSheetId="23">#REF!</definedName>
    <definedName name="SAP.003.BEL022_CABLES.KFP_TYPE_KEY">#REF!</definedName>
    <definedName name="SAP.003.BEL022_COMPONENTS.KFP_AABBCC_CODE_COMPONENTS" localSheetId="23">#REF!</definedName>
    <definedName name="SAP.003.BEL022_COMPONENTS.KFP_AABBCC_CODE_COMPONENTS">#REF!</definedName>
    <definedName name="SAP.003.BEL022_COMPONENTS.KFP_DESCRIPTION" localSheetId="23">#REF!</definedName>
    <definedName name="SAP.003.BEL022_COMPONENTS.KFP_DESCRIPTION">#REF!</definedName>
    <definedName name="SAP.003.BEL022_COMPONENTS.KFP_DRAWING_NUMBER" localSheetId="23">#REF!</definedName>
    <definedName name="SAP.003.BEL022_COMPONENTS.KFP_DRAWING_NUMBER">#REF!</definedName>
    <definedName name="SAP.003.BEL022_COMPONENTS.KFP_ENGINEERING_SZENARIO" localSheetId="23">#REF!</definedName>
    <definedName name="SAP.003.BEL022_COMPONENTS.KFP_ENGINEERING_SZENARIO">#REF!</definedName>
    <definedName name="SAP.003.BEL022_COMPONENTS.KFP_KKS" localSheetId="23">#REF!</definedName>
    <definedName name="SAP.003.BEL022_COMPONENTS.KFP_KKS">#REF!</definedName>
    <definedName name="SAP.003.BEL022_COMPONENTS.KFP_MANUFACTURER" localSheetId="23">#REF!</definedName>
    <definedName name="SAP.003.BEL022_COMPONENTS.KFP_MANUFACTURER">#REF!</definedName>
    <definedName name="SAP.003.BEL022_COMPONENTS.KFP_MANUFACTURER_TYPE" localSheetId="23">#REF!</definedName>
    <definedName name="SAP.003.BEL022_COMPONENTS.KFP_MANUFACTURER_TYPE">#REF!</definedName>
    <definedName name="SAP.003.BEL022_COMPONENTS.KFP_ORIGIN_KEY" localSheetId="23">#REF!</definedName>
    <definedName name="SAP.003.BEL022_COMPONENTS.KFP_ORIGIN_KEY">#REF!</definedName>
    <definedName name="SAP.003.BEL022_COMPONENTS.KFP_REMARK_COMPONENTS" localSheetId="23">#REF!</definedName>
    <definedName name="SAP.003.BEL022_COMPONENTS.KFP_REMARK_COMPONENTS">#REF!</definedName>
    <definedName name="SAP.003.BEL022_COMPONENTS.KFP_ROOM_NUMBER_COMPONENTS" localSheetId="23">#REF!</definedName>
    <definedName name="SAP.003.BEL022_COMPONENTS.KFP_ROOM_NUMBER_COMPONENTS">#REF!</definedName>
    <definedName name="SAP.003.BEL022_COMPONENTS.KFP_RPP_SOURCE" localSheetId="23">#REF!</definedName>
    <definedName name="SAP.003.BEL022_COMPONENTS.KFP_RPP_SOURCE">#REF!</definedName>
    <definedName name="SAP.003.BEL022_COMPONENTS.KFP_STATUS_INPUT_COMPONENTS" localSheetId="23">#REF!</definedName>
    <definedName name="SAP.003.BEL022_COMPONENTS.KFP_STATUS_INPUT_COMPONENTS">#REF!</definedName>
    <definedName name="SAP.003.BEL022_COMPONENTS.KFP_TECH_DESCRIPTION" localSheetId="23">#REF!</definedName>
    <definedName name="SAP.003.BEL022_COMPONENTS.KFP_TECH_DESCRIPTION">#REF!</definedName>
    <definedName name="SAP.003.BEL022_COMPONENTS.KFP_TYPE_OF_EQUIPMENT" localSheetId="23">#REF!</definedName>
    <definedName name="SAP.003.BEL022_COMPONENTS.KFP_TYPE_OF_EQUIPMENT">#REF!</definedName>
    <definedName name="SAP.003.BEL022_E_CONSUMERS.KFP_AABBCC_CODE_E_CONSUMERS" localSheetId="23">#REF!</definedName>
    <definedName name="SAP.003.BEL022_E_CONSUMERS.KFP_AABBCC_CODE_E_CONSUMERS">#REF!</definedName>
    <definedName name="SAP.003.BEL022_E_CONSUMERS.KFP_AMBIENT_TEMPERATURE" localSheetId="23">#REF!</definedName>
    <definedName name="SAP.003.BEL022_E_CONSUMERS.KFP_AMBIENT_TEMPERATURE">#REF!</definedName>
    <definedName name="SAP.003.BEL022_E_CONSUMERS.KFP_BIMETAL_FROM" localSheetId="23">#REF!</definedName>
    <definedName name="SAP.003.BEL022_E_CONSUMERS.KFP_BIMETAL_FROM">#REF!</definedName>
    <definedName name="SAP.003.BEL022_E_CONSUMERS.KFP_BIMETAL_TO" localSheetId="23">#REF!</definedName>
    <definedName name="SAP.003.BEL022_E_CONSUMERS.KFP_BIMETAL_TO">#REF!</definedName>
    <definedName name="SAP.003.BEL022_E_CONSUMERS.KFP_BLACK_BOX_FEEDER_LOCATION" localSheetId="23">#REF!</definedName>
    <definedName name="SAP.003.BEL022_E_CONSUMERS.KFP_BLACK_BOX_FEEDER_LOCATION">#REF!</definedName>
    <definedName name="SAP.003.BEL022_E_CONSUMERS.KFP_BLACK_BOX_SYSTEM" localSheetId="23">#REF!</definedName>
    <definedName name="SAP.003.BEL022_E_CONSUMERS.KFP_BLACK_BOX_SYSTEM">#REF!</definedName>
    <definedName name="SAP.003.BEL022_E_CONSUMERS.KFP_DEGREE_OF_PROTECTION" localSheetId="23">#REF!</definedName>
    <definedName name="SAP.003.BEL022_E_CONSUMERS.KFP_DEGREE_OF_PROTECTION">#REF!</definedName>
    <definedName name="SAP.003.BEL022_E_CONSUMERS.KFP_DESCRIPTION" localSheetId="23">#REF!</definedName>
    <definedName name="SAP.003.BEL022_E_CONSUMERS.KFP_DESCRIPTION">#REF!</definedName>
    <definedName name="SAP.003.BEL022_E_CONSUMERS.KFP_DRAWING_NUMBER" localSheetId="23">#REF!</definedName>
    <definedName name="SAP.003.BEL022_E_CONSUMERS.KFP_DRAWING_NUMBER">#REF!</definedName>
    <definedName name="SAP.003.BEL022_E_CONSUMERS.KFP_ENGINEERING_SCOPE" localSheetId="23">#REF!</definedName>
    <definedName name="SAP.003.BEL022_E_CONSUMERS.KFP_ENGINEERING_SCOPE">#REF!</definedName>
    <definedName name="SAP.003.BEL022_E_CONSUMERS.KFP_ENGINEERING_SZENARIO" localSheetId="23">#REF!</definedName>
    <definedName name="SAP.003.BEL022_E_CONSUMERS.KFP_ENGINEERING_SZENARIO">#REF!</definedName>
    <definedName name="SAP.003.BEL022_E_CONSUMERS.KFP_FEEDER_RATING" localSheetId="23">#REF!</definedName>
    <definedName name="SAP.003.BEL022_E_CONSUMERS.KFP_FEEDER_RATING">#REF!</definedName>
    <definedName name="SAP.003.BEL022_E_CONSUMERS.KFP_FUNCTION_AREA" localSheetId="23">#REF!</definedName>
    <definedName name="SAP.003.BEL022_E_CONSUMERS.KFP_FUNCTION_AREA">#REF!</definedName>
    <definedName name="SAP.003.BEL022_E_CONSUMERS.KFP_FUNCTION_GROUP_CODE" localSheetId="23">#REF!</definedName>
    <definedName name="SAP.003.BEL022_E_CONSUMERS.KFP_FUNCTION_GROUP_CODE">#REF!</definedName>
    <definedName name="SAP.003.BEL022_E_CONSUMERS.KFP_HEAVY_DUTY_START" localSheetId="23">#REF!</definedName>
    <definedName name="SAP.003.BEL022_E_CONSUMERS.KFP_HEAVY_DUTY_START">#REF!</definedName>
    <definedName name="SAP.003.BEL022_E_CONSUMERS.KFP_I_C_CONSUMER" localSheetId="23">#REF!</definedName>
    <definedName name="SAP.003.BEL022_E_CONSUMERS.KFP_I_C_CONSUMER">#REF!</definedName>
    <definedName name="SAP.003.BEL022_E_CONSUMERS.KFP_INPUT_ORIG_E_CONSUMERS" localSheetId="23">#REF!</definedName>
    <definedName name="SAP.003.BEL022_E_CONSUMERS.KFP_INPUT_ORIG_E_CONSUMERS">#REF!</definedName>
    <definedName name="SAP.003.BEL022_E_CONSUMERS.KFP_KKS" localSheetId="23">#REF!</definedName>
    <definedName name="SAP.003.BEL022_E_CONSUMERS.KFP_KKS">#REF!</definedName>
    <definedName name="SAP.003.BEL022_E_CONSUMERS.KFP_LOCAL_CONTROL" localSheetId="23">#REF!</definedName>
    <definedName name="SAP.003.BEL022_E_CONSUMERS.KFP_LOCAL_CONTROL">#REF!</definedName>
    <definedName name="SAP.003.BEL022_E_CONSUMERS.KFP_MSR_CONFIGURATION" localSheetId="23">#REF!</definedName>
    <definedName name="SAP.003.BEL022_E_CONSUMERS.KFP_MSR_CONFIGURATION">#REF!</definedName>
    <definedName name="SAP.003.BEL022_E_CONSUMERS.KFP_MSR_VARIANT" localSheetId="23">#REF!</definedName>
    <definedName name="SAP.003.BEL022_E_CONSUMERS.KFP_MSR_VARIANT">#REF!</definedName>
    <definedName name="SAP.003.BEL022_E_CONSUMERS.KFP_ORDERING_DEPARTMENT" localSheetId="23">#REF!</definedName>
    <definedName name="SAP.003.BEL022_E_CONSUMERS.KFP_ORDERING_DEPARTMENT">#REF!</definedName>
    <definedName name="SAP.003.BEL022_E_CONSUMERS.KFP_ORIGIN_KEY" localSheetId="23">#REF!</definedName>
    <definedName name="SAP.003.BEL022_E_CONSUMERS.KFP_ORIGIN_KEY">#REF!</definedName>
    <definedName name="SAP.003.BEL022_E_CONSUMERS.KFP_POWER_SOURCE" localSheetId="23">#REF!</definedName>
    <definedName name="SAP.003.BEL022_E_CONSUMERS.KFP_POWER_SOURCE">#REF!</definedName>
    <definedName name="SAP.003.BEL022_E_CONSUMERS.KFP_RATED_CURRENT" localSheetId="23">#REF!</definedName>
    <definedName name="SAP.003.BEL022_E_CONSUMERS.KFP_RATED_CURRENT">#REF!</definedName>
    <definedName name="SAP.003.BEL022_E_CONSUMERS.KFP_RATED_POWER" localSheetId="23">#REF!</definedName>
    <definedName name="SAP.003.BEL022_E_CONSUMERS.KFP_RATED_POWER">#REF!</definedName>
    <definedName name="SAP.003.BEL022_E_CONSUMERS.KFP_RATED_VOLTAGE" localSheetId="23">#REF!</definedName>
    <definedName name="SAP.003.BEL022_E_CONSUMERS.KFP_RATED_VOLTAGE">#REF!</definedName>
    <definedName name="SAP.003.BEL022_E_CONSUMERS.KFP_REMARK_E_CONSUMERS" localSheetId="23">#REF!</definedName>
    <definedName name="SAP.003.BEL022_E_CONSUMERS.KFP_REMARK_E_CONSUMERS">#REF!</definedName>
    <definedName name="SAP.003.BEL022_E_CONSUMERS.KFP_REQUIRED_POWER" localSheetId="23">#REF!</definedName>
    <definedName name="SAP.003.BEL022_E_CONSUMERS.KFP_REQUIRED_POWER">#REF!</definedName>
    <definedName name="SAP.003.BEL022_E_CONSUMERS.KFP_ROOM_NUMBER_E_CONSUMERS" localSheetId="23">#REF!</definedName>
    <definedName name="SAP.003.BEL022_E_CONSUMERS.KFP_ROOM_NUMBER_E_CONSUMERS">#REF!</definedName>
    <definedName name="SAP.003.BEL022_E_CONSUMERS.KFP_ROOM_NUMBER_SWITCHGEAR" localSheetId="23">#REF!</definedName>
    <definedName name="SAP.003.BEL022_E_CONSUMERS.KFP_ROOM_NUMBER_SWITCHGEAR">#REF!</definedName>
    <definedName name="SAP.003.BEL022_E_CONSUMERS.KFP_ROOM_TERMINATION_POINT" localSheetId="23">#REF!</definedName>
    <definedName name="SAP.003.BEL022_E_CONSUMERS.KFP_ROOM_TERMINATION_POINT">#REF!</definedName>
    <definedName name="SAP.003.BEL022_E_CONSUMERS.KFP_RPP_SOURCE" localSheetId="23">#REF!</definedName>
    <definedName name="SAP.003.BEL022_E_CONSUMERS.KFP_RPP_SOURCE">#REF!</definedName>
    <definedName name="SAP.003.BEL022_E_CONSUMERS.KFP_RUNNING_TIME" localSheetId="23">#REF!</definedName>
    <definedName name="SAP.003.BEL022_E_CONSUMERS.KFP_RUNNING_TIME">#REF!</definedName>
    <definedName name="SAP.003.BEL022_E_CONSUMERS.KFP_SCAN_TIME_E_CONSUMERS" localSheetId="23">#REF!</definedName>
    <definedName name="SAP.003.BEL022_E_CONSUMERS.KFP_SCAN_TIME_E_CONSUMERS">#REF!</definedName>
    <definedName name="SAP.003.BEL022_E_CONSUMERS.KFP_SIMULTAN_FACTOR" localSheetId="23">#REF!</definedName>
    <definedName name="SAP.003.BEL022_E_CONSUMERS.KFP_SIMULTAN_FACTOR">#REF!</definedName>
    <definedName name="SAP.003.BEL022_E_CONSUMERS.KFP_STANDARD" localSheetId="23">#REF!</definedName>
    <definedName name="SAP.003.BEL022_E_CONSUMERS.KFP_STANDARD">#REF!</definedName>
    <definedName name="SAP.003.BEL022_E_CONSUMERS.KFP_START_UP_FACTOR" localSheetId="23">#REF!</definedName>
    <definedName name="SAP.003.BEL022_E_CONSUMERS.KFP_START_UP_FACTOR">#REF!</definedName>
    <definedName name="SAP.003.BEL022_E_CONSUMERS.KFP_STATUS_ENG_E_CONSUMERS" localSheetId="23">#REF!</definedName>
    <definedName name="SAP.003.BEL022_E_CONSUMERS.KFP_STATUS_ENG_E_CONSUMERS">#REF!</definedName>
    <definedName name="SAP.003.BEL022_E_CONSUMERS.KFP_STATUS_INPUT_E_CONSUMERS" localSheetId="23">#REF!</definedName>
    <definedName name="SAP.003.BEL022_E_CONSUMERS.KFP_STATUS_INPUT_E_CONSUMERS">#REF!</definedName>
    <definedName name="SAP.003.BEL022_E_CONSUMERS.KFP_SWITCHGEAR_FEEDER_LOCATION" localSheetId="23">#REF!</definedName>
    <definedName name="SAP.003.BEL022_E_CONSUMERS.KFP_SWITCHGEAR_FEEDER_LOCATION">#REF!</definedName>
    <definedName name="SAP.003.BEL022_E_CONSUMERS.KFP_TERMINATION_POINT" localSheetId="23">#REF!</definedName>
    <definedName name="SAP.003.BEL022_E_CONSUMERS.KFP_TERMINATION_POINT">#REF!</definedName>
    <definedName name="SAP.003.BEL022_E_CONSUMERS.KFP_TYPE_OF_DRIVE" localSheetId="23">#REF!</definedName>
    <definedName name="SAP.003.BEL022_E_CONSUMERS.KFP_TYPE_OF_DRIVE">#REF!</definedName>
    <definedName name="SAP.003.BEL022_E_CONSUMERS.KFP_TYPE_OF_FEEDER" localSheetId="23">#REF!</definedName>
    <definedName name="SAP.003.BEL022_E_CONSUMERS.KFP_TYPE_OF_FEEDER">#REF!</definedName>
    <definedName name="SAP.003.BEL022_E_CONSUMERS.KFP_TYPE_OF_SWITCH" localSheetId="23">#REF!</definedName>
    <definedName name="SAP.003.BEL022_E_CONSUMERS.KFP_TYPE_OF_SWITCH">#REF!</definedName>
    <definedName name="SAP.003.BEL022_E_CONSUMERS.KFP_TYPE_OF_VOLTAGE" localSheetId="23">#REF!</definedName>
    <definedName name="SAP.003.BEL022_E_CONSUMERS.KFP_TYPE_OF_VOLTAGE">#REF!</definedName>
    <definedName name="SAP.003.BEL022_MEASUREMENT.KFP_AABBCC_CODE_MEASUREMENT" localSheetId="23">#REF!</definedName>
    <definedName name="SAP.003.BEL022_MEASUREMENT.KFP_AABBCC_CODE_MEASUREMENT">#REF!</definedName>
    <definedName name="SAP.003.BEL022_MEASUREMENT.KFP_AMBIENT_TEMPERATURE" localSheetId="23">#REF!</definedName>
    <definedName name="SAP.003.BEL022_MEASUREMENT.KFP_AMBIENT_TEMPERATURE">#REF!</definedName>
    <definedName name="SAP.003.BEL022_MEASUREMENT.KFP_BLACK_BOX_SYSTEM" localSheetId="23">#REF!</definedName>
    <definedName name="SAP.003.BEL022_MEASUREMENT.KFP_BLACK_BOX_SYSTEM">#REF!</definedName>
    <definedName name="SAP.003.BEL022_MEASUREMENT.KFP_DEGREE_OF_PROTECTION" localSheetId="23">#REF!</definedName>
    <definedName name="SAP.003.BEL022_MEASUREMENT.KFP_DEGREE_OF_PROTECTION">#REF!</definedName>
    <definedName name="SAP.003.BEL022_MEASUREMENT.KFP_DESCRIPTION" localSheetId="23">#REF!</definedName>
    <definedName name="SAP.003.BEL022_MEASUREMENT.KFP_DESCRIPTION">#REF!</definedName>
    <definedName name="SAP.003.BEL022_MEASUREMENT.KFP_DEVICE_DESIGN" localSheetId="23">#REF!</definedName>
    <definedName name="SAP.003.BEL022_MEASUREMENT.KFP_DEVICE_DESIGN">#REF!</definedName>
    <definedName name="SAP.003.BEL022_MEASUREMENT.KFP_DRAWING_NUMBER" localSheetId="23">#REF!</definedName>
    <definedName name="SAP.003.BEL022_MEASUREMENT.KFP_DRAWING_NUMBER">#REF!</definedName>
    <definedName name="SAP.003.BEL022_MEASUREMENT.KFP_ENGINEERING_SCOPE" localSheetId="23">#REF!</definedName>
    <definedName name="SAP.003.BEL022_MEASUREMENT.KFP_ENGINEERING_SCOPE">#REF!</definedName>
    <definedName name="SAP.003.BEL022_MEASUREMENT.KFP_ENGINEERING_SZENARIO" localSheetId="23">#REF!</definedName>
    <definedName name="SAP.003.BEL022_MEASUREMENT.KFP_ENGINEERING_SZENARIO">#REF!</definedName>
    <definedName name="SAP.003.BEL022_MEASUREMENT.KFP_EQUIPMENT_CODE" localSheetId="23">#REF!</definedName>
    <definedName name="SAP.003.BEL022_MEASUREMENT.KFP_EQUIPMENT_CODE">#REF!</definedName>
    <definedName name="SAP.003.BEL022_MEASUREMENT.KFP_FUNCTION_AREA" localSheetId="23">#REF!</definedName>
    <definedName name="SAP.003.BEL022_MEASUREMENT.KFP_FUNCTION_AREA">#REF!</definedName>
    <definedName name="SAP.003.BEL022_MEASUREMENT.KFP_FUNCTION_GROUP_CODE" localSheetId="23">#REF!</definedName>
    <definedName name="SAP.003.BEL022_MEASUREMENT.KFP_FUNCTION_GROUP_CODE">#REF!</definedName>
    <definedName name="SAP.003.BEL022_MEASUREMENT.KFP_ID_CODE_PARENT_KKS2" localSheetId="23">#REF!</definedName>
    <definedName name="SAP.003.BEL022_MEASUREMENT.KFP_ID_CODE_PARENT_KKS2">#REF!</definedName>
    <definedName name="SAP.003.BEL022_MEASUREMENT.KFP_INPUT_ORIG_MEASUREMENT" localSheetId="23">#REF!</definedName>
    <definedName name="SAP.003.BEL022_MEASUREMENT.KFP_INPUT_ORIG_MEASUREMENT">#REF!</definedName>
    <definedName name="SAP.003.BEL022_MEASUREMENT.KFP_KKS" localSheetId="23">#REF!</definedName>
    <definedName name="SAP.003.BEL022_MEASUREMENT.KFP_KKS">#REF!</definedName>
    <definedName name="SAP.003.BEL022_MEASUREMENT.KFP_MANUFACTURER" localSheetId="23">#REF!</definedName>
    <definedName name="SAP.003.BEL022_MEASUREMENT.KFP_MANUFACTURER">#REF!</definedName>
    <definedName name="SAP.003.BEL022_MEASUREMENT.KFP_MANUFACTURER_TYPE" localSheetId="23">#REF!</definedName>
    <definedName name="SAP.003.BEL022_MEASUREMENT.KFP_MANUFACTURER_TYPE">#REF!</definedName>
    <definedName name="SAP.003.BEL022_MEASUREMENT.KFP_MATERIAL_CONNECT_MEASURE" localSheetId="23">#REF!</definedName>
    <definedName name="SAP.003.BEL022_MEASUREMENT.KFP_MATERIAL_CONNECT_MEASURE">#REF!</definedName>
    <definedName name="SAP.003.BEL022_MEASUREMENT.KFP_MAX_ALLOWED_WORK_PRESSURE" localSheetId="23">#REF!</definedName>
    <definedName name="SAP.003.BEL022_MEASUREMENT.KFP_MAX_ALLOWED_WORK_PRESSURE">#REF!</definedName>
    <definedName name="SAP.003.BEL022_MEASUREMENT.KFP_MAX_ALLOWED_WORK_TEMP" localSheetId="23">#REF!</definedName>
    <definedName name="SAP.003.BEL022_MEASUREMENT.KFP_MAX_ALLOWED_WORK_TEMP">#REF!</definedName>
    <definedName name="SAP.003.BEL022_MEASUREMENT.KFP_MEASURING_ACCURACY" localSheetId="23">#REF!</definedName>
    <definedName name="SAP.003.BEL022_MEASUREMENT.KFP_MEASURING_ACCURACY">#REF!</definedName>
    <definedName name="SAP.003.BEL022_MEASUREMENT.KFP_MECHANICAL_ACCESSORIES" localSheetId="23">#REF!</definedName>
    <definedName name="SAP.003.BEL022_MEASUREMENT.KFP_MECHANICAL_ACCESSORIES">#REF!</definedName>
    <definedName name="SAP.003.BEL022_MEASUREMENT.KFP_MECHANICAL_CONFIGURATION" localSheetId="23">#REF!</definedName>
    <definedName name="SAP.003.BEL022_MEASUREMENT.KFP_MECHANICAL_CONFIGURATION">#REF!</definedName>
    <definedName name="SAP.003.BEL022_MEASUREMENT.KFP_MEDIUM" localSheetId="23">#REF!</definedName>
    <definedName name="SAP.003.BEL022_MEASUREMENT.KFP_MEDIUM">#REF!</definedName>
    <definedName name="SAP.003.BEL022_MEASUREMENT.KFP_MIN_ALLOWED_WORK_PRESSURE" localSheetId="23">#REF!</definedName>
    <definedName name="SAP.003.BEL022_MEASUREMENT.KFP_MIN_ALLOWED_WORK_PRESSURE">#REF!</definedName>
    <definedName name="SAP.003.BEL022_MEASUREMENT.KFP_MSR_APPLICATION" localSheetId="23">#REF!</definedName>
    <definedName name="SAP.003.BEL022_MEASUREMENT.KFP_MSR_APPLICATION">#REF!</definedName>
    <definedName name="SAP.003.BEL022_MEASUREMENT.KFP_MSR_CONFIGURATION" localSheetId="23">#REF!</definedName>
    <definedName name="SAP.003.BEL022_MEASUREMENT.KFP_MSR_CONFIGURATION">#REF!</definedName>
    <definedName name="SAP.003.BEL022_MEASUREMENT.KFP_MSR_VARIANT" localSheetId="23">#REF!</definedName>
    <definedName name="SAP.003.BEL022_MEASUREMENT.KFP_MSR_VARIANT">#REF!</definedName>
    <definedName name="SAP.003.BEL022_MEASUREMENT.KFP_NOMINAL_DIAMETER" localSheetId="23">#REF!</definedName>
    <definedName name="SAP.003.BEL022_MEASUREMENT.KFP_NOMINAL_DIAMETER">#REF!</definedName>
    <definedName name="SAP.003.BEL022_MEASUREMENT.KFP_ORDERING_DEPARTMENT" localSheetId="23">#REF!</definedName>
    <definedName name="SAP.003.BEL022_MEASUREMENT.KFP_ORDERING_DEPARTMENT">#REF!</definedName>
    <definedName name="SAP.003.BEL022_MEASUREMENT.KFP_ORIGIN_KEY" localSheetId="23">#REF!</definedName>
    <definedName name="SAP.003.BEL022_MEASUREMENT.KFP_ORIGIN_KEY">#REF!</definedName>
    <definedName name="SAP.003.BEL022_MEASUREMENT.KFP_RANGE_BEGIN" localSheetId="23">#REF!</definedName>
    <definedName name="SAP.003.BEL022_MEASUREMENT.KFP_RANGE_BEGIN">#REF!</definedName>
    <definedName name="SAP.003.BEL022_MEASUREMENT.KFP_RANGE_END" localSheetId="23">#REF!</definedName>
    <definedName name="SAP.003.BEL022_MEASUREMENT.KFP_RANGE_END">#REF!</definedName>
    <definedName name="SAP.003.BEL022_MEASUREMENT.KFP_REMARK_MEASUREMENT" localSheetId="23">#REF!</definedName>
    <definedName name="SAP.003.BEL022_MEASUREMENT.KFP_REMARK_MEASUREMENT">#REF!</definedName>
    <definedName name="SAP.003.BEL022_MEASUREMENT.KFP_ROOM_NUMBER_MEASUREMENT" localSheetId="23">#REF!</definedName>
    <definedName name="SAP.003.BEL022_MEASUREMENT.KFP_ROOM_NUMBER_MEASUREMENT">#REF!</definedName>
    <definedName name="SAP.003.BEL022_MEASUREMENT.KFP_ROOM_TERMINATION_POINT" localSheetId="23">#REF!</definedName>
    <definedName name="SAP.003.BEL022_MEASUREMENT.KFP_ROOM_TERMINATION_POINT">#REF!</definedName>
    <definedName name="SAP.003.BEL022_MEASUREMENT.KFP_RPP_SOURCE" localSheetId="23">#REF!</definedName>
    <definedName name="SAP.003.BEL022_MEASUREMENT.KFP_RPP_SOURCE">#REF!</definedName>
    <definedName name="SAP.003.BEL022_MEASUREMENT.KFP_RUNNING_TIME" localSheetId="23">#REF!</definedName>
    <definedName name="SAP.003.BEL022_MEASUREMENT.KFP_RUNNING_TIME">#REF!</definedName>
    <definedName name="SAP.003.BEL022_MEASUREMENT.KFP_SCAN_TIME_MEASUREMENT" localSheetId="23">#REF!</definedName>
    <definedName name="SAP.003.BEL022_MEASUREMENT.KFP_SCAN_TIME_MEASUREMENT">#REF!</definedName>
    <definedName name="SAP.003.BEL022_MEASUREMENT.KFP_SPECIAL_REQUIREMENTS" localSheetId="23">#REF!</definedName>
    <definedName name="SAP.003.BEL022_MEASUREMENT.KFP_SPECIAL_REQUIREMENTS">#REF!</definedName>
    <definedName name="SAP.003.BEL022_MEASUREMENT.KFP_STATUS_ENG_MEASUREMENT" localSheetId="23">#REF!</definedName>
    <definedName name="SAP.003.BEL022_MEASUREMENT.KFP_STATUS_ENG_MEASUREMENT">#REF!</definedName>
    <definedName name="SAP.003.BEL022_MEASUREMENT.KFP_STATUS_INPUT_MEASUREMENT" localSheetId="23">#REF!</definedName>
    <definedName name="SAP.003.BEL022_MEASUREMENT.KFP_STATUS_INPUT_MEASUREMENT">#REF!</definedName>
    <definedName name="SAP.003.BEL022_MEASUREMENT.KFP_SUPPLIER" localSheetId="23">#REF!</definedName>
    <definedName name="SAP.003.BEL022_MEASUREMENT.KFP_SUPPLIER">#REF!</definedName>
    <definedName name="SAP.003.BEL022_MEASUREMENT.KFP_TECHNICAL_DRAWING_NUMBER" localSheetId="23">#REF!</definedName>
    <definedName name="SAP.003.BEL022_MEASUREMENT.KFP_TECHNICAL_DRAWING_NUMBER">#REF!</definedName>
    <definedName name="SAP.003.BEL022_MEASUREMENT.KFP_TERMINATION_POINT" localSheetId="23">#REF!</definedName>
    <definedName name="SAP.003.BEL022_MEASUREMENT.KFP_TERMINATION_POINT">#REF!</definedName>
    <definedName name="SAP.003.BEL022_MEASUREMENT.KFP_UNIT" localSheetId="23">#REF!</definedName>
    <definedName name="SAP.003.BEL022_MEASUREMENT.KFP_UNIT">#REF!</definedName>
    <definedName name="SAP.003.BEL022_PIPEWORK.KFP_AABBCC_CODE_PIPEWORK" localSheetId="23">#REF!</definedName>
    <definedName name="SAP.003.BEL022_PIPEWORK.KFP_AABBCC_CODE_PIPEWORK">#REF!</definedName>
    <definedName name="SAP.003.BEL022_PIPEWORK.KFP_DESCRIPTION" localSheetId="23">#REF!</definedName>
    <definedName name="SAP.003.BEL022_PIPEWORK.KFP_DESCRIPTION">#REF!</definedName>
    <definedName name="SAP.003.BEL022_PIPEWORK.KFP_DRAWING_NUMBER" localSheetId="23">#REF!</definedName>
    <definedName name="SAP.003.BEL022_PIPEWORK.KFP_DRAWING_NUMBER">#REF!</definedName>
    <definedName name="SAP.003.BEL022_PIPEWORK.KFP_ENGINEERING_SZENARIO" localSheetId="23">#REF!</definedName>
    <definedName name="SAP.003.BEL022_PIPEWORK.KFP_ENGINEERING_SZENARIO">#REF!</definedName>
    <definedName name="SAP.003.BEL022_PIPEWORK.KFP_INNER_DIAMETER" localSheetId="23">#REF!</definedName>
    <definedName name="SAP.003.BEL022_PIPEWORK.KFP_INNER_DIAMETER">#REF!</definedName>
    <definedName name="SAP.003.BEL022_PIPEWORK.KFP_INSULATION_TECH_DETAILS" localSheetId="23">#REF!</definedName>
    <definedName name="SAP.003.BEL022_PIPEWORK.KFP_INSULATION_TECH_DETAILS">#REF!</definedName>
    <definedName name="SAP.003.BEL022_PIPEWORK.KFP_INSULATION_THICKNESS" localSheetId="23">#REF!</definedName>
    <definedName name="SAP.003.BEL022_PIPEWORK.KFP_INSULATION_THICKNESS">#REF!</definedName>
    <definedName name="SAP.003.BEL022_PIPEWORK.KFP_KKS" localSheetId="23">#REF!</definedName>
    <definedName name="SAP.003.BEL022_PIPEWORK.KFP_KKS">#REF!</definedName>
    <definedName name="SAP.003.BEL022_PIPEWORK.KFP_MAX_ALLOWED_WORK_PRESSURE" localSheetId="23">#REF!</definedName>
    <definedName name="SAP.003.BEL022_PIPEWORK.KFP_MAX_ALLOWED_WORK_PRESSURE">#REF!</definedName>
    <definedName name="SAP.003.BEL022_PIPEWORK.KFP_MAX_ALLOWED_WORK_TEMP" localSheetId="23">#REF!</definedName>
    <definedName name="SAP.003.BEL022_PIPEWORK.KFP_MAX_ALLOWED_WORK_TEMP">#REF!</definedName>
    <definedName name="SAP.003.BEL022_PIPEWORK.KFP_MEDIUM" localSheetId="23">#REF!</definedName>
    <definedName name="SAP.003.BEL022_PIPEWORK.KFP_MEDIUM">#REF!</definedName>
    <definedName name="SAP.003.BEL022_PIPEWORK.KFP_MIN_ALLOWED_WORK_PRESSURE" localSheetId="23">#REF!</definedName>
    <definedName name="SAP.003.BEL022_PIPEWORK.KFP_MIN_ALLOWED_WORK_PRESSURE">#REF!</definedName>
    <definedName name="SAP.003.BEL022_PIPEWORK.KFP_NOMINAL_DIAMETER" localSheetId="23">#REF!</definedName>
    <definedName name="SAP.003.BEL022_PIPEWORK.KFP_NOMINAL_DIAMETER">#REF!</definedName>
    <definedName name="SAP.003.BEL022_PIPEWORK.KFP_NOMINAL_PRESSURE" localSheetId="23">#REF!</definedName>
    <definedName name="SAP.003.BEL022_PIPEWORK.KFP_NOMINAL_PRESSURE">#REF!</definedName>
    <definedName name="SAP.003.BEL022_PIPEWORK.KFP_ORIGIN_KEY" localSheetId="23">#REF!</definedName>
    <definedName name="SAP.003.BEL022_PIPEWORK.KFP_ORIGIN_KEY">#REF!</definedName>
    <definedName name="SAP.003.BEL022_PIPEWORK.KFP_OUTER_DIAMETER" localSheetId="23">#REF!</definedName>
    <definedName name="SAP.003.BEL022_PIPEWORK.KFP_OUTER_DIAMETER">#REF!</definedName>
    <definedName name="SAP.003.BEL022_PIPEWORK.KFP_PIPE_MATERIAL" localSheetId="23">#REF!</definedName>
    <definedName name="SAP.003.BEL022_PIPEWORK.KFP_PIPE_MATERIAL">#REF!</definedName>
    <definedName name="SAP.003.BEL022_PIPEWORK.KFP_PIPING_CLASS" localSheetId="23">#REF!</definedName>
    <definedName name="SAP.003.BEL022_PIPEWORK.KFP_PIPING_CLASS">#REF!</definedName>
    <definedName name="SAP.003.BEL022_PIPEWORK.KFP_REMARK_PIPEWORK" localSheetId="23">#REF!</definedName>
    <definedName name="SAP.003.BEL022_PIPEWORK.KFP_REMARK_PIPEWORK">#REF!</definedName>
    <definedName name="SAP.003.BEL022_PIPEWORK.KFP_RPP_SOURCE" localSheetId="23">#REF!</definedName>
    <definedName name="SAP.003.BEL022_PIPEWORK.KFP_RPP_SOURCE">#REF!</definedName>
    <definedName name="SAP.003.BEL022_PIPEWORK.KFP_STANDARD_WALL_THICKNESS" localSheetId="23">#REF!</definedName>
    <definedName name="SAP.003.BEL022_PIPEWORK.KFP_STANDARD_WALL_THICKNESS">#REF!</definedName>
    <definedName name="SAP.003.BEL022_PIPEWORK.KFP_STATUS_INPUT_PIPEWORK" localSheetId="23">#REF!</definedName>
    <definedName name="SAP.003.BEL022_PIPEWORK.KFP_STATUS_INPUT_PIPEWORK">#REF!</definedName>
    <definedName name="SAP.003.BEL022_PIPEWORK.KFP_WALL_THICKNESS" localSheetId="23">#REF!</definedName>
    <definedName name="SAP.003.BEL022_PIPEWORK.KFP_WALL_THICKNESS">#REF!</definedName>
    <definedName name="SAP.003.BEL022_SIGNALS.KFP_APPLICATION_RANGE" localSheetId="23">#REF!</definedName>
    <definedName name="SAP.003.BEL022_SIGNALS.KFP_APPLICATION_RANGE">#REF!</definedName>
    <definedName name="SAP.003.BEL022_SIGNALS.KFP_DESCRIPTION" localSheetId="23">#REF!</definedName>
    <definedName name="SAP.003.BEL022_SIGNALS.KFP_DESCRIPTION">#REF!</definedName>
    <definedName name="SAP.003.BEL022_SIGNALS.KFP_DRAWING_NUMBER" localSheetId="23">#REF!</definedName>
    <definedName name="SAP.003.BEL022_SIGNALS.KFP_DRAWING_NUMBER">#REF!</definedName>
    <definedName name="SAP.003.BEL022_SIGNALS.KFP_ENGINEERING_SZENARIO" localSheetId="23">#REF!</definedName>
    <definedName name="SAP.003.BEL022_SIGNALS.KFP_ENGINEERING_SZENARIO">#REF!</definedName>
    <definedName name="SAP.003.BEL022_SIGNALS.KFP_KKS" localSheetId="23">#REF!</definedName>
    <definedName name="SAP.003.BEL022_SIGNALS.KFP_KKS">#REF!</definedName>
    <definedName name="SAP.003.BEL022_SIGNALS.KFP_ORIGIN_KEY" localSheetId="23">#REF!</definedName>
    <definedName name="SAP.003.BEL022_SIGNALS.KFP_ORIGIN_KEY">#REF!</definedName>
    <definedName name="SAP.003.BEL022_SIGNALS.KFP_REMARK_SIGNALS" localSheetId="23">#REF!</definedName>
    <definedName name="SAP.003.BEL022_SIGNALS.KFP_REMARK_SIGNALS">#REF!</definedName>
    <definedName name="SAP.003.BEL022_SIGNALS.KFP_RPP_SOURCE" localSheetId="23">#REF!</definedName>
    <definedName name="SAP.003.BEL022_SIGNALS.KFP_RPP_SOURCE">#REF!</definedName>
    <definedName name="SAP.003.BEL022_SIGNALS.KFP_SETTING_DIRECTION" localSheetId="23">#REF!</definedName>
    <definedName name="SAP.003.BEL022_SIGNALS.KFP_SETTING_DIRECTION">#REF!</definedName>
    <definedName name="SAP.003.BEL022_SIGNALS.KFP_SETTINGS" localSheetId="23">#REF!</definedName>
    <definedName name="SAP.003.BEL022_SIGNALS.KFP_SETTINGS">#REF!</definedName>
    <definedName name="SAP.003.BEL022_SIGNALS.KFP_SIGNAL_DESCRIPTION" localSheetId="23">#REF!</definedName>
    <definedName name="SAP.003.BEL022_SIGNALS.KFP_SIGNAL_DESCRIPTION">#REF!</definedName>
    <definedName name="SAP.003.BEL022_SIGNALS.KFP_STATUS_INPUT_SIGNALS" localSheetId="23">#REF!</definedName>
    <definedName name="SAP.003.BEL022_SIGNALS.KFP_STATUS_INPUT_SIGNALS">#REF!</definedName>
    <definedName name="SAP.003.BEL022_SIGNALS.KFP_UNIT" localSheetId="23">#REF!</definedName>
    <definedName name="SAP.003.BEL022_SIGNALS.KFP_UNIT">#REF!</definedName>
    <definedName name="SAP.003.BEL022_VALVES.KFP_AABBCC_CODE_VALVES" localSheetId="23">#REF!</definedName>
    <definedName name="SAP.003.BEL022_VALVES.KFP_AABBCC_CODE_VALVES">#REF!</definedName>
    <definedName name="SAP.003.BEL022_VALVES.KFP_CASING_MATERIAL" localSheetId="23">#REF!</definedName>
    <definedName name="SAP.003.BEL022_VALVES.KFP_CASING_MATERIAL">#REF!</definedName>
    <definedName name="SAP.003.BEL022_VALVES.KFP_DESCRIPTION" localSheetId="23">#REF!</definedName>
    <definedName name="SAP.003.BEL022_VALVES.KFP_DESCRIPTION">#REF!</definedName>
    <definedName name="SAP.003.BEL022_VALVES.KFP_DIMENSION_CONNECT_INLET" localSheetId="23">#REF!</definedName>
    <definedName name="SAP.003.BEL022_VALVES.KFP_DIMENSION_CONNECT_INLET">#REF!</definedName>
    <definedName name="SAP.003.BEL022_VALVES.KFP_DIMENSION_CONNECT_OUTLET" localSheetId="23">#REF!</definedName>
    <definedName name="SAP.003.BEL022_VALVES.KFP_DIMENSION_CONNECT_OUTLET">#REF!</definedName>
    <definedName name="SAP.003.BEL022_VALVES.KFP_DRAWING_NUMBER" localSheetId="23">#REF!</definedName>
    <definedName name="SAP.003.BEL022_VALVES.KFP_DRAWING_NUMBER">#REF!</definedName>
    <definedName name="SAP.003.BEL022_VALVES.KFP_ENGINEERING_SZENARIO" localSheetId="23">#REF!</definedName>
    <definedName name="SAP.003.BEL022_VALVES.KFP_ENGINEERING_SZENARIO">#REF!</definedName>
    <definedName name="SAP.003.BEL022_VALVES.KFP_KKS" localSheetId="23">#REF!</definedName>
    <definedName name="SAP.003.BEL022_VALVES.KFP_KKS">#REF!</definedName>
    <definedName name="SAP.003.BEL022_VALVES.KFP_KWU_VALVE_TYPE_CODE_1" localSheetId="23">#REF!</definedName>
    <definedName name="SAP.003.BEL022_VALVES.KFP_KWU_VALVE_TYPE_CODE_1">#REF!</definedName>
    <definedName name="SAP.003.BEL022_VALVES.KFP_KWU_VALVE_TYPE_CODE_2" localSheetId="23">#REF!</definedName>
    <definedName name="SAP.003.BEL022_VALVES.KFP_KWU_VALVE_TYPE_CODE_2">#REF!</definedName>
    <definedName name="SAP.003.BEL022_VALVES.KFP_MANUFACTURER" localSheetId="23">#REF!</definedName>
    <definedName name="SAP.003.BEL022_VALVES.KFP_MANUFACTURER">#REF!</definedName>
    <definedName name="SAP.003.BEL022_VALVES.KFP_MANUFACTURER_TYPE" localSheetId="23">#REF!</definedName>
    <definedName name="SAP.003.BEL022_VALVES.KFP_MANUFACTURER_TYPE">#REF!</definedName>
    <definedName name="SAP.003.BEL022_VALVES.KFP_MAX_ALLOWED_WORK_PRESSURE" localSheetId="23">#REF!</definedName>
    <definedName name="SAP.003.BEL022_VALVES.KFP_MAX_ALLOWED_WORK_PRESSURE">#REF!</definedName>
    <definedName name="SAP.003.BEL022_VALVES.KFP_MAX_ALLOWED_WORK_TEMP" localSheetId="23">#REF!</definedName>
    <definedName name="SAP.003.BEL022_VALVES.KFP_MAX_ALLOWED_WORK_TEMP">#REF!</definedName>
    <definedName name="SAP.003.BEL022_VALVES.KFP_MEDIUM" localSheetId="23">#REF!</definedName>
    <definedName name="SAP.003.BEL022_VALVES.KFP_MEDIUM">#REF!</definedName>
    <definedName name="SAP.003.BEL022_VALVES.KFP_MIN_ALLOWED_WORK_PRESSURE" localSheetId="23">#REF!</definedName>
    <definedName name="SAP.003.BEL022_VALVES.KFP_MIN_ALLOWED_WORK_PRESSURE">#REF!</definedName>
    <definedName name="SAP.003.BEL022_VALVES.KFP_NOMINAL_DIAMETER" localSheetId="23">#REF!</definedName>
    <definedName name="SAP.003.BEL022_VALVES.KFP_NOMINAL_DIAMETER">#REF!</definedName>
    <definedName name="SAP.003.BEL022_VALVES.KFP_NOMINAL_PRESSURE" localSheetId="23">#REF!</definedName>
    <definedName name="SAP.003.BEL022_VALVES.KFP_NOMINAL_PRESSURE">#REF!</definedName>
    <definedName name="SAP.003.BEL022_VALVES.KFP_ORIGIN_KEY" localSheetId="23">#REF!</definedName>
    <definedName name="SAP.003.BEL022_VALVES.KFP_ORIGIN_KEY">#REF!</definedName>
    <definedName name="SAP.003.BEL022_VALVES.KFP_PIPE_MATERIAL" localSheetId="23">#REF!</definedName>
    <definedName name="SAP.003.BEL022_VALVES.KFP_PIPE_MATERIAL">#REF!</definedName>
    <definedName name="SAP.003.BEL022_VALVES.KFP_REMARK_VALVES" localSheetId="23">#REF!</definedName>
    <definedName name="SAP.003.BEL022_VALVES.KFP_REMARK_VALVES">#REF!</definedName>
    <definedName name="SAP.003.BEL022_VALVES.KFP_ROOM_NUMBER_VALVES" localSheetId="23">#REF!</definedName>
    <definedName name="SAP.003.BEL022_VALVES.KFP_ROOM_NUMBER_VALVES">#REF!</definedName>
    <definedName name="SAP.003.BEL022_VALVES.KFP_RPP_SOURCE" localSheetId="23">#REF!</definedName>
    <definedName name="SAP.003.BEL022_VALVES.KFP_RPP_SOURCE">#REF!</definedName>
    <definedName name="SAP.003.BEL022_VALVES.KFP_STATUS_INPUT_VALVES" localSheetId="23">#REF!</definedName>
    <definedName name="SAP.003.BEL022_VALVES.KFP_STATUS_INPUT_VALVES">#REF!</definedName>
    <definedName name="SAP.003.BEL022_VALVES.KFP_TYPE_OF_ACTUATION" localSheetId="23">#REF!</definedName>
    <definedName name="SAP.003.BEL022_VALVES.KFP_TYPE_OF_ACTUATION">#REF!</definedName>
    <definedName name="SAP.003.BEL022_VALVES.KFP_TYPE_OF_CONNECT_INLET" localSheetId="23">#REF!</definedName>
    <definedName name="SAP.003.BEL022_VALVES.KFP_TYPE_OF_CONNECT_INLET">#REF!</definedName>
    <definedName name="SAP.003.BEL022_VALVES.KFP_TYPE_OF_CONNECT_OUTLET" localSheetId="23">#REF!</definedName>
    <definedName name="SAP.003.BEL022_VALVES.KFP_TYPE_OF_CONNECT_OUTLET">#REF!</definedName>
    <definedName name="SAP.003.BEL022_VALVES.KFP_VALVE_LENGTH" localSheetId="23">#REF!</definedName>
    <definedName name="SAP.003.BEL022_VALVES.KFP_VALVE_LENGTH">#REF!</definedName>
    <definedName name="SAP.003.BEL022_VALVES.KFP_WEIGHT" localSheetId="23">#REF!</definedName>
    <definedName name="SAP.003.BEL022_VALVES.KFP_WEIGHT">#REF!</definedName>
    <definedName name="SAP.003.SAR695_MEASUREMENT.KFP_AABBCC_CODE_MEASUREMENT" localSheetId="23">#REF!</definedName>
    <definedName name="SAP.003.SAR695_MEASUREMENT.KFP_AABBCC_CODE_MEASUREMENT">#REF!</definedName>
    <definedName name="SAP.003.SAR695_MEASUREMENT.KFP_ADDRESS" localSheetId="23">#REF!</definedName>
    <definedName name="SAP.003.SAR695_MEASUREMENT.KFP_ADDRESS">#REF!</definedName>
    <definedName name="SAP.003.SAR695_MEASUREMENT.KFP_AMBIENT_TEMPERATURE" localSheetId="23">#REF!</definedName>
    <definedName name="SAP.003.SAR695_MEASUREMENT.KFP_AMBIENT_TEMPERATURE">#REF!</definedName>
    <definedName name="SAP.003.SAR695_MEASUREMENT.KFP_AUTOMATION_SYSTEM" localSheetId="23">#REF!</definedName>
    <definedName name="SAP.003.SAR695_MEASUREMENT.KFP_AUTOMATION_SYSTEM">#REF!</definedName>
    <definedName name="SAP.003.SAR695_MEASUREMENT.KFP_BLACK_BOX_ID" localSheetId="23">#REF!</definedName>
    <definedName name="SAP.003.SAR695_MEASUREMENT.KFP_BLACK_BOX_ID">#REF!</definedName>
    <definedName name="SAP.003.SAR695_MEASUREMENT.KFP_BLACK_BOX_SYSTEM" localSheetId="23">#REF!</definedName>
    <definedName name="SAP.003.SAR695_MEASUREMENT.KFP_BLACK_BOX_SYSTEM">#REF!</definedName>
    <definedName name="SAP.003.SAR695_MEASUREMENT.KFP_CABINET" localSheetId="23">#REF!</definedName>
    <definedName name="SAP.003.SAR695_MEASUREMENT.KFP_CABINET">#REF!</definedName>
    <definedName name="SAP.003.SAR695_MEASUREMENT.KFP_DESCRIPTION" localSheetId="23">#REF!</definedName>
    <definedName name="SAP.003.SAR695_MEASUREMENT.KFP_DESCRIPTION">#REF!</definedName>
    <definedName name="SAP.003.SAR695_MEASUREMENT.KFP_DESCRIPTION_NATIVE_25" localSheetId="23">#REF!</definedName>
    <definedName name="SAP.003.SAR695_MEASUREMENT.KFP_DESCRIPTION_NATIVE_25">#REF!</definedName>
    <definedName name="SAP.003.SAR695_MEASUREMENT.KFP_DRAWING_NUMBER" localSheetId="23">#REF!</definedName>
    <definedName name="SAP.003.SAR695_MEASUREMENT.KFP_DRAWING_NUMBER">#REF!</definedName>
    <definedName name="SAP.003.SAR695_MEASUREMENT.KFP_ENGINEERING_SCOPE" localSheetId="23">#REF!</definedName>
    <definedName name="SAP.003.SAR695_MEASUREMENT.KFP_ENGINEERING_SCOPE">#REF!</definedName>
    <definedName name="SAP.003.SAR695_MEASUREMENT.KFP_ENGINEERING_SZENARIO" localSheetId="23">#REF!</definedName>
    <definedName name="SAP.003.SAR695_MEASUREMENT.KFP_ENGINEERING_SZENARIO">#REF!</definedName>
    <definedName name="SAP.003.SAR695_MEASUREMENT.KFP_FUNCTION_AREA" localSheetId="23">#REF!</definedName>
    <definedName name="SAP.003.SAR695_MEASUREMENT.KFP_FUNCTION_AREA">#REF!</definedName>
    <definedName name="SAP.003.SAR695_MEASUREMENT.KFP_FUNCTION_GROUP_CODE" localSheetId="23">#REF!</definedName>
    <definedName name="SAP.003.SAR695_MEASUREMENT.KFP_FUNCTION_GROUP_CODE">#REF!</definedName>
    <definedName name="SAP.003.SAR695_MEASUREMENT.KFP_INPUT_ORIG_MEASUREMENT" localSheetId="23">#REF!</definedName>
    <definedName name="SAP.003.SAR695_MEASUREMENT.KFP_INPUT_ORIG_MEASUREMENT">#REF!</definedName>
    <definedName name="SAP.003.SAR695_MEASUREMENT.KFP_KKS" localSheetId="23">#REF!</definedName>
    <definedName name="SAP.003.SAR695_MEASUREMENT.KFP_KKS">#REF!</definedName>
    <definedName name="SAP.003.SAR695_MEASUREMENT.KFP_LOCATION_AUTOMATION_SYSTEM" localSheetId="23">#REF!</definedName>
    <definedName name="SAP.003.SAR695_MEASUREMENT.KFP_LOCATION_AUTOMATION_SYSTEM">#REF!</definedName>
    <definedName name="SAP.003.SAR695_MEASUREMENT.KFP_MATERIAL_CONNECT_MEASURE" localSheetId="23">#REF!</definedName>
    <definedName name="SAP.003.SAR695_MEASUREMENT.KFP_MATERIAL_CONNECT_MEASURE">#REF!</definedName>
    <definedName name="SAP.003.SAR695_MEASUREMENT.KFP_MAX_ALLOWED_WORK_PRESSURE" localSheetId="23">#REF!</definedName>
    <definedName name="SAP.003.SAR695_MEASUREMENT.KFP_MAX_ALLOWED_WORK_PRESSURE">#REF!</definedName>
    <definedName name="SAP.003.SAR695_MEASUREMENT.KFP_MAX_ALLOWED_WORK_TEMP" localSheetId="23">#REF!</definedName>
    <definedName name="SAP.003.SAR695_MEASUREMENT.KFP_MAX_ALLOWED_WORK_TEMP">#REF!</definedName>
    <definedName name="SAP.003.SAR695_MEASUREMENT.KFP_MECHANICAL_ACCESSORIES" localSheetId="23">#REF!</definedName>
    <definedName name="SAP.003.SAR695_MEASUREMENT.KFP_MECHANICAL_ACCESSORIES">#REF!</definedName>
    <definedName name="SAP.003.SAR695_MEASUREMENT.KFP_MECHANICAL_CONFIGURATION" localSheetId="23">#REF!</definedName>
    <definedName name="SAP.003.SAR695_MEASUREMENT.KFP_MECHANICAL_CONFIGURATION">#REF!</definedName>
    <definedName name="SAP.003.SAR695_MEASUREMENT.KFP_MEDIUM" localSheetId="23">#REF!</definedName>
    <definedName name="SAP.003.SAR695_MEASUREMENT.KFP_MEDIUM">#REF!</definedName>
    <definedName name="SAP.003.SAR695_MEASUREMENT.KFP_MIN_ALLOWED_WORK_PRESSURE" localSheetId="23">#REF!</definedName>
    <definedName name="SAP.003.SAR695_MEASUREMENT.KFP_MIN_ALLOWED_WORK_PRESSURE">#REF!</definedName>
    <definedName name="SAP.003.SAR695_MEASUREMENT.KFP_MSR_APPLICATION" localSheetId="23">#REF!</definedName>
    <definedName name="SAP.003.SAR695_MEASUREMENT.KFP_MSR_APPLICATION">#REF!</definedName>
    <definedName name="SAP.003.SAR695_MEASUREMENT.KFP_MSR_CONFIGURATION" localSheetId="23">#REF!</definedName>
    <definedName name="SAP.003.SAR695_MEASUREMENT.KFP_MSR_CONFIGURATION">#REF!</definedName>
    <definedName name="SAP.003.SAR695_MEASUREMENT.KFP_MSR_VARIANT" localSheetId="23">#REF!</definedName>
    <definedName name="SAP.003.SAR695_MEASUREMENT.KFP_MSR_VARIANT">#REF!</definedName>
    <definedName name="SAP.003.SAR695_MEASUREMENT.KFP_NOMINAL_DIAMETER" localSheetId="23">#REF!</definedName>
    <definedName name="SAP.003.SAR695_MEASUREMENT.KFP_NOMINAL_DIAMETER">#REF!</definedName>
    <definedName name="SAP.003.SAR695_MEASUREMENT.KFP_ORDERING_DEPARTMENT" localSheetId="23">#REF!</definedName>
    <definedName name="SAP.003.SAR695_MEASUREMENT.KFP_ORDERING_DEPARTMENT">#REF!</definedName>
    <definedName name="SAP.003.SAR695_MEASUREMENT.KFP_ORIGIN_KEY" localSheetId="23">#REF!</definedName>
    <definedName name="SAP.003.SAR695_MEASUREMENT.KFP_ORIGIN_KEY">#REF!</definedName>
    <definedName name="SAP.003.SAR695_MEASUREMENT.KFP_PDM" localSheetId="23">#REF!</definedName>
    <definedName name="SAP.003.SAR695_MEASUREMENT.KFP_PDM">#REF!</definedName>
    <definedName name="SAP.003.SAR695_MEASUREMENT.KFP_RANGE_BEGIN" localSheetId="23">#REF!</definedName>
    <definedName name="SAP.003.SAR695_MEASUREMENT.KFP_RANGE_BEGIN">#REF!</definedName>
    <definedName name="SAP.003.SAR695_MEASUREMENT.KFP_RANGE_END" localSheetId="23">#REF!</definedName>
    <definedName name="SAP.003.SAR695_MEASUREMENT.KFP_RANGE_END">#REF!</definedName>
    <definedName name="SAP.003.SAR695_MEASUREMENT.KFP_REMARK_MEASUREMENT" localSheetId="23">#REF!</definedName>
    <definedName name="SAP.003.SAR695_MEASUREMENT.KFP_REMARK_MEASUREMENT">#REF!</definedName>
    <definedName name="SAP.003.SAR695_MEASUREMENT.KFP_ROOM_AUTOMATION_SYSTEM" localSheetId="23">#REF!</definedName>
    <definedName name="SAP.003.SAR695_MEASUREMENT.KFP_ROOM_AUTOMATION_SYSTEM">#REF!</definedName>
    <definedName name="SAP.003.SAR695_MEASUREMENT.KFP_ROOM_CABINET" localSheetId="23">#REF!</definedName>
    <definedName name="SAP.003.SAR695_MEASUREMENT.KFP_ROOM_CABINET">#REF!</definedName>
    <definedName name="SAP.003.SAR695_MEASUREMENT.KFP_ROOM_NUMBER_MEASUREMENT" localSheetId="23">#REF!</definedName>
    <definedName name="SAP.003.SAR695_MEASUREMENT.KFP_ROOM_NUMBER_MEASUREMENT">#REF!</definedName>
    <definedName name="SAP.003.SAR695_MEASUREMENT.KFP_ROOM_TERMINATION_POINT" localSheetId="23">#REF!</definedName>
    <definedName name="SAP.003.SAR695_MEASUREMENT.KFP_ROOM_TERMINATION_POINT">#REF!</definedName>
    <definedName name="SAP.003.SAR695_MEASUREMENT.KFP_SCAN_TIME_MEASUREMENT" localSheetId="23">#REF!</definedName>
    <definedName name="SAP.003.SAR695_MEASUREMENT.KFP_SCAN_TIME_MEASUREMENT">#REF!</definedName>
    <definedName name="SAP.003.SAR695_MEASUREMENT.KFP_SIGNAL_IC" localSheetId="23">#REF!</definedName>
    <definedName name="SAP.003.SAR695_MEASUREMENT.KFP_SIGNAL_IC">#REF!</definedName>
    <definedName name="SAP.003.SAR695_MEASUREMENT.KFP_SIGNALLEVEL" localSheetId="23">#REF!</definedName>
    <definedName name="SAP.003.SAR695_MEASUREMENT.KFP_SIGNALLEVEL">#REF!</definedName>
    <definedName name="SAP.003.SAR695_MEASUREMENT.KFP_SPECIAL_REQUIREMENTS" localSheetId="23">#REF!</definedName>
    <definedName name="SAP.003.SAR695_MEASUREMENT.KFP_SPECIAL_REQUIREMENTS">#REF!</definedName>
    <definedName name="SAP.003.SAR695_MEASUREMENT.KFP_STATUS_ENG_MEASUREMENT" localSheetId="23">#REF!</definedName>
    <definedName name="SAP.003.SAR695_MEASUREMENT.KFP_STATUS_ENG_MEASUREMENT">#REF!</definedName>
    <definedName name="SAP.003.SAR695_MEASUREMENT.KFP_STATUS_INPUT_MEASUREMENT" localSheetId="23">#REF!</definedName>
    <definedName name="SAP.003.SAR695_MEASUREMENT.KFP_STATUS_INPUT_MEASUREMENT">#REF!</definedName>
    <definedName name="SAP.003.SAR695_MEASUREMENT.KFP_SYS_RESP" localSheetId="23">#REF!</definedName>
    <definedName name="SAP.003.SAR695_MEASUREMENT.KFP_SYS_RESP">#REF!</definedName>
    <definedName name="SAP.003.SAR695_MEASUREMENT.KFP_TERMINATION_POINT" localSheetId="23">#REF!</definedName>
    <definedName name="SAP.003.SAR695_MEASUREMENT.KFP_TERMINATION_POINT">#REF!</definedName>
    <definedName name="SAP.003.SAR695_MEASUREMENT.KFP_TOP" localSheetId="23">#REF!</definedName>
    <definedName name="SAP.003.SAR695_MEASUREMENT.KFP_TOP">#REF!</definedName>
    <definedName name="SAP.003.SAR695_MEASUREMENT.KFP_UNIT" localSheetId="23">#REF!</definedName>
    <definedName name="SAP.003.SAR695_MEASUREMENT.KFP_UNIT">#REF!</definedName>
    <definedName name="SAP.003.SAR695_SIGNALS.KFP_AABBCC_CODE_MEASUREMENT" localSheetId="23">#REF!</definedName>
    <definedName name="SAP.003.SAR695_SIGNALS.KFP_AABBCC_CODE_MEASUREMENT">#REF!</definedName>
    <definedName name="SAP.003.SAR695_SIGNALS.KFP_ADDRESS" localSheetId="23">#REF!</definedName>
    <definedName name="SAP.003.SAR695_SIGNALS.KFP_ADDRESS">#REF!</definedName>
    <definedName name="SAP.003.SAR695_SIGNALS.KFP_AMBIENT_TEMPERATURE" localSheetId="23">#REF!</definedName>
    <definedName name="SAP.003.SAR695_SIGNALS.KFP_AMBIENT_TEMPERATURE">#REF!</definedName>
    <definedName name="SAP.003.SAR695_SIGNALS.KFP_AUTOMATION_SYSTEM" localSheetId="23">#REF!</definedName>
    <definedName name="SAP.003.SAR695_SIGNALS.KFP_AUTOMATION_SYSTEM">#REF!</definedName>
    <definedName name="SAP.003.SAR695_SIGNALS.KFP_BLACK_BOX_ID" localSheetId="23">#REF!</definedName>
    <definedName name="SAP.003.SAR695_SIGNALS.KFP_BLACK_BOX_ID">#REF!</definedName>
    <definedName name="SAP.003.SAR695_SIGNALS.KFP_BLACK_BOX_SYSTEM" localSheetId="23">#REF!</definedName>
    <definedName name="SAP.003.SAR695_SIGNALS.KFP_BLACK_BOX_SYSTEM">#REF!</definedName>
    <definedName name="SAP.003.SAR695_SIGNALS.KFP_CABINET" localSheetId="23">#REF!</definedName>
    <definedName name="SAP.003.SAR695_SIGNALS.KFP_CABINET">#REF!</definedName>
    <definedName name="SAP.003.SAR695_SIGNALS.KFP_CONTROLLED_COMPONENT" localSheetId="23">#REF!</definedName>
    <definedName name="SAP.003.SAR695_SIGNALS.KFP_CONTROLLED_COMPONENT">#REF!</definedName>
    <definedName name="SAP.003.SAR695_SIGNALS.KFP_DESCRIPTION" localSheetId="23">#REF!</definedName>
    <definedName name="SAP.003.SAR695_SIGNALS.KFP_DESCRIPTION">#REF!</definedName>
    <definedName name="SAP.003.SAR695_SIGNALS.KFP_DESCRIPTION_NATIVE_25" localSheetId="23">#REF!</definedName>
    <definedName name="SAP.003.SAR695_SIGNALS.KFP_DESCRIPTION_NATIVE_25">#REF!</definedName>
    <definedName name="SAP.003.SAR695_SIGNALS.KFP_DRAWING_NUMBER" localSheetId="23">#REF!</definedName>
    <definedName name="SAP.003.SAR695_SIGNALS.KFP_DRAWING_NUMBER">#REF!</definedName>
    <definedName name="SAP.003.SAR695_SIGNALS.KFP_ENGINEERING_SCOPE" localSheetId="23">#REF!</definedName>
    <definedName name="SAP.003.SAR695_SIGNALS.KFP_ENGINEERING_SCOPE">#REF!</definedName>
    <definedName name="SAP.003.SAR695_SIGNALS.KFP_ENGINEERING_SZENARIO" localSheetId="23">#REF!</definedName>
    <definedName name="SAP.003.SAR695_SIGNALS.KFP_ENGINEERING_SZENARIO">#REF!</definedName>
    <definedName name="SAP.003.SAR695_SIGNALS.KFP_FUNCTION_AREA" localSheetId="23">#REF!</definedName>
    <definedName name="SAP.003.SAR695_SIGNALS.KFP_FUNCTION_AREA">#REF!</definedName>
    <definedName name="SAP.003.SAR695_SIGNALS.KFP_FUNCTION_GROUP_CODE" localSheetId="23">#REF!</definedName>
    <definedName name="SAP.003.SAR695_SIGNALS.KFP_FUNCTION_GROUP_CODE">#REF!</definedName>
    <definedName name="SAP.003.SAR695_SIGNALS.KFP_INPUT_ORIG_MEASUREMENT" localSheetId="23">#REF!</definedName>
    <definedName name="SAP.003.SAR695_SIGNALS.KFP_INPUT_ORIG_MEASUREMENT">#REF!</definedName>
    <definedName name="SAP.003.SAR695_SIGNALS.KFP_KKS" localSheetId="23">#REF!</definedName>
    <definedName name="SAP.003.SAR695_SIGNALS.KFP_KKS">#REF!</definedName>
    <definedName name="SAP.003.SAR695_SIGNALS.KFP_LOCATION_AUTOMATION_SYSTEM" localSheetId="23">#REF!</definedName>
    <definedName name="SAP.003.SAR695_SIGNALS.KFP_LOCATION_AUTOMATION_SYSTEM">#REF!</definedName>
    <definedName name="SAP.003.SAR695_SIGNALS.KFP_MATERIAL_CONNECT_MEASURE" localSheetId="23">#REF!</definedName>
    <definedName name="SAP.003.SAR695_SIGNALS.KFP_MATERIAL_CONNECT_MEASURE">#REF!</definedName>
    <definedName name="SAP.003.SAR695_SIGNALS.KFP_MAX_ALLOWED_WORK_PRESSURE" localSheetId="23">#REF!</definedName>
    <definedName name="SAP.003.SAR695_SIGNALS.KFP_MAX_ALLOWED_WORK_PRESSURE">#REF!</definedName>
    <definedName name="SAP.003.SAR695_SIGNALS.KFP_MAX_ALLOWED_WORK_TEMP" localSheetId="23">#REF!</definedName>
    <definedName name="SAP.003.SAR695_SIGNALS.KFP_MAX_ALLOWED_WORK_TEMP">#REF!</definedName>
    <definedName name="SAP.003.SAR695_SIGNALS.KFP_MECHANICAL_ACCESSORIES" localSheetId="23">#REF!</definedName>
    <definedName name="SAP.003.SAR695_SIGNALS.KFP_MECHANICAL_ACCESSORIES">#REF!</definedName>
    <definedName name="SAP.003.SAR695_SIGNALS.KFP_MECHANICAL_CONFIGURATION" localSheetId="23">#REF!</definedName>
    <definedName name="SAP.003.SAR695_SIGNALS.KFP_MECHANICAL_CONFIGURATION">#REF!</definedName>
    <definedName name="SAP.003.SAR695_SIGNALS.KFP_MEDIUM" localSheetId="23">#REF!</definedName>
    <definedName name="SAP.003.SAR695_SIGNALS.KFP_MEDIUM">#REF!</definedName>
    <definedName name="SAP.003.SAR695_SIGNALS.KFP_MIN_ALLOWED_WORK_PRESSURE" localSheetId="23">#REF!</definedName>
    <definedName name="SAP.003.SAR695_SIGNALS.KFP_MIN_ALLOWED_WORK_PRESSURE">#REF!</definedName>
    <definedName name="SAP.003.SAR695_SIGNALS.KFP_MSR_APPLICATION" localSheetId="23">#REF!</definedName>
    <definedName name="SAP.003.SAR695_SIGNALS.KFP_MSR_APPLICATION">#REF!</definedName>
    <definedName name="SAP.003.SAR695_SIGNALS.KFP_MSR_CONFIGURATION" localSheetId="23">#REF!</definedName>
    <definedName name="SAP.003.SAR695_SIGNALS.KFP_MSR_CONFIGURATION">#REF!</definedName>
    <definedName name="SAP.003.SAR695_SIGNALS.KFP_MSR_VARIANT" localSheetId="23">#REF!</definedName>
    <definedName name="SAP.003.SAR695_SIGNALS.KFP_MSR_VARIANT">#REF!</definedName>
    <definedName name="SAP.003.SAR695_SIGNALS.KFP_NOMINAL_DIAMETER" localSheetId="23">#REF!</definedName>
    <definedName name="SAP.003.SAR695_SIGNALS.KFP_NOMINAL_DIAMETER">#REF!</definedName>
    <definedName name="SAP.003.SAR695_SIGNALS.KFP_ORDERING_DEPARTMENT" localSheetId="23">#REF!</definedName>
    <definedName name="SAP.003.SAR695_SIGNALS.KFP_ORDERING_DEPARTMENT">#REF!</definedName>
    <definedName name="SAP.003.SAR695_SIGNALS.KFP_ORIGIN_KEY" localSheetId="23">#REF!</definedName>
    <definedName name="SAP.003.SAR695_SIGNALS.KFP_ORIGIN_KEY">#REF!</definedName>
    <definedName name="SAP.003.SAR695_SIGNALS.KFP_PDM" localSheetId="23">#REF!</definedName>
    <definedName name="SAP.003.SAR695_SIGNALS.KFP_PDM">#REF!</definedName>
    <definedName name="SAP.003.SAR695_SIGNALS.KFP_RANGE_BEGIN" localSheetId="23">#REF!</definedName>
    <definedName name="SAP.003.SAR695_SIGNALS.KFP_RANGE_BEGIN">#REF!</definedName>
    <definedName name="SAP.003.SAR695_SIGNALS.KFP_RANGE_END" localSheetId="23">#REF!</definedName>
    <definedName name="SAP.003.SAR695_SIGNALS.KFP_RANGE_END">#REF!</definedName>
    <definedName name="SAP.003.SAR695_SIGNALS.KFP_REMARK_MEASUREMENT" localSheetId="23">#REF!</definedName>
    <definedName name="SAP.003.SAR695_SIGNALS.KFP_REMARK_MEASUREMENT">#REF!</definedName>
    <definedName name="SAP.003.SAR695_SIGNALS.KFP_ROOM_AUTOMATION_SYSTEM" localSheetId="23">#REF!</definedName>
    <definedName name="SAP.003.SAR695_SIGNALS.KFP_ROOM_AUTOMATION_SYSTEM">#REF!</definedName>
    <definedName name="SAP.003.SAR695_SIGNALS.KFP_ROOM_CABINET" localSheetId="23">#REF!</definedName>
    <definedName name="SAP.003.SAR695_SIGNALS.KFP_ROOM_CABINET">#REF!</definedName>
    <definedName name="SAP.003.SAR695_SIGNALS.KFP_ROOM_NUMBER_MEASUREMENT" localSheetId="23">#REF!</definedName>
    <definedName name="SAP.003.SAR695_SIGNALS.KFP_ROOM_NUMBER_MEASUREMENT">#REF!</definedName>
    <definedName name="SAP.003.SAR695_SIGNALS.KFP_ROOM_TERMINATION_POINT" localSheetId="23">#REF!</definedName>
    <definedName name="SAP.003.SAR695_SIGNALS.KFP_ROOM_TERMINATION_POINT">#REF!</definedName>
    <definedName name="SAP.003.SAR695_SIGNALS.KFP_SCAN_TIME_MEASUREMENT" localSheetId="23">#REF!</definedName>
    <definedName name="SAP.003.SAR695_SIGNALS.KFP_SCAN_TIME_MEASUREMENT">#REF!</definedName>
    <definedName name="SAP.003.SAR695_SIGNALS.KFP_SIGNAL_IC" localSheetId="23">#REF!</definedName>
    <definedName name="SAP.003.SAR695_SIGNALS.KFP_SIGNAL_IC">#REF!</definedName>
    <definedName name="SAP.003.SAR695_SIGNALS.KFP_SIGNALLEVEL" localSheetId="23">#REF!</definedName>
    <definedName name="SAP.003.SAR695_SIGNALS.KFP_SIGNALLEVEL">#REF!</definedName>
    <definedName name="SAP.003.SAR695_SIGNALS.KFP_SPECIAL_REQUIREMENTS" localSheetId="23">#REF!</definedName>
    <definedName name="SAP.003.SAR695_SIGNALS.KFP_SPECIAL_REQUIREMENTS">#REF!</definedName>
    <definedName name="SAP.003.SAR695_SIGNALS.KFP_STATUS_ENG_MEASUREMENT" localSheetId="23">#REF!</definedName>
    <definedName name="SAP.003.SAR695_SIGNALS.KFP_STATUS_ENG_MEASUREMENT">#REF!</definedName>
    <definedName name="SAP.003.SAR695_SIGNALS.KFP_STATUS_INPUT_MEASUREMENT" localSheetId="23">#REF!</definedName>
    <definedName name="SAP.003.SAR695_SIGNALS.KFP_STATUS_INPUT_MEASUREMENT">#REF!</definedName>
    <definedName name="SAP.003.SAR695_SIGNALS.KFP_SYS_RESP" localSheetId="23">#REF!</definedName>
    <definedName name="SAP.003.SAR695_SIGNALS.KFP_SYS_RESP">#REF!</definedName>
    <definedName name="SAP.003.SAR695_SIGNALS.KFP_TERMINATION_POINT" localSheetId="23">#REF!</definedName>
    <definedName name="SAP.003.SAR695_SIGNALS.KFP_TERMINATION_POINT">#REF!</definedName>
    <definedName name="SAP.003.SAR695_SIGNALS.KFP_TOP" localSheetId="23">#REF!</definedName>
    <definedName name="SAP.003.SAR695_SIGNALS.KFP_TOP">#REF!</definedName>
    <definedName name="SAP.003.SAR695_SIGNALS.KFP_UNIT" localSheetId="23">#REF!</definedName>
    <definedName name="SAP.003.SAR695_SIGNALS.KFP_UNIT">#REF!</definedName>
    <definedName name="SAPBEXrevision" hidden="1">17</definedName>
    <definedName name="SAPBEXsysID" hidden="1">"IP2"</definedName>
    <definedName name="SAPBEXwbID" hidden="1">"2WBDC26P08SS96VO0GH34IWZA"</definedName>
    <definedName name="sas" localSheetId="3" hidden="1">{"'Sheet1'!$L$16"}</definedName>
    <definedName name="sas" localSheetId="17" hidden="1">{"'Sheet1'!$L$16"}</definedName>
    <definedName name="sas" localSheetId="9" hidden="1">{"'Sheet1'!$L$16"}</definedName>
    <definedName name="sas" localSheetId="8" hidden="1">{"'Sheet1'!$L$16"}</definedName>
    <definedName name="sas" localSheetId="0" hidden="1">{"'Sheet1'!$L$16"}</definedName>
    <definedName name="sas" localSheetId="10" hidden="1">{"'Sheet1'!$L$16"}</definedName>
    <definedName name="sas" localSheetId="6" hidden="1">{"'Sheet1'!$L$16"}</definedName>
    <definedName name="sas" localSheetId="12" hidden="1">{"'Sheet1'!$L$16"}</definedName>
    <definedName name="sas" localSheetId="11" hidden="1">{"'Sheet1'!$L$16"}</definedName>
    <definedName name="sas" localSheetId="1" hidden="1">{"'Sheet1'!$L$16"}</definedName>
    <definedName name="sas" localSheetId="2" hidden="1">{"'Sheet1'!$L$16"}</definedName>
    <definedName name="sas" localSheetId="4" hidden="1">{"'Sheet1'!$L$16"}</definedName>
    <definedName name="sas" localSheetId="16" hidden="1">{"'Sheet1'!$L$16"}</definedName>
    <definedName name="sas" localSheetId="21" hidden="1">{"'Sheet1'!$L$16"}</definedName>
    <definedName name="sas" localSheetId="5" hidden="1">{"'Sheet1'!$L$16"}</definedName>
    <definedName name="sas" localSheetId="23" hidden="1">{"'Sheet1'!$L$16"}</definedName>
    <definedName name="sas" localSheetId="7" hidden="1">{"'Sheet1'!$L$16"}</definedName>
    <definedName name="sas" localSheetId="13" hidden="1">{"'Sheet1'!$L$16"}</definedName>
    <definedName name="sas" localSheetId="18" hidden="1">{"'Sheet1'!$L$16"}</definedName>
    <definedName name="sas" localSheetId="14" hidden="1">{"'Sheet1'!$L$16"}</definedName>
    <definedName name="sas" localSheetId="15" hidden="1">{"'Sheet1'!$L$16"}</definedName>
    <definedName name="sas" hidden="1">{"'Sheet1'!$L$16"}</definedName>
    <definedName name="sasa" localSheetId="3" hidden="1">{#N/A,#N/A,FALSE,"CCTV"}</definedName>
    <definedName name="sasa" localSheetId="9" hidden="1">{#N/A,#N/A,FALSE,"CCTV"}</definedName>
    <definedName name="sasa" localSheetId="8" hidden="1">{#N/A,#N/A,FALSE,"CCTV"}</definedName>
    <definedName name="sasa" localSheetId="0" hidden="1">{#N/A,#N/A,FALSE,"CCTV"}</definedName>
    <definedName name="sasa" localSheetId="10" hidden="1">{#N/A,#N/A,FALSE,"CCTV"}</definedName>
    <definedName name="sasa" localSheetId="6" hidden="1">{#N/A,#N/A,FALSE,"CCTV"}</definedName>
    <definedName name="sasa" localSheetId="12" hidden="1">{#N/A,#N/A,FALSE,"CCTV"}</definedName>
    <definedName name="sasa" localSheetId="11" hidden="1">{#N/A,#N/A,FALSE,"CCTV"}</definedName>
    <definedName name="sasa" localSheetId="1" hidden="1">{#N/A,#N/A,FALSE,"CCTV"}</definedName>
    <definedName name="sasa" localSheetId="2" hidden="1">{#N/A,#N/A,FALSE,"CCTV"}</definedName>
    <definedName name="sasa" localSheetId="4" hidden="1">{#N/A,#N/A,FALSE,"CCTV"}</definedName>
    <definedName name="sasa" localSheetId="16" hidden="1">{#N/A,#N/A,FALSE,"CCTV"}</definedName>
    <definedName name="sasa" localSheetId="21" hidden="1">{#N/A,#N/A,FALSE,"CCTV"}</definedName>
    <definedName name="sasa" localSheetId="5" hidden="1">{#N/A,#N/A,FALSE,"CCTV"}</definedName>
    <definedName name="sasa" localSheetId="23" hidden="1">{#N/A,#N/A,FALSE,"CCTV"}</definedName>
    <definedName name="sasa" localSheetId="7" hidden="1">{#N/A,#N/A,FALSE,"CCTV"}</definedName>
    <definedName name="sasa" localSheetId="13" hidden="1">{#N/A,#N/A,FALSE,"CCTV"}</definedName>
    <definedName name="sasa" localSheetId="18" hidden="1">{#N/A,#N/A,FALSE,"CCTV"}</definedName>
    <definedName name="sasa" localSheetId="14" hidden="1">{#N/A,#N/A,FALSE,"CCTV"}</definedName>
    <definedName name="sasa" localSheetId="15" hidden="1">{#N/A,#N/A,FALSE,"CCTV"}</definedName>
    <definedName name="sasa" hidden="1">{#N/A,#N/A,FALSE,"CCTV"}</definedName>
    <definedName name="SASASASSSSSS" localSheetId="3" hidden="1">{#N/A,#N/A,FALSE,"Project Cost Summary";#N/A,#N/A,FALSE,"Man Hour Summary"}</definedName>
    <definedName name="SASASASSSSSS" localSheetId="9" hidden="1">{#N/A,#N/A,FALSE,"Project Cost Summary";#N/A,#N/A,FALSE,"Man Hour Summary"}</definedName>
    <definedName name="SASASASSSSSS" localSheetId="8" hidden="1">{#N/A,#N/A,FALSE,"Project Cost Summary";#N/A,#N/A,FALSE,"Man Hour Summary"}</definedName>
    <definedName name="SASASASSSSSS" localSheetId="0" hidden="1">{#N/A,#N/A,FALSE,"Project Cost Summary";#N/A,#N/A,FALSE,"Man Hour Summary"}</definedName>
    <definedName name="SASASASSSSSS" localSheetId="10" hidden="1">{#N/A,#N/A,FALSE,"Project Cost Summary";#N/A,#N/A,FALSE,"Man Hour Summary"}</definedName>
    <definedName name="SASASASSSSSS" localSheetId="6" hidden="1">{#N/A,#N/A,FALSE,"Project Cost Summary";#N/A,#N/A,FALSE,"Man Hour Summary"}</definedName>
    <definedName name="SASASASSSSSS" localSheetId="12" hidden="1">{#N/A,#N/A,FALSE,"Project Cost Summary";#N/A,#N/A,FALSE,"Man Hour Summary"}</definedName>
    <definedName name="SASASASSSSSS" localSheetId="11" hidden="1">{#N/A,#N/A,FALSE,"Project Cost Summary";#N/A,#N/A,FALSE,"Man Hour Summary"}</definedName>
    <definedName name="SASASASSSSSS" localSheetId="1" hidden="1">{#N/A,#N/A,FALSE,"Project Cost Summary";#N/A,#N/A,FALSE,"Man Hour Summary"}</definedName>
    <definedName name="SASASASSSSSS" localSheetId="2" hidden="1">{#N/A,#N/A,FALSE,"Project Cost Summary";#N/A,#N/A,FALSE,"Man Hour Summary"}</definedName>
    <definedName name="SASASASSSSSS" localSheetId="4" hidden="1">{#N/A,#N/A,FALSE,"Project Cost Summary";#N/A,#N/A,FALSE,"Man Hour Summary"}</definedName>
    <definedName name="SASASASSSSSS" localSheetId="16" hidden="1">{#N/A,#N/A,FALSE,"Project Cost Summary";#N/A,#N/A,FALSE,"Man Hour Summary"}</definedName>
    <definedName name="SASASASSSSSS" localSheetId="21" hidden="1">{#N/A,#N/A,FALSE,"Project Cost Summary";#N/A,#N/A,FALSE,"Man Hour Summary"}</definedName>
    <definedName name="SASASASSSSSS" localSheetId="5" hidden="1">{#N/A,#N/A,FALSE,"Project Cost Summary";#N/A,#N/A,FALSE,"Man Hour Summary"}</definedName>
    <definedName name="SASASASSSSSS" localSheetId="23" hidden="1">{#N/A,#N/A,FALSE,"Project Cost Summary";#N/A,#N/A,FALSE,"Man Hour Summary"}</definedName>
    <definedName name="SASASASSSSSS" localSheetId="7" hidden="1">{#N/A,#N/A,FALSE,"Project Cost Summary";#N/A,#N/A,FALSE,"Man Hour Summary"}</definedName>
    <definedName name="SASASASSSSSS" localSheetId="13" hidden="1">{#N/A,#N/A,FALSE,"Project Cost Summary";#N/A,#N/A,FALSE,"Man Hour Summary"}</definedName>
    <definedName name="SASASASSSSSS" localSheetId="18" hidden="1">{#N/A,#N/A,FALSE,"Project Cost Summary";#N/A,#N/A,FALSE,"Man Hour Summary"}</definedName>
    <definedName name="SASASASSSSSS" localSheetId="14" hidden="1">{#N/A,#N/A,FALSE,"Project Cost Summary";#N/A,#N/A,FALSE,"Man Hour Summary"}</definedName>
    <definedName name="SASASASSSSSS" localSheetId="15" hidden="1">{#N/A,#N/A,FALSE,"Project Cost Summary";#N/A,#N/A,FALSE,"Man Hour Summary"}</definedName>
    <definedName name="SASASASSSSSS" hidden="1">{#N/A,#N/A,FALSE,"Project Cost Summary";#N/A,#N/A,FALSE,"Man Hour Summary"}</definedName>
    <definedName name="SASSASAS" localSheetId="3" hidden="1">{#N/A,#N/A,FALSE,"Project Cost Summary";#N/A,#N/A,FALSE,"Man Hour Summary"}</definedName>
    <definedName name="SASSASAS" localSheetId="9" hidden="1">{#N/A,#N/A,FALSE,"Project Cost Summary";#N/A,#N/A,FALSE,"Man Hour Summary"}</definedName>
    <definedName name="SASSASAS" localSheetId="8" hidden="1">{#N/A,#N/A,FALSE,"Project Cost Summary";#N/A,#N/A,FALSE,"Man Hour Summary"}</definedName>
    <definedName name="SASSASAS" localSheetId="0" hidden="1">{#N/A,#N/A,FALSE,"Project Cost Summary";#N/A,#N/A,FALSE,"Man Hour Summary"}</definedName>
    <definedName name="SASSASAS" localSheetId="10" hidden="1">{#N/A,#N/A,FALSE,"Project Cost Summary";#N/A,#N/A,FALSE,"Man Hour Summary"}</definedName>
    <definedName name="SASSASAS" localSheetId="6" hidden="1">{#N/A,#N/A,FALSE,"Project Cost Summary";#N/A,#N/A,FALSE,"Man Hour Summary"}</definedName>
    <definedName name="SASSASAS" localSheetId="12" hidden="1">{#N/A,#N/A,FALSE,"Project Cost Summary";#N/A,#N/A,FALSE,"Man Hour Summary"}</definedName>
    <definedName name="SASSASAS" localSheetId="11" hidden="1">{#N/A,#N/A,FALSE,"Project Cost Summary";#N/A,#N/A,FALSE,"Man Hour Summary"}</definedName>
    <definedName name="SASSASAS" localSheetId="1" hidden="1">{#N/A,#N/A,FALSE,"Project Cost Summary";#N/A,#N/A,FALSE,"Man Hour Summary"}</definedName>
    <definedName name="SASSASAS" localSheetId="2" hidden="1">{#N/A,#N/A,FALSE,"Project Cost Summary";#N/A,#N/A,FALSE,"Man Hour Summary"}</definedName>
    <definedName name="SASSASAS" localSheetId="4" hidden="1">{#N/A,#N/A,FALSE,"Project Cost Summary";#N/A,#N/A,FALSE,"Man Hour Summary"}</definedName>
    <definedName name="SASSASAS" localSheetId="16" hidden="1">{#N/A,#N/A,FALSE,"Project Cost Summary";#N/A,#N/A,FALSE,"Man Hour Summary"}</definedName>
    <definedName name="SASSASAS" localSheetId="21" hidden="1">{#N/A,#N/A,FALSE,"Project Cost Summary";#N/A,#N/A,FALSE,"Man Hour Summary"}</definedName>
    <definedName name="SASSASAS" localSheetId="5" hidden="1">{#N/A,#N/A,FALSE,"Project Cost Summary";#N/A,#N/A,FALSE,"Man Hour Summary"}</definedName>
    <definedName name="SASSASAS" localSheetId="23" hidden="1">{#N/A,#N/A,FALSE,"Project Cost Summary";#N/A,#N/A,FALSE,"Man Hour Summary"}</definedName>
    <definedName name="SASSASAS" localSheetId="7" hidden="1">{#N/A,#N/A,FALSE,"Project Cost Summary";#N/A,#N/A,FALSE,"Man Hour Summary"}</definedName>
    <definedName name="SASSASAS" localSheetId="13" hidden="1">{#N/A,#N/A,FALSE,"Project Cost Summary";#N/A,#N/A,FALSE,"Man Hour Summary"}</definedName>
    <definedName name="SASSASAS" localSheetId="18" hidden="1">{#N/A,#N/A,FALSE,"Project Cost Summary";#N/A,#N/A,FALSE,"Man Hour Summary"}</definedName>
    <definedName name="SASSASAS" localSheetId="14" hidden="1">{#N/A,#N/A,FALSE,"Project Cost Summary";#N/A,#N/A,FALSE,"Man Hour Summary"}</definedName>
    <definedName name="SASSASAS" localSheetId="15" hidden="1">{#N/A,#N/A,FALSE,"Project Cost Summary";#N/A,#N/A,FALSE,"Man Hour Summary"}</definedName>
    <definedName name="SASSASAS" hidden="1">{#N/A,#N/A,FALSE,"Project Cost Summary";#N/A,#N/A,FALSE,"Man Hour Summary"}</definedName>
    <definedName name="saved_bmc_config" localSheetId="23">#REF!</definedName>
    <definedName name="saved_bmc_config">#REF!</definedName>
    <definedName name="scaffolding" localSheetId="3">[93]!scaffolding</definedName>
    <definedName name="scaffolding" localSheetId="9">[93]!scaffolding</definedName>
    <definedName name="scaffolding" localSheetId="8">[93]!scaffolding</definedName>
    <definedName name="scaffolding" localSheetId="0">[93]!scaffolding</definedName>
    <definedName name="scaffolding" localSheetId="10">[93]!scaffolding</definedName>
    <definedName name="scaffolding" localSheetId="6">[93]!scaffolding</definedName>
    <definedName name="scaffolding" localSheetId="12">[93]!scaffolding</definedName>
    <definedName name="scaffolding" localSheetId="11">[93]!scaffolding</definedName>
    <definedName name="scaffolding" localSheetId="1">[93]!scaffolding</definedName>
    <definedName name="scaffolding" localSheetId="2">[93]!scaffolding</definedName>
    <definedName name="scaffolding" localSheetId="4">[93]!scaffolding</definedName>
    <definedName name="scaffolding" localSheetId="16">[93]!scaffolding</definedName>
    <definedName name="scaffolding" localSheetId="21">[93]!scaffolding</definedName>
    <definedName name="scaffolding" localSheetId="5">[93]!scaffolding</definedName>
    <definedName name="scaffolding" localSheetId="7">[93]!scaffolding</definedName>
    <definedName name="scaffolding" localSheetId="13">[93]!scaffolding</definedName>
    <definedName name="scaffolding" localSheetId="14">[93]!scaffolding</definedName>
    <definedName name="scaffolding" localSheetId="15">[93]!scaffolding</definedName>
    <definedName name="scaffolding">[93]!scaffolding</definedName>
    <definedName name="SCCseInfo" localSheetId="23">#REF!</definedName>
    <definedName name="SCCseInfo">#REF!</definedName>
    <definedName name="SCH" localSheetId="18">#REF!</definedName>
    <definedName name="sch" hidden="1">#REF!</definedName>
    <definedName name="Schaltschrank">#REF!</definedName>
    <definedName name="SCHEDULE">#REF!</definedName>
    <definedName name="Schriftzug">#REF!</definedName>
    <definedName name="SCMaxSumy" localSheetId="23">#REF!</definedName>
    <definedName name="SCMaxSumy">#REF!</definedName>
    <definedName name="SCtoCC">#REF!</definedName>
    <definedName name="sd" localSheetId="3" hidden="1">{#N/A,#N/A,TRUE,"Mhr_Sum"}</definedName>
    <definedName name="sd" localSheetId="9" hidden="1">{#N/A,#N/A,TRUE,"Mhr_Sum"}</definedName>
    <definedName name="sd" localSheetId="8" hidden="1">{#N/A,#N/A,TRUE,"Mhr_Sum"}</definedName>
    <definedName name="sd" localSheetId="0" hidden="1">{#N/A,#N/A,TRUE,"Mhr_Sum"}</definedName>
    <definedName name="sd" localSheetId="10" hidden="1">{#N/A,#N/A,TRUE,"Mhr_Sum"}</definedName>
    <definedName name="sd" localSheetId="6" hidden="1">{#N/A,#N/A,TRUE,"Mhr_Sum"}</definedName>
    <definedName name="sd" localSheetId="12" hidden="1">{#N/A,#N/A,TRUE,"Mhr_Sum"}</definedName>
    <definedName name="sd" localSheetId="11" hidden="1">{#N/A,#N/A,TRUE,"Mhr_Sum"}</definedName>
    <definedName name="sd" localSheetId="1" hidden="1">{#N/A,#N/A,TRUE,"Mhr_Sum"}</definedName>
    <definedName name="sd" localSheetId="2" hidden="1">{#N/A,#N/A,TRUE,"Mhr_Sum"}</definedName>
    <definedName name="sd" localSheetId="4" hidden="1">{#N/A,#N/A,TRUE,"Mhr_Sum"}</definedName>
    <definedName name="sd" localSheetId="16" hidden="1">{#N/A,#N/A,TRUE,"Mhr_Sum"}</definedName>
    <definedName name="sd" localSheetId="21" hidden="1">{#N/A,#N/A,TRUE,"Mhr_Sum"}</definedName>
    <definedName name="sd" localSheetId="5" hidden="1">{#N/A,#N/A,TRUE,"Mhr_Sum"}</definedName>
    <definedName name="sd" localSheetId="23" hidden="1">{#N/A,#N/A,TRUE,"Mhr_Sum"}</definedName>
    <definedName name="sd" localSheetId="7" hidden="1">{#N/A,#N/A,TRUE,"Mhr_Sum"}</definedName>
    <definedName name="sd" localSheetId="13" hidden="1">{#N/A,#N/A,TRUE,"Mhr_Sum"}</definedName>
    <definedName name="sd" localSheetId="18" hidden="1">{#N/A,#N/A,TRUE,"Mhr_Sum"}</definedName>
    <definedName name="sd" localSheetId="14" hidden="1">{#N/A,#N/A,TRUE,"Mhr_Sum"}</definedName>
    <definedName name="sd" localSheetId="15" hidden="1">{#N/A,#N/A,TRUE,"Mhr_Sum"}</definedName>
    <definedName name="sd" hidden="1">{#N/A,#N/A,TRUE,"Mhr_Sum"}</definedName>
    <definedName name="SDAF" localSheetId="3" hidden="1">{#N/A,#N/A,FALSE,"CCTV"}</definedName>
    <definedName name="SDAF" localSheetId="2" hidden="1">{#N/A,#N/A,FALSE,"CCTV"}</definedName>
    <definedName name="SDAF" localSheetId="4" hidden="1">{#N/A,#N/A,FALSE,"CCTV"}</definedName>
    <definedName name="SDAF" localSheetId="16" hidden="1">{#N/A,#N/A,FALSE,"CCTV"}</definedName>
    <definedName name="SDAF" localSheetId="21" hidden="1">{#N/A,#N/A,FALSE,"CCTV"}</definedName>
    <definedName name="SDAF" localSheetId="5" hidden="1">{#N/A,#N/A,FALSE,"CCTV"}</definedName>
    <definedName name="SDAF" localSheetId="13" hidden="1">{#N/A,#N/A,FALSE,"CCTV"}</definedName>
    <definedName name="SDAF" localSheetId="14" hidden="1">{#N/A,#N/A,FALSE,"CCTV"}</definedName>
    <definedName name="SDAF" localSheetId="15" hidden="1">{#N/A,#N/A,FALSE,"CCTV"}</definedName>
    <definedName name="SDAF" hidden="1">{#N/A,#N/A,FALSE,"CCTV"}</definedName>
    <definedName name="Sdate">#REF!</definedName>
    <definedName name="SDCFG\" localSheetId="3" hidden="1">{#N/A,#N/A,FALSE,"운반시간"}</definedName>
    <definedName name="SDCFG\" localSheetId="2" hidden="1">{#N/A,#N/A,FALSE,"운반시간"}</definedName>
    <definedName name="SDCFG\" localSheetId="4" hidden="1">{#N/A,#N/A,FALSE,"운반시간"}</definedName>
    <definedName name="SDCFG\" localSheetId="16" hidden="1">{#N/A,#N/A,FALSE,"운반시간"}</definedName>
    <definedName name="SDCFG\" localSheetId="21" hidden="1">{#N/A,#N/A,FALSE,"운반시간"}</definedName>
    <definedName name="SDCFG\" localSheetId="5" hidden="1">{#N/A,#N/A,FALSE,"운반시간"}</definedName>
    <definedName name="SDCFG\" localSheetId="13" hidden="1">{#N/A,#N/A,FALSE,"운반시간"}</definedName>
    <definedName name="SDCFG\" localSheetId="14" hidden="1">{#N/A,#N/A,FALSE,"운반시간"}</definedName>
    <definedName name="SDCFG\" localSheetId="15" hidden="1">{#N/A,#N/A,FALSE,"운반시간"}</definedName>
    <definedName name="SDCFG\" hidden="1">{#N/A,#N/A,FALSE,"운반시간"}</definedName>
    <definedName name="sdcsd" localSheetId="3" hidden="1">{"'Sheet1'!$L$16"}</definedName>
    <definedName name="sdcsd" localSheetId="17" hidden="1">{"'Sheet1'!$L$16"}</definedName>
    <definedName name="sdcsd" localSheetId="9" hidden="1">{"'Sheet1'!$L$16"}</definedName>
    <definedName name="sdcsd" localSheetId="8" hidden="1">{"'Sheet1'!$L$16"}</definedName>
    <definedName name="sdcsd" localSheetId="0" hidden="1">{"'Sheet1'!$L$16"}</definedName>
    <definedName name="sdcsd" localSheetId="10" hidden="1">{"'Sheet1'!$L$16"}</definedName>
    <definedName name="sdcsd" localSheetId="6" hidden="1">{"'Sheet1'!$L$16"}</definedName>
    <definedName name="sdcsd" localSheetId="12" hidden="1">{"'Sheet1'!$L$16"}</definedName>
    <definedName name="sdcsd" localSheetId="11" hidden="1">{"'Sheet1'!$L$16"}</definedName>
    <definedName name="sdcsd" localSheetId="1" hidden="1">{"'Sheet1'!$L$16"}</definedName>
    <definedName name="sdcsd" localSheetId="2" hidden="1">{"'Sheet1'!$L$16"}</definedName>
    <definedName name="sdcsd" localSheetId="4" hidden="1">{"'Sheet1'!$L$16"}</definedName>
    <definedName name="sdcsd" localSheetId="16" hidden="1">{"'Sheet1'!$L$16"}</definedName>
    <definedName name="sdcsd" localSheetId="21" hidden="1">{"'Sheet1'!$L$16"}</definedName>
    <definedName name="sdcsd" localSheetId="5" hidden="1">{"'Sheet1'!$L$16"}</definedName>
    <definedName name="sdcsd" localSheetId="23" hidden="1">{"'Sheet1'!$L$16"}</definedName>
    <definedName name="sdcsd" localSheetId="7" hidden="1">{"'Sheet1'!$L$16"}</definedName>
    <definedName name="sdcsd" localSheetId="13" hidden="1">{"'Sheet1'!$L$16"}</definedName>
    <definedName name="sdcsd" localSheetId="18" hidden="1">{"'Sheet1'!$L$16"}</definedName>
    <definedName name="sdcsd" localSheetId="14" hidden="1">{"'Sheet1'!$L$16"}</definedName>
    <definedName name="sdcsd" localSheetId="15" hidden="1">{"'Sheet1'!$L$16"}</definedName>
    <definedName name="sdcsd" hidden="1">{"'Sheet1'!$L$16"}</definedName>
    <definedName name="sdf" localSheetId="3" hidden="1">{"'Sheet1'!$L$16"}</definedName>
    <definedName name="sdf" localSheetId="17" hidden="1">{"'Sheet1'!$L$16"}</definedName>
    <definedName name="sdf" localSheetId="9" hidden="1">{"'Sheet1'!$L$16"}</definedName>
    <definedName name="sdf" localSheetId="8" hidden="1">{"'Sheet1'!$L$16"}</definedName>
    <definedName name="sdf" localSheetId="0" hidden="1">{"'Sheet1'!$L$16"}</definedName>
    <definedName name="sdf" localSheetId="10" hidden="1">{"'Sheet1'!$L$16"}</definedName>
    <definedName name="sdf" localSheetId="6" hidden="1">{"'Sheet1'!$L$16"}</definedName>
    <definedName name="sdf" localSheetId="12" hidden="1">{"'Sheet1'!$L$16"}</definedName>
    <definedName name="sdf" localSheetId="11" hidden="1">{"'Sheet1'!$L$16"}</definedName>
    <definedName name="sdf" localSheetId="1" hidden="1">{"'Sheet1'!$L$16"}</definedName>
    <definedName name="sdf" localSheetId="2" hidden="1">{"'Sheet1'!$L$16"}</definedName>
    <definedName name="sdf" localSheetId="4" hidden="1">{"'Sheet1'!$L$16"}</definedName>
    <definedName name="sdf" localSheetId="16" hidden="1">{"'Sheet1'!$L$16"}</definedName>
    <definedName name="sdf" localSheetId="21" hidden="1">{"'Sheet1'!$L$16"}</definedName>
    <definedName name="sdf" localSheetId="5" hidden="1">{"'Sheet1'!$L$16"}</definedName>
    <definedName name="sdf" localSheetId="23" hidden="1">{"'Sheet1'!$L$16"}</definedName>
    <definedName name="sdf" localSheetId="7" hidden="1">{"'Sheet1'!$L$16"}</definedName>
    <definedName name="sdf" localSheetId="13" hidden="1">{"'Sheet1'!$L$16"}</definedName>
    <definedName name="sdf" localSheetId="18" hidden="1">{"'Sheet1'!$L$16"}</definedName>
    <definedName name="sdf" localSheetId="14" hidden="1">{"'Sheet1'!$L$16"}</definedName>
    <definedName name="sdf" localSheetId="15" hidden="1">{"'Sheet1'!$L$16"}</definedName>
    <definedName name="sdf" hidden="1">{"'Sheet1'!$L$16"}</definedName>
    <definedName name="SDFAS" hidden="1">#REF!</definedName>
    <definedName name="sdfdf" localSheetId="3" hidden="1">{"'장비'!$A$3:$M$12"}</definedName>
    <definedName name="sdfdf" localSheetId="2" hidden="1">{"'장비'!$A$3:$M$12"}</definedName>
    <definedName name="sdfdf" localSheetId="4" hidden="1">{"'장비'!$A$3:$M$12"}</definedName>
    <definedName name="sdfdf" localSheetId="16" hidden="1">{"'장비'!$A$3:$M$12"}</definedName>
    <definedName name="sdfdf" localSheetId="21" hidden="1">{"'장비'!$A$3:$M$12"}</definedName>
    <definedName name="sdfdf" localSheetId="5" hidden="1">{"'장비'!$A$3:$M$12"}</definedName>
    <definedName name="sdfdf" localSheetId="13" hidden="1">{"'장비'!$A$3:$M$12"}</definedName>
    <definedName name="sdfdf" localSheetId="14" hidden="1">{"'장비'!$A$3:$M$12"}</definedName>
    <definedName name="sdfdf" localSheetId="15" hidden="1">{"'장비'!$A$3:$M$12"}</definedName>
    <definedName name="sdfdf" hidden="1">{"'장비'!$A$3:$M$12"}</definedName>
    <definedName name="sdfdsfsx" localSheetId="3" hidden="1">{#N/A,#N/A,FALSE,"CCTV"}</definedName>
    <definedName name="sdfdsfsx" localSheetId="2" hidden="1">{#N/A,#N/A,FALSE,"CCTV"}</definedName>
    <definedName name="sdfdsfsx" localSheetId="4" hidden="1">{#N/A,#N/A,FALSE,"CCTV"}</definedName>
    <definedName name="sdfdsfsx" localSheetId="16" hidden="1">{#N/A,#N/A,FALSE,"CCTV"}</definedName>
    <definedName name="sdfdsfsx" localSheetId="21" hidden="1">{#N/A,#N/A,FALSE,"CCTV"}</definedName>
    <definedName name="sdfdsfsx" localSheetId="5" hidden="1">{#N/A,#N/A,FALSE,"CCTV"}</definedName>
    <definedName name="sdfdsfsx" localSheetId="13" hidden="1">{#N/A,#N/A,FALSE,"CCTV"}</definedName>
    <definedName name="sdfdsfsx" localSheetId="14" hidden="1">{#N/A,#N/A,FALSE,"CCTV"}</definedName>
    <definedName name="sdfdsfsx" localSheetId="15" hidden="1">{#N/A,#N/A,FALSE,"CCTV"}</definedName>
    <definedName name="sdfdsfsx" hidden="1">{#N/A,#N/A,FALSE,"CCTV"}</definedName>
    <definedName name="sdfg" localSheetId="3" hidden="1">[39]Cash2!$J$16:$J$36</definedName>
    <definedName name="sdfg" localSheetId="2" hidden="1">[39]Cash2!$J$16:$J$36</definedName>
    <definedName name="sdfg" localSheetId="4" hidden="1">[39]Cash2!$J$16:$J$36</definedName>
    <definedName name="sdfg" localSheetId="16" hidden="1">[39]Cash2!$J$16:$J$36</definedName>
    <definedName name="sdfg" localSheetId="21" hidden="1">[39]Cash2!$J$16:$J$36</definedName>
    <definedName name="sdfg" localSheetId="5" hidden="1">[39]Cash2!$J$16:$J$36</definedName>
    <definedName name="sdfg" localSheetId="13" hidden="1">[39]Cash2!$J$16:$J$36</definedName>
    <definedName name="sdfg" localSheetId="18" hidden="1">[39]Cash2!$J$16:$J$36</definedName>
    <definedName name="sdfg" localSheetId="14" hidden="1">[39]Cash2!$J$16:$J$36</definedName>
    <definedName name="sdfg" localSheetId="15" hidden="1">[39]Cash2!$J$16:$J$36</definedName>
    <definedName name="sdfg" hidden="1">[39]Cash2!$J$16:$J$36</definedName>
    <definedName name="SDFGFH" localSheetId="3" hidden="1">{#N/A,#N/A,FALSE,"부대2"}</definedName>
    <definedName name="SDFGFH" localSheetId="2" hidden="1">{#N/A,#N/A,FALSE,"부대2"}</definedName>
    <definedName name="SDFGFH" localSheetId="4" hidden="1">{#N/A,#N/A,FALSE,"부대2"}</definedName>
    <definedName name="SDFGFH" localSheetId="16" hidden="1">{#N/A,#N/A,FALSE,"부대2"}</definedName>
    <definedName name="SDFGFH" localSheetId="21" hidden="1">{#N/A,#N/A,FALSE,"부대2"}</definedName>
    <definedName name="SDFGFH" localSheetId="5" hidden="1">{#N/A,#N/A,FALSE,"부대2"}</definedName>
    <definedName name="SDFGFH" localSheetId="13" hidden="1">{#N/A,#N/A,FALSE,"부대2"}</definedName>
    <definedName name="SDFGFH" localSheetId="14" hidden="1">{#N/A,#N/A,FALSE,"부대2"}</definedName>
    <definedName name="SDFGFH" localSheetId="15" hidden="1">{#N/A,#N/A,FALSE,"부대2"}</definedName>
    <definedName name="SDFGFH" hidden="1">{#N/A,#N/A,FALSE,"부대2"}</definedName>
    <definedName name="SDFSAFSADFS" localSheetId="3" hidden="1">{#N/A,#N/A,FALSE,"혼합골재"}</definedName>
    <definedName name="SDFSAFSADFS" localSheetId="2" hidden="1">{#N/A,#N/A,FALSE,"혼합골재"}</definedName>
    <definedName name="SDFSAFSADFS" localSheetId="4" hidden="1">{#N/A,#N/A,FALSE,"혼합골재"}</definedName>
    <definedName name="SDFSAFSADFS" localSheetId="16" hidden="1">{#N/A,#N/A,FALSE,"혼합골재"}</definedName>
    <definedName name="SDFSAFSADFS" localSheetId="21" hidden="1">{#N/A,#N/A,FALSE,"혼합골재"}</definedName>
    <definedName name="SDFSAFSADFS" localSheetId="5" hidden="1">{#N/A,#N/A,FALSE,"혼합골재"}</definedName>
    <definedName name="SDFSAFSADFS" localSheetId="13" hidden="1">{#N/A,#N/A,FALSE,"혼합골재"}</definedName>
    <definedName name="SDFSAFSADFS" localSheetId="14" hidden="1">{#N/A,#N/A,FALSE,"혼합골재"}</definedName>
    <definedName name="SDFSAFSADFS" localSheetId="15" hidden="1">{#N/A,#N/A,FALSE,"혼합골재"}</definedName>
    <definedName name="SDFSAFSADFS" hidden="1">{#N/A,#N/A,FALSE,"혼합골재"}</definedName>
    <definedName name="sdfsdfsd" localSheetId="3" hidden="1">{"'Sheet1'!$L$16"}</definedName>
    <definedName name="sdfsdfsd" localSheetId="17" hidden="1">{"'Sheet1'!$L$16"}</definedName>
    <definedName name="sdfsdfsd" localSheetId="9" hidden="1">{"'Sheet1'!$L$16"}</definedName>
    <definedName name="sdfsdfsd" localSheetId="8" hidden="1">{"'Sheet1'!$L$16"}</definedName>
    <definedName name="sdfsdfsd" localSheetId="0" hidden="1">{"'Sheet1'!$L$16"}</definedName>
    <definedName name="sdfsdfsd" localSheetId="10" hidden="1">{"'Sheet1'!$L$16"}</definedName>
    <definedName name="sdfsdfsd" localSheetId="6" hidden="1">{"'Sheet1'!$L$16"}</definedName>
    <definedName name="sdfsdfsd" localSheetId="12" hidden="1">{"'Sheet1'!$L$16"}</definedName>
    <definedName name="sdfsdfsd" localSheetId="11" hidden="1">{"'Sheet1'!$L$16"}</definedName>
    <definedName name="sdfsdfsd" localSheetId="1" hidden="1">{"'Sheet1'!$L$16"}</definedName>
    <definedName name="sdfsdfsd" localSheetId="2" hidden="1">{"'Sheet1'!$L$16"}</definedName>
    <definedName name="sdfsdfsd" localSheetId="4" hidden="1">{"'Sheet1'!$L$16"}</definedName>
    <definedName name="sdfsdfsd" localSheetId="16" hidden="1">{"'Sheet1'!$L$16"}</definedName>
    <definedName name="sdfsdfsd" localSheetId="21" hidden="1">{"'Sheet1'!$L$16"}</definedName>
    <definedName name="sdfsdfsd" localSheetId="5" hidden="1">{"'Sheet1'!$L$16"}</definedName>
    <definedName name="sdfsdfsd" localSheetId="23" hidden="1">{"'Sheet1'!$L$16"}</definedName>
    <definedName name="sdfsdfsd" localSheetId="7" hidden="1">{"'Sheet1'!$L$16"}</definedName>
    <definedName name="sdfsdfsd" localSheetId="13" hidden="1">{"'Sheet1'!$L$16"}</definedName>
    <definedName name="sdfsdfsd" localSheetId="18" hidden="1">{"'Sheet1'!$L$16"}</definedName>
    <definedName name="sdfsdfsd" localSheetId="14" hidden="1">{"'Sheet1'!$L$16"}</definedName>
    <definedName name="sdfsdfsd" localSheetId="15" hidden="1">{"'Sheet1'!$L$16"}</definedName>
    <definedName name="sdfsdfsd" hidden="1">{"'Sheet1'!$L$16"}</definedName>
    <definedName name="ｓｄｆｓｄｆｓｄｆｓｄｆ" localSheetId="3"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9"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8"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0"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0"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6"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2"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1"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2"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4"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6"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21"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5"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7"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3"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4"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5"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hidden="1">{#N/A,#N/A,FALSE,"１）背景";#N/A,#N/A,FALSE,"２）前提事項";#N/A,#N/A,FALSE,"３）優先順位";#N/A,#N/A,FALSE,"４）改善サマリー";#N/A,#N/A,FALSE,"５）懸念-1";#N/A,#N/A,FALSE,"５）懸念-2";#N/A,#N/A,FALSE,"５）懸念-3";#N/A,#N/A,FALSE,"５）懸念-4";#N/A,#N/A,FALSE,"６）組織図";#N/A,#N/A,FALSE,"６）スケジュール"}</definedName>
    <definedName name="sdfsf" localSheetId="3" hidden="1">{"'Sheet1'!$L$16"}</definedName>
    <definedName name="sdfsf" localSheetId="17" hidden="1">{"'Sheet1'!$L$16"}</definedName>
    <definedName name="sdfsf" localSheetId="9" hidden="1">{"'Sheet1'!$L$16"}</definedName>
    <definedName name="sdfsf" localSheetId="8" hidden="1">{"'Sheet1'!$L$16"}</definedName>
    <definedName name="sdfsf" localSheetId="0" hidden="1">{"'Sheet1'!$L$16"}</definedName>
    <definedName name="sdfsf" localSheetId="10" hidden="1">{"'Sheet1'!$L$16"}</definedName>
    <definedName name="sdfsf" localSheetId="6" hidden="1">{"'Sheet1'!$L$16"}</definedName>
    <definedName name="sdfsf" localSheetId="12" hidden="1">{"'Sheet1'!$L$16"}</definedName>
    <definedName name="sdfsf" localSheetId="11" hidden="1">{"'Sheet1'!$L$16"}</definedName>
    <definedName name="sdfsf" localSheetId="1" hidden="1">{"'Sheet1'!$L$16"}</definedName>
    <definedName name="sdfsf" localSheetId="2" hidden="1">{"'Sheet1'!$L$16"}</definedName>
    <definedName name="sdfsf" localSheetId="4" hidden="1">{"'Sheet1'!$L$16"}</definedName>
    <definedName name="sdfsf" localSheetId="16" hidden="1">{"'Sheet1'!$L$16"}</definedName>
    <definedName name="sdfsf" localSheetId="21" hidden="1">{"'Sheet1'!$L$16"}</definedName>
    <definedName name="sdfsf" localSheetId="5" hidden="1">{"'Sheet1'!$L$16"}</definedName>
    <definedName name="sdfsf" localSheetId="23" hidden="1">{"'Sheet1'!$L$16"}</definedName>
    <definedName name="sdfsf" localSheetId="7" hidden="1">{"'Sheet1'!$L$16"}</definedName>
    <definedName name="sdfsf" localSheetId="13" hidden="1">{"'Sheet1'!$L$16"}</definedName>
    <definedName name="sdfsf" localSheetId="18" hidden="1">{"'Sheet1'!$L$16"}</definedName>
    <definedName name="sdfsf" localSheetId="14" hidden="1">{"'Sheet1'!$L$16"}</definedName>
    <definedName name="sdfsf" localSheetId="15" hidden="1">{"'Sheet1'!$L$16"}</definedName>
    <definedName name="sdfsf" hidden="1">{"'Sheet1'!$L$16"}</definedName>
    <definedName name="sdg" hidden="1">#REF!</definedName>
    <definedName name="sdgdfhdf" hidden="1">#REF!</definedName>
    <definedName name="SDGSDFHFDJDG" localSheetId="3" hidden="1">{#N/A,#N/A,FALSE,"속도"}</definedName>
    <definedName name="SDGSDFHFDJDG" localSheetId="2" hidden="1">{#N/A,#N/A,FALSE,"속도"}</definedName>
    <definedName name="SDGSDFHFDJDG" localSheetId="4" hidden="1">{#N/A,#N/A,FALSE,"속도"}</definedName>
    <definedName name="SDGSDFHFDJDG" localSheetId="16" hidden="1">{#N/A,#N/A,FALSE,"속도"}</definedName>
    <definedName name="SDGSDFHFDJDG" localSheetId="21" hidden="1">{#N/A,#N/A,FALSE,"속도"}</definedName>
    <definedName name="SDGSDFHFDJDG" localSheetId="5" hidden="1">{#N/A,#N/A,FALSE,"속도"}</definedName>
    <definedName name="SDGSDFHFDJDG" localSheetId="13" hidden="1">{#N/A,#N/A,FALSE,"속도"}</definedName>
    <definedName name="SDGSDFHFDJDG" localSheetId="14" hidden="1">{#N/A,#N/A,FALSE,"속도"}</definedName>
    <definedName name="SDGSDFHFDJDG" localSheetId="15" hidden="1">{#N/A,#N/A,FALSE,"속도"}</definedName>
    <definedName name="SDGSDFHFDJDG" hidden="1">{#N/A,#N/A,FALSE,"속도"}</definedName>
    <definedName name="SDGSDGDHDFHGF" localSheetId="3" hidden="1">{#N/A,#N/A,FALSE,"운반시간"}</definedName>
    <definedName name="SDGSDGDHDFHGF" localSheetId="2" hidden="1">{#N/A,#N/A,FALSE,"운반시간"}</definedName>
    <definedName name="SDGSDGDHDFHGF" localSheetId="4" hidden="1">{#N/A,#N/A,FALSE,"운반시간"}</definedName>
    <definedName name="SDGSDGDHDFHGF" localSheetId="16" hidden="1">{#N/A,#N/A,FALSE,"운반시간"}</definedName>
    <definedName name="SDGSDGDHDFHGF" localSheetId="21" hidden="1">{#N/A,#N/A,FALSE,"운반시간"}</definedName>
    <definedName name="SDGSDGDHDFHGF" localSheetId="5" hidden="1">{#N/A,#N/A,FALSE,"운반시간"}</definedName>
    <definedName name="SDGSDGDHDFHGF" localSheetId="13" hidden="1">{#N/A,#N/A,FALSE,"운반시간"}</definedName>
    <definedName name="SDGSDGDHDFHGF" localSheetId="14" hidden="1">{#N/A,#N/A,FALSE,"운반시간"}</definedName>
    <definedName name="SDGSDGDHDFHGF" localSheetId="15" hidden="1">{#N/A,#N/A,FALSE,"운반시간"}</definedName>
    <definedName name="SDGSDGDHDFHGF" hidden="1">{#N/A,#N/A,FALSE,"운반시간"}</definedName>
    <definedName name="SDMONG">#REF!</definedName>
    <definedName name="sdsa" hidden="1">#REF!</definedName>
    <definedName name="sdsd" localSheetId="3" hidden="1">{#N/A,#N/A,FALSE,"CCTV"}</definedName>
    <definedName name="sdsd" localSheetId="2" hidden="1">{#N/A,#N/A,FALSE,"CCTV"}</definedName>
    <definedName name="sdsd" localSheetId="4" hidden="1">{#N/A,#N/A,FALSE,"CCTV"}</definedName>
    <definedName name="sdsd" localSheetId="16" hidden="1">{#N/A,#N/A,FALSE,"CCTV"}</definedName>
    <definedName name="sdsd" localSheetId="21" hidden="1">{#N/A,#N/A,FALSE,"CCTV"}</definedName>
    <definedName name="sdsd" localSheetId="5" hidden="1">{#N/A,#N/A,FALSE,"CCTV"}</definedName>
    <definedName name="sdsd" localSheetId="13" hidden="1">{#N/A,#N/A,FALSE,"CCTV"}</definedName>
    <definedName name="sdsd" localSheetId="14" hidden="1">{#N/A,#N/A,FALSE,"CCTV"}</definedName>
    <definedName name="sdsd" localSheetId="15" hidden="1">{#N/A,#N/A,FALSE,"CCTV"}</definedName>
    <definedName name="sdsd" hidden="1">{#N/A,#N/A,FALSE,"CCTV"}</definedName>
    <definedName name="SealTypes" localSheetId="3">[34]DATA_LIST!$C$14:$C$20</definedName>
    <definedName name="SealTypes" localSheetId="2">[34]DATA_LIST!$C$14:$C$20</definedName>
    <definedName name="SealTypes" localSheetId="4">[34]DATA_LIST!$C$14:$C$20</definedName>
    <definedName name="SealTypes" localSheetId="16">[34]DATA_LIST!$C$14:$C$20</definedName>
    <definedName name="SealTypes" localSheetId="21">[34]DATA_LIST!$C$14:$C$20</definedName>
    <definedName name="SealTypes" localSheetId="5">[34]DATA_LIST!$C$14:$C$20</definedName>
    <definedName name="SealTypes" localSheetId="13">[34]DATA_LIST!$C$14:$C$20</definedName>
    <definedName name="SealTypes" localSheetId="18">[34]DATA_LIST!$C$14:$C$20</definedName>
    <definedName name="SealTypes" localSheetId="14">[34]DATA_LIST!$C$14:$C$20</definedName>
    <definedName name="SealTypes" localSheetId="15">[34]DATA_LIST!$C$14:$C$20</definedName>
    <definedName name="SealTypes">[34]DATA_LIST!$C$14:$C$20</definedName>
    <definedName name="Seccion_chimenea" localSheetId="23">#REF!</definedName>
    <definedName name="Seccion_chimenea">#REF!</definedName>
    <definedName name="Seccion_conducto" localSheetId="23">#REF!</definedName>
    <definedName name="Seccion_conducto">#REF!</definedName>
    <definedName name="Section">#REF!</definedName>
    <definedName name="SEISZ" localSheetId="23">#REF!</definedName>
    <definedName name="SEISZ">#REF!</definedName>
    <definedName name="SEISZc" localSheetId="23">#REF!</definedName>
    <definedName name="SEISZc">#REF!</definedName>
    <definedName name="Select" localSheetId="23">#REF!</definedName>
    <definedName name="Select">#REF!</definedName>
    <definedName name="sencount" hidden="1">1</definedName>
    <definedName name="Serial">#REF!:OFFSET(#REF!,#REF!-1,)</definedName>
    <definedName name="Service">'[65]Data Input'!$G$9</definedName>
    <definedName name="SFA0" localSheetId="23">#REF!</definedName>
    <definedName name="SFA0">#REF!</definedName>
    <definedName name="SFA0_1" localSheetId="23">#REF!</definedName>
    <definedName name="SFA0_1">#REF!</definedName>
    <definedName name="SFA0_2" localSheetId="23">#REF!</definedName>
    <definedName name="SFA0_2">#REF!</definedName>
    <definedName name="SFA10_1" localSheetId="23">#REF!</definedName>
    <definedName name="SFA10_1">#REF!</definedName>
    <definedName name="SFA10_2" localSheetId="23">#REF!</definedName>
    <definedName name="SFA10_2">#REF!</definedName>
    <definedName name="SFA20_1" localSheetId="23">#REF!</definedName>
    <definedName name="SFA20_1">#REF!</definedName>
    <definedName name="SFA20_2" localSheetId="23">#REF!</definedName>
    <definedName name="SFA20_2">#REF!</definedName>
    <definedName name="sfcl" localSheetId="3">[51]Closing!$M$5</definedName>
    <definedName name="sfcl" localSheetId="2">[51]Closing!$M$5</definedName>
    <definedName name="sfcl" localSheetId="4">[51]Closing!$M$5</definedName>
    <definedName name="sfcl" localSheetId="16">[51]Closing!$M$5</definedName>
    <definedName name="sfcl" localSheetId="21">[51]Closing!$M$5</definedName>
    <definedName name="sfcl" localSheetId="5">[51]Closing!$M$5</definedName>
    <definedName name="sfcl" localSheetId="13">[51]Closing!$M$5</definedName>
    <definedName name="sfcl" localSheetId="18">[51]Closing!$M$5</definedName>
    <definedName name="sfcl" localSheetId="14">[51]Closing!$M$5</definedName>
    <definedName name="sfcl" localSheetId="15">[51]Closing!$M$5</definedName>
    <definedName name="sfcl">[51]Closing!$M$5</definedName>
    <definedName name="SFFF" hidden="1">#REF!</definedName>
    <definedName name="SFFFFF" hidden="1">#REF!</definedName>
    <definedName name="sfsd" localSheetId="3" hidden="1">{"'Sheet1'!$L$16"}</definedName>
    <definedName name="sfsd" localSheetId="17" hidden="1">{"'Sheet1'!$L$16"}</definedName>
    <definedName name="sfsd" localSheetId="9" hidden="1">{"'Sheet1'!$L$16"}</definedName>
    <definedName name="sfsd" localSheetId="8" hidden="1">{"'Sheet1'!$L$16"}</definedName>
    <definedName name="sfsd" localSheetId="0" hidden="1">{"'Sheet1'!$L$16"}</definedName>
    <definedName name="sfsd" localSheetId="10" hidden="1">{"'Sheet1'!$L$16"}</definedName>
    <definedName name="sfsd" localSheetId="6" hidden="1">{"'Sheet1'!$L$16"}</definedName>
    <definedName name="sfsd" localSheetId="12" hidden="1">{"'Sheet1'!$L$16"}</definedName>
    <definedName name="sfsd" localSheetId="11" hidden="1">{"'Sheet1'!$L$16"}</definedName>
    <definedName name="sfsd" localSheetId="1" hidden="1">{"'Sheet1'!$L$16"}</definedName>
    <definedName name="sfsd" localSheetId="2" hidden="1">{"'Sheet1'!$L$16"}</definedName>
    <definedName name="sfsd" localSheetId="4" hidden="1">{"'Sheet1'!$L$16"}</definedName>
    <definedName name="sfsd" localSheetId="16" hidden="1">{"'Sheet1'!$L$16"}</definedName>
    <definedName name="sfsd" localSheetId="21" hidden="1">{"'Sheet1'!$L$16"}</definedName>
    <definedName name="sfsd" localSheetId="5" hidden="1">{"'Sheet1'!$L$16"}</definedName>
    <definedName name="sfsd" localSheetId="23" hidden="1">{"'Sheet1'!$L$16"}</definedName>
    <definedName name="sfsd" localSheetId="7" hidden="1">{"'Sheet1'!$L$16"}</definedName>
    <definedName name="sfsd" localSheetId="13" hidden="1">{"'Sheet1'!$L$16"}</definedName>
    <definedName name="sfsd" localSheetId="18" hidden="1">{"'Sheet1'!$L$16"}</definedName>
    <definedName name="sfsd" localSheetId="14" hidden="1">{"'Sheet1'!$L$16"}</definedName>
    <definedName name="sfsd" localSheetId="15" hidden="1">{"'Sheet1'!$L$16"}</definedName>
    <definedName name="sfsd" hidden="1">{"'Sheet1'!$L$16"}</definedName>
    <definedName name="sg_304L">8.07</definedName>
    <definedName name="sg_316L">7.945</definedName>
    <definedName name="sg_317L">7.95</definedName>
    <definedName name="sg_70_30">8.95</definedName>
    <definedName name="sg_90_10">8.927</definedName>
    <definedName name="sg_brass">8.41</definedName>
    <definedName name="sg_bronze">7.78</definedName>
    <definedName name="sg_cs">7.85</definedName>
    <definedName name="sg_cuni7030">8.94</definedName>
    <definedName name="sg_cuni9010">8.95</definedName>
    <definedName name="sg_ss304">8.04</definedName>
    <definedName name="sg_ss316">7.95</definedName>
    <definedName name="sg_ss317">7.95</definedName>
    <definedName name="sg_titanium">4.51</definedName>
    <definedName name="SGR" localSheetId="23">#REF!</definedName>
    <definedName name="SGR">#REF!</definedName>
    <definedName name="sgsgsgsg" localSheetId="3" hidden="1">{#N/A,#N/A,FALSE,"Project Cost Summary";#N/A,#N/A,FALSE,"Man Hour Summary"}</definedName>
    <definedName name="sgsgsgsg" localSheetId="9" hidden="1">{#N/A,#N/A,FALSE,"Project Cost Summary";#N/A,#N/A,FALSE,"Man Hour Summary"}</definedName>
    <definedName name="sgsgsgsg" localSheetId="8" hidden="1">{#N/A,#N/A,FALSE,"Project Cost Summary";#N/A,#N/A,FALSE,"Man Hour Summary"}</definedName>
    <definedName name="sgsgsgsg" localSheetId="0" hidden="1">{#N/A,#N/A,FALSE,"Project Cost Summary";#N/A,#N/A,FALSE,"Man Hour Summary"}</definedName>
    <definedName name="sgsgsgsg" localSheetId="10" hidden="1">{#N/A,#N/A,FALSE,"Project Cost Summary";#N/A,#N/A,FALSE,"Man Hour Summary"}</definedName>
    <definedName name="sgsgsgsg" localSheetId="6" hidden="1">{#N/A,#N/A,FALSE,"Project Cost Summary";#N/A,#N/A,FALSE,"Man Hour Summary"}</definedName>
    <definedName name="sgsgsgsg" localSheetId="12" hidden="1">{#N/A,#N/A,FALSE,"Project Cost Summary";#N/A,#N/A,FALSE,"Man Hour Summary"}</definedName>
    <definedName name="sgsgsgsg" localSheetId="11" hidden="1">{#N/A,#N/A,FALSE,"Project Cost Summary";#N/A,#N/A,FALSE,"Man Hour Summary"}</definedName>
    <definedName name="sgsgsgsg" localSheetId="1" hidden="1">{#N/A,#N/A,FALSE,"Project Cost Summary";#N/A,#N/A,FALSE,"Man Hour Summary"}</definedName>
    <definedName name="sgsgsgsg" localSheetId="2" hidden="1">{#N/A,#N/A,FALSE,"Project Cost Summary";#N/A,#N/A,FALSE,"Man Hour Summary"}</definedName>
    <definedName name="sgsgsgsg" localSheetId="4" hidden="1">{#N/A,#N/A,FALSE,"Project Cost Summary";#N/A,#N/A,FALSE,"Man Hour Summary"}</definedName>
    <definedName name="sgsgsgsg" localSheetId="16" hidden="1">{#N/A,#N/A,FALSE,"Project Cost Summary";#N/A,#N/A,FALSE,"Man Hour Summary"}</definedName>
    <definedName name="sgsgsgsg" localSheetId="21" hidden="1">{#N/A,#N/A,FALSE,"Project Cost Summary";#N/A,#N/A,FALSE,"Man Hour Summary"}</definedName>
    <definedName name="sgsgsgsg" localSheetId="5" hidden="1">{#N/A,#N/A,FALSE,"Project Cost Summary";#N/A,#N/A,FALSE,"Man Hour Summary"}</definedName>
    <definedName name="sgsgsgsg" localSheetId="23" hidden="1">{#N/A,#N/A,FALSE,"Project Cost Summary";#N/A,#N/A,FALSE,"Man Hour Summary"}</definedName>
    <definedName name="sgsgsgsg" localSheetId="7" hidden="1">{#N/A,#N/A,FALSE,"Project Cost Summary";#N/A,#N/A,FALSE,"Man Hour Summary"}</definedName>
    <definedName name="sgsgsgsg" localSheetId="13" hidden="1">{#N/A,#N/A,FALSE,"Project Cost Summary";#N/A,#N/A,FALSE,"Man Hour Summary"}</definedName>
    <definedName name="sgsgsgsg" localSheetId="18" hidden="1">{#N/A,#N/A,FALSE,"Project Cost Summary";#N/A,#N/A,FALSE,"Man Hour Summary"}</definedName>
    <definedName name="sgsgsgsg" localSheetId="14" hidden="1">{#N/A,#N/A,FALSE,"Project Cost Summary";#N/A,#N/A,FALSE,"Man Hour Summary"}</definedName>
    <definedName name="sgsgsgsg" localSheetId="15" hidden="1">{#N/A,#N/A,FALSE,"Project Cost Summary";#N/A,#N/A,FALSE,"Man Hour Summary"}</definedName>
    <definedName name="sgsgsgsg" hidden="1">{#N/A,#N/A,FALSE,"Project Cost Summary";#N/A,#N/A,FALSE,"Man Hour Summary"}</definedName>
    <definedName name="Shape_Stack" localSheetId="3">'[41]Noise (3)'!$C$11</definedName>
    <definedName name="Shape_Stack" localSheetId="2">'[41]Noise (3)'!$C$11</definedName>
    <definedName name="Shape_Stack" localSheetId="4">'[41]Noise (3)'!$C$11</definedName>
    <definedName name="Shape_Stack" localSheetId="16">'[41]Noise (3)'!$C$11</definedName>
    <definedName name="Shape_Stack" localSheetId="21">'[41]Noise (3)'!$C$11</definedName>
    <definedName name="Shape_Stack" localSheetId="5">'[41]Noise (3)'!$C$11</definedName>
    <definedName name="Shape_Stack" localSheetId="13">'[41]Noise (3)'!$C$11</definedName>
    <definedName name="Shape_Stack" localSheetId="18">'[41]Noise (3)'!$C$11</definedName>
    <definedName name="Shape_Stack" localSheetId="14">'[41]Noise (3)'!$C$11</definedName>
    <definedName name="Shape_Stack" localSheetId="15">'[41]Noise (3)'!$C$11</definedName>
    <definedName name="Shape_Stack">'[41]Noise (3)'!$C$11</definedName>
    <definedName name="SHDHDSJKAFHDHFHDHLSHKSDHKVKL" localSheetId="3" hidden="1">{#N/A,#N/A,FALSE,"조골재"}</definedName>
    <definedName name="SHDHDSJKAFHDHFHDHLSHKSDHKVKL" localSheetId="2" hidden="1">{#N/A,#N/A,FALSE,"조골재"}</definedName>
    <definedName name="SHDHDSJKAFHDHFHDHLSHKSDHKVKL" localSheetId="4" hidden="1">{#N/A,#N/A,FALSE,"조골재"}</definedName>
    <definedName name="SHDHDSJKAFHDHFHDHLSHKSDHKVKL" localSheetId="16" hidden="1">{#N/A,#N/A,FALSE,"조골재"}</definedName>
    <definedName name="SHDHDSJKAFHDHFHDHLSHKSDHKVKL" localSheetId="21" hidden="1">{#N/A,#N/A,FALSE,"조골재"}</definedName>
    <definedName name="SHDHDSJKAFHDHFHDHLSHKSDHKVKL" localSheetId="5" hidden="1">{#N/A,#N/A,FALSE,"조골재"}</definedName>
    <definedName name="SHDHDSJKAFHDHFHDHLSHKSDHKVKL" localSheetId="13" hidden="1">{#N/A,#N/A,FALSE,"조골재"}</definedName>
    <definedName name="SHDHDSJKAFHDHFHDHLSHKSDHKVKL" localSheetId="14" hidden="1">{#N/A,#N/A,FALSE,"조골재"}</definedName>
    <definedName name="SHDHDSJKAFHDHFHDHLSHKSDHKVKL" localSheetId="15" hidden="1">{#N/A,#N/A,FALSE,"조골재"}</definedName>
    <definedName name="SHDHDSJKAFHDHFHDHLSHKSDHKVKL" hidden="1">{#N/A,#N/A,FALSE,"조골재"}</definedName>
    <definedName name="SHEET" localSheetId="3">#N/A</definedName>
    <definedName name="SHEET" localSheetId="9">#N/A</definedName>
    <definedName name="SHEET" localSheetId="8">#N/A</definedName>
    <definedName name="SHEET" localSheetId="0">#N/A</definedName>
    <definedName name="SHEET" localSheetId="10">#N/A</definedName>
    <definedName name="SHEET" localSheetId="6">#N/A</definedName>
    <definedName name="SHEET" localSheetId="12">#N/A</definedName>
    <definedName name="SHEET" localSheetId="11">#N/A</definedName>
    <definedName name="SHEET" localSheetId="1">#N/A</definedName>
    <definedName name="SHEET" localSheetId="2">#N/A</definedName>
    <definedName name="SHEET" localSheetId="4">#N/A</definedName>
    <definedName name="SHEET" localSheetId="16">#N/A</definedName>
    <definedName name="SHEET" localSheetId="21">#N/A</definedName>
    <definedName name="SHEET" localSheetId="5">#N/A</definedName>
    <definedName name="SHEET" localSheetId="7">#N/A</definedName>
    <definedName name="SHEET" localSheetId="13">#N/A</definedName>
    <definedName name="SHEET" localSheetId="18">#N/A</definedName>
    <definedName name="SHEET" localSheetId="14">#N/A</definedName>
    <definedName name="SHEET" localSheetId="15">#N/A</definedName>
    <definedName name="sheet" hidden="1">#REF!</definedName>
    <definedName name="SHEET03"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16"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2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1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1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1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 localSheetId="3" hidden="1">{#N/A,#N/A,FALSE,"Clients Office";#N/A,#N/A,FALSE,"Co Sum"}</definedName>
    <definedName name="sheet1" localSheetId="9" hidden="1">{#N/A,#N/A,FALSE,"Clients Office";#N/A,#N/A,FALSE,"Co Sum"}</definedName>
    <definedName name="sheet1" localSheetId="8" hidden="1">{#N/A,#N/A,FALSE,"Clients Office";#N/A,#N/A,FALSE,"Co Sum"}</definedName>
    <definedName name="sheet1" localSheetId="0" hidden="1">{#N/A,#N/A,FALSE,"Clients Office";#N/A,#N/A,FALSE,"Co Sum"}</definedName>
    <definedName name="sheet1" localSheetId="10" hidden="1">{#N/A,#N/A,FALSE,"Clients Office";#N/A,#N/A,FALSE,"Co Sum"}</definedName>
    <definedName name="sheet1" localSheetId="6" hidden="1">{#N/A,#N/A,FALSE,"Clients Office";#N/A,#N/A,FALSE,"Co Sum"}</definedName>
    <definedName name="sheet1" localSheetId="12" hidden="1">{#N/A,#N/A,FALSE,"Clients Office";#N/A,#N/A,FALSE,"Co Sum"}</definedName>
    <definedName name="sheet1" localSheetId="11" hidden="1">{#N/A,#N/A,FALSE,"Clients Office";#N/A,#N/A,FALSE,"Co Sum"}</definedName>
    <definedName name="sheet1" localSheetId="1" hidden="1">{#N/A,#N/A,FALSE,"Clients Office";#N/A,#N/A,FALSE,"Co Sum"}</definedName>
    <definedName name="sheet1" localSheetId="2" hidden="1">{#N/A,#N/A,FALSE,"Clients Office";#N/A,#N/A,FALSE,"Co Sum"}</definedName>
    <definedName name="sheet1" localSheetId="4" hidden="1">{#N/A,#N/A,FALSE,"Clients Office";#N/A,#N/A,FALSE,"Co Sum"}</definedName>
    <definedName name="sheet1" localSheetId="16" hidden="1">{#N/A,#N/A,FALSE,"Clients Office";#N/A,#N/A,FALSE,"Co Sum"}</definedName>
    <definedName name="sheet1" localSheetId="21" hidden="1">{#N/A,#N/A,FALSE,"Clients Office";#N/A,#N/A,FALSE,"Co Sum"}</definedName>
    <definedName name="sheet1" localSheetId="5" hidden="1">{#N/A,#N/A,FALSE,"Clients Office";#N/A,#N/A,FALSE,"Co Sum"}</definedName>
    <definedName name="sheet1" localSheetId="23" hidden="1">{#N/A,#N/A,FALSE,"Clients Office";#N/A,#N/A,FALSE,"Co Sum"}</definedName>
    <definedName name="sheet1" localSheetId="7" hidden="1">{#N/A,#N/A,FALSE,"Clients Office";#N/A,#N/A,FALSE,"Co Sum"}</definedName>
    <definedName name="sheet1" localSheetId="13" hidden="1">{#N/A,#N/A,FALSE,"Clients Office";#N/A,#N/A,FALSE,"Co Sum"}</definedName>
    <definedName name="sheet1" localSheetId="18" hidden="1">{#N/A,#N/A,FALSE,"Clients Office";#N/A,#N/A,FALSE,"Co Sum"}</definedName>
    <definedName name="sheet1" localSheetId="14" hidden="1">{#N/A,#N/A,FALSE,"Clients Office";#N/A,#N/A,FALSE,"Co Sum"}</definedName>
    <definedName name="sheet1" localSheetId="15" hidden="1">{#N/A,#N/A,FALSE,"Clients Office";#N/A,#N/A,FALSE,"Co Sum"}</definedName>
    <definedName name="sheet1" hidden="1">{#N/A,#N/A,FALSE,"Clients Office";#N/A,#N/A,FALSE,"Co Sum"}</definedName>
    <definedName name="sheet3" localSheetId="3" hidden="1">{#N/A,#N/A,FALSE,"COPERTINA"}</definedName>
    <definedName name="sheet3" localSheetId="9" hidden="1">{#N/A,#N/A,FALSE,"COPERTINA"}</definedName>
    <definedName name="sheet3" localSheetId="8" hidden="1">{#N/A,#N/A,FALSE,"COPERTINA"}</definedName>
    <definedName name="sheet3" localSheetId="0" hidden="1">{#N/A,#N/A,FALSE,"COPERTINA"}</definedName>
    <definedName name="sheet3" localSheetId="10" hidden="1">{#N/A,#N/A,FALSE,"COPERTINA"}</definedName>
    <definedName name="sheet3" localSheetId="6" hidden="1">{#N/A,#N/A,FALSE,"COPERTINA"}</definedName>
    <definedName name="sheet3" localSheetId="12" hidden="1">{#N/A,#N/A,FALSE,"COPERTINA"}</definedName>
    <definedName name="sheet3" localSheetId="11" hidden="1">{#N/A,#N/A,FALSE,"COPERTINA"}</definedName>
    <definedName name="sheet3" localSheetId="1" hidden="1">{#N/A,#N/A,FALSE,"COPERTINA"}</definedName>
    <definedName name="sheet3" localSheetId="2" hidden="1">{#N/A,#N/A,FALSE,"COPERTINA"}</definedName>
    <definedName name="sheet3" localSheetId="4" hidden="1">{#N/A,#N/A,FALSE,"COPERTINA"}</definedName>
    <definedName name="sheet3" localSheetId="16" hidden="1">{#N/A,#N/A,FALSE,"COPERTINA"}</definedName>
    <definedName name="sheet3" localSheetId="21" hidden="1">{#N/A,#N/A,FALSE,"COPERTINA"}</definedName>
    <definedName name="sheet3" localSheetId="5" hidden="1">{#N/A,#N/A,FALSE,"COPERTINA"}</definedName>
    <definedName name="sheet3" localSheetId="23" hidden="1">{#N/A,#N/A,FALSE,"COPERTINA"}</definedName>
    <definedName name="sheet3" localSheetId="7" hidden="1">{#N/A,#N/A,FALSE,"COPERTINA"}</definedName>
    <definedName name="sheet3" localSheetId="13" hidden="1">{#N/A,#N/A,FALSE,"COPERTINA"}</definedName>
    <definedName name="sheet3" localSheetId="18" hidden="1">{#N/A,#N/A,FALSE,"COPERTINA"}</definedName>
    <definedName name="sheet3" localSheetId="14" hidden="1">{#N/A,#N/A,FALSE,"COPERTINA"}</definedName>
    <definedName name="sheet3" localSheetId="15" hidden="1">{#N/A,#N/A,FALSE,"COPERTINA"}</definedName>
    <definedName name="sheet3" hidden="1">{#N/A,#N/A,FALSE,"COPERTINA"}</definedName>
    <definedName name="sheets" localSheetId="3" hidden="1">{#N/A,#N/A,FALSE,"Field Rates";#N/A,#N/A,FALSE,"Field Sum"}</definedName>
    <definedName name="sheets" localSheetId="9" hidden="1">{#N/A,#N/A,FALSE,"Field Rates";#N/A,#N/A,FALSE,"Field Sum"}</definedName>
    <definedName name="sheets" localSheetId="8" hidden="1">{#N/A,#N/A,FALSE,"Field Rates";#N/A,#N/A,FALSE,"Field Sum"}</definedName>
    <definedName name="sheets" localSheetId="0" hidden="1">{#N/A,#N/A,FALSE,"Field Rates";#N/A,#N/A,FALSE,"Field Sum"}</definedName>
    <definedName name="sheets" localSheetId="10" hidden="1">{#N/A,#N/A,FALSE,"Field Rates";#N/A,#N/A,FALSE,"Field Sum"}</definedName>
    <definedName name="sheets" localSheetId="6" hidden="1">{#N/A,#N/A,FALSE,"Field Rates";#N/A,#N/A,FALSE,"Field Sum"}</definedName>
    <definedName name="sheets" localSheetId="12" hidden="1">{#N/A,#N/A,FALSE,"Field Rates";#N/A,#N/A,FALSE,"Field Sum"}</definedName>
    <definedName name="sheets" localSheetId="11" hidden="1">{#N/A,#N/A,FALSE,"Field Rates";#N/A,#N/A,FALSE,"Field Sum"}</definedName>
    <definedName name="sheets" localSheetId="1" hidden="1">{#N/A,#N/A,FALSE,"Field Rates";#N/A,#N/A,FALSE,"Field Sum"}</definedName>
    <definedName name="sheets" localSheetId="2" hidden="1">{#N/A,#N/A,FALSE,"Field Rates";#N/A,#N/A,FALSE,"Field Sum"}</definedName>
    <definedName name="sheets" localSheetId="4" hidden="1">{#N/A,#N/A,FALSE,"Field Rates";#N/A,#N/A,FALSE,"Field Sum"}</definedName>
    <definedName name="sheets" localSheetId="16" hidden="1">{#N/A,#N/A,FALSE,"Field Rates";#N/A,#N/A,FALSE,"Field Sum"}</definedName>
    <definedName name="sheets" localSheetId="21" hidden="1">{#N/A,#N/A,FALSE,"Field Rates";#N/A,#N/A,FALSE,"Field Sum"}</definedName>
    <definedName name="sheets" localSheetId="5" hidden="1">{#N/A,#N/A,FALSE,"Field Rates";#N/A,#N/A,FALSE,"Field Sum"}</definedName>
    <definedName name="sheets" localSheetId="23" hidden="1">{#N/A,#N/A,FALSE,"Field Rates";#N/A,#N/A,FALSE,"Field Sum"}</definedName>
    <definedName name="sheets" localSheetId="7" hidden="1">{#N/A,#N/A,FALSE,"Field Rates";#N/A,#N/A,FALSE,"Field Sum"}</definedName>
    <definedName name="sheets" localSheetId="13" hidden="1">{#N/A,#N/A,FALSE,"Field Rates";#N/A,#N/A,FALSE,"Field Sum"}</definedName>
    <definedName name="sheets" localSheetId="18" hidden="1">{#N/A,#N/A,FALSE,"Field Rates";#N/A,#N/A,FALSE,"Field Sum"}</definedName>
    <definedName name="sheets" localSheetId="14" hidden="1">{#N/A,#N/A,FALSE,"Field Rates";#N/A,#N/A,FALSE,"Field Sum"}</definedName>
    <definedName name="sheets" localSheetId="15" hidden="1">{#N/A,#N/A,FALSE,"Field Rates";#N/A,#N/A,FALSE,"Field Sum"}</definedName>
    <definedName name="sheets" hidden="1">{#N/A,#N/A,FALSE,"Field Rates";#N/A,#N/A,FALSE,"Field Sum"}</definedName>
    <definedName name="Shell" localSheetId="23">#REF!</definedName>
    <definedName name="Shell">#REF!</definedName>
    <definedName name="SHELTER" localSheetId="3" hidden="1">{#N/A,#N/A,TRUE,"Basic";#N/A,#N/A,TRUE,"EXT-TABLE";#N/A,#N/A,TRUE,"STEEL";#N/A,#N/A,TRUE,"INT-Table";#N/A,#N/A,TRUE,"STEEL";#N/A,#N/A,TRUE,"Door"}</definedName>
    <definedName name="SHELTER" localSheetId="2" hidden="1">{#N/A,#N/A,TRUE,"Basic";#N/A,#N/A,TRUE,"EXT-TABLE";#N/A,#N/A,TRUE,"STEEL";#N/A,#N/A,TRUE,"INT-Table";#N/A,#N/A,TRUE,"STEEL";#N/A,#N/A,TRUE,"Door"}</definedName>
    <definedName name="SHELTER" localSheetId="4" hidden="1">{#N/A,#N/A,TRUE,"Basic";#N/A,#N/A,TRUE,"EXT-TABLE";#N/A,#N/A,TRUE,"STEEL";#N/A,#N/A,TRUE,"INT-Table";#N/A,#N/A,TRUE,"STEEL";#N/A,#N/A,TRUE,"Door"}</definedName>
    <definedName name="SHELTER" localSheetId="16" hidden="1">{#N/A,#N/A,TRUE,"Basic";#N/A,#N/A,TRUE,"EXT-TABLE";#N/A,#N/A,TRUE,"STEEL";#N/A,#N/A,TRUE,"INT-Table";#N/A,#N/A,TRUE,"STEEL";#N/A,#N/A,TRUE,"Door"}</definedName>
    <definedName name="SHELTER" localSheetId="21" hidden="1">{#N/A,#N/A,TRUE,"Basic";#N/A,#N/A,TRUE,"EXT-TABLE";#N/A,#N/A,TRUE,"STEEL";#N/A,#N/A,TRUE,"INT-Table";#N/A,#N/A,TRUE,"STEEL";#N/A,#N/A,TRUE,"Door"}</definedName>
    <definedName name="SHELTER" localSheetId="5" hidden="1">{#N/A,#N/A,TRUE,"Basic";#N/A,#N/A,TRUE,"EXT-TABLE";#N/A,#N/A,TRUE,"STEEL";#N/A,#N/A,TRUE,"INT-Table";#N/A,#N/A,TRUE,"STEEL";#N/A,#N/A,TRUE,"Door"}</definedName>
    <definedName name="SHELTER" localSheetId="13" hidden="1">{#N/A,#N/A,TRUE,"Basic";#N/A,#N/A,TRUE,"EXT-TABLE";#N/A,#N/A,TRUE,"STEEL";#N/A,#N/A,TRUE,"INT-Table";#N/A,#N/A,TRUE,"STEEL";#N/A,#N/A,TRUE,"Door"}</definedName>
    <definedName name="SHELTER" localSheetId="14" hidden="1">{#N/A,#N/A,TRUE,"Basic";#N/A,#N/A,TRUE,"EXT-TABLE";#N/A,#N/A,TRUE,"STEEL";#N/A,#N/A,TRUE,"INT-Table";#N/A,#N/A,TRUE,"STEEL";#N/A,#N/A,TRUE,"Door"}</definedName>
    <definedName name="SHELTER" localSheetId="15" hidden="1">{#N/A,#N/A,TRUE,"Basic";#N/A,#N/A,TRUE,"EXT-TABLE";#N/A,#N/A,TRUE,"STEEL";#N/A,#N/A,TRUE,"INT-Table";#N/A,#N/A,TRUE,"STEEL";#N/A,#N/A,TRUE,"Door"}</definedName>
    <definedName name="SHELTER" hidden="1">{#N/A,#N/A,TRUE,"Basic";#N/A,#N/A,TRUE,"EXT-TABLE";#N/A,#N/A,TRUE,"STEEL";#N/A,#N/A,TRUE,"INT-Table";#N/A,#N/A,TRUE,"STEEL";#N/A,#N/A,TRUE,"Door"}</definedName>
    <definedName name="SHELTER_1" localSheetId="3" hidden="1">{#N/A,#N/A,TRUE,"Basic";#N/A,#N/A,TRUE,"EXT-TABLE";#N/A,#N/A,TRUE,"STEEL";#N/A,#N/A,TRUE,"INT-Table";#N/A,#N/A,TRUE,"STEEL";#N/A,#N/A,TRUE,"Door"}</definedName>
    <definedName name="SHELTER_1" localSheetId="2" hidden="1">{#N/A,#N/A,TRUE,"Basic";#N/A,#N/A,TRUE,"EXT-TABLE";#N/A,#N/A,TRUE,"STEEL";#N/A,#N/A,TRUE,"INT-Table";#N/A,#N/A,TRUE,"STEEL";#N/A,#N/A,TRUE,"Door"}</definedName>
    <definedName name="SHELTER_1" localSheetId="4" hidden="1">{#N/A,#N/A,TRUE,"Basic";#N/A,#N/A,TRUE,"EXT-TABLE";#N/A,#N/A,TRUE,"STEEL";#N/A,#N/A,TRUE,"INT-Table";#N/A,#N/A,TRUE,"STEEL";#N/A,#N/A,TRUE,"Door"}</definedName>
    <definedName name="SHELTER_1" localSheetId="16" hidden="1">{#N/A,#N/A,TRUE,"Basic";#N/A,#N/A,TRUE,"EXT-TABLE";#N/A,#N/A,TRUE,"STEEL";#N/A,#N/A,TRUE,"INT-Table";#N/A,#N/A,TRUE,"STEEL";#N/A,#N/A,TRUE,"Door"}</definedName>
    <definedName name="SHELTER_1" localSheetId="21" hidden="1">{#N/A,#N/A,TRUE,"Basic";#N/A,#N/A,TRUE,"EXT-TABLE";#N/A,#N/A,TRUE,"STEEL";#N/A,#N/A,TRUE,"INT-Table";#N/A,#N/A,TRUE,"STEEL";#N/A,#N/A,TRUE,"Door"}</definedName>
    <definedName name="SHELTER_1" localSheetId="5" hidden="1">{#N/A,#N/A,TRUE,"Basic";#N/A,#N/A,TRUE,"EXT-TABLE";#N/A,#N/A,TRUE,"STEEL";#N/A,#N/A,TRUE,"INT-Table";#N/A,#N/A,TRUE,"STEEL";#N/A,#N/A,TRUE,"Door"}</definedName>
    <definedName name="SHELTER_1" localSheetId="13" hidden="1">{#N/A,#N/A,TRUE,"Basic";#N/A,#N/A,TRUE,"EXT-TABLE";#N/A,#N/A,TRUE,"STEEL";#N/A,#N/A,TRUE,"INT-Table";#N/A,#N/A,TRUE,"STEEL";#N/A,#N/A,TRUE,"Door"}</definedName>
    <definedName name="SHELTER_1" localSheetId="14" hidden="1">{#N/A,#N/A,TRUE,"Basic";#N/A,#N/A,TRUE,"EXT-TABLE";#N/A,#N/A,TRUE,"STEEL";#N/A,#N/A,TRUE,"INT-Table";#N/A,#N/A,TRUE,"STEEL";#N/A,#N/A,TRUE,"Door"}</definedName>
    <definedName name="SHELTER_1" localSheetId="15" hidden="1">{#N/A,#N/A,TRUE,"Basic";#N/A,#N/A,TRUE,"EXT-TABLE";#N/A,#N/A,TRUE,"STEEL";#N/A,#N/A,TRUE,"INT-Table";#N/A,#N/A,TRUE,"STEEL";#N/A,#N/A,TRUE,"Door"}</definedName>
    <definedName name="SHELTER_1" hidden="1">{#N/A,#N/A,TRUE,"Basic";#N/A,#N/A,TRUE,"EXT-TABLE";#N/A,#N/A,TRUE,"STEEL";#N/A,#N/A,TRUE,"INT-Table";#N/A,#N/A,TRUE,"STEEL";#N/A,#N/A,TRUE,"Door"}</definedName>
    <definedName name="SHELTER_1_1" localSheetId="3" hidden="1">{#N/A,#N/A,TRUE,"Basic";#N/A,#N/A,TRUE,"EXT-TABLE";#N/A,#N/A,TRUE,"STEEL";#N/A,#N/A,TRUE,"INT-Table";#N/A,#N/A,TRUE,"STEEL";#N/A,#N/A,TRUE,"Door"}</definedName>
    <definedName name="SHELTER_1_1" localSheetId="2" hidden="1">{#N/A,#N/A,TRUE,"Basic";#N/A,#N/A,TRUE,"EXT-TABLE";#N/A,#N/A,TRUE,"STEEL";#N/A,#N/A,TRUE,"INT-Table";#N/A,#N/A,TRUE,"STEEL";#N/A,#N/A,TRUE,"Door"}</definedName>
    <definedName name="SHELTER_1_1" localSheetId="4" hidden="1">{#N/A,#N/A,TRUE,"Basic";#N/A,#N/A,TRUE,"EXT-TABLE";#N/A,#N/A,TRUE,"STEEL";#N/A,#N/A,TRUE,"INT-Table";#N/A,#N/A,TRUE,"STEEL";#N/A,#N/A,TRUE,"Door"}</definedName>
    <definedName name="SHELTER_1_1" localSheetId="16" hidden="1">{#N/A,#N/A,TRUE,"Basic";#N/A,#N/A,TRUE,"EXT-TABLE";#N/A,#N/A,TRUE,"STEEL";#N/A,#N/A,TRUE,"INT-Table";#N/A,#N/A,TRUE,"STEEL";#N/A,#N/A,TRUE,"Door"}</definedName>
    <definedName name="SHELTER_1_1" localSheetId="21" hidden="1">{#N/A,#N/A,TRUE,"Basic";#N/A,#N/A,TRUE,"EXT-TABLE";#N/A,#N/A,TRUE,"STEEL";#N/A,#N/A,TRUE,"INT-Table";#N/A,#N/A,TRUE,"STEEL";#N/A,#N/A,TRUE,"Door"}</definedName>
    <definedName name="SHELTER_1_1" localSheetId="5" hidden="1">{#N/A,#N/A,TRUE,"Basic";#N/A,#N/A,TRUE,"EXT-TABLE";#N/A,#N/A,TRUE,"STEEL";#N/A,#N/A,TRUE,"INT-Table";#N/A,#N/A,TRUE,"STEEL";#N/A,#N/A,TRUE,"Door"}</definedName>
    <definedName name="SHELTER_1_1" localSheetId="13" hidden="1">{#N/A,#N/A,TRUE,"Basic";#N/A,#N/A,TRUE,"EXT-TABLE";#N/A,#N/A,TRUE,"STEEL";#N/A,#N/A,TRUE,"INT-Table";#N/A,#N/A,TRUE,"STEEL";#N/A,#N/A,TRUE,"Door"}</definedName>
    <definedName name="SHELTER_1_1" localSheetId="14" hidden="1">{#N/A,#N/A,TRUE,"Basic";#N/A,#N/A,TRUE,"EXT-TABLE";#N/A,#N/A,TRUE,"STEEL";#N/A,#N/A,TRUE,"INT-Table";#N/A,#N/A,TRUE,"STEEL";#N/A,#N/A,TRUE,"Door"}</definedName>
    <definedName name="SHELTER_1_1" localSheetId="15" hidden="1">{#N/A,#N/A,TRUE,"Basic";#N/A,#N/A,TRUE,"EXT-TABLE";#N/A,#N/A,TRUE,"STEEL";#N/A,#N/A,TRUE,"INT-Table";#N/A,#N/A,TRUE,"STEEL";#N/A,#N/A,TRUE,"Door"}</definedName>
    <definedName name="SHELTER_1_1" hidden="1">{#N/A,#N/A,TRUE,"Basic";#N/A,#N/A,TRUE,"EXT-TABLE";#N/A,#N/A,TRUE,"STEEL";#N/A,#N/A,TRUE,"INT-Table";#N/A,#N/A,TRUE,"STEEL";#N/A,#N/A,TRUE,"Door"}</definedName>
    <definedName name="SHELTER_1_2" localSheetId="3" hidden="1">{#N/A,#N/A,TRUE,"Basic";#N/A,#N/A,TRUE,"EXT-TABLE";#N/A,#N/A,TRUE,"STEEL";#N/A,#N/A,TRUE,"INT-Table";#N/A,#N/A,TRUE,"STEEL";#N/A,#N/A,TRUE,"Door"}</definedName>
    <definedName name="SHELTER_1_2" localSheetId="2" hidden="1">{#N/A,#N/A,TRUE,"Basic";#N/A,#N/A,TRUE,"EXT-TABLE";#N/A,#N/A,TRUE,"STEEL";#N/A,#N/A,TRUE,"INT-Table";#N/A,#N/A,TRUE,"STEEL";#N/A,#N/A,TRUE,"Door"}</definedName>
    <definedName name="SHELTER_1_2" localSheetId="4" hidden="1">{#N/A,#N/A,TRUE,"Basic";#N/A,#N/A,TRUE,"EXT-TABLE";#N/A,#N/A,TRUE,"STEEL";#N/A,#N/A,TRUE,"INT-Table";#N/A,#N/A,TRUE,"STEEL";#N/A,#N/A,TRUE,"Door"}</definedName>
    <definedName name="SHELTER_1_2" localSheetId="16" hidden="1">{#N/A,#N/A,TRUE,"Basic";#N/A,#N/A,TRUE,"EXT-TABLE";#N/A,#N/A,TRUE,"STEEL";#N/A,#N/A,TRUE,"INT-Table";#N/A,#N/A,TRUE,"STEEL";#N/A,#N/A,TRUE,"Door"}</definedName>
    <definedName name="SHELTER_1_2" localSheetId="21" hidden="1">{#N/A,#N/A,TRUE,"Basic";#N/A,#N/A,TRUE,"EXT-TABLE";#N/A,#N/A,TRUE,"STEEL";#N/A,#N/A,TRUE,"INT-Table";#N/A,#N/A,TRUE,"STEEL";#N/A,#N/A,TRUE,"Door"}</definedName>
    <definedName name="SHELTER_1_2" localSheetId="5" hidden="1">{#N/A,#N/A,TRUE,"Basic";#N/A,#N/A,TRUE,"EXT-TABLE";#N/A,#N/A,TRUE,"STEEL";#N/A,#N/A,TRUE,"INT-Table";#N/A,#N/A,TRUE,"STEEL";#N/A,#N/A,TRUE,"Door"}</definedName>
    <definedName name="SHELTER_1_2" localSheetId="13" hidden="1">{#N/A,#N/A,TRUE,"Basic";#N/A,#N/A,TRUE,"EXT-TABLE";#N/A,#N/A,TRUE,"STEEL";#N/A,#N/A,TRUE,"INT-Table";#N/A,#N/A,TRUE,"STEEL";#N/A,#N/A,TRUE,"Door"}</definedName>
    <definedName name="SHELTER_1_2" localSheetId="14" hidden="1">{#N/A,#N/A,TRUE,"Basic";#N/A,#N/A,TRUE,"EXT-TABLE";#N/A,#N/A,TRUE,"STEEL";#N/A,#N/A,TRUE,"INT-Table";#N/A,#N/A,TRUE,"STEEL";#N/A,#N/A,TRUE,"Door"}</definedName>
    <definedName name="SHELTER_1_2" localSheetId="15" hidden="1">{#N/A,#N/A,TRUE,"Basic";#N/A,#N/A,TRUE,"EXT-TABLE";#N/A,#N/A,TRUE,"STEEL";#N/A,#N/A,TRUE,"INT-Table";#N/A,#N/A,TRUE,"STEEL";#N/A,#N/A,TRUE,"Door"}</definedName>
    <definedName name="SHELTER_1_2" hidden="1">{#N/A,#N/A,TRUE,"Basic";#N/A,#N/A,TRUE,"EXT-TABLE";#N/A,#N/A,TRUE,"STEEL";#N/A,#N/A,TRUE,"INT-Table";#N/A,#N/A,TRUE,"STEEL";#N/A,#N/A,TRUE,"Door"}</definedName>
    <definedName name="SHELTER_2" localSheetId="3" hidden="1">{#N/A,#N/A,TRUE,"Basic";#N/A,#N/A,TRUE,"EXT-TABLE";#N/A,#N/A,TRUE,"STEEL";#N/A,#N/A,TRUE,"INT-Table";#N/A,#N/A,TRUE,"STEEL";#N/A,#N/A,TRUE,"Door"}</definedName>
    <definedName name="SHELTER_2" localSheetId="2" hidden="1">{#N/A,#N/A,TRUE,"Basic";#N/A,#N/A,TRUE,"EXT-TABLE";#N/A,#N/A,TRUE,"STEEL";#N/A,#N/A,TRUE,"INT-Table";#N/A,#N/A,TRUE,"STEEL";#N/A,#N/A,TRUE,"Door"}</definedName>
    <definedName name="SHELTER_2" localSheetId="4" hidden="1">{#N/A,#N/A,TRUE,"Basic";#N/A,#N/A,TRUE,"EXT-TABLE";#N/A,#N/A,TRUE,"STEEL";#N/A,#N/A,TRUE,"INT-Table";#N/A,#N/A,TRUE,"STEEL";#N/A,#N/A,TRUE,"Door"}</definedName>
    <definedName name="SHELTER_2" localSheetId="16" hidden="1">{#N/A,#N/A,TRUE,"Basic";#N/A,#N/A,TRUE,"EXT-TABLE";#N/A,#N/A,TRUE,"STEEL";#N/A,#N/A,TRUE,"INT-Table";#N/A,#N/A,TRUE,"STEEL";#N/A,#N/A,TRUE,"Door"}</definedName>
    <definedName name="SHELTER_2" localSheetId="21" hidden="1">{#N/A,#N/A,TRUE,"Basic";#N/A,#N/A,TRUE,"EXT-TABLE";#N/A,#N/A,TRUE,"STEEL";#N/A,#N/A,TRUE,"INT-Table";#N/A,#N/A,TRUE,"STEEL";#N/A,#N/A,TRUE,"Door"}</definedName>
    <definedName name="SHELTER_2" localSheetId="5" hidden="1">{#N/A,#N/A,TRUE,"Basic";#N/A,#N/A,TRUE,"EXT-TABLE";#N/A,#N/A,TRUE,"STEEL";#N/A,#N/A,TRUE,"INT-Table";#N/A,#N/A,TRUE,"STEEL";#N/A,#N/A,TRUE,"Door"}</definedName>
    <definedName name="SHELTER_2" localSheetId="13" hidden="1">{#N/A,#N/A,TRUE,"Basic";#N/A,#N/A,TRUE,"EXT-TABLE";#N/A,#N/A,TRUE,"STEEL";#N/A,#N/A,TRUE,"INT-Table";#N/A,#N/A,TRUE,"STEEL";#N/A,#N/A,TRUE,"Door"}</definedName>
    <definedName name="SHELTER_2" localSheetId="14" hidden="1">{#N/A,#N/A,TRUE,"Basic";#N/A,#N/A,TRUE,"EXT-TABLE";#N/A,#N/A,TRUE,"STEEL";#N/A,#N/A,TRUE,"INT-Table";#N/A,#N/A,TRUE,"STEEL";#N/A,#N/A,TRUE,"Door"}</definedName>
    <definedName name="SHELTER_2" localSheetId="15" hidden="1">{#N/A,#N/A,TRUE,"Basic";#N/A,#N/A,TRUE,"EXT-TABLE";#N/A,#N/A,TRUE,"STEEL";#N/A,#N/A,TRUE,"INT-Table";#N/A,#N/A,TRUE,"STEEL";#N/A,#N/A,TRUE,"Door"}</definedName>
    <definedName name="SHELTER_2" hidden="1">{#N/A,#N/A,TRUE,"Basic";#N/A,#N/A,TRUE,"EXT-TABLE";#N/A,#N/A,TRUE,"STEEL";#N/A,#N/A,TRUE,"INT-Table";#N/A,#N/A,TRUE,"STEEL";#N/A,#N/A,TRUE,"Door"}</definedName>
    <definedName name="SHELTER_2_1" localSheetId="3" hidden="1">{#N/A,#N/A,TRUE,"Basic";#N/A,#N/A,TRUE,"EXT-TABLE";#N/A,#N/A,TRUE,"STEEL";#N/A,#N/A,TRUE,"INT-Table";#N/A,#N/A,TRUE,"STEEL";#N/A,#N/A,TRUE,"Door"}</definedName>
    <definedName name="SHELTER_2_1" localSheetId="2" hidden="1">{#N/A,#N/A,TRUE,"Basic";#N/A,#N/A,TRUE,"EXT-TABLE";#N/A,#N/A,TRUE,"STEEL";#N/A,#N/A,TRUE,"INT-Table";#N/A,#N/A,TRUE,"STEEL";#N/A,#N/A,TRUE,"Door"}</definedName>
    <definedName name="SHELTER_2_1" localSheetId="4" hidden="1">{#N/A,#N/A,TRUE,"Basic";#N/A,#N/A,TRUE,"EXT-TABLE";#N/A,#N/A,TRUE,"STEEL";#N/A,#N/A,TRUE,"INT-Table";#N/A,#N/A,TRUE,"STEEL";#N/A,#N/A,TRUE,"Door"}</definedName>
    <definedName name="SHELTER_2_1" localSheetId="16" hidden="1">{#N/A,#N/A,TRUE,"Basic";#N/A,#N/A,TRUE,"EXT-TABLE";#N/A,#N/A,TRUE,"STEEL";#N/A,#N/A,TRUE,"INT-Table";#N/A,#N/A,TRUE,"STEEL";#N/A,#N/A,TRUE,"Door"}</definedName>
    <definedName name="SHELTER_2_1" localSheetId="21" hidden="1">{#N/A,#N/A,TRUE,"Basic";#N/A,#N/A,TRUE,"EXT-TABLE";#N/A,#N/A,TRUE,"STEEL";#N/A,#N/A,TRUE,"INT-Table";#N/A,#N/A,TRUE,"STEEL";#N/A,#N/A,TRUE,"Door"}</definedName>
    <definedName name="SHELTER_2_1" localSheetId="5" hidden="1">{#N/A,#N/A,TRUE,"Basic";#N/A,#N/A,TRUE,"EXT-TABLE";#N/A,#N/A,TRUE,"STEEL";#N/A,#N/A,TRUE,"INT-Table";#N/A,#N/A,TRUE,"STEEL";#N/A,#N/A,TRUE,"Door"}</definedName>
    <definedName name="SHELTER_2_1" localSheetId="13" hidden="1">{#N/A,#N/A,TRUE,"Basic";#N/A,#N/A,TRUE,"EXT-TABLE";#N/A,#N/A,TRUE,"STEEL";#N/A,#N/A,TRUE,"INT-Table";#N/A,#N/A,TRUE,"STEEL";#N/A,#N/A,TRUE,"Door"}</definedName>
    <definedName name="SHELTER_2_1" localSheetId="14" hidden="1">{#N/A,#N/A,TRUE,"Basic";#N/A,#N/A,TRUE,"EXT-TABLE";#N/A,#N/A,TRUE,"STEEL";#N/A,#N/A,TRUE,"INT-Table";#N/A,#N/A,TRUE,"STEEL";#N/A,#N/A,TRUE,"Door"}</definedName>
    <definedName name="SHELTER_2_1" localSheetId="15" hidden="1">{#N/A,#N/A,TRUE,"Basic";#N/A,#N/A,TRUE,"EXT-TABLE";#N/A,#N/A,TRUE,"STEEL";#N/A,#N/A,TRUE,"INT-Table";#N/A,#N/A,TRUE,"STEEL";#N/A,#N/A,TRUE,"Door"}</definedName>
    <definedName name="SHELTER_2_1" hidden="1">{#N/A,#N/A,TRUE,"Basic";#N/A,#N/A,TRUE,"EXT-TABLE";#N/A,#N/A,TRUE,"STEEL";#N/A,#N/A,TRUE,"INT-Table";#N/A,#N/A,TRUE,"STEEL";#N/A,#N/A,TRUE,"Door"}</definedName>
    <definedName name="SHELTER_2_2" localSheetId="3" hidden="1">{#N/A,#N/A,TRUE,"Basic";#N/A,#N/A,TRUE,"EXT-TABLE";#N/A,#N/A,TRUE,"STEEL";#N/A,#N/A,TRUE,"INT-Table";#N/A,#N/A,TRUE,"STEEL";#N/A,#N/A,TRUE,"Door"}</definedName>
    <definedName name="SHELTER_2_2" localSheetId="2" hidden="1">{#N/A,#N/A,TRUE,"Basic";#N/A,#N/A,TRUE,"EXT-TABLE";#N/A,#N/A,TRUE,"STEEL";#N/A,#N/A,TRUE,"INT-Table";#N/A,#N/A,TRUE,"STEEL";#N/A,#N/A,TRUE,"Door"}</definedName>
    <definedName name="SHELTER_2_2" localSheetId="4" hidden="1">{#N/A,#N/A,TRUE,"Basic";#N/A,#N/A,TRUE,"EXT-TABLE";#N/A,#N/A,TRUE,"STEEL";#N/A,#N/A,TRUE,"INT-Table";#N/A,#N/A,TRUE,"STEEL";#N/A,#N/A,TRUE,"Door"}</definedName>
    <definedName name="SHELTER_2_2" localSheetId="16" hidden="1">{#N/A,#N/A,TRUE,"Basic";#N/A,#N/A,TRUE,"EXT-TABLE";#N/A,#N/A,TRUE,"STEEL";#N/A,#N/A,TRUE,"INT-Table";#N/A,#N/A,TRUE,"STEEL";#N/A,#N/A,TRUE,"Door"}</definedName>
    <definedName name="SHELTER_2_2" localSheetId="21" hidden="1">{#N/A,#N/A,TRUE,"Basic";#N/A,#N/A,TRUE,"EXT-TABLE";#N/A,#N/A,TRUE,"STEEL";#N/A,#N/A,TRUE,"INT-Table";#N/A,#N/A,TRUE,"STEEL";#N/A,#N/A,TRUE,"Door"}</definedName>
    <definedName name="SHELTER_2_2" localSheetId="5" hidden="1">{#N/A,#N/A,TRUE,"Basic";#N/A,#N/A,TRUE,"EXT-TABLE";#N/A,#N/A,TRUE,"STEEL";#N/A,#N/A,TRUE,"INT-Table";#N/A,#N/A,TRUE,"STEEL";#N/A,#N/A,TRUE,"Door"}</definedName>
    <definedName name="SHELTER_2_2" localSheetId="13" hidden="1">{#N/A,#N/A,TRUE,"Basic";#N/A,#N/A,TRUE,"EXT-TABLE";#N/A,#N/A,TRUE,"STEEL";#N/A,#N/A,TRUE,"INT-Table";#N/A,#N/A,TRUE,"STEEL";#N/A,#N/A,TRUE,"Door"}</definedName>
    <definedName name="SHELTER_2_2" localSheetId="14" hidden="1">{#N/A,#N/A,TRUE,"Basic";#N/A,#N/A,TRUE,"EXT-TABLE";#N/A,#N/A,TRUE,"STEEL";#N/A,#N/A,TRUE,"INT-Table";#N/A,#N/A,TRUE,"STEEL";#N/A,#N/A,TRUE,"Door"}</definedName>
    <definedName name="SHELTER_2_2" localSheetId="15" hidden="1">{#N/A,#N/A,TRUE,"Basic";#N/A,#N/A,TRUE,"EXT-TABLE";#N/A,#N/A,TRUE,"STEEL";#N/A,#N/A,TRUE,"INT-Table";#N/A,#N/A,TRUE,"STEEL";#N/A,#N/A,TRUE,"Door"}</definedName>
    <definedName name="SHELTER_2_2" hidden="1">{#N/A,#N/A,TRUE,"Basic";#N/A,#N/A,TRUE,"EXT-TABLE";#N/A,#N/A,TRUE,"STEEL";#N/A,#N/A,TRUE,"INT-Table";#N/A,#N/A,TRUE,"STEEL";#N/A,#N/A,TRUE,"Door"}</definedName>
    <definedName name="SHELTER_3" localSheetId="3" hidden="1">{#N/A,#N/A,TRUE,"Basic";#N/A,#N/A,TRUE,"EXT-TABLE";#N/A,#N/A,TRUE,"STEEL";#N/A,#N/A,TRUE,"INT-Table";#N/A,#N/A,TRUE,"STEEL";#N/A,#N/A,TRUE,"Door"}</definedName>
    <definedName name="SHELTER_3" localSheetId="2" hidden="1">{#N/A,#N/A,TRUE,"Basic";#N/A,#N/A,TRUE,"EXT-TABLE";#N/A,#N/A,TRUE,"STEEL";#N/A,#N/A,TRUE,"INT-Table";#N/A,#N/A,TRUE,"STEEL";#N/A,#N/A,TRUE,"Door"}</definedName>
    <definedName name="SHELTER_3" localSheetId="4" hidden="1">{#N/A,#N/A,TRUE,"Basic";#N/A,#N/A,TRUE,"EXT-TABLE";#N/A,#N/A,TRUE,"STEEL";#N/A,#N/A,TRUE,"INT-Table";#N/A,#N/A,TRUE,"STEEL";#N/A,#N/A,TRUE,"Door"}</definedName>
    <definedName name="SHELTER_3" localSheetId="16" hidden="1">{#N/A,#N/A,TRUE,"Basic";#N/A,#N/A,TRUE,"EXT-TABLE";#N/A,#N/A,TRUE,"STEEL";#N/A,#N/A,TRUE,"INT-Table";#N/A,#N/A,TRUE,"STEEL";#N/A,#N/A,TRUE,"Door"}</definedName>
    <definedName name="SHELTER_3" localSheetId="21" hidden="1">{#N/A,#N/A,TRUE,"Basic";#N/A,#N/A,TRUE,"EXT-TABLE";#N/A,#N/A,TRUE,"STEEL";#N/A,#N/A,TRUE,"INT-Table";#N/A,#N/A,TRUE,"STEEL";#N/A,#N/A,TRUE,"Door"}</definedName>
    <definedName name="SHELTER_3" localSheetId="5" hidden="1">{#N/A,#N/A,TRUE,"Basic";#N/A,#N/A,TRUE,"EXT-TABLE";#N/A,#N/A,TRUE,"STEEL";#N/A,#N/A,TRUE,"INT-Table";#N/A,#N/A,TRUE,"STEEL";#N/A,#N/A,TRUE,"Door"}</definedName>
    <definedName name="SHELTER_3" localSheetId="13" hidden="1">{#N/A,#N/A,TRUE,"Basic";#N/A,#N/A,TRUE,"EXT-TABLE";#N/A,#N/A,TRUE,"STEEL";#N/A,#N/A,TRUE,"INT-Table";#N/A,#N/A,TRUE,"STEEL";#N/A,#N/A,TRUE,"Door"}</definedName>
    <definedName name="SHELTER_3" localSheetId="14" hidden="1">{#N/A,#N/A,TRUE,"Basic";#N/A,#N/A,TRUE,"EXT-TABLE";#N/A,#N/A,TRUE,"STEEL";#N/A,#N/A,TRUE,"INT-Table";#N/A,#N/A,TRUE,"STEEL";#N/A,#N/A,TRUE,"Door"}</definedName>
    <definedName name="SHELTER_3" localSheetId="15" hidden="1">{#N/A,#N/A,TRUE,"Basic";#N/A,#N/A,TRUE,"EXT-TABLE";#N/A,#N/A,TRUE,"STEEL";#N/A,#N/A,TRUE,"INT-Table";#N/A,#N/A,TRUE,"STEEL";#N/A,#N/A,TRUE,"Door"}</definedName>
    <definedName name="SHELTER_3" hidden="1">{#N/A,#N/A,TRUE,"Basic";#N/A,#N/A,TRUE,"EXT-TABLE";#N/A,#N/A,TRUE,"STEEL";#N/A,#N/A,TRUE,"INT-Table";#N/A,#N/A,TRUE,"STEEL";#N/A,#N/A,TRUE,"Door"}</definedName>
    <definedName name="SHELTER_3_1" localSheetId="3" hidden="1">{#N/A,#N/A,TRUE,"Basic";#N/A,#N/A,TRUE,"EXT-TABLE";#N/A,#N/A,TRUE,"STEEL";#N/A,#N/A,TRUE,"INT-Table";#N/A,#N/A,TRUE,"STEEL";#N/A,#N/A,TRUE,"Door"}</definedName>
    <definedName name="SHELTER_3_1" localSheetId="2" hidden="1">{#N/A,#N/A,TRUE,"Basic";#N/A,#N/A,TRUE,"EXT-TABLE";#N/A,#N/A,TRUE,"STEEL";#N/A,#N/A,TRUE,"INT-Table";#N/A,#N/A,TRUE,"STEEL";#N/A,#N/A,TRUE,"Door"}</definedName>
    <definedName name="SHELTER_3_1" localSheetId="4" hidden="1">{#N/A,#N/A,TRUE,"Basic";#N/A,#N/A,TRUE,"EXT-TABLE";#N/A,#N/A,TRUE,"STEEL";#N/A,#N/A,TRUE,"INT-Table";#N/A,#N/A,TRUE,"STEEL";#N/A,#N/A,TRUE,"Door"}</definedName>
    <definedName name="SHELTER_3_1" localSheetId="16" hidden="1">{#N/A,#N/A,TRUE,"Basic";#N/A,#N/A,TRUE,"EXT-TABLE";#N/A,#N/A,TRUE,"STEEL";#N/A,#N/A,TRUE,"INT-Table";#N/A,#N/A,TRUE,"STEEL";#N/A,#N/A,TRUE,"Door"}</definedName>
    <definedName name="SHELTER_3_1" localSheetId="21" hidden="1">{#N/A,#N/A,TRUE,"Basic";#N/A,#N/A,TRUE,"EXT-TABLE";#N/A,#N/A,TRUE,"STEEL";#N/A,#N/A,TRUE,"INT-Table";#N/A,#N/A,TRUE,"STEEL";#N/A,#N/A,TRUE,"Door"}</definedName>
    <definedName name="SHELTER_3_1" localSheetId="5" hidden="1">{#N/A,#N/A,TRUE,"Basic";#N/A,#N/A,TRUE,"EXT-TABLE";#N/A,#N/A,TRUE,"STEEL";#N/A,#N/A,TRUE,"INT-Table";#N/A,#N/A,TRUE,"STEEL";#N/A,#N/A,TRUE,"Door"}</definedName>
    <definedName name="SHELTER_3_1" localSheetId="13" hidden="1">{#N/A,#N/A,TRUE,"Basic";#N/A,#N/A,TRUE,"EXT-TABLE";#N/A,#N/A,TRUE,"STEEL";#N/A,#N/A,TRUE,"INT-Table";#N/A,#N/A,TRUE,"STEEL";#N/A,#N/A,TRUE,"Door"}</definedName>
    <definedName name="SHELTER_3_1" localSheetId="14" hidden="1">{#N/A,#N/A,TRUE,"Basic";#N/A,#N/A,TRUE,"EXT-TABLE";#N/A,#N/A,TRUE,"STEEL";#N/A,#N/A,TRUE,"INT-Table";#N/A,#N/A,TRUE,"STEEL";#N/A,#N/A,TRUE,"Door"}</definedName>
    <definedName name="SHELTER_3_1" localSheetId="15" hidden="1">{#N/A,#N/A,TRUE,"Basic";#N/A,#N/A,TRUE,"EXT-TABLE";#N/A,#N/A,TRUE,"STEEL";#N/A,#N/A,TRUE,"INT-Table";#N/A,#N/A,TRUE,"STEEL";#N/A,#N/A,TRUE,"Door"}</definedName>
    <definedName name="SHELTER_3_1" hidden="1">{#N/A,#N/A,TRUE,"Basic";#N/A,#N/A,TRUE,"EXT-TABLE";#N/A,#N/A,TRUE,"STEEL";#N/A,#N/A,TRUE,"INT-Table";#N/A,#N/A,TRUE,"STEEL";#N/A,#N/A,TRUE,"Door"}</definedName>
    <definedName name="SHELTER_3_2" localSheetId="3" hidden="1">{#N/A,#N/A,TRUE,"Basic";#N/A,#N/A,TRUE,"EXT-TABLE";#N/A,#N/A,TRUE,"STEEL";#N/A,#N/A,TRUE,"INT-Table";#N/A,#N/A,TRUE,"STEEL";#N/A,#N/A,TRUE,"Door"}</definedName>
    <definedName name="SHELTER_3_2" localSheetId="2" hidden="1">{#N/A,#N/A,TRUE,"Basic";#N/A,#N/A,TRUE,"EXT-TABLE";#N/A,#N/A,TRUE,"STEEL";#N/A,#N/A,TRUE,"INT-Table";#N/A,#N/A,TRUE,"STEEL";#N/A,#N/A,TRUE,"Door"}</definedName>
    <definedName name="SHELTER_3_2" localSheetId="4" hidden="1">{#N/A,#N/A,TRUE,"Basic";#N/A,#N/A,TRUE,"EXT-TABLE";#N/A,#N/A,TRUE,"STEEL";#N/A,#N/A,TRUE,"INT-Table";#N/A,#N/A,TRUE,"STEEL";#N/A,#N/A,TRUE,"Door"}</definedName>
    <definedName name="SHELTER_3_2" localSheetId="16" hidden="1">{#N/A,#N/A,TRUE,"Basic";#N/A,#N/A,TRUE,"EXT-TABLE";#N/A,#N/A,TRUE,"STEEL";#N/A,#N/A,TRUE,"INT-Table";#N/A,#N/A,TRUE,"STEEL";#N/A,#N/A,TRUE,"Door"}</definedName>
    <definedName name="SHELTER_3_2" localSheetId="21" hidden="1">{#N/A,#N/A,TRUE,"Basic";#N/A,#N/A,TRUE,"EXT-TABLE";#N/A,#N/A,TRUE,"STEEL";#N/A,#N/A,TRUE,"INT-Table";#N/A,#N/A,TRUE,"STEEL";#N/A,#N/A,TRUE,"Door"}</definedName>
    <definedName name="SHELTER_3_2" localSheetId="5" hidden="1">{#N/A,#N/A,TRUE,"Basic";#N/A,#N/A,TRUE,"EXT-TABLE";#N/A,#N/A,TRUE,"STEEL";#N/A,#N/A,TRUE,"INT-Table";#N/A,#N/A,TRUE,"STEEL";#N/A,#N/A,TRUE,"Door"}</definedName>
    <definedName name="SHELTER_3_2" localSheetId="13" hidden="1">{#N/A,#N/A,TRUE,"Basic";#N/A,#N/A,TRUE,"EXT-TABLE";#N/A,#N/A,TRUE,"STEEL";#N/A,#N/A,TRUE,"INT-Table";#N/A,#N/A,TRUE,"STEEL";#N/A,#N/A,TRUE,"Door"}</definedName>
    <definedName name="SHELTER_3_2" localSheetId="14" hidden="1">{#N/A,#N/A,TRUE,"Basic";#N/A,#N/A,TRUE,"EXT-TABLE";#N/A,#N/A,TRUE,"STEEL";#N/A,#N/A,TRUE,"INT-Table";#N/A,#N/A,TRUE,"STEEL";#N/A,#N/A,TRUE,"Door"}</definedName>
    <definedName name="SHELTER_3_2" localSheetId="15" hidden="1">{#N/A,#N/A,TRUE,"Basic";#N/A,#N/A,TRUE,"EXT-TABLE";#N/A,#N/A,TRUE,"STEEL";#N/A,#N/A,TRUE,"INT-Table";#N/A,#N/A,TRUE,"STEEL";#N/A,#N/A,TRUE,"Door"}</definedName>
    <definedName name="SHELTER_3_2" hidden="1">{#N/A,#N/A,TRUE,"Basic";#N/A,#N/A,TRUE,"EXT-TABLE";#N/A,#N/A,TRUE,"STEEL";#N/A,#N/A,TRUE,"INT-Table";#N/A,#N/A,TRUE,"STEEL";#N/A,#N/A,TRUE,"Door"}</definedName>
    <definedName name="SHELTER_4" localSheetId="3" hidden="1">{#N/A,#N/A,TRUE,"Basic";#N/A,#N/A,TRUE,"EXT-TABLE";#N/A,#N/A,TRUE,"STEEL";#N/A,#N/A,TRUE,"INT-Table";#N/A,#N/A,TRUE,"STEEL";#N/A,#N/A,TRUE,"Door"}</definedName>
    <definedName name="SHELTER_4" localSheetId="2" hidden="1">{#N/A,#N/A,TRUE,"Basic";#N/A,#N/A,TRUE,"EXT-TABLE";#N/A,#N/A,TRUE,"STEEL";#N/A,#N/A,TRUE,"INT-Table";#N/A,#N/A,TRUE,"STEEL";#N/A,#N/A,TRUE,"Door"}</definedName>
    <definedName name="SHELTER_4" localSheetId="4" hidden="1">{#N/A,#N/A,TRUE,"Basic";#N/A,#N/A,TRUE,"EXT-TABLE";#N/A,#N/A,TRUE,"STEEL";#N/A,#N/A,TRUE,"INT-Table";#N/A,#N/A,TRUE,"STEEL";#N/A,#N/A,TRUE,"Door"}</definedName>
    <definedName name="SHELTER_4" localSheetId="16" hidden="1">{#N/A,#N/A,TRUE,"Basic";#N/A,#N/A,TRUE,"EXT-TABLE";#N/A,#N/A,TRUE,"STEEL";#N/A,#N/A,TRUE,"INT-Table";#N/A,#N/A,TRUE,"STEEL";#N/A,#N/A,TRUE,"Door"}</definedName>
    <definedName name="SHELTER_4" localSheetId="21" hidden="1">{#N/A,#N/A,TRUE,"Basic";#N/A,#N/A,TRUE,"EXT-TABLE";#N/A,#N/A,TRUE,"STEEL";#N/A,#N/A,TRUE,"INT-Table";#N/A,#N/A,TRUE,"STEEL";#N/A,#N/A,TRUE,"Door"}</definedName>
    <definedName name="SHELTER_4" localSheetId="5" hidden="1">{#N/A,#N/A,TRUE,"Basic";#N/A,#N/A,TRUE,"EXT-TABLE";#N/A,#N/A,TRUE,"STEEL";#N/A,#N/A,TRUE,"INT-Table";#N/A,#N/A,TRUE,"STEEL";#N/A,#N/A,TRUE,"Door"}</definedName>
    <definedName name="SHELTER_4" localSheetId="13" hidden="1">{#N/A,#N/A,TRUE,"Basic";#N/A,#N/A,TRUE,"EXT-TABLE";#N/A,#N/A,TRUE,"STEEL";#N/A,#N/A,TRUE,"INT-Table";#N/A,#N/A,TRUE,"STEEL";#N/A,#N/A,TRUE,"Door"}</definedName>
    <definedName name="SHELTER_4" localSheetId="14" hidden="1">{#N/A,#N/A,TRUE,"Basic";#N/A,#N/A,TRUE,"EXT-TABLE";#N/A,#N/A,TRUE,"STEEL";#N/A,#N/A,TRUE,"INT-Table";#N/A,#N/A,TRUE,"STEEL";#N/A,#N/A,TRUE,"Door"}</definedName>
    <definedName name="SHELTER_4" localSheetId="15" hidden="1">{#N/A,#N/A,TRUE,"Basic";#N/A,#N/A,TRUE,"EXT-TABLE";#N/A,#N/A,TRUE,"STEEL";#N/A,#N/A,TRUE,"INT-Table";#N/A,#N/A,TRUE,"STEEL";#N/A,#N/A,TRUE,"Door"}</definedName>
    <definedName name="SHELTER_4" hidden="1">{#N/A,#N/A,TRUE,"Basic";#N/A,#N/A,TRUE,"EXT-TABLE";#N/A,#N/A,TRUE,"STEEL";#N/A,#N/A,TRUE,"INT-Table";#N/A,#N/A,TRUE,"STEEL";#N/A,#N/A,TRUE,"Door"}</definedName>
    <definedName name="SHELTER_4_1" localSheetId="3" hidden="1">{#N/A,#N/A,TRUE,"Basic";#N/A,#N/A,TRUE,"EXT-TABLE";#N/A,#N/A,TRUE,"STEEL";#N/A,#N/A,TRUE,"INT-Table";#N/A,#N/A,TRUE,"STEEL";#N/A,#N/A,TRUE,"Door"}</definedName>
    <definedName name="SHELTER_4_1" localSheetId="2" hidden="1">{#N/A,#N/A,TRUE,"Basic";#N/A,#N/A,TRUE,"EXT-TABLE";#N/A,#N/A,TRUE,"STEEL";#N/A,#N/A,TRUE,"INT-Table";#N/A,#N/A,TRUE,"STEEL";#N/A,#N/A,TRUE,"Door"}</definedName>
    <definedName name="SHELTER_4_1" localSheetId="4" hidden="1">{#N/A,#N/A,TRUE,"Basic";#N/A,#N/A,TRUE,"EXT-TABLE";#N/A,#N/A,TRUE,"STEEL";#N/A,#N/A,TRUE,"INT-Table";#N/A,#N/A,TRUE,"STEEL";#N/A,#N/A,TRUE,"Door"}</definedName>
    <definedName name="SHELTER_4_1" localSheetId="16" hidden="1">{#N/A,#N/A,TRUE,"Basic";#N/A,#N/A,TRUE,"EXT-TABLE";#N/A,#N/A,TRUE,"STEEL";#N/A,#N/A,TRUE,"INT-Table";#N/A,#N/A,TRUE,"STEEL";#N/A,#N/A,TRUE,"Door"}</definedName>
    <definedName name="SHELTER_4_1" localSheetId="21" hidden="1">{#N/A,#N/A,TRUE,"Basic";#N/A,#N/A,TRUE,"EXT-TABLE";#N/A,#N/A,TRUE,"STEEL";#N/A,#N/A,TRUE,"INT-Table";#N/A,#N/A,TRUE,"STEEL";#N/A,#N/A,TRUE,"Door"}</definedName>
    <definedName name="SHELTER_4_1" localSheetId="5" hidden="1">{#N/A,#N/A,TRUE,"Basic";#N/A,#N/A,TRUE,"EXT-TABLE";#N/A,#N/A,TRUE,"STEEL";#N/A,#N/A,TRUE,"INT-Table";#N/A,#N/A,TRUE,"STEEL";#N/A,#N/A,TRUE,"Door"}</definedName>
    <definedName name="SHELTER_4_1" localSheetId="13" hidden="1">{#N/A,#N/A,TRUE,"Basic";#N/A,#N/A,TRUE,"EXT-TABLE";#N/A,#N/A,TRUE,"STEEL";#N/A,#N/A,TRUE,"INT-Table";#N/A,#N/A,TRUE,"STEEL";#N/A,#N/A,TRUE,"Door"}</definedName>
    <definedName name="SHELTER_4_1" localSheetId="14" hidden="1">{#N/A,#N/A,TRUE,"Basic";#N/A,#N/A,TRUE,"EXT-TABLE";#N/A,#N/A,TRUE,"STEEL";#N/A,#N/A,TRUE,"INT-Table";#N/A,#N/A,TRUE,"STEEL";#N/A,#N/A,TRUE,"Door"}</definedName>
    <definedName name="SHELTER_4_1" localSheetId="15" hidden="1">{#N/A,#N/A,TRUE,"Basic";#N/A,#N/A,TRUE,"EXT-TABLE";#N/A,#N/A,TRUE,"STEEL";#N/A,#N/A,TRUE,"INT-Table";#N/A,#N/A,TRUE,"STEEL";#N/A,#N/A,TRUE,"Door"}</definedName>
    <definedName name="SHELTER_4_1" hidden="1">{#N/A,#N/A,TRUE,"Basic";#N/A,#N/A,TRUE,"EXT-TABLE";#N/A,#N/A,TRUE,"STEEL";#N/A,#N/A,TRUE,"INT-Table";#N/A,#N/A,TRUE,"STEEL";#N/A,#N/A,TRUE,"Door"}</definedName>
    <definedName name="SHELTER_4_2" localSheetId="3" hidden="1">{#N/A,#N/A,TRUE,"Basic";#N/A,#N/A,TRUE,"EXT-TABLE";#N/A,#N/A,TRUE,"STEEL";#N/A,#N/A,TRUE,"INT-Table";#N/A,#N/A,TRUE,"STEEL";#N/A,#N/A,TRUE,"Door"}</definedName>
    <definedName name="SHELTER_4_2" localSheetId="2" hidden="1">{#N/A,#N/A,TRUE,"Basic";#N/A,#N/A,TRUE,"EXT-TABLE";#N/A,#N/A,TRUE,"STEEL";#N/A,#N/A,TRUE,"INT-Table";#N/A,#N/A,TRUE,"STEEL";#N/A,#N/A,TRUE,"Door"}</definedName>
    <definedName name="SHELTER_4_2" localSheetId="4" hidden="1">{#N/A,#N/A,TRUE,"Basic";#N/A,#N/A,TRUE,"EXT-TABLE";#N/A,#N/A,TRUE,"STEEL";#N/A,#N/A,TRUE,"INT-Table";#N/A,#N/A,TRUE,"STEEL";#N/A,#N/A,TRUE,"Door"}</definedName>
    <definedName name="SHELTER_4_2" localSheetId="16" hidden="1">{#N/A,#N/A,TRUE,"Basic";#N/A,#N/A,TRUE,"EXT-TABLE";#N/A,#N/A,TRUE,"STEEL";#N/A,#N/A,TRUE,"INT-Table";#N/A,#N/A,TRUE,"STEEL";#N/A,#N/A,TRUE,"Door"}</definedName>
    <definedName name="SHELTER_4_2" localSheetId="21" hidden="1">{#N/A,#N/A,TRUE,"Basic";#N/A,#N/A,TRUE,"EXT-TABLE";#N/A,#N/A,TRUE,"STEEL";#N/A,#N/A,TRUE,"INT-Table";#N/A,#N/A,TRUE,"STEEL";#N/A,#N/A,TRUE,"Door"}</definedName>
    <definedName name="SHELTER_4_2" localSheetId="5" hidden="1">{#N/A,#N/A,TRUE,"Basic";#N/A,#N/A,TRUE,"EXT-TABLE";#N/A,#N/A,TRUE,"STEEL";#N/A,#N/A,TRUE,"INT-Table";#N/A,#N/A,TRUE,"STEEL";#N/A,#N/A,TRUE,"Door"}</definedName>
    <definedName name="SHELTER_4_2" localSheetId="13" hidden="1">{#N/A,#N/A,TRUE,"Basic";#N/A,#N/A,TRUE,"EXT-TABLE";#N/A,#N/A,TRUE,"STEEL";#N/A,#N/A,TRUE,"INT-Table";#N/A,#N/A,TRUE,"STEEL";#N/A,#N/A,TRUE,"Door"}</definedName>
    <definedName name="SHELTER_4_2" localSheetId="14" hidden="1">{#N/A,#N/A,TRUE,"Basic";#N/A,#N/A,TRUE,"EXT-TABLE";#N/A,#N/A,TRUE,"STEEL";#N/A,#N/A,TRUE,"INT-Table";#N/A,#N/A,TRUE,"STEEL";#N/A,#N/A,TRUE,"Door"}</definedName>
    <definedName name="SHELTER_4_2" localSheetId="15" hidden="1">{#N/A,#N/A,TRUE,"Basic";#N/A,#N/A,TRUE,"EXT-TABLE";#N/A,#N/A,TRUE,"STEEL";#N/A,#N/A,TRUE,"INT-Table";#N/A,#N/A,TRUE,"STEEL";#N/A,#N/A,TRUE,"Door"}</definedName>
    <definedName name="SHELTER_4_2" hidden="1">{#N/A,#N/A,TRUE,"Basic";#N/A,#N/A,TRUE,"EXT-TABLE";#N/A,#N/A,TRUE,"STEEL";#N/A,#N/A,TRUE,"INT-Table";#N/A,#N/A,TRUE,"STEEL";#N/A,#N/A,TRUE,"Door"}</definedName>
    <definedName name="SHELTER_5" localSheetId="3" hidden="1">{#N/A,#N/A,TRUE,"Basic";#N/A,#N/A,TRUE,"EXT-TABLE";#N/A,#N/A,TRUE,"STEEL";#N/A,#N/A,TRUE,"INT-Table";#N/A,#N/A,TRUE,"STEEL";#N/A,#N/A,TRUE,"Door"}</definedName>
    <definedName name="SHELTER_5" localSheetId="2" hidden="1">{#N/A,#N/A,TRUE,"Basic";#N/A,#N/A,TRUE,"EXT-TABLE";#N/A,#N/A,TRUE,"STEEL";#N/A,#N/A,TRUE,"INT-Table";#N/A,#N/A,TRUE,"STEEL";#N/A,#N/A,TRUE,"Door"}</definedName>
    <definedName name="SHELTER_5" localSheetId="4" hidden="1">{#N/A,#N/A,TRUE,"Basic";#N/A,#N/A,TRUE,"EXT-TABLE";#N/A,#N/A,TRUE,"STEEL";#N/A,#N/A,TRUE,"INT-Table";#N/A,#N/A,TRUE,"STEEL";#N/A,#N/A,TRUE,"Door"}</definedName>
    <definedName name="SHELTER_5" localSheetId="16" hidden="1">{#N/A,#N/A,TRUE,"Basic";#N/A,#N/A,TRUE,"EXT-TABLE";#N/A,#N/A,TRUE,"STEEL";#N/A,#N/A,TRUE,"INT-Table";#N/A,#N/A,TRUE,"STEEL";#N/A,#N/A,TRUE,"Door"}</definedName>
    <definedName name="SHELTER_5" localSheetId="21" hidden="1">{#N/A,#N/A,TRUE,"Basic";#N/A,#N/A,TRUE,"EXT-TABLE";#N/A,#N/A,TRUE,"STEEL";#N/A,#N/A,TRUE,"INT-Table";#N/A,#N/A,TRUE,"STEEL";#N/A,#N/A,TRUE,"Door"}</definedName>
    <definedName name="SHELTER_5" localSheetId="5" hidden="1">{#N/A,#N/A,TRUE,"Basic";#N/A,#N/A,TRUE,"EXT-TABLE";#N/A,#N/A,TRUE,"STEEL";#N/A,#N/A,TRUE,"INT-Table";#N/A,#N/A,TRUE,"STEEL";#N/A,#N/A,TRUE,"Door"}</definedName>
    <definedName name="SHELTER_5" localSheetId="13" hidden="1">{#N/A,#N/A,TRUE,"Basic";#N/A,#N/A,TRUE,"EXT-TABLE";#N/A,#N/A,TRUE,"STEEL";#N/A,#N/A,TRUE,"INT-Table";#N/A,#N/A,TRUE,"STEEL";#N/A,#N/A,TRUE,"Door"}</definedName>
    <definedName name="SHELTER_5" localSheetId="14" hidden="1">{#N/A,#N/A,TRUE,"Basic";#N/A,#N/A,TRUE,"EXT-TABLE";#N/A,#N/A,TRUE,"STEEL";#N/A,#N/A,TRUE,"INT-Table";#N/A,#N/A,TRUE,"STEEL";#N/A,#N/A,TRUE,"Door"}</definedName>
    <definedName name="SHELTER_5" localSheetId="15" hidden="1">{#N/A,#N/A,TRUE,"Basic";#N/A,#N/A,TRUE,"EXT-TABLE";#N/A,#N/A,TRUE,"STEEL";#N/A,#N/A,TRUE,"INT-Table";#N/A,#N/A,TRUE,"STEEL";#N/A,#N/A,TRUE,"Door"}</definedName>
    <definedName name="SHELTER_5" hidden="1">{#N/A,#N/A,TRUE,"Basic";#N/A,#N/A,TRUE,"EXT-TABLE";#N/A,#N/A,TRUE,"STEEL";#N/A,#N/A,TRUE,"INT-Table";#N/A,#N/A,TRUE,"STEEL";#N/A,#N/A,TRUE,"Door"}</definedName>
    <definedName name="SHELTER_5_1" localSheetId="3" hidden="1">{#N/A,#N/A,TRUE,"Basic";#N/A,#N/A,TRUE,"EXT-TABLE";#N/A,#N/A,TRUE,"STEEL";#N/A,#N/A,TRUE,"INT-Table";#N/A,#N/A,TRUE,"STEEL";#N/A,#N/A,TRUE,"Door"}</definedName>
    <definedName name="SHELTER_5_1" localSheetId="2" hidden="1">{#N/A,#N/A,TRUE,"Basic";#N/A,#N/A,TRUE,"EXT-TABLE";#N/A,#N/A,TRUE,"STEEL";#N/A,#N/A,TRUE,"INT-Table";#N/A,#N/A,TRUE,"STEEL";#N/A,#N/A,TRUE,"Door"}</definedName>
    <definedName name="SHELTER_5_1" localSheetId="4" hidden="1">{#N/A,#N/A,TRUE,"Basic";#N/A,#N/A,TRUE,"EXT-TABLE";#N/A,#N/A,TRUE,"STEEL";#N/A,#N/A,TRUE,"INT-Table";#N/A,#N/A,TRUE,"STEEL";#N/A,#N/A,TRUE,"Door"}</definedName>
    <definedName name="SHELTER_5_1" localSheetId="16" hidden="1">{#N/A,#N/A,TRUE,"Basic";#N/A,#N/A,TRUE,"EXT-TABLE";#N/A,#N/A,TRUE,"STEEL";#N/A,#N/A,TRUE,"INT-Table";#N/A,#N/A,TRUE,"STEEL";#N/A,#N/A,TRUE,"Door"}</definedName>
    <definedName name="SHELTER_5_1" localSheetId="21" hidden="1">{#N/A,#N/A,TRUE,"Basic";#N/A,#N/A,TRUE,"EXT-TABLE";#N/A,#N/A,TRUE,"STEEL";#N/A,#N/A,TRUE,"INT-Table";#N/A,#N/A,TRUE,"STEEL";#N/A,#N/A,TRUE,"Door"}</definedName>
    <definedName name="SHELTER_5_1" localSheetId="5" hidden="1">{#N/A,#N/A,TRUE,"Basic";#N/A,#N/A,TRUE,"EXT-TABLE";#N/A,#N/A,TRUE,"STEEL";#N/A,#N/A,TRUE,"INT-Table";#N/A,#N/A,TRUE,"STEEL";#N/A,#N/A,TRUE,"Door"}</definedName>
    <definedName name="SHELTER_5_1" localSheetId="13" hidden="1">{#N/A,#N/A,TRUE,"Basic";#N/A,#N/A,TRUE,"EXT-TABLE";#N/A,#N/A,TRUE,"STEEL";#N/A,#N/A,TRUE,"INT-Table";#N/A,#N/A,TRUE,"STEEL";#N/A,#N/A,TRUE,"Door"}</definedName>
    <definedName name="SHELTER_5_1" localSheetId="14" hidden="1">{#N/A,#N/A,TRUE,"Basic";#N/A,#N/A,TRUE,"EXT-TABLE";#N/A,#N/A,TRUE,"STEEL";#N/A,#N/A,TRUE,"INT-Table";#N/A,#N/A,TRUE,"STEEL";#N/A,#N/A,TRUE,"Door"}</definedName>
    <definedName name="SHELTER_5_1" localSheetId="15" hidden="1">{#N/A,#N/A,TRUE,"Basic";#N/A,#N/A,TRUE,"EXT-TABLE";#N/A,#N/A,TRUE,"STEEL";#N/A,#N/A,TRUE,"INT-Table";#N/A,#N/A,TRUE,"STEEL";#N/A,#N/A,TRUE,"Door"}</definedName>
    <definedName name="SHELTER_5_1" hidden="1">{#N/A,#N/A,TRUE,"Basic";#N/A,#N/A,TRUE,"EXT-TABLE";#N/A,#N/A,TRUE,"STEEL";#N/A,#N/A,TRUE,"INT-Table";#N/A,#N/A,TRUE,"STEEL";#N/A,#N/A,TRUE,"Door"}</definedName>
    <definedName name="SHELTER_5_2" localSheetId="3" hidden="1">{#N/A,#N/A,TRUE,"Basic";#N/A,#N/A,TRUE,"EXT-TABLE";#N/A,#N/A,TRUE,"STEEL";#N/A,#N/A,TRUE,"INT-Table";#N/A,#N/A,TRUE,"STEEL";#N/A,#N/A,TRUE,"Door"}</definedName>
    <definedName name="SHELTER_5_2" localSheetId="2" hidden="1">{#N/A,#N/A,TRUE,"Basic";#N/A,#N/A,TRUE,"EXT-TABLE";#N/A,#N/A,TRUE,"STEEL";#N/A,#N/A,TRUE,"INT-Table";#N/A,#N/A,TRUE,"STEEL";#N/A,#N/A,TRUE,"Door"}</definedName>
    <definedName name="SHELTER_5_2" localSheetId="4" hidden="1">{#N/A,#N/A,TRUE,"Basic";#N/A,#N/A,TRUE,"EXT-TABLE";#N/A,#N/A,TRUE,"STEEL";#N/A,#N/A,TRUE,"INT-Table";#N/A,#N/A,TRUE,"STEEL";#N/A,#N/A,TRUE,"Door"}</definedName>
    <definedName name="SHELTER_5_2" localSheetId="16" hidden="1">{#N/A,#N/A,TRUE,"Basic";#N/A,#N/A,TRUE,"EXT-TABLE";#N/A,#N/A,TRUE,"STEEL";#N/A,#N/A,TRUE,"INT-Table";#N/A,#N/A,TRUE,"STEEL";#N/A,#N/A,TRUE,"Door"}</definedName>
    <definedName name="SHELTER_5_2" localSheetId="21" hidden="1">{#N/A,#N/A,TRUE,"Basic";#N/A,#N/A,TRUE,"EXT-TABLE";#N/A,#N/A,TRUE,"STEEL";#N/A,#N/A,TRUE,"INT-Table";#N/A,#N/A,TRUE,"STEEL";#N/A,#N/A,TRUE,"Door"}</definedName>
    <definedName name="SHELTER_5_2" localSheetId="5" hidden="1">{#N/A,#N/A,TRUE,"Basic";#N/A,#N/A,TRUE,"EXT-TABLE";#N/A,#N/A,TRUE,"STEEL";#N/A,#N/A,TRUE,"INT-Table";#N/A,#N/A,TRUE,"STEEL";#N/A,#N/A,TRUE,"Door"}</definedName>
    <definedName name="SHELTER_5_2" localSheetId="13" hidden="1">{#N/A,#N/A,TRUE,"Basic";#N/A,#N/A,TRUE,"EXT-TABLE";#N/A,#N/A,TRUE,"STEEL";#N/A,#N/A,TRUE,"INT-Table";#N/A,#N/A,TRUE,"STEEL";#N/A,#N/A,TRUE,"Door"}</definedName>
    <definedName name="SHELTER_5_2" localSheetId="14" hidden="1">{#N/A,#N/A,TRUE,"Basic";#N/A,#N/A,TRUE,"EXT-TABLE";#N/A,#N/A,TRUE,"STEEL";#N/A,#N/A,TRUE,"INT-Table";#N/A,#N/A,TRUE,"STEEL";#N/A,#N/A,TRUE,"Door"}</definedName>
    <definedName name="SHELTER_5_2" localSheetId="15" hidden="1">{#N/A,#N/A,TRUE,"Basic";#N/A,#N/A,TRUE,"EXT-TABLE";#N/A,#N/A,TRUE,"STEEL";#N/A,#N/A,TRUE,"INT-Table";#N/A,#N/A,TRUE,"STEEL";#N/A,#N/A,TRUE,"Door"}</definedName>
    <definedName name="SHELTER_5_2" hidden="1">{#N/A,#N/A,TRUE,"Basic";#N/A,#N/A,TRUE,"EXT-TABLE";#N/A,#N/A,TRUE,"STEEL";#N/A,#N/A,TRUE,"INT-Table";#N/A,#N/A,TRUE,"STEEL";#N/A,#N/A,TRUE,"Door"}</definedName>
    <definedName name="Shipped" localSheetId="3">[51]Summary!$D$34</definedName>
    <definedName name="Shipped" localSheetId="2">[51]Summary!$D$34</definedName>
    <definedName name="Shipped" localSheetId="4">[51]Summary!$D$34</definedName>
    <definedName name="Shipped" localSheetId="16">[51]Summary!$D$34</definedName>
    <definedName name="Shipped" localSheetId="21">[51]Summary!$D$34</definedName>
    <definedName name="Shipped" localSheetId="5">[51]Summary!$D$34</definedName>
    <definedName name="Shipped" localSheetId="13">[51]Summary!$D$34</definedName>
    <definedName name="Shipped" localSheetId="18">[51]Summary!$D$34</definedName>
    <definedName name="Shipped" localSheetId="14">[51]Summary!$D$34</definedName>
    <definedName name="Shipped" localSheetId="15">[51]Summary!$D$34</definedName>
    <definedName name="Shipped">[51]Summary!$D$34</definedName>
    <definedName name="Shipping" localSheetId="3" hidden="1">{"Total Indirect Manpower",#N/A,FALSE,"J";"Total Direct Manpower",#N/A,FALSE,"J";"Direct Structural Manpower",#N/A,FALSE,"J";"Direct Mechanical Manpower",#N/A,FALSE,"J";"Direct Piping Manpower",#N/A,FALSE,"J";"Direct Tanks Manpower",#N/A,FALSE,"J";"Direct ElecInstrSS Manpower",#N/A,FALSE,"J"}</definedName>
    <definedName name="Shipping" localSheetId="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8" hidden="1">{"Total Indirect Manpower",#N/A,FALSE,"J";"Total Direct Manpower",#N/A,FALSE,"J";"Direct Structural Manpower",#N/A,FALSE,"J";"Direct Mechanical Manpower",#N/A,FALSE,"J";"Direct Piping Manpower",#N/A,FALSE,"J";"Direct Tanks Manpower",#N/A,FALSE,"J";"Direct ElecInstrSS Manpower",#N/A,FALSE,"J"}</definedName>
    <definedName name="Shipping" localSheetId="0"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0" hidden="1">{"Total Indirect Manpower",#N/A,FALSE,"J";"Total Direct Manpower",#N/A,FALSE,"J";"Direct Structural Manpower",#N/A,FALSE,"J";"Direct Mechanical Manpower",#N/A,FALSE,"J";"Direct Piping Manpower",#N/A,FALSE,"J";"Direct Tanks Manpower",#N/A,FALSE,"J";"Direct ElecInstrSS Manpower",#N/A,FALSE,"J"}</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2"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2" hidden="1">{"Total Indirect Manpower",#N/A,FALSE,"J";"Total Direct Manpower",#N/A,FALSE,"J";"Direct Structural Manpower",#N/A,FALSE,"J";"Direct Mechanical Manpower",#N/A,FALSE,"J";"Direct Piping Manpower",#N/A,FALSE,"J";"Direct Tanks Manpower",#N/A,FALSE,"J";"Direct ElecInstrSS Manpower",#N/A,FALSE,"J"}</definedName>
    <definedName name="Shipping" localSheetId="4"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6" hidden="1">{"Total Indirect Manpower",#N/A,FALSE,"J";"Total Direct Manpower",#N/A,FALSE,"J";"Direct Structural Manpower",#N/A,FALSE,"J";"Direct Mechanical Manpower",#N/A,FALSE,"J";"Direct Piping Manpower",#N/A,FALSE,"J";"Direct Tanks Manpower",#N/A,FALSE,"J";"Direct ElecInstrSS Manpower",#N/A,FALSE,"J"}</definedName>
    <definedName name="Shipping" localSheetId="2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5" hidden="1">{"Total Indirect Manpower",#N/A,FALSE,"J";"Total Direct Manpower",#N/A,FALSE,"J";"Direct Structural Manpower",#N/A,FALSE,"J";"Direct Mechanical Manpower",#N/A,FALSE,"J";"Direct Piping Manpower",#N/A,FALSE,"J";"Direct Tanks Manpower",#N/A,FALSE,"J";"Direct ElecInstrSS Manpower",#N/A,FALSE,"J"}</definedName>
    <definedName name="Shipping" localSheetId="23" hidden="1">{"Total Indirect Manpower",#N/A,FALSE,"J";"Total Direct Manpower",#N/A,FALSE,"J";"Direct Structural Manpower",#N/A,FALSE,"J";"Direct Mechanical Manpower",#N/A,FALSE,"J";"Direct Piping Manpower",#N/A,FALSE,"J";"Direct Tanks Manpower",#N/A,FALSE,"J";"Direct ElecInstrSS Manpower",#N/A,FALSE,"J"}</definedName>
    <definedName name="Shipping" localSheetId="7"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3"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8"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4"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5"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SteelWeight" localSheetId="23">#REF!</definedName>
    <definedName name="ShippingSteelWeight">#REF!</definedName>
    <definedName name="ShippingSteelWeight10" localSheetId="23">#REF!</definedName>
    <definedName name="ShippingSteelWeight10">#REF!</definedName>
    <definedName name="ShippingSteelWeight11" localSheetId="23">#REF!</definedName>
    <definedName name="ShippingSteelWeight11">#REF!</definedName>
    <definedName name="ShippingSteelWeight12" localSheetId="23">#REF!</definedName>
    <definedName name="ShippingSteelWeight12">#REF!</definedName>
    <definedName name="ShippingSteelWeight2" localSheetId="23">#REF!</definedName>
    <definedName name="ShippingSteelWeight2">#REF!</definedName>
    <definedName name="ShippingSteelWeight3" localSheetId="23">#REF!</definedName>
    <definedName name="ShippingSteelWeight3">#REF!</definedName>
    <definedName name="ShippingSteelWeight4" localSheetId="23">#REF!</definedName>
    <definedName name="ShippingSteelWeight4">#REF!</definedName>
    <definedName name="ShippingSteelWeight5" localSheetId="23">#REF!</definedName>
    <definedName name="ShippingSteelWeight5">#REF!</definedName>
    <definedName name="ShippingSteelWeight6" localSheetId="23">#REF!</definedName>
    <definedName name="ShippingSteelWeight6">#REF!</definedName>
    <definedName name="ShippingSteelWeight7" localSheetId="23">#REF!</definedName>
    <definedName name="ShippingSteelWeight7">#REF!</definedName>
    <definedName name="ShippingSteelWeight8" localSheetId="23">#REF!</definedName>
    <definedName name="ShippingSteelWeight8">#REF!</definedName>
    <definedName name="ShippingSteelWeight9" localSheetId="23">#REF!</definedName>
    <definedName name="ShippingSteelWeight9">#REF!</definedName>
    <definedName name="SHORT_DES.">[47]Data_analysis!$H$2:$H$1048576</definedName>
    <definedName name="Shroud" localSheetId="3">[41]Tables!$A$223:$A$228</definedName>
    <definedName name="Shroud" localSheetId="2">[41]Tables!$A$223:$A$228</definedName>
    <definedName name="Shroud" localSheetId="4">[41]Tables!$A$223:$A$228</definedName>
    <definedName name="Shroud" localSheetId="16">[41]Tables!$A$223:$A$228</definedName>
    <definedName name="Shroud" localSheetId="21">[41]Tables!$A$223:$A$228</definedName>
    <definedName name="Shroud" localSheetId="5">[41]Tables!$A$223:$A$228</definedName>
    <definedName name="Shroud" localSheetId="13">[41]Tables!$A$223:$A$228</definedName>
    <definedName name="Shroud" localSheetId="18">[41]Tables!$A$223:$A$228</definedName>
    <definedName name="Shroud" localSheetId="14">[41]Tables!$A$223:$A$228</definedName>
    <definedName name="Shroud" localSheetId="15">[41]Tables!$A$223:$A$228</definedName>
    <definedName name="Shroud">[41]Tables!$A$223:$A$228</definedName>
    <definedName name="shutt" hidden="1">#REF!</definedName>
    <definedName name="Sides" localSheetId="23">#REF!</definedName>
    <definedName name="Sides">#REF!</definedName>
    <definedName name="SIEL" localSheetId="23">#REF!</definedName>
    <definedName name="SIEL">#REF!</definedName>
    <definedName name="SIHT" localSheetId="23">#REF!</definedName>
    <definedName name="SIHT">#REF!</definedName>
    <definedName name="Silencer" localSheetId="3">'[41]Noise (3)'!$G$88:$P$88</definedName>
    <definedName name="Silencer" localSheetId="2">'[41]Noise (3)'!$G$88:$P$88</definedName>
    <definedName name="Silencer" localSheetId="4">'[41]Noise (3)'!$G$88:$P$88</definedName>
    <definedName name="Silencer" localSheetId="16">'[41]Noise (3)'!$G$88:$P$88</definedName>
    <definedName name="Silencer" localSheetId="21">'[41]Noise (3)'!$G$88:$P$88</definedName>
    <definedName name="Silencer" localSheetId="5">'[41]Noise (3)'!$G$88:$P$88</definedName>
    <definedName name="Silencer" localSheetId="13">'[41]Noise (3)'!$G$88:$P$88</definedName>
    <definedName name="Silencer" localSheetId="18">'[41]Noise (3)'!$G$88:$P$88</definedName>
    <definedName name="Silencer" localSheetId="14">'[41]Noise (3)'!$G$88:$P$88</definedName>
    <definedName name="Silencer" localSheetId="15">'[41]Noise (3)'!$G$88:$P$88</definedName>
    <definedName name="Silencer">'[41]Noise (3)'!$G$88:$P$88</definedName>
    <definedName name="SIMPLE_COST" localSheetId="3">[52]PipeSummary!$AS$7:$AT$28</definedName>
    <definedName name="SIMPLE_COST" localSheetId="2">[52]PipeSummary!$AS$7:$AT$28</definedName>
    <definedName name="SIMPLE_COST" localSheetId="4">[52]PipeSummary!$AS$7:$AT$28</definedName>
    <definedName name="SIMPLE_COST" localSheetId="16">[52]PipeSummary!$AS$7:$AT$28</definedName>
    <definedName name="SIMPLE_COST" localSheetId="21">[52]PipeSummary!$AS$7:$AT$28</definedName>
    <definedName name="SIMPLE_COST" localSheetId="5">[52]PipeSummary!$AS$7:$AT$28</definedName>
    <definedName name="SIMPLE_COST" localSheetId="13">[52]PipeSummary!$AS$7:$AT$28</definedName>
    <definedName name="SIMPLE_COST" localSheetId="18">[52]PipeSummary!$AS$7:$AT$28</definedName>
    <definedName name="SIMPLE_COST" localSheetId="14">[52]PipeSummary!$AS$7:$AT$28</definedName>
    <definedName name="SIMPLE_COST" localSheetId="15">[52]PipeSummary!$AS$7:$AT$28</definedName>
    <definedName name="SIMPLE_COST">[52]PipeSummary!$AS$7:$AT$28</definedName>
    <definedName name="SINC2">#REF!</definedName>
    <definedName name="Site">'[65]Data Input'!$G$5</definedName>
    <definedName name="SITE_EXPENSE">#REF!</definedName>
    <definedName name="Site_Svcs">#REF!</definedName>
    <definedName name="SIWT" localSheetId="23">#REF!</definedName>
    <definedName name="SIWT">#REF!</definedName>
    <definedName name="sixteenths" localSheetId="23">#REF!</definedName>
    <definedName name="sixteenths">#REF!</definedName>
    <definedName name="SIZE">#REF!</definedName>
    <definedName name="SKI" hidden="1">#REF!</definedName>
    <definedName name="SL">#REF!</definedName>
    <definedName name="SL_bypass" localSheetId="23">#REF!</definedName>
    <definedName name="SL_bypass">#REF!</definedName>
    <definedName name="SL_caldera" localSheetId="23">#REF!</definedName>
    <definedName name="SL_caldera">#REF!</definedName>
    <definedName name="SL_CRD">#REF!</definedName>
    <definedName name="SL_CRS">#REF!</definedName>
    <definedName name="SL_CS">#REF!</definedName>
    <definedName name="SL_DD">#REF!</definedName>
    <definedName name="SL_turbina" localSheetId="23">#REF!</definedName>
    <definedName name="SL_turbina">#REF!</definedName>
    <definedName name="SLF">#REF!</definedName>
    <definedName name="Slot">#REF!</definedName>
    <definedName name="soc3p">#REF!</definedName>
    <definedName name="SOL">#REF!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23" hidden="1">#REF!</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ơn" hidden="1">#REF!</definedName>
    <definedName name="SONIA" localSheetId="3" hidden="1">[12]Spread!#REF!</definedName>
    <definedName name="SONIA" localSheetId="2" hidden="1">[12]Spread!#REF!</definedName>
    <definedName name="SONIA" localSheetId="4" hidden="1">[12]Spread!#REF!</definedName>
    <definedName name="SONIA" localSheetId="16" hidden="1">[12]Spread!#REF!</definedName>
    <definedName name="SONIA" localSheetId="21" hidden="1">[12]Spread!#REF!</definedName>
    <definedName name="SONIA" localSheetId="5" hidden="1">[12]Spread!#REF!</definedName>
    <definedName name="SONIA" localSheetId="13" hidden="1">[12]Spread!#REF!</definedName>
    <definedName name="SONIA" localSheetId="18" hidden="1">[12]Spread!#REF!</definedName>
    <definedName name="SONIA" localSheetId="14" hidden="1">[12]Spread!#REF!</definedName>
    <definedName name="SONIA" localSheetId="15" hidden="1">[12]Spread!#REF!</definedName>
    <definedName name="SONIA" hidden="1">[12]Spread!#REF!</definedName>
    <definedName name="SONIK">[84]손익현황!$A$5:$AG$91</definedName>
    <definedName name="SORT" localSheetId="18">#REF!</definedName>
    <definedName name="SORT" hidden="1">#REF!</definedName>
    <definedName name="Sosanh2" localSheetId="3" hidden="1">{"'Sheet1'!$L$16"}</definedName>
    <definedName name="Sosanh2" localSheetId="17" hidden="1">{"'Sheet1'!$L$16"}</definedName>
    <definedName name="Sosanh2" localSheetId="9" hidden="1">{"'Sheet1'!$L$16"}</definedName>
    <definedName name="Sosanh2" localSheetId="8" hidden="1">{"'Sheet1'!$L$16"}</definedName>
    <definedName name="Sosanh2" localSheetId="0" hidden="1">{"'Sheet1'!$L$16"}</definedName>
    <definedName name="Sosanh2" localSheetId="10" hidden="1">{"'Sheet1'!$L$16"}</definedName>
    <definedName name="Sosanh2" localSheetId="6" hidden="1">{"'Sheet1'!$L$16"}</definedName>
    <definedName name="Sosanh2" localSheetId="12" hidden="1">{"'Sheet1'!$L$16"}</definedName>
    <definedName name="Sosanh2" localSheetId="11" hidden="1">{"'Sheet1'!$L$16"}</definedName>
    <definedName name="Sosanh2" localSheetId="1" hidden="1">{"'Sheet1'!$L$16"}</definedName>
    <definedName name="Sosanh2" localSheetId="2" hidden="1">{"'Sheet1'!$L$16"}</definedName>
    <definedName name="Sosanh2" localSheetId="4" hidden="1">{"'Sheet1'!$L$16"}</definedName>
    <definedName name="Sosanh2" localSheetId="16" hidden="1">{"'Sheet1'!$L$16"}</definedName>
    <definedName name="Sosanh2" localSheetId="21" hidden="1">{"'Sheet1'!$L$16"}</definedName>
    <definedName name="Sosanh2" localSheetId="5" hidden="1">{"'Sheet1'!$L$16"}</definedName>
    <definedName name="Sosanh2" localSheetId="23" hidden="1">{"'Sheet1'!$L$16"}</definedName>
    <definedName name="Sosanh2" localSheetId="7" hidden="1">{"'Sheet1'!$L$16"}</definedName>
    <definedName name="Sosanh2" localSheetId="13" hidden="1">{"'Sheet1'!$L$16"}</definedName>
    <definedName name="Sosanh2" localSheetId="18" hidden="1">{"'Sheet1'!$L$16"}</definedName>
    <definedName name="Sosanh2" localSheetId="14" hidden="1">{"'Sheet1'!$L$16"}</definedName>
    <definedName name="Sosanh2" localSheetId="15" hidden="1">{"'Sheet1'!$L$16"}</definedName>
    <definedName name="Sosanh2" hidden="1">{"'Sheet1'!$L$16"}</definedName>
    <definedName name="SP" localSheetId="3" hidden="1">{"'장비'!$A$3:$M$12"}</definedName>
    <definedName name="SP" localSheetId="2" hidden="1">{"'장비'!$A$3:$M$12"}</definedName>
    <definedName name="SP" localSheetId="4" hidden="1">{"'장비'!$A$3:$M$12"}</definedName>
    <definedName name="SP" localSheetId="16" hidden="1">{"'장비'!$A$3:$M$12"}</definedName>
    <definedName name="SP" localSheetId="21" hidden="1">{"'장비'!$A$3:$M$12"}</definedName>
    <definedName name="SP" localSheetId="5" hidden="1">{"'장비'!$A$3:$M$12"}</definedName>
    <definedName name="SP" localSheetId="13" hidden="1">{"'장비'!$A$3:$M$12"}</definedName>
    <definedName name="SP" localSheetId="14" hidden="1">{"'장비'!$A$3:$M$12"}</definedName>
    <definedName name="SP" localSheetId="15" hidden="1">{"'장비'!$A$3:$M$12"}</definedName>
    <definedName name="SP" hidden="1">{"'장비'!$A$3:$M$12"}</definedName>
    <definedName name="Space_Splitters" localSheetId="3">'[41]Noise (3)'!$C$44</definedName>
    <definedName name="Space_Splitters" localSheetId="2">'[41]Noise (3)'!$C$44</definedName>
    <definedName name="Space_Splitters" localSheetId="4">'[41]Noise (3)'!$C$44</definedName>
    <definedName name="Space_Splitters" localSheetId="16">'[41]Noise (3)'!$C$44</definedName>
    <definedName name="Space_Splitters" localSheetId="21">'[41]Noise (3)'!$C$44</definedName>
    <definedName name="Space_Splitters" localSheetId="5">'[41]Noise (3)'!$C$44</definedName>
    <definedName name="Space_Splitters" localSheetId="13">'[41]Noise (3)'!$C$44</definedName>
    <definedName name="Space_Splitters" localSheetId="18">'[41]Noise (3)'!$C$44</definedName>
    <definedName name="Space_Splitters" localSheetId="14">'[41]Noise (3)'!$C$44</definedName>
    <definedName name="Space_Splitters" localSheetId="15">'[41]Noise (3)'!$C$44</definedName>
    <definedName name="Space_Splitters">'[41]Noise (3)'!$C$44</definedName>
    <definedName name="SPACER" localSheetId="3" hidden="1">{"'장비'!$A$3:$M$12"}</definedName>
    <definedName name="SPACER" localSheetId="2" hidden="1">{"'장비'!$A$3:$M$12"}</definedName>
    <definedName name="SPACER" localSheetId="4" hidden="1">{"'장비'!$A$3:$M$12"}</definedName>
    <definedName name="SPACER" localSheetId="16" hidden="1">{"'장비'!$A$3:$M$12"}</definedName>
    <definedName name="SPACER" localSheetId="21" hidden="1">{"'장비'!$A$3:$M$12"}</definedName>
    <definedName name="SPACER" localSheetId="5" hidden="1">{"'장비'!$A$3:$M$12"}</definedName>
    <definedName name="SPACER" localSheetId="13" hidden="1">{"'장비'!$A$3:$M$12"}</definedName>
    <definedName name="SPACER" localSheetId="14" hidden="1">{"'장비'!$A$3:$M$12"}</definedName>
    <definedName name="SPACER" localSheetId="15" hidden="1">{"'장비'!$A$3:$M$12"}</definedName>
    <definedName name="SPACER" hidden="1">{"'장비'!$A$3:$M$12"}</definedName>
    <definedName name="SPAN" localSheetId="3">[52]PipeSummary!$AI$35:$BA$36</definedName>
    <definedName name="SPAN" localSheetId="2">[52]PipeSummary!$AI$35:$BA$36</definedName>
    <definedName name="SPAN" localSheetId="4">[52]PipeSummary!$AI$35:$BA$36</definedName>
    <definedName name="SPAN" localSheetId="16">[52]PipeSummary!$AI$35:$BA$36</definedName>
    <definedName name="SPAN" localSheetId="21">[52]PipeSummary!$AI$35:$BA$36</definedName>
    <definedName name="SPAN" localSheetId="5">[52]PipeSummary!$AI$35:$BA$36</definedName>
    <definedName name="SPAN" localSheetId="13">[52]PipeSummary!$AI$35:$BA$36</definedName>
    <definedName name="SPAN" localSheetId="18">[52]PipeSummary!$AI$35:$BA$36</definedName>
    <definedName name="SPAN" localSheetId="14">[52]PipeSummary!$AI$35:$BA$36</definedName>
    <definedName name="SPAN" localSheetId="15">[52]PipeSummary!$AI$35:$BA$36</definedName>
    <definedName name="SPAN">[52]PipeSummary!$AI$35:$BA$36</definedName>
    <definedName name="Spannung">#REF!</definedName>
    <definedName name="SPEC">#REF!</definedName>
    <definedName name="SPEC2">#REF!</definedName>
    <definedName name="SpecialPrice">#REF!</definedName>
    <definedName name="SpecNo">'[65]Data Input'!$D$9</definedName>
    <definedName name="SPECSUMMARY">#REF!</definedName>
    <definedName name="SPL_Reqd" localSheetId="3">'[41]Noise (3)'!$E$57</definedName>
    <definedName name="SPL_Reqd" localSheetId="2">'[41]Noise (3)'!$E$57</definedName>
    <definedName name="SPL_Reqd" localSheetId="4">'[41]Noise (3)'!$E$57</definedName>
    <definedName name="SPL_Reqd" localSheetId="16">'[41]Noise (3)'!$E$57</definedName>
    <definedName name="SPL_Reqd" localSheetId="21">'[41]Noise (3)'!$E$57</definedName>
    <definedName name="SPL_Reqd" localSheetId="5">'[41]Noise (3)'!$E$57</definedName>
    <definedName name="SPL_Reqd" localSheetId="13">'[41]Noise (3)'!$E$57</definedName>
    <definedName name="SPL_Reqd" localSheetId="18">'[41]Noise (3)'!$E$57</definedName>
    <definedName name="SPL_Reqd" localSheetId="14">'[41]Noise (3)'!$E$57</definedName>
    <definedName name="SPL_Reqd" localSheetId="15">'[41]Noise (3)'!$E$57</definedName>
    <definedName name="SPL_Reqd">'[41]Noise (3)'!$E$57</definedName>
    <definedName name="SPrice" localSheetId="3">'[51]Labor Sum'!$C$35</definedName>
    <definedName name="SPrice" localSheetId="2">'[51]Labor Sum'!$C$35</definedName>
    <definedName name="SPrice" localSheetId="4">'[51]Labor Sum'!$C$35</definedName>
    <definedName name="SPrice" localSheetId="16">'[51]Labor Sum'!$C$35</definedName>
    <definedName name="SPrice" localSheetId="21">'[51]Labor Sum'!$C$35</definedName>
    <definedName name="SPrice" localSheetId="5">'[51]Labor Sum'!$C$35</definedName>
    <definedName name="SPrice" localSheetId="13">'[51]Labor Sum'!$C$35</definedName>
    <definedName name="SPrice" localSheetId="18">'[51]Labor Sum'!$C$35</definedName>
    <definedName name="SPrice" localSheetId="14">'[51]Labor Sum'!$C$35</definedName>
    <definedName name="SPrice" localSheetId="15">'[51]Labor Sum'!$C$35</definedName>
    <definedName name="SPrice">'[51]Labor Sum'!$C$35</definedName>
    <definedName name="SR" hidden="1">#REF!</definedName>
    <definedName name="SS" localSheetId="3" hidden="1">#N/A</definedName>
    <definedName name="SS" localSheetId="2" hidden="1">#N/A</definedName>
    <definedName name="SS" localSheetId="4" hidden="1">#N/A</definedName>
    <definedName name="SS" localSheetId="16" hidden="1">#N/A</definedName>
    <definedName name="SS" localSheetId="21" hidden="1">#N/A</definedName>
    <definedName name="SS" localSheetId="5" hidden="1">#N/A</definedName>
    <definedName name="SS" localSheetId="13" hidden="1">#N/A</definedName>
    <definedName name="SS" localSheetId="18" hidden="1">#N/A</definedName>
    <definedName name="SS" localSheetId="14" hidden="1">#N/A</definedName>
    <definedName name="SS" localSheetId="15" hidden="1">#N/A</definedName>
    <definedName name="SS" hidden="1">#N/A</definedName>
    <definedName name="ssa">#N/A</definedName>
    <definedName name="SSASAS" localSheetId="3" hidden="1">{#N/A,#N/A,FALSE,"Project Cost Summary";#N/A,#N/A,FALSE,"Man Hour Summary"}</definedName>
    <definedName name="SSASAS" localSheetId="9" hidden="1">{#N/A,#N/A,FALSE,"Project Cost Summary";#N/A,#N/A,FALSE,"Man Hour Summary"}</definedName>
    <definedName name="SSASAS" localSheetId="8" hidden="1">{#N/A,#N/A,FALSE,"Project Cost Summary";#N/A,#N/A,FALSE,"Man Hour Summary"}</definedName>
    <definedName name="SSASAS" localSheetId="0" hidden="1">{#N/A,#N/A,FALSE,"Project Cost Summary";#N/A,#N/A,FALSE,"Man Hour Summary"}</definedName>
    <definedName name="SSASAS" localSheetId="10" hidden="1">{#N/A,#N/A,FALSE,"Project Cost Summary";#N/A,#N/A,FALSE,"Man Hour Summary"}</definedName>
    <definedName name="SSASAS" localSheetId="6" hidden="1">{#N/A,#N/A,FALSE,"Project Cost Summary";#N/A,#N/A,FALSE,"Man Hour Summary"}</definedName>
    <definedName name="SSASAS" localSheetId="12" hidden="1">{#N/A,#N/A,FALSE,"Project Cost Summary";#N/A,#N/A,FALSE,"Man Hour Summary"}</definedName>
    <definedName name="SSASAS" localSheetId="11" hidden="1">{#N/A,#N/A,FALSE,"Project Cost Summary";#N/A,#N/A,FALSE,"Man Hour Summary"}</definedName>
    <definedName name="SSASAS" localSheetId="1" hidden="1">{#N/A,#N/A,FALSE,"Project Cost Summary";#N/A,#N/A,FALSE,"Man Hour Summary"}</definedName>
    <definedName name="SSASAS" localSheetId="2" hidden="1">{#N/A,#N/A,FALSE,"Project Cost Summary";#N/A,#N/A,FALSE,"Man Hour Summary"}</definedName>
    <definedName name="SSASAS" localSheetId="4" hidden="1">{#N/A,#N/A,FALSE,"Project Cost Summary";#N/A,#N/A,FALSE,"Man Hour Summary"}</definedName>
    <definedName name="SSASAS" localSheetId="16" hidden="1">{#N/A,#N/A,FALSE,"Project Cost Summary";#N/A,#N/A,FALSE,"Man Hour Summary"}</definedName>
    <definedName name="SSASAS" localSheetId="21" hidden="1">{#N/A,#N/A,FALSE,"Project Cost Summary";#N/A,#N/A,FALSE,"Man Hour Summary"}</definedName>
    <definedName name="SSASAS" localSheetId="5" hidden="1">{#N/A,#N/A,FALSE,"Project Cost Summary";#N/A,#N/A,FALSE,"Man Hour Summary"}</definedName>
    <definedName name="SSASAS" localSheetId="23" hidden="1">{#N/A,#N/A,FALSE,"Project Cost Summary";#N/A,#N/A,FALSE,"Man Hour Summary"}</definedName>
    <definedName name="SSASAS" localSheetId="7" hidden="1">{#N/A,#N/A,FALSE,"Project Cost Summary";#N/A,#N/A,FALSE,"Man Hour Summary"}</definedName>
    <definedName name="SSASAS" localSheetId="13" hidden="1">{#N/A,#N/A,FALSE,"Project Cost Summary";#N/A,#N/A,FALSE,"Man Hour Summary"}</definedName>
    <definedName name="SSASAS" localSheetId="18" hidden="1">{#N/A,#N/A,FALSE,"Project Cost Summary";#N/A,#N/A,FALSE,"Man Hour Summary"}</definedName>
    <definedName name="SSASAS" localSheetId="14" hidden="1">{#N/A,#N/A,FALSE,"Project Cost Summary";#N/A,#N/A,FALSE,"Man Hour Summary"}</definedName>
    <definedName name="SSASAS" localSheetId="15" hidden="1">{#N/A,#N/A,FALSE,"Project Cost Summary";#N/A,#N/A,FALSE,"Man Hour Summary"}</definedName>
    <definedName name="SSASAS" hidden="1">{#N/A,#N/A,FALSE,"Project Cost Summary";#N/A,#N/A,FALSE,"Man Hour Summary"}</definedName>
    <definedName name="sss" hidden="1">255</definedName>
    <definedName name="sss_1" localSheetId="3" hidden="1">{#N/A,#N/A,TRUE,"Basic";#N/A,#N/A,TRUE,"EXT-TABLE";#N/A,#N/A,TRUE,"STEEL";#N/A,#N/A,TRUE,"INT-Table";#N/A,#N/A,TRUE,"STEEL";#N/A,#N/A,TRUE,"Door"}</definedName>
    <definedName name="sss_1" localSheetId="2" hidden="1">{#N/A,#N/A,TRUE,"Basic";#N/A,#N/A,TRUE,"EXT-TABLE";#N/A,#N/A,TRUE,"STEEL";#N/A,#N/A,TRUE,"INT-Table";#N/A,#N/A,TRUE,"STEEL";#N/A,#N/A,TRUE,"Door"}</definedName>
    <definedName name="sss_1" localSheetId="4" hidden="1">{#N/A,#N/A,TRUE,"Basic";#N/A,#N/A,TRUE,"EXT-TABLE";#N/A,#N/A,TRUE,"STEEL";#N/A,#N/A,TRUE,"INT-Table";#N/A,#N/A,TRUE,"STEEL";#N/A,#N/A,TRUE,"Door"}</definedName>
    <definedName name="sss_1" localSheetId="16" hidden="1">{#N/A,#N/A,TRUE,"Basic";#N/A,#N/A,TRUE,"EXT-TABLE";#N/A,#N/A,TRUE,"STEEL";#N/A,#N/A,TRUE,"INT-Table";#N/A,#N/A,TRUE,"STEEL";#N/A,#N/A,TRUE,"Door"}</definedName>
    <definedName name="sss_1" localSheetId="21" hidden="1">{#N/A,#N/A,TRUE,"Basic";#N/A,#N/A,TRUE,"EXT-TABLE";#N/A,#N/A,TRUE,"STEEL";#N/A,#N/A,TRUE,"INT-Table";#N/A,#N/A,TRUE,"STEEL";#N/A,#N/A,TRUE,"Door"}</definedName>
    <definedName name="sss_1" localSheetId="5" hidden="1">{#N/A,#N/A,TRUE,"Basic";#N/A,#N/A,TRUE,"EXT-TABLE";#N/A,#N/A,TRUE,"STEEL";#N/A,#N/A,TRUE,"INT-Table";#N/A,#N/A,TRUE,"STEEL";#N/A,#N/A,TRUE,"Door"}</definedName>
    <definedName name="sss_1" localSheetId="13" hidden="1">{#N/A,#N/A,TRUE,"Basic";#N/A,#N/A,TRUE,"EXT-TABLE";#N/A,#N/A,TRUE,"STEEL";#N/A,#N/A,TRUE,"INT-Table";#N/A,#N/A,TRUE,"STEEL";#N/A,#N/A,TRUE,"Door"}</definedName>
    <definedName name="sss_1" localSheetId="14" hidden="1">{#N/A,#N/A,TRUE,"Basic";#N/A,#N/A,TRUE,"EXT-TABLE";#N/A,#N/A,TRUE,"STEEL";#N/A,#N/A,TRUE,"INT-Table";#N/A,#N/A,TRUE,"STEEL";#N/A,#N/A,TRUE,"Door"}</definedName>
    <definedName name="sss_1" localSheetId="15" hidden="1">{#N/A,#N/A,TRUE,"Basic";#N/A,#N/A,TRUE,"EXT-TABLE";#N/A,#N/A,TRUE,"STEEL";#N/A,#N/A,TRUE,"INT-Table";#N/A,#N/A,TRUE,"STEEL";#N/A,#N/A,TRUE,"Door"}</definedName>
    <definedName name="sss_1" hidden="1">{#N/A,#N/A,TRUE,"Basic";#N/A,#N/A,TRUE,"EXT-TABLE";#N/A,#N/A,TRUE,"STEEL";#N/A,#N/A,TRUE,"INT-Table";#N/A,#N/A,TRUE,"STEEL";#N/A,#N/A,TRUE,"Door"}</definedName>
    <definedName name="sss_1_1" localSheetId="3" hidden="1">{#N/A,#N/A,TRUE,"Basic";#N/A,#N/A,TRUE,"EXT-TABLE";#N/A,#N/A,TRUE,"STEEL";#N/A,#N/A,TRUE,"INT-Table";#N/A,#N/A,TRUE,"STEEL";#N/A,#N/A,TRUE,"Door"}</definedName>
    <definedName name="sss_1_1" localSheetId="2" hidden="1">{#N/A,#N/A,TRUE,"Basic";#N/A,#N/A,TRUE,"EXT-TABLE";#N/A,#N/A,TRUE,"STEEL";#N/A,#N/A,TRUE,"INT-Table";#N/A,#N/A,TRUE,"STEEL";#N/A,#N/A,TRUE,"Door"}</definedName>
    <definedName name="sss_1_1" localSheetId="4" hidden="1">{#N/A,#N/A,TRUE,"Basic";#N/A,#N/A,TRUE,"EXT-TABLE";#N/A,#N/A,TRUE,"STEEL";#N/A,#N/A,TRUE,"INT-Table";#N/A,#N/A,TRUE,"STEEL";#N/A,#N/A,TRUE,"Door"}</definedName>
    <definedName name="sss_1_1" localSheetId="16" hidden="1">{#N/A,#N/A,TRUE,"Basic";#N/A,#N/A,TRUE,"EXT-TABLE";#N/A,#N/A,TRUE,"STEEL";#N/A,#N/A,TRUE,"INT-Table";#N/A,#N/A,TRUE,"STEEL";#N/A,#N/A,TRUE,"Door"}</definedName>
    <definedName name="sss_1_1" localSheetId="21" hidden="1">{#N/A,#N/A,TRUE,"Basic";#N/A,#N/A,TRUE,"EXT-TABLE";#N/A,#N/A,TRUE,"STEEL";#N/A,#N/A,TRUE,"INT-Table";#N/A,#N/A,TRUE,"STEEL";#N/A,#N/A,TRUE,"Door"}</definedName>
    <definedName name="sss_1_1" localSheetId="5" hidden="1">{#N/A,#N/A,TRUE,"Basic";#N/A,#N/A,TRUE,"EXT-TABLE";#N/A,#N/A,TRUE,"STEEL";#N/A,#N/A,TRUE,"INT-Table";#N/A,#N/A,TRUE,"STEEL";#N/A,#N/A,TRUE,"Door"}</definedName>
    <definedName name="sss_1_1" localSheetId="13" hidden="1">{#N/A,#N/A,TRUE,"Basic";#N/A,#N/A,TRUE,"EXT-TABLE";#N/A,#N/A,TRUE,"STEEL";#N/A,#N/A,TRUE,"INT-Table";#N/A,#N/A,TRUE,"STEEL";#N/A,#N/A,TRUE,"Door"}</definedName>
    <definedName name="sss_1_1" localSheetId="14" hidden="1">{#N/A,#N/A,TRUE,"Basic";#N/A,#N/A,TRUE,"EXT-TABLE";#N/A,#N/A,TRUE,"STEEL";#N/A,#N/A,TRUE,"INT-Table";#N/A,#N/A,TRUE,"STEEL";#N/A,#N/A,TRUE,"Door"}</definedName>
    <definedName name="sss_1_1" localSheetId="15" hidden="1">{#N/A,#N/A,TRUE,"Basic";#N/A,#N/A,TRUE,"EXT-TABLE";#N/A,#N/A,TRUE,"STEEL";#N/A,#N/A,TRUE,"INT-Table";#N/A,#N/A,TRUE,"STEEL";#N/A,#N/A,TRUE,"Door"}</definedName>
    <definedName name="sss_1_1" hidden="1">{#N/A,#N/A,TRUE,"Basic";#N/A,#N/A,TRUE,"EXT-TABLE";#N/A,#N/A,TRUE,"STEEL";#N/A,#N/A,TRUE,"INT-Table";#N/A,#N/A,TRUE,"STEEL";#N/A,#N/A,TRUE,"Door"}</definedName>
    <definedName name="sss_1_2" localSheetId="3" hidden="1">{#N/A,#N/A,TRUE,"Basic";#N/A,#N/A,TRUE,"EXT-TABLE";#N/A,#N/A,TRUE,"STEEL";#N/A,#N/A,TRUE,"INT-Table";#N/A,#N/A,TRUE,"STEEL";#N/A,#N/A,TRUE,"Door"}</definedName>
    <definedName name="sss_1_2" localSheetId="2" hidden="1">{#N/A,#N/A,TRUE,"Basic";#N/A,#N/A,TRUE,"EXT-TABLE";#N/A,#N/A,TRUE,"STEEL";#N/A,#N/A,TRUE,"INT-Table";#N/A,#N/A,TRUE,"STEEL";#N/A,#N/A,TRUE,"Door"}</definedName>
    <definedName name="sss_1_2" localSheetId="4" hidden="1">{#N/A,#N/A,TRUE,"Basic";#N/A,#N/A,TRUE,"EXT-TABLE";#N/A,#N/A,TRUE,"STEEL";#N/A,#N/A,TRUE,"INT-Table";#N/A,#N/A,TRUE,"STEEL";#N/A,#N/A,TRUE,"Door"}</definedName>
    <definedName name="sss_1_2" localSheetId="16" hidden="1">{#N/A,#N/A,TRUE,"Basic";#N/A,#N/A,TRUE,"EXT-TABLE";#N/A,#N/A,TRUE,"STEEL";#N/A,#N/A,TRUE,"INT-Table";#N/A,#N/A,TRUE,"STEEL";#N/A,#N/A,TRUE,"Door"}</definedName>
    <definedName name="sss_1_2" localSheetId="21" hidden="1">{#N/A,#N/A,TRUE,"Basic";#N/A,#N/A,TRUE,"EXT-TABLE";#N/A,#N/A,TRUE,"STEEL";#N/A,#N/A,TRUE,"INT-Table";#N/A,#N/A,TRUE,"STEEL";#N/A,#N/A,TRUE,"Door"}</definedName>
    <definedName name="sss_1_2" localSheetId="5" hidden="1">{#N/A,#N/A,TRUE,"Basic";#N/A,#N/A,TRUE,"EXT-TABLE";#N/A,#N/A,TRUE,"STEEL";#N/A,#N/A,TRUE,"INT-Table";#N/A,#N/A,TRUE,"STEEL";#N/A,#N/A,TRUE,"Door"}</definedName>
    <definedName name="sss_1_2" localSheetId="13" hidden="1">{#N/A,#N/A,TRUE,"Basic";#N/A,#N/A,TRUE,"EXT-TABLE";#N/A,#N/A,TRUE,"STEEL";#N/A,#N/A,TRUE,"INT-Table";#N/A,#N/A,TRUE,"STEEL";#N/A,#N/A,TRUE,"Door"}</definedName>
    <definedName name="sss_1_2" localSheetId="14" hidden="1">{#N/A,#N/A,TRUE,"Basic";#N/A,#N/A,TRUE,"EXT-TABLE";#N/A,#N/A,TRUE,"STEEL";#N/A,#N/A,TRUE,"INT-Table";#N/A,#N/A,TRUE,"STEEL";#N/A,#N/A,TRUE,"Door"}</definedName>
    <definedName name="sss_1_2" localSheetId="15" hidden="1">{#N/A,#N/A,TRUE,"Basic";#N/A,#N/A,TRUE,"EXT-TABLE";#N/A,#N/A,TRUE,"STEEL";#N/A,#N/A,TRUE,"INT-Table";#N/A,#N/A,TRUE,"STEEL";#N/A,#N/A,TRUE,"Door"}</definedName>
    <definedName name="sss_1_2" hidden="1">{#N/A,#N/A,TRUE,"Basic";#N/A,#N/A,TRUE,"EXT-TABLE";#N/A,#N/A,TRUE,"STEEL";#N/A,#N/A,TRUE,"INT-Table";#N/A,#N/A,TRUE,"STEEL";#N/A,#N/A,TRUE,"Door"}</definedName>
    <definedName name="sss_2" localSheetId="3" hidden="1">{#N/A,#N/A,TRUE,"Basic";#N/A,#N/A,TRUE,"EXT-TABLE";#N/A,#N/A,TRUE,"STEEL";#N/A,#N/A,TRUE,"INT-Table";#N/A,#N/A,TRUE,"STEEL";#N/A,#N/A,TRUE,"Door"}</definedName>
    <definedName name="sss_2" localSheetId="2" hidden="1">{#N/A,#N/A,TRUE,"Basic";#N/A,#N/A,TRUE,"EXT-TABLE";#N/A,#N/A,TRUE,"STEEL";#N/A,#N/A,TRUE,"INT-Table";#N/A,#N/A,TRUE,"STEEL";#N/A,#N/A,TRUE,"Door"}</definedName>
    <definedName name="sss_2" localSheetId="4" hidden="1">{#N/A,#N/A,TRUE,"Basic";#N/A,#N/A,TRUE,"EXT-TABLE";#N/A,#N/A,TRUE,"STEEL";#N/A,#N/A,TRUE,"INT-Table";#N/A,#N/A,TRUE,"STEEL";#N/A,#N/A,TRUE,"Door"}</definedName>
    <definedName name="sss_2" localSheetId="16" hidden="1">{#N/A,#N/A,TRUE,"Basic";#N/A,#N/A,TRUE,"EXT-TABLE";#N/A,#N/A,TRUE,"STEEL";#N/A,#N/A,TRUE,"INT-Table";#N/A,#N/A,TRUE,"STEEL";#N/A,#N/A,TRUE,"Door"}</definedName>
    <definedName name="sss_2" localSheetId="21" hidden="1">{#N/A,#N/A,TRUE,"Basic";#N/A,#N/A,TRUE,"EXT-TABLE";#N/A,#N/A,TRUE,"STEEL";#N/A,#N/A,TRUE,"INT-Table";#N/A,#N/A,TRUE,"STEEL";#N/A,#N/A,TRUE,"Door"}</definedName>
    <definedName name="sss_2" localSheetId="5" hidden="1">{#N/A,#N/A,TRUE,"Basic";#N/A,#N/A,TRUE,"EXT-TABLE";#N/A,#N/A,TRUE,"STEEL";#N/A,#N/A,TRUE,"INT-Table";#N/A,#N/A,TRUE,"STEEL";#N/A,#N/A,TRUE,"Door"}</definedName>
    <definedName name="sss_2" localSheetId="13" hidden="1">{#N/A,#N/A,TRUE,"Basic";#N/A,#N/A,TRUE,"EXT-TABLE";#N/A,#N/A,TRUE,"STEEL";#N/A,#N/A,TRUE,"INT-Table";#N/A,#N/A,TRUE,"STEEL";#N/A,#N/A,TRUE,"Door"}</definedName>
    <definedName name="sss_2" localSheetId="14" hidden="1">{#N/A,#N/A,TRUE,"Basic";#N/A,#N/A,TRUE,"EXT-TABLE";#N/A,#N/A,TRUE,"STEEL";#N/A,#N/A,TRUE,"INT-Table";#N/A,#N/A,TRUE,"STEEL";#N/A,#N/A,TRUE,"Door"}</definedName>
    <definedName name="sss_2" localSheetId="15" hidden="1">{#N/A,#N/A,TRUE,"Basic";#N/A,#N/A,TRUE,"EXT-TABLE";#N/A,#N/A,TRUE,"STEEL";#N/A,#N/A,TRUE,"INT-Table";#N/A,#N/A,TRUE,"STEEL";#N/A,#N/A,TRUE,"Door"}</definedName>
    <definedName name="sss_2" hidden="1">{#N/A,#N/A,TRUE,"Basic";#N/A,#N/A,TRUE,"EXT-TABLE";#N/A,#N/A,TRUE,"STEEL";#N/A,#N/A,TRUE,"INT-Table";#N/A,#N/A,TRUE,"STEEL";#N/A,#N/A,TRUE,"Door"}</definedName>
    <definedName name="sss_2_1" localSheetId="3" hidden="1">{#N/A,#N/A,TRUE,"Basic";#N/A,#N/A,TRUE,"EXT-TABLE";#N/A,#N/A,TRUE,"STEEL";#N/A,#N/A,TRUE,"INT-Table";#N/A,#N/A,TRUE,"STEEL";#N/A,#N/A,TRUE,"Door"}</definedName>
    <definedName name="sss_2_1" localSheetId="2" hidden="1">{#N/A,#N/A,TRUE,"Basic";#N/A,#N/A,TRUE,"EXT-TABLE";#N/A,#N/A,TRUE,"STEEL";#N/A,#N/A,TRUE,"INT-Table";#N/A,#N/A,TRUE,"STEEL";#N/A,#N/A,TRUE,"Door"}</definedName>
    <definedName name="sss_2_1" localSheetId="4" hidden="1">{#N/A,#N/A,TRUE,"Basic";#N/A,#N/A,TRUE,"EXT-TABLE";#N/A,#N/A,TRUE,"STEEL";#N/A,#N/A,TRUE,"INT-Table";#N/A,#N/A,TRUE,"STEEL";#N/A,#N/A,TRUE,"Door"}</definedName>
    <definedName name="sss_2_1" localSheetId="16" hidden="1">{#N/A,#N/A,TRUE,"Basic";#N/A,#N/A,TRUE,"EXT-TABLE";#N/A,#N/A,TRUE,"STEEL";#N/A,#N/A,TRUE,"INT-Table";#N/A,#N/A,TRUE,"STEEL";#N/A,#N/A,TRUE,"Door"}</definedName>
    <definedName name="sss_2_1" localSheetId="21" hidden="1">{#N/A,#N/A,TRUE,"Basic";#N/A,#N/A,TRUE,"EXT-TABLE";#N/A,#N/A,TRUE,"STEEL";#N/A,#N/A,TRUE,"INT-Table";#N/A,#N/A,TRUE,"STEEL";#N/A,#N/A,TRUE,"Door"}</definedName>
    <definedName name="sss_2_1" localSheetId="5" hidden="1">{#N/A,#N/A,TRUE,"Basic";#N/A,#N/A,TRUE,"EXT-TABLE";#N/A,#N/A,TRUE,"STEEL";#N/A,#N/A,TRUE,"INT-Table";#N/A,#N/A,TRUE,"STEEL";#N/A,#N/A,TRUE,"Door"}</definedName>
    <definedName name="sss_2_1" localSheetId="13" hidden="1">{#N/A,#N/A,TRUE,"Basic";#N/A,#N/A,TRUE,"EXT-TABLE";#N/A,#N/A,TRUE,"STEEL";#N/A,#N/A,TRUE,"INT-Table";#N/A,#N/A,TRUE,"STEEL";#N/A,#N/A,TRUE,"Door"}</definedName>
    <definedName name="sss_2_1" localSheetId="14" hidden="1">{#N/A,#N/A,TRUE,"Basic";#N/A,#N/A,TRUE,"EXT-TABLE";#N/A,#N/A,TRUE,"STEEL";#N/A,#N/A,TRUE,"INT-Table";#N/A,#N/A,TRUE,"STEEL";#N/A,#N/A,TRUE,"Door"}</definedName>
    <definedName name="sss_2_1" localSheetId="15" hidden="1">{#N/A,#N/A,TRUE,"Basic";#N/A,#N/A,TRUE,"EXT-TABLE";#N/A,#N/A,TRUE,"STEEL";#N/A,#N/A,TRUE,"INT-Table";#N/A,#N/A,TRUE,"STEEL";#N/A,#N/A,TRUE,"Door"}</definedName>
    <definedName name="sss_2_1" hidden="1">{#N/A,#N/A,TRUE,"Basic";#N/A,#N/A,TRUE,"EXT-TABLE";#N/A,#N/A,TRUE,"STEEL";#N/A,#N/A,TRUE,"INT-Table";#N/A,#N/A,TRUE,"STEEL";#N/A,#N/A,TRUE,"Door"}</definedName>
    <definedName name="sss_2_2" localSheetId="3" hidden="1">{#N/A,#N/A,TRUE,"Basic";#N/A,#N/A,TRUE,"EXT-TABLE";#N/A,#N/A,TRUE,"STEEL";#N/A,#N/A,TRUE,"INT-Table";#N/A,#N/A,TRUE,"STEEL";#N/A,#N/A,TRUE,"Door"}</definedName>
    <definedName name="sss_2_2" localSheetId="2" hidden="1">{#N/A,#N/A,TRUE,"Basic";#N/A,#N/A,TRUE,"EXT-TABLE";#N/A,#N/A,TRUE,"STEEL";#N/A,#N/A,TRUE,"INT-Table";#N/A,#N/A,TRUE,"STEEL";#N/A,#N/A,TRUE,"Door"}</definedName>
    <definedName name="sss_2_2" localSheetId="4" hidden="1">{#N/A,#N/A,TRUE,"Basic";#N/A,#N/A,TRUE,"EXT-TABLE";#N/A,#N/A,TRUE,"STEEL";#N/A,#N/A,TRUE,"INT-Table";#N/A,#N/A,TRUE,"STEEL";#N/A,#N/A,TRUE,"Door"}</definedName>
    <definedName name="sss_2_2" localSheetId="16" hidden="1">{#N/A,#N/A,TRUE,"Basic";#N/A,#N/A,TRUE,"EXT-TABLE";#N/A,#N/A,TRUE,"STEEL";#N/A,#N/A,TRUE,"INT-Table";#N/A,#N/A,TRUE,"STEEL";#N/A,#N/A,TRUE,"Door"}</definedName>
    <definedName name="sss_2_2" localSheetId="21" hidden="1">{#N/A,#N/A,TRUE,"Basic";#N/A,#N/A,TRUE,"EXT-TABLE";#N/A,#N/A,TRUE,"STEEL";#N/A,#N/A,TRUE,"INT-Table";#N/A,#N/A,TRUE,"STEEL";#N/A,#N/A,TRUE,"Door"}</definedName>
    <definedName name="sss_2_2" localSheetId="5" hidden="1">{#N/A,#N/A,TRUE,"Basic";#N/A,#N/A,TRUE,"EXT-TABLE";#N/A,#N/A,TRUE,"STEEL";#N/A,#N/A,TRUE,"INT-Table";#N/A,#N/A,TRUE,"STEEL";#N/A,#N/A,TRUE,"Door"}</definedName>
    <definedName name="sss_2_2" localSheetId="13" hidden="1">{#N/A,#N/A,TRUE,"Basic";#N/A,#N/A,TRUE,"EXT-TABLE";#N/A,#N/A,TRUE,"STEEL";#N/A,#N/A,TRUE,"INT-Table";#N/A,#N/A,TRUE,"STEEL";#N/A,#N/A,TRUE,"Door"}</definedName>
    <definedName name="sss_2_2" localSheetId="14" hidden="1">{#N/A,#N/A,TRUE,"Basic";#N/A,#N/A,TRUE,"EXT-TABLE";#N/A,#N/A,TRUE,"STEEL";#N/A,#N/A,TRUE,"INT-Table";#N/A,#N/A,TRUE,"STEEL";#N/A,#N/A,TRUE,"Door"}</definedName>
    <definedName name="sss_2_2" localSheetId="15" hidden="1">{#N/A,#N/A,TRUE,"Basic";#N/A,#N/A,TRUE,"EXT-TABLE";#N/A,#N/A,TRUE,"STEEL";#N/A,#N/A,TRUE,"INT-Table";#N/A,#N/A,TRUE,"STEEL";#N/A,#N/A,TRUE,"Door"}</definedName>
    <definedName name="sss_2_2" hidden="1">{#N/A,#N/A,TRUE,"Basic";#N/A,#N/A,TRUE,"EXT-TABLE";#N/A,#N/A,TRUE,"STEEL";#N/A,#N/A,TRUE,"INT-Table";#N/A,#N/A,TRUE,"STEEL";#N/A,#N/A,TRUE,"Door"}</definedName>
    <definedName name="sss_3" localSheetId="3" hidden="1">{#N/A,#N/A,TRUE,"Basic";#N/A,#N/A,TRUE,"EXT-TABLE";#N/A,#N/A,TRUE,"STEEL";#N/A,#N/A,TRUE,"INT-Table";#N/A,#N/A,TRUE,"STEEL";#N/A,#N/A,TRUE,"Door"}</definedName>
    <definedName name="sss_3" localSheetId="2" hidden="1">{#N/A,#N/A,TRUE,"Basic";#N/A,#N/A,TRUE,"EXT-TABLE";#N/A,#N/A,TRUE,"STEEL";#N/A,#N/A,TRUE,"INT-Table";#N/A,#N/A,TRUE,"STEEL";#N/A,#N/A,TRUE,"Door"}</definedName>
    <definedName name="sss_3" localSheetId="4" hidden="1">{#N/A,#N/A,TRUE,"Basic";#N/A,#N/A,TRUE,"EXT-TABLE";#N/A,#N/A,TRUE,"STEEL";#N/A,#N/A,TRUE,"INT-Table";#N/A,#N/A,TRUE,"STEEL";#N/A,#N/A,TRUE,"Door"}</definedName>
    <definedName name="sss_3" localSheetId="16" hidden="1">{#N/A,#N/A,TRUE,"Basic";#N/A,#N/A,TRUE,"EXT-TABLE";#N/A,#N/A,TRUE,"STEEL";#N/A,#N/A,TRUE,"INT-Table";#N/A,#N/A,TRUE,"STEEL";#N/A,#N/A,TRUE,"Door"}</definedName>
    <definedName name="sss_3" localSheetId="21" hidden="1">{#N/A,#N/A,TRUE,"Basic";#N/A,#N/A,TRUE,"EXT-TABLE";#N/A,#N/A,TRUE,"STEEL";#N/A,#N/A,TRUE,"INT-Table";#N/A,#N/A,TRUE,"STEEL";#N/A,#N/A,TRUE,"Door"}</definedName>
    <definedName name="sss_3" localSheetId="5" hidden="1">{#N/A,#N/A,TRUE,"Basic";#N/A,#N/A,TRUE,"EXT-TABLE";#N/A,#N/A,TRUE,"STEEL";#N/A,#N/A,TRUE,"INT-Table";#N/A,#N/A,TRUE,"STEEL";#N/A,#N/A,TRUE,"Door"}</definedName>
    <definedName name="sss_3" localSheetId="13" hidden="1">{#N/A,#N/A,TRUE,"Basic";#N/A,#N/A,TRUE,"EXT-TABLE";#N/A,#N/A,TRUE,"STEEL";#N/A,#N/A,TRUE,"INT-Table";#N/A,#N/A,TRUE,"STEEL";#N/A,#N/A,TRUE,"Door"}</definedName>
    <definedName name="sss_3" localSheetId="14" hidden="1">{#N/A,#N/A,TRUE,"Basic";#N/A,#N/A,TRUE,"EXT-TABLE";#N/A,#N/A,TRUE,"STEEL";#N/A,#N/A,TRUE,"INT-Table";#N/A,#N/A,TRUE,"STEEL";#N/A,#N/A,TRUE,"Door"}</definedName>
    <definedName name="sss_3" localSheetId="15" hidden="1">{#N/A,#N/A,TRUE,"Basic";#N/A,#N/A,TRUE,"EXT-TABLE";#N/A,#N/A,TRUE,"STEEL";#N/A,#N/A,TRUE,"INT-Table";#N/A,#N/A,TRUE,"STEEL";#N/A,#N/A,TRUE,"Door"}</definedName>
    <definedName name="sss_3" hidden="1">{#N/A,#N/A,TRUE,"Basic";#N/A,#N/A,TRUE,"EXT-TABLE";#N/A,#N/A,TRUE,"STEEL";#N/A,#N/A,TRUE,"INT-Table";#N/A,#N/A,TRUE,"STEEL";#N/A,#N/A,TRUE,"Door"}</definedName>
    <definedName name="sss_3_1" localSheetId="3" hidden="1">{#N/A,#N/A,TRUE,"Basic";#N/A,#N/A,TRUE,"EXT-TABLE";#N/A,#N/A,TRUE,"STEEL";#N/A,#N/A,TRUE,"INT-Table";#N/A,#N/A,TRUE,"STEEL";#N/A,#N/A,TRUE,"Door"}</definedName>
    <definedName name="sss_3_1" localSheetId="2" hidden="1">{#N/A,#N/A,TRUE,"Basic";#N/A,#N/A,TRUE,"EXT-TABLE";#N/A,#N/A,TRUE,"STEEL";#N/A,#N/A,TRUE,"INT-Table";#N/A,#N/A,TRUE,"STEEL";#N/A,#N/A,TRUE,"Door"}</definedName>
    <definedName name="sss_3_1" localSheetId="4" hidden="1">{#N/A,#N/A,TRUE,"Basic";#N/A,#N/A,TRUE,"EXT-TABLE";#N/A,#N/A,TRUE,"STEEL";#N/A,#N/A,TRUE,"INT-Table";#N/A,#N/A,TRUE,"STEEL";#N/A,#N/A,TRUE,"Door"}</definedName>
    <definedName name="sss_3_1" localSheetId="16" hidden="1">{#N/A,#N/A,TRUE,"Basic";#N/A,#N/A,TRUE,"EXT-TABLE";#N/A,#N/A,TRUE,"STEEL";#N/A,#N/A,TRUE,"INT-Table";#N/A,#N/A,TRUE,"STEEL";#N/A,#N/A,TRUE,"Door"}</definedName>
    <definedName name="sss_3_1" localSheetId="21" hidden="1">{#N/A,#N/A,TRUE,"Basic";#N/A,#N/A,TRUE,"EXT-TABLE";#N/A,#N/A,TRUE,"STEEL";#N/A,#N/A,TRUE,"INT-Table";#N/A,#N/A,TRUE,"STEEL";#N/A,#N/A,TRUE,"Door"}</definedName>
    <definedName name="sss_3_1" localSheetId="5" hidden="1">{#N/A,#N/A,TRUE,"Basic";#N/A,#N/A,TRUE,"EXT-TABLE";#N/A,#N/A,TRUE,"STEEL";#N/A,#N/A,TRUE,"INT-Table";#N/A,#N/A,TRUE,"STEEL";#N/A,#N/A,TRUE,"Door"}</definedName>
    <definedName name="sss_3_1" localSheetId="13" hidden="1">{#N/A,#N/A,TRUE,"Basic";#N/A,#N/A,TRUE,"EXT-TABLE";#N/A,#N/A,TRUE,"STEEL";#N/A,#N/A,TRUE,"INT-Table";#N/A,#N/A,TRUE,"STEEL";#N/A,#N/A,TRUE,"Door"}</definedName>
    <definedName name="sss_3_1" localSheetId="14" hidden="1">{#N/A,#N/A,TRUE,"Basic";#N/A,#N/A,TRUE,"EXT-TABLE";#N/A,#N/A,TRUE,"STEEL";#N/A,#N/A,TRUE,"INT-Table";#N/A,#N/A,TRUE,"STEEL";#N/A,#N/A,TRUE,"Door"}</definedName>
    <definedName name="sss_3_1" localSheetId="15" hidden="1">{#N/A,#N/A,TRUE,"Basic";#N/A,#N/A,TRUE,"EXT-TABLE";#N/A,#N/A,TRUE,"STEEL";#N/A,#N/A,TRUE,"INT-Table";#N/A,#N/A,TRUE,"STEEL";#N/A,#N/A,TRUE,"Door"}</definedName>
    <definedName name="sss_3_1" hidden="1">{#N/A,#N/A,TRUE,"Basic";#N/A,#N/A,TRUE,"EXT-TABLE";#N/A,#N/A,TRUE,"STEEL";#N/A,#N/A,TRUE,"INT-Table";#N/A,#N/A,TRUE,"STEEL";#N/A,#N/A,TRUE,"Door"}</definedName>
    <definedName name="sss_3_2" localSheetId="3" hidden="1">{#N/A,#N/A,TRUE,"Basic";#N/A,#N/A,TRUE,"EXT-TABLE";#N/A,#N/A,TRUE,"STEEL";#N/A,#N/A,TRUE,"INT-Table";#N/A,#N/A,TRUE,"STEEL";#N/A,#N/A,TRUE,"Door"}</definedName>
    <definedName name="sss_3_2" localSheetId="2" hidden="1">{#N/A,#N/A,TRUE,"Basic";#N/A,#N/A,TRUE,"EXT-TABLE";#N/A,#N/A,TRUE,"STEEL";#N/A,#N/A,TRUE,"INT-Table";#N/A,#N/A,TRUE,"STEEL";#N/A,#N/A,TRUE,"Door"}</definedName>
    <definedName name="sss_3_2" localSheetId="4" hidden="1">{#N/A,#N/A,TRUE,"Basic";#N/A,#N/A,TRUE,"EXT-TABLE";#N/A,#N/A,TRUE,"STEEL";#N/A,#N/A,TRUE,"INT-Table";#N/A,#N/A,TRUE,"STEEL";#N/A,#N/A,TRUE,"Door"}</definedName>
    <definedName name="sss_3_2" localSheetId="16" hidden="1">{#N/A,#N/A,TRUE,"Basic";#N/A,#N/A,TRUE,"EXT-TABLE";#N/A,#N/A,TRUE,"STEEL";#N/A,#N/A,TRUE,"INT-Table";#N/A,#N/A,TRUE,"STEEL";#N/A,#N/A,TRUE,"Door"}</definedName>
    <definedName name="sss_3_2" localSheetId="21" hidden="1">{#N/A,#N/A,TRUE,"Basic";#N/A,#N/A,TRUE,"EXT-TABLE";#N/A,#N/A,TRUE,"STEEL";#N/A,#N/A,TRUE,"INT-Table";#N/A,#N/A,TRUE,"STEEL";#N/A,#N/A,TRUE,"Door"}</definedName>
    <definedName name="sss_3_2" localSheetId="5" hidden="1">{#N/A,#N/A,TRUE,"Basic";#N/A,#N/A,TRUE,"EXT-TABLE";#N/A,#N/A,TRUE,"STEEL";#N/A,#N/A,TRUE,"INT-Table";#N/A,#N/A,TRUE,"STEEL";#N/A,#N/A,TRUE,"Door"}</definedName>
    <definedName name="sss_3_2" localSheetId="13" hidden="1">{#N/A,#N/A,TRUE,"Basic";#N/A,#N/A,TRUE,"EXT-TABLE";#N/A,#N/A,TRUE,"STEEL";#N/A,#N/A,TRUE,"INT-Table";#N/A,#N/A,TRUE,"STEEL";#N/A,#N/A,TRUE,"Door"}</definedName>
    <definedName name="sss_3_2" localSheetId="14" hidden="1">{#N/A,#N/A,TRUE,"Basic";#N/A,#N/A,TRUE,"EXT-TABLE";#N/A,#N/A,TRUE,"STEEL";#N/A,#N/A,TRUE,"INT-Table";#N/A,#N/A,TRUE,"STEEL";#N/A,#N/A,TRUE,"Door"}</definedName>
    <definedName name="sss_3_2" localSheetId="15" hidden="1">{#N/A,#N/A,TRUE,"Basic";#N/A,#N/A,TRUE,"EXT-TABLE";#N/A,#N/A,TRUE,"STEEL";#N/A,#N/A,TRUE,"INT-Table";#N/A,#N/A,TRUE,"STEEL";#N/A,#N/A,TRUE,"Door"}</definedName>
    <definedName name="sss_3_2" hidden="1">{#N/A,#N/A,TRUE,"Basic";#N/A,#N/A,TRUE,"EXT-TABLE";#N/A,#N/A,TRUE,"STEEL";#N/A,#N/A,TRUE,"INT-Table";#N/A,#N/A,TRUE,"STEEL";#N/A,#N/A,TRUE,"Door"}</definedName>
    <definedName name="sss_4" localSheetId="3" hidden="1">{#N/A,#N/A,TRUE,"Basic";#N/A,#N/A,TRUE,"EXT-TABLE";#N/A,#N/A,TRUE,"STEEL";#N/A,#N/A,TRUE,"INT-Table";#N/A,#N/A,TRUE,"STEEL";#N/A,#N/A,TRUE,"Door"}</definedName>
    <definedName name="sss_4" localSheetId="2" hidden="1">{#N/A,#N/A,TRUE,"Basic";#N/A,#N/A,TRUE,"EXT-TABLE";#N/A,#N/A,TRUE,"STEEL";#N/A,#N/A,TRUE,"INT-Table";#N/A,#N/A,TRUE,"STEEL";#N/A,#N/A,TRUE,"Door"}</definedName>
    <definedName name="sss_4" localSheetId="4" hidden="1">{#N/A,#N/A,TRUE,"Basic";#N/A,#N/A,TRUE,"EXT-TABLE";#N/A,#N/A,TRUE,"STEEL";#N/A,#N/A,TRUE,"INT-Table";#N/A,#N/A,TRUE,"STEEL";#N/A,#N/A,TRUE,"Door"}</definedName>
    <definedName name="sss_4" localSheetId="16" hidden="1">{#N/A,#N/A,TRUE,"Basic";#N/A,#N/A,TRUE,"EXT-TABLE";#N/A,#N/A,TRUE,"STEEL";#N/A,#N/A,TRUE,"INT-Table";#N/A,#N/A,TRUE,"STEEL";#N/A,#N/A,TRUE,"Door"}</definedName>
    <definedName name="sss_4" localSheetId="21" hidden="1">{#N/A,#N/A,TRUE,"Basic";#N/A,#N/A,TRUE,"EXT-TABLE";#N/A,#N/A,TRUE,"STEEL";#N/A,#N/A,TRUE,"INT-Table";#N/A,#N/A,TRUE,"STEEL";#N/A,#N/A,TRUE,"Door"}</definedName>
    <definedName name="sss_4" localSheetId="5" hidden="1">{#N/A,#N/A,TRUE,"Basic";#N/A,#N/A,TRUE,"EXT-TABLE";#N/A,#N/A,TRUE,"STEEL";#N/A,#N/A,TRUE,"INT-Table";#N/A,#N/A,TRUE,"STEEL";#N/A,#N/A,TRUE,"Door"}</definedName>
    <definedName name="sss_4" localSheetId="13" hidden="1">{#N/A,#N/A,TRUE,"Basic";#N/A,#N/A,TRUE,"EXT-TABLE";#N/A,#N/A,TRUE,"STEEL";#N/A,#N/A,TRUE,"INT-Table";#N/A,#N/A,TRUE,"STEEL";#N/A,#N/A,TRUE,"Door"}</definedName>
    <definedName name="sss_4" localSheetId="14" hidden="1">{#N/A,#N/A,TRUE,"Basic";#N/A,#N/A,TRUE,"EXT-TABLE";#N/A,#N/A,TRUE,"STEEL";#N/A,#N/A,TRUE,"INT-Table";#N/A,#N/A,TRUE,"STEEL";#N/A,#N/A,TRUE,"Door"}</definedName>
    <definedName name="sss_4" localSheetId="15" hidden="1">{#N/A,#N/A,TRUE,"Basic";#N/A,#N/A,TRUE,"EXT-TABLE";#N/A,#N/A,TRUE,"STEEL";#N/A,#N/A,TRUE,"INT-Table";#N/A,#N/A,TRUE,"STEEL";#N/A,#N/A,TRUE,"Door"}</definedName>
    <definedName name="sss_4" hidden="1">{#N/A,#N/A,TRUE,"Basic";#N/A,#N/A,TRUE,"EXT-TABLE";#N/A,#N/A,TRUE,"STEEL";#N/A,#N/A,TRUE,"INT-Table";#N/A,#N/A,TRUE,"STEEL";#N/A,#N/A,TRUE,"Door"}</definedName>
    <definedName name="sss_4_1" localSheetId="3" hidden="1">{#N/A,#N/A,TRUE,"Basic";#N/A,#N/A,TRUE,"EXT-TABLE";#N/A,#N/A,TRUE,"STEEL";#N/A,#N/A,TRUE,"INT-Table";#N/A,#N/A,TRUE,"STEEL";#N/A,#N/A,TRUE,"Door"}</definedName>
    <definedName name="sss_4_1" localSheetId="2" hidden="1">{#N/A,#N/A,TRUE,"Basic";#N/A,#N/A,TRUE,"EXT-TABLE";#N/A,#N/A,TRUE,"STEEL";#N/A,#N/A,TRUE,"INT-Table";#N/A,#N/A,TRUE,"STEEL";#N/A,#N/A,TRUE,"Door"}</definedName>
    <definedName name="sss_4_1" localSheetId="4" hidden="1">{#N/A,#N/A,TRUE,"Basic";#N/A,#N/A,TRUE,"EXT-TABLE";#N/A,#N/A,TRUE,"STEEL";#N/A,#N/A,TRUE,"INT-Table";#N/A,#N/A,TRUE,"STEEL";#N/A,#N/A,TRUE,"Door"}</definedName>
    <definedName name="sss_4_1" localSheetId="16" hidden="1">{#N/A,#N/A,TRUE,"Basic";#N/A,#N/A,TRUE,"EXT-TABLE";#N/A,#N/A,TRUE,"STEEL";#N/A,#N/A,TRUE,"INT-Table";#N/A,#N/A,TRUE,"STEEL";#N/A,#N/A,TRUE,"Door"}</definedName>
    <definedName name="sss_4_1" localSheetId="21" hidden="1">{#N/A,#N/A,TRUE,"Basic";#N/A,#N/A,TRUE,"EXT-TABLE";#N/A,#N/A,TRUE,"STEEL";#N/A,#N/A,TRUE,"INT-Table";#N/A,#N/A,TRUE,"STEEL";#N/A,#N/A,TRUE,"Door"}</definedName>
    <definedName name="sss_4_1" localSheetId="5" hidden="1">{#N/A,#N/A,TRUE,"Basic";#N/A,#N/A,TRUE,"EXT-TABLE";#N/A,#N/A,TRUE,"STEEL";#N/A,#N/A,TRUE,"INT-Table";#N/A,#N/A,TRUE,"STEEL";#N/A,#N/A,TRUE,"Door"}</definedName>
    <definedName name="sss_4_1" localSheetId="13" hidden="1">{#N/A,#N/A,TRUE,"Basic";#N/A,#N/A,TRUE,"EXT-TABLE";#N/A,#N/A,TRUE,"STEEL";#N/A,#N/A,TRUE,"INT-Table";#N/A,#N/A,TRUE,"STEEL";#N/A,#N/A,TRUE,"Door"}</definedName>
    <definedName name="sss_4_1" localSheetId="14" hidden="1">{#N/A,#N/A,TRUE,"Basic";#N/A,#N/A,TRUE,"EXT-TABLE";#N/A,#N/A,TRUE,"STEEL";#N/A,#N/A,TRUE,"INT-Table";#N/A,#N/A,TRUE,"STEEL";#N/A,#N/A,TRUE,"Door"}</definedName>
    <definedName name="sss_4_1" localSheetId="15" hidden="1">{#N/A,#N/A,TRUE,"Basic";#N/A,#N/A,TRUE,"EXT-TABLE";#N/A,#N/A,TRUE,"STEEL";#N/A,#N/A,TRUE,"INT-Table";#N/A,#N/A,TRUE,"STEEL";#N/A,#N/A,TRUE,"Door"}</definedName>
    <definedName name="sss_4_1" hidden="1">{#N/A,#N/A,TRUE,"Basic";#N/A,#N/A,TRUE,"EXT-TABLE";#N/A,#N/A,TRUE,"STEEL";#N/A,#N/A,TRUE,"INT-Table";#N/A,#N/A,TRUE,"STEEL";#N/A,#N/A,TRUE,"Door"}</definedName>
    <definedName name="sss_4_2" localSheetId="3" hidden="1">{#N/A,#N/A,TRUE,"Basic";#N/A,#N/A,TRUE,"EXT-TABLE";#N/A,#N/A,TRUE,"STEEL";#N/A,#N/A,TRUE,"INT-Table";#N/A,#N/A,TRUE,"STEEL";#N/A,#N/A,TRUE,"Door"}</definedName>
    <definedName name="sss_4_2" localSheetId="2" hidden="1">{#N/A,#N/A,TRUE,"Basic";#N/A,#N/A,TRUE,"EXT-TABLE";#N/A,#N/A,TRUE,"STEEL";#N/A,#N/A,TRUE,"INT-Table";#N/A,#N/A,TRUE,"STEEL";#N/A,#N/A,TRUE,"Door"}</definedName>
    <definedName name="sss_4_2" localSheetId="4" hidden="1">{#N/A,#N/A,TRUE,"Basic";#N/A,#N/A,TRUE,"EXT-TABLE";#N/A,#N/A,TRUE,"STEEL";#N/A,#N/A,TRUE,"INT-Table";#N/A,#N/A,TRUE,"STEEL";#N/A,#N/A,TRUE,"Door"}</definedName>
    <definedName name="sss_4_2" localSheetId="16" hidden="1">{#N/A,#N/A,TRUE,"Basic";#N/A,#N/A,TRUE,"EXT-TABLE";#N/A,#N/A,TRUE,"STEEL";#N/A,#N/A,TRUE,"INT-Table";#N/A,#N/A,TRUE,"STEEL";#N/A,#N/A,TRUE,"Door"}</definedName>
    <definedName name="sss_4_2" localSheetId="21" hidden="1">{#N/A,#N/A,TRUE,"Basic";#N/A,#N/A,TRUE,"EXT-TABLE";#N/A,#N/A,TRUE,"STEEL";#N/A,#N/A,TRUE,"INT-Table";#N/A,#N/A,TRUE,"STEEL";#N/A,#N/A,TRUE,"Door"}</definedName>
    <definedName name="sss_4_2" localSheetId="5" hidden="1">{#N/A,#N/A,TRUE,"Basic";#N/A,#N/A,TRUE,"EXT-TABLE";#N/A,#N/A,TRUE,"STEEL";#N/A,#N/A,TRUE,"INT-Table";#N/A,#N/A,TRUE,"STEEL";#N/A,#N/A,TRUE,"Door"}</definedName>
    <definedName name="sss_4_2" localSheetId="13" hidden="1">{#N/A,#N/A,TRUE,"Basic";#N/A,#N/A,TRUE,"EXT-TABLE";#N/A,#N/A,TRUE,"STEEL";#N/A,#N/A,TRUE,"INT-Table";#N/A,#N/A,TRUE,"STEEL";#N/A,#N/A,TRUE,"Door"}</definedName>
    <definedName name="sss_4_2" localSheetId="14" hidden="1">{#N/A,#N/A,TRUE,"Basic";#N/A,#N/A,TRUE,"EXT-TABLE";#N/A,#N/A,TRUE,"STEEL";#N/A,#N/A,TRUE,"INT-Table";#N/A,#N/A,TRUE,"STEEL";#N/A,#N/A,TRUE,"Door"}</definedName>
    <definedName name="sss_4_2" localSheetId="15" hidden="1">{#N/A,#N/A,TRUE,"Basic";#N/A,#N/A,TRUE,"EXT-TABLE";#N/A,#N/A,TRUE,"STEEL";#N/A,#N/A,TRUE,"INT-Table";#N/A,#N/A,TRUE,"STEEL";#N/A,#N/A,TRUE,"Door"}</definedName>
    <definedName name="sss_4_2" hidden="1">{#N/A,#N/A,TRUE,"Basic";#N/A,#N/A,TRUE,"EXT-TABLE";#N/A,#N/A,TRUE,"STEEL";#N/A,#N/A,TRUE,"INT-Table";#N/A,#N/A,TRUE,"STEEL";#N/A,#N/A,TRUE,"Door"}</definedName>
    <definedName name="sss_5" localSheetId="3" hidden="1">{#N/A,#N/A,TRUE,"Basic";#N/A,#N/A,TRUE,"EXT-TABLE";#N/A,#N/A,TRUE,"STEEL";#N/A,#N/A,TRUE,"INT-Table";#N/A,#N/A,TRUE,"STEEL";#N/A,#N/A,TRUE,"Door"}</definedName>
    <definedName name="sss_5" localSheetId="2" hidden="1">{#N/A,#N/A,TRUE,"Basic";#N/A,#N/A,TRUE,"EXT-TABLE";#N/A,#N/A,TRUE,"STEEL";#N/A,#N/A,TRUE,"INT-Table";#N/A,#N/A,TRUE,"STEEL";#N/A,#N/A,TRUE,"Door"}</definedName>
    <definedName name="sss_5" localSheetId="4" hidden="1">{#N/A,#N/A,TRUE,"Basic";#N/A,#N/A,TRUE,"EXT-TABLE";#N/A,#N/A,TRUE,"STEEL";#N/A,#N/A,TRUE,"INT-Table";#N/A,#N/A,TRUE,"STEEL";#N/A,#N/A,TRUE,"Door"}</definedName>
    <definedName name="sss_5" localSheetId="16" hidden="1">{#N/A,#N/A,TRUE,"Basic";#N/A,#N/A,TRUE,"EXT-TABLE";#N/A,#N/A,TRUE,"STEEL";#N/A,#N/A,TRUE,"INT-Table";#N/A,#N/A,TRUE,"STEEL";#N/A,#N/A,TRUE,"Door"}</definedName>
    <definedName name="sss_5" localSheetId="21" hidden="1">{#N/A,#N/A,TRUE,"Basic";#N/A,#N/A,TRUE,"EXT-TABLE";#N/A,#N/A,TRUE,"STEEL";#N/A,#N/A,TRUE,"INT-Table";#N/A,#N/A,TRUE,"STEEL";#N/A,#N/A,TRUE,"Door"}</definedName>
    <definedName name="sss_5" localSheetId="5" hidden="1">{#N/A,#N/A,TRUE,"Basic";#N/A,#N/A,TRUE,"EXT-TABLE";#N/A,#N/A,TRUE,"STEEL";#N/A,#N/A,TRUE,"INT-Table";#N/A,#N/A,TRUE,"STEEL";#N/A,#N/A,TRUE,"Door"}</definedName>
    <definedName name="sss_5" localSheetId="13" hidden="1">{#N/A,#N/A,TRUE,"Basic";#N/A,#N/A,TRUE,"EXT-TABLE";#N/A,#N/A,TRUE,"STEEL";#N/A,#N/A,TRUE,"INT-Table";#N/A,#N/A,TRUE,"STEEL";#N/A,#N/A,TRUE,"Door"}</definedName>
    <definedName name="sss_5" localSheetId="14" hidden="1">{#N/A,#N/A,TRUE,"Basic";#N/A,#N/A,TRUE,"EXT-TABLE";#N/A,#N/A,TRUE,"STEEL";#N/A,#N/A,TRUE,"INT-Table";#N/A,#N/A,TRUE,"STEEL";#N/A,#N/A,TRUE,"Door"}</definedName>
    <definedName name="sss_5" localSheetId="15" hidden="1">{#N/A,#N/A,TRUE,"Basic";#N/A,#N/A,TRUE,"EXT-TABLE";#N/A,#N/A,TRUE,"STEEL";#N/A,#N/A,TRUE,"INT-Table";#N/A,#N/A,TRUE,"STEEL";#N/A,#N/A,TRUE,"Door"}</definedName>
    <definedName name="sss_5" hidden="1">{#N/A,#N/A,TRUE,"Basic";#N/A,#N/A,TRUE,"EXT-TABLE";#N/A,#N/A,TRUE,"STEEL";#N/A,#N/A,TRUE,"INT-Table";#N/A,#N/A,TRUE,"STEEL";#N/A,#N/A,TRUE,"Door"}</definedName>
    <definedName name="sss_5_1" localSheetId="3" hidden="1">{#N/A,#N/A,TRUE,"Basic";#N/A,#N/A,TRUE,"EXT-TABLE";#N/A,#N/A,TRUE,"STEEL";#N/A,#N/A,TRUE,"INT-Table";#N/A,#N/A,TRUE,"STEEL";#N/A,#N/A,TRUE,"Door"}</definedName>
    <definedName name="sss_5_1" localSheetId="2" hidden="1">{#N/A,#N/A,TRUE,"Basic";#N/A,#N/A,TRUE,"EXT-TABLE";#N/A,#N/A,TRUE,"STEEL";#N/A,#N/A,TRUE,"INT-Table";#N/A,#N/A,TRUE,"STEEL";#N/A,#N/A,TRUE,"Door"}</definedName>
    <definedName name="sss_5_1" localSheetId="4" hidden="1">{#N/A,#N/A,TRUE,"Basic";#N/A,#N/A,TRUE,"EXT-TABLE";#N/A,#N/A,TRUE,"STEEL";#N/A,#N/A,TRUE,"INT-Table";#N/A,#N/A,TRUE,"STEEL";#N/A,#N/A,TRUE,"Door"}</definedName>
    <definedName name="sss_5_1" localSheetId="16" hidden="1">{#N/A,#N/A,TRUE,"Basic";#N/A,#N/A,TRUE,"EXT-TABLE";#N/A,#N/A,TRUE,"STEEL";#N/A,#N/A,TRUE,"INT-Table";#N/A,#N/A,TRUE,"STEEL";#N/A,#N/A,TRUE,"Door"}</definedName>
    <definedName name="sss_5_1" localSheetId="21" hidden="1">{#N/A,#N/A,TRUE,"Basic";#N/A,#N/A,TRUE,"EXT-TABLE";#N/A,#N/A,TRUE,"STEEL";#N/A,#N/A,TRUE,"INT-Table";#N/A,#N/A,TRUE,"STEEL";#N/A,#N/A,TRUE,"Door"}</definedName>
    <definedName name="sss_5_1" localSheetId="5" hidden="1">{#N/A,#N/A,TRUE,"Basic";#N/A,#N/A,TRUE,"EXT-TABLE";#N/A,#N/A,TRUE,"STEEL";#N/A,#N/A,TRUE,"INT-Table";#N/A,#N/A,TRUE,"STEEL";#N/A,#N/A,TRUE,"Door"}</definedName>
    <definedName name="sss_5_1" localSheetId="13" hidden="1">{#N/A,#N/A,TRUE,"Basic";#N/A,#N/A,TRUE,"EXT-TABLE";#N/A,#N/A,TRUE,"STEEL";#N/A,#N/A,TRUE,"INT-Table";#N/A,#N/A,TRUE,"STEEL";#N/A,#N/A,TRUE,"Door"}</definedName>
    <definedName name="sss_5_1" localSheetId="14" hidden="1">{#N/A,#N/A,TRUE,"Basic";#N/A,#N/A,TRUE,"EXT-TABLE";#N/A,#N/A,TRUE,"STEEL";#N/A,#N/A,TRUE,"INT-Table";#N/A,#N/A,TRUE,"STEEL";#N/A,#N/A,TRUE,"Door"}</definedName>
    <definedName name="sss_5_1" localSheetId="15" hidden="1">{#N/A,#N/A,TRUE,"Basic";#N/A,#N/A,TRUE,"EXT-TABLE";#N/A,#N/A,TRUE,"STEEL";#N/A,#N/A,TRUE,"INT-Table";#N/A,#N/A,TRUE,"STEEL";#N/A,#N/A,TRUE,"Door"}</definedName>
    <definedName name="sss_5_1" hidden="1">{#N/A,#N/A,TRUE,"Basic";#N/A,#N/A,TRUE,"EXT-TABLE";#N/A,#N/A,TRUE,"STEEL";#N/A,#N/A,TRUE,"INT-Table";#N/A,#N/A,TRUE,"STEEL";#N/A,#N/A,TRUE,"Door"}</definedName>
    <definedName name="sss_5_2" localSheetId="3" hidden="1">{#N/A,#N/A,TRUE,"Basic";#N/A,#N/A,TRUE,"EXT-TABLE";#N/A,#N/A,TRUE,"STEEL";#N/A,#N/A,TRUE,"INT-Table";#N/A,#N/A,TRUE,"STEEL";#N/A,#N/A,TRUE,"Door"}</definedName>
    <definedName name="sss_5_2" localSheetId="2" hidden="1">{#N/A,#N/A,TRUE,"Basic";#N/A,#N/A,TRUE,"EXT-TABLE";#N/A,#N/A,TRUE,"STEEL";#N/A,#N/A,TRUE,"INT-Table";#N/A,#N/A,TRUE,"STEEL";#N/A,#N/A,TRUE,"Door"}</definedName>
    <definedName name="sss_5_2" localSheetId="4" hidden="1">{#N/A,#N/A,TRUE,"Basic";#N/A,#N/A,TRUE,"EXT-TABLE";#N/A,#N/A,TRUE,"STEEL";#N/A,#N/A,TRUE,"INT-Table";#N/A,#N/A,TRUE,"STEEL";#N/A,#N/A,TRUE,"Door"}</definedName>
    <definedName name="sss_5_2" localSheetId="16" hidden="1">{#N/A,#N/A,TRUE,"Basic";#N/A,#N/A,TRUE,"EXT-TABLE";#N/A,#N/A,TRUE,"STEEL";#N/A,#N/A,TRUE,"INT-Table";#N/A,#N/A,TRUE,"STEEL";#N/A,#N/A,TRUE,"Door"}</definedName>
    <definedName name="sss_5_2" localSheetId="21" hidden="1">{#N/A,#N/A,TRUE,"Basic";#N/A,#N/A,TRUE,"EXT-TABLE";#N/A,#N/A,TRUE,"STEEL";#N/A,#N/A,TRUE,"INT-Table";#N/A,#N/A,TRUE,"STEEL";#N/A,#N/A,TRUE,"Door"}</definedName>
    <definedName name="sss_5_2" localSheetId="5" hidden="1">{#N/A,#N/A,TRUE,"Basic";#N/A,#N/A,TRUE,"EXT-TABLE";#N/A,#N/A,TRUE,"STEEL";#N/A,#N/A,TRUE,"INT-Table";#N/A,#N/A,TRUE,"STEEL";#N/A,#N/A,TRUE,"Door"}</definedName>
    <definedName name="sss_5_2" localSheetId="13" hidden="1">{#N/A,#N/A,TRUE,"Basic";#N/A,#N/A,TRUE,"EXT-TABLE";#N/A,#N/A,TRUE,"STEEL";#N/A,#N/A,TRUE,"INT-Table";#N/A,#N/A,TRUE,"STEEL";#N/A,#N/A,TRUE,"Door"}</definedName>
    <definedName name="sss_5_2" localSheetId="14" hidden="1">{#N/A,#N/A,TRUE,"Basic";#N/A,#N/A,TRUE,"EXT-TABLE";#N/A,#N/A,TRUE,"STEEL";#N/A,#N/A,TRUE,"INT-Table";#N/A,#N/A,TRUE,"STEEL";#N/A,#N/A,TRUE,"Door"}</definedName>
    <definedName name="sss_5_2" localSheetId="15" hidden="1">{#N/A,#N/A,TRUE,"Basic";#N/A,#N/A,TRUE,"EXT-TABLE";#N/A,#N/A,TRUE,"STEEL";#N/A,#N/A,TRUE,"INT-Table";#N/A,#N/A,TRUE,"STEEL";#N/A,#N/A,TRUE,"Door"}</definedName>
    <definedName name="sss_5_2" hidden="1">{#N/A,#N/A,TRUE,"Basic";#N/A,#N/A,TRUE,"EXT-TABLE";#N/A,#N/A,TRUE,"STEEL";#N/A,#N/A,TRUE,"INT-Table";#N/A,#N/A,TRUE,"STEEL";#N/A,#N/A,TRUE,"Door"}</definedName>
    <definedName name="ssss" localSheetId="3" hidden="1">{#N/A,#N/A,TRUE,"Basic";#N/A,#N/A,TRUE,"EXT-TABLE";#N/A,#N/A,TRUE,"STEEL";#N/A,#N/A,TRUE,"INT-Table";#N/A,#N/A,TRUE,"STEEL";#N/A,#N/A,TRUE,"Door"}</definedName>
    <definedName name="ssss" localSheetId="2" hidden="1">{#N/A,#N/A,TRUE,"Basic";#N/A,#N/A,TRUE,"EXT-TABLE";#N/A,#N/A,TRUE,"STEEL";#N/A,#N/A,TRUE,"INT-Table";#N/A,#N/A,TRUE,"STEEL";#N/A,#N/A,TRUE,"Door"}</definedName>
    <definedName name="ssss" localSheetId="4" hidden="1">{#N/A,#N/A,TRUE,"Basic";#N/A,#N/A,TRUE,"EXT-TABLE";#N/A,#N/A,TRUE,"STEEL";#N/A,#N/A,TRUE,"INT-Table";#N/A,#N/A,TRUE,"STEEL";#N/A,#N/A,TRUE,"Door"}</definedName>
    <definedName name="ssss" localSheetId="16" hidden="1">{#N/A,#N/A,TRUE,"Basic";#N/A,#N/A,TRUE,"EXT-TABLE";#N/A,#N/A,TRUE,"STEEL";#N/A,#N/A,TRUE,"INT-Table";#N/A,#N/A,TRUE,"STEEL";#N/A,#N/A,TRUE,"Door"}</definedName>
    <definedName name="ssss" localSheetId="21" hidden="1">{#N/A,#N/A,TRUE,"Basic";#N/A,#N/A,TRUE,"EXT-TABLE";#N/A,#N/A,TRUE,"STEEL";#N/A,#N/A,TRUE,"INT-Table";#N/A,#N/A,TRUE,"STEEL";#N/A,#N/A,TRUE,"Door"}</definedName>
    <definedName name="ssss" localSheetId="5" hidden="1">{#N/A,#N/A,TRUE,"Basic";#N/A,#N/A,TRUE,"EXT-TABLE";#N/A,#N/A,TRUE,"STEEL";#N/A,#N/A,TRUE,"INT-Table";#N/A,#N/A,TRUE,"STEEL";#N/A,#N/A,TRUE,"Door"}</definedName>
    <definedName name="ssss" localSheetId="13" hidden="1">{#N/A,#N/A,TRUE,"Basic";#N/A,#N/A,TRUE,"EXT-TABLE";#N/A,#N/A,TRUE,"STEEL";#N/A,#N/A,TRUE,"INT-Table";#N/A,#N/A,TRUE,"STEEL";#N/A,#N/A,TRUE,"Door"}</definedName>
    <definedName name="ssss" localSheetId="14" hidden="1">{#N/A,#N/A,TRUE,"Basic";#N/A,#N/A,TRUE,"EXT-TABLE";#N/A,#N/A,TRUE,"STEEL";#N/A,#N/A,TRUE,"INT-Table";#N/A,#N/A,TRUE,"STEEL";#N/A,#N/A,TRUE,"Door"}</definedName>
    <definedName name="ssss" localSheetId="15" hidden="1">{#N/A,#N/A,TRUE,"Basic";#N/A,#N/A,TRUE,"EXT-TABLE";#N/A,#N/A,TRUE,"STEEL";#N/A,#N/A,TRUE,"INT-Table";#N/A,#N/A,TRUE,"STEEL";#N/A,#N/A,TRUE,"Door"}</definedName>
    <definedName name="ssss" hidden="1">{#N/A,#N/A,TRUE,"Basic";#N/A,#N/A,TRUE,"EXT-TABLE";#N/A,#N/A,TRUE,"STEEL";#N/A,#N/A,TRUE,"INT-Table";#N/A,#N/A,TRUE,"STEEL";#N/A,#N/A,TRUE,"Door"}</definedName>
    <definedName name="ssss_1" localSheetId="3" hidden="1">{#N/A,#N/A,TRUE,"Basic";#N/A,#N/A,TRUE,"EXT-TABLE";#N/A,#N/A,TRUE,"STEEL";#N/A,#N/A,TRUE,"INT-Table";#N/A,#N/A,TRUE,"STEEL";#N/A,#N/A,TRUE,"Door"}</definedName>
    <definedName name="ssss_1" localSheetId="2" hidden="1">{#N/A,#N/A,TRUE,"Basic";#N/A,#N/A,TRUE,"EXT-TABLE";#N/A,#N/A,TRUE,"STEEL";#N/A,#N/A,TRUE,"INT-Table";#N/A,#N/A,TRUE,"STEEL";#N/A,#N/A,TRUE,"Door"}</definedName>
    <definedName name="ssss_1" localSheetId="4" hidden="1">{#N/A,#N/A,TRUE,"Basic";#N/A,#N/A,TRUE,"EXT-TABLE";#N/A,#N/A,TRUE,"STEEL";#N/A,#N/A,TRUE,"INT-Table";#N/A,#N/A,TRUE,"STEEL";#N/A,#N/A,TRUE,"Door"}</definedName>
    <definedName name="ssss_1" localSheetId="16" hidden="1">{#N/A,#N/A,TRUE,"Basic";#N/A,#N/A,TRUE,"EXT-TABLE";#N/A,#N/A,TRUE,"STEEL";#N/A,#N/A,TRUE,"INT-Table";#N/A,#N/A,TRUE,"STEEL";#N/A,#N/A,TRUE,"Door"}</definedName>
    <definedName name="ssss_1" localSheetId="21" hidden="1">{#N/A,#N/A,TRUE,"Basic";#N/A,#N/A,TRUE,"EXT-TABLE";#N/A,#N/A,TRUE,"STEEL";#N/A,#N/A,TRUE,"INT-Table";#N/A,#N/A,TRUE,"STEEL";#N/A,#N/A,TRUE,"Door"}</definedName>
    <definedName name="ssss_1" localSheetId="5" hidden="1">{#N/A,#N/A,TRUE,"Basic";#N/A,#N/A,TRUE,"EXT-TABLE";#N/A,#N/A,TRUE,"STEEL";#N/A,#N/A,TRUE,"INT-Table";#N/A,#N/A,TRUE,"STEEL";#N/A,#N/A,TRUE,"Door"}</definedName>
    <definedName name="ssss_1" localSheetId="13" hidden="1">{#N/A,#N/A,TRUE,"Basic";#N/A,#N/A,TRUE,"EXT-TABLE";#N/A,#N/A,TRUE,"STEEL";#N/A,#N/A,TRUE,"INT-Table";#N/A,#N/A,TRUE,"STEEL";#N/A,#N/A,TRUE,"Door"}</definedName>
    <definedName name="ssss_1" localSheetId="14" hidden="1">{#N/A,#N/A,TRUE,"Basic";#N/A,#N/A,TRUE,"EXT-TABLE";#N/A,#N/A,TRUE,"STEEL";#N/A,#N/A,TRUE,"INT-Table";#N/A,#N/A,TRUE,"STEEL";#N/A,#N/A,TRUE,"Door"}</definedName>
    <definedName name="ssss_1" localSheetId="15" hidden="1">{#N/A,#N/A,TRUE,"Basic";#N/A,#N/A,TRUE,"EXT-TABLE";#N/A,#N/A,TRUE,"STEEL";#N/A,#N/A,TRUE,"INT-Table";#N/A,#N/A,TRUE,"STEEL";#N/A,#N/A,TRUE,"Door"}</definedName>
    <definedName name="ssss_1" hidden="1">{#N/A,#N/A,TRUE,"Basic";#N/A,#N/A,TRUE,"EXT-TABLE";#N/A,#N/A,TRUE,"STEEL";#N/A,#N/A,TRUE,"INT-Table";#N/A,#N/A,TRUE,"STEEL";#N/A,#N/A,TRUE,"Door"}</definedName>
    <definedName name="ssss_1_1" localSheetId="3" hidden="1">{#N/A,#N/A,TRUE,"Basic";#N/A,#N/A,TRUE,"EXT-TABLE";#N/A,#N/A,TRUE,"STEEL";#N/A,#N/A,TRUE,"INT-Table";#N/A,#N/A,TRUE,"STEEL";#N/A,#N/A,TRUE,"Door"}</definedName>
    <definedName name="ssss_1_1" localSheetId="2" hidden="1">{#N/A,#N/A,TRUE,"Basic";#N/A,#N/A,TRUE,"EXT-TABLE";#N/A,#N/A,TRUE,"STEEL";#N/A,#N/A,TRUE,"INT-Table";#N/A,#N/A,TRUE,"STEEL";#N/A,#N/A,TRUE,"Door"}</definedName>
    <definedName name="ssss_1_1" localSheetId="4" hidden="1">{#N/A,#N/A,TRUE,"Basic";#N/A,#N/A,TRUE,"EXT-TABLE";#N/A,#N/A,TRUE,"STEEL";#N/A,#N/A,TRUE,"INT-Table";#N/A,#N/A,TRUE,"STEEL";#N/A,#N/A,TRUE,"Door"}</definedName>
    <definedName name="ssss_1_1" localSheetId="16" hidden="1">{#N/A,#N/A,TRUE,"Basic";#N/A,#N/A,TRUE,"EXT-TABLE";#N/A,#N/A,TRUE,"STEEL";#N/A,#N/A,TRUE,"INT-Table";#N/A,#N/A,TRUE,"STEEL";#N/A,#N/A,TRUE,"Door"}</definedName>
    <definedName name="ssss_1_1" localSheetId="21" hidden="1">{#N/A,#N/A,TRUE,"Basic";#N/A,#N/A,TRUE,"EXT-TABLE";#N/A,#N/A,TRUE,"STEEL";#N/A,#N/A,TRUE,"INT-Table";#N/A,#N/A,TRUE,"STEEL";#N/A,#N/A,TRUE,"Door"}</definedName>
    <definedName name="ssss_1_1" localSheetId="5" hidden="1">{#N/A,#N/A,TRUE,"Basic";#N/A,#N/A,TRUE,"EXT-TABLE";#N/A,#N/A,TRUE,"STEEL";#N/A,#N/A,TRUE,"INT-Table";#N/A,#N/A,TRUE,"STEEL";#N/A,#N/A,TRUE,"Door"}</definedName>
    <definedName name="ssss_1_1" localSheetId="13" hidden="1">{#N/A,#N/A,TRUE,"Basic";#N/A,#N/A,TRUE,"EXT-TABLE";#N/A,#N/A,TRUE,"STEEL";#N/A,#N/A,TRUE,"INT-Table";#N/A,#N/A,TRUE,"STEEL";#N/A,#N/A,TRUE,"Door"}</definedName>
    <definedName name="ssss_1_1" localSheetId="14" hidden="1">{#N/A,#N/A,TRUE,"Basic";#N/A,#N/A,TRUE,"EXT-TABLE";#N/A,#N/A,TRUE,"STEEL";#N/A,#N/A,TRUE,"INT-Table";#N/A,#N/A,TRUE,"STEEL";#N/A,#N/A,TRUE,"Door"}</definedName>
    <definedName name="ssss_1_1" localSheetId="15" hidden="1">{#N/A,#N/A,TRUE,"Basic";#N/A,#N/A,TRUE,"EXT-TABLE";#N/A,#N/A,TRUE,"STEEL";#N/A,#N/A,TRUE,"INT-Table";#N/A,#N/A,TRUE,"STEEL";#N/A,#N/A,TRUE,"Door"}</definedName>
    <definedName name="ssss_1_1" hidden="1">{#N/A,#N/A,TRUE,"Basic";#N/A,#N/A,TRUE,"EXT-TABLE";#N/A,#N/A,TRUE,"STEEL";#N/A,#N/A,TRUE,"INT-Table";#N/A,#N/A,TRUE,"STEEL";#N/A,#N/A,TRUE,"Door"}</definedName>
    <definedName name="ssss_1_2" localSheetId="3" hidden="1">{#N/A,#N/A,TRUE,"Basic";#N/A,#N/A,TRUE,"EXT-TABLE";#N/A,#N/A,TRUE,"STEEL";#N/A,#N/A,TRUE,"INT-Table";#N/A,#N/A,TRUE,"STEEL";#N/A,#N/A,TRUE,"Door"}</definedName>
    <definedName name="ssss_1_2" localSheetId="2" hidden="1">{#N/A,#N/A,TRUE,"Basic";#N/A,#N/A,TRUE,"EXT-TABLE";#N/A,#N/A,TRUE,"STEEL";#N/A,#N/A,TRUE,"INT-Table";#N/A,#N/A,TRUE,"STEEL";#N/A,#N/A,TRUE,"Door"}</definedName>
    <definedName name="ssss_1_2" localSheetId="4" hidden="1">{#N/A,#N/A,TRUE,"Basic";#N/A,#N/A,TRUE,"EXT-TABLE";#N/A,#N/A,TRUE,"STEEL";#N/A,#N/A,TRUE,"INT-Table";#N/A,#N/A,TRUE,"STEEL";#N/A,#N/A,TRUE,"Door"}</definedName>
    <definedName name="ssss_1_2" localSheetId="16" hidden="1">{#N/A,#N/A,TRUE,"Basic";#N/A,#N/A,TRUE,"EXT-TABLE";#N/A,#N/A,TRUE,"STEEL";#N/A,#N/A,TRUE,"INT-Table";#N/A,#N/A,TRUE,"STEEL";#N/A,#N/A,TRUE,"Door"}</definedName>
    <definedName name="ssss_1_2" localSheetId="21" hidden="1">{#N/A,#N/A,TRUE,"Basic";#N/A,#N/A,TRUE,"EXT-TABLE";#N/A,#N/A,TRUE,"STEEL";#N/A,#N/A,TRUE,"INT-Table";#N/A,#N/A,TRUE,"STEEL";#N/A,#N/A,TRUE,"Door"}</definedName>
    <definedName name="ssss_1_2" localSheetId="5" hidden="1">{#N/A,#N/A,TRUE,"Basic";#N/A,#N/A,TRUE,"EXT-TABLE";#N/A,#N/A,TRUE,"STEEL";#N/A,#N/A,TRUE,"INT-Table";#N/A,#N/A,TRUE,"STEEL";#N/A,#N/A,TRUE,"Door"}</definedName>
    <definedName name="ssss_1_2" localSheetId="13" hidden="1">{#N/A,#N/A,TRUE,"Basic";#N/A,#N/A,TRUE,"EXT-TABLE";#N/A,#N/A,TRUE,"STEEL";#N/A,#N/A,TRUE,"INT-Table";#N/A,#N/A,TRUE,"STEEL";#N/A,#N/A,TRUE,"Door"}</definedName>
    <definedName name="ssss_1_2" localSheetId="14" hidden="1">{#N/A,#N/A,TRUE,"Basic";#N/A,#N/A,TRUE,"EXT-TABLE";#N/A,#N/A,TRUE,"STEEL";#N/A,#N/A,TRUE,"INT-Table";#N/A,#N/A,TRUE,"STEEL";#N/A,#N/A,TRUE,"Door"}</definedName>
    <definedName name="ssss_1_2" localSheetId="15" hidden="1">{#N/A,#N/A,TRUE,"Basic";#N/A,#N/A,TRUE,"EXT-TABLE";#N/A,#N/A,TRUE,"STEEL";#N/A,#N/A,TRUE,"INT-Table";#N/A,#N/A,TRUE,"STEEL";#N/A,#N/A,TRUE,"Door"}</definedName>
    <definedName name="ssss_1_2" hidden="1">{#N/A,#N/A,TRUE,"Basic";#N/A,#N/A,TRUE,"EXT-TABLE";#N/A,#N/A,TRUE,"STEEL";#N/A,#N/A,TRUE,"INT-Table";#N/A,#N/A,TRUE,"STEEL";#N/A,#N/A,TRUE,"Door"}</definedName>
    <definedName name="ssss_2" localSheetId="3" hidden="1">{#N/A,#N/A,TRUE,"Basic";#N/A,#N/A,TRUE,"EXT-TABLE";#N/A,#N/A,TRUE,"STEEL";#N/A,#N/A,TRUE,"INT-Table";#N/A,#N/A,TRUE,"STEEL";#N/A,#N/A,TRUE,"Door"}</definedName>
    <definedName name="ssss_2" localSheetId="2" hidden="1">{#N/A,#N/A,TRUE,"Basic";#N/A,#N/A,TRUE,"EXT-TABLE";#N/A,#N/A,TRUE,"STEEL";#N/A,#N/A,TRUE,"INT-Table";#N/A,#N/A,TRUE,"STEEL";#N/A,#N/A,TRUE,"Door"}</definedName>
    <definedName name="ssss_2" localSheetId="4" hidden="1">{#N/A,#N/A,TRUE,"Basic";#N/A,#N/A,TRUE,"EXT-TABLE";#N/A,#N/A,TRUE,"STEEL";#N/A,#N/A,TRUE,"INT-Table";#N/A,#N/A,TRUE,"STEEL";#N/A,#N/A,TRUE,"Door"}</definedName>
    <definedName name="ssss_2" localSheetId="16" hidden="1">{#N/A,#N/A,TRUE,"Basic";#N/A,#N/A,TRUE,"EXT-TABLE";#N/A,#N/A,TRUE,"STEEL";#N/A,#N/A,TRUE,"INT-Table";#N/A,#N/A,TRUE,"STEEL";#N/A,#N/A,TRUE,"Door"}</definedName>
    <definedName name="ssss_2" localSheetId="21" hidden="1">{#N/A,#N/A,TRUE,"Basic";#N/A,#N/A,TRUE,"EXT-TABLE";#N/A,#N/A,TRUE,"STEEL";#N/A,#N/A,TRUE,"INT-Table";#N/A,#N/A,TRUE,"STEEL";#N/A,#N/A,TRUE,"Door"}</definedName>
    <definedName name="ssss_2" localSheetId="5" hidden="1">{#N/A,#N/A,TRUE,"Basic";#N/A,#N/A,TRUE,"EXT-TABLE";#N/A,#N/A,TRUE,"STEEL";#N/A,#N/A,TRUE,"INT-Table";#N/A,#N/A,TRUE,"STEEL";#N/A,#N/A,TRUE,"Door"}</definedName>
    <definedName name="ssss_2" localSheetId="13" hidden="1">{#N/A,#N/A,TRUE,"Basic";#N/A,#N/A,TRUE,"EXT-TABLE";#N/A,#N/A,TRUE,"STEEL";#N/A,#N/A,TRUE,"INT-Table";#N/A,#N/A,TRUE,"STEEL";#N/A,#N/A,TRUE,"Door"}</definedName>
    <definedName name="ssss_2" localSheetId="14" hidden="1">{#N/A,#N/A,TRUE,"Basic";#N/A,#N/A,TRUE,"EXT-TABLE";#N/A,#N/A,TRUE,"STEEL";#N/A,#N/A,TRUE,"INT-Table";#N/A,#N/A,TRUE,"STEEL";#N/A,#N/A,TRUE,"Door"}</definedName>
    <definedName name="ssss_2" localSheetId="15" hidden="1">{#N/A,#N/A,TRUE,"Basic";#N/A,#N/A,TRUE,"EXT-TABLE";#N/A,#N/A,TRUE,"STEEL";#N/A,#N/A,TRUE,"INT-Table";#N/A,#N/A,TRUE,"STEEL";#N/A,#N/A,TRUE,"Door"}</definedName>
    <definedName name="ssss_2" hidden="1">{#N/A,#N/A,TRUE,"Basic";#N/A,#N/A,TRUE,"EXT-TABLE";#N/A,#N/A,TRUE,"STEEL";#N/A,#N/A,TRUE,"INT-Table";#N/A,#N/A,TRUE,"STEEL";#N/A,#N/A,TRUE,"Door"}</definedName>
    <definedName name="ssss_2_1" localSheetId="3" hidden="1">{#N/A,#N/A,TRUE,"Basic";#N/A,#N/A,TRUE,"EXT-TABLE";#N/A,#N/A,TRUE,"STEEL";#N/A,#N/A,TRUE,"INT-Table";#N/A,#N/A,TRUE,"STEEL";#N/A,#N/A,TRUE,"Door"}</definedName>
    <definedName name="ssss_2_1" localSheetId="2" hidden="1">{#N/A,#N/A,TRUE,"Basic";#N/A,#N/A,TRUE,"EXT-TABLE";#N/A,#N/A,TRUE,"STEEL";#N/A,#N/A,TRUE,"INT-Table";#N/A,#N/A,TRUE,"STEEL";#N/A,#N/A,TRUE,"Door"}</definedName>
    <definedName name="ssss_2_1" localSheetId="4" hidden="1">{#N/A,#N/A,TRUE,"Basic";#N/A,#N/A,TRUE,"EXT-TABLE";#N/A,#N/A,TRUE,"STEEL";#N/A,#N/A,TRUE,"INT-Table";#N/A,#N/A,TRUE,"STEEL";#N/A,#N/A,TRUE,"Door"}</definedName>
    <definedName name="ssss_2_1" localSheetId="16" hidden="1">{#N/A,#N/A,TRUE,"Basic";#N/A,#N/A,TRUE,"EXT-TABLE";#N/A,#N/A,TRUE,"STEEL";#N/A,#N/A,TRUE,"INT-Table";#N/A,#N/A,TRUE,"STEEL";#N/A,#N/A,TRUE,"Door"}</definedName>
    <definedName name="ssss_2_1" localSheetId="21" hidden="1">{#N/A,#N/A,TRUE,"Basic";#N/A,#N/A,TRUE,"EXT-TABLE";#N/A,#N/A,TRUE,"STEEL";#N/A,#N/A,TRUE,"INT-Table";#N/A,#N/A,TRUE,"STEEL";#N/A,#N/A,TRUE,"Door"}</definedName>
    <definedName name="ssss_2_1" localSheetId="5" hidden="1">{#N/A,#N/A,TRUE,"Basic";#N/A,#N/A,TRUE,"EXT-TABLE";#N/A,#N/A,TRUE,"STEEL";#N/A,#N/A,TRUE,"INT-Table";#N/A,#N/A,TRUE,"STEEL";#N/A,#N/A,TRUE,"Door"}</definedName>
    <definedName name="ssss_2_1" localSheetId="13" hidden="1">{#N/A,#N/A,TRUE,"Basic";#N/A,#N/A,TRUE,"EXT-TABLE";#N/A,#N/A,TRUE,"STEEL";#N/A,#N/A,TRUE,"INT-Table";#N/A,#N/A,TRUE,"STEEL";#N/A,#N/A,TRUE,"Door"}</definedName>
    <definedName name="ssss_2_1" localSheetId="14" hidden="1">{#N/A,#N/A,TRUE,"Basic";#N/A,#N/A,TRUE,"EXT-TABLE";#N/A,#N/A,TRUE,"STEEL";#N/A,#N/A,TRUE,"INT-Table";#N/A,#N/A,TRUE,"STEEL";#N/A,#N/A,TRUE,"Door"}</definedName>
    <definedName name="ssss_2_1" localSheetId="15" hidden="1">{#N/A,#N/A,TRUE,"Basic";#N/A,#N/A,TRUE,"EXT-TABLE";#N/A,#N/A,TRUE,"STEEL";#N/A,#N/A,TRUE,"INT-Table";#N/A,#N/A,TRUE,"STEEL";#N/A,#N/A,TRUE,"Door"}</definedName>
    <definedName name="ssss_2_1" hidden="1">{#N/A,#N/A,TRUE,"Basic";#N/A,#N/A,TRUE,"EXT-TABLE";#N/A,#N/A,TRUE,"STEEL";#N/A,#N/A,TRUE,"INT-Table";#N/A,#N/A,TRUE,"STEEL";#N/A,#N/A,TRUE,"Door"}</definedName>
    <definedName name="ssss_2_2" localSheetId="3" hidden="1">{#N/A,#N/A,TRUE,"Basic";#N/A,#N/A,TRUE,"EXT-TABLE";#N/A,#N/A,TRUE,"STEEL";#N/A,#N/A,TRUE,"INT-Table";#N/A,#N/A,TRUE,"STEEL";#N/A,#N/A,TRUE,"Door"}</definedName>
    <definedName name="ssss_2_2" localSheetId="2" hidden="1">{#N/A,#N/A,TRUE,"Basic";#N/A,#N/A,TRUE,"EXT-TABLE";#N/A,#N/A,TRUE,"STEEL";#N/A,#N/A,TRUE,"INT-Table";#N/A,#N/A,TRUE,"STEEL";#N/A,#N/A,TRUE,"Door"}</definedName>
    <definedName name="ssss_2_2" localSheetId="4" hidden="1">{#N/A,#N/A,TRUE,"Basic";#N/A,#N/A,TRUE,"EXT-TABLE";#N/A,#N/A,TRUE,"STEEL";#N/A,#N/A,TRUE,"INT-Table";#N/A,#N/A,TRUE,"STEEL";#N/A,#N/A,TRUE,"Door"}</definedName>
    <definedName name="ssss_2_2" localSheetId="16" hidden="1">{#N/A,#N/A,TRUE,"Basic";#N/A,#N/A,TRUE,"EXT-TABLE";#N/A,#N/A,TRUE,"STEEL";#N/A,#N/A,TRUE,"INT-Table";#N/A,#N/A,TRUE,"STEEL";#N/A,#N/A,TRUE,"Door"}</definedName>
    <definedName name="ssss_2_2" localSheetId="21" hidden="1">{#N/A,#N/A,TRUE,"Basic";#N/A,#N/A,TRUE,"EXT-TABLE";#N/A,#N/A,TRUE,"STEEL";#N/A,#N/A,TRUE,"INT-Table";#N/A,#N/A,TRUE,"STEEL";#N/A,#N/A,TRUE,"Door"}</definedName>
    <definedName name="ssss_2_2" localSheetId="5" hidden="1">{#N/A,#N/A,TRUE,"Basic";#N/A,#N/A,TRUE,"EXT-TABLE";#N/A,#N/A,TRUE,"STEEL";#N/A,#N/A,TRUE,"INT-Table";#N/A,#N/A,TRUE,"STEEL";#N/A,#N/A,TRUE,"Door"}</definedName>
    <definedName name="ssss_2_2" localSheetId="13" hidden="1">{#N/A,#N/A,TRUE,"Basic";#N/A,#N/A,TRUE,"EXT-TABLE";#N/A,#N/A,TRUE,"STEEL";#N/A,#N/A,TRUE,"INT-Table";#N/A,#N/A,TRUE,"STEEL";#N/A,#N/A,TRUE,"Door"}</definedName>
    <definedName name="ssss_2_2" localSheetId="14" hidden="1">{#N/A,#N/A,TRUE,"Basic";#N/A,#N/A,TRUE,"EXT-TABLE";#N/A,#N/A,TRUE,"STEEL";#N/A,#N/A,TRUE,"INT-Table";#N/A,#N/A,TRUE,"STEEL";#N/A,#N/A,TRUE,"Door"}</definedName>
    <definedName name="ssss_2_2" localSheetId="15" hidden="1">{#N/A,#N/A,TRUE,"Basic";#N/A,#N/A,TRUE,"EXT-TABLE";#N/A,#N/A,TRUE,"STEEL";#N/A,#N/A,TRUE,"INT-Table";#N/A,#N/A,TRUE,"STEEL";#N/A,#N/A,TRUE,"Door"}</definedName>
    <definedName name="ssss_2_2" hidden="1">{#N/A,#N/A,TRUE,"Basic";#N/A,#N/A,TRUE,"EXT-TABLE";#N/A,#N/A,TRUE,"STEEL";#N/A,#N/A,TRUE,"INT-Table";#N/A,#N/A,TRUE,"STEEL";#N/A,#N/A,TRUE,"Door"}</definedName>
    <definedName name="ssss_3" localSheetId="3" hidden="1">{#N/A,#N/A,TRUE,"Basic";#N/A,#N/A,TRUE,"EXT-TABLE";#N/A,#N/A,TRUE,"STEEL";#N/A,#N/A,TRUE,"INT-Table";#N/A,#N/A,TRUE,"STEEL";#N/A,#N/A,TRUE,"Door"}</definedName>
    <definedName name="ssss_3" localSheetId="2" hidden="1">{#N/A,#N/A,TRUE,"Basic";#N/A,#N/A,TRUE,"EXT-TABLE";#N/A,#N/A,TRUE,"STEEL";#N/A,#N/A,TRUE,"INT-Table";#N/A,#N/A,TRUE,"STEEL";#N/A,#N/A,TRUE,"Door"}</definedName>
    <definedName name="ssss_3" localSheetId="4" hidden="1">{#N/A,#N/A,TRUE,"Basic";#N/A,#N/A,TRUE,"EXT-TABLE";#N/A,#N/A,TRUE,"STEEL";#N/A,#N/A,TRUE,"INT-Table";#N/A,#N/A,TRUE,"STEEL";#N/A,#N/A,TRUE,"Door"}</definedName>
    <definedName name="ssss_3" localSheetId="16" hidden="1">{#N/A,#N/A,TRUE,"Basic";#N/A,#N/A,TRUE,"EXT-TABLE";#N/A,#N/A,TRUE,"STEEL";#N/A,#N/A,TRUE,"INT-Table";#N/A,#N/A,TRUE,"STEEL";#N/A,#N/A,TRUE,"Door"}</definedName>
    <definedName name="ssss_3" localSheetId="21" hidden="1">{#N/A,#N/A,TRUE,"Basic";#N/A,#N/A,TRUE,"EXT-TABLE";#N/A,#N/A,TRUE,"STEEL";#N/A,#N/A,TRUE,"INT-Table";#N/A,#N/A,TRUE,"STEEL";#N/A,#N/A,TRUE,"Door"}</definedName>
    <definedName name="ssss_3" localSheetId="5" hidden="1">{#N/A,#N/A,TRUE,"Basic";#N/A,#N/A,TRUE,"EXT-TABLE";#N/A,#N/A,TRUE,"STEEL";#N/A,#N/A,TRUE,"INT-Table";#N/A,#N/A,TRUE,"STEEL";#N/A,#N/A,TRUE,"Door"}</definedName>
    <definedName name="ssss_3" localSheetId="13" hidden="1">{#N/A,#N/A,TRUE,"Basic";#N/A,#N/A,TRUE,"EXT-TABLE";#N/A,#N/A,TRUE,"STEEL";#N/A,#N/A,TRUE,"INT-Table";#N/A,#N/A,TRUE,"STEEL";#N/A,#N/A,TRUE,"Door"}</definedName>
    <definedName name="ssss_3" localSheetId="14" hidden="1">{#N/A,#N/A,TRUE,"Basic";#N/A,#N/A,TRUE,"EXT-TABLE";#N/A,#N/A,TRUE,"STEEL";#N/A,#N/A,TRUE,"INT-Table";#N/A,#N/A,TRUE,"STEEL";#N/A,#N/A,TRUE,"Door"}</definedName>
    <definedName name="ssss_3" localSheetId="15" hidden="1">{#N/A,#N/A,TRUE,"Basic";#N/A,#N/A,TRUE,"EXT-TABLE";#N/A,#N/A,TRUE,"STEEL";#N/A,#N/A,TRUE,"INT-Table";#N/A,#N/A,TRUE,"STEEL";#N/A,#N/A,TRUE,"Door"}</definedName>
    <definedName name="ssss_3" hidden="1">{#N/A,#N/A,TRUE,"Basic";#N/A,#N/A,TRUE,"EXT-TABLE";#N/A,#N/A,TRUE,"STEEL";#N/A,#N/A,TRUE,"INT-Table";#N/A,#N/A,TRUE,"STEEL";#N/A,#N/A,TRUE,"Door"}</definedName>
    <definedName name="ssss_3_1" localSheetId="3" hidden="1">{#N/A,#N/A,TRUE,"Basic";#N/A,#N/A,TRUE,"EXT-TABLE";#N/A,#N/A,TRUE,"STEEL";#N/A,#N/A,TRUE,"INT-Table";#N/A,#N/A,TRUE,"STEEL";#N/A,#N/A,TRUE,"Door"}</definedName>
    <definedName name="ssss_3_1" localSheetId="2" hidden="1">{#N/A,#N/A,TRUE,"Basic";#N/A,#N/A,TRUE,"EXT-TABLE";#N/A,#N/A,TRUE,"STEEL";#N/A,#N/A,TRUE,"INT-Table";#N/A,#N/A,TRUE,"STEEL";#N/A,#N/A,TRUE,"Door"}</definedName>
    <definedName name="ssss_3_1" localSheetId="4" hidden="1">{#N/A,#N/A,TRUE,"Basic";#N/A,#N/A,TRUE,"EXT-TABLE";#N/A,#N/A,TRUE,"STEEL";#N/A,#N/A,TRUE,"INT-Table";#N/A,#N/A,TRUE,"STEEL";#N/A,#N/A,TRUE,"Door"}</definedName>
    <definedName name="ssss_3_1" localSheetId="16" hidden="1">{#N/A,#N/A,TRUE,"Basic";#N/A,#N/A,TRUE,"EXT-TABLE";#N/A,#N/A,TRUE,"STEEL";#N/A,#N/A,TRUE,"INT-Table";#N/A,#N/A,TRUE,"STEEL";#N/A,#N/A,TRUE,"Door"}</definedName>
    <definedName name="ssss_3_1" localSheetId="21" hidden="1">{#N/A,#N/A,TRUE,"Basic";#N/A,#N/A,TRUE,"EXT-TABLE";#N/A,#N/A,TRUE,"STEEL";#N/A,#N/A,TRUE,"INT-Table";#N/A,#N/A,TRUE,"STEEL";#N/A,#N/A,TRUE,"Door"}</definedName>
    <definedName name="ssss_3_1" localSheetId="5" hidden="1">{#N/A,#N/A,TRUE,"Basic";#N/A,#N/A,TRUE,"EXT-TABLE";#N/A,#N/A,TRUE,"STEEL";#N/A,#N/A,TRUE,"INT-Table";#N/A,#N/A,TRUE,"STEEL";#N/A,#N/A,TRUE,"Door"}</definedName>
    <definedName name="ssss_3_1" localSheetId="13" hidden="1">{#N/A,#N/A,TRUE,"Basic";#N/A,#N/A,TRUE,"EXT-TABLE";#N/A,#N/A,TRUE,"STEEL";#N/A,#N/A,TRUE,"INT-Table";#N/A,#N/A,TRUE,"STEEL";#N/A,#N/A,TRUE,"Door"}</definedName>
    <definedName name="ssss_3_1" localSheetId="14" hidden="1">{#N/A,#N/A,TRUE,"Basic";#N/A,#N/A,TRUE,"EXT-TABLE";#N/A,#N/A,TRUE,"STEEL";#N/A,#N/A,TRUE,"INT-Table";#N/A,#N/A,TRUE,"STEEL";#N/A,#N/A,TRUE,"Door"}</definedName>
    <definedName name="ssss_3_1" localSheetId="15" hidden="1">{#N/A,#N/A,TRUE,"Basic";#N/A,#N/A,TRUE,"EXT-TABLE";#N/A,#N/A,TRUE,"STEEL";#N/A,#N/A,TRUE,"INT-Table";#N/A,#N/A,TRUE,"STEEL";#N/A,#N/A,TRUE,"Door"}</definedName>
    <definedName name="ssss_3_1" hidden="1">{#N/A,#N/A,TRUE,"Basic";#N/A,#N/A,TRUE,"EXT-TABLE";#N/A,#N/A,TRUE,"STEEL";#N/A,#N/A,TRUE,"INT-Table";#N/A,#N/A,TRUE,"STEEL";#N/A,#N/A,TRUE,"Door"}</definedName>
    <definedName name="ssss_3_2" localSheetId="3" hidden="1">{#N/A,#N/A,TRUE,"Basic";#N/A,#N/A,TRUE,"EXT-TABLE";#N/A,#N/A,TRUE,"STEEL";#N/A,#N/A,TRUE,"INT-Table";#N/A,#N/A,TRUE,"STEEL";#N/A,#N/A,TRUE,"Door"}</definedName>
    <definedName name="ssss_3_2" localSheetId="2" hidden="1">{#N/A,#N/A,TRUE,"Basic";#N/A,#N/A,TRUE,"EXT-TABLE";#N/A,#N/A,TRUE,"STEEL";#N/A,#N/A,TRUE,"INT-Table";#N/A,#N/A,TRUE,"STEEL";#N/A,#N/A,TRUE,"Door"}</definedName>
    <definedName name="ssss_3_2" localSheetId="4" hidden="1">{#N/A,#N/A,TRUE,"Basic";#N/A,#N/A,TRUE,"EXT-TABLE";#N/A,#N/A,TRUE,"STEEL";#N/A,#N/A,TRUE,"INT-Table";#N/A,#N/A,TRUE,"STEEL";#N/A,#N/A,TRUE,"Door"}</definedName>
    <definedName name="ssss_3_2" localSheetId="16" hidden="1">{#N/A,#N/A,TRUE,"Basic";#N/A,#N/A,TRUE,"EXT-TABLE";#N/A,#N/A,TRUE,"STEEL";#N/A,#N/A,TRUE,"INT-Table";#N/A,#N/A,TRUE,"STEEL";#N/A,#N/A,TRUE,"Door"}</definedName>
    <definedName name="ssss_3_2" localSheetId="21" hidden="1">{#N/A,#N/A,TRUE,"Basic";#N/A,#N/A,TRUE,"EXT-TABLE";#N/A,#N/A,TRUE,"STEEL";#N/A,#N/A,TRUE,"INT-Table";#N/A,#N/A,TRUE,"STEEL";#N/A,#N/A,TRUE,"Door"}</definedName>
    <definedName name="ssss_3_2" localSheetId="5" hidden="1">{#N/A,#N/A,TRUE,"Basic";#N/A,#N/A,TRUE,"EXT-TABLE";#N/A,#N/A,TRUE,"STEEL";#N/A,#N/A,TRUE,"INT-Table";#N/A,#N/A,TRUE,"STEEL";#N/A,#N/A,TRUE,"Door"}</definedName>
    <definedName name="ssss_3_2" localSheetId="13" hidden="1">{#N/A,#N/A,TRUE,"Basic";#N/A,#N/A,TRUE,"EXT-TABLE";#N/A,#N/A,TRUE,"STEEL";#N/A,#N/A,TRUE,"INT-Table";#N/A,#N/A,TRUE,"STEEL";#N/A,#N/A,TRUE,"Door"}</definedName>
    <definedName name="ssss_3_2" localSheetId="14" hidden="1">{#N/A,#N/A,TRUE,"Basic";#N/A,#N/A,TRUE,"EXT-TABLE";#N/A,#N/A,TRUE,"STEEL";#N/A,#N/A,TRUE,"INT-Table";#N/A,#N/A,TRUE,"STEEL";#N/A,#N/A,TRUE,"Door"}</definedName>
    <definedName name="ssss_3_2" localSheetId="15" hidden="1">{#N/A,#N/A,TRUE,"Basic";#N/A,#N/A,TRUE,"EXT-TABLE";#N/A,#N/A,TRUE,"STEEL";#N/A,#N/A,TRUE,"INT-Table";#N/A,#N/A,TRUE,"STEEL";#N/A,#N/A,TRUE,"Door"}</definedName>
    <definedName name="ssss_3_2" hidden="1">{#N/A,#N/A,TRUE,"Basic";#N/A,#N/A,TRUE,"EXT-TABLE";#N/A,#N/A,TRUE,"STEEL";#N/A,#N/A,TRUE,"INT-Table";#N/A,#N/A,TRUE,"STEEL";#N/A,#N/A,TRUE,"Door"}</definedName>
    <definedName name="ssss_4" localSheetId="3" hidden="1">{#N/A,#N/A,TRUE,"Basic";#N/A,#N/A,TRUE,"EXT-TABLE";#N/A,#N/A,TRUE,"STEEL";#N/A,#N/A,TRUE,"INT-Table";#N/A,#N/A,TRUE,"STEEL";#N/A,#N/A,TRUE,"Door"}</definedName>
    <definedName name="ssss_4" localSheetId="2" hidden="1">{#N/A,#N/A,TRUE,"Basic";#N/A,#N/A,TRUE,"EXT-TABLE";#N/A,#N/A,TRUE,"STEEL";#N/A,#N/A,TRUE,"INT-Table";#N/A,#N/A,TRUE,"STEEL";#N/A,#N/A,TRUE,"Door"}</definedName>
    <definedName name="ssss_4" localSheetId="4" hidden="1">{#N/A,#N/A,TRUE,"Basic";#N/A,#N/A,TRUE,"EXT-TABLE";#N/A,#N/A,TRUE,"STEEL";#N/A,#N/A,TRUE,"INT-Table";#N/A,#N/A,TRUE,"STEEL";#N/A,#N/A,TRUE,"Door"}</definedName>
    <definedName name="ssss_4" localSheetId="16" hidden="1">{#N/A,#N/A,TRUE,"Basic";#N/A,#N/A,TRUE,"EXT-TABLE";#N/A,#N/A,TRUE,"STEEL";#N/A,#N/A,TRUE,"INT-Table";#N/A,#N/A,TRUE,"STEEL";#N/A,#N/A,TRUE,"Door"}</definedName>
    <definedName name="ssss_4" localSheetId="21" hidden="1">{#N/A,#N/A,TRUE,"Basic";#N/A,#N/A,TRUE,"EXT-TABLE";#N/A,#N/A,TRUE,"STEEL";#N/A,#N/A,TRUE,"INT-Table";#N/A,#N/A,TRUE,"STEEL";#N/A,#N/A,TRUE,"Door"}</definedName>
    <definedName name="ssss_4" localSheetId="5" hidden="1">{#N/A,#N/A,TRUE,"Basic";#N/A,#N/A,TRUE,"EXT-TABLE";#N/A,#N/A,TRUE,"STEEL";#N/A,#N/A,TRUE,"INT-Table";#N/A,#N/A,TRUE,"STEEL";#N/A,#N/A,TRUE,"Door"}</definedName>
    <definedName name="ssss_4" localSheetId="13" hidden="1">{#N/A,#N/A,TRUE,"Basic";#N/A,#N/A,TRUE,"EXT-TABLE";#N/A,#N/A,TRUE,"STEEL";#N/A,#N/A,TRUE,"INT-Table";#N/A,#N/A,TRUE,"STEEL";#N/A,#N/A,TRUE,"Door"}</definedName>
    <definedName name="ssss_4" localSheetId="14" hidden="1">{#N/A,#N/A,TRUE,"Basic";#N/A,#N/A,TRUE,"EXT-TABLE";#N/A,#N/A,TRUE,"STEEL";#N/A,#N/A,TRUE,"INT-Table";#N/A,#N/A,TRUE,"STEEL";#N/A,#N/A,TRUE,"Door"}</definedName>
    <definedName name="ssss_4" localSheetId="15" hidden="1">{#N/A,#N/A,TRUE,"Basic";#N/A,#N/A,TRUE,"EXT-TABLE";#N/A,#N/A,TRUE,"STEEL";#N/A,#N/A,TRUE,"INT-Table";#N/A,#N/A,TRUE,"STEEL";#N/A,#N/A,TRUE,"Door"}</definedName>
    <definedName name="ssss_4" hidden="1">{#N/A,#N/A,TRUE,"Basic";#N/A,#N/A,TRUE,"EXT-TABLE";#N/A,#N/A,TRUE,"STEEL";#N/A,#N/A,TRUE,"INT-Table";#N/A,#N/A,TRUE,"STEEL";#N/A,#N/A,TRUE,"Door"}</definedName>
    <definedName name="ssss_4_1" localSheetId="3" hidden="1">{#N/A,#N/A,TRUE,"Basic";#N/A,#N/A,TRUE,"EXT-TABLE";#N/A,#N/A,TRUE,"STEEL";#N/A,#N/A,TRUE,"INT-Table";#N/A,#N/A,TRUE,"STEEL";#N/A,#N/A,TRUE,"Door"}</definedName>
    <definedName name="ssss_4_1" localSheetId="2" hidden="1">{#N/A,#N/A,TRUE,"Basic";#N/A,#N/A,TRUE,"EXT-TABLE";#N/A,#N/A,TRUE,"STEEL";#N/A,#N/A,TRUE,"INT-Table";#N/A,#N/A,TRUE,"STEEL";#N/A,#N/A,TRUE,"Door"}</definedName>
    <definedName name="ssss_4_1" localSheetId="4" hidden="1">{#N/A,#N/A,TRUE,"Basic";#N/A,#N/A,TRUE,"EXT-TABLE";#N/A,#N/A,TRUE,"STEEL";#N/A,#N/A,TRUE,"INT-Table";#N/A,#N/A,TRUE,"STEEL";#N/A,#N/A,TRUE,"Door"}</definedName>
    <definedName name="ssss_4_1" localSheetId="16" hidden="1">{#N/A,#N/A,TRUE,"Basic";#N/A,#N/A,TRUE,"EXT-TABLE";#N/A,#N/A,TRUE,"STEEL";#N/A,#N/A,TRUE,"INT-Table";#N/A,#N/A,TRUE,"STEEL";#N/A,#N/A,TRUE,"Door"}</definedName>
    <definedName name="ssss_4_1" localSheetId="21" hidden="1">{#N/A,#N/A,TRUE,"Basic";#N/A,#N/A,TRUE,"EXT-TABLE";#N/A,#N/A,TRUE,"STEEL";#N/A,#N/A,TRUE,"INT-Table";#N/A,#N/A,TRUE,"STEEL";#N/A,#N/A,TRUE,"Door"}</definedName>
    <definedName name="ssss_4_1" localSheetId="5" hidden="1">{#N/A,#N/A,TRUE,"Basic";#N/A,#N/A,TRUE,"EXT-TABLE";#N/A,#N/A,TRUE,"STEEL";#N/A,#N/A,TRUE,"INT-Table";#N/A,#N/A,TRUE,"STEEL";#N/A,#N/A,TRUE,"Door"}</definedName>
    <definedName name="ssss_4_1" localSheetId="13" hidden="1">{#N/A,#N/A,TRUE,"Basic";#N/A,#N/A,TRUE,"EXT-TABLE";#N/A,#N/A,TRUE,"STEEL";#N/A,#N/A,TRUE,"INT-Table";#N/A,#N/A,TRUE,"STEEL";#N/A,#N/A,TRUE,"Door"}</definedName>
    <definedName name="ssss_4_1" localSheetId="14" hidden="1">{#N/A,#N/A,TRUE,"Basic";#N/A,#N/A,TRUE,"EXT-TABLE";#N/A,#N/A,TRUE,"STEEL";#N/A,#N/A,TRUE,"INT-Table";#N/A,#N/A,TRUE,"STEEL";#N/A,#N/A,TRUE,"Door"}</definedName>
    <definedName name="ssss_4_1" localSheetId="15" hidden="1">{#N/A,#N/A,TRUE,"Basic";#N/A,#N/A,TRUE,"EXT-TABLE";#N/A,#N/A,TRUE,"STEEL";#N/A,#N/A,TRUE,"INT-Table";#N/A,#N/A,TRUE,"STEEL";#N/A,#N/A,TRUE,"Door"}</definedName>
    <definedName name="ssss_4_1" hidden="1">{#N/A,#N/A,TRUE,"Basic";#N/A,#N/A,TRUE,"EXT-TABLE";#N/A,#N/A,TRUE,"STEEL";#N/A,#N/A,TRUE,"INT-Table";#N/A,#N/A,TRUE,"STEEL";#N/A,#N/A,TRUE,"Door"}</definedName>
    <definedName name="ssss_4_2" localSheetId="3" hidden="1">{#N/A,#N/A,TRUE,"Basic";#N/A,#N/A,TRUE,"EXT-TABLE";#N/A,#N/A,TRUE,"STEEL";#N/A,#N/A,TRUE,"INT-Table";#N/A,#N/A,TRUE,"STEEL";#N/A,#N/A,TRUE,"Door"}</definedName>
    <definedName name="ssss_4_2" localSheetId="2" hidden="1">{#N/A,#N/A,TRUE,"Basic";#N/A,#N/A,TRUE,"EXT-TABLE";#N/A,#N/A,TRUE,"STEEL";#N/A,#N/A,TRUE,"INT-Table";#N/A,#N/A,TRUE,"STEEL";#N/A,#N/A,TRUE,"Door"}</definedName>
    <definedName name="ssss_4_2" localSheetId="4" hidden="1">{#N/A,#N/A,TRUE,"Basic";#N/A,#N/A,TRUE,"EXT-TABLE";#N/A,#N/A,TRUE,"STEEL";#N/A,#N/A,TRUE,"INT-Table";#N/A,#N/A,TRUE,"STEEL";#N/A,#N/A,TRUE,"Door"}</definedName>
    <definedName name="ssss_4_2" localSheetId="16" hidden="1">{#N/A,#N/A,TRUE,"Basic";#N/A,#N/A,TRUE,"EXT-TABLE";#N/A,#N/A,TRUE,"STEEL";#N/A,#N/A,TRUE,"INT-Table";#N/A,#N/A,TRUE,"STEEL";#N/A,#N/A,TRUE,"Door"}</definedName>
    <definedName name="ssss_4_2" localSheetId="21" hidden="1">{#N/A,#N/A,TRUE,"Basic";#N/A,#N/A,TRUE,"EXT-TABLE";#N/A,#N/A,TRUE,"STEEL";#N/A,#N/A,TRUE,"INT-Table";#N/A,#N/A,TRUE,"STEEL";#N/A,#N/A,TRUE,"Door"}</definedName>
    <definedName name="ssss_4_2" localSheetId="5" hidden="1">{#N/A,#N/A,TRUE,"Basic";#N/A,#N/A,TRUE,"EXT-TABLE";#N/A,#N/A,TRUE,"STEEL";#N/A,#N/A,TRUE,"INT-Table";#N/A,#N/A,TRUE,"STEEL";#N/A,#N/A,TRUE,"Door"}</definedName>
    <definedName name="ssss_4_2" localSheetId="13" hidden="1">{#N/A,#N/A,TRUE,"Basic";#N/A,#N/A,TRUE,"EXT-TABLE";#N/A,#N/A,TRUE,"STEEL";#N/A,#N/A,TRUE,"INT-Table";#N/A,#N/A,TRUE,"STEEL";#N/A,#N/A,TRUE,"Door"}</definedName>
    <definedName name="ssss_4_2" localSheetId="14" hidden="1">{#N/A,#N/A,TRUE,"Basic";#N/A,#N/A,TRUE,"EXT-TABLE";#N/A,#N/A,TRUE,"STEEL";#N/A,#N/A,TRUE,"INT-Table";#N/A,#N/A,TRUE,"STEEL";#N/A,#N/A,TRUE,"Door"}</definedName>
    <definedName name="ssss_4_2" localSheetId="15" hidden="1">{#N/A,#N/A,TRUE,"Basic";#N/A,#N/A,TRUE,"EXT-TABLE";#N/A,#N/A,TRUE,"STEEL";#N/A,#N/A,TRUE,"INT-Table";#N/A,#N/A,TRUE,"STEEL";#N/A,#N/A,TRUE,"Door"}</definedName>
    <definedName name="ssss_4_2" hidden="1">{#N/A,#N/A,TRUE,"Basic";#N/A,#N/A,TRUE,"EXT-TABLE";#N/A,#N/A,TRUE,"STEEL";#N/A,#N/A,TRUE,"INT-Table";#N/A,#N/A,TRUE,"STEEL";#N/A,#N/A,TRUE,"Door"}</definedName>
    <definedName name="ssss_5" localSheetId="3" hidden="1">{#N/A,#N/A,TRUE,"Basic";#N/A,#N/A,TRUE,"EXT-TABLE";#N/A,#N/A,TRUE,"STEEL";#N/A,#N/A,TRUE,"INT-Table";#N/A,#N/A,TRUE,"STEEL";#N/A,#N/A,TRUE,"Door"}</definedName>
    <definedName name="ssss_5" localSheetId="2" hidden="1">{#N/A,#N/A,TRUE,"Basic";#N/A,#N/A,TRUE,"EXT-TABLE";#N/A,#N/A,TRUE,"STEEL";#N/A,#N/A,TRUE,"INT-Table";#N/A,#N/A,TRUE,"STEEL";#N/A,#N/A,TRUE,"Door"}</definedName>
    <definedName name="ssss_5" localSheetId="4" hidden="1">{#N/A,#N/A,TRUE,"Basic";#N/A,#N/A,TRUE,"EXT-TABLE";#N/A,#N/A,TRUE,"STEEL";#N/A,#N/A,TRUE,"INT-Table";#N/A,#N/A,TRUE,"STEEL";#N/A,#N/A,TRUE,"Door"}</definedName>
    <definedName name="ssss_5" localSheetId="16" hidden="1">{#N/A,#N/A,TRUE,"Basic";#N/A,#N/A,TRUE,"EXT-TABLE";#N/A,#N/A,TRUE,"STEEL";#N/A,#N/A,TRUE,"INT-Table";#N/A,#N/A,TRUE,"STEEL";#N/A,#N/A,TRUE,"Door"}</definedName>
    <definedName name="ssss_5" localSheetId="21" hidden="1">{#N/A,#N/A,TRUE,"Basic";#N/A,#N/A,TRUE,"EXT-TABLE";#N/A,#N/A,TRUE,"STEEL";#N/A,#N/A,TRUE,"INT-Table";#N/A,#N/A,TRUE,"STEEL";#N/A,#N/A,TRUE,"Door"}</definedName>
    <definedName name="ssss_5" localSheetId="5" hidden="1">{#N/A,#N/A,TRUE,"Basic";#N/A,#N/A,TRUE,"EXT-TABLE";#N/A,#N/A,TRUE,"STEEL";#N/A,#N/A,TRUE,"INT-Table";#N/A,#N/A,TRUE,"STEEL";#N/A,#N/A,TRUE,"Door"}</definedName>
    <definedName name="ssss_5" localSheetId="13" hidden="1">{#N/A,#N/A,TRUE,"Basic";#N/A,#N/A,TRUE,"EXT-TABLE";#N/A,#N/A,TRUE,"STEEL";#N/A,#N/A,TRUE,"INT-Table";#N/A,#N/A,TRUE,"STEEL";#N/A,#N/A,TRUE,"Door"}</definedName>
    <definedName name="ssss_5" localSheetId="14" hidden="1">{#N/A,#N/A,TRUE,"Basic";#N/A,#N/A,TRUE,"EXT-TABLE";#N/A,#N/A,TRUE,"STEEL";#N/A,#N/A,TRUE,"INT-Table";#N/A,#N/A,TRUE,"STEEL";#N/A,#N/A,TRUE,"Door"}</definedName>
    <definedName name="ssss_5" localSheetId="15" hidden="1">{#N/A,#N/A,TRUE,"Basic";#N/A,#N/A,TRUE,"EXT-TABLE";#N/A,#N/A,TRUE,"STEEL";#N/A,#N/A,TRUE,"INT-Table";#N/A,#N/A,TRUE,"STEEL";#N/A,#N/A,TRUE,"Door"}</definedName>
    <definedName name="ssss_5" hidden="1">{#N/A,#N/A,TRUE,"Basic";#N/A,#N/A,TRUE,"EXT-TABLE";#N/A,#N/A,TRUE,"STEEL";#N/A,#N/A,TRUE,"INT-Table";#N/A,#N/A,TRUE,"STEEL";#N/A,#N/A,TRUE,"Door"}</definedName>
    <definedName name="ssss_5_1" localSheetId="3" hidden="1">{#N/A,#N/A,TRUE,"Basic";#N/A,#N/A,TRUE,"EXT-TABLE";#N/A,#N/A,TRUE,"STEEL";#N/A,#N/A,TRUE,"INT-Table";#N/A,#N/A,TRUE,"STEEL";#N/A,#N/A,TRUE,"Door"}</definedName>
    <definedName name="ssss_5_1" localSheetId="2" hidden="1">{#N/A,#N/A,TRUE,"Basic";#N/A,#N/A,TRUE,"EXT-TABLE";#N/A,#N/A,TRUE,"STEEL";#N/A,#N/A,TRUE,"INT-Table";#N/A,#N/A,TRUE,"STEEL";#N/A,#N/A,TRUE,"Door"}</definedName>
    <definedName name="ssss_5_1" localSheetId="4" hidden="1">{#N/A,#N/A,TRUE,"Basic";#N/A,#N/A,TRUE,"EXT-TABLE";#N/A,#N/A,TRUE,"STEEL";#N/A,#N/A,TRUE,"INT-Table";#N/A,#N/A,TRUE,"STEEL";#N/A,#N/A,TRUE,"Door"}</definedName>
    <definedName name="ssss_5_1" localSheetId="16" hidden="1">{#N/A,#N/A,TRUE,"Basic";#N/A,#N/A,TRUE,"EXT-TABLE";#N/A,#N/A,TRUE,"STEEL";#N/A,#N/A,TRUE,"INT-Table";#N/A,#N/A,TRUE,"STEEL";#N/A,#N/A,TRUE,"Door"}</definedName>
    <definedName name="ssss_5_1" localSheetId="21" hidden="1">{#N/A,#N/A,TRUE,"Basic";#N/A,#N/A,TRUE,"EXT-TABLE";#N/A,#N/A,TRUE,"STEEL";#N/A,#N/A,TRUE,"INT-Table";#N/A,#N/A,TRUE,"STEEL";#N/A,#N/A,TRUE,"Door"}</definedName>
    <definedName name="ssss_5_1" localSheetId="5" hidden="1">{#N/A,#N/A,TRUE,"Basic";#N/A,#N/A,TRUE,"EXT-TABLE";#N/A,#N/A,TRUE,"STEEL";#N/A,#N/A,TRUE,"INT-Table";#N/A,#N/A,TRUE,"STEEL";#N/A,#N/A,TRUE,"Door"}</definedName>
    <definedName name="ssss_5_1" localSheetId="13" hidden="1">{#N/A,#N/A,TRUE,"Basic";#N/A,#N/A,TRUE,"EXT-TABLE";#N/A,#N/A,TRUE,"STEEL";#N/A,#N/A,TRUE,"INT-Table";#N/A,#N/A,TRUE,"STEEL";#N/A,#N/A,TRUE,"Door"}</definedName>
    <definedName name="ssss_5_1" localSheetId="14" hidden="1">{#N/A,#N/A,TRUE,"Basic";#N/A,#N/A,TRUE,"EXT-TABLE";#N/A,#N/A,TRUE,"STEEL";#N/A,#N/A,TRUE,"INT-Table";#N/A,#N/A,TRUE,"STEEL";#N/A,#N/A,TRUE,"Door"}</definedName>
    <definedName name="ssss_5_1" localSheetId="15" hidden="1">{#N/A,#N/A,TRUE,"Basic";#N/A,#N/A,TRUE,"EXT-TABLE";#N/A,#N/A,TRUE,"STEEL";#N/A,#N/A,TRUE,"INT-Table";#N/A,#N/A,TRUE,"STEEL";#N/A,#N/A,TRUE,"Door"}</definedName>
    <definedName name="ssss_5_1" hidden="1">{#N/A,#N/A,TRUE,"Basic";#N/A,#N/A,TRUE,"EXT-TABLE";#N/A,#N/A,TRUE,"STEEL";#N/A,#N/A,TRUE,"INT-Table";#N/A,#N/A,TRUE,"STEEL";#N/A,#N/A,TRUE,"Door"}</definedName>
    <definedName name="ssss_5_2" localSheetId="3" hidden="1">{#N/A,#N/A,TRUE,"Basic";#N/A,#N/A,TRUE,"EXT-TABLE";#N/A,#N/A,TRUE,"STEEL";#N/A,#N/A,TRUE,"INT-Table";#N/A,#N/A,TRUE,"STEEL";#N/A,#N/A,TRUE,"Door"}</definedName>
    <definedName name="ssss_5_2" localSheetId="2" hidden="1">{#N/A,#N/A,TRUE,"Basic";#N/A,#N/A,TRUE,"EXT-TABLE";#N/A,#N/A,TRUE,"STEEL";#N/A,#N/A,TRUE,"INT-Table";#N/A,#N/A,TRUE,"STEEL";#N/A,#N/A,TRUE,"Door"}</definedName>
    <definedName name="ssss_5_2" localSheetId="4" hidden="1">{#N/A,#N/A,TRUE,"Basic";#N/A,#N/A,TRUE,"EXT-TABLE";#N/A,#N/A,TRUE,"STEEL";#N/A,#N/A,TRUE,"INT-Table";#N/A,#N/A,TRUE,"STEEL";#N/A,#N/A,TRUE,"Door"}</definedName>
    <definedName name="ssss_5_2" localSheetId="16" hidden="1">{#N/A,#N/A,TRUE,"Basic";#N/A,#N/A,TRUE,"EXT-TABLE";#N/A,#N/A,TRUE,"STEEL";#N/A,#N/A,TRUE,"INT-Table";#N/A,#N/A,TRUE,"STEEL";#N/A,#N/A,TRUE,"Door"}</definedName>
    <definedName name="ssss_5_2" localSheetId="21" hidden="1">{#N/A,#N/A,TRUE,"Basic";#N/A,#N/A,TRUE,"EXT-TABLE";#N/A,#N/A,TRUE,"STEEL";#N/A,#N/A,TRUE,"INT-Table";#N/A,#N/A,TRUE,"STEEL";#N/A,#N/A,TRUE,"Door"}</definedName>
    <definedName name="ssss_5_2" localSheetId="5" hidden="1">{#N/A,#N/A,TRUE,"Basic";#N/A,#N/A,TRUE,"EXT-TABLE";#N/A,#N/A,TRUE,"STEEL";#N/A,#N/A,TRUE,"INT-Table";#N/A,#N/A,TRUE,"STEEL";#N/A,#N/A,TRUE,"Door"}</definedName>
    <definedName name="ssss_5_2" localSheetId="13" hidden="1">{#N/A,#N/A,TRUE,"Basic";#N/A,#N/A,TRUE,"EXT-TABLE";#N/A,#N/A,TRUE,"STEEL";#N/A,#N/A,TRUE,"INT-Table";#N/A,#N/A,TRUE,"STEEL";#N/A,#N/A,TRUE,"Door"}</definedName>
    <definedName name="ssss_5_2" localSheetId="14" hidden="1">{#N/A,#N/A,TRUE,"Basic";#N/A,#N/A,TRUE,"EXT-TABLE";#N/A,#N/A,TRUE,"STEEL";#N/A,#N/A,TRUE,"INT-Table";#N/A,#N/A,TRUE,"STEEL";#N/A,#N/A,TRUE,"Door"}</definedName>
    <definedName name="ssss_5_2" localSheetId="15" hidden="1">{#N/A,#N/A,TRUE,"Basic";#N/A,#N/A,TRUE,"EXT-TABLE";#N/A,#N/A,TRUE,"STEEL";#N/A,#N/A,TRUE,"INT-Table";#N/A,#N/A,TRUE,"STEEL";#N/A,#N/A,TRUE,"Door"}</definedName>
    <definedName name="ssss_5_2" hidden="1">{#N/A,#N/A,TRUE,"Basic";#N/A,#N/A,TRUE,"EXT-TABLE";#N/A,#N/A,TRUE,"STEEL";#N/A,#N/A,TRUE,"INT-Table";#N/A,#N/A,TRUE,"STEEL";#N/A,#N/A,TRUE,"Door"}</definedName>
    <definedName name="ssssss" localSheetId="3" hidden="1">{"'现金流量表（全部投资）'!$B$4:$P$23"}</definedName>
    <definedName name="ssssss" localSheetId="2" hidden="1">{"'现金流量表（全部投资）'!$B$4:$P$23"}</definedName>
    <definedName name="ssssss" localSheetId="4" hidden="1">{"'现金流量表（全部投资）'!$B$4:$P$23"}</definedName>
    <definedName name="ssssss" localSheetId="16" hidden="1">{"'现金流量表（全部投资）'!$B$4:$P$23"}</definedName>
    <definedName name="ssssss" localSheetId="21" hidden="1">{"'现金流量表（全部投资）'!$B$4:$P$23"}</definedName>
    <definedName name="ssssss" localSheetId="5" hidden="1">{"'现金流量表（全部投资）'!$B$4:$P$23"}</definedName>
    <definedName name="ssssss" localSheetId="13" hidden="1">{"'现金流量表（全部投资）'!$B$4:$P$23"}</definedName>
    <definedName name="ssssss" localSheetId="14" hidden="1">{"'现金流量表（全部投资）'!$B$4:$P$23"}</definedName>
    <definedName name="ssssss" localSheetId="15" hidden="1">{"'现金流量表（全部投资）'!$B$4:$P$23"}</definedName>
    <definedName name="ssssss" hidden="1">{"'现金流量表（全部投资）'!$B$4:$P$23"}</definedName>
    <definedName name="sssssssssssssssssss" localSheetId="3" hidden="1">{#N/A,#N/A,TRUE,"Basic";#N/A,#N/A,TRUE,"EXT-TABLE";#N/A,#N/A,TRUE,"STEEL";#N/A,#N/A,TRUE,"INT-Table";#N/A,#N/A,TRUE,"STEEL";#N/A,#N/A,TRUE,"Door"}</definedName>
    <definedName name="sssssssssssssssssss" localSheetId="2" hidden="1">{#N/A,#N/A,TRUE,"Basic";#N/A,#N/A,TRUE,"EXT-TABLE";#N/A,#N/A,TRUE,"STEEL";#N/A,#N/A,TRUE,"INT-Table";#N/A,#N/A,TRUE,"STEEL";#N/A,#N/A,TRUE,"Door"}</definedName>
    <definedName name="sssssssssssssssssss" localSheetId="4" hidden="1">{#N/A,#N/A,TRUE,"Basic";#N/A,#N/A,TRUE,"EXT-TABLE";#N/A,#N/A,TRUE,"STEEL";#N/A,#N/A,TRUE,"INT-Table";#N/A,#N/A,TRUE,"STEEL";#N/A,#N/A,TRUE,"Door"}</definedName>
    <definedName name="sssssssssssssssssss" localSheetId="16" hidden="1">{#N/A,#N/A,TRUE,"Basic";#N/A,#N/A,TRUE,"EXT-TABLE";#N/A,#N/A,TRUE,"STEEL";#N/A,#N/A,TRUE,"INT-Table";#N/A,#N/A,TRUE,"STEEL";#N/A,#N/A,TRUE,"Door"}</definedName>
    <definedName name="sssssssssssssssssss" localSheetId="21" hidden="1">{#N/A,#N/A,TRUE,"Basic";#N/A,#N/A,TRUE,"EXT-TABLE";#N/A,#N/A,TRUE,"STEEL";#N/A,#N/A,TRUE,"INT-Table";#N/A,#N/A,TRUE,"STEEL";#N/A,#N/A,TRUE,"Door"}</definedName>
    <definedName name="sssssssssssssssssss" localSheetId="5" hidden="1">{#N/A,#N/A,TRUE,"Basic";#N/A,#N/A,TRUE,"EXT-TABLE";#N/A,#N/A,TRUE,"STEEL";#N/A,#N/A,TRUE,"INT-Table";#N/A,#N/A,TRUE,"STEEL";#N/A,#N/A,TRUE,"Door"}</definedName>
    <definedName name="sssssssssssssssssss" localSheetId="13" hidden="1">{#N/A,#N/A,TRUE,"Basic";#N/A,#N/A,TRUE,"EXT-TABLE";#N/A,#N/A,TRUE,"STEEL";#N/A,#N/A,TRUE,"INT-Table";#N/A,#N/A,TRUE,"STEEL";#N/A,#N/A,TRUE,"Door"}</definedName>
    <definedName name="sssssssssssssssssss" localSheetId="14" hidden="1">{#N/A,#N/A,TRUE,"Basic";#N/A,#N/A,TRUE,"EXT-TABLE";#N/A,#N/A,TRUE,"STEEL";#N/A,#N/A,TRUE,"INT-Table";#N/A,#N/A,TRUE,"STEEL";#N/A,#N/A,TRUE,"Door"}</definedName>
    <definedName name="sssssssssssssssssss" localSheetId="15" hidden="1">{#N/A,#N/A,TRUE,"Basic";#N/A,#N/A,TRUE,"EXT-TABLE";#N/A,#N/A,TRUE,"STEEL";#N/A,#N/A,TRUE,"INT-Table";#N/A,#N/A,TRUE,"STEEL";#N/A,#N/A,TRUE,"Door"}</definedName>
    <definedName name="sssssssssssssssssss" hidden="1">{#N/A,#N/A,TRUE,"Basic";#N/A,#N/A,TRUE,"EXT-TABLE";#N/A,#N/A,TRUE,"STEEL";#N/A,#N/A,TRUE,"INT-Table";#N/A,#N/A,TRUE,"STEEL";#N/A,#N/A,TRUE,"Door"}</definedName>
    <definedName name="Stack_Area" localSheetId="3">'[41]Noise (3)'!$O$55</definedName>
    <definedName name="Stack_Area" localSheetId="2">'[41]Noise (3)'!$O$55</definedName>
    <definedName name="Stack_Area" localSheetId="4">'[41]Noise (3)'!$O$55</definedName>
    <definedName name="Stack_Area" localSheetId="16">'[41]Noise (3)'!$O$55</definedName>
    <definedName name="Stack_Area" localSheetId="21">'[41]Noise (3)'!$O$55</definedName>
    <definedName name="Stack_Area" localSheetId="5">'[41]Noise (3)'!$O$55</definedName>
    <definedName name="Stack_Area" localSheetId="13">'[41]Noise (3)'!$O$55</definedName>
    <definedName name="Stack_Area" localSheetId="18">'[41]Noise (3)'!$O$55</definedName>
    <definedName name="Stack_Area" localSheetId="14">'[41]Noise (3)'!$O$55</definedName>
    <definedName name="Stack_Area" localSheetId="15">'[41]Noise (3)'!$O$55</definedName>
    <definedName name="Stack_Area">'[41]Noise (3)'!$O$55</definedName>
    <definedName name="StackType" localSheetId="3">'[41]Noise (3)'!$C$9</definedName>
    <definedName name="StackType" localSheetId="2">'[41]Noise (3)'!$C$9</definedName>
    <definedName name="StackType" localSheetId="4">'[41]Noise (3)'!$C$9</definedName>
    <definedName name="StackType" localSheetId="16">'[41]Noise (3)'!$C$9</definedName>
    <definedName name="StackType" localSheetId="21">'[41]Noise (3)'!$C$9</definedName>
    <definedName name="StackType" localSheetId="5">'[41]Noise (3)'!$C$9</definedName>
    <definedName name="StackType" localSheetId="13">'[41]Noise (3)'!$C$9</definedName>
    <definedName name="StackType" localSheetId="18">'[41]Noise (3)'!$C$9</definedName>
    <definedName name="StackType" localSheetId="14">'[41]Noise (3)'!$C$9</definedName>
    <definedName name="StackType" localSheetId="15">'[41]Noise (3)'!$C$9</definedName>
    <definedName name="StackType">'[41]Noise (3)'!$C$9</definedName>
    <definedName name="Staggered" localSheetId="3">'[41]Noise (3)'!$C$36</definedName>
    <definedName name="Staggered" localSheetId="2">'[41]Noise (3)'!$C$36</definedName>
    <definedName name="Staggered" localSheetId="4">'[41]Noise (3)'!$C$36</definedName>
    <definedName name="Staggered" localSheetId="16">'[41]Noise (3)'!$C$36</definedName>
    <definedName name="Staggered" localSheetId="21">'[41]Noise (3)'!$C$36</definedName>
    <definedName name="Staggered" localSheetId="5">'[41]Noise (3)'!$C$36</definedName>
    <definedName name="Staggered" localSheetId="13">'[41]Noise (3)'!$C$36</definedName>
    <definedName name="Staggered" localSheetId="18">'[41]Noise (3)'!$C$36</definedName>
    <definedName name="Staggered" localSheetId="14">'[41]Noise (3)'!$C$36</definedName>
    <definedName name="Staggered" localSheetId="15">'[41]Noise (3)'!$C$36</definedName>
    <definedName name="Staggered">'[41]Noise (3)'!$C$36</definedName>
    <definedName name="StaggeredTable" localSheetId="3">[41]Tables!$A$70:$A$72</definedName>
    <definedName name="StaggeredTable" localSheetId="2">[41]Tables!$A$70:$A$72</definedName>
    <definedName name="StaggeredTable" localSheetId="4">[41]Tables!$A$70:$A$72</definedName>
    <definedName name="StaggeredTable" localSheetId="16">[41]Tables!$A$70:$A$72</definedName>
    <definedName name="StaggeredTable" localSheetId="21">[41]Tables!$A$70:$A$72</definedName>
    <definedName name="StaggeredTable" localSheetId="5">[41]Tables!$A$70:$A$72</definedName>
    <definedName name="StaggeredTable" localSheetId="13">[41]Tables!$A$70:$A$72</definedName>
    <definedName name="StaggeredTable" localSheetId="18">[41]Tables!$A$70:$A$72</definedName>
    <definedName name="StaggeredTable" localSheetId="14">[41]Tables!$A$70:$A$72</definedName>
    <definedName name="StaggeredTable" localSheetId="15">[41]Tables!$A$70:$A$72</definedName>
    <definedName name="StaggeredTable">[41]Tables!$A$70:$A$72</definedName>
    <definedName name="Stahlbau_Eigenfertigung">#REF!</definedName>
    <definedName name="Stahlbauvarianten">#REF!</definedName>
    <definedName name="Stair" localSheetId="3">#REF!</definedName>
    <definedName name="Stair" localSheetId="9">#REF!</definedName>
    <definedName name="Stair" localSheetId="8">#REF!</definedName>
    <definedName name="Stair" localSheetId="0">#REF!</definedName>
    <definedName name="Stair" localSheetId="10">#REF!</definedName>
    <definedName name="Stair" localSheetId="6">#REF!</definedName>
    <definedName name="Stair" localSheetId="12">#REF!</definedName>
    <definedName name="Stair" localSheetId="11">#REF!</definedName>
    <definedName name="Stair" localSheetId="1">#REF!</definedName>
    <definedName name="Stair" localSheetId="2">#REF!</definedName>
    <definedName name="Stair" localSheetId="4">#REF!</definedName>
    <definedName name="Stair" localSheetId="16">#REF!</definedName>
    <definedName name="Stair" localSheetId="21">#REF!</definedName>
    <definedName name="Stair" localSheetId="5">#REF!</definedName>
    <definedName name="Stair" localSheetId="7">#REF!</definedName>
    <definedName name="Stair" localSheetId="13">#REF!</definedName>
    <definedName name="Stair" localSheetId="18">#REF!</definedName>
    <definedName name="Stair" localSheetId="14">#REF!</definedName>
    <definedName name="Stair" localSheetId="15">#REF!</definedName>
    <definedName name="STAIR" hidden="1">{"'장비'!$A$3:$M$12"}</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d_Splitter_Plate" localSheetId="3">'[41]Noise (3)'!$O$42</definedName>
    <definedName name="Std_Splitter_Plate" localSheetId="2">'[41]Noise (3)'!$O$42</definedName>
    <definedName name="Std_Splitter_Plate" localSheetId="4">'[41]Noise (3)'!$O$42</definedName>
    <definedName name="Std_Splitter_Plate" localSheetId="16">'[41]Noise (3)'!$O$42</definedName>
    <definedName name="Std_Splitter_Plate" localSheetId="21">'[41]Noise (3)'!$O$42</definedName>
    <definedName name="Std_Splitter_Plate" localSheetId="5">'[41]Noise (3)'!$O$42</definedName>
    <definedName name="Std_Splitter_Plate" localSheetId="13">'[41]Noise (3)'!$O$42</definedName>
    <definedName name="Std_Splitter_Plate" localSheetId="18">'[41]Noise (3)'!$O$42</definedName>
    <definedName name="Std_Splitter_Plate" localSheetId="14">'[41]Noise (3)'!$O$42</definedName>
    <definedName name="Std_Splitter_Plate" localSheetId="15">'[41]Noise (3)'!$O$42</definedName>
    <definedName name="Std_Splitter_Plate">'[41]Noise (3)'!$O$42</definedName>
    <definedName name="SteelPrice" localSheetId="3">[51]Cover!$D$15</definedName>
    <definedName name="SteelPrice" localSheetId="2">[51]Cover!$D$15</definedName>
    <definedName name="SteelPrice" localSheetId="4">[51]Cover!$D$15</definedName>
    <definedName name="SteelPrice" localSheetId="16">[51]Cover!$D$15</definedName>
    <definedName name="SteelPrice" localSheetId="21">[51]Cover!$D$15</definedName>
    <definedName name="SteelPrice" localSheetId="5">[51]Cover!$D$15</definedName>
    <definedName name="SteelPrice" localSheetId="13">[51]Cover!$D$15</definedName>
    <definedName name="SteelPrice" localSheetId="18">[51]Cover!$D$15</definedName>
    <definedName name="SteelPrice" localSheetId="14">[51]Cover!$D$15</definedName>
    <definedName name="SteelPrice" localSheetId="15">[51]Cover!$D$15</definedName>
    <definedName name="SteelPrice">[51]Cover!$D$15</definedName>
    <definedName name="Stellmotor">#REF!</definedName>
    <definedName name="Stot" localSheetId="3">[51]Summary!$F$11</definedName>
    <definedName name="Stot" localSheetId="2">[51]Summary!$F$11</definedName>
    <definedName name="Stot" localSheetId="4">[51]Summary!$F$11</definedName>
    <definedName name="Stot" localSheetId="16">[51]Summary!$F$11</definedName>
    <definedName name="Stot" localSheetId="21">[51]Summary!$F$11</definedName>
    <definedName name="Stot" localSheetId="5">[51]Summary!$F$11</definedName>
    <definedName name="Stot" localSheetId="13">[51]Summary!$F$11</definedName>
    <definedName name="Stot" localSheetId="18">[51]Summary!$F$11</definedName>
    <definedName name="Stot" localSheetId="14">[51]Summary!$F$11</definedName>
    <definedName name="Stot" localSheetId="15">[51]Summary!$F$11</definedName>
    <definedName name="Stot">[51]Summary!$F$11</definedName>
    <definedName name="STR" localSheetId="3" hidden="1">{#N/A,#N/A,FALSE,"Project Cost Summary";#N/A,#N/A,FALSE,"Man Hour Summary"}</definedName>
    <definedName name="STR" localSheetId="9" hidden="1">{#N/A,#N/A,FALSE,"Project Cost Summary";#N/A,#N/A,FALSE,"Man Hour Summary"}</definedName>
    <definedName name="STR" localSheetId="8" hidden="1">{#N/A,#N/A,FALSE,"Project Cost Summary";#N/A,#N/A,FALSE,"Man Hour Summary"}</definedName>
    <definedName name="STR" localSheetId="0" hidden="1">{#N/A,#N/A,FALSE,"Project Cost Summary";#N/A,#N/A,FALSE,"Man Hour Summary"}</definedName>
    <definedName name="STR" localSheetId="10" hidden="1">{#N/A,#N/A,FALSE,"Project Cost Summary";#N/A,#N/A,FALSE,"Man Hour Summary"}</definedName>
    <definedName name="STR" localSheetId="6" hidden="1">{#N/A,#N/A,FALSE,"Project Cost Summary";#N/A,#N/A,FALSE,"Man Hour Summary"}</definedName>
    <definedName name="STR" localSheetId="12" hidden="1">{#N/A,#N/A,FALSE,"Project Cost Summary";#N/A,#N/A,FALSE,"Man Hour Summary"}</definedName>
    <definedName name="STR" localSheetId="11" hidden="1">{#N/A,#N/A,FALSE,"Project Cost Summary";#N/A,#N/A,FALSE,"Man Hour Summary"}</definedName>
    <definedName name="STR" localSheetId="1" hidden="1">{#N/A,#N/A,FALSE,"Project Cost Summary";#N/A,#N/A,FALSE,"Man Hour Summary"}</definedName>
    <definedName name="STR" localSheetId="2" hidden="1">{#N/A,#N/A,FALSE,"Project Cost Summary";#N/A,#N/A,FALSE,"Man Hour Summary"}</definedName>
    <definedName name="STR" localSheetId="4" hidden="1">{#N/A,#N/A,FALSE,"Project Cost Summary";#N/A,#N/A,FALSE,"Man Hour Summary"}</definedName>
    <definedName name="STR" localSheetId="16" hidden="1">{#N/A,#N/A,FALSE,"Project Cost Summary";#N/A,#N/A,FALSE,"Man Hour Summary"}</definedName>
    <definedName name="STR" localSheetId="21" hidden="1">{#N/A,#N/A,FALSE,"Project Cost Summary";#N/A,#N/A,FALSE,"Man Hour Summary"}</definedName>
    <definedName name="STR" localSheetId="5" hidden="1">{#N/A,#N/A,FALSE,"Project Cost Summary";#N/A,#N/A,FALSE,"Man Hour Summary"}</definedName>
    <definedName name="STR" localSheetId="23" hidden="1">{#N/A,#N/A,FALSE,"Project Cost Summary";#N/A,#N/A,FALSE,"Man Hour Summary"}</definedName>
    <definedName name="STR" localSheetId="7" hidden="1">{#N/A,#N/A,FALSE,"Project Cost Summary";#N/A,#N/A,FALSE,"Man Hour Summary"}</definedName>
    <definedName name="STR" localSheetId="13" hidden="1">{#N/A,#N/A,FALSE,"Project Cost Summary";#N/A,#N/A,FALSE,"Man Hour Summary"}</definedName>
    <definedName name="STR" localSheetId="18" hidden="1">{#N/A,#N/A,FALSE,"Project Cost Summary";#N/A,#N/A,FALSE,"Man Hour Summary"}</definedName>
    <definedName name="STR" localSheetId="14" hidden="1">{#N/A,#N/A,FALSE,"Project Cost Summary";#N/A,#N/A,FALSE,"Man Hour Summary"}</definedName>
    <definedName name="STR" localSheetId="15" hidden="1">{#N/A,#N/A,FALSE,"Project Cost Summary";#N/A,#N/A,FALSE,"Man Hour Summary"}</definedName>
    <definedName name="STR" hidden="1">{#N/A,#N/A,FALSE,"Project Cost Summary";#N/A,#N/A,FALSE,"Man Hour Summary"}</definedName>
    <definedName name="StressCode" localSheetId="23">#REF!</definedName>
    <definedName name="StressCode">#REF!</definedName>
    <definedName name="Structural" localSheetId="3">[51]Summary!$D$11</definedName>
    <definedName name="Structural" localSheetId="2">[51]Summary!$D$11</definedName>
    <definedName name="Structural" localSheetId="4">[51]Summary!$D$11</definedName>
    <definedName name="Structural" localSheetId="16">[51]Summary!$D$11</definedName>
    <definedName name="Structural" localSheetId="21">[51]Summary!$D$11</definedName>
    <definedName name="Structural" localSheetId="5">[51]Summary!$D$11</definedName>
    <definedName name="Structural" localSheetId="13">[51]Summary!$D$11</definedName>
    <definedName name="Structural" localSheetId="18">[51]Summary!$D$11</definedName>
    <definedName name="Structural" localSheetId="14">[51]Summary!$D$11</definedName>
    <definedName name="Structural" localSheetId="15">[51]Summary!$D$11</definedName>
    <definedName name="Structural">[51]Summary!$D$11</definedName>
    <definedName name="StudPattern" localSheetId="3">[34]DATA_LIST!$D$4:$D$9</definedName>
    <definedName name="StudPattern" localSheetId="2">[34]DATA_LIST!$D$4:$D$9</definedName>
    <definedName name="StudPattern" localSheetId="4">[34]DATA_LIST!$D$4:$D$9</definedName>
    <definedName name="StudPattern" localSheetId="16">[34]DATA_LIST!$D$4:$D$9</definedName>
    <definedName name="StudPattern" localSheetId="21">[34]DATA_LIST!$D$4:$D$9</definedName>
    <definedName name="StudPattern" localSheetId="5">[34]DATA_LIST!$D$4:$D$9</definedName>
    <definedName name="StudPattern" localSheetId="13">[34]DATA_LIST!$D$4:$D$9</definedName>
    <definedName name="StudPattern" localSheetId="18">[34]DATA_LIST!$D$4:$D$9</definedName>
    <definedName name="StudPattern" localSheetId="14">[34]DATA_LIST!$D$4:$D$9</definedName>
    <definedName name="StudPattern" localSheetId="15">[34]DATA_LIST!$D$4:$D$9</definedName>
    <definedName name="StudPattern">[34]DATA_LIST!$D$4:$D$9</definedName>
    <definedName name="SUB_FC" localSheetId="23">#REF!</definedName>
    <definedName name="SUB_FC">#REF!</definedName>
    <definedName name="SUB_LC" localSheetId="23">#REF!</definedName>
    <definedName name="SUB_LC">#REF!</definedName>
    <definedName name="Subject">#REF!</definedName>
    <definedName name="SUM" localSheetId="3">#REF!,#REF!</definedName>
    <definedName name="SUM" localSheetId="9">#REF!,#REF!</definedName>
    <definedName name="SUM" localSheetId="8">#REF!,#REF!</definedName>
    <definedName name="SUM" localSheetId="0">#REF!,#REF!</definedName>
    <definedName name="SUM" localSheetId="10">#REF!,#REF!</definedName>
    <definedName name="SUM" localSheetId="6">#REF!,#REF!</definedName>
    <definedName name="SUM" localSheetId="12">#REF!,#REF!</definedName>
    <definedName name="SUM" localSheetId="11">#REF!,#REF!</definedName>
    <definedName name="SUM" localSheetId="1">#REF!,#REF!</definedName>
    <definedName name="SUM" localSheetId="2">#REF!,#REF!</definedName>
    <definedName name="SUM" localSheetId="4">#REF!,#REF!</definedName>
    <definedName name="SUM" localSheetId="16">#REF!,#REF!</definedName>
    <definedName name="SUM" localSheetId="21">#REF!,#REF!</definedName>
    <definedName name="SUM" localSheetId="5">#REF!,#REF!</definedName>
    <definedName name="SUM" localSheetId="7">#REF!,#REF!</definedName>
    <definedName name="SUM" localSheetId="13">#REF!,#REF!</definedName>
    <definedName name="SUM" localSheetId="18">#REF!,#REF!</definedName>
    <definedName name="SUM" localSheetId="14">#REF!,#REF!</definedName>
    <definedName name="SUM" localSheetId="15">#REF!,#REF!</definedName>
    <definedName name="sum" hidden="1">{#N/A,#N/A,TRUE,"Basic";#N/A,#N/A,TRUE,"EXT-TABLE";#N/A,#N/A,TRUE,"STEEL";#N/A,#N/A,TRUE,"INT-Table";#N/A,#N/A,TRUE,"STEEL";#N/A,#N/A,TRUE,"Door"}</definedName>
    <definedName name="sum_1" localSheetId="3" hidden="1">{#N/A,#N/A,TRUE,"Basic";#N/A,#N/A,TRUE,"EXT-TABLE";#N/A,#N/A,TRUE,"STEEL";#N/A,#N/A,TRUE,"INT-Table";#N/A,#N/A,TRUE,"STEEL";#N/A,#N/A,TRUE,"Door"}</definedName>
    <definedName name="sum_1" localSheetId="2" hidden="1">{#N/A,#N/A,TRUE,"Basic";#N/A,#N/A,TRUE,"EXT-TABLE";#N/A,#N/A,TRUE,"STEEL";#N/A,#N/A,TRUE,"INT-Table";#N/A,#N/A,TRUE,"STEEL";#N/A,#N/A,TRUE,"Door"}</definedName>
    <definedName name="sum_1" localSheetId="4" hidden="1">{#N/A,#N/A,TRUE,"Basic";#N/A,#N/A,TRUE,"EXT-TABLE";#N/A,#N/A,TRUE,"STEEL";#N/A,#N/A,TRUE,"INT-Table";#N/A,#N/A,TRUE,"STEEL";#N/A,#N/A,TRUE,"Door"}</definedName>
    <definedName name="sum_1" localSheetId="16" hidden="1">{#N/A,#N/A,TRUE,"Basic";#N/A,#N/A,TRUE,"EXT-TABLE";#N/A,#N/A,TRUE,"STEEL";#N/A,#N/A,TRUE,"INT-Table";#N/A,#N/A,TRUE,"STEEL";#N/A,#N/A,TRUE,"Door"}</definedName>
    <definedName name="sum_1" localSheetId="21" hidden="1">{#N/A,#N/A,TRUE,"Basic";#N/A,#N/A,TRUE,"EXT-TABLE";#N/A,#N/A,TRUE,"STEEL";#N/A,#N/A,TRUE,"INT-Table";#N/A,#N/A,TRUE,"STEEL";#N/A,#N/A,TRUE,"Door"}</definedName>
    <definedName name="sum_1" localSheetId="5" hidden="1">{#N/A,#N/A,TRUE,"Basic";#N/A,#N/A,TRUE,"EXT-TABLE";#N/A,#N/A,TRUE,"STEEL";#N/A,#N/A,TRUE,"INT-Table";#N/A,#N/A,TRUE,"STEEL";#N/A,#N/A,TRUE,"Door"}</definedName>
    <definedName name="sum_1" localSheetId="13" hidden="1">{#N/A,#N/A,TRUE,"Basic";#N/A,#N/A,TRUE,"EXT-TABLE";#N/A,#N/A,TRUE,"STEEL";#N/A,#N/A,TRUE,"INT-Table";#N/A,#N/A,TRUE,"STEEL";#N/A,#N/A,TRUE,"Door"}</definedName>
    <definedName name="sum_1" localSheetId="14" hidden="1">{#N/A,#N/A,TRUE,"Basic";#N/A,#N/A,TRUE,"EXT-TABLE";#N/A,#N/A,TRUE,"STEEL";#N/A,#N/A,TRUE,"INT-Table";#N/A,#N/A,TRUE,"STEEL";#N/A,#N/A,TRUE,"Door"}</definedName>
    <definedName name="sum_1" localSheetId="15" hidden="1">{#N/A,#N/A,TRUE,"Basic";#N/A,#N/A,TRUE,"EXT-TABLE";#N/A,#N/A,TRUE,"STEEL";#N/A,#N/A,TRUE,"INT-Table";#N/A,#N/A,TRUE,"STEEL";#N/A,#N/A,TRUE,"Door"}</definedName>
    <definedName name="sum_1" hidden="1">{#N/A,#N/A,TRUE,"Basic";#N/A,#N/A,TRUE,"EXT-TABLE";#N/A,#N/A,TRUE,"STEEL";#N/A,#N/A,TRUE,"INT-Table";#N/A,#N/A,TRUE,"STEEL";#N/A,#N/A,TRUE,"Door"}</definedName>
    <definedName name="sum_1_1" localSheetId="3" hidden="1">{#N/A,#N/A,TRUE,"Basic";#N/A,#N/A,TRUE,"EXT-TABLE";#N/A,#N/A,TRUE,"STEEL";#N/A,#N/A,TRUE,"INT-Table";#N/A,#N/A,TRUE,"STEEL";#N/A,#N/A,TRUE,"Door"}</definedName>
    <definedName name="sum_1_1" localSheetId="2" hidden="1">{#N/A,#N/A,TRUE,"Basic";#N/A,#N/A,TRUE,"EXT-TABLE";#N/A,#N/A,TRUE,"STEEL";#N/A,#N/A,TRUE,"INT-Table";#N/A,#N/A,TRUE,"STEEL";#N/A,#N/A,TRUE,"Door"}</definedName>
    <definedName name="sum_1_1" localSheetId="4" hidden="1">{#N/A,#N/A,TRUE,"Basic";#N/A,#N/A,TRUE,"EXT-TABLE";#N/A,#N/A,TRUE,"STEEL";#N/A,#N/A,TRUE,"INT-Table";#N/A,#N/A,TRUE,"STEEL";#N/A,#N/A,TRUE,"Door"}</definedName>
    <definedName name="sum_1_1" localSheetId="16" hidden="1">{#N/A,#N/A,TRUE,"Basic";#N/A,#N/A,TRUE,"EXT-TABLE";#N/A,#N/A,TRUE,"STEEL";#N/A,#N/A,TRUE,"INT-Table";#N/A,#N/A,TRUE,"STEEL";#N/A,#N/A,TRUE,"Door"}</definedName>
    <definedName name="sum_1_1" localSheetId="21" hidden="1">{#N/A,#N/A,TRUE,"Basic";#N/A,#N/A,TRUE,"EXT-TABLE";#N/A,#N/A,TRUE,"STEEL";#N/A,#N/A,TRUE,"INT-Table";#N/A,#N/A,TRUE,"STEEL";#N/A,#N/A,TRUE,"Door"}</definedName>
    <definedName name="sum_1_1" localSheetId="5" hidden="1">{#N/A,#N/A,TRUE,"Basic";#N/A,#N/A,TRUE,"EXT-TABLE";#N/A,#N/A,TRUE,"STEEL";#N/A,#N/A,TRUE,"INT-Table";#N/A,#N/A,TRUE,"STEEL";#N/A,#N/A,TRUE,"Door"}</definedName>
    <definedName name="sum_1_1" localSheetId="13" hidden="1">{#N/A,#N/A,TRUE,"Basic";#N/A,#N/A,TRUE,"EXT-TABLE";#N/A,#N/A,TRUE,"STEEL";#N/A,#N/A,TRUE,"INT-Table";#N/A,#N/A,TRUE,"STEEL";#N/A,#N/A,TRUE,"Door"}</definedName>
    <definedName name="sum_1_1" localSheetId="14" hidden="1">{#N/A,#N/A,TRUE,"Basic";#N/A,#N/A,TRUE,"EXT-TABLE";#N/A,#N/A,TRUE,"STEEL";#N/A,#N/A,TRUE,"INT-Table";#N/A,#N/A,TRUE,"STEEL";#N/A,#N/A,TRUE,"Door"}</definedName>
    <definedName name="sum_1_1" localSheetId="15" hidden="1">{#N/A,#N/A,TRUE,"Basic";#N/A,#N/A,TRUE,"EXT-TABLE";#N/A,#N/A,TRUE,"STEEL";#N/A,#N/A,TRUE,"INT-Table";#N/A,#N/A,TRUE,"STEEL";#N/A,#N/A,TRUE,"Door"}</definedName>
    <definedName name="sum_1_1" hidden="1">{#N/A,#N/A,TRUE,"Basic";#N/A,#N/A,TRUE,"EXT-TABLE";#N/A,#N/A,TRUE,"STEEL";#N/A,#N/A,TRUE,"INT-Table";#N/A,#N/A,TRUE,"STEEL";#N/A,#N/A,TRUE,"Door"}</definedName>
    <definedName name="sum_1_2" localSheetId="3" hidden="1">{#N/A,#N/A,TRUE,"Basic";#N/A,#N/A,TRUE,"EXT-TABLE";#N/A,#N/A,TRUE,"STEEL";#N/A,#N/A,TRUE,"INT-Table";#N/A,#N/A,TRUE,"STEEL";#N/A,#N/A,TRUE,"Door"}</definedName>
    <definedName name="sum_1_2" localSheetId="2" hidden="1">{#N/A,#N/A,TRUE,"Basic";#N/A,#N/A,TRUE,"EXT-TABLE";#N/A,#N/A,TRUE,"STEEL";#N/A,#N/A,TRUE,"INT-Table";#N/A,#N/A,TRUE,"STEEL";#N/A,#N/A,TRUE,"Door"}</definedName>
    <definedName name="sum_1_2" localSheetId="4" hidden="1">{#N/A,#N/A,TRUE,"Basic";#N/A,#N/A,TRUE,"EXT-TABLE";#N/A,#N/A,TRUE,"STEEL";#N/A,#N/A,TRUE,"INT-Table";#N/A,#N/A,TRUE,"STEEL";#N/A,#N/A,TRUE,"Door"}</definedName>
    <definedName name="sum_1_2" localSheetId="16" hidden="1">{#N/A,#N/A,TRUE,"Basic";#N/A,#N/A,TRUE,"EXT-TABLE";#N/A,#N/A,TRUE,"STEEL";#N/A,#N/A,TRUE,"INT-Table";#N/A,#N/A,TRUE,"STEEL";#N/A,#N/A,TRUE,"Door"}</definedName>
    <definedName name="sum_1_2" localSheetId="21" hidden="1">{#N/A,#N/A,TRUE,"Basic";#N/A,#N/A,TRUE,"EXT-TABLE";#N/A,#N/A,TRUE,"STEEL";#N/A,#N/A,TRUE,"INT-Table";#N/A,#N/A,TRUE,"STEEL";#N/A,#N/A,TRUE,"Door"}</definedName>
    <definedName name="sum_1_2" localSheetId="5" hidden="1">{#N/A,#N/A,TRUE,"Basic";#N/A,#N/A,TRUE,"EXT-TABLE";#N/A,#N/A,TRUE,"STEEL";#N/A,#N/A,TRUE,"INT-Table";#N/A,#N/A,TRUE,"STEEL";#N/A,#N/A,TRUE,"Door"}</definedName>
    <definedName name="sum_1_2" localSheetId="13" hidden="1">{#N/A,#N/A,TRUE,"Basic";#N/A,#N/A,TRUE,"EXT-TABLE";#N/A,#N/A,TRUE,"STEEL";#N/A,#N/A,TRUE,"INT-Table";#N/A,#N/A,TRUE,"STEEL";#N/A,#N/A,TRUE,"Door"}</definedName>
    <definedName name="sum_1_2" localSheetId="14" hidden="1">{#N/A,#N/A,TRUE,"Basic";#N/A,#N/A,TRUE,"EXT-TABLE";#N/A,#N/A,TRUE,"STEEL";#N/A,#N/A,TRUE,"INT-Table";#N/A,#N/A,TRUE,"STEEL";#N/A,#N/A,TRUE,"Door"}</definedName>
    <definedName name="sum_1_2" localSheetId="15" hidden="1">{#N/A,#N/A,TRUE,"Basic";#N/A,#N/A,TRUE,"EXT-TABLE";#N/A,#N/A,TRUE,"STEEL";#N/A,#N/A,TRUE,"INT-Table";#N/A,#N/A,TRUE,"STEEL";#N/A,#N/A,TRUE,"Door"}</definedName>
    <definedName name="sum_1_2" hidden="1">{#N/A,#N/A,TRUE,"Basic";#N/A,#N/A,TRUE,"EXT-TABLE";#N/A,#N/A,TRUE,"STEEL";#N/A,#N/A,TRUE,"INT-Table";#N/A,#N/A,TRUE,"STEEL";#N/A,#N/A,TRUE,"Door"}</definedName>
    <definedName name="sum_2" localSheetId="3" hidden="1">{#N/A,#N/A,TRUE,"Basic";#N/A,#N/A,TRUE,"EXT-TABLE";#N/A,#N/A,TRUE,"STEEL";#N/A,#N/A,TRUE,"INT-Table";#N/A,#N/A,TRUE,"STEEL";#N/A,#N/A,TRUE,"Door"}</definedName>
    <definedName name="sum_2" localSheetId="2" hidden="1">{#N/A,#N/A,TRUE,"Basic";#N/A,#N/A,TRUE,"EXT-TABLE";#N/A,#N/A,TRUE,"STEEL";#N/A,#N/A,TRUE,"INT-Table";#N/A,#N/A,TRUE,"STEEL";#N/A,#N/A,TRUE,"Door"}</definedName>
    <definedName name="sum_2" localSheetId="4" hidden="1">{#N/A,#N/A,TRUE,"Basic";#N/A,#N/A,TRUE,"EXT-TABLE";#N/A,#N/A,TRUE,"STEEL";#N/A,#N/A,TRUE,"INT-Table";#N/A,#N/A,TRUE,"STEEL";#N/A,#N/A,TRUE,"Door"}</definedName>
    <definedName name="sum_2" localSheetId="16" hidden="1">{#N/A,#N/A,TRUE,"Basic";#N/A,#N/A,TRUE,"EXT-TABLE";#N/A,#N/A,TRUE,"STEEL";#N/A,#N/A,TRUE,"INT-Table";#N/A,#N/A,TRUE,"STEEL";#N/A,#N/A,TRUE,"Door"}</definedName>
    <definedName name="sum_2" localSheetId="21" hidden="1">{#N/A,#N/A,TRUE,"Basic";#N/A,#N/A,TRUE,"EXT-TABLE";#N/A,#N/A,TRUE,"STEEL";#N/A,#N/A,TRUE,"INT-Table";#N/A,#N/A,TRUE,"STEEL";#N/A,#N/A,TRUE,"Door"}</definedName>
    <definedName name="sum_2" localSheetId="5" hidden="1">{#N/A,#N/A,TRUE,"Basic";#N/A,#N/A,TRUE,"EXT-TABLE";#N/A,#N/A,TRUE,"STEEL";#N/A,#N/A,TRUE,"INT-Table";#N/A,#N/A,TRUE,"STEEL";#N/A,#N/A,TRUE,"Door"}</definedName>
    <definedName name="sum_2" localSheetId="13" hidden="1">{#N/A,#N/A,TRUE,"Basic";#N/A,#N/A,TRUE,"EXT-TABLE";#N/A,#N/A,TRUE,"STEEL";#N/A,#N/A,TRUE,"INT-Table";#N/A,#N/A,TRUE,"STEEL";#N/A,#N/A,TRUE,"Door"}</definedName>
    <definedName name="sum_2" localSheetId="14" hidden="1">{#N/A,#N/A,TRUE,"Basic";#N/A,#N/A,TRUE,"EXT-TABLE";#N/A,#N/A,TRUE,"STEEL";#N/A,#N/A,TRUE,"INT-Table";#N/A,#N/A,TRUE,"STEEL";#N/A,#N/A,TRUE,"Door"}</definedName>
    <definedName name="sum_2" localSheetId="15" hidden="1">{#N/A,#N/A,TRUE,"Basic";#N/A,#N/A,TRUE,"EXT-TABLE";#N/A,#N/A,TRUE,"STEEL";#N/A,#N/A,TRUE,"INT-Table";#N/A,#N/A,TRUE,"STEEL";#N/A,#N/A,TRUE,"Door"}</definedName>
    <definedName name="sum_2" hidden="1">{#N/A,#N/A,TRUE,"Basic";#N/A,#N/A,TRUE,"EXT-TABLE";#N/A,#N/A,TRUE,"STEEL";#N/A,#N/A,TRUE,"INT-Table";#N/A,#N/A,TRUE,"STEEL";#N/A,#N/A,TRUE,"Door"}</definedName>
    <definedName name="sum_2_1" localSheetId="3" hidden="1">{#N/A,#N/A,TRUE,"Basic";#N/A,#N/A,TRUE,"EXT-TABLE";#N/A,#N/A,TRUE,"STEEL";#N/A,#N/A,TRUE,"INT-Table";#N/A,#N/A,TRUE,"STEEL";#N/A,#N/A,TRUE,"Door"}</definedName>
    <definedName name="sum_2_1" localSheetId="2" hidden="1">{#N/A,#N/A,TRUE,"Basic";#N/A,#N/A,TRUE,"EXT-TABLE";#N/A,#N/A,TRUE,"STEEL";#N/A,#N/A,TRUE,"INT-Table";#N/A,#N/A,TRUE,"STEEL";#N/A,#N/A,TRUE,"Door"}</definedName>
    <definedName name="sum_2_1" localSheetId="4" hidden="1">{#N/A,#N/A,TRUE,"Basic";#N/A,#N/A,TRUE,"EXT-TABLE";#N/A,#N/A,TRUE,"STEEL";#N/A,#N/A,TRUE,"INT-Table";#N/A,#N/A,TRUE,"STEEL";#N/A,#N/A,TRUE,"Door"}</definedName>
    <definedName name="sum_2_1" localSheetId="16" hidden="1">{#N/A,#N/A,TRUE,"Basic";#N/A,#N/A,TRUE,"EXT-TABLE";#N/A,#N/A,TRUE,"STEEL";#N/A,#N/A,TRUE,"INT-Table";#N/A,#N/A,TRUE,"STEEL";#N/A,#N/A,TRUE,"Door"}</definedName>
    <definedName name="sum_2_1" localSheetId="21" hidden="1">{#N/A,#N/A,TRUE,"Basic";#N/A,#N/A,TRUE,"EXT-TABLE";#N/A,#N/A,TRUE,"STEEL";#N/A,#N/A,TRUE,"INT-Table";#N/A,#N/A,TRUE,"STEEL";#N/A,#N/A,TRUE,"Door"}</definedName>
    <definedName name="sum_2_1" localSheetId="5" hidden="1">{#N/A,#N/A,TRUE,"Basic";#N/A,#N/A,TRUE,"EXT-TABLE";#N/A,#N/A,TRUE,"STEEL";#N/A,#N/A,TRUE,"INT-Table";#N/A,#N/A,TRUE,"STEEL";#N/A,#N/A,TRUE,"Door"}</definedName>
    <definedName name="sum_2_1" localSheetId="13" hidden="1">{#N/A,#N/A,TRUE,"Basic";#N/A,#N/A,TRUE,"EXT-TABLE";#N/A,#N/A,TRUE,"STEEL";#N/A,#N/A,TRUE,"INT-Table";#N/A,#N/A,TRUE,"STEEL";#N/A,#N/A,TRUE,"Door"}</definedName>
    <definedName name="sum_2_1" localSheetId="14" hidden="1">{#N/A,#N/A,TRUE,"Basic";#N/A,#N/A,TRUE,"EXT-TABLE";#N/A,#N/A,TRUE,"STEEL";#N/A,#N/A,TRUE,"INT-Table";#N/A,#N/A,TRUE,"STEEL";#N/A,#N/A,TRUE,"Door"}</definedName>
    <definedName name="sum_2_1" localSheetId="15" hidden="1">{#N/A,#N/A,TRUE,"Basic";#N/A,#N/A,TRUE,"EXT-TABLE";#N/A,#N/A,TRUE,"STEEL";#N/A,#N/A,TRUE,"INT-Table";#N/A,#N/A,TRUE,"STEEL";#N/A,#N/A,TRUE,"Door"}</definedName>
    <definedName name="sum_2_1" hidden="1">{#N/A,#N/A,TRUE,"Basic";#N/A,#N/A,TRUE,"EXT-TABLE";#N/A,#N/A,TRUE,"STEEL";#N/A,#N/A,TRUE,"INT-Table";#N/A,#N/A,TRUE,"STEEL";#N/A,#N/A,TRUE,"Door"}</definedName>
    <definedName name="sum_2_2" localSheetId="3" hidden="1">{#N/A,#N/A,TRUE,"Basic";#N/A,#N/A,TRUE,"EXT-TABLE";#N/A,#N/A,TRUE,"STEEL";#N/A,#N/A,TRUE,"INT-Table";#N/A,#N/A,TRUE,"STEEL";#N/A,#N/A,TRUE,"Door"}</definedName>
    <definedName name="sum_2_2" localSheetId="2" hidden="1">{#N/A,#N/A,TRUE,"Basic";#N/A,#N/A,TRUE,"EXT-TABLE";#N/A,#N/A,TRUE,"STEEL";#N/A,#N/A,TRUE,"INT-Table";#N/A,#N/A,TRUE,"STEEL";#N/A,#N/A,TRUE,"Door"}</definedName>
    <definedName name="sum_2_2" localSheetId="4" hidden="1">{#N/A,#N/A,TRUE,"Basic";#N/A,#N/A,TRUE,"EXT-TABLE";#N/A,#N/A,TRUE,"STEEL";#N/A,#N/A,TRUE,"INT-Table";#N/A,#N/A,TRUE,"STEEL";#N/A,#N/A,TRUE,"Door"}</definedName>
    <definedName name="sum_2_2" localSheetId="16" hidden="1">{#N/A,#N/A,TRUE,"Basic";#N/A,#N/A,TRUE,"EXT-TABLE";#N/A,#N/A,TRUE,"STEEL";#N/A,#N/A,TRUE,"INT-Table";#N/A,#N/A,TRUE,"STEEL";#N/A,#N/A,TRUE,"Door"}</definedName>
    <definedName name="sum_2_2" localSheetId="21" hidden="1">{#N/A,#N/A,TRUE,"Basic";#N/A,#N/A,TRUE,"EXT-TABLE";#N/A,#N/A,TRUE,"STEEL";#N/A,#N/A,TRUE,"INT-Table";#N/A,#N/A,TRUE,"STEEL";#N/A,#N/A,TRUE,"Door"}</definedName>
    <definedName name="sum_2_2" localSheetId="5" hidden="1">{#N/A,#N/A,TRUE,"Basic";#N/A,#N/A,TRUE,"EXT-TABLE";#N/A,#N/A,TRUE,"STEEL";#N/A,#N/A,TRUE,"INT-Table";#N/A,#N/A,TRUE,"STEEL";#N/A,#N/A,TRUE,"Door"}</definedName>
    <definedName name="sum_2_2" localSheetId="13" hidden="1">{#N/A,#N/A,TRUE,"Basic";#N/A,#N/A,TRUE,"EXT-TABLE";#N/A,#N/A,TRUE,"STEEL";#N/A,#N/A,TRUE,"INT-Table";#N/A,#N/A,TRUE,"STEEL";#N/A,#N/A,TRUE,"Door"}</definedName>
    <definedName name="sum_2_2" localSheetId="14" hidden="1">{#N/A,#N/A,TRUE,"Basic";#N/A,#N/A,TRUE,"EXT-TABLE";#N/A,#N/A,TRUE,"STEEL";#N/A,#N/A,TRUE,"INT-Table";#N/A,#N/A,TRUE,"STEEL";#N/A,#N/A,TRUE,"Door"}</definedName>
    <definedName name="sum_2_2" localSheetId="15" hidden="1">{#N/A,#N/A,TRUE,"Basic";#N/A,#N/A,TRUE,"EXT-TABLE";#N/A,#N/A,TRUE,"STEEL";#N/A,#N/A,TRUE,"INT-Table";#N/A,#N/A,TRUE,"STEEL";#N/A,#N/A,TRUE,"Door"}</definedName>
    <definedName name="sum_2_2" hidden="1">{#N/A,#N/A,TRUE,"Basic";#N/A,#N/A,TRUE,"EXT-TABLE";#N/A,#N/A,TRUE,"STEEL";#N/A,#N/A,TRUE,"INT-Table";#N/A,#N/A,TRUE,"STEEL";#N/A,#N/A,TRUE,"Door"}</definedName>
    <definedName name="sum_3" localSheetId="3" hidden="1">{#N/A,#N/A,TRUE,"Basic";#N/A,#N/A,TRUE,"EXT-TABLE";#N/A,#N/A,TRUE,"STEEL";#N/A,#N/A,TRUE,"INT-Table";#N/A,#N/A,TRUE,"STEEL";#N/A,#N/A,TRUE,"Door"}</definedName>
    <definedName name="sum_3" localSheetId="2" hidden="1">{#N/A,#N/A,TRUE,"Basic";#N/A,#N/A,TRUE,"EXT-TABLE";#N/A,#N/A,TRUE,"STEEL";#N/A,#N/A,TRUE,"INT-Table";#N/A,#N/A,TRUE,"STEEL";#N/A,#N/A,TRUE,"Door"}</definedName>
    <definedName name="sum_3" localSheetId="4" hidden="1">{#N/A,#N/A,TRUE,"Basic";#N/A,#N/A,TRUE,"EXT-TABLE";#N/A,#N/A,TRUE,"STEEL";#N/A,#N/A,TRUE,"INT-Table";#N/A,#N/A,TRUE,"STEEL";#N/A,#N/A,TRUE,"Door"}</definedName>
    <definedName name="sum_3" localSheetId="16" hidden="1">{#N/A,#N/A,TRUE,"Basic";#N/A,#N/A,TRUE,"EXT-TABLE";#N/A,#N/A,TRUE,"STEEL";#N/A,#N/A,TRUE,"INT-Table";#N/A,#N/A,TRUE,"STEEL";#N/A,#N/A,TRUE,"Door"}</definedName>
    <definedName name="sum_3" localSheetId="21" hidden="1">{#N/A,#N/A,TRUE,"Basic";#N/A,#N/A,TRUE,"EXT-TABLE";#N/A,#N/A,TRUE,"STEEL";#N/A,#N/A,TRUE,"INT-Table";#N/A,#N/A,TRUE,"STEEL";#N/A,#N/A,TRUE,"Door"}</definedName>
    <definedName name="sum_3" localSheetId="5" hidden="1">{#N/A,#N/A,TRUE,"Basic";#N/A,#N/A,TRUE,"EXT-TABLE";#N/A,#N/A,TRUE,"STEEL";#N/A,#N/A,TRUE,"INT-Table";#N/A,#N/A,TRUE,"STEEL";#N/A,#N/A,TRUE,"Door"}</definedName>
    <definedName name="sum_3" localSheetId="13" hidden="1">{#N/A,#N/A,TRUE,"Basic";#N/A,#N/A,TRUE,"EXT-TABLE";#N/A,#N/A,TRUE,"STEEL";#N/A,#N/A,TRUE,"INT-Table";#N/A,#N/A,TRUE,"STEEL";#N/A,#N/A,TRUE,"Door"}</definedName>
    <definedName name="sum_3" localSheetId="14" hidden="1">{#N/A,#N/A,TRUE,"Basic";#N/A,#N/A,TRUE,"EXT-TABLE";#N/A,#N/A,TRUE,"STEEL";#N/A,#N/A,TRUE,"INT-Table";#N/A,#N/A,TRUE,"STEEL";#N/A,#N/A,TRUE,"Door"}</definedName>
    <definedName name="sum_3" localSheetId="15" hidden="1">{#N/A,#N/A,TRUE,"Basic";#N/A,#N/A,TRUE,"EXT-TABLE";#N/A,#N/A,TRUE,"STEEL";#N/A,#N/A,TRUE,"INT-Table";#N/A,#N/A,TRUE,"STEEL";#N/A,#N/A,TRUE,"Door"}</definedName>
    <definedName name="sum_3" hidden="1">{#N/A,#N/A,TRUE,"Basic";#N/A,#N/A,TRUE,"EXT-TABLE";#N/A,#N/A,TRUE,"STEEL";#N/A,#N/A,TRUE,"INT-Table";#N/A,#N/A,TRUE,"STEEL";#N/A,#N/A,TRUE,"Door"}</definedName>
    <definedName name="sum_3_1" localSheetId="3" hidden="1">{#N/A,#N/A,TRUE,"Basic";#N/A,#N/A,TRUE,"EXT-TABLE";#N/A,#N/A,TRUE,"STEEL";#N/A,#N/A,TRUE,"INT-Table";#N/A,#N/A,TRUE,"STEEL";#N/A,#N/A,TRUE,"Door"}</definedName>
    <definedName name="sum_3_1" localSheetId="2" hidden="1">{#N/A,#N/A,TRUE,"Basic";#N/A,#N/A,TRUE,"EXT-TABLE";#N/A,#N/A,TRUE,"STEEL";#N/A,#N/A,TRUE,"INT-Table";#N/A,#N/A,TRUE,"STEEL";#N/A,#N/A,TRUE,"Door"}</definedName>
    <definedName name="sum_3_1" localSheetId="4" hidden="1">{#N/A,#N/A,TRUE,"Basic";#N/A,#N/A,TRUE,"EXT-TABLE";#N/A,#N/A,TRUE,"STEEL";#N/A,#N/A,TRUE,"INT-Table";#N/A,#N/A,TRUE,"STEEL";#N/A,#N/A,TRUE,"Door"}</definedName>
    <definedName name="sum_3_1" localSheetId="16" hidden="1">{#N/A,#N/A,TRUE,"Basic";#N/A,#N/A,TRUE,"EXT-TABLE";#N/A,#N/A,TRUE,"STEEL";#N/A,#N/A,TRUE,"INT-Table";#N/A,#N/A,TRUE,"STEEL";#N/A,#N/A,TRUE,"Door"}</definedName>
    <definedName name="sum_3_1" localSheetId="21" hidden="1">{#N/A,#N/A,TRUE,"Basic";#N/A,#N/A,TRUE,"EXT-TABLE";#N/A,#N/A,TRUE,"STEEL";#N/A,#N/A,TRUE,"INT-Table";#N/A,#N/A,TRUE,"STEEL";#N/A,#N/A,TRUE,"Door"}</definedName>
    <definedName name="sum_3_1" localSheetId="5" hidden="1">{#N/A,#N/A,TRUE,"Basic";#N/A,#N/A,TRUE,"EXT-TABLE";#N/A,#N/A,TRUE,"STEEL";#N/A,#N/A,TRUE,"INT-Table";#N/A,#N/A,TRUE,"STEEL";#N/A,#N/A,TRUE,"Door"}</definedName>
    <definedName name="sum_3_1" localSheetId="13" hidden="1">{#N/A,#N/A,TRUE,"Basic";#N/A,#N/A,TRUE,"EXT-TABLE";#N/A,#N/A,TRUE,"STEEL";#N/A,#N/A,TRUE,"INT-Table";#N/A,#N/A,TRUE,"STEEL";#N/A,#N/A,TRUE,"Door"}</definedName>
    <definedName name="sum_3_1" localSheetId="14" hidden="1">{#N/A,#N/A,TRUE,"Basic";#N/A,#N/A,TRUE,"EXT-TABLE";#N/A,#N/A,TRUE,"STEEL";#N/A,#N/A,TRUE,"INT-Table";#N/A,#N/A,TRUE,"STEEL";#N/A,#N/A,TRUE,"Door"}</definedName>
    <definedName name="sum_3_1" localSheetId="15" hidden="1">{#N/A,#N/A,TRUE,"Basic";#N/A,#N/A,TRUE,"EXT-TABLE";#N/A,#N/A,TRUE,"STEEL";#N/A,#N/A,TRUE,"INT-Table";#N/A,#N/A,TRUE,"STEEL";#N/A,#N/A,TRUE,"Door"}</definedName>
    <definedName name="sum_3_1" hidden="1">{#N/A,#N/A,TRUE,"Basic";#N/A,#N/A,TRUE,"EXT-TABLE";#N/A,#N/A,TRUE,"STEEL";#N/A,#N/A,TRUE,"INT-Table";#N/A,#N/A,TRUE,"STEEL";#N/A,#N/A,TRUE,"Door"}</definedName>
    <definedName name="sum_3_2" localSheetId="3" hidden="1">{#N/A,#N/A,TRUE,"Basic";#N/A,#N/A,TRUE,"EXT-TABLE";#N/A,#N/A,TRUE,"STEEL";#N/A,#N/A,TRUE,"INT-Table";#N/A,#N/A,TRUE,"STEEL";#N/A,#N/A,TRUE,"Door"}</definedName>
    <definedName name="sum_3_2" localSheetId="2" hidden="1">{#N/A,#N/A,TRUE,"Basic";#N/A,#N/A,TRUE,"EXT-TABLE";#N/A,#N/A,TRUE,"STEEL";#N/A,#N/A,TRUE,"INT-Table";#N/A,#N/A,TRUE,"STEEL";#N/A,#N/A,TRUE,"Door"}</definedName>
    <definedName name="sum_3_2" localSheetId="4" hidden="1">{#N/A,#N/A,TRUE,"Basic";#N/A,#N/A,TRUE,"EXT-TABLE";#N/A,#N/A,TRUE,"STEEL";#N/A,#N/A,TRUE,"INT-Table";#N/A,#N/A,TRUE,"STEEL";#N/A,#N/A,TRUE,"Door"}</definedName>
    <definedName name="sum_3_2" localSheetId="16" hidden="1">{#N/A,#N/A,TRUE,"Basic";#N/A,#N/A,TRUE,"EXT-TABLE";#N/A,#N/A,TRUE,"STEEL";#N/A,#N/A,TRUE,"INT-Table";#N/A,#N/A,TRUE,"STEEL";#N/A,#N/A,TRUE,"Door"}</definedName>
    <definedName name="sum_3_2" localSheetId="21" hidden="1">{#N/A,#N/A,TRUE,"Basic";#N/A,#N/A,TRUE,"EXT-TABLE";#N/A,#N/A,TRUE,"STEEL";#N/A,#N/A,TRUE,"INT-Table";#N/A,#N/A,TRUE,"STEEL";#N/A,#N/A,TRUE,"Door"}</definedName>
    <definedName name="sum_3_2" localSheetId="5" hidden="1">{#N/A,#N/A,TRUE,"Basic";#N/A,#N/A,TRUE,"EXT-TABLE";#N/A,#N/A,TRUE,"STEEL";#N/A,#N/A,TRUE,"INT-Table";#N/A,#N/A,TRUE,"STEEL";#N/A,#N/A,TRUE,"Door"}</definedName>
    <definedName name="sum_3_2" localSheetId="13" hidden="1">{#N/A,#N/A,TRUE,"Basic";#N/A,#N/A,TRUE,"EXT-TABLE";#N/A,#N/A,TRUE,"STEEL";#N/A,#N/A,TRUE,"INT-Table";#N/A,#N/A,TRUE,"STEEL";#N/A,#N/A,TRUE,"Door"}</definedName>
    <definedName name="sum_3_2" localSheetId="14" hidden="1">{#N/A,#N/A,TRUE,"Basic";#N/A,#N/A,TRUE,"EXT-TABLE";#N/A,#N/A,TRUE,"STEEL";#N/A,#N/A,TRUE,"INT-Table";#N/A,#N/A,TRUE,"STEEL";#N/A,#N/A,TRUE,"Door"}</definedName>
    <definedName name="sum_3_2" localSheetId="15" hidden="1">{#N/A,#N/A,TRUE,"Basic";#N/A,#N/A,TRUE,"EXT-TABLE";#N/A,#N/A,TRUE,"STEEL";#N/A,#N/A,TRUE,"INT-Table";#N/A,#N/A,TRUE,"STEEL";#N/A,#N/A,TRUE,"Door"}</definedName>
    <definedName name="sum_3_2" hidden="1">{#N/A,#N/A,TRUE,"Basic";#N/A,#N/A,TRUE,"EXT-TABLE";#N/A,#N/A,TRUE,"STEEL";#N/A,#N/A,TRUE,"INT-Table";#N/A,#N/A,TRUE,"STEEL";#N/A,#N/A,TRUE,"Door"}</definedName>
    <definedName name="sum_4" localSheetId="3" hidden="1">{#N/A,#N/A,TRUE,"Basic";#N/A,#N/A,TRUE,"EXT-TABLE";#N/A,#N/A,TRUE,"STEEL";#N/A,#N/A,TRUE,"INT-Table";#N/A,#N/A,TRUE,"STEEL";#N/A,#N/A,TRUE,"Door"}</definedName>
    <definedName name="sum_4" localSheetId="2" hidden="1">{#N/A,#N/A,TRUE,"Basic";#N/A,#N/A,TRUE,"EXT-TABLE";#N/A,#N/A,TRUE,"STEEL";#N/A,#N/A,TRUE,"INT-Table";#N/A,#N/A,TRUE,"STEEL";#N/A,#N/A,TRUE,"Door"}</definedName>
    <definedName name="sum_4" localSheetId="4" hidden="1">{#N/A,#N/A,TRUE,"Basic";#N/A,#N/A,TRUE,"EXT-TABLE";#N/A,#N/A,TRUE,"STEEL";#N/A,#N/A,TRUE,"INT-Table";#N/A,#N/A,TRUE,"STEEL";#N/A,#N/A,TRUE,"Door"}</definedName>
    <definedName name="sum_4" localSheetId="16" hidden="1">{#N/A,#N/A,TRUE,"Basic";#N/A,#N/A,TRUE,"EXT-TABLE";#N/A,#N/A,TRUE,"STEEL";#N/A,#N/A,TRUE,"INT-Table";#N/A,#N/A,TRUE,"STEEL";#N/A,#N/A,TRUE,"Door"}</definedName>
    <definedName name="sum_4" localSheetId="21" hidden="1">{#N/A,#N/A,TRUE,"Basic";#N/A,#N/A,TRUE,"EXT-TABLE";#N/A,#N/A,TRUE,"STEEL";#N/A,#N/A,TRUE,"INT-Table";#N/A,#N/A,TRUE,"STEEL";#N/A,#N/A,TRUE,"Door"}</definedName>
    <definedName name="sum_4" localSheetId="5" hidden="1">{#N/A,#N/A,TRUE,"Basic";#N/A,#N/A,TRUE,"EXT-TABLE";#N/A,#N/A,TRUE,"STEEL";#N/A,#N/A,TRUE,"INT-Table";#N/A,#N/A,TRUE,"STEEL";#N/A,#N/A,TRUE,"Door"}</definedName>
    <definedName name="sum_4" localSheetId="13" hidden="1">{#N/A,#N/A,TRUE,"Basic";#N/A,#N/A,TRUE,"EXT-TABLE";#N/A,#N/A,TRUE,"STEEL";#N/A,#N/A,TRUE,"INT-Table";#N/A,#N/A,TRUE,"STEEL";#N/A,#N/A,TRUE,"Door"}</definedName>
    <definedName name="sum_4" localSheetId="14" hidden="1">{#N/A,#N/A,TRUE,"Basic";#N/A,#N/A,TRUE,"EXT-TABLE";#N/A,#N/A,TRUE,"STEEL";#N/A,#N/A,TRUE,"INT-Table";#N/A,#N/A,TRUE,"STEEL";#N/A,#N/A,TRUE,"Door"}</definedName>
    <definedName name="sum_4" localSheetId="15" hidden="1">{#N/A,#N/A,TRUE,"Basic";#N/A,#N/A,TRUE,"EXT-TABLE";#N/A,#N/A,TRUE,"STEEL";#N/A,#N/A,TRUE,"INT-Table";#N/A,#N/A,TRUE,"STEEL";#N/A,#N/A,TRUE,"Door"}</definedName>
    <definedName name="sum_4" hidden="1">{#N/A,#N/A,TRUE,"Basic";#N/A,#N/A,TRUE,"EXT-TABLE";#N/A,#N/A,TRUE,"STEEL";#N/A,#N/A,TRUE,"INT-Table";#N/A,#N/A,TRUE,"STEEL";#N/A,#N/A,TRUE,"Door"}</definedName>
    <definedName name="sum_4_1" localSheetId="3" hidden="1">{#N/A,#N/A,TRUE,"Basic";#N/A,#N/A,TRUE,"EXT-TABLE";#N/A,#N/A,TRUE,"STEEL";#N/A,#N/A,TRUE,"INT-Table";#N/A,#N/A,TRUE,"STEEL";#N/A,#N/A,TRUE,"Door"}</definedName>
    <definedName name="sum_4_1" localSheetId="2" hidden="1">{#N/A,#N/A,TRUE,"Basic";#N/A,#N/A,TRUE,"EXT-TABLE";#N/A,#N/A,TRUE,"STEEL";#N/A,#N/A,TRUE,"INT-Table";#N/A,#N/A,TRUE,"STEEL";#N/A,#N/A,TRUE,"Door"}</definedName>
    <definedName name="sum_4_1" localSheetId="4" hidden="1">{#N/A,#N/A,TRUE,"Basic";#N/A,#N/A,TRUE,"EXT-TABLE";#N/A,#N/A,TRUE,"STEEL";#N/A,#N/A,TRUE,"INT-Table";#N/A,#N/A,TRUE,"STEEL";#N/A,#N/A,TRUE,"Door"}</definedName>
    <definedName name="sum_4_1" localSheetId="16" hidden="1">{#N/A,#N/A,TRUE,"Basic";#N/A,#N/A,TRUE,"EXT-TABLE";#N/A,#N/A,TRUE,"STEEL";#N/A,#N/A,TRUE,"INT-Table";#N/A,#N/A,TRUE,"STEEL";#N/A,#N/A,TRUE,"Door"}</definedName>
    <definedName name="sum_4_1" localSheetId="21" hidden="1">{#N/A,#N/A,TRUE,"Basic";#N/A,#N/A,TRUE,"EXT-TABLE";#N/A,#N/A,TRUE,"STEEL";#N/A,#N/A,TRUE,"INT-Table";#N/A,#N/A,TRUE,"STEEL";#N/A,#N/A,TRUE,"Door"}</definedName>
    <definedName name="sum_4_1" localSheetId="5" hidden="1">{#N/A,#N/A,TRUE,"Basic";#N/A,#N/A,TRUE,"EXT-TABLE";#N/A,#N/A,TRUE,"STEEL";#N/A,#N/A,TRUE,"INT-Table";#N/A,#N/A,TRUE,"STEEL";#N/A,#N/A,TRUE,"Door"}</definedName>
    <definedName name="sum_4_1" localSheetId="13" hidden="1">{#N/A,#N/A,TRUE,"Basic";#N/A,#N/A,TRUE,"EXT-TABLE";#N/A,#N/A,TRUE,"STEEL";#N/A,#N/A,TRUE,"INT-Table";#N/A,#N/A,TRUE,"STEEL";#N/A,#N/A,TRUE,"Door"}</definedName>
    <definedName name="sum_4_1" localSheetId="14" hidden="1">{#N/A,#N/A,TRUE,"Basic";#N/A,#N/A,TRUE,"EXT-TABLE";#N/A,#N/A,TRUE,"STEEL";#N/A,#N/A,TRUE,"INT-Table";#N/A,#N/A,TRUE,"STEEL";#N/A,#N/A,TRUE,"Door"}</definedName>
    <definedName name="sum_4_1" localSheetId="15" hidden="1">{#N/A,#N/A,TRUE,"Basic";#N/A,#N/A,TRUE,"EXT-TABLE";#N/A,#N/A,TRUE,"STEEL";#N/A,#N/A,TRUE,"INT-Table";#N/A,#N/A,TRUE,"STEEL";#N/A,#N/A,TRUE,"Door"}</definedName>
    <definedName name="sum_4_1" hidden="1">{#N/A,#N/A,TRUE,"Basic";#N/A,#N/A,TRUE,"EXT-TABLE";#N/A,#N/A,TRUE,"STEEL";#N/A,#N/A,TRUE,"INT-Table";#N/A,#N/A,TRUE,"STEEL";#N/A,#N/A,TRUE,"Door"}</definedName>
    <definedName name="sum_4_2" localSheetId="3" hidden="1">{#N/A,#N/A,TRUE,"Basic";#N/A,#N/A,TRUE,"EXT-TABLE";#N/A,#N/A,TRUE,"STEEL";#N/A,#N/A,TRUE,"INT-Table";#N/A,#N/A,TRUE,"STEEL";#N/A,#N/A,TRUE,"Door"}</definedName>
    <definedName name="sum_4_2" localSheetId="2" hidden="1">{#N/A,#N/A,TRUE,"Basic";#N/A,#N/A,TRUE,"EXT-TABLE";#N/A,#N/A,TRUE,"STEEL";#N/A,#N/A,TRUE,"INT-Table";#N/A,#N/A,TRUE,"STEEL";#N/A,#N/A,TRUE,"Door"}</definedName>
    <definedName name="sum_4_2" localSheetId="4" hidden="1">{#N/A,#N/A,TRUE,"Basic";#N/A,#N/A,TRUE,"EXT-TABLE";#N/A,#N/A,TRUE,"STEEL";#N/A,#N/A,TRUE,"INT-Table";#N/A,#N/A,TRUE,"STEEL";#N/A,#N/A,TRUE,"Door"}</definedName>
    <definedName name="sum_4_2" localSheetId="16" hidden="1">{#N/A,#N/A,TRUE,"Basic";#N/A,#N/A,TRUE,"EXT-TABLE";#N/A,#N/A,TRUE,"STEEL";#N/A,#N/A,TRUE,"INT-Table";#N/A,#N/A,TRUE,"STEEL";#N/A,#N/A,TRUE,"Door"}</definedName>
    <definedName name="sum_4_2" localSheetId="21" hidden="1">{#N/A,#N/A,TRUE,"Basic";#N/A,#N/A,TRUE,"EXT-TABLE";#N/A,#N/A,TRUE,"STEEL";#N/A,#N/A,TRUE,"INT-Table";#N/A,#N/A,TRUE,"STEEL";#N/A,#N/A,TRUE,"Door"}</definedName>
    <definedName name="sum_4_2" localSheetId="5" hidden="1">{#N/A,#N/A,TRUE,"Basic";#N/A,#N/A,TRUE,"EXT-TABLE";#N/A,#N/A,TRUE,"STEEL";#N/A,#N/A,TRUE,"INT-Table";#N/A,#N/A,TRUE,"STEEL";#N/A,#N/A,TRUE,"Door"}</definedName>
    <definedName name="sum_4_2" localSheetId="13" hidden="1">{#N/A,#N/A,TRUE,"Basic";#N/A,#N/A,TRUE,"EXT-TABLE";#N/A,#N/A,TRUE,"STEEL";#N/A,#N/A,TRUE,"INT-Table";#N/A,#N/A,TRUE,"STEEL";#N/A,#N/A,TRUE,"Door"}</definedName>
    <definedName name="sum_4_2" localSheetId="14" hidden="1">{#N/A,#N/A,TRUE,"Basic";#N/A,#N/A,TRUE,"EXT-TABLE";#N/A,#N/A,TRUE,"STEEL";#N/A,#N/A,TRUE,"INT-Table";#N/A,#N/A,TRUE,"STEEL";#N/A,#N/A,TRUE,"Door"}</definedName>
    <definedName name="sum_4_2" localSheetId="15" hidden="1">{#N/A,#N/A,TRUE,"Basic";#N/A,#N/A,TRUE,"EXT-TABLE";#N/A,#N/A,TRUE,"STEEL";#N/A,#N/A,TRUE,"INT-Table";#N/A,#N/A,TRUE,"STEEL";#N/A,#N/A,TRUE,"Door"}</definedName>
    <definedName name="sum_4_2" hidden="1">{#N/A,#N/A,TRUE,"Basic";#N/A,#N/A,TRUE,"EXT-TABLE";#N/A,#N/A,TRUE,"STEEL";#N/A,#N/A,TRUE,"INT-Table";#N/A,#N/A,TRUE,"STEEL";#N/A,#N/A,TRUE,"Door"}</definedName>
    <definedName name="sum_5" localSheetId="3" hidden="1">{#N/A,#N/A,TRUE,"Basic";#N/A,#N/A,TRUE,"EXT-TABLE";#N/A,#N/A,TRUE,"STEEL";#N/A,#N/A,TRUE,"INT-Table";#N/A,#N/A,TRUE,"STEEL";#N/A,#N/A,TRUE,"Door"}</definedName>
    <definedName name="sum_5" localSheetId="2" hidden="1">{#N/A,#N/A,TRUE,"Basic";#N/A,#N/A,TRUE,"EXT-TABLE";#N/A,#N/A,TRUE,"STEEL";#N/A,#N/A,TRUE,"INT-Table";#N/A,#N/A,TRUE,"STEEL";#N/A,#N/A,TRUE,"Door"}</definedName>
    <definedName name="sum_5" localSheetId="4" hidden="1">{#N/A,#N/A,TRUE,"Basic";#N/A,#N/A,TRUE,"EXT-TABLE";#N/A,#N/A,TRUE,"STEEL";#N/A,#N/A,TRUE,"INT-Table";#N/A,#N/A,TRUE,"STEEL";#N/A,#N/A,TRUE,"Door"}</definedName>
    <definedName name="sum_5" localSheetId="16" hidden="1">{#N/A,#N/A,TRUE,"Basic";#N/A,#N/A,TRUE,"EXT-TABLE";#N/A,#N/A,TRUE,"STEEL";#N/A,#N/A,TRUE,"INT-Table";#N/A,#N/A,TRUE,"STEEL";#N/A,#N/A,TRUE,"Door"}</definedName>
    <definedName name="sum_5" localSheetId="21" hidden="1">{#N/A,#N/A,TRUE,"Basic";#N/A,#N/A,TRUE,"EXT-TABLE";#N/A,#N/A,TRUE,"STEEL";#N/A,#N/A,TRUE,"INT-Table";#N/A,#N/A,TRUE,"STEEL";#N/A,#N/A,TRUE,"Door"}</definedName>
    <definedName name="sum_5" localSheetId="5" hidden="1">{#N/A,#N/A,TRUE,"Basic";#N/A,#N/A,TRUE,"EXT-TABLE";#N/A,#N/A,TRUE,"STEEL";#N/A,#N/A,TRUE,"INT-Table";#N/A,#N/A,TRUE,"STEEL";#N/A,#N/A,TRUE,"Door"}</definedName>
    <definedName name="sum_5" localSheetId="13" hidden="1">{#N/A,#N/A,TRUE,"Basic";#N/A,#N/A,TRUE,"EXT-TABLE";#N/A,#N/A,TRUE,"STEEL";#N/A,#N/A,TRUE,"INT-Table";#N/A,#N/A,TRUE,"STEEL";#N/A,#N/A,TRUE,"Door"}</definedName>
    <definedName name="sum_5" localSheetId="14" hidden="1">{#N/A,#N/A,TRUE,"Basic";#N/A,#N/A,TRUE,"EXT-TABLE";#N/A,#N/A,TRUE,"STEEL";#N/A,#N/A,TRUE,"INT-Table";#N/A,#N/A,TRUE,"STEEL";#N/A,#N/A,TRUE,"Door"}</definedName>
    <definedName name="sum_5" localSheetId="15" hidden="1">{#N/A,#N/A,TRUE,"Basic";#N/A,#N/A,TRUE,"EXT-TABLE";#N/A,#N/A,TRUE,"STEEL";#N/A,#N/A,TRUE,"INT-Table";#N/A,#N/A,TRUE,"STEEL";#N/A,#N/A,TRUE,"Door"}</definedName>
    <definedName name="sum_5" hidden="1">{#N/A,#N/A,TRUE,"Basic";#N/A,#N/A,TRUE,"EXT-TABLE";#N/A,#N/A,TRUE,"STEEL";#N/A,#N/A,TRUE,"INT-Table";#N/A,#N/A,TRUE,"STEEL";#N/A,#N/A,TRUE,"Door"}</definedName>
    <definedName name="sum_5_1" localSheetId="3" hidden="1">{#N/A,#N/A,TRUE,"Basic";#N/A,#N/A,TRUE,"EXT-TABLE";#N/A,#N/A,TRUE,"STEEL";#N/A,#N/A,TRUE,"INT-Table";#N/A,#N/A,TRUE,"STEEL";#N/A,#N/A,TRUE,"Door"}</definedName>
    <definedName name="sum_5_1" localSheetId="2" hidden="1">{#N/A,#N/A,TRUE,"Basic";#N/A,#N/A,TRUE,"EXT-TABLE";#N/A,#N/A,TRUE,"STEEL";#N/A,#N/A,TRUE,"INT-Table";#N/A,#N/A,TRUE,"STEEL";#N/A,#N/A,TRUE,"Door"}</definedName>
    <definedName name="sum_5_1" localSheetId="4" hidden="1">{#N/A,#N/A,TRUE,"Basic";#N/A,#N/A,TRUE,"EXT-TABLE";#N/A,#N/A,TRUE,"STEEL";#N/A,#N/A,TRUE,"INT-Table";#N/A,#N/A,TRUE,"STEEL";#N/A,#N/A,TRUE,"Door"}</definedName>
    <definedName name="sum_5_1" localSheetId="16" hidden="1">{#N/A,#N/A,TRUE,"Basic";#N/A,#N/A,TRUE,"EXT-TABLE";#N/A,#N/A,TRUE,"STEEL";#N/A,#N/A,TRUE,"INT-Table";#N/A,#N/A,TRUE,"STEEL";#N/A,#N/A,TRUE,"Door"}</definedName>
    <definedName name="sum_5_1" localSheetId="21" hidden="1">{#N/A,#N/A,TRUE,"Basic";#N/A,#N/A,TRUE,"EXT-TABLE";#N/A,#N/A,TRUE,"STEEL";#N/A,#N/A,TRUE,"INT-Table";#N/A,#N/A,TRUE,"STEEL";#N/A,#N/A,TRUE,"Door"}</definedName>
    <definedName name="sum_5_1" localSheetId="5" hidden="1">{#N/A,#N/A,TRUE,"Basic";#N/A,#N/A,TRUE,"EXT-TABLE";#N/A,#N/A,TRUE,"STEEL";#N/A,#N/A,TRUE,"INT-Table";#N/A,#N/A,TRUE,"STEEL";#N/A,#N/A,TRUE,"Door"}</definedName>
    <definedName name="sum_5_1" localSheetId="13" hidden="1">{#N/A,#N/A,TRUE,"Basic";#N/A,#N/A,TRUE,"EXT-TABLE";#N/A,#N/A,TRUE,"STEEL";#N/A,#N/A,TRUE,"INT-Table";#N/A,#N/A,TRUE,"STEEL";#N/A,#N/A,TRUE,"Door"}</definedName>
    <definedName name="sum_5_1" localSheetId="14" hidden="1">{#N/A,#N/A,TRUE,"Basic";#N/A,#N/A,TRUE,"EXT-TABLE";#N/A,#N/A,TRUE,"STEEL";#N/A,#N/A,TRUE,"INT-Table";#N/A,#N/A,TRUE,"STEEL";#N/A,#N/A,TRUE,"Door"}</definedName>
    <definedName name="sum_5_1" localSheetId="15" hidden="1">{#N/A,#N/A,TRUE,"Basic";#N/A,#N/A,TRUE,"EXT-TABLE";#N/A,#N/A,TRUE,"STEEL";#N/A,#N/A,TRUE,"INT-Table";#N/A,#N/A,TRUE,"STEEL";#N/A,#N/A,TRUE,"Door"}</definedName>
    <definedName name="sum_5_1" hidden="1">{#N/A,#N/A,TRUE,"Basic";#N/A,#N/A,TRUE,"EXT-TABLE";#N/A,#N/A,TRUE,"STEEL";#N/A,#N/A,TRUE,"INT-Table";#N/A,#N/A,TRUE,"STEEL";#N/A,#N/A,TRUE,"Door"}</definedName>
    <definedName name="sum_5_2" localSheetId="3" hidden="1">{#N/A,#N/A,TRUE,"Basic";#N/A,#N/A,TRUE,"EXT-TABLE";#N/A,#N/A,TRUE,"STEEL";#N/A,#N/A,TRUE,"INT-Table";#N/A,#N/A,TRUE,"STEEL";#N/A,#N/A,TRUE,"Door"}</definedName>
    <definedName name="sum_5_2" localSheetId="2" hidden="1">{#N/A,#N/A,TRUE,"Basic";#N/A,#N/A,TRUE,"EXT-TABLE";#N/A,#N/A,TRUE,"STEEL";#N/A,#N/A,TRUE,"INT-Table";#N/A,#N/A,TRUE,"STEEL";#N/A,#N/A,TRUE,"Door"}</definedName>
    <definedName name="sum_5_2" localSheetId="4" hidden="1">{#N/A,#N/A,TRUE,"Basic";#N/A,#N/A,TRUE,"EXT-TABLE";#N/A,#N/A,TRUE,"STEEL";#N/A,#N/A,TRUE,"INT-Table";#N/A,#N/A,TRUE,"STEEL";#N/A,#N/A,TRUE,"Door"}</definedName>
    <definedName name="sum_5_2" localSheetId="16" hidden="1">{#N/A,#N/A,TRUE,"Basic";#N/A,#N/A,TRUE,"EXT-TABLE";#N/A,#N/A,TRUE,"STEEL";#N/A,#N/A,TRUE,"INT-Table";#N/A,#N/A,TRUE,"STEEL";#N/A,#N/A,TRUE,"Door"}</definedName>
    <definedName name="sum_5_2" localSheetId="21" hidden="1">{#N/A,#N/A,TRUE,"Basic";#N/A,#N/A,TRUE,"EXT-TABLE";#N/A,#N/A,TRUE,"STEEL";#N/A,#N/A,TRUE,"INT-Table";#N/A,#N/A,TRUE,"STEEL";#N/A,#N/A,TRUE,"Door"}</definedName>
    <definedName name="sum_5_2" localSheetId="5" hidden="1">{#N/A,#N/A,TRUE,"Basic";#N/A,#N/A,TRUE,"EXT-TABLE";#N/A,#N/A,TRUE,"STEEL";#N/A,#N/A,TRUE,"INT-Table";#N/A,#N/A,TRUE,"STEEL";#N/A,#N/A,TRUE,"Door"}</definedName>
    <definedName name="sum_5_2" localSheetId="13" hidden="1">{#N/A,#N/A,TRUE,"Basic";#N/A,#N/A,TRUE,"EXT-TABLE";#N/A,#N/A,TRUE,"STEEL";#N/A,#N/A,TRUE,"INT-Table";#N/A,#N/A,TRUE,"STEEL";#N/A,#N/A,TRUE,"Door"}</definedName>
    <definedName name="sum_5_2" localSheetId="14" hidden="1">{#N/A,#N/A,TRUE,"Basic";#N/A,#N/A,TRUE,"EXT-TABLE";#N/A,#N/A,TRUE,"STEEL";#N/A,#N/A,TRUE,"INT-Table";#N/A,#N/A,TRUE,"STEEL";#N/A,#N/A,TRUE,"Door"}</definedName>
    <definedName name="sum_5_2" localSheetId="15" hidden="1">{#N/A,#N/A,TRUE,"Basic";#N/A,#N/A,TRUE,"EXT-TABLE";#N/A,#N/A,TRUE,"STEEL";#N/A,#N/A,TRUE,"INT-Table";#N/A,#N/A,TRUE,"STEEL";#N/A,#N/A,TRUE,"Door"}</definedName>
    <definedName name="sum_5_2" hidden="1">{#N/A,#N/A,TRUE,"Basic";#N/A,#N/A,TRUE,"EXT-TABLE";#N/A,#N/A,TRUE,"STEEL";#N/A,#N/A,TRUE,"INT-Table";#N/A,#N/A,TRUE,"STEEL";#N/A,#N/A,TRUE,"Door"}</definedName>
    <definedName name="Sum_Inst"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 localSheetId="3" hidden="1">{#N/A,#N/A,TRUE,"SUM";#N/A,#N/A,TRUE,"EE";#N/A,#N/A,TRUE,"AC";#N/A,#N/A,TRUE,"SN"}</definedName>
    <definedName name="summar" localSheetId="2" hidden="1">{#N/A,#N/A,TRUE,"SUM";#N/A,#N/A,TRUE,"EE";#N/A,#N/A,TRUE,"AC";#N/A,#N/A,TRUE,"SN"}</definedName>
    <definedName name="summar" localSheetId="4" hidden="1">{#N/A,#N/A,TRUE,"SUM";#N/A,#N/A,TRUE,"EE";#N/A,#N/A,TRUE,"AC";#N/A,#N/A,TRUE,"SN"}</definedName>
    <definedName name="summar" localSheetId="16" hidden="1">{#N/A,#N/A,TRUE,"SUM";#N/A,#N/A,TRUE,"EE";#N/A,#N/A,TRUE,"AC";#N/A,#N/A,TRUE,"SN"}</definedName>
    <definedName name="summar" localSheetId="21" hidden="1">{#N/A,#N/A,TRUE,"SUM";#N/A,#N/A,TRUE,"EE";#N/A,#N/A,TRUE,"AC";#N/A,#N/A,TRUE,"SN"}</definedName>
    <definedName name="summar" localSheetId="5" hidden="1">{#N/A,#N/A,TRUE,"SUM";#N/A,#N/A,TRUE,"EE";#N/A,#N/A,TRUE,"AC";#N/A,#N/A,TRUE,"SN"}</definedName>
    <definedName name="summar" localSheetId="13" hidden="1">{#N/A,#N/A,TRUE,"SUM";#N/A,#N/A,TRUE,"EE";#N/A,#N/A,TRUE,"AC";#N/A,#N/A,TRUE,"SN"}</definedName>
    <definedName name="summar" localSheetId="14" hidden="1">{#N/A,#N/A,TRUE,"SUM";#N/A,#N/A,TRUE,"EE";#N/A,#N/A,TRUE,"AC";#N/A,#N/A,TRUE,"SN"}</definedName>
    <definedName name="summar" localSheetId="15" hidden="1">{#N/A,#N/A,TRUE,"SUM";#N/A,#N/A,TRUE,"EE";#N/A,#N/A,TRUE,"AC";#N/A,#N/A,TRUE,"SN"}</definedName>
    <definedName name="summar" hidden="1">{#N/A,#N/A,TRUE,"SUM";#N/A,#N/A,TRUE,"EE";#N/A,#N/A,TRUE,"AC";#N/A,#N/A,TRUE,"SN"}</definedName>
    <definedName name="SUMMARY" localSheetId="23">#REF!</definedName>
    <definedName name="SUMMARY">#REF!</definedName>
    <definedName name="SUMMARY1"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PPLY" localSheetId="23">#REF!</definedName>
    <definedName name="SUPPLY">#REF!</definedName>
    <definedName name="Supply_CIF" localSheetId="23">#REF!</definedName>
    <definedName name="Supply_CIF">#REF!</definedName>
    <definedName name="SUPPLY1" localSheetId="23">#REF!</definedName>
    <definedName name="SUPPLY1">#REF!</definedName>
    <definedName name="SUS">[58]작성기준!$C$20</definedName>
    <definedName name="swk" localSheetId="3" hidden="1">'[94]Page 1'!#REF!</definedName>
    <definedName name="swk" localSheetId="2" hidden="1">'[94]Page 1'!#REF!</definedName>
    <definedName name="swk" localSheetId="4" hidden="1">'[94]Page 1'!#REF!</definedName>
    <definedName name="swk" localSheetId="16" hidden="1">'[94]Page 1'!#REF!</definedName>
    <definedName name="swk" localSheetId="21" hidden="1">'[94]Page 1'!#REF!</definedName>
    <definedName name="swk" localSheetId="5" hidden="1">'[94]Page 1'!#REF!</definedName>
    <definedName name="swk" localSheetId="13" hidden="1">'[94]Page 1'!#REF!</definedName>
    <definedName name="swk" localSheetId="18" hidden="1">'[94]Page 1'!#REF!</definedName>
    <definedName name="swk" localSheetId="14" hidden="1">'[94]Page 1'!#REF!</definedName>
    <definedName name="swk" localSheetId="15" hidden="1">'[94]Page 1'!#REF!</definedName>
    <definedName name="swk" hidden="1">'[94]Page 1'!#REF!</definedName>
    <definedName name="SWL_GT" localSheetId="3">'[41]Noise (3)'!$G$77:$P$77</definedName>
    <definedName name="SWL_GT" localSheetId="2">'[41]Noise (3)'!$G$77:$P$77</definedName>
    <definedName name="SWL_GT" localSheetId="4">'[41]Noise (3)'!$G$77:$P$77</definedName>
    <definedName name="SWL_GT" localSheetId="16">'[41]Noise (3)'!$G$77:$P$77</definedName>
    <definedName name="SWL_GT" localSheetId="21">'[41]Noise (3)'!$G$77:$P$77</definedName>
    <definedName name="SWL_GT" localSheetId="5">'[41]Noise (3)'!$G$77:$P$77</definedName>
    <definedName name="SWL_GT" localSheetId="13">'[41]Noise (3)'!$G$77:$P$77</definedName>
    <definedName name="SWL_GT" localSheetId="18">'[41]Noise (3)'!$G$77:$P$77</definedName>
    <definedName name="SWL_GT" localSheetId="14">'[41]Noise (3)'!$G$77:$P$77</definedName>
    <definedName name="SWL_GT" localSheetId="15">'[41]Noise (3)'!$G$77:$P$77</definedName>
    <definedName name="SWL_GT">'[41]Noise (3)'!$G$77:$P$77</definedName>
    <definedName name="Swvu.DETT.._.COSTI." hidden="1">#REF!</definedName>
    <definedName name="Swvu.RIEPIL.." hidden="1">#REF!</definedName>
    <definedName name="SX" localSheetId="3" hidden="1">{#N/A,#N/A,FALSE,"CCTV"}</definedName>
    <definedName name="SX" localSheetId="9" hidden="1">{#N/A,#N/A,FALSE,"CCTV"}</definedName>
    <definedName name="SX" localSheetId="8" hidden="1">{#N/A,#N/A,FALSE,"CCTV"}</definedName>
    <definedName name="SX" localSheetId="0" hidden="1">{#N/A,#N/A,FALSE,"CCTV"}</definedName>
    <definedName name="SX" localSheetId="10" hidden="1">{#N/A,#N/A,FALSE,"CCTV"}</definedName>
    <definedName name="SX" localSheetId="6" hidden="1">{#N/A,#N/A,FALSE,"CCTV"}</definedName>
    <definedName name="SX" localSheetId="12" hidden="1">{#N/A,#N/A,FALSE,"CCTV"}</definedName>
    <definedName name="SX" localSheetId="11" hidden="1">{#N/A,#N/A,FALSE,"CCTV"}</definedName>
    <definedName name="SX" localSheetId="1" hidden="1">{#N/A,#N/A,FALSE,"CCTV"}</definedName>
    <definedName name="SX" localSheetId="2" hidden="1">{#N/A,#N/A,FALSE,"CCTV"}</definedName>
    <definedName name="SX" localSheetId="4" hidden="1">{#N/A,#N/A,FALSE,"CCTV"}</definedName>
    <definedName name="SX" localSheetId="16" hidden="1">{#N/A,#N/A,FALSE,"CCTV"}</definedName>
    <definedName name="SX" localSheetId="21" hidden="1">{#N/A,#N/A,FALSE,"CCTV"}</definedName>
    <definedName name="SX" localSheetId="5" hidden="1">{#N/A,#N/A,FALSE,"CCTV"}</definedName>
    <definedName name="SX" localSheetId="23" hidden="1">{#N/A,#N/A,FALSE,"CCTV"}</definedName>
    <definedName name="SX" localSheetId="7" hidden="1">{#N/A,#N/A,FALSE,"CCTV"}</definedName>
    <definedName name="SX" localSheetId="13" hidden="1">{#N/A,#N/A,FALSE,"CCTV"}</definedName>
    <definedName name="SX" localSheetId="18" hidden="1">{#N/A,#N/A,FALSE,"CCTV"}</definedName>
    <definedName name="SX" localSheetId="14" hidden="1">{#N/A,#N/A,FALSE,"CCTV"}</definedName>
    <definedName name="SX" localSheetId="15" hidden="1">{#N/A,#N/A,FALSE,"CCTV"}</definedName>
    <definedName name="SX" hidden="1">{#N/A,#N/A,FALSE,"CCTV"}</definedName>
    <definedName name="sy" localSheetId="3" hidden="1">{"'Liquid'!$A$1:$U$57"}</definedName>
    <definedName name="sy" localSheetId="2" hidden="1">{"'Liquid'!$A$1:$U$57"}</definedName>
    <definedName name="sy" localSheetId="4" hidden="1">{"'Liquid'!$A$1:$U$57"}</definedName>
    <definedName name="sy" localSheetId="16" hidden="1">{"'Liquid'!$A$1:$U$57"}</definedName>
    <definedName name="sy" localSheetId="21" hidden="1">{"'Liquid'!$A$1:$U$57"}</definedName>
    <definedName name="sy" localSheetId="5" hidden="1">{"'Liquid'!$A$1:$U$57"}</definedName>
    <definedName name="sy" localSheetId="13" hidden="1">{"'Liquid'!$A$1:$U$57"}</definedName>
    <definedName name="sy" localSheetId="14" hidden="1">{"'Liquid'!$A$1:$U$57"}</definedName>
    <definedName name="sy" localSheetId="15" hidden="1">{"'Liquid'!$A$1:$U$57"}</definedName>
    <definedName name="sy" hidden="1">{"'Liquid'!$A$1:$U$57"}</definedName>
    <definedName name="T">#REF!</definedName>
    <definedName name="T.3" localSheetId="3" hidden="1">{"'Sheet1'!$L$16"}</definedName>
    <definedName name="T.3" localSheetId="17" hidden="1">{"'Sheet1'!$L$16"}</definedName>
    <definedName name="T.3" localSheetId="9" hidden="1">{"'Sheet1'!$L$16"}</definedName>
    <definedName name="T.3" localSheetId="8" hidden="1">{"'Sheet1'!$L$16"}</definedName>
    <definedName name="T.3" localSheetId="0" hidden="1">{"'Sheet1'!$L$16"}</definedName>
    <definedName name="T.3" localSheetId="10" hidden="1">{"'Sheet1'!$L$16"}</definedName>
    <definedName name="T.3" localSheetId="6" hidden="1">{"'Sheet1'!$L$16"}</definedName>
    <definedName name="T.3" localSheetId="12" hidden="1">{"'Sheet1'!$L$16"}</definedName>
    <definedName name="T.3" localSheetId="11" hidden="1">{"'Sheet1'!$L$16"}</definedName>
    <definedName name="T.3" localSheetId="1" hidden="1">{"'Sheet1'!$L$16"}</definedName>
    <definedName name="T.3" localSheetId="2" hidden="1">{"'Sheet1'!$L$16"}</definedName>
    <definedName name="T.3" localSheetId="4" hidden="1">{"'Sheet1'!$L$16"}</definedName>
    <definedName name="T.3" localSheetId="16" hidden="1">{"'Sheet1'!$L$16"}</definedName>
    <definedName name="T.3" localSheetId="21" hidden="1">{"'Sheet1'!$L$16"}</definedName>
    <definedName name="T.3" localSheetId="5" hidden="1">{"'Sheet1'!$L$16"}</definedName>
    <definedName name="T.3" localSheetId="23" hidden="1">{"'Sheet1'!$L$16"}</definedName>
    <definedName name="T.3" localSheetId="7" hidden="1">{"'Sheet1'!$L$16"}</definedName>
    <definedName name="T.3" localSheetId="13" hidden="1">{"'Sheet1'!$L$16"}</definedName>
    <definedName name="T.3" localSheetId="18" hidden="1">{"'Sheet1'!$L$16"}</definedName>
    <definedName name="T.3" localSheetId="14" hidden="1">{"'Sheet1'!$L$16"}</definedName>
    <definedName name="T.3" localSheetId="15" hidden="1">{"'Sheet1'!$L$16"}</definedName>
    <definedName name="T.3" hidden="1">{"'Sheet1'!$L$16"}</definedName>
    <definedName name="T1_">#N/A</definedName>
    <definedName name="t101p">#REF!</definedName>
    <definedName name="t103p">#REF!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2_">#N/A</definedName>
    <definedName name="T3_">#N/A</definedName>
    <definedName name="T4_">#N/A</definedName>
    <definedName name="TA" localSheetId="3" hidden="1">{#N/A,#N/A,FALSE,"CCTV"}</definedName>
    <definedName name="TA" localSheetId="9" hidden="1">{#N/A,#N/A,FALSE,"CCTV"}</definedName>
    <definedName name="TA" localSheetId="8" hidden="1">{#N/A,#N/A,FALSE,"CCTV"}</definedName>
    <definedName name="TA" localSheetId="0" hidden="1">{#N/A,#N/A,FALSE,"CCTV"}</definedName>
    <definedName name="TA" localSheetId="10" hidden="1">{#N/A,#N/A,FALSE,"CCTV"}</definedName>
    <definedName name="TA" localSheetId="6" hidden="1">{#N/A,#N/A,FALSE,"CCTV"}</definedName>
    <definedName name="TA" localSheetId="12" hidden="1">{#N/A,#N/A,FALSE,"CCTV"}</definedName>
    <definedName name="TA" localSheetId="11" hidden="1">{#N/A,#N/A,FALSE,"CCTV"}</definedName>
    <definedName name="TA" localSheetId="1" hidden="1">{#N/A,#N/A,FALSE,"CCTV"}</definedName>
    <definedName name="TA" localSheetId="2" hidden="1">{#N/A,#N/A,FALSE,"CCTV"}</definedName>
    <definedName name="TA" localSheetId="4" hidden="1">{#N/A,#N/A,FALSE,"CCTV"}</definedName>
    <definedName name="TA" localSheetId="16" hidden="1">{#N/A,#N/A,FALSE,"CCTV"}</definedName>
    <definedName name="TA" localSheetId="21" hidden="1">{#N/A,#N/A,FALSE,"CCTV"}</definedName>
    <definedName name="TA" localSheetId="5" hidden="1">{#N/A,#N/A,FALSE,"CCTV"}</definedName>
    <definedName name="TA" localSheetId="23" hidden="1">{#N/A,#N/A,FALSE,"CCTV"}</definedName>
    <definedName name="TA" localSheetId="7" hidden="1">{#N/A,#N/A,FALSE,"CCTV"}</definedName>
    <definedName name="TA" localSheetId="13" hidden="1">{#N/A,#N/A,FALSE,"CCTV"}</definedName>
    <definedName name="TA" localSheetId="18" hidden="1">{#N/A,#N/A,FALSE,"CCTV"}</definedName>
    <definedName name="TA" localSheetId="14" hidden="1">{#N/A,#N/A,FALSE,"CCTV"}</definedName>
    <definedName name="TA" localSheetId="15" hidden="1">{#N/A,#N/A,FALSE,"CCTV"}</definedName>
    <definedName name="TA" hidden="1">{#N/A,#N/A,FALSE,"CCTV"}</definedName>
    <definedName name="TAB" localSheetId="23">#REF!</definedName>
    <definedName name="TAB">#REF!</definedName>
    <definedName name="tabisous">#REF!</definedName>
    <definedName name="table">#REF!</definedName>
    <definedName name="TABLE0" localSheetId="23">#REF!</definedName>
    <definedName name="TABLE0">#REF!</definedName>
    <definedName name="table1" localSheetId="3">'[95]SPT vs PHI'!$E$2:$F$47</definedName>
    <definedName name="table1" localSheetId="9">'[95]SPT vs PHI'!$E$2:$F$47</definedName>
    <definedName name="table1" localSheetId="8">'[95]SPT vs PHI'!$E$2:$F$47</definedName>
    <definedName name="table1" localSheetId="0">'[95]SPT vs PHI'!$E$2:$F$47</definedName>
    <definedName name="table1" localSheetId="10">'[95]SPT vs PHI'!$E$2:$F$47</definedName>
    <definedName name="table1" localSheetId="6">'[95]SPT vs PHI'!$E$2:$F$47</definedName>
    <definedName name="table1" localSheetId="12">'[95]SPT vs PHI'!$E$2:$F$47</definedName>
    <definedName name="table1" localSheetId="11">'[95]SPT vs PHI'!$E$2:$F$47</definedName>
    <definedName name="table1" localSheetId="1">'[95]SPT vs PHI'!$E$2:$F$47</definedName>
    <definedName name="table1" localSheetId="2">'[95]SPT vs PHI'!$E$2:$F$47</definedName>
    <definedName name="table1" localSheetId="4">'[95]SPT vs PHI'!$E$2:$F$47</definedName>
    <definedName name="table1" localSheetId="16">'[95]SPT vs PHI'!$E$2:$F$47</definedName>
    <definedName name="table1" localSheetId="21">'[95]SPT vs PHI'!$E$2:$F$47</definedName>
    <definedName name="table1" localSheetId="5">'[95]SPT vs PHI'!$E$2:$F$47</definedName>
    <definedName name="TABLE1" localSheetId="23">#REF!</definedName>
    <definedName name="table1" localSheetId="7">'[95]SPT vs PHI'!$E$2:$F$47</definedName>
    <definedName name="table1" localSheetId="13">'[95]SPT vs PHI'!$E$2:$F$47</definedName>
    <definedName name="table1" localSheetId="18">'[95]SPT vs PHI'!$E$2:$F$47</definedName>
    <definedName name="table1" localSheetId="14">'[95]SPT vs PHI'!$E$2:$F$47</definedName>
    <definedName name="table1" localSheetId="15">'[95]SPT vs PHI'!$E$2:$F$47</definedName>
    <definedName name="TABLE1">#REF!</definedName>
    <definedName name="table2" localSheetId="3">[96]LP!$D$15:$AO$46</definedName>
    <definedName name="table2" localSheetId="2">[96]LP!$D$15:$AO$46</definedName>
    <definedName name="table2" localSheetId="4">[96]LP!$D$15:$AO$46</definedName>
    <definedName name="table2" localSheetId="16">[96]LP!$D$15:$AO$46</definedName>
    <definedName name="table2" localSheetId="21">[96]LP!$D$15:$AO$46</definedName>
    <definedName name="table2" localSheetId="5">[96]LP!$D$15:$AO$46</definedName>
    <definedName name="table2" localSheetId="13">[96]LP!$D$15:$AO$46</definedName>
    <definedName name="table2" localSheetId="18">[96]LP!$D$15:$AO$46</definedName>
    <definedName name="table2" localSheetId="14">[96]LP!$D$15:$AO$46</definedName>
    <definedName name="table2" localSheetId="15">[96]LP!$D$15:$AO$46</definedName>
    <definedName name="table2">[96]LP!$D$15:$AO$46</definedName>
    <definedName name="TABLEAU" localSheetId="3">[97]TAUX!$A$4:$C$14</definedName>
    <definedName name="TABLEAU" localSheetId="2">[97]TAUX!$A$4:$C$14</definedName>
    <definedName name="TABLEAU" localSheetId="4">[97]TAUX!$A$4:$C$14</definedName>
    <definedName name="TABLEAU" localSheetId="16">[97]TAUX!$A$4:$C$14</definedName>
    <definedName name="TABLEAU" localSheetId="21">[97]TAUX!$A$4:$C$14</definedName>
    <definedName name="TABLEAU" localSheetId="5">[97]TAUX!$A$4:$C$14</definedName>
    <definedName name="TABLEAU" localSheetId="13">[97]TAUX!$A$4:$C$14</definedName>
    <definedName name="TABLEAU" localSheetId="18">[97]TAUX!$A$4:$C$14</definedName>
    <definedName name="TABLEAU" localSheetId="14">[97]TAUX!$A$4:$C$14</definedName>
    <definedName name="TABLEAU" localSheetId="15">[97]TAUX!$A$4:$C$14</definedName>
    <definedName name="TABLEAU">[97]TAUX!$A$4:$C$14</definedName>
    <definedName name="TableSummary" hidden="1">#REF!</definedName>
    <definedName name="TamdanTB" localSheetId="3" hidden="1">{"'Sheet1'!$L$16"}</definedName>
    <definedName name="TamdanTB" localSheetId="17" hidden="1">{"'Sheet1'!$L$16"}</definedName>
    <definedName name="TamdanTB" localSheetId="9" hidden="1">{"'Sheet1'!$L$16"}</definedName>
    <definedName name="TamdanTB" localSheetId="8" hidden="1">{"'Sheet1'!$L$16"}</definedName>
    <definedName name="TamdanTB" localSheetId="0" hidden="1">{"'Sheet1'!$L$16"}</definedName>
    <definedName name="TamdanTB" localSheetId="10" hidden="1">{"'Sheet1'!$L$16"}</definedName>
    <definedName name="TamdanTB" localSheetId="6" hidden="1">{"'Sheet1'!$L$16"}</definedName>
    <definedName name="TamdanTB" localSheetId="12" hidden="1">{"'Sheet1'!$L$16"}</definedName>
    <definedName name="TamdanTB" localSheetId="11" hidden="1">{"'Sheet1'!$L$16"}</definedName>
    <definedName name="TamdanTB" localSheetId="1" hidden="1">{"'Sheet1'!$L$16"}</definedName>
    <definedName name="TamdanTB" localSheetId="2" hidden="1">{"'Sheet1'!$L$16"}</definedName>
    <definedName name="TamdanTB" localSheetId="4" hidden="1">{"'Sheet1'!$L$16"}</definedName>
    <definedName name="TamdanTB" localSheetId="16" hidden="1">{"'Sheet1'!$L$16"}</definedName>
    <definedName name="TamdanTB" localSheetId="21" hidden="1">{"'Sheet1'!$L$16"}</definedName>
    <definedName name="TamdanTB" localSheetId="5" hidden="1">{"'Sheet1'!$L$16"}</definedName>
    <definedName name="TamdanTB" localSheetId="23" hidden="1">{"'Sheet1'!$L$16"}</definedName>
    <definedName name="TamdanTB" localSheetId="7" hidden="1">{"'Sheet1'!$L$16"}</definedName>
    <definedName name="TamdanTB" localSheetId="13" hidden="1">{"'Sheet1'!$L$16"}</definedName>
    <definedName name="TamdanTB" localSheetId="18" hidden="1">{"'Sheet1'!$L$16"}</definedName>
    <definedName name="TamdanTB" localSheetId="14" hidden="1">{"'Sheet1'!$L$16"}</definedName>
    <definedName name="TamdanTB" localSheetId="15" hidden="1">{"'Sheet1'!$L$16"}</definedName>
    <definedName name="TamdanTB" hidden="1">{"'Sheet1'!$L$16"}</definedName>
    <definedName name="TAN_K" localSheetId="3">[28]Breech_Duct!$B$72</definedName>
    <definedName name="TAN_K" localSheetId="2">[28]Breech_Duct!$B$72</definedName>
    <definedName name="TAN_K" localSheetId="4">[28]Breech_Duct!$B$72</definedName>
    <definedName name="TAN_K" localSheetId="16">[28]Breech_Duct!$B$72</definedName>
    <definedName name="TAN_K" localSheetId="21">[28]Breech_Duct!$B$72</definedName>
    <definedName name="TAN_K" localSheetId="5">[28]Breech_Duct!$B$72</definedName>
    <definedName name="TAN_K" localSheetId="13">[28]Breech_Duct!$B$72</definedName>
    <definedName name="TAN_K" localSheetId="18">[28]Breech_Duct!$B$72</definedName>
    <definedName name="TAN_K" localSheetId="14">[28]Breech_Duct!$B$72</definedName>
    <definedName name="TAN_K" localSheetId="15">[28]Breech_Duct!$B$72</definedName>
    <definedName name="TAN_K">[28]Breech_Duct!$B$72</definedName>
    <definedName name="TAN_L" localSheetId="3">[28]Breech_Duct!$B$75</definedName>
    <definedName name="TAN_L" localSheetId="2">[28]Breech_Duct!$B$75</definedName>
    <definedName name="TAN_L" localSheetId="4">[28]Breech_Duct!$B$75</definedName>
    <definedName name="TAN_L" localSheetId="16">[28]Breech_Duct!$B$75</definedName>
    <definedName name="TAN_L" localSheetId="21">[28]Breech_Duct!$B$75</definedName>
    <definedName name="TAN_L" localSheetId="5">[28]Breech_Duct!$B$75</definedName>
    <definedName name="TAN_L" localSheetId="13">[28]Breech_Duct!$B$75</definedName>
    <definedName name="TAN_L" localSheetId="18">[28]Breech_Duct!$B$75</definedName>
    <definedName name="TAN_L" localSheetId="14">[28]Breech_Duct!$B$75</definedName>
    <definedName name="TAN_L" localSheetId="15">[28]Breech_Duct!$B$75</definedName>
    <definedName name="TAN_L">[28]Breech_Duct!$B$75</definedName>
    <definedName name="TAN_P" localSheetId="3">[28]Breech_Duct!$B$79</definedName>
    <definedName name="TAN_P" localSheetId="2">[28]Breech_Duct!$B$79</definedName>
    <definedName name="TAN_P" localSheetId="4">[28]Breech_Duct!$B$79</definedName>
    <definedName name="TAN_P" localSheetId="16">[28]Breech_Duct!$B$79</definedName>
    <definedName name="TAN_P" localSheetId="21">[28]Breech_Duct!$B$79</definedName>
    <definedName name="TAN_P" localSheetId="5">[28]Breech_Duct!$B$79</definedName>
    <definedName name="TAN_P" localSheetId="13">[28]Breech_Duct!$B$79</definedName>
    <definedName name="TAN_P" localSheetId="18">[28]Breech_Duct!$B$79</definedName>
    <definedName name="TAN_P" localSheetId="14">[28]Breech_Duct!$B$79</definedName>
    <definedName name="TAN_P" localSheetId="15">[28]Breech_Duct!$B$79</definedName>
    <definedName name="TAN_P">[28]Breech_Duct!$B$79</definedName>
    <definedName name="Tax">#REF!</definedName>
    <definedName name="tbao" localSheetId="3" hidden="1">{"'Sheet1'!$L$16"}</definedName>
    <definedName name="tbao" localSheetId="17" hidden="1">{"'Sheet1'!$L$16"}</definedName>
    <definedName name="tbao" localSheetId="9" hidden="1">{"'Sheet1'!$L$16"}</definedName>
    <definedName name="tbao" localSheetId="8" hidden="1">{"'Sheet1'!$L$16"}</definedName>
    <definedName name="tbao" localSheetId="0" hidden="1">{"'Sheet1'!$L$16"}</definedName>
    <definedName name="tbao" localSheetId="10" hidden="1">{"'Sheet1'!$L$16"}</definedName>
    <definedName name="tbao" localSheetId="6" hidden="1">{"'Sheet1'!$L$16"}</definedName>
    <definedName name="tbao" localSheetId="12" hidden="1">{"'Sheet1'!$L$16"}</definedName>
    <definedName name="tbao" localSheetId="11" hidden="1">{"'Sheet1'!$L$16"}</definedName>
    <definedName name="tbao" localSheetId="1" hidden="1">{"'Sheet1'!$L$16"}</definedName>
    <definedName name="tbao" localSheetId="2" hidden="1">{"'Sheet1'!$L$16"}</definedName>
    <definedName name="tbao" localSheetId="4" hidden="1">{"'Sheet1'!$L$16"}</definedName>
    <definedName name="tbao" localSheetId="16" hidden="1">{"'Sheet1'!$L$16"}</definedName>
    <definedName name="tbao" localSheetId="21" hidden="1">{"'Sheet1'!$L$16"}</definedName>
    <definedName name="tbao" localSheetId="5" hidden="1">{"'Sheet1'!$L$16"}</definedName>
    <definedName name="tbao" localSheetId="23" hidden="1">{"'Sheet1'!$L$16"}</definedName>
    <definedName name="tbao" localSheetId="7" hidden="1">{"'Sheet1'!$L$16"}</definedName>
    <definedName name="tbao" localSheetId="13" hidden="1">{"'Sheet1'!$L$16"}</definedName>
    <definedName name="tbao" localSheetId="18" hidden="1">{"'Sheet1'!$L$16"}</definedName>
    <definedName name="tbao" localSheetId="14" hidden="1">{"'Sheet1'!$L$16"}</definedName>
    <definedName name="tbao" localSheetId="15" hidden="1">{"'Sheet1'!$L$16"}</definedName>
    <definedName name="tbao" hidden="1">{"'Sheet1'!$L$16"}</definedName>
    <definedName name="tbl_ProdInfo">#REF!</definedName>
    <definedName name="TBN_GEN_소계">#REF!</definedName>
    <definedName name="tbtram">#REF!</definedName>
    <definedName name="tc">#REF!</definedName>
    <definedName name="TC_NHANH1">#REF!</definedName>
    <definedName name="TCHN" localSheetId="3">[76]Summary!$I$57</definedName>
    <definedName name="TCHN" localSheetId="2">[76]Summary!$I$57</definedName>
    <definedName name="TCHN" localSheetId="4">[76]Summary!$I$57</definedName>
    <definedName name="TCHN" localSheetId="16">[76]Summary!$I$57</definedName>
    <definedName name="TCHN" localSheetId="21">[76]Summary!$I$57</definedName>
    <definedName name="TCHN" localSheetId="5">[76]Summary!$I$57</definedName>
    <definedName name="TCHN" localSheetId="13">[76]Summary!$I$57</definedName>
    <definedName name="TCHN" localSheetId="18">[76]Summary!$I$57</definedName>
    <definedName name="TCHN" localSheetId="14">[76]Summary!$I$57</definedName>
    <definedName name="TCHN" localSheetId="15">[76]Summary!$I$57</definedName>
    <definedName name="TCHN">[76]Summary!$I$57</definedName>
    <definedName name="ｔｃi">#REF!</definedName>
    <definedName name="td1p">#REF!</definedName>
    <definedName name="td3p">#REF!</definedName>
    <definedName name="TDK">#REF!</definedName>
    <definedName name="tdnc1p">#REF!</definedName>
    <definedName name="tdtr2cnc">#REF!</definedName>
    <definedName name="tdtr2cvl">#REF!</definedName>
    <definedName name="tdvl1p">#REF!</definedName>
    <definedName name="te">#REF!</definedName>
    <definedName name="tech" localSheetId="3">[98]Tech.!$B$6:$V$24</definedName>
    <definedName name="tech" localSheetId="2">[98]Tech.!$B$6:$V$24</definedName>
    <definedName name="tech" localSheetId="4">[98]Tech.!$B$6:$V$24</definedName>
    <definedName name="tech" localSheetId="16">[98]Tech.!$B$6:$V$24</definedName>
    <definedName name="tech" localSheetId="21">[98]Tech.!$B$6:$V$24</definedName>
    <definedName name="tech" localSheetId="5">[98]Tech.!$B$6:$V$24</definedName>
    <definedName name="tech" localSheetId="13">[98]Tech.!$B$6:$V$24</definedName>
    <definedName name="tech" localSheetId="18">[98]Tech.!$B$6:$V$24</definedName>
    <definedName name="tech" localSheetId="14">[98]Tech.!$B$6:$V$24</definedName>
    <definedName name="tech" localSheetId="15">[98]Tech.!$B$6:$V$24</definedName>
    <definedName name="tech">[98]Tech.!$B$6:$V$24</definedName>
    <definedName name="TElecHours" localSheetId="3">'[51]Labor Sum'!$C$24</definedName>
    <definedName name="TElecHours" localSheetId="2">'[51]Labor Sum'!$C$24</definedName>
    <definedName name="TElecHours" localSheetId="4">'[51]Labor Sum'!$C$24</definedName>
    <definedName name="TElecHours" localSheetId="16">'[51]Labor Sum'!$C$24</definedName>
    <definedName name="TElecHours" localSheetId="21">'[51]Labor Sum'!$C$24</definedName>
    <definedName name="TElecHours" localSheetId="5">'[51]Labor Sum'!$C$24</definedName>
    <definedName name="TElecHours" localSheetId="13">'[51]Labor Sum'!$C$24</definedName>
    <definedName name="TElecHours" localSheetId="18">'[51]Labor Sum'!$C$24</definedName>
    <definedName name="TElecHours" localSheetId="14">'[51]Labor Sum'!$C$24</definedName>
    <definedName name="TElecHours" localSheetId="15">'[51]Labor Sum'!$C$24</definedName>
    <definedName name="TElecHours">'[51]Labor Sum'!$C$24</definedName>
    <definedName name="TElectLabor" localSheetId="3">'[51]Labor Sum'!#REF!</definedName>
    <definedName name="TElectLabor" localSheetId="2">'[51]Labor Sum'!#REF!</definedName>
    <definedName name="TElectLabor" localSheetId="4">'[51]Labor Sum'!#REF!</definedName>
    <definedName name="TElectLabor" localSheetId="16">'[51]Labor Sum'!#REF!</definedName>
    <definedName name="TElectLabor" localSheetId="21">'[51]Labor Sum'!#REF!</definedName>
    <definedName name="TElectLabor" localSheetId="5">'[51]Labor Sum'!#REF!</definedName>
    <definedName name="TElectLabor" localSheetId="13">'[51]Labor Sum'!#REF!</definedName>
    <definedName name="TElectLabor" localSheetId="18">'[51]Labor Sum'!#REF!</definedName>
    <definedName name="TElectLabor" localSheetId="14">'[51]Labor Sum'!#REF!</definedName>
    <definedName name="TElectLabor" localSheetId="15">'[51]Labor Sum'!#REF!</definedName>
    <definedName name="TElectLabor">'[51]Labor Sum'!#REF!</definedName>
    <definedName name="tem" localSheetId="3" hidden="1">{"'Sheet1'!$L$16"}</definedName>
    <definedName name="tem" localSheetId="17" hidden="1">{"'Sheet1'!$L$16"}</definedName>
    <definedName name="tem" localSheetId="9" hidden="1">{"'Sheet1'!$L$16"}</definedName>
    <definedName name="tem" localSheetId="8" hidden="1">{"'Sheet1'!$L$16"}</definedName>
    <definedName name="tem" localSheetId="0" hidden="1">{"'Sheet1'!$L$16"}</definedName>
    <definedName name="tem" localSheetId="10" hidden="1">{"'Sheet1'!$L$16"}</definedName>
    <definedName name="tem" localSheetId="6" hidden="1">{"'Sheet1'!$L$16"}</definedName>
    <definedName name="tem" localSheetId="12" hidden="1">{"'Sheet1'!$L$16"}</definedName>
    <definedName name="tem" localSheetId="11" hidden="1">{"'Sheet1'!$L$16"}</definedName>
    <definedName name="tem" localSheetId="1" hidden="1">{"'Sheet1'!$L$16"}</definedName>
    <definedName name="tem" localSheetId="2" hidden="1">{"'Sheet1'!$L$16"}</definedName>
    <definedName name="tem" localSheetId="4" hidden="1">{"'Sheet1'!$L$16"}</definedName>
    <definedName name="tem" localSheetId="16" hidden="1">{"'Sheet1'!$L$16"}</definedName>
    <definedName name="tem" localSheetId="21" hidden="1">{"'Sheet1'!$L$16"}</definedName>
    <definedName name="tem" localSheetId="5" hidden="1">{"'Sheet1'!$L$16"}</definedName>
    <definedName name="tem" localSheetId="23" hidden="1">{"'Sheet1'!$L$16"}</definedName>
    <definedName name="tem" localSheetId="7" hidden="1">{"'Sheet1'!$L$16"}</definedName>
    <definedName name="tem" localSheetId="13" hidden="1">{"'Sheet1'!$L$16"}</definedName>
    <definedName name="tem" localSheetId="18" hidden="1">{"'Sheet1'!$L$16"}</definedName>
    <definedName name="tem" localSheetId="14" hidden="1">{"'Sheet1'!$L$16"}</definedName>
    <definedName name="tem" localSheetId="15" hidden="1">{"'Sheet1'!$L$16"}</definedName>
    <definedName name="tem" hidden="1">{"'Sheet1'!$L$16"}</definedName>
    <definedName name="TEMA_09">[32]Tables!$B$28:$AA$31</definedName>
    <definedName name="TEMP" localSheetId="3">[52]PipeSummary!$AJ$10:$AO$10</definedName>
    <definedName name="TEMP" localSheetId="2">[52]PipeSummary!$AJ$10:$AO$10</definedName>
    <definedName name="TEMP" localSheetId="4">[52]PipeSummary!$AJ$10:$AO$10</definedName>
    <definedName name="TEMP" localSheetId="16">[52]PipeSummary!$AJ$10:$AO$10</definedName>
    <definedName name="TEMP" localSheetId="21">[52]PipeSummary!$AJ$10:$AO$10</definedName>
    <definedName name="TEMP" localSheetId="5">[52]PipeSummary!$AJ$10:$AO$10</definedName>
    <definedName name="TEMP" localSheetId="13">[52]PipeSummary!$AJ$10:$AO$10</definedName>
    <definedName name="TEMP" localSheetId="18">[52]PipeSummary!$AJ$10:$AO$10</definedName>
    <definedName name="TEMP" localSheetId="14">[52]PipeSummary!$AJ$10:$AO$10</definedName>
    <definedName name="TEMP" localSheetId="15">[52]PipeSummary!$AJ$10:$AO$10</definedName>
    <definedName name="TEMP">[52]PipeSummary!$AJ$10:$AO$10</definedName>
    <definedName name="Temperatura" localSheetId="23">#REF!</definedName>
    <definedName name="Temperatura">#REF!</definedName>
    <definedName name="Temperaturklasse">#REF!</definedName>
    <definedName name="TempUnit" localSheetId="23">#REF!</definedName>
    <definedName name="TempUnit">#REF!</definedName>
    <definedName name="teri" localSheetId="3" hidden="1">{#N/A,#N/A,TRUE,"Basic";#N/A,#N/A,TRUE,"EXT-TABLE";#N/A,#N/A,TRUE,"STEEL";#N/A,#N/A,TRUE,"INT-Table";#N/A,#N/A,TRUE,"STEEL";#N/A,#N/A,TRUE,"Door"}</definedName>
    <definedName name="teri" localSheetId="2" hidden="1">{#N/A,#N/A,TRUE,"Basic";#N/A,#N/A,TRUE,"EXT-TABLE";#N/A,#N/A,TRUE,"STEEL";#N/A,#N/A,TRUE,"INT-Table";#N/A,#N/A,TRUE,"STEEL";#N/A,#N/A,TRUE,"Door"}</definedName>
    <definedName name="teri" localSheetId="4" hidden="1">{#N/A,#N/A,TRUE,"Basic";#N/A,#N/A,TRUE,"EXT-TABLE";#N/A,#N/A,TRUE,"STEEL";#N/A,#N/A,TRUE,"INT-Table";#N/A,#N/A,TRUE,"STEEL";#N/A,#N/A,TRUE,"Door"}</definedName>
    <definedName name="teri" localSheetId="16" hidden="1">{#N/A,#N/A,TRUE,"Basic";#N/A,#N/A,TRUE,"EXT-TABLE";#N/A,#N/A,TRUE,"STEEL";#N/A,#N/A,TRUE,"INT-Table";#N/A,#N/A,TRUE,"STEEL";#N/A,#N/A,TRUE,"Door"}</definedName>
    <definedName name="teri" localSheetId="21" hidden="1">{#N/A,#N/A,TRUE,"Basic";#N/A,#N/A,TRUE,"EXT-TABLE";#N/A,#N/A,TRUE,"STEEL";#N/A,#N/A,TRUE,"INT-Table";#N/A,#N/A,TRUE,"STEEL";#N/A,#N/A,TRUE,"Door"}</definedName>
    <definedName name="teri" localSheetId="5" hidden="1">{#N/A,#N/A,TRUE,"Basic";#N/A,#N/A,TRUE,"EXT-TABLE";#N/A,#N/A,TRUE,"STEEL";#N/A,#N/A,TRUE,"INT-Table";#N/A,#N/A,TRUE,"STEEL";#N/A,#N/A,TRUE,"Door"}</definedName>
    <definedName name="teri" localSheetId="13" hidden="1">{#N/A,#N/A,TRUE,"Basic";#N/A,#N/A,TRUE,"EXT-TABLE";#N/A,#N/A,TRUE,"STEEL";#N/A,#N/A,TRUE,"INT-Table";#N/A,#N/A,TRUE,"STEEL";#N/A,#N/A,TRUE,"Door"}</definedName>
    <definedName name="teri" localSheetId="14" hidden="1">{#N/A,#N/A,TRUE,"Basic";#N/A,#N/A,TRUE,"EXT-TABLE";#N/A,#N/A,TRUE,"STEEL";#N/A,#N/A,TRUE,"INT-Table";#N/A,#N/A,TRUE,"STEEL";#N/A,#N/A,TRUE,"Door"}</definedName>
    <definedName name="teri" localSheetId="15" hidden="1">{#N/A,#N/A,TRUE,"Basic";#N/A,#N/A,TRUE,"EXT-TABLE";#N/A,#N/A,TRUE,"STEEL";#N/A,#N/A,TRUE,"INT-Table";#N/A,#N/A,TRUE,"STEEL";#N/A,#N/A,TRUE,"Door"}</definedName>
    <definedName name="teri" hidden="1">{#N/A,#N/A,TRUE,"Basic";#N/A,#N/A,TRUE,"EXT-TABLE";#N/A,#N/A,TRUE,"STEEL";#N/A,#N/A,TRUE,"INT-Table";#N/A,#N/A,TRUE,"STEEL";#N/A,#N/A,TRUE,"Door"}</definedName>
    <definedName name="teri_1" localSheetId="3" hidden="1">{#N/A,#N/A,TRUE,"Basic";#N/A,#N/A,TRUE,"EXT-TABLE";#N/A,#N/A,TRUE,"STEEL";#N/A,#N/A,TRUE,"INT-Table";#N/A,#N/A,TRUE,"STEEL";#N/A,#N/A,TRUE,"Door"}</definedName>
    <definedName name="teri_1" localSheetId="2" hidden="1">{#N/A,#N/A,TRUE,"Basic";#N/A,#N/A,TRUE,"EXT-TABLE";#N/A,#N/A,TRUE,"STEEL";#N/A,#N/A,TRUE,"INT-Table";#N/A,#N/A,TRUE,"STEEL";#N/A,#N/A,TRUE,"Door"}</definedName>
    <definedName name="teri_1" localSheetId="4" hidden="1">{#N/A,#N/A,TRUE,"Basic";#N/A,#N/A,TRUE,"EXT-TABLE";#N/A,#N/A,TRUE,"STEEL";#N/A,#N/A,TRUE,"INT-Table";#N/A,#N/A,TRUE,"STEEL";#N/A,#N/A,TRUE,"Door"}</definedName>
    <definedName name="teri_1" localSheetId="16" hidden="1">{#N/A,#N/A,TRUE,"Basic";#N/A,#N/A,TRUE,"EXT-TABLE";#N/A,#N/A,TRUE,"STEEL";#N/A,#N/A,TRUE,"INT-Table";#N/A,#N/A,TRUE,"STEEL";#N/A,#N/A,TRUE,"Door"}</definedName>
    <definedName name="teri_1" localSheetId="21" hidden="1">{#N/A,#N/A,TRUE,"Basic";#N/A,#N/A,TRUE,"EXT-TABLE";#N/A,#N/A,TRUE,"STEEL";#N/A,#N/A,TRUE,"INT-Table";#N/A,#N/A,TRUE,"STEEL";#N/A,#N/A,TRUE,"Door"}</definedName>
    <definedName name="teri_1" localSheetId="5" hidden="1">{#N/A,#N/A,TRUE,"Basic";#N/A,#N/A,TRUE,"EXT-TABLE";#N/A,#N/A,TRUE,"STEEL";#N/A,#N/A,TRUE,"INT-Table";#N/A,#N/A,TRUE,"STEEL";#N/A,#N/A,TRUE,"Door"}</definedName>
    <definedName name="teri_1" localSheetId="13" hidden="1">{#N/A,#N/A,TRUE,"Basic";#N/A,#N/A,TRUE,"EXT-TABLE";#N/A,#N/A,TRUE,"STEEL";#N/A,#N/A,TRUE,"INT-Table";#N/A,#N/A,TRUE,"STEEL";#N/A,#N/A,TRUE,"Door"}</definedName>
    <definedName name="teri_1" localSheetId="14" hidden="1">{#N/A,#N/A,TRUE,"Basic";#N/A,#N/A,TRUE,"EXT-TABLE";#N/A,#N/A,TRUE,"STEEL";#N/A,#N/A,TRUE,"INT-Table";#N/A,#N/A,TRUE,"STEEL";#N/A,#N/A,TRUE,"Door"}</definedName>
    <definedName name="teri_1" localSheetId="15" hidden="1">{#N/A,#N/A,TRUE,"Basic";#N/A,#N/A,TRUE,"EXT-TABLE";#N/A,#N/A,TRUE,"STEEL";#N/A,#N/A,TRUE,"INT-Table";#N/A,#N/A,TRUE,"STEEL";#N/A,#N/A,TRUE,"Door"}</definedName>
    <definedName name="teri_1" hidden="1">{#N/A,#N/A,TRUE,"Basic";#N/A,#N/A,TRUE,"EXT-TABLE";#N/A,#N/A,TRUE,"STEEL";#N/A,#N/A,TRUE,"INT-Table";#N/A,#N/A,TRUE,"STEEL";#N/A,#N/A,TRUE,"Door"}</definedName>
    <definedName name="teri_1_1" localSheetId="3" hidden="1">{#N/A,#N/A,TRUE,"Basic";#N/A,#N/A,TRUE,"EXT-TABLE";#N/A,#N/A,TRUE,"STEEL";#N/A,#N/A,TRUE,"INT-Table";#N/A,#N/A,TRUE,"STEEL";#N/A,#N/A,TRUE,"Door"}</definedName>
    <definedName name="teri_1_1" localSheetId="2" hidden="1">{#N/A,#N/A,TRUE,"Basic";#N/A,#N/A,TRUE,"EXT-TABLE";#N/A,#N/A,TRUE,"STEEL";#N/A,#N/A,TRUE,"INT-Table";#N/A,#N/A,TRUE,"STEEL";#N/A,#N/A,TRUE,"Door"}</definedName>
    <definedName name="teri_1_1" localSheetId="4" hidden="1">{#N/A,#N/A,TRUE,"Basic";#N/A,#N/A,TRUE,"EXT-TABLE";#N/A,#N/A,TRUE,"STEEL";#N/A,#N/A,TRUE,"INT-Table";#N/A,#N/A,TRUE,"STEEL";#N/A,#N/A,TRUE,"Door"}</definedName>
    <definedName name="teri_1_1" localSheetId="16" hidden="1">{#N/A,#N/A,TRUE,"Basic";#N/A,#N/A,TRUE,"EXT-TABLE";#N/A,#N/A,TRUE,"STEEL";#N/A,#N/A,TRUE,"INT-Table";#N/A,#N/A,TRUE,"STEEL";#N/A,#N/A,TRUE,"Door"}</definedName>
    <definedName name="teri_1_1" localSheetId="21" hidden="1">{#N/A,#N/A,TRUE,"Basic";#N/A,#N/A,TRUE,"EXT-TABLE";#N/A,#N/A,TRUE,"STEEL";#N/A,#N/A,TRUE,"INT-Table";#N/A,#N/A,TRUE,"STEEL";#N/A,#N/A,TRUE,"Door"}</definedName>
    <definedName name="teri_1_1" localSheetId="5" hidden="1">{#N/A,#N/A,TRUE,"Basic";#N/A,#N/A,TRUE,"EXT-TABLE";#N/A,#N/A,TRUE,"STEEL";#N/A,#N/A,TRUE,"INT-Table";#N/A,#N/A,TRUE,"STEEL";#N/A,#N/A,TRUE,"Door"}</definedName>
    <definedName name="teri_1_1" localSheetId="13" hidden="1">{#N/A,#N/A,TRUE,"Basic";#N/A,#N/A,TRUE,"EXT-TABLE";#N/A,#N/A,TRUE,"STEEL";#N/A,#N/A,TRUE,"INT-Table";#N/A,#N/A,TRUE,"STEEL";#N/A,#N/A,TRUE,"Door"}</definedName>
    <definedName name="teri_1_1" localSheetId="14" hidden="1">{#N/A,#N/A,TRUE,"Basic";#N/A,#N/A,TRUE,"EXT-TABLE";#N/A,#N/A,TRUE,"STEEL";#N/A,#N/A,TRUE,"INT-Table";#N/A,#N/A,TRUE,"STEEL";#N/A,#N/A,TRUE,"Door"}</definedName>
    <definedName name="teri_1_1" localSheetId="15" hidden="1">{#N/A,#N/A,TRUE,"Basic";#N/A,#N/A,TRUE,"EXT-TABLE";#N/A,#N/A,TRUE,"STEEL";#N/A,#N/A,TRUE,"INT-Table";#N/A,#N/A,TRUE,"STEEL";#N/A,#N/A,TRUE,"Door"}</definedName>
    <definedName name="teri_1_1" hidden="1">{#N/A,#N/A,TRUE,"Basic";#N/A,#N/A,TRUE,"EXT-TABLE";#N/A,#N/A,TRUE,"STEEL";#N/A,#N/A,TRUE,"INT-Table";#N/A,#N/A,TRUE,"STEEL";#N/A,#N/A,TRUE,"Door"}</definedName>
    <definedName name="teri_1_2" localSheetId="3" hidden="1">{#N/A,#N/A,TRUE,"Basic";#N/A,#N/A,TRUE,"EXT-TABLE";#N/A,#N/A,TRUE,"STEEL";#N/A,#N/A,TRUE,"INT-Table";#N/A,#N/A,TRUE,"STEEL";#N/A,#N/A,TRUE,"Door"}</definedName>
    <definedName name="teri_1_2" localSheetId="2" hidden="1">{#N/A,#N/A,TRUE,"Basic";#N/A,#N/A,TRUE,"EXT-TABLE";#N/A,#N/A,TRUE,"STEEL";#N/A,#N/A,TRUE,"INT-Table";#N/A,#N/A,TRUE,"STEEL";#N/A,#N/A,TRUE,"Door"}</definedName>
    <definedName name="teri_1_2" localSheetId="4" hidden="1">{#N/A,#N/A,TRUE,"Basic";#N/A,#N/A,TRUE,"EXT-TABLE";#N/A,#N/A,TRUE,"STEEL";#N/A,#N/A,TRUE,"INT-Table";#N/A,#N/A,TRUE,"STEEL";#N/A,#N/A,TRUE,"Door"}</definedName>
    <definedName name="teri_1_2" localSheetId="16" hidden="1">{#N/A,#N/A,TRUE,"Basic";#N/A,#N/A,TRUE,"EXT-TABLE";#N/A,#N/A,TRUE,"STEEL";#N/A,#N/A,TRUE,"INT-Table";#N/A,#N/A,TRUE,"STEEL";#N/A,#N/A,TRUE,"Door"}</definedName>
    <definedName name="teri_1_2" localSheetId="21" hidden="1">{#N/A,#N/A,TRUE,"Basic";#N/A,#N/A,TRUE,"EXT-TABLE";#N/A,#N/A,TRUE,"STEEL";#N/A,#N/A,TRUE,"INT-Table";#N/A,#N/A,TRUE,"STEEL";#N/A,#N/A,TRUE,"Door"}</definedName>
    <definedName name="teri_1_2" localSheetId="5" hidden="1">{#N/A,#N/A,TRUE,"Basic";#N/A,#N/A,TRUE,"EXT-TABLE";#N/A,#N/A,TRUE,"STEEL";#N/A,#N/A,TRUE,"INT-Table";#N/A,#N/A,TRUE,"STEEL";#N/A,#N/A,TRUE,"Door"}</definedName>
    <definedName name="teri_1_2" localSheetId="13" hidden="1">{#N/A,#N/A,TRUE,"Basic";#N/A,#N/A,TRUE,"EXT-TABLE";#N/A,#N/A,TRUE,"STEEL";#N/A,#N/A,TRUE,"INT-Table";#N/A,#N/A,TRUE,"STEEL";#N/A,#N/A,TRUE,"Door"}</definedName>
    <definedName name="teri_1_2" localSheetId="14" hidden="1">{#N/A,#N/A,TRUE,"Basic";#N/A,#N/A,TRUE,"EXT-TABLE";#N/A,#N/A,TRUE,"STEEL";#N/A,#N/A,TRUE,"INT-Table";#N/A,#N/A,TRUE,"STEEL";#N/A,#N/A,TRUE,"Door"}</definedName>
    <definedName name="teri_1_2" localSheetId="15" hidden="1">{#N/A,#N/A,TRUE,"Basic";#N/A,#N/A,TRUE,"EXT-TABLE";#N/A,#N/A,TRUE,"STEEL";#N/A,#N/A,TRUE,"INT-Table";#N/A,#N/A,TRUE,"STEEL";#N/A,#N/A,TRUE,"Door"}</definedName>
    <definedName name="teri_1_2" hidden="1">{#N/A,#N/A,TRUE,"Basic";#N/A,#N/A,TRUE,"EXT-TABLE";#N/A,#N/A,TRUE,"STEEL";#N/A,#N/A,TRUE,"INT-Table";#N/A,#N/A,TRUE,"STEEL";#N/A,#N/A,TRUE,"Door"}</definedName>
    <definedName name="teri_2" localSheetId="3" hidden="1">{#N/A,#N/A,TRUE,"Basic";#N/A,#N/A,TRUE,"EXT-TABLE";#N/A,#N/A,TRUE,"STEEL";#N/A,#N/A,TRUE,"INT-Table";#N/A,#N/A,TRUE,"STEEL";#N/A,#N/A,TRUE,"Door"}</definedName>
    <definedName name="teri_2" localSheetId="2" hidden="1">{#N/A,#N/A,TRUE,"Basic";#N/A,#N/A,TRUE,"EXT-TABLE";#N/A,#N/A,TRUE,"STEEL";#N/A,#N/A,TRUE,"INT-Table";#N/A,#N/A,TRUE,"STEEL";#N/A,#N/A,TRUE,"Door"}</definedName>
    <definedName name="teri_2" localSheetId="4" hidden="1">{#N/A,#N/A,TRUE,"Basic";#N/A,#N/A,TRUE,"EXT-TABLE";#N/A,#N/A,TRUE,"STEEL";#N/A,#N/A,TRUE,"INT-Table";#N/A,#N/A,TRUE,"STEEL";#N/A,#N/A,TRUE,"Door"}</definedName>
    <definedName name="teri_2" localSheetId="16" hidden="1">{#N/A,#N/A,TRUE,"Basic";#N/A,#N/A,TRUE,"EXT-TABLE";#N/A,#N/A,TRUE,"STEEL";#N/A,#N/A,TRUE,"INT-Table";#N/A,#N/A,TRUE,"STEEL";#N/A,#N/A,TRUE,"Door"}</definedName>
    <definedName name="teri_2" localSheetId="21" hidden="1">{#N/A,#N/A,TRUE,"Basic";#N/A,#N/A,TRUE,"EXT-TABLE";#N/A,#N/A,TRUE,"STEEL";#N/A,#N/A,TRUE,"INT-Table";#N/A,#N/A,TRUE,"STEEL";#N/A,#N/A,TRUE,"Door"}</definedName>
    <definedName name="teri_2" localSheetId="5" hidden="1">{#N/A,#N/A,TRUE,"Basic";#N/A,#N/A,TRUE,"EXT-TABLE";#N/A,#N/A,TRUE,"STEEL";#N/A,#N/A,TRUE,"INT-Table";#N/A,#N/A,TRUE,"STEEL";#N/A,#N/A,TRUE,"Door"}</definedName>
    <definedName name="teri_2" localSheetId="13" hidden="1">{#N/A,#N/A,TRUE,"Basic";#N/A,#N/A,TRUE,"EXT-TABLE";#N/A,#N/A,TRUE,"STEEL";#N/A,#N/A,TRUE,"INT-Table";#N/A,#N/A,TRUE,"STEEL";#N/A,#N/A,TRUE,"Door"}</definedName>
    <definedName name="teri_2" localSheetId="14" hidden="1">{#N/A,#N/A,TRUE,"Basic";#N/A,#N/A,TRUE,"EXT-TABLE";#N/A,#N/A,TRUE,"STEEL";#N/A,#N/A,TRUE,"INT-Table";#N/A,#N/A,TRUE,"STEEL";#N/A,#N/A,TRUE,"Door"}</definedName>
    <definedName name="teri_2" localSheetId="15" hidden="1">{#N/A,#N/A,TRUE,"Basic";#N/A,#N/A,TRUE,"EXT-TABLE";#N/A,#N/A,TRUE,"STEEL";#N/A,#N/A,TRUE,"INT-Table";#N/A,#N/A,TRUE,"STEEL";#N/A,#N/A,TRUE,"Door"}</definedName>
    <definedName name="teri_2" hidden="1">{#N/A,#N/A,TRUE,"Basic";#N/A,#N/A,TRUE,"EXT-TABLE";#N/A,#N/A,TRUE,"STEEL";#N/A,#N/A,TRUE,"INT-Table";#N/A,#N/A,TRUE,"STEEL";#N/A,#N/A,TRUE,"Door"}</definedName>
    <definedName name="teri_2_1" localSheetId="3" hidden="1">{#N/A,#N/A,TRUE,"Basic";#N/A,#N/A,TRUE,"EXT-TABLE";#N/A,#N/A,TRUE,"STEEL";#N/A,#N/A,TRUE,"INT-Table";#N/A,#N/A,TRUE,"STEEL";#N/A,#N/A,TRUE,"Door"}</definedName>
    <definedName name="teri_2_1" localSheetId="2" hidden="1">{#N/A,#N/A,TRUE,"Basic";#N/A,#N/A,TRUE,"EXT-TABLE";#N/A,#N/A,TRUE,"STEEL";#N/A,#N/A,TRUE,"INT-Table";#N/A,#N/A,TRUE,"STEEL";#N/A,#N/A,TRUE,"Door"}</definedName>
    <definedName name="teri_2_1" localSheetId="4" hidden="1">{#N/A,#N/A,TRUE,"Basic";#N/A,#N/A,TRUE,"EXT-TABLE";#N/A,#N/A,TRUE,"STEEL";#N/A,#N/A,TRUE,"INT-Table";#N/A,#N/A,TRUE,"STEEL";#N/A,#N/A,TRUE,"Door"}</definedName>
    <definedName name="teri_2_1" localSheetId="16" hidden="1">{#N/A,#N/A,TRUE,"Basic";#N/A,#N/A,TRUE,"EXT-TABLE";#N/A,#N/A,TRUE,"STEEL";#N/A,#N/A,TRUE,"INT-Table";#N/A,#N/A,TRUE,"STEEL";#N/A,#N/A,TRUE,"Door"}</definedName>
    <definedName name="teri_2_1" localSheetId="21" hidden="1">{#N/A,#N/A,TRUE,"Basic";#N/A,#N/A,TRUE,"EXT-TABLE";#N/A,#N/A,TRUE,"STEEL";#N/A,#N/A,TRUE,"INT-Table";#N/A,#N/A,TRUE,"STEEL";#N/A,#N/A,TRUE,"Door"}</definedName>
    <definedName name="teri_2_1" localSheetId="5" hidden="1">{#N/A,#N/A,TRUE,"Basic";#N/A,#N/A,TRUE,"EXT-TABLE";#N/A,#N/A,TRUE,"STEEL";#N/A,#N/A,TRUE,"INT-Table";#N/A,#N/A,TRUE,"STEEL";#N/A,#N/A,TRUE,"Door"}</definedName>
    <definedName name="teri_2_1" localSheetId="13" hidden="1">{#N/A,#N/A,TRUE,"Basic";#N/A,#N/A,TRUE,"EXT-TABLE";#N/A,#N/A,TRUE,"STEEL";#N/A,#N/A,TRUE,"INT-Table";#N/A,#N/A,TRUE,"STEEL";#N/A,#N/A,TRUE,"Door"}</definedName>
    <definedName name="teri_2_1" localSheetId="14" hidden="1">{#N/A,#N/A,TRUE,"Basic";#N/A,#N/A,TRUE,"EXT-TABLE";#N/A,#N/A,TRUE,"STEEL";#N/A,#N/A,TRUE,"INT-Table";#N/A,#N/A,TRUE,"STEEL";#N/A,#N/A,TRUE,"Door"}</definedName>
    <definedName name="teri_2_1" localSheetId="15" hidden="1">{#N/A,#N/A,TRUE,"Basic";#N/A,#N/A,TRUE,"EXT-TABLE";#N/A,#N/A,TRUE,"STEEL";#N/A,#N/A,TRUE,"INT-Table";#N/A,#N/A,TRUE,"STEEL";#N/A,#N/A,TRUE,"Door"}</definedName>
    <definedName name="teri_2_1" hidden="1">{#N/A,#N/A,TRUE,"Basic";#N/A,#N/A,TRUE,"EXT-TABLE";#N/A,#N/A,TRUE,"STEEL";#N/A,#N/A,TRUE,"INT-Table";#N/A,#N/A,TRUE,"STEEL";#N/A,#N/A,TRUE,"Door"}</definedName>
    <definedName name="teri_2_2" localSheetId="3" hidden="1">{#N/A,#N/A,TRUE,"Basic";#N/A,#N/A,TRUE,"EXT-TABLE";#N/A,#N/A,TRUE,"STEEL";#N/A,#N/A,TRUE,"INT-Table";#N/A,#N/A,TRUE,"STEEL";#N/A,#N/A,TRUE,"Door"}</definedName>
    <definedName name="teri_2_2" localSheetId="2" hidden="1">{#N/A,#N/A,TRUE,"Basic";#N/A,#N/A,TRUE,"EXT-TABLE";#N/A,#N/A,TRUE,"STEEL";#N/A,#N/A,TRUE,"INT-Table";#N/A,#N/A,TRUE,"STEEL";#N/A,#N/A,TRUE,"Door"}</definedName>
    <definedName name="teri_2_2" localSheetId="4" hidden="1">{#N/A,#N/A,TRUE,"Basic";#N/A,#N/A,TRUE,"EXT-TABLE";#N/A,#N/A,TRUE,"STEEL";#N/A,#N/A,TRUE,"INT-Table";#N/A,#N/A,TRUE,"STEEL";#N/A,#N/A,TRUE,"Door"}</definedName>
    <definedName name="teri_2_2" localSheetId="16" hidden="1">{#N/A,#N/A,TRUE,"Basic";#N/A,#N/A,TRUE,"EXT-TABLE";#N/A,#N/A,TRUE,"STEEL";#N/A,#N/A,TRUE,"INT-Table";#N/A,#N/A,TRUE,"STEEL";#N/A,#N/A,TRUE,"Door"}</definedName>
    <definedName name="teri_2_2" localSheetId="21" hidden="1">{#N/A,#N/A,TRUE,"Basic";#N/A,#N/A,TRUE,"EXT-TABLE";#N/A,#N/A,TRUE,"STEEL";#N/A,#N/A,TRUE,"INT-Table";#N/A,#N/A,TRUE,"STEEL";#N/A,#N/A,TRUE,"Door"}</definedName>
    <definedName name="teri_2_2" localSheetId="5" hidden="1">{#N/A,#N/A,TRUE,"Basic";#N/A,#N/A,TRUE,"EXT-TABLE";#N/A,#N/A,TRUE,"STEEL";#N/A,#N/A,TRUE,"INT-Table";#N/A,#N/A,TRUE,"STEEL";#N/A,#N/A,TRUE,"Door"}</definedName>
    <definedName name="teri_2_2" localSheetId="13" hidden="1">{#N/A,#N/A,TRUE,"Basic";#N/A,#N/A,TRUE,"EXT-TABLE";#N/A,#N/A,TRUE,"STEEL";#N/A,#N/A,TRUE,"INT-Table";#N/A,#N/A,TRUE,"STEEL";#N/A,#N/A,TRUE,"Door"}</definedName>
    <definedName name="teri_2_2" localSheetId="14" hidden="1">{#N/A,#N/A,TRUE,"Basic";#N/A,#N/A,TRUE,"EXT-TABLE";#N/A,#N/A,TRUE,"STEEL";#N/A,#N/A,TRUE,"INT-Table";#N/A,#N/A,TRUE,"STEEL";#N/A,#N/A,TRUE,"Door"}</definedName>
    <definedName name="teri_2_2" localSheetId="15" hidden="1">{#N/A,#N/A,TRUE,"Basic";#N/A,#N/A,TRUE,"EXT-TABLE";#N/A,#N/A,TRUE,"STEEL";#N/A,#N/A,TRUE,"INT-Table";#N/A,#N/A,TRUE,"STEEL";#N/A,#N/A,TRUE,"Door"}</definedName>
    <definedName name="teri_2_2" hidden="1">{#N/A,#N/A,TRUE,"Basic";#N/A,#N/A,TRUE,"EXT-TABLE";#N/A,#N/A,TRUE,"STEEL";#N/A,#N/A,TRUE,"INT-Table";#N/A,#N/A,TRUE,"STEEL";#N/A,#N/A,TRUE,"Door"}</definedName>
    <definedName name="teri_3" localSheetId="3" hidden="1">{#N/A,#N/A,TRUE,"Basic";#N/A,#N/A,TRUE,"EXT-TABLE";#N/A,#N/A,TRUE,"STEEL";#N/A,#N/A,TRUE,"INT-Table";#N/A,#N/A,TRUE,"STEEL";#N/A,#N/A,TRUE,"Door"}</definedName>
    <definedName name="teri_3" localSheetId="2" hidden="1">{#N/A,#N/A,TRUE,"Basic";#N/A,#N/A,TRUE,"EXT-TABLE";#N/A,#N/A,TRUE,"STEEL";#N/A,#N/A,TRUE,"INT-Table";#N/A,#N/A,TRUE,"STEEL";#N/A,#N/A,TRUE,"Door"}</definedName>
    <definedName name="teri_3" localSheetId="4" hidden="1">{#N/A,#N/A,TRUE,"Basic";#N/A,#N/A,TRUE,"EXT-TABLE";#N/A,#N/A,TRUE,"STEEL";#N/A,#N/A,TRUE,"INT-Table";#N/A,#N/A,TRUE,"STEEL";#N/A,#N/A,TRUE,"Door"}</definedName>
    <definedName name="teri_3" localSheetId="16" hidden="1">{#N/A,#N/A,TRUE,"Basic";#N/A,#N/A,TRUE,"EXT-TABLE";#N/A,#N/A,TRUE,"STEEL";#N/A,#N/A,TRUE,"INT-Table";#N/A,#N/A,TRUE,"STEEL";#N/A,#N/A,TRUE,"Door"}</definedName>
    <definedName name="teri_3" localSheetId="21" hidden="1">{#N/A,#N/A,TRUE,"Basic";#N/A,#N/A,TRUE,"EXT-TABLE";#N/A,#N/A,TRUE,"STEEL";#N/A,#N/A,TRUE,"INT-Table";#N/A,#N/A,TRUE,"STEEL";#N/A,#N/A,TRUE,"Door"}</definedName>
    <definedName name="teri_3" localSheetId="5" hidden="1">{#N/A,#N/A,TRUE,"Basic";#N/A,#N/A,TRUE,"EXT-TABLE";#N/A,#N/A,TRUE,"STEEL";#N/A,#N/A,TRUE,"INT-Table";#N/A,#N/A,TRUE,"STEEL";#N/A,#N/A,TRUE,"Door"}</definedName>
    <definedName name="teri_3" localSheetId="13" hidden="1">{#N/A,#N/A,TRUE,"Basic";#N/A,#N/A,TRUE,"EXT-TABLE";#N/A,#N/A,TRUE,"STEEL";#N/A,#N/A,TRUE,"INT-Table";#N/A,#N/A,TRUE,"STEEL";#N/A,#N/A,TRUE,"Door"}</definedName>
    <definedName name="teri_3" localSheetId="14" hidden="1">{#N/A,#N/A,TRUE,"Basic";#N/A,#N/A,TRUE,"EXT-TABLE";#N/A,#N/A,TRUE,"STEEL";#N/A,#N/A,TRUE,"INT-Table";#N/A,#N/A,TRUE,"STEEL";#N/A,#N/A,TRUE,"Door"}</definedName>
    <definedName name="teri_3" localSheetId="15" hidden="1">{#N/A,#N/A,TRUE,"Basic";#N/A,#N/A,TRUE,"EXT-TABLE";#N/A,#N/A,TRUE,"STEEL";#N/A,#N/A,TRUE,"INT-Table";#N/A,#N/A,TRUE,"STEEL";#N/A,#N/A,TRUE,"Door"}</definedName>
    <definedName name="teri_3" hidden="1">{#N/A,#N/A,TRUE,"Basic";#N/A,#N/A,TRUE,"EXT-TABLE";#N/A,#N/A,TRUE,"STEEL";#N/A,#N/A,TRUE,"INT-Table";#N/A,#N/A,TRUE,"STEEL";#N/A,#N/A,TRUE,"Door"}</definedName>
    <definedName name="teri_3_1" localSheetId="3" hidden="1">{#N/A,#N/A,TRUE,"Basic";#N/A,#N/A,TRUE,"EXT-TABLE";#N/A,#N/A,TRUE,"STEEL";#N/A,#N/A,TRUE,"INT-Table";#N/A,#N/A,TRUE,"STEEL";#N/A,#N/A,TRUE,"Door"}</definedName>
    <definedName name="teri_3_1" localSheetId="2" hidden="1">{#N/A,#N/A,TRUE,"Basic";#N/A,#N/A,TRUE,"EXT-TABLE";#N/A,#N/A,TRUE,"STEEL";#N/A,#N/A,TRUE,"INT-Table";#N/A,#N/A,TRUE,"STEEL";#N/A,#N/A,TRUE,"Door"}</definedName>
    <definedName name="teri_3_1" localSheetId="4" hidden="1">{#N/A,#N/A,TRUE,"Basic";#N/A,#N/A,TRUE,"EXT-TABLE";#N/A,#N/A,TRUE,"STEEL";#N/A,#N/A,TRUE,"INT-Table";#N/A,#N/A,TRUE,"STEEL";#N/A,#N/A,TRUE,"Door"}</definedName>
    <definedName name="teri_3_1" localSheetId="16" hidden="1">{#N/A,#N/A,TRUE,"Basic";#N/A,#N/A,TRUE,"EXT-TABLE";#N/A,#N/A,TRUE,"STEEL";#N/A,#N/A,TRUE,"INT-Table";#N/A,#N/A,TRUE,"STEEL";#N/A,#N/A,TRUE,"Door"}</definedName>
    <definedName name="teri_3_1" localSheetId="21" hidden="1">{#N/A,#N/A,TRUE,"Basic";#N/A,#N/A,TRUE,"EXT-TABLE";#N/A,#N/A,TRUE,"STEEL";#N/A,#N/A,TRUE,"INT-Table";#N/A,#N/A,TRUE,"STEEL";#N/A,#N/A,TRUE,"Door"}</definedName>
    <definedName name="teri_3_1" localSheetId="5" hidden="1">{#N/A,#N/A,TRUE,"Basic";#N/A,#N/A,TRUE,"EXT-TABLE";#N/A,#N/A,TRUE,"STEEL";#N/A,#N/A,TRUE,"INT-Table";#N/A,#N/A,TRUE,"STEEL";#N/A,#N/A,TRUE,"Door"}</definedName>
    <definedName name="teri_3_1" localSheetId="13" hidden="1">{#N/A,#N/A,TRUE,"Basic";#N/A,#N/A,TRUE,"EXT-TABLE";#N/A,#N/A,TRUE,"STEEL";#N/A,#N/A,TRUE,"INT-Table";#N/A,#N/A,TRUE,"STEEL";#N/A,#N/A,TRUE,"Door"}</definedName>
    <definedName name="teri_3_1" localSheetId="14" hidden="1">{#N/A,#N/A,TRUE,"Basic";#N/A,#N/A,TRUE,"EXT-TABLE";#N/A,#N/A,TRUE,"STEEL";#N/A,#N/A,TRUE,"INT-Table";#N/A,#N/A,TRUE,"STEEL";#N/A,#N/A,TRUE,"Door"}</definedName>
    <definedName name="teri_3_1" localSheetId="15" hidden="1">{#N/A,#N/A,TRUE,"Basic";#N/A,#N/A,TRUE,"EXT-TABLE";#N/A,#N/A,TRUE,"STEEL";#N/A,#N/A,TRUE,"INT-Table";#N/A,#N/A,TRUE,"STEEL";#N/A,#N/A,TRUE,"Door"}</definedName>
    <definedName name="teri_3_1" hidden="1">{#N/A,#N/A,TRUE,"Basic";#N/A,#N/A,TRUE,"EXT-TABLE";#N/A,#N/A,TRUE,"STEEL";#N/A,#N/A,TRUE,"INT-Table";#N/A,#N/A,TRUE,"STEEL";#N/A,#N/A,TRUE,"Door"}</definedName>
    <definedName name="teri_3_2" localSheetId="3" hidden="1">{#N/A,#N/A,TRUE,"Basic";#N/A,#N/A,TRUE,"EXT-TABLE";#N/A,#N/A,TRUE,"STEEL";#N/A,#N/A,TRUE,"INT-Table";#N/A,#N/A,TRUE,"STEEL";#N/A,#N/A,TRUE,"Door"}</definedName>
    <definedName name="teri_3_2" localSheetId="2" hidden="1">{#N/A,#N/A,TRUE,"Basic";#N/A,#N/A,TRUE,"EXT-TABLE";#N/A,#N/A,TRUE,"STEEL";#N/A,#N/A,TRUE,"INT-Table";#N/A,#N/A,TRUE,"STEEL";#N/A,#N/A,TRUE,"Door"}</definedName>
    <definedName name="teri_3_2" localSheetId="4" hidden="1">{#N/A,#N/A,TRUE,"Basic";#N/A,#N/A,TRUE,"EXT-TABLE";#N/A,#N/A,TRUE,"STEEL";#N/A,#N/A,TRUE,"INT-Table";#N/A,#N/A,TRUE,"STEEL";#N/A,#N/A,TRUE,"Door"}</definedName>
    <definedName name="teri_3_2" localSheetId="16" hidden="1">{#N/A,#N/A,TRUE,"Basic";#N/A,#N/A,TRUE,"EXT-TABLE";#N/A,#N/A,TRUE,"STEEL";#N/A,#N/A,TRUE,"INT-Table";#N/A,#N/A,TRUE,"STEEL";#N/A,#N/A,TRUE,"Door"}</definedName>
    <definedName name="teri_3_2" localSheetId="21" hidden="1">{#N/A,#N/A,TRUE,"Basic";#N/A,#N/A,TRUE,"EXT-TABLE";#N/A,#N/A,TRUE,"STEEL";#N/A,#N/A,TRUE,"INT-Table";#N/A,#N/A,TRUE,"STEEL";#N/A,#N/A,TRUE,"Door"}</definedName>
    <definedName name="teri_3_2" localSheetId="5" hidden="1">{#N/A,#N/A,TRUE,"Basic";#N/A,#N/A,TRUE,"EXT-TABLE";#N/A,#N/A,TRUE,"STEEL";#N/A,#N/A,TRUE,"INT-Table";#N/A,#N/A,TRUE,"STEEL";#N/A,#N/A,TRUE,"Door"}</definedName>
    <definedName name="teri_3_2" localSheetId="13" hidden="1">{#N/A,#N/A,TRUE,"Basic";#N/A,#N/A,TRUE,"EXT-TABLE";#N/A,#N/A,TRUE,"STEEL";#N/A,#N/A,TRUE,"INT-Table";#N/A,#N/A,TRUE,"STEEL";#N/A,#N/A,TRUE,"Door"}</definedName>
    <definedName name="teri_3_2" localSheetId="14" hidden="1">{#N/A,#N/A,TRUE,"Basic";#N/A,#N/A,TRUE,"EXT-TABLE";#N/A,#N/A,TRUE,"STEEL";#N/A,#N/A,TRUE,"INT-Table";#N/A,#N/A,TRUE,"STEEL";#N/A,#N/A,TRUE,"Door"}</definedName>
    <definedName name="teri_3_2" localSheetId="15" hidden="1">{#N/A,#N/A,TRUE,"Basic";#N/A,#N/A,TRUE,"EXT-TABLE";#N/A,#N/A,TRUE,"STEEL";#N/A,#N/A,TRUE,"INT-Table";#N/A,#N/A,TRUE,"STEEL";#N/A,#N/A,TRUE,"Door"}</definedName>
    <definedName name="teri_3_2" hidden="1">{#N/A,#N/A,TRUE,"Basic";#N/A,#N/A,TRUE,"EXT-TABLE";#N/A,#N/A,TRUE,"STEEL";#N/A,#N/A,TRUE,"INT-Table";#N/A,#N/A,TRUE,"STEEL";#N/A,#N/A,TRUE,"Door"}</definedName>
    <definedName name="teri_4" localSheetId="3" hidden="1">{#N/A,#N/A,TRUE,"Basic";#N/A,#N/A,TRUE,"EXT-TABLE";#N/A,#N/A,TRUE,"STEEL";#N/A,#N/A,TRUE,"INT-Table";#N/A,#N/A,TRUE,"STEEL";#N/A,#N/A,TRUE,"Door"}</definedName>
    <definedName name="teri_4" localSheetId="2" hidden="1">{#N/A,#N/A,TRUE,"Basic";#N/A,#N/A,TRUE,"EXT-TABLE";#N/A,#N/A,TRUE,"STEEL";#N/A,#N/A,TRUE,"INT-Table";#N/A,#N/A,TRUE,"STEEL";#N/A,#N/A,TRUE,"Door"}</definedName>
    <definedName name="teri_4" localSheetId="4" hidden="1">{#N/A,#N/A,TRUE,"Basic";#N/A,#N/A,TRUE,"EXT-TABLE";#N/A,#N/A,TRUE,"STEEL";#N/A,#N/A,TRUE,"INT-Table";#N/A,#N/A,TRUE,"STEEL";#N/A,#N/A,TRUE,"Door"}</definedName>
    <definedName name="teri_4" localSheetId="16" hidden="1">{#N/A,#N/A,TRUE,"Basic";#N/A,#N/A,TRUE,"EXT-TABLE";#N/A,#N/A,TRUE,"STEEL";#N/A,#N/A,TRUE,"INT-Table";#N/A,#N/A,TRUE,"STEEL";#N/A,#N/A,TRUE,"Door"}</definedName>
    <definedName name="teri_4" localSheetId="21" hidden="1">{#N/A,#N/A,TRUE,"Basic";#N/A,#N/A,TRUE,"EXT-TABLE";#N/A,#N/A,TRUE,"STEEL";#N/A,#N/A,TRUE,"INT-Table";#N/A,#N/A,TRUE,"STEEL";#N/A,#N/A,TRUE,"Door"}</definedName>
    <definedName name="teri_4" localSheetId="5" hidden="1">{#N/A,#N/A,TRUE,"Basic";#N/A,#N/A,TRUE,"EXT-TABLE";#N/A,#N/A,TRUE,"STEEL";#N/A,#N/A,TRUE,"INT-Table";#N/A,#N/A,TRUE,"STEEL";#N/A,#N/A,TRUE,"Door"}</definedName>
    <definedName name="teri_4" localSheetId="13" hidden="1">{#N/A,#N/A,TRUE,"Basic";#N/A,#N/A,TRUE,"EXT-TABLE";#N/A,#N/A,TRUE,"STEEL";#N/A,#N/A,TRUE,"INT-Table";#N/A,#N/A,TRUE,"STEEL";#N/A,#N/A,TRUE,"Door"}</definedName>
    <definedName name="teri_4" localSheetId="14" hidden="1">{#N/A,#N/A,TRUE,"Basic";#N/A,#N/A,TRUE,"EXT-TABLE";#N/A,#N/A,TRUE,"STEEL";#N/A,#N/A,TRUE,"INT-Table";#N/A,#N/A,TRUE,"STEEL";#N/A,#N/A,TRUE,"Door"}</definedName>
    <definedName name="teri_4" localSheetId="15" hidden="1">{#N/A,#N/A,TRUE,"Basic";#N/A,#N/A,TRUE,"EXT-TABLE";#N/A,#N/A,TRUE,"STEEL";#N/A,#N/A,TRUE,"INT-Table";#N/A,#N/A,TRUE,"STEEL";#N/A,#N/A,TRUE,"Door"}</definedName>
    <definedName name="teri_4" hidden="1">{#N/A,#N/A,TRUE,"Basic";#N/A,#N/A,TRUE,"EXT-TABLE";#N/A,#N/A,TRUE,"STEEL";#N/A,#N/A,TRUE,"INT-Table";#N/A,#N/A,TRUE,"STEEL";#N/A,#N/A,TRUE,"Door"}</definedName>
    <definedName name="teri_4_1" localSheetId="3" hidden="1">{#N/A,#N/A,TRUE,"Basic";#N/A,#N/A,TRUE,"EXT-TABLE";#N/A,#N/A,TRUE,"STEEL";#N/A,#N/A,TRUE,"INT-Table";#N/A,#N/A,TRUE,"STEEL";#N/A,#N/A,TRUE,"Door"}</definedName>
    <definedName name="teri_4_1" localSheetId="2" hidden="1">{#N/A,#N/A,TRUE,"Basic";#N/A,#N/A,TRUE,"EXT-TABLE";#N/A,#N/A,TRUE,"STEEL";#N/A,#N/A,TRUE,"INT-Table";#N/A,#N/A,TRUE,"STEEL";#N/A,#N/A,TRUE,"Door"}</definedName>
    <definedName name="teri_4_1" localSheetId="4" hidden="1">{#N/A,#N/A,TRUE,"Basic";#N/A,#N/A,TRUE,"EXT-TABLE";#N/A,#N/A,TRUE,"STEEL";#N/A,#N/A,TRUE,"INT-Table";#N/A,#N/A,TRUE,"STEEL";#N/A,#N/A,TRUE,"Door"}</definedName>
    <definedName name="teri_4_1" localSheetId="16" hidden="1">{#N/A,#N/A,TRUE,"Basic";#N/A,#N/A,TRUE,"EXT-TABLE";#N/A,#N/A,TRUE,"STEEL";#N/A,#N/A,TRUE,"INT-Table";#N/A,#N/A,TRUE,"STEEL";#N/A,#N/A,TRUE,"Door"}</definedName>
    <definedName name="teri_4_1" localSheetId="21" hidden="1">{#N/A,#N/A,TRUE,"Basic";#N/A,#N/A,TRUE,"EXT-TABLE";#N/A,#N/A,TRUE,"STEEL";#N/A,#N/A,TRUE,"INT-Table";#N/A,#N/A,TRUE,"STEEL";#N/A,#N/A,TRUE,"Door"}</definedName>
    <definedName name="teri_4_1" localSheetId="5" hidden="1">{#N/A,#N/A,TRUE,"Basic";#N/A,#N/A,TRUE,"EXT-TABLE";#N/A,#N/A,TRUE,"STEEL";#N/A,#N/A,TRUE,"INT-Table";#N/A,#N/A,TRUE,"STEEL";#N/A,#N/A,TRUE,"Door"}</definedName>
    <definedName name="teri_4_1" localSheetId="13" hidden="1">{#N/A,#N/A,TRUE,"Basic";#N/A,#N/A,TRUE,"EXT-TABLE";#N/A,#N/A,TRUE,"STEEL";#N/A,#N/A,TRUE,"INT-Table";#N/A,#N/A,TRUE,"STEEL";#N/A,#N/A,TRUE,"Door"}</definedName>
    <definedName name="teri_4_1" localSheetId="14" hidden="1">{#N/A,#N/A,TRUE,"Basic";#N/A,#N/A,TRUE,"EXT-TABLE";#N/A,#N/A,TRUE,"STEEL";#N/A,#N/A,TRUE,"INT-Table";#N/A,#N/A,TRUE,"STEEL";#N/A,#N/A,TRUE,"Door"}</definedName>
    <definedName name="teri_4_1" localSheetId="15" hidden="1">{#N/A,#N/A,TRUE,"Basic";#N/A,#N/A,TRUE,"EXT-TABLE";#N/A,#N/A,TRUE,"STEEL";#N/A,#N/A,TRUE,"INT-Table";#N/A,#N/A,TRUE,"STEEL";#N/A,#N/A,TRUE,"Door"}</definedName>
    <definedName name="teri_4_1" hidden="1">{#N/A,#N/A,TRUE,"Basic";#N/A,#N/A,TRUE,"EXT-TABLE";#N/A,#N/A,TRUE,"STEEL";#N/A,#N/A,TRUE,"INT-Table";#N/A,#N/A,TRUE,"STEEL";#N/A,#N/A,TRUE,"Door"}</definedName>
    <definedName name="teri_4_2" localSheetId="3" hidden="1">{#N/A,#N/A,TRUE,"Basic";#N/A,#N/A,TRUE,"EXT-TABLE";#N/A,#N/A,TRUE,"STEEL";#N/A,#N/A,TRUE,"INT-Table";#N/A,#N/A,TRUE,"STEEL";#N/A,#N/A,TRUE,"Door"}</definedName>
    <definedName name="teri_4_2" localSheetId="2" hidden="1">{#N/A,#N/A,TRUE,"Basic";#N/A,#N/A,TRUE,"EXT-TABLE";#N/A,#N/A,TRUE,"STEEL";#N/A,#N/A,TRUE,"INT-Table";#N/A,#N/A,TRUE,"STEEL";#N/A,#N/A,TRUE,"Door"}</definedName>
    <definedName name="teri_4_2" localSheetId="4" hidden="1">{#N/A,#N/A,TRUE,"Basic";#N/A,#N/A,TRUE,"EXT-TABLE";#N/A,#N/A,TRUE,"STEEL";#N/A,#N/A,TRUE,"INT-Table";#N/A,#N/A,TRUE,"STEEL";#N/A,#N/A,TRUE,"Door"}</definedName>
    <definedName name="teri_4_2" localSheetId="16" hidden="1">{#N/A,#N/A,TRUE,"Basic";#N/A,#N/A,TRUE,"EXT-TABLE";#N/A,#N/A,TRUE,"STEEL";#N/A,#N/A,TRUE,"INT-Table";#N/A,#N/A,TRUE,"STEEL";#N/A,#N/A,TRUE,"Door"}</definedName>
    <definedName name="teri_4_2" localSheetId="21" hidden="1">{#N/A,#N/A,TRUE,"Basic";#N/A,#N/A,TRUE,"EXT-TABLE";#N/A,#N/A,TRUE,"STEEL";#N/A,#N/A,TRUE,"INT-Table";#N/A,#N/A,TRUE,"STEEL";#N/A,#N/A,TRUE,"Door"}</definedName>
    <definedName name="teri_4_2" localSheetId="5" hidden="1">{#N/A,#N/A,TRUE,"Basic";#N/A,#N/A,TRUE,"EXT-TABLE";#N/A,#N/A,TRUE,"STEEL";#N/A,#N/A,TRUE,"INT-Table";#N/A,#N/A,TRUE,"STEEL";#N/A,#N/A,TRUE,"Door"}</definedName>
    <definedName name="teri_4_2" localSheetId="13" hidden="1">{#N/A,#N/A,TRUE,"Basic";#N/A,#N/A,TRUE,"EXT-TABLE";#N/A,#N/A,TRUE,"STEEL";#N/A,#N/A,TRUE,"INT-Table";#N/A,#N/A,TRUE,"STEEL";#N/A,#N/A,TRUE,"Door"}</definedName>
    <definedName name="teri_4_2" localSheetId="14" hidden="1">{#N/A,#N/A,TRUE,"Basic";#N/A,#N/A,TRUE,"EXT-TABLE";#N/A,#N/A,TRUE,"STEEL";#N/A,#N/A,TRUE,"INT-Table";#N/A,#N/A,TRUE,"STEEL";#N/A,#N/A,TRUE,"Door"}</definedName>
    <definedName name="teri_4_2" localSheetId="15" hidden="1">{#N/A,#N/A,TRUE,"Basic";#N/A,#N/A,TRUE,"EXT-TABLE";#N/A,#N/A,TRUE,"STEEL";#N/A,#N/A,TRUE,"INT-Table";#N/A,#N/A,TRUE,"STEEL";#N/A,#N/A,TRUE,"Door"}</definedName>
    <definedName name="teri_4_2" hidden="1">{#N/A,#N/A,TRUE,"Basic";#N/A,#N/A,TRUE,"EXT-TABLE";#N/A,#N/A,TRUE,"STEEL";#N/A,#N/A,TRUE,"INT-Table";#N/A,#N/A,TRUE,"STEEL";#N/A,#N/A,TRUE,"Door"}</definedName>
    <definedName name="teri_5" localSheetId="3" hidden="1">{#N/A,#N/A,TRUE,"Basic";#N/A,#N/A,TRUE,"EXT-TABLE";#N/A,#N/A,TRUE,"STEEL";#N/A,#N/A,TRUE,"INT-Table";#N/A,#N/A,TRUE,"STEEL";#N/A,#N/A,TRUE,"Door"}</definedName>
    <definedName name="teri_5" localSheetId="2" hidden="1">{#N/A,#N/A,TRUE,"Basic";#N/A,#N/A,TRUE,"EXT-TABLE";#N/A,#N/A,TRUE,"STEEL";#N/A,#N/A,TRUE,"INT-Table";#N/A,#N/A,TRUE,"STEEL";#N/A,#N/A,TRUE,"Door"}</definedName>
    <definedName name="teri_5" localSheetId="4" hidden="1">{#N/A,#N/A,TRUE,"Basic";#N/A,#N/A,TRUE,"EXT-TABLE";#N/A,#N/A,TRUE,"STEEL";#N/A,#N/A,TRUE,"INT-Table";#N/A,#N/A,TRUE,"STEEL";#N/A,#N/A,TRUE,"Door"}</definedName>
    <definedName name="teri_5" localSheetId="16" hidden="1">{#N/A,#N/A,TRUE,"Basic";#N/A,#N/A,TRUE,"EXT-TABLE";#N/A,#N/A,TRUE,"STEEL";#N/A,#N/A,TRUE,"INT-Table";#N/A,#N/A,TRUE,"STEEL";#N/A,#N/A,TRUE,"Door"}</definedName>
    <definedName name="teri_5" localSheetId="21" hidden="1">{#N/A,#N/A,TRUE,"Basic";#N/A,#N/A,TRUE,"EXT-TABLE";#N/A,#N/A,TRUE,"STEEL";#N/A,#N/A,TRUE,"INT-Table";#N/A,#N/A,TRUE,"STEEL";#N/A,#N/A,TRUE,"Door"}</definedName>
    <definedName name="teri_5" localSheetId="5" hidden="1">{#N/A,#N/A,TRUE,"Basic";#N/A,#N/A,TRUE,"EXT-TABLE";#N/A,#N/A,TRUE,"STEEL";#N/A,#N/A,TRUE,"INT-Table";#N/A,#N/A,TRUE,"STEEL";#N/A,#N/A,TRUE,"Door"}</definedName>
    <definedName name="teri_5" localSheetId="13" hidden="1">{#N/A,#N/A,TRUE,"Basic";#N/A,#N/A,TRUE,"EXT-TABLE";#N/A,#N/A,TRUE,"STEEL";#N/A,#N/A,TRUE,"INT-Table";#N/A,#N/A,TRUE,"STEEL";#N/A,#N/A,TRUE,"Door"}</definedName>
    <definedName name="teri_5" localSheetId="14" hidden="1">{#N/A,#N/A,TRUE,"Basic";#N/A,#N/A,TRUE,"EXT-TABLE";#N/A,#N/A,TRUE,"STEEL";#N/A,#N/A,TRUE,"INT-Table";#N/A,#N/A,TRUE,"STEEL";#N/A,#N/A,TRUE,"Door"}</definedName>
    <definedName name="teri_5" localSheetId="15" hidden="1">{#N/A,#N/A,TRUE,"Basic";#N/A,#N/A,TRUE,"EXT-TABLE";#N/A,#N/A,TRUE,"STEEL";#N/A,#N/A,TRUE,"INT-Table";#N/A,#N/A,TRUE,"STEEL";#N/A,#N/A,TRUE,"Door"}</definedName>
    <definedName name="teri_5" hidden="1">{#N/A,#N/A,TRUE,"Basic";#N/A,#N/A,TRUE,"EXT-TABLE";#N/A,#N/A,TRUE,"STEEL";#N/A,#N/A,TRUE,"INT-Table";#N/A,#N/A,TRUE,"STEEL";#N/A,#N/A,TRUE,"Door"}</definedName>
    <definedName name="teri_5_1" localSheetId="3" hidden="1">{#N/A,#N/A,TRUE,"Basic";#N/A,#N/A,TRUE,"EXT-TABLE";#N/A,#N/A,TRUE,"STEEL";#N/A,#N/A,TRUE,"INT-Table";#N/A,#N/A,TRUE,"STEEL";#N/A,#N/A,TRUE,"Door"}</definedName>
    <definedName name="teri_5_1" localSheetId="2" hidden="1">{#N/A,#N/A,TRUE,"Basic";#N/A,#N/A,TRUE,"EXT-TABLE";#N/A,#N/A,TRUE,"STEEL";#N/A,#N/A,TRUE,"INT-Table";#N/A,#N/A,TRUE,"STEEL";#N/A,#N/A,TRUE,"Door"}</definedName>
    <definedName name="teri_5_1" localSheetId="4" hidden="1">{#N/A,#N/A,TRUE,"Basic";#N/A,#N/A,TRUE,"EXT-TABLE";#N/A,#N/A,TRUE,"STEEL";#N/A,#N/A,TRUE,"INT-Table";#N/A,#N/A,TRUE,"STEEL";#N/A,#N/A,TRUE,"Door"}</definedName>
    <definedName name="teri_5_1" localSheetId="16" hidden="1">{#N/A,#N/A,TRUE,"Basic";#N/A,#N/A,TRUE,"EXT-TABLE";#N/A,#N/A,TRUE,"STEEL";#N/A,#N/A,TRUE,"INT-Table";#N/A,#N/A,TRUE,"STEEL";#N/A,#N/A,TRUE,"Door"}</definedName>
    <definedName name="teri_5_1" localSheetId="21" hidden="1">{#N/A,#N/A,TRUE,"Basic";#N/A,#N/A,TRUE,"EXT-TABLE";#N/A,#N/A,TRUE,"STEEL";#N/A,#N/A,TRUE,"INT-Table";#N/A,#N/A,TRUE,"STEEL";#N/A,#N/A,TRUE,"Door"}</definedName>
    <definedName name="teri_5_1" localSheetId="5" hidden="1">{#N/A,#N/A,TRUE,"Basic";#N/A,#N/A,TRUE,"EXT-TABLE";#N/A,#N/A,TRUE,"STEEL";#N/A,#N/A,TRUE,"INT-Table";#N/A,#N/A,TRUE,"STEEL";#N/A,#N/A,TRUE,"Door"}</definedName>
    <definedName name="teri_5_1" localSheetId="13" hidden="1">{#N/A,#N/A,TRUE,"Basic";#N/A,#N/A,TRUE,"EXT-TABLE";#N/A,#N/A,TRUE,"STEEL";#N/A,#N/A,TRUE,"INT-Table";#N/A,#N/A,TRUE,"STEEL";#N/A,#N/A,TRUE,"Door"}</definedName>
    <definedName name="teri_5_1" localSheetId="14" hidden="1">{#N/A,#N/A,TRUE,"Basic";#N/A,#N/A,TRUE,"EXT-TABLE";#N/A,#N/A,TRUE,"STEEL";#N/A,#N/A,TRUE,"INT-Table";#N/A,#N/A,TRUE,"STEEL";#N/A,#N/A,TRUE,"Door"}</definedName>
    <definedName name="teri_5_1" localSheetId="15" hidden="1">{#N/A,#N/A,TRUE,"Basic";#N/A,#N/A,TRUE,"EXT-TABLE";#N/A,#N/A,TRUE,"STEEL";#N/A,#N/A,TRUE,"INT-Table";#N/A,#N/A,TRUE,"STEEL";#N/A,#N/A,TRUE,"Door"}</definedName>
    <definedName name="teri_5_1" hidden="1">{#N/A,#N/A,TRUE,"Basic";#N/A,#N/A,TRUE,"EXT-TABLE";#N/A,#N/A,TRUE,"STEEL";#N/A,#N/A,TRUE,"INT-Table";#N/A,#N/A,TRUE,"STEEL";#N/A,#N/A,TRUE,"Door"}</definedName>
    <definedName name="teri_5_2" localSheetId="3" hidden="1">{#N/A,#N/A,TRUE,"Basic";#N/A,#N/A,TRUE,"EXT-TABLE";#N/A,#N/A,TRUE,"STEEL";#N/A,#N/A,TRUE,"INT-Table";#N/A,#N/A,TRUE,"STEEL";#N/A,#N/A,TRUE,"Door"}</definedName>
    <definedName name="teri_5_2" localSheetId="2" hidden="1">{#N/A,#N/A,TRUE,"Basic";#N/A,#N/A,TRUE,"EXT-TABLE";#N/A,#N/A,TRUE,"STEEL";#N/A,#N/A,TRUE,"INT-Table";#N/A,#N/A,TRUE,"STEEL";#N/A,#N/A,TRUE,"Door"}</definedName>
    <definedName name="teri_5_2" localSheetId="4" hidden="1">{#N/A,#N/A,TRUE,"Basic";#N/A,#N/A,TRUE,"EXT-TABLE";#N/A,#N/A,TRUE,"STEEL";#N/A,#N/A,TRUE,"INT-Table";#N/A,#N/A,TRUE,"STEEL";#N/A,#N/A,TRUE,"Door"}</definedName>
    <definedName name="teri_5_2" localSheetId="16" hidden="1">{#N/A,#N/A,TRUE,"Basic";#N/A,#N/A,TRUE,"EXT-TABLE";#N/A,#N/A,TRUE,"STEEL";#N/A,#N/A,TRUE,"INT-Table";#N/A,#N/A,TRUE,"STEEL";#N/A,#N/A,TRUE,"Door"}</definedName>
    <definedName name="teri_5_2" localSheetId="21" hidden="1">{#N/A,#N/A,TRUE,"Basic";#N/A,#N/A,TRUE,"EXT-TABLE";#N/A,#N/A,TRUE,"STEEL";#N/A,#N/A,TRUE,"INT-Table";#N/A,#N/A,TRUE,"STEEL";#N/A,#N/A,TRUE,"Door"}</definedName>
    <definedName name="teri_5_2" localSheetId="5" hidden="1">{#N/A,#N/A,TRUE,"Basic";#N/A,#N/A,TRUE,"EXT-TABLE";#N/A,#N/A,TRUE,"STEEL";#N/A,#N/A,TRUE,"INT-Table";#N/A,#N/A,TRUE,"STEEL";#N/A,#N/A,TRUE,"Door"}</definedName>
    <definedName name="teri_5_2" localSheetId="13" hidden="1">{#N/A,#N/A,TRUE,"Basic";#N/A,#N/A,TRUE,"EXT-TABLE";#N/A,#N/A,TRUE,"STEEL";#N/A,#N/A,TRUE,"INT-Table";#N/A,#N/A,TRUE,"STEEL";#N/A,#N/A,TRUE,"Door"}</definedName>
    <definedName name="teri_5_2" localSheetId="14" hidden="1">{#N/A,#N/A,TRUE,"Basic";#N/A,#N/A,TRUE,"EXT-TABLE";#N/A,#N/A,TRUE,"STEEL";#N/A,#N/A,TRUE,"INT-Table";#N/A,#N/A,TRUE,"STEEL";#N/A,#N/A,TRUE,"Door"}</definedName>
    <definedName name="teri_5_2" localSheetId="15" hidden="1">{#N/A,#N/A,TRUE,"Basic";#N/A,#N/A,TRUE,"EXT-TABLE";#N/A,#N/A,TRUE,"STEEL";#N/A,#N/A,TRUE,"INT-Table";#N/A,#N/A,TRUE,"STEEL";#N/A,#N/A,TRUE,"Door"}</definedName>
    <definedName name="teri_5_2" hidden="1">{#N/A,#N/A,TRUE,"Basic";#N/A,#N/A,TRUE,"EXT-TABLE";#N/A,#N/A,TRUE,"STEEL";#N/A,#N/A,TRUE,"INT-Table";#N/A,#N/A,TRUE,"STEEL";#N/A,#N/A,TRUE,"Door"}</definedName>
    <definedName name="test">#REF!</definedName>
    <definedName name="testing" localSheetId="3" hidden="1">[99]BM!#REF!</definedName>
    <definedName name="testing" localSheetId="2" hidden="1">[99]BM!#REF!</definedName>
    <definedName name="testing" localSheetId="4" hidden="1">[99]BM!#REF!</definedName>
    <definedName name="testing" localSheetId="16" hidden="1">[99]BM!#REF!</definedName>
    <definedName name="testing" localSheetId="21" hidden="1">[99]BM!#REF!</definedName>
    <definedName name="testing" localSheetId="5" hidden="1">[99]BM!#REF!</definedName>
    <definedName name="testing" localSheetId="13" hidden="1">[99]BM!#REF!</definedName>
    <definedName name="testing" localSheetId="18" hidden="1">[99]BM!#REF!</definedName>
    <definedName name="testing" localSheetId="14" hidden="1">[99]BM!#REF!</definedName>
    <definedName name="testing" localSheetId="15" hidden="1">[99]BM!#REF!</definedName>
    <definedName name="testing" hidden="1">[99]BM!#REF!</definedName>
    <definedName name="TEWGDSGVDSFGVDSVGSD" localSheetId="3" hidden="1">{#N/A,#N/A,FALSE,"운반시간"}</definedName>
    <definedName name="TEWGDSGVDSFGVDSVGSD" localSheetId="2" hidden="1">{#N/A,#N/A,FALSE,"운반시간"}</definedName>
    <definedName name="TEWGDSGVDSFGVDSVGSD" localSheetId="4" hidden="1">{#N/A,#N/A,FALSE,"운반시간"}</definedName>
    <definedName name="TEWGDSGVDSFGVDSVGSD" localSheetId="16" hidden="1">{#N/A,#N/A,FALSE,"운반시간"}</definedName>
    <definedName name="TEWGDSGVDSFGVDSVGSD" localSheetId="21" hidden="1">{#N/A,#N/A,FALSE,"운반시간"}</definedName>
    <definedName name="TEWGDSGVDSFGVDSVGSD" localSheetId="5" hidden="1">{#N/A,#N/A,FALSE,"운반시간"}</definedName>
    <definedName name="TEWGDSGVDSFGVDSVGSD" localSheetId="13" hidden="1">{#N/A,#N/A,FALSE,"운반시간"}</definedName>
    <definedName name="TEWGDSGVDSFGVDSVGSD" localSheetId="14" hidden="1">{#N/A,#N/A,FALSE,"운반시간"}</definedName>
    <definedName name="TEWGDSGVDSFGVDSVGSD" localSheetId="15" hidden="1">{#N/A,#N/A,FALSE,"운반시간"}</definedName>
    <definedName name="TEWGDSGVDSFGVDSVGSD" hidden="1">{#N/A,#N/A,FALSE,"운반시간"}</definedName>
    <definedName name="TEWRER"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G" localSheetId="3" hidden="1">{#N/A,#N/A,FALSE,"CCTV"}</definedName>
    <definedName name="TG" localSheetId="9" hidden="1">{#N/A,#N/A,FALSE,"CCTV"}</definedName>
    <definedName name="TG" localSheetId="8" hidden="1">{#N/A,#N/A,FALSE,"CCTV"}</definedName>
    <definedName name="TG" localSheetId="0" hidden="1">{#N/A,#N/A,FALSE,"CCTV"}</definedName>
    <definedName name="TG" localSheetId="10" hidden="1">{#N/A,#N/A,FALSE,"CCTV"}</definedName>
    <definedName name="TG" localSheetId="6" hidden="1">{#N/A,#N/A,FALSE,"CCTV"}</definedName>
    <definedName name="TG" localSheetId="12" hidden="1">{#N/A,#N/A,FALSE,"CCTV"}</definedName>
    <definedName name="TG" localSheetId="11" hidden="1">{#N/A,#N/A,FALSE,"CCTV"}</definedName>
    <definedName name="TG" localSheetId="1" hidden="1">{#N/A,#N/A,FALSE,"CCTV"}</definedName>
    <definedName name="TG" localSheetId="2" hidden="1">{#N/A,#N/A,FALSE,"CCTV"}</definedName>
    <definedName name="TG" localSheetId="4" hidden="1">{#N/A,#N/A,FALSE,"CCTV"}</definedName>
    <definedName name="TG" localSheetId="16" hidden="1">{#N/A,#N/A,FALSE,"CCTV"}</definedName>
    <definedName name="TG" localSheetId="21" hidden="1">{#N/A,#N/A,FALSE,"CCTV"}</definedName>
    <definedName name="TG" localSheetId="5" hidden="1">{#N/A,#N/A,FALSE,"CCTV"}</definedName>
    <definedName name="TG" localSheetId="23" hidden="1">{#N/A,#N/A,FALSE,"CCTV"}</definedName>
    <definedName name="TG" localSheetId="7" hidden="1">{#N/A,#N/A,FALSE,"CCTV"}</definedName>
    <definedName name="TG" localSheetId="13" hidden="1">{#N/A,#N/A,FALSE,"CCTV"}</definedName>
    <definedName name="TG" localSheetId="18" hidden="1">{#N/A,#N/A,FALSE,"CCTV"}</definedName>
    <definedName name="TG" localSheetId="14" hidden="1">{#N/A,#N/A,FALSE,"CCTV"}</definedName>
    <definedName name="TG" localSheetId="15" hidden="1">{#N/A,#N/A,FALSE,"CCTV"}</definedName>
    <definedName name="TG" hidden="1">{#N/A,#N/A,FALSE,"CCTV"}</definedName>
    <definedName name="tha" localSheetId="3" hidden="1">{"'Sheet1'!$L$16"}</definedName>
    <definedName name="tha" localSheetId="17" hidden="1">{"'Sheet1'!$L$16"}</definedName>
    <definedName name="tha" localSheetId="9" hidden="1">{"'Sheet1'!$L$16"}</definedName>
    <definedName name="tha" localSheetId="8" hidden="1">{"'Sheet1'!$L$16"}</definedName>
    <definedName name="tha" localSheetId="0" hidden="1">{"'Sheet1'!$L$16"}</definedName>
    <definedName name="tha" localSheetId="10" hidden="1">{"'Sheet1'!$L$16"}</definedName>
    <definedName name="tha" localSheetId="6" hidden="1">{"'Sheet1'!$L$16"}</definedName>
    <definedName name="tha" localSheetId="12" hidden="1">{"'Sheet1'!$L$16"}</definedName>
    <definedName name="tha" localSheetId="11" hidden="1">{"'Sheet1'!$L$16"}</definedName>
    <definedName name="tha" localSheetId="1" hidden="1">{"'Sheet1'!$L$16"}</definedName>
    <definedName name="tha" localSheetId="2" hidden="1">{"'Sheet1'!$L$16"}</definedName>
    <definedName name="tha" localSheetId="4" hidden="1">{"'Sheet1'!$L$16"}</definedName>
    <definedName name="tha" localSheetId="16" hidden="1">{"'Sheet1'!$L$16"}</definedName>
    <definedName name="tha" localSheetId="21" hidden="1">{"'Sheet1'!$L$16"}</definedName>
    <definedName name="tha" localSheetId="5" hidden="1">{"'Sheet1'!$L$16"}</definedName>
    <definedName name="tha" localSheetId="23" hidden="1">{"'Sheet1'!$L$16"}</definedName>
    <definedName name="tha" localSheetId="7" hidden="1">{"'Sheet1'!$L$16"}</definedName>
    <definedName name="tha" localSheetId="13" hidden="1">{"'Sheet1'!$L$16"}</definedName>
    <definedName name="tha" localSheetId="18" hidden="1">{"'Sheet1'!$L$16"}</definedName>
    <definedName name="tha" localSheetId="14" hidden="1">{"'Sheet1'!$L$16"}</definedName>
    <definedName name="tha" localSheetId="15" hidden="1">{"'Sheet1'!$L$16"}</definedName>
    <definedName name="tha" hidden="1">{"'Sheet1'!$L$16"}</definedName>
    <definedName name="THA_">#REF!</definedName>
    <definedName name="Thang1" localSheetId="3" hidden="1">{"'Sheet1'!$L$16"}</definedName>
    <definedName name="Thang1" localSheetId="17" hidden="1">{"'Sheet1'!$L$16"}</definedName>
    <definedName name="Thang1" localSheetId="9" hidden="1">{"'Sheet1'!$L$16"}</definedName>
    <definedName name="Thang1" localSheetId="8" hidden="1">{"'Sheet1'!$L$16"}</definedName>
    <definedName name="Thang1" localSheetId="0" hidden="1">{"'Sheet1'!$L$16"}</definedName>
    <definedName name="Thang1" localSheetId="10" hidden="1">{"'Sheet1'!$L$16"}</definedName>
    <definedName name="Thang1" localSheetId="6" hidden="1">{"'Sheet1'!$L$16"}</definedName>
    <definedName name="Thang1" localSheetId="12" hidden="1">{"'Sheet1'!$L$16"}</definedName>
    <definedName name="Thang1" localSheetId="11" hidden="1">{"'Sheet1'!$L$16"}</definedName>
    <definedName name="Thang1" localSheetId="1" hidden="1">{"'Sheet1'!$L$16"}</definedName>
    <definedName name="Thang1" localSheetId="2" hidden="1">{"'Sheet1'!$L$16"}</definedName>
    <definedName name="Thang1" localSheetId="4" hidden="1">{"'Sheet1'!$L$16"}</definedName>
    <definedName name="Thang1" localSheetId="16" hidden="1">{"'Sheet1'!$L$16"}</definedName>
    <definedName name="Thang1" localSheetId="21" hidden="1">{"'Sheet1'!$L$16"}</definedName>
    <definedName name="Thang1" localSheetId="5" hidden="1">{"'Sheet1'!$L$16"}</definedName>
    <definedName name="Thang1" localSheetId="23" hidden="1">{"'Sheet1'!$L$16"}</definedName>
    <definedName name="Thang1" localSheetId="7" hidden="1">{"'Sheet1'!$L$16"}</definedName>
    <definedName name="Thang1" localSheetId="13" hidden="1">{"'Sheet1'!$L$16"}</definedName>
    <definedName name="Thang1" localSheetId="18" hidden="1">{"'Sheet1'!$L$16"}</definedName>
    <definedName name="Thang1" localSheetId="14" hidden="1">{"'Sheet1'!$L$16"}</definedName>
    <definedName name="Thang1" localSheetId="15" hidden="1">{"'Sheet1'!$L$16"}</definedName>
    <definedName name="Thang1" hidden="1">{"'Sheet1'!$L$16"}</definedName>
    <definedName name="thang10" localSheetId="3" hidden="1">{"'Sheet1'!$L$16"}</definedName>
    <definedName name="thang10" localSheetId="17" hidden="1">{"'Sheet1'!$L$16"}</definedName>
    <definedName name="thang10" localSheetId="9" hidden="1">{"'Sheet1'!$L$16"}</definedName>
    <definedName name="thang10" localSheetId="8" hidden="1">{"'Sheet1'!$L$16"}</definedName>
    <definedName name="thang10" localSheetId="0" hidden="1">{"'Sheet1'!$L$16"}</definedName>
    <definedName name="thang10" localSheetId="10" hidden="1">{"'Sheet1'!$L$16"}</definedName>
    <definedName name="thang10" localSheetId="6" hidden="1">{"'Sheet1'!$L$16"}</definedName>
    <definedName name="thang10" localSheetId="12" hidden="1">{"'Sheet1'!$L$16"}</definedName>
    <definedName name="thang10" localSheetId="11" hidden="1">{"'Sheet1'!$L$16"}</definedName>
    <definedName name="thang10" localSheetId="1" hidden="1">{"'Sheet1'!$L$16"}</definedName>
    <definedName name="thang10" localSheetId="2" hidden="1">{"'Sheet1'!$L$16"}</definedName>
    <definedName name="thang10" localSheetId="4" hidden="1">{"'Sheet1'!$L$16"}</definedName>
    <definedName name="thang10" localSheetId="16" hidden="1">{"'Sheet1'!$L$16"}</definedName>
    <definedName name="thang10" localSheetId="21" hidden="1">{"'Sheet1'!$L$16"}</definedName>
    <definedName name="thang10" localSheetId="5" hidden="1">{"'Sheet1'!$L$16"}</definedName>
    <definedName name="thang10" localSheetId="23" hidden="1">{"'Sheet1'!$L$16"}</definedName>
    <definedName name="thang10" localSheetId="7" hidden="1">{"'Sheet1'!$L$16"}</definedName>
    <definedName name="thang10" localSheetId="13" hidden="1">{"'Sheet1'!$L$16"}</definedName>
    <definedName name="thang10" localSheetId="18" hidden="1">{"'Sheet1'!$L$16"}</definedName>
    <definedName name="thang10" localSheetId="14" hidden="1">{"'Sheet1'!$L$16"}</definedName>
    <definedName name="thang10" localSheetId="15" hidden="1">{"'Sheet1'!$L$16"}</definedName>
    <definedName name="thang10" hidden="1">{"'Sheet1'!$L$16"}</definedName>
    <definedName name="thanh" localSheetId="3" hidden="1">{"'Sheet1'!$L$16"}</definedName>
    <definedName name="thanh" localSheetId="17" hidden="1">{"'Sheet1'!$L$16"}</definedName>
    <definedName name="thanh" localSheetId="9" hidden="1">{"'Sheet1'!$L$16"}</definedName>
    <definedName name="thanh" localSheetId="8" hidden="1">{"'Sheet1'!$L$16"}</definedName>
    <definedName name="thanh" localSheetId="0" hidden="1">{"'Sheet1'!$L$16"}</definedName>
    <definedName name="thanh" localSheetId="10" hidden="1">{"'Sheet1'!$L$16"}</definedName>
    <definedName name="thanh" localSheetId="6" hidden="1">{"'Sheet1'!$L$16"}</definedName>
    <definedName name="thanh" localSheetId="12" hidden="1">{"'Sheet1'!$L$16"}</definedName>
    <definedName name="thanh" localSheetId="11" hidden="1">{"'Sheet1'!$L$16"}</definedName>
    <definedName name="thanh" localSheetId="1" hidden="1">{"'Sheet1'!$L$16"}</definedName>
    <definedName name="thanh" localSheetId="2" hidden="1">{"'Sheet1'!$L$16"}</definedName>
    <definedName name="thanh" localSheetId="4" hidden="1">{"'Sheet1'!$L$16"}</definedName>
    <definedName name="thanh" localSheetId="16" hidden="1">{"'Sheet1'!$L$16"}</definedName>
    <definedName name="thanh" localSheetId="21" hidden="1">{"'Sheet1'!$L$16"}</definedName>
    <definedName name="thanh" localSheetId="5" hidden="1">{"'Sheet1'!$L$16"}</definedName>
    <definedName name="thanh" localSheetId="23" hidden="1">{"'Sheet1'!$L$16"}</definedName>
    <definedName name="thanh" localSheetId="7" hidden="1">{"'Sheet1'!$L$16"}</definedName>
    <definedName name="thanh" localSheetId="13" hidden="1">{"'Sheet1'!$L$16"}</definedName>
    <definedName name="thanh" localSheetId="18" hidden="1">{"'Sheet1'!$L$16"}</definedName>
    <definedName name="thanh" localSheetId="14" hidden="1">{"'Sheet1'!$L$16"}</definedName>
    <definedName name="thanh" localSheetId="15" hidden="1">{"'Sheet1'!$L$16"}</definedName>
    <definedName name="thanh" hidden="1">{"'Sheet1'!$L$16"}</definedName>
    <definedName name="thao" localSheetId="3" hidden="1">{"'Sheet1'!$L$16"}</definedName>
    <definedName name="thao" localSheetId="17" hidden="1">{"'Sheet1'!$L$16"}</definedName>
    <definedName name="thao" localSheetId="9" hidden="1">{"'Sheet1'!$L$16"}</definedName>
    <definedName name="thao" localSheetId="8" hidden="1">{"'Sheet1'!$L$16"}</definedName>
    <definedName name="thao" localSheetId="0" hidden="1">{"'Sheet1'!$L$16"}</definedName>
    <definedName name="thao" localSheetId="10" hidden="1">{"'Sheet1'!$L$16"}</definedName>
    <definedName name="thao" localSheetId="6" hidden="1">{"'Sheet1'!$L$16"}</definedName>
    <definedName name="thao" localSheetId="12" hidden="1">{"'Sheet1'!$L$16"}</definedName>
    <definedName name="thao" localSheetId="11" hidden="1">{"'Sheet1'!$L$16"}</definedName>
    <definedName name="thao" localSheetId="1" hidden="1">{"'Sheet1'!$L$16"}</definedName>
    <definedName name="thao" localSheetId="2" hidden="1">{"'Sheet1'!$L$16"}</definedName>
    <definedName name="thao" localSheetId="4" hidden="1">{"'Sheet1'!$L$16"}</definedName>
    <definedName name="thao" localSheetId="16" hidden="1">{"'Sheet1'!$L$16"}</definedName>
    <definedName name="thao" localSheetId="21" hidden="1">{"'Sheet1'!$L$16"}</definedName>
    <definedName name="thao" localSheetId="5" hidden="1">{"'Sheet1'!$L$16"}</definedName>
    <definedName name="thao" localSheetId="23" hidden="1">{"'Sheet1'!$L$16"}</definedName>
    <definedName name="thao" localSheetId="7" hidden="1">{"'Sheet1'!$L$16"}</definedName>
    <definedName name="thao" localSheetId="13" hidden="1">{"'Sheet1'!$L$16"}</definedName>
    <definedName name="thao" localSheetId="18" hidden="1">{"'Sheet1'!$L$16"}</definedName>
    <definedName name="thao" localSheetId="14" hidden="1">{"'Sheet1'!$L$16"}</definedName>
    <definedName name="thao" localSheetId="15" hidden="1">{"'Sheet1'!$L$16"}</definedName>
    <definedName name="thao" hidden="1">{"'Sheet1'!$L$16"}</definedName>
    <definedName name="THGO1pnc">#REF!</definedName>
    <definedName name="thht">#REF!</definedName>
    <definedName name="THI">#REF!</definedName>
    <definedName name="Thick" localSheetId="23">#REF!</definedName>
    <definedName name="Thick">#REF!</definedName>
    <definedName name="Thirty2nds">#REF!</definedName>
    <definedName name="Thk_Splitters" localSheetId="3">'[41]Noise (3)'!$C$39</definedName>
    <definedName name="Thk_Splitters" localSheetId="2">'[41]Noise (3)'!$C$39</definedName>
    <definedName name="Thk_Splitters" localSheetId="4">'[41]Noise (3)'!$C$39</definedName>
    <definedName name="Thk_Splitters" localSheetId="16">'[41]Noise (3)'!$C$39</definedName>
    <definedName name="Thk_Splitters" localSheetId="21">'[41]Noise (3)'!$C$39</definedName>
    <definedName name="Thk_Splitters" localSheetId="5">'[41]Noise (3)'!$C$39</definedName>
    <definedName name="Thk_Splitters" localSheetId="13">'[41]Noise (3)'!$C$39</definedName>
    <definedName name="Thk_Splitters" localSheetId="18">'[41]Noise (3)'!$C$39</definedName>
    <definedName name="Thk_Splitters" localSheetId="14">'[41]Noise (3)'!$C$39</definedName>
    <definedName name="Thk_Splitters" localSheetId="15">'[41]Noise (3)'!$C$39</definedName>
    <definedName name="Thk_Splitters">'[41]Noise (3)'!$C$39</definedName>
    <definedName name="thkp3">#REF!</definedName>
    <definedName name="THKP7YT" localSheetId="3" hidden="1">{"'Sheet1'!$L$16"}</definedName>
    <definedName name="THKP7YT" localSheetId="17" hidden="1">{"'Sheet1'!$L$16"}</definedName>
    <definedName name="THKP7YT" localSheetId="9" hidden="1">{"'Sheet1'!$L$16"}</definedName>
    <definedName name="THKP7YT" localSheetId="8" hidden="1">{"'Sheet1'!$L$16"}</definedName>
    <definedName name="THKP7YT" localSheetId="0" hidden="1">{"'Sheet1'!$L$16"}</definedName>
    <definedName name="THKP7YT" localSheetId="10" hidden="1">{"'Sheet1'!$L$16"}</definedName>
    <definedName name="THKP7YT" localSheetId="6" hidden="1">{"'Sheet1'!$L$16"}</definedName>
    <definedName name="THKP7YT" localSheetId="12" hidden="1">{"'Sheet1'!$L$16"}</definedName>
    <definedName name="THKP7YT" localSheetId="11" hidden="1">{"'Sheet1'!$L$16"}</definedName>
    <definedName name="THKP7YT" localSheetId="1" hidden="1">{"'Sheet1'!$L$16"}</definedName>
    <definedName name="THKP7YT" localSheetId="2" hidden="1">{"'Sheet1'!$L$16"}</definedName>
    <definedName name="THKP7YT" localSheetId="4" hidden="1">{"'Sheet1'!$L$16"}</definedName>
    <definedName name="THKP7YT" localSheetId="16" hidden="1">{"'Sheet1'!$L$16"}</definedName>
    <definedName name="THKP7YT" localSheetId="21" hidden="1">{"'Sheet1'!$L$16"}</definedName>
    <definedName name="THKP7YT" localSheetId="5" hidden="1">{"'Sheet1'!$L$16"}</definedName>
    <definedName name="THKP7YT" localSheetId="23" hidden="1">{"'Sheet1'!$L$16"}</definedName>
    <definedName name="THKP7YT" localSheetId="7" hidden="1">{"'Sheet1'!$L$16"}</definedName>
    <definedName name="THKP7YT" localSheetId="13" hidden="1">{"'Sheet1'!$L$16"}</definedName>
    <definedName name="THKP7YT" localSheetId="18" hidden="1">{"'Sheet1'!$L$16"}</definedName>
    <definedName name="THKP7YT" localSheetId="14" hidden="1">{"'Sheet1'!$L$16"}</definedName>
    <definedName name="THKP7YT" localSheetId="15" hidden="1">{"'Sheet1'!$L$16"}</definedName>
    <definedName name="THKP7YT" hidden="1">{"'Sheet1'!$L$16"}</definedName>
    <definedName name="thtt">#REF!</definedName>
    <definedName name="thu" localSheetId="3" hidden="1">{"'Sheet1'!$L$16"}</definedName>
    <definedName name="thu" localSheetId="17" hidden="1">{"'Sheet1'!$L$16"}</definedName>
    <definedName name="thu" localSheetId="9" hidden="1">{"'Sheet1'!$L$16"}</definedName>
    <definedName name="thu" localSheetId="8" hidden="1">{"'Sheet1'!$L$16"}</definedName>
    <definedName name="thu" localSheetId="0" hidden="1">{"'Sheet1'!$L$16"}</definedName>
    <definedName name="thu" localSheetId="10" hidden="1">{"'Sheet1'!$L$16"}</definedName>
    <definedName name="thu" localSheetId="6" hidden="1">{"'Sheet1'!$L$16"}</definedName>
    <definedName name="thu" localSheetId="12" hidden="1">{"'Sheet1'!$L$16"}</definedName>
    <definedName name="thu" localSheetId="11" hidden="1">{"'Sheet1'!$L$16"}</definedName>
    <definedName name="thu" localSheetId="1" hidden="1">{"'Sheet1'!$L$16"}</definedName>
    <definedName name="thu" localSheetId="2" hidden="1">{"'Sheet1'!$L$16"}</definedName>
    <definedName name="thu" localSheetId="4" hidden="1">{"'Sheet1'!$L$16"}</definedName>
    <definedName name="thu" localSheetId="16" hidden="1">{"'Sheet1'!$L$16"}</definedName>
    <definedName name="thu" localSheetId="21" hidden="1">{"'Sheet1'!$L$16"}</definedName>
    <definedName name="thu" localSheetId="5" hidden="1">{"'Sheet1'!$L$16"}</definedName>
    <definedName name="thu" localSheetId="23" hidden="1">{"'Sheet1'!$L$16"}</definedName>
    <definedName name="thu" localSheetId="7" hidden="1">{"'Sheet1'!$L$16"}</definedName>
    <definedName name="thu" localSheetId="13" hidden="1">{"'Sheet1'!$L$16"}</definedName>
    <definedName name="thu" localSheetId="18" hidden="1">{"'Sheet1'!$L$16"}</definedName>
    <definedName name="thu" localSheetId="14" hidden="1">{"'Sheet1'!$L$16"}</definedName>
    <definedName name="thu" localSheetId="15" hidden="1">{"'Sheet1'!$L$16"}</definedName>
    <definedName name="thu" hidden="1">{"'Sheet1'!$L$16"}</definedName>
    <definedName name="thuy" localSheetId="3" hidden="1">{"'Sheet1'!$L$16"}</definedName>
    <definedName name="thuy" localSheetId="17" hidden="1">{"'Sheet1'!$L$16"}</definedName>
    <definedName name="thuy" localSheetId="9" hidden="1">{"'Sheet1'!$L$16"}</definedName>
    <definedName name="thuy" localSheetId="8" hidden="1">{"'Sheet1'!$L$16"}</definedName>
    <definedName name="thuy" localSheetId="0" hidden="1">{"'Sheet1'!$L$16"}</definedName>
    <definedName name="thuy" localSheetId="10" hidden="1">{"'Sheet1'!$L$16"}</definedName>
    <definedName name="thuy" localSheetId="6" hidden="1">{"'Sheet1'!$L$16"}</definedName>
    <definedName name="thuy" localSheetId="12" hidden="1">{"'Sheet1'!$L$16"}</definedName>
    <definedName name="thuy" localSheetId="11" hidden="1">{"'Sheet1'!$L$16"}</definedName>
    <definedName name="thuy" localSheetId="1" hidden="1">{"'Sheet1'!$L$16"}</definedName>
    <definedName name="thuy" localSheetId="2" hidden="1">{"'Sheet1'!$L$16"}</definedName>
    <definedName name="thuy" localSheetId="4" hidden="1">{"'Sheet1'!$L$16"}</definedName>
    <definedName name="thuy" localSheetId="16" hidden="1">{"'Sheet1'!$L$16"}</definedName>
    <definedName name="thuy" localSheetId="21" hidden="1">{"'Sheet1'!$L$16"}</definedName>
    <definedName name="thuy" localSheetId="5" hidden="1">{"'Sheet1'!$L$16"}</definedName>
    <definedName name="thuy" localSheetId="23" hidden="1">{"'Sheet1'!$L$16"}</definedName>
    <definedName name="thuy" localSheetId="7" hidden="1">{"'Sheet1'!$L$16"}</definedName>
    <definedName name="thuy" localSheetId="13" hidden="1">{"'Sheet1'!$L$16"}</definedName>
    <definedName name="thuy" localSheetId="18" hidden="1">{"'Sheet1'!$L$16"}</definedName>
    <definedName name="thuy" localSheetId="14" hidden="1">{"'Sheet1'!$L$16"}</definedName>
    <definedName name="thuy" localSheetId="15" hidden="1">{"'Sheet1'!$L$16"}</definedName>
    <definedName name="thuy" hidden="1">{"'Sheet1'!$L$16"}</definedName>
    <definedName name="thvlmoi" localSheetId="3" hidden="1">{"'Sheet1'!$L$16"}</definedName>
    <definedName name="thvlmoi" localSheetId="17" hidden="1">{"'Sheet1'!$L$16"}</definedName>
    <definedName name="thvlmoi" localSheetId="9" hidden="1">{"'Sheet1'!$L$16"}</definedName>
    <definedName name="thvlmoi" localSheetId="8" hidden="1">{"'Sheet1'!$L$16"}</definedName>
    <definedName name="thvlmoi" localSheetId="0" hidden="1">{"'Sheet1'!$L$16"}</definedName>
    <definedName name="thvlmoi" localSheetId="10" hidden="1">{"'Sheet1'!$L$16"}</definedName>
    <definedName name="thvlmoi" localSheetId="6" hidden="1">{"'Sheet1'!$L$16"}</definedName>
    <definedName name="thvlmoi" localSheetId="12" hidden="1">{"'Sheet1'!$L$16"}</definedName>
    <definedName name="thvlmoi" localSheetId="11" hidden="1">{"'Sheet1'!$L$16"}</definedName>
    <definedName name="thvlmoi" localSheetId="1" hidden="1">{"'Sheet1'!$L$16"}</definedName>
    <definedName name="thvlmoi" localSheetId="2" hidden="1">{"'Sheet1'!$L$16"}</definedName>
    <definedName name="thvlmoi" localSheetId="4" hidden="1">{"'Sheet1'!$L$16"}</definedName>
    <definedName name="thvlmoi" localSheetId="16" hidden="1">{"'Sheet1'!$L$16"}</definedName>
    <definedName name="thvlmoi" localSheetId="21" hidden="1">{"'Sheet1'!$L$16"}</definedName>
    <definedName name="thvlmoi" localSheetId="5" hidden="1">{"'Sheet1'!$L$16"}</definedName>
    <definedName name="thvlmoi" localSheetId="23" hidden="1">{"'Sheet1'!$L$16"}</definedName>
    <definedName name="thvlmoi" localSheetId="7" hidden="1">{"'Sheet1'!$L$16"}</definedName>
    <definedName name="thvlmoi" localSheetId="13" hidden="1">{"'Sheet1'!$L$16"}</definedName>
    <definedName name="thvlmoi" localSheetId="18" hidden="1">{"'Sheet1'!$L$16"}</definedName>
    <definedName name="thvlmoi" localSheetId="14" hidden="1">{"'Sheet1'!$L$16"}</definedName>
    <definedName name="thvlmoi" localSheetId="15" hidden="1">{"'Sheet1'!$L$16"}</definedName>
    <definedName name="thvlmoi" hidden="1">{"'Sheet1'!$L$16"}</definedName>
    <definedName name="thvlmoimoi" localSheetId="3" hidden="1">{"'Sheet1'!$L$16"}</definedName>
    <definedName name="thvlmoimoi" localSheetId="17" hidden="1">{"'Sheet1'!$L$16"}</definedName>
    <definedName name="thvlmoimoi" localSheetId="9" hidden="1">{"'Sheet1'!$L$16"}</definedName>
    <definedName name="thvlmoimoi" localSheetId="8" hidden="1">{"'Sheet1'!$L$16"}</definedName>
    <definedName name="thvlmoimoi" localSheetId="0" hidden="1">{"'Sheet1'!$L$16"}</definedName>
    <definedName name="thvlmoimoi" localSheetId="10" hidden="1">{"'Sheet1'!$L$16"}</definedName>
    <definedName name="thvlmoimoi" localSheetId="6" hidden="1">{"'Sheet1'!$L$16"}</definedName>
    <definedName name="thvlmoimoi" localSheetId="12" hidden="1">{"'Sheet1'!$L$16"}</definedName>
    <definedName name="thvlmoimoi" localSheetId="11" hidden="1">{"'Sheet1'!$L$16"}</definedName>
    <definedName name="thvlmoimoi" localSheetId="1" hidden="1">{"'Sheet1'!$L$16"}</definedName>
    <definedName name="thvlmoimoi" localSheetId="2" hidden="1">{"'Sheet1'!$L$16"}</definedName>
    <definedName name="thvlmoimoi" localSheetId="4" hidden="1">{"'Sheet1'!$L$16"}</definedName>
    <definedName name="thvlmoimoi" localSheetId="16" hidden="1">{"'Sheet1'!$L$16"}</definedName>
    <definedName name="thvlmoimoi" localSheetId="21" hidden="1">{"'Sheet1'!$L$16"}</definedName>
    <definedName name="thvlmoimoi" localSheetId="5" hidden="1">{"'Sheet1'!$L$16"}</definedName>
    <definedName name="thvlmoimoi" localSheetId="23" hidden="1">{"'Sheet1'!$L$16"}</definedName>
    <definedName name="thvlmoimoi" localSheetId="7" hidden="1">{"'Sheet1'!$L$16"}</definedName>
    <definedName name="thvlmoimoi" localSheetId="13" hidden="1">{"'Sheet1'!$L$16"}</definedName>
    <definedName name="thvlmoimoi" localSheetId="18" hidden="1">{"'Sheet1'!$L$16"}</definedName>
    <definedName name="thvlmoimoi" localSheetId="14" hidden="1">{"'Sheet1'!$L$16"}</definedName>
    <definedName name="thvlmoimoi" localSheetId="15" hidden="1">{"'Sheet1'!$L$16"}</definedName>
    <definedName name="thvlmoimoi" hidden="1">{"'Sheet1'!$L$16"}</definedName>
    <definedName name="THVT_A">[56]THVT!$F$9</definedName>
    <definedName name="TI" hidden="1">#REF!</definedName>
    <definedName name="TI_CLAD" localSheetId="3" hidden="1">{#N/A,#N/A,FALSE,"Sheet1"}</definedName>
    <definedName name="TI_CLAD" localSheetId="2" hidden="1">{#N/A,#N/A,FALSE,"Sheet1"}</definedName>
    <definedName name="TI_CLAD" localSheetId="4" hidden="1">{#N/A,#N/A,FALSE,"Sheet1"}</definedName>
    <definedName name="TI_CLAD" localSheetId="16" hidden="1">{#N/A,#N/A,FALSE,"Sheet1"}</definedName>
    <definedName name="TI_CLAD" localSheetId="21" hidden="1">{#N/A,#N/A,FALSE,"Sheet1"}</definedName>
    <definedName name="TI_CLAD" localSheetId="5" hidden="1">{#N/A,#N/A,FALSE,"Sheet1"}</definedName>
    <definedName name="TI_CLAD" localSheetId="13" hidden="1">{#N/A,#N/A,FALSE,"Sheet1"}</definedName>
    <definedName name="TI_CLAD" localSheetId="14" hidden="1">{#N/A,#N/A,FALSE,"Sheet1"}</definedName>
    <definedName name="TI_CLAD" localSheetId="15" hidden="1">{#N/A,#N/A,FALSE,"Sheet1"}</definedName>
    <definedName name="TI_CLAD" hidden="1">{#N/A,#N/A,FALSE,"Sheet1"}</definedName>
    <definedName name="tidf" localSheetId="3" hidden="1">{"'Sheet1'!$L$16"}</definedName>
    <definedName name="tidf" localSheetId="2" hidden="1">{"'Sheet1'!$L$16"}</definedName>
    <definedName name="tidf" localSheetId="4" hidden="1">{"'Sheet1'!$L$16"}</definedName>
    <definedName name="tidf" localSheetId="16" hidden="1">{"'Sheet1'!$L$16"}</definedName>
    <definedName name="tidf" localSheetId="21" hidden="1">{"'Sheet1'!$L$16"}</definedName>
    <definedName name="tidf" localSheetId="5" hidden="1">{"'Sheet1'!$L$16"}</definedName>
    <definedName name="tidf" localSheetId="13" hidden="1">{"'Sheet1'!$L$16"}</definedName>
    <definedName name="tidf" localSheetId="14" hidden="1">{"'Sheet1'!$L$16"}</definedName>
    <definedName name="tidf" localSheetId="15" hidden="1">{"'Sheet1'!$L$16"}</definedName>
    <definedName name="tidf" hidden="1">{"'Sheet1'!$L$16"}</definedName>
    <definedName name="Tile" localSheetId="3" hidden="1">{#N/A,#N/A,FALSE,"type1";#N/A,#N/A,FALSE,"지지력";#N/A,#N/A,FALSE,"PILE계산";#N/A,#N/A,FALSE,"PILE ";#N/A,#N/A,FALSE,"철근량";#N/A,#N/A,FALSE,"균열검토";#N/A,#N/A,FALSE,"날개벽";#N/A,#N/A,FALSE,"주철근조립도";#N/A,#N/A,FALSE,"교좌"}</definedName>
    <definedName name="Tile" localSheetId="9" hidden="1">{#N/A,#N/A,FALSE,"type1";#N/A,#N/A,FALSE,"지지력";#N/A,#N/A,FALSE,"PILE계산";#N/A,#N/A,FALSE,"PILE ";#N/A,#N/A,FALSE,"철근량";#N/A,#N/A,FALSE,"균열검토";#N/A,#N/A,FALSE,"날개벽";#N/A,#N/A,FALSE,"주철근조립도";#N/A,#N/A,FALSE,"교좌"}</definedName>
    <definedName name="Tile" localSheetId="8" hidden="1">{#N/A,#N/A,FALSE,"type1";#N/A,#N/A,FALSE,"지지력";#N/A,#N/A,FALSE,"PILE계산";#N/A,#N/A,FALSE,"PILE ";#N/A,#N/A,FALSE,"철근량";#N/A,#N/A,FALSE,"균열검토";#N/A,#N/A,FALSE,"날개벽";#N/A,#N/A,FALSE,"주철근조립도";#N/A,#N/A,FALSE,"교좌"}</definedName>
    <definedName name="Tile" localSheetId="0" hidden="1">{#N/A,#N/A,FALSE,"type1";#N/A,#N/A,FALSE,"지지력";#N/A,#N/A,FALSE,"PILE계산";#N/A,#N/A,FALSE,"PILE ";#N/A,#N/A,FALSE,"철근량";#N/A,#N/A,FALSE,"균열검토";#N/A,#N/A,FALSE,"날개벽";#N/A,#N/A,FALSE,"주철근조립도";#N/A,#N/A,FALSE,"교좌"}</definedName>
    <definedName name="Tile" localSheetId="10" hidden="1">{#N/A,#N/A,FALSE,"type1";#N/A,#N/A,FALSE,"지지력";#N/A,#N/A,FALSE,"PILE계산";#N/A,#N/A,FALSE,"PILE ";#N/A,#N/A,FALSE,"철근량";#N/A,#N/A,FALSE,"균열검토";#N/A,#N/A,FALSE,"날개벽";#N/A,#N/A,FALSE,"주철근조립도";#N/A,#N/A,FALSE,"교좌"}</definedName>
    <definedName name="Tile" localSheetId="6" hidden="1">{#N/A,#N/A,FALSE,"type1";#N/A,#N/A,FALSE,"지지력";#N/A,#N/A,FALSE,"PILE계산";#N/A,#N/A,FALSE,"PILE ";#N/A,#N/A,FALSE,"철근량";#N/A,#N/A,FALSE,"균열검토";#N/A,#N/A,FALSE,"날개벽";#N/A,#N/A,FALSE,"주철근조립도";#N/A,#N/A,FALSE,"교좌"}</definedName>
    <definedName name="Tile" localSheetId="12" hidden="1">{#N/A,#N/A,FALSE,"type1";#N/A,#N/A,FALSE,"지지력";#N/A,#N/A,FALSE,"PILE계산";#N/A,#N/A,FALSE,"PILE ";#N/A,#N/A,FALSE,"철근량";#N/A,#N/A,FALSE,"균열검토";#N/A,#N/A,FALSE,"날개벽";#N/A,#N/A,FALSE,"주철근조립도";#N/A,#N/A,FALSE,"교좌"}</definedName>
    <definedName name="Tile" localSheetId="11" hidden="1">{#N/A,#N/A,FALSE,"type1";#N/A,#N/A,FALSE,"지지력";#N/A,#N/A,FALSE,"PILE계산";#N/A,#N/A,FALSE,"PILE ";#N/A,#N/A,FALSE,"철근량";#N/A,#N/A,FALSE,"균열검토";#N/A,#N/A,FALSE,"날개벽";#N/A,#N/A,FALSE,"주철근조립도";#N/A,#N/A,FALSE,"교좌"}</definedName>
    <definedName name="Tile" localSheetId="1" hidden="1">{#N/A,#N/A,FALSE,"type1";#N/A,#N/A,FALSE,"지지력";#N/A,#N/A,FALSE,"PILE계산";#N/A,#N/A,FALSE,"PILE ";#N/A,#N/A,FALSE,"철근량";#N/A,#N/A,FALSE,"균열검토";#N/A,#N/A,FALSE,"날개벽";#N/A,#N/A,FALSE,"주철근조립도";#N/A,#N/A,FALSE,"교좌"}</definedName>
    <definedName name="Tile" localSheetId="2" hidden="1">{#N/A,#N/A,FALSE,"type1";#N/A,#N/A,FALSE,"지지력";#N/A,#N/A,FALSE,"PILE계산";#N/A,#N/A,FALSE,"PILE ";#N/A,#N/A,FALSE,"철근량";#N/A,#N/A,FALSE,"균열검토";#N/A,#N/A,FALSE,"날개벽";#N/A,#N/A,FALSE,"주철근조립도";#N/A,#N/A,FALSE,"교좌"}</definedName>
    <definedName name="Tile" localSheetId="4" hidden="1">{#N/A,#N/A,FALSE,"type1";#N/A,#N/A,FALSE,"지지력";#N/A,#N/A,FALSE,"PILE계산";#N/A,#N/A,FALSE,"PILE ";#N/A,#N/A,FALSE,"철근량";#N/A,#N/A,FALSE,"균열검토";#N/A,#N/A,FALSE,"날개벽";#N/A,#N/A,FALSE,"주철근조립도";#N/A,#N/A,FALSE,"교좌"}</definedName>
    <definedName name="Tile" localSheetId="16" hidden="1">{#N/A,#N/A,FALSE,"type1";#N/A,#N/A,FALSE,"지지력";#N/A,#N/A,FALSE,"PILE계산";#N/A,#N/A,FALSE,"PILE ";#N/A,#N/A,FALSE,"철근량";#N/A,#N/A,FALSE,"균열검토";#N/A,#N/A,FALSE,"날개벽";#N/A,#N/A,FALSE,"주철근조립도";#N/A,#N/A,FALSE,"교좌"}</definedName>
    <definedName name="Tile" localSheetId="21" hidden="1">{#N/A,#N/A,FALSE,"type1";#N/A,#N/A,FALSE,"지지력";#N/A,#N/A,FALSE,"PILE계산";#N/A,#N/A,FALSE,"PILE ";#N/A,#N/A,FALSE,"철근량";#N/A,#N/A,FALSE,"균열검토";#N/A,#N/A,FALSE,"날개벽";#N/A,#N/A,FALSE,"주철근조립도";#N/A,#N/A,FALSE,"교좌"}</definedName>
    <definedName name="Tile" localSheetId="5" hidden="1">{#N/A,#N/A,FALSE,"type1";#N/A,#N/A,FALSE,"지지력";#N/A,#N/A,FALSE,"PILE계산";#N/A,#N/A,FALSE,"PILE ";#N/A,#N/A,FALSE,"철근량";#N/A,#N/A,FALSE,"균열검토";#N/A,#N/A,FALSE,"날개벽";#N/A,#N/A,FALSE,"주철근조립도";#N/A,#N/A,FALSE,"교좌"}</definedName>
    <definedName name="Tile" localSheetId="23" hidden="1">{#N/A,#N/A,FALSE,"type1";#N/A,#N/A,FALSE,"지지력";#N/A,#N/A,FALSE,"PILE계산";#N/A,#N/A,FALSE,"PILE ";#N/A,#N/A,FALSE,"철근량";#N/A,#N/A,FALSE,"균열검토";#N/A,#N/A,FALSE,"날개벽";#N/A,#N/A,FALSE,"주철근조립도";#N/A,#N/A,FALSE,"교좌"}</definedName>
    <definedName name="Tile" localSheetId="7" hidden="1">{#N/A,#N/A,FALSE,"type1";#N/A,#N/A,FALSE,"지지력";#N/A,#N/A,FALSE,"PILE계산";#N/A,#N/A,FALSE,"PILE ";#N/A,#N/A,FALSE,"철근량";#N/A,#N/A,FALSE,"균열검토";#N/A,#N/A,FALSE,"날개벽";#N/A,#N/A,FALSE,"주철근조립도";#N/A,#N/A,FALSE,"교좌"}</definedName>
    <definedName name="Tile" localSheetId="13" hidden="1">{#N/A,#N/A,FALSE,"type1";#N/A,#N/A,FALSE,"지지력";#N/A,#N/A,FALSE,"PILE계산";#N/A,#N/A,FALSE,"PILE ";#N/A,#N/A,FALSE,"철근량";#N/A,#N/A,FALSE,"균열검토";#N/A,#N/A,FALSE,"날개벽";#N/A,#N/A,FALSE,"주철근조립도";#N/A,#N/A,FALSE,"교좌"}</definedName>
    <definedName name="Tile" localSheetId="18" hidden="1">{#N/A,#N/A,FALSE,"type1";#N/A,#N/A,FALSE,"지지력";#N/A,#N/A,FALSE,"PILE계산";#N/A,#N/A,FALSE,"PILE ";#N/A,#N/A,FALSE,"철근량";#N/A,#N/A,FALSE,"균열검토";#N/A,#N/A,FALSE,"날개벽";#N/A,#N/A,FALSE,"주철근조립도";#N/A,#N/A,FALSE,"교좌"}</definedName>
    <definedName name="Tile" localSheetId="14" hidden="1">{#N/A,#N/A,FALSE,"type1";#N/A,#N/A,FALSE,"지지력";#N/A,#N/A,FALSE,"PILE계산";#N/A,#N/A,FALSE,"PILE ";#N/A,#N/A,FALSE,"철근량";#N/A,#N/A,FALSE,"균열검토";#N/A,#N/A,FALSE,"날개벽";#N/A,#N/A,FALSE,"주철근조립도";#N/A,#N/A,FALSE,"교좌"}</definedName>
    <definedName name="Tile" localSheetId="15" hidden="1">{#N/A,#N/A,FALSE,"type1";#N/A,#N/A,FALSE,"지지력";#N/A,#N/A,FALSE,"PILE계산";#N/A,#N/A,FALSE,"PILE ";#N/A,#N/A,FALSE,"철근량";#N/A,#N/A,FALSE,"균열검토";#N/A,#N/A,FALSE,"날개벽";#N/A,#N/A,FALSE,"주철근조립도";#N/A,#N/A,FALSE,"교좌"}</definedName>
    <definedName name="Tile" hidden="1">{#N/A,#N/A,FALSE,"type1";#N/A,#N/A,FALSE,"지지력";#N/A,#N/A,FALSE,"PILE계산";#N/A,#N/A,FALSE,"PILE ";#N/A,#N/A,FALSE,"철근량";#N/A,#N/A,FALSE,"균열검토";#N/A,#N/A,FALSE,"날개벽";#N/A,#N/A,FALSE,"주철근조립도";#N/A,#N/A,FALSE,"교좌"}</definedName>
    <definedName name="TIM" localSheetId="3" hidden="1">{"'Sheet1'!$L$16"}</definedName>
    <definedName name="TIM" localSheetId="2" hidden="1">{"'Sheet1'!$L$16"}</definedName>
    <definedName name="TIM" localSheetId="4" hidden="1">{"'Sheet1'!$L$16"}</definedName>
    <definedName name="TIM" localSheetId="16" hidden="1">{"'Sheet1'!$L$16"}</definedName>
    <definedName name="TIM" localSheetId="21" hidden="1">{"'Sheet1'!$L$16"}</definedName>
    <definedName name="TIM" localSheetId="5" hidden="1">{"'Sheet1'!$L$16"}</definedName>
    <definedName name="TIM" localSheetId="13" hidden="1">{"'Sheet1'!$L$16"}</definedName>
    <definedName name="TIM" localSheetId="14" hidden="1">{"'Sheet1'!$L$16"}</definedName>
    <definedName name="TIM" localSheetId="15" hidden="1">{"'Sheet1'!$L$16"}</definedName>
    <definedName name="TIM" hidden="1">{"'Sheet1'!$L$16"}</definedName>
    <definedName name="TIMONE2" localSheetId="23">#REF!</definedName>
    <definedName name="TIMONE2">#REF!</definedName>
    <definedName name="TIMONE3" localSheetId="23">#REF!</definedName>
    <definedName name="TIMONE3">#REF!</definedName>
    <definedName name="TIMONE4" localSheetId="23">#REF!</definedName>
    <definedName name="TIMONE4">#REF!</definedName>
    <definedName name="TINHKHOILUONGVT" localSheetId="3" hidden="1">{"'Sheet1'!$L$16"}</definedName>
    <definedName name="TINHKHOILUONGVT" localSheetId="2" hidden="1">{"'Sheet1'!$L$16"}</definedName>
    <definedName name="TINHKHOILUONGVT" localSheetId="4" hidden="1">{"'Sheet1'!$L$16"}</definedName>
    <definedName name="TINHKHOILUONGVT" localSheetId="16" hidden="1">{"'Sheet1'!$L$16"}</definedName>
    <definedName name="TINHKHOILUONGVT" localSheetId="21" hidden="1">{"'Sheet1'!$L$16"}</definedName>
    <definedName name="TINHKHOILUONGVT" localSheetId="5" hidden="1">{"'Sheet1'!$L$16"}</definedName>
    <definedName name="TINHKHOILUONGVT" localSheetId="13" hidden="1">{"'Sheet1'!$L$16"}</definedName>
    <definedName name="TINHKHOILUONGVT" localSheetId="14" hidden="1">{"'Sheet1'!$L$16"}</definedName>
    <definedName name="TINHKHOILUONGVT" localSheetId="15" hidden="1">{"'Sheet1'!$L$16"}</definedName>
    <definedName name="TINHKHOILUONGVT" hidden="1">{"'Sheet1'!$L$16"}</definedName>
    <definedName name="TIT" localSheetId="3">#REF!</definedName>
    <definedName name="TIT" localSheetId="9">#REF!</definedName>
    <definedName name="TIT" localSheetId="8">#REF!</definedName>
    <definedName name="TIT" localSheetId="0">#REF!</definedName>
    <definedName name="TIT" localSheetId="10">#REF!</definedName>
    <definedName name="TIT" localSheetId="6">#REF!</definedName>
    <definedName name="TIT" localSheetId="12">#REF!</definedName>
    <definedName name="TIT" localSheetId="11">#REF!</definedName>
    <definedName name="TIT" localSheetId="1">#REF!</definedName>
    <definedName name="TIT" localSheetId="2">#REF!</definedName>
    <definedName name="TIT" localSheetId="4">#REF!</definedName>
    <definedName name="TIT" localSheetId="16">#REF!</definedName>
    <definedName name="TIT" localSheetId="21">#REF!</definedName>
    <definedName name="TIT" localSheetId="5">#REF!</definedName>
    <definedName name="TIT" localSheetId="7">#REF!</definedName>
    <definedName name="TIT" localSheetId="13">#REF!</definedName>
    <definedName name="TIT" localSheetId="18">#REF!</definedName>
    <definedName name="TIT" localSheetId="14">#REF!</definedName>
    <definedName name="TIT" localSheetId="15">#REF!</definedName>
    <definedName name="TIT">[1]PP!$HG$1:$IB$1</definedName>
    <definedName name="TITAN">#REF!</definedName>
    <definedName name="TITLE">[33]cover!#REF!</definedName>
    <definedName name="tj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L">#REF!</definedName>
    <definedName name="TL_HP_DRUM" localSheetId="23">OFFSET(#REF!,1,0,COUNTA(#REF!)-1)</definedName>
    <definedName name="TL_HP_DRUM">OFFSET(#REF!,1,0,COUNTA(#REF!)-1)</definedName>
    <definedName name="TL_HP_ECONin" localSheetId="23">OFFSET(#REF!,1,0,COUNTA(#REF!)-1)</definedName>
    <definedName name="TL_HP_ECONin">OFFSET(#REF!,1,0,COUNTA(#REF!)-1)</definedName>
    <definedName name="TL_HP_ECONout" localSheetId="23">OFFSET(#REF!,1,0,COUNTA(#REF!)-1)</definedName>
    <definedName name="TL_HP_ECONout">OFFSET(#REF!,1,0,COUNTA(#REF!)-1)</definedName>
    <definedName name="TL_HP_NRVin" localSheetId="23">OFFSET(#REF!,1,0,COUNTA(#REF!)-1)</definedName>
    <definedName name="TL_HP_NRVin">OFFSET(#REF!,1,0,COUNTA(#REF!)-1)</definedName>
    <definedName name="TL_HP_NRVout" localSheetId="23">OFFSET(#REF!,1,0,COUNTA(#REF!)-1)</definedName>
    <definedName name="TL_HP_NRVout">OFFSET(#REF!,1,0,COUNTA(#REF!)-1)</definedName>
    <definedName name="TL_IP_DRUM" localSheetId="23">OFFSET(#REF!,1,0,COUNTA(#REF!)-1)</definedName>
    <definedName name="TL_IP_DRUM">OFFSET(#REF!,1,0,COUNTA(#REF!)-1)</definedName>
    <definedName name="TL_IP_ECONin" localSheetId="23">OFFSET(#REF!,1,0,COUNTA(#REF!)-1)</definedName>
    <definedName name="TL_IP_ECONin">OFFSET(#REF!,1,0,COUNTA(#REF!)-1)</definedName>
    <definedName name="TL_IP_ECONout" localSheetId="23">OFFSET(#REF!,1,0,COUNTA(#REF!)-1)</definedName>
    <definedName name="TL_IP_ECONout">OFFSET(#REF!,1,0,COUNTA(#REF!)-1)</definedName>
    <definedName name="TL_IP_NRVin" localSheetId="23">OFFSET(#REF!,1,0,COUNTA(#REF!)-1)</definedName>
    <definedName name="TL_IP_NRVin">OFFSET(#REF!,1,0,COUNTA(#REF!)-1)</definedName>
    <definedName name="TL_IP_NRVout" localSheetId="23">OFFSET(#REF!,1,0,COUNTA(#REF!)-1)</definedName>
    <definedName name="TL_IP_NRVout">OFFSET(#REF!,1,0,COUNTA(#REF!)-1)</definedName>
    <definedName name="TL_LP_DRUM" localSheetId="23">OFFSET(#REF!,1,0,COUNTA(#REF!)-1)</definedName>
    <definedName name="TL_LP_DRUM">OFFSET(#REF!,1,0,COUNTA(#REF!)-1)</definedName>
    <definedName name="TL_LP_ECONin" localSheetId="23">OFFSET(#REF!,1,0,COUNTA(#REF!)-1)</definedName>
    <definedName name="TL_LP_ECONin">OFFSET(#REF!,1,0,COUNTA(#REF!)-1)</definedName>
    <definedName name="TL_LP_ECONout" localSheetId="23">OFFSET(#REF!,1,0,COUNTA(#REF!)-1)</definedName>
    <definedName name="TL_LP_ECONout">OFFSET(#REF!,1,0,COUNTA(#REF!)-1)</definedName>
    <definedName name="TL_LP_NRVin" localSheetId="23">OFFSET(#REF!,1,0,COUNTA(#REF!)-1)</definedName>
    <definedName name="TL_LP_NRVin">OFFSET(#REF!,1,0,COUNTA(#REF!)-1)</definedName>
    <definedName name="TL_LP_NRVout" localSheetId="23">OFFSET(#REF!,1,0,COUNTA(#REF!)-1)</definedName>
    <definedName name="TL_LP_NRVout">OFFSET(#REF!,1,0,COUNTA(#REF!)-1)</definedName>
    <definedName name="TL_RH_CRHin" localSheetId="23">OFFSET(#REF!,1,0,COUNTA(#REF!)-1)</definedName>
    <definedName name="TL_RH_CRHin">OFFSET(#REF!,1,0,COUNTA(#REF!)-1)</definedName>
    <definedName name="TL_RH_HRHout" localSheetId="23">OFFSET(#REF!,1,0,COUNTA(#REF!)-1)</definedName>
    <definedName name="TL_RH_HRHout">OFFSET(#REF!,1,0,COUNTA(#REF!)-1)</definedName>
    <definedName name="TL_RH_NRVout" localSheetId="23">OFFSET(#REF!,1,0,COUNTA(#REF!)-1)</definedName>
    <definedName name="TL_RH_NRVout">OFFSET(#REF!,1,0,COUNTA(#REF!)-1)</definedName>
    <definedName name="TLAC120">#REF!</definedName>
    <definedName name="TLAC35">#REF!</definedName>
    <definedName name="TLAC50">#REF!</definedName>
    <definedName name="TLAC70">#REF!</definedName>
    <definedName name="TLAC95">#REF!</definedName>
    <definedName name="TLDPres" localSheetId="23">#REF!</definedName>
    <definedName name="TLDPres">#REF!</definedName>
    <definedName name="TLDTmp" localSheetId="23">#REF!</definedName>
    <definedName name="TLDTmp">#REF!</definedName>
    <definedName name="tlLock" localSheetId="23">#REF!</definedName>
    <definedName name="tlLock">#REF!</definedName>
    <definedName name="TLO">#REF!</definedName>
    <definedName name="TLPD">#REF!</definedName>
    <definedName name="TM110S15S2012E10C17C10EAM" hidden="1">"BW500"</definedName>
    <definedName name="TM110S16S2012E11C44C08EAM" hidden="1">"BW500"</definedName>
    <definedName name="TM110S16S2012E4C12C53EPM" hidden="1">"BW500"</definedName>
    <definedName name="TM110S18S2007E1C58C39EPM" hidden="1">"BW500"</definedName>
    <definedName name="TM110S19S2007E3C26C21EPM" hidden="1">"BW500"</definedName>
    <definedName name="TM110S23S2012E4C15C15EPM" hidden="1">"BW500"</definedName>
    <definedName name="TM110S8S2012E2C59C25EPM" hidden="1">"BW500"</definedName>
    <definedName name="TM111S25S2013E11C25C30EAM" hidden="1">"BW500"</definedName>
    <definedName name="TM111S29S00E2C12C09EPM" localSheetId="23" hidden="1">#REF!</definedName>
    <definedName name="TM111S29S00E2C12C09EPM" hidden="1">#REF!</definedName>
    <definedName name="TM112S15S2008E10C06C41EAM" hidden="1">"BW500"</definedName>
    <definedName name="TM11S17S2013E5C05C21EPM" hidden="1">"BW500"</definedName>
    <definedName name="TM11S29S2013E11C15C11EAM" hidden="1">"BW500"</definedName>
    <definedName name="TM11S3S2013E9C36C45EAM" hidden="1">"BW500"</definedName>
    <definedName name="TM11S4S2013E5C19C23EPM" hidden="1">"BW500"</definedName>
    <definedName name="TM12S11S2013E12C12C42EAM" hidden="1">"BW500"</definedName>
    <definedName name="TM12S27S02E3C01C30EPM" localSheetId="23" hidden="1">#REF!</definedName>
    <definedName name="TM12S27S02E3C01C30EPM" hidden="1">#REF!</definedName>
    <definedName name="TM12S8S02E3C59C22EPM" localSheetId="23" hidden="1">#REF!</definedName>
    <definedName name="TM12S8S02E3C59C22EPM" hidden="1">#REF!</definedName>
    <definedName name="TM12S8S2013E1C05C47EPM" hidden="1">"BW500"</definedName>
    <definedName name="TM13S24S2006E12C37C43EPM" hidden="1">"BW500"</definedName>
    <definedName name="TM13S26S2013E9C20C34EAM" hidden="1">"BW500"</definedName>
    <definedName name="TM13S5S2013E8C03C34EAM" hidden="1">"BW500"</definedName>
    <definedName name="TM13S9S2005E4C51C56EPM" hidden="1">"BW500"</definedName>
    <definedName name="TM14S16S2015E12C31C32EPM" hidden="1">"BW500"</definedName>
    <definedName name="TM15S1S2013E8C19C06EAM" hidden="1">"BW500"</definedName>
    <definedName name="TM15S23S2006E9C40C09EAM" hidden="1">"BW500"</definedName>
    <definedName name="TM16S21S2013E11C23C03EAM" hidden="1">"BW500"</definedName>
    <definedName name="TM16S25S2013E9C57C49EAM" hidden="1">"BW500"</definedName>
    <definedName name="TM16S28S2013E9C22C24EAM" hidden="1">"BW500"</definedName>
    <definedName name="TM18S15S2012E2C36C15EPM" hidden="1">"BW500"</definedName>
    <definedName name="TM19S11S2006E10C14C32EAM" hidden="1">"BW500"</definedName>
    <definedName name="TM19S16S2011E7C37C14EAM" hidden="1">"BW500"</definedName>
    <definedName name="TM19S27S01E1C06C19EPM" localSheetId="23" hidden="1">#REF!</definedName>
    <definedName name="TM19S27S01E1C06C19EPM" hidden="1">#REF!</definedName>
    <definedName name="TM210S15S2012E10C04C24EAM" localSheetId="23" hidden="1">#REF!</definedName>
    <definedName name="TM210S15S2012E10C04C24EAM" hidden="1">#REF!</definedName>
    <definedName name="TM210S16S2012E11C18C23EAM" localSheetId="23" hidden="1">#REF!</definedName>
    <definedName name="TM210S16S2012E11C18C23EAM" hidden="1">#REF!</definedName>
    <definedName name="TM210S16S2012E3C59C15EPM" localSheetId="23" hidden="1">#REF!</definedName>
    <definedName name="TM210S16S2012E3C59C15EPM" hidden="1">#REF!</definedName>
    <definedName name="TM210S18S2007E1C51C00EPM" localSheetId="23" hidden="1">#REF!</definedName>
    <definedName name="TM210S18S2007E1C51C00EPM" hidden="1">#REF!</definedName>
    <definedName name="TM210S19S2007E3C12C45EPM" localSheetId="23" hidden="1">#REF!</definedName>
    <definedName name="TM210S19S2007E3C12C45EPM" hidden="1">#REF!</definedName>
    <definedName name="TM210S8S2012E1C58C13EPM" localSheetId="23" hidden="1">#REF!</definedName>
    <definedName name="TM210S8S2012E1C58C13EPM" hidden="1">#REF!</definedName>
    <definedName name="TM21S17S2013E5C01C44EPM" localSheetId="23" hidden="1">#REF!</definedName>
    <definedName name="TM21S17S2013E5C01C44EPM" hidden="1">#REF!</definedName>
    <definedName name="TM21S29S2013E10C40C37EAM" localSheetId="23" hidden="1">#REF!</definedName>
    <definedName name="TM21S29S2013E10C40C37EAM" hidden="1">#REF!</definedName>
    <definedName name="TM21S3S2013E9C34C04EAM" localSheetId="23" hidden="1">#REF!</definedName>
    <definedName name="TM21S3S2013E9C34C04EAM" hidden="1">#REF!</definedName>
    <definedName name="TM21S4S2013E4C43C18EPM" localSheetId="23" hidden="1">#REF!</definedName>
    <definedName name="TM21S4S2013E4C43C18EPM" hidden="1">#REF!</definedName>
    <definedName name="TM22S10S2013E11C33C42EPM" localSheetId="23" hidden="1">#REF!</definedName>
    <definedName name="TM22S10S2013E11C33C42EPM" hidden="1">#REF!</definedName>
    <definedName name="TM22S14S02E6C30C55EPM" localSheetId="23" hidden="1">#REF!</definedName>
    <definedName name="TM22S14S02E6C30C55EPM" hidden="1">#REF!</definedName>
    <definedName name="TM22S8S02E3C58C40EPM" localSheetId="23" hidden="1">#REF!</definedName>
    <definedName name="TM22S8S02E3C58C40EPM" hidden="1">#REF!</definedName>
    <definedName name="TM22S8S2013E12C17C28EPM" localSheetId="23" hidden="1">#REF!</definedName>
    <definedName name="TM22S8S2013E12C17C28EPM" hidden="1">#REF!</definedName>
    <definedName name="TM23S17S2006E1C55C53EPM" localSheetId="23" hidden="1">#REF!</definedName>
    <definedName name="TM23S17S2006E1C55C53EPM" hidden="1">#REF!</definedName>
    <definedName name="TM23S26S2013E9C02C25EAM" localSheetId="23" hidden="1">#REF!</definedName>
    <definedName name="TM23S26S2013E9C02C25EAM" hidden="1">#REF!</definedName>
    <definedName name="TM23S5S2013E7C59C43EAM" localSheetId="23" hidden="1">#REF!</definedName>
    <definedName name="TM23S5S2013E7C59C43EAM" hidden="1">#REF!</definedName>
    <definedName name="TM24S16S2015E11C19C41EAM" localSheetId="23" hidden="1">#REF!</definedName>
    <definedName name="TM24S16S2015E11C19C41EAM" hidden="1">#REF!</definedName>
    <definedName name="TM25S23S2006E9C33C09EAM" localSheetId="23" hidden="1">#REF!</definedName>
    <definedName name="TM25S23S2006E9C33C09EAM" hidden="1">#REF!</definedName>
    <definedName name="TM26S25S2013E9C15C15EAM" localSheetId="23" hidden="1">#REF!</definedName>
    <definedName name="TM26S25S2013E9C15C15EAM" hidden="1">#REF!</definedName>
    <definedName name="TM26S28S2013E9C20C16EAM" localSheetId="23" hidden="1">#REF!</definedName>
    <definedName name="TM26S28S2013E9C20C16EAM" hidden="1">#REF!</definedName>
    <definedName name="tmAttPipeHdr" localSheetId="23">#REF!</definedName>
    <definedName name="tmAttPipeHdr">#REF!</definedName>
    <definedName name="TMechLabor" localSheetId="3">'[51]Labor Sum'!$C$11</definedName>
    <definedName name="TMechLabor" localSheetId="2">'[51]Labor Sum'!$C$11</definedName>
    <definedName name="TMechLabor" localSheetId="4">'[51]Labor Sum'!$C$11</definedName>
    <definedName name="TMechLabor" localSheetId="16">'[51]Labor Sum'!$C$11</definedName>
    <definedName name="TMechLabor" localSheetId="21">'[51]Labor Sum'!$C$11</definedName>
    <definedName name="TMechLabor" localSheetId="5">'[51]Labor Sum'!$C$11</definedName>
    <definedName name="TMechLabor" localSheetId="13">'[51]Labor Sum'!$C$11</definedName>
    <definedName name="TMechLabor" localSheetId="18">'[51]Labor Sum'!$C$11</definedName>
    <definedName name="TMechLabor" localSheetId="14">'[51]Labor Sum'!$C$11</definedName>
    <definedName name="TMechLabor" localSheetId="15">'[51]Labor Sum'!$C$11</definedName>
    <definedName name="TMechLabor">'[51]Labor Sum'!$C$11</definedName>
    <definedName name="tmEvMdBur" localSheetId="23">#REF!</definedName>
    <definedName name="tmEvMdBur">#REF!</definedName>
    <definedName name="tmEvTbBur" localSheetId="23">#REF!</definedName>
    <definedName name="tmEvTbBur">#REF!</definedName>
    <definedName name="tmini">#REF!</definedName>
    <definedName name="tmPipeCustomize" localSheetId="23">#REF!</definedName>
    <definedName name="tmPipeCustomize">#REF!</definedName>
    <definedName name="tmSHFin" localSheetId="23">#REF!</definedName>
    <definedName name="tmSHFin">#REF!</definedName>
    <definedName name="tmSHMd" localSheetId="23">#REF!</definedName>
    <definedName name="tmSHMd">#REF!</definedName>
    <definedName name="tmSHMdBur" localSheetId="23">#REF!</definedName>
    <definedName name="tmSHMdBur">#REF!</definedName>
    <definedName name="tmSHNFin" localSheetId="23">#REF!</definedName>
    <definedName name="tmSHNFin">#REF!</definedName>
    <definedName name="tmSHPipe" localSheetId="23">#REF!</definedName>
    <definedName name="tmSHPipe">#REF!</definedName>
    <definedName name="tmSHTb" localSheetId="23">#REF!</definedName>
    <definedName name="tmSHTb">#REF!</definedName>
    <definedName name="tmSHTbBur" localSheetId="23">#REF!</definedName>
    <definedName name="tmSHTbBur">#REF!</definedName>
    <definedName name="tn">#REF!</definedName>
    <definedName name="TN1breinhart" hidden="1">"BW506"</definedName>
    <definedName name="TN1CTurner" localSheetId="23" hidden="1">#REF!</definedName>
    <definedName name="TN1CTurner" hidden="1">#REF!</definedName>
    <definedName name="TN1DEales" localSheetId="23" hidden="1">#REF!</definedName>
    <definedName name="TN1DEales" hidden="1">#REF!</definedName>
    <definedName name="TN1grueff" hidden="1">"BW506"</definedName>
    <definedName name="TN1IDubinchik" hidden="1">"BW506"</definedName>
    <definedName name="TN1JFisher" hidden="1">"BW506"</definedName>
    <definedName name="TN1pdenouden" hidden="1">"BW506"</definedName>
    <definedName name="TN1PShen" localSheetId="23" hidden="1">#REF!</definedName>
    <definedName name="TN1PShen" hidden="1">#REF!</definedName>
    <definedName name="TN1PSUN" hidden="1">"BW506"</definedName>
    <definedName name="TN1rfranzen" hidden="1">"BW506"</definedName>
    <definedName name="TN1sbuffington" localSheetId="23" hidden="1">#REF!</definedName>
    <definedName name="TN1sbuffington" hidden="1">#REF!</definedName>
    <definedName name="TN1smcgillis" hidden="1">"BW506"</definedName>
    <definedName name="TN1wkullman" hidden="1">"BW506"</definedName>
    <definedName name="Tổ_nhóm">'[66]Nhan cong 2020'!$H$7:$H$50000</definedName>
    <definedName name="TOESLAG" localSheetId="23">#REF!</definedName>
    <definedName name="TOESLAG">#REF!</definedName>
    <definedName name="TOL">#REF!</definedName>
    <definedName name="Tổng_công">'[66]Nhan cong 2020'!$M$7:$M$50000</definedName>
    <definedName name="Tool_Loss_Rate">#REF!</definedName>
    <definedName name="Top" localSheetId="3">[99]CCS!$D$4</definedName>
    <definedName name="Top" localSheetId="2">[99]CCS!$D$4</definedName>
    <definedName name="Top" localSheetId="4">[99]CCS!$D$4</definedName>
    <definedName name="Top" localSheetId="16">[99]CCS!$D$4</definedName>
    <definedName name="Top" localSheetId="21">[99]CCS!$D$4</definedName>
    <definedName name="Top" localSheetId="5">[99]CCS!$D$4</definedName>
    <definedName name="Top" localSheetId="13">[99]CCS!$D$4</definedName>
    <definedName name="Top" localSheetId="18">[99]CCS!$D$4</definedName>
    <definedName name="Top" localSheetId="14">[99]CCS!$D$4</definedName>
    <definedName name="Top" localSheetId="15">[99]CCS!$D$4</definedName>
    <definedName name="Top">[99]CCS!$D$4</definedName>
    <definedName name="topdl">#REF!</definedName>
    <definedName name="toptable">#REF!</definedName>
    <definedName name="tot">#REF!</definedName>
    <definedName name="TOT_MATL">[74]Proposal!#REF!</definedName>
    <definedName name="TOT_P3" localSheetId="23">#REF!</definedName>
    <definedName name="TOT_P3">#REF!</definedName>
    <definedName name="TOT_P5" localSheetId="23">#REF!</definedName>
    <definedName name="TOT_P5">#REF!</definedName>
    <definedName name="tot104j">#REF!</definedName>
    <definedName name="tot133j">#REF!</definedName>
    <definedName name="tot133o">#REF!</definedName>
    <definedName name="tot137j">#REF!</definedName>
    <definedName name="tot145j">#REF!</definedName>
    <definedName name="tot153j">#REF!</definedName>
    <definedName name="tot175j">#REF!</definedName>
    <definedName name="tot203j">#REF!</definedName>
    <definedName name="tot204j">#REF!</definedName>
    <definedName name="tot207j">#REF!</definedName>
    <definedName name="tot210c">#REF!</definedName>
    <definedName name="tot211o">#REF!</definedName>
    <definedName name="tot212j">#REF!</definedName>
    <definedName name="tot228j">#REF!</definedName>
    <definedName name="tot233o">#REF!</definedName>
    <definedName name="tot235j">#REF!</definedName>
    <definedName name="tot241j">#REF!</definedName>
    <definedName name="tot242j">#REF!</definedName>
    <definedName name="tot244j">#REF!</definedName>
    <definedName name="tot255j">#REF!</definedName>
    <definedName name="tot256o">#REF!</definedName>
    <definedName name="tot263j">#REF!</definedName>
    <definedName name="tot267j">#REF!</definedName>
    <definedName name="tot268j">#REF!</definedName>
    <definedName name="tot270j">#REF!</definedName>
    <definedName name="tot274j">#REF!</definedName>
    <definedName name="tot279j">#REF!</definedName>
    <definedName name="tot286j">#REF!</definedName>
    <definedName name="tot292b">#REF!</definedName>
    <definedName name="tot293304j">#REF!</definedName>
    <definedName name="tot294b">#REF!</definedName>
    <definedName name="tot295b">#REF!</definedName>
    <definedName name="tot299j">#REF!</definedName>
    <definedName name="tot300j">#REF!</definedName>
    <definedName name="tot302j">#REF!</definedName>
    <definedName name="tot327c">#REF!</definedName>
    <definedName name="tot327j">#REF!</definedName>
    <definedName name="tot331b">#REF!</definedName>
    <definedName name="tot332j">#REF!</definedName>
    <definedName name="tot342j">#REF!</definedName>
    <definedName name="tot344j">#REF!</definedName>
    <definedName name="tot345j">#REF!</definedName>
    <definedName name="tot346j">#REF!</definedName>
    <definedName name="tot359b">#REF!</definedName>
    <definedName name="tot376j">#REF!</definedName>
    <definedName name="tot381j">#REF!</definedName>
    <definedName name="tot387j">#REF!</definedName>
    <definedName name="tot390j">#REF!</definedName>
    <definedName name="tot399j">#REF!</definedName>
    <definedName name="tot400j">#REF!</definedName>
    <definedName name="tot401j">#REF!</definedName>
    <definedName name="tot409j">#REF!</definedName>
    <definedName name="tot410b">#REF!</definedName>
    <definedName name="tot427j">#REF!</definedName>
    <definedName name="tot430j">#REF!</definedName>
    <definedName name="tot435j">#REF!</definedName>
    <definedName name="tot441j">#REF!</definedName>
    <definedName name="tot444j">#REF!</definedName>
    <definedName name="tot446j">#REF!</definedName>
    <definedName name="tot476j">#REF!</definedName>
    <definedName name="tot477j">#REF!</definedName>
    <definedName name="tot479j">#REF!</definedName>
    <definedName name="tot486j">#REF!</definedName>
    <definedName name="tot495j">#REF!</definedName>
    <definedName name="tot496j">#REF!</definedName>
    <definedName name="tot499j">#REF!</definedName>
    <definedName name="tot501j">#REF!</definedName>
    <definedName name="tot502j">#REF!</definedName>
    <definedName name="tot508j">#REF!</definedName>
    <definedName name="tot513j">#REF!</definedName>
    <definedName name="tot515j">#REF!</definedName>
    <definedName name="tot523j">#REF!</definedName>
    <definedName name="tot525j">#REF!</definedName>
    <definedName name="tot526j">#REF!</definedName>
    <definedName name="tot542j">#REF!</definedName>
    <definedName name="tot545j">#REF!</definedName>
    <definedName name="tot556j">#REF!</definedName>
    <definedName name="tot557j">#REF!</definedName>
    <definedName name="tot558j">#REF!</definedName>
    <definedName name="tot559j">#REF!</definedName>
    <definedName name="tot560j">#REF!</definedName>
    <definedName name="tot563c">#REF!</definedName>
    <definedName name="tot563j">#REF!</definedName>
    <definedName name="tot564c">#REF!</definedName>
    <definedName name="tot565j">#REF!</definedName>
    <definedName name="tot566j">#REF!</definedName>
    <definedName name="tot567j">#REF!</definedName>
    <definedName name="tot576j">#REF!</definedName>
    <definedName name="tot583j">#REF!</definedName>
    <definedName name="tot584j">#REF!</definedName>
    <definedName name="tot589j">#REF!</definedName>
    <definedName name="tot590j">#REF!</definedName>
    <definedName name="tot598j">#REF!</definedName>
    <definedName name="tot610j">#REF!</definedName>
    <definedName name="tot611c">#REF!</definedName>
    <definedName name="tot611j">#REF!</definedName>
    <definedName name="tot612c">#REF!</definedName>
    <definedName name="tot612j">#REF!</definedName>
    <definedName name="tot626j">#REF!</definedName>
    <definedName name="tot628j">#REF!</definedName>
    <definedName name="tot629j">#REF!</definedName>
    <definedName name="tot630j">#REF!</definedName>
    <definedName name="tot639j">#REF!</definedName>
    <definedName name="tot640j">#REF!</definedName>
    <definedName name="tot646c">#REF!</definedName>
    <definedName name="tot646j">#REF!</definedName>
    <definedName name="tot684j">#REF!</definedName>
    <definedName name="tot686c">#REF!</definedName>
    <definedName name="tot708j">#REF!</definedName>
    <definedName name="tot709j">#REF!</definedName>
    <definedName name="tot715j">#REF!</definedName>
    <definedName name="tot717j">#REF!</definedName>
    <definedName name="tot718c">#REF!</definedName>
    <definedName name="tot718j">#REF!</definedName>
    <definedName name="tot721j">#REF!</definedName>
    <definedName name="tot724j">#REF!</definedName>
    <definedName name="tot773J">#REF!</definedName>
    <definedName name="tot776J">#REF!</definedName>
    <definedName name="tot783J">#REF!</definedName>
    <definedName name="tot798J">#REF!</definedName>
    <definedName name="tot806J">#REF!</definedName>
    <definedName name="tot814J">#REF!</definedName>
    <definedName name="TOTAL">"TOTAL+'990309 수정'!$A$5:$AE$501"</definedName>
    <definedName name="Total_q_ty">[47]Data_analysis!$J$2:$J$1048576</definedName>
    <definedName name="Total_Weight__kg">[47]Data_analysis!$K$2:$K$1048576</definedName>
    <definedName name="TOTAL1">#REF!</definedName>
    <definedName name="TotalCases" localSheetId="23">#REF!</definedName>
    <definedName name="TotalCases">#REF!</definedName>
    <definedName name="TotalFinalPrice" localSheetId="3">[51]Summary!$J$26</definedName>
    <definedName name="TotalFinalPrice" localSheetId="2">[51]Summary!$J$26</definedName>
    <definedName name="TotalFinalPrice" localSheetId="4">[51]Summary!$J$26</definedName>
    <definedName name="TotalFinalPrice" localSheetId="16">[51]Summary!$J$26</definedName>
    <definedName name="TotalFinalPrice" localSheetId="21">[51]Summary!$J$26</definedName>
    <definedName name="TotalFinalPrice" localSheetId="5">[51]Summary!$J$26</definedName>
    <definedName name="TotalFinalPrice" localSheetId="13">[51]Summary!$J$26</definedName>
    <definedName name="TotalFinalPrice" localSheetId="18">[51]Summary!$J$26</definedName>
    <definedName name="TotalFinalPrice" localSheetId="14">[51]Summary!$J$26</definedName>
    <definedName name="TotalFinalPrice" localSheetId="15">[51]Summary!$J$26</definedName>
    <definedName name="TotalFinalPrice">[51]Summary!$J$26</definedName>
    <definedName name="totallenght" localSheetId="3">[51]Summary!$V$11</definedName>
    <definedName name="totallenght" localSheetId="2">[51]Summary!$V$11</definedName>
    <definedName name="totallenght" localSheetId="4">[51]Summary!$V$11</definedName>
    <definedName name="totallenght" localSheetId="16">[51]Summary!$V$11</definedName>
    <definedName name="totallenght" localSheetId="21">[51]Summary!$V$11</definedName>
    <definedName name="totallenght" localSheetId="5">[51]Summary!$V$11</definedName>
    <definedName name="totallenght" localSheetId="13">[51]Summary!$V$11</definedName>
    <definedName name="totallenght" localSheetId="18">[51]Summary!$V$11</definedName>
    <definedName name="totallenght" localSheetId="14">[51]Summary!$V$11</definedName>
    <definedName name="totallenght" localSheetId="15">[51]Summary!$V$11</definedName>
    <definedName name="totallenght">[51]Summary!$V$11</definedName>
    <definedName name="TotalWeight" localSheetId="3">[51]Summary!$S$11</definedName>
    <definedName name="TotalWeight" localSheetId="2">[51]Summary!$S$11</definedName>
    <definedName name="TotalWeight" localSheetId="4">[51]Summary!$S$11</definedName>
    <definedName name="TotalWeight" localSheetId="16">[51]Summary!$S$11</definedName>
    <definedName name="TotalWeight" localSheetId="21">[51]Summary!$S$11</definedName>
    <definedName name="TotalWeight" localSheetId="5">[51]Summary!$S$11</definedName>
    <definedName name="TotalWeight" localSheetId="13">[51]Summary!$S$11</definedName>
    <definedName name="TotalWeight" localSheetId="18">[51]Summary!$S$11</definedName>
    <definedName name="TotalWeight" localSheetId="14">[51]Summary!$S$11</definedName>
    <definedName name="TotalWeight" localSheetId="15">[51]Summary!$S$11</definedName>
    <definedName name="TotalWeight">[51]Summary!$S$11</definedName>
    <definedName name="totfpj">#REF!</definedName>
    <definedName name="totfpo">#REF!</definedName>
    <definedName name="TPEL" localSheetId="23">#REF!</definedName>
    <definedName name="TPEL">#REF!</definedName>
    <definedName name="TPLRP">#REF!</definedName>
    <definedName name="TPMLabor" localSheetId="3">'[51]Labor Sum'!$K$11</definedName>
    <definedName name="TPMLabor" localSheetId="2">'[51]Labor Sum'!$K$11</definedName>
    <definedName name="TPMLabor" localSheetId="4">'[51]Labor Sum'!$K$11</definedName>
    <definedName name="TPMLabor" localSheetId="16">'[51]Labor Sum'!$K$11</definedName>
    <definedName name="TPMLabor" localSheetId="21">'[51]Labor Sum'!$K$11</definedName>
    <definedName name="TPMLabor" localSheetId="5">'[51]Labor Sum'!$K$11</definedName>
    <definedName name="TPMLabor" localSheetId="13">'[51]Labor Sum'!$K$11</definedName>
    <definedName name="TPMLabor" localSheetId="18">'[51]Labor Sum'!$K$11</definedName>
    <definedName name="TPMLabor" localSheetId="14">'[51]Labor Sum'!$K$11</definedName>
    <definedName name="TPMLabor" localSheetId="15">'[51]Labor Sum'!$K$11</definedName>
    <definedName name="TPMLabor">'[51]Labor Sum'!$K$11</definedName>
    <definedName name="TPMLaborElec" localSheetId="3">'[51]Labor Sum'!$K$24</definedName>
    <definedName name="TPMLaborElec" localSheetId="2">'[51]Labor Sum'!$K$24</definedName>
    <definedName name="TPMLaborElec" localSheetId="4">'[51]Labor Sum'!$K$24</definedName>
    <definedName name="TPMLaborElec" localSheetId="16">'[51]Labor Sum'!$K$24</definedName>
    <definedName name="TPMLaborElec" localSheetId="21">'[51]Labor Sum'!$K$24</definedName>
    <definedName name="TPMLaborElec" localSheetId="5">'[51]Labor Sum'!$K$24</definedName>
    <definedName name="TPMLaborElec" localSheetId="13">'[51]Labor Sum'!$K$24</definedName>
    <definedName name="TPMLaborElec" localSheetId="18">'[51]Labor Sum'!$K$24</definedName>
    <definedName name="TPMLaborElec" localSheetId="14">'[51]Labor Sum'!$K$24</definedName>
    <definedName name="TPMLaborElec" localSheetId="15">'[51]Labor Sum'!$K$24</definedName>
    <definedName name="TPMLaborElec">'[51]Labor Sum'!$K$24</definedName>
    <definedName name="TProcLabor" localSheetId="3">'[51]Labor Sum'!$E$11</definedName>
    <definedName name="TProcLabor" localSheetId="2">'[51]Labor Sum'!$E$11</definedName>
    <definedName name="TProcLabor" localSheetId="4">'[51]Labor Sum'!$E$11</definedName>
    <definedName name="TProcLabor" localSheetId="16">'[51]Labor Sum'!$E$11</definedName>
    <definedName name="TProcLabor" localSheetId="21">'[51]Labor Sum'!$E$11</definedName>
    <definedName name="TProcLabor" localSheetId="5">'[51]Labor Sum'!$E$11</definedName>
    <definedName name="TProcLabor" localSheetId="13">'[51]Labor Sum'!$E$11</definedName>
    <definedName name="TProcLabor" localSheetId="18">'[51]Labor Sum'!$E$11</definedName>
    <definedName name="TProcLabor" localSheetId="14">'[51]Labor Sum'!$E$11</definedName>
    <definedName name="TProcLabor" localSheetId="15">'[51]Labor Sum'!$E$11</definedName>
    <definedName name="TProcLabor">'[51]Labor Sum'!$E$11</definedName>
    <definedName name="TProcLaborELec" localSheetId="3">'[51]Labor Sum'!$E$24</definedName>
    <definedName name="TProcLaborELec" localSheetId="2">'[51]Labor Sum'!$E$24</definedName>
    <definedName name="TProcLaborELec" localSheetId="4">'[51]Labor Sum'!$E$24</definedName>
    <definedName name="TProcLaborELec" localSheetId="16">'[51]Labor Sum'!$E$24</definedName>
    <definedName name="TProcLaborELec" localSheetId="21">'[51]Labor Sum'!$E$24</definedName>
    <definedName name="TProcLaborELec" localSheetId="5">'[51]Labor Sum'!$E$24</definedName>
    <definedName name="TProcLaborELec" localSheetId="13">'[51]Labor Sum'!$E$24</definedName>
    <definedName name="TProcLaborELec" localSheetId="18">'[51]Labor Sum'!$E$24</definedName>
    <definedName name="TProcLaborELec" localSheetId="14">'[51]Labor Sum'!$E$24</definedName>
    <definedName name="TProcLaborELec" localSheetId="15">'[51]Labor Sum'!$E$24</definedName>
    <definedName name="TProcLaborELec">'[51]Labor Sum'!$E$24</definedName>
    <definedName name="TQAQCLabor" localSheetId="3">'[51]Labor Sum'!$G$11</definedName>
    <definedName name="TQAQCLabor" localSheetId="2">'[51]Labor Sum'!$G$11</definedName>
    <definedName name="TQAQCLabor" localSheetId="4">'[51]Labor Sum'!$G$11</definedName>
    <definedName name="TQAQCLabor" localSheetId="16">'[51]Labor Sum'!$G$11</definedName>
    <definedName name="TQAQCLabor" localSheetId="21">'[51]Labor Sum'!$G$11</definedName>
    <definedName name="TQAQCLabor" localSheetId="5">'[51]Labor Sum'!$G$11</definedName>
    <definedName name="TQAQCLabor" localSheetId="13">'[51]Labor Sum'!$G$11</definedName>
    <definedName name="TQAQCLabor" localSheetId="18">'[51]Labor Sum'!$G$11</definedName>
    <definedName name="TQAQCLabor" localSheetId="14">'[51]Labor Sum'!$G$11</definedName>
    <definedName name="TQAQCLabor" localSheetId="15">'[51]Labor Sum'!$G$11</definedName>
    <definedName name="TQAQCLabor">'[51]Labor Sum'!$G$11</definedName>
    <definedName name="TQAQCLaborElec" localSheetId="3">'[51]Labor Sum'!$G$24</definedName>
    <definedName name="TQAQCLaborElec" localSheetId="2">'[51]Labor Sum'!$G$24</definedName>
    <definedName name="TQAQCLaborElec" localSheetId="4">'[51]Labor Sum'!$G$24</definedName>
    <definedName name="TQAQCLaborElec" localSheetId="16">'[51]Labor Sum'!$G$24</definedName>
    <definedName name="TQAQCLaborElec" localSheetId="21">'[51]Labor Sum'!$G$24</definedName>
    <definedName name="TQAQCLaborElec" localSheetId="5">'[51]Labor Sum'!$G$24</definedName>
    <definedName name="TQAQCLaborElec" localSheetId="13">'[51]Labor Sum'!$G$24</definedName>
    <definedName name="TQAQCLaborElec" localSheetId="18">'[51]Labor Sum'!$G$24</definedName>
    <definedName name="TQAQCLaborElec" localSheetId="14">'[51]Labor Sum'!$G$24</definedName>
    <definedName name="TQAQCLaborElec" localSheetId="15">'[51]Labor Sum'!$G$24</definedName>
    <definedName name="TQAQCLaborElec">'[51]Labor Sum'!$G$24</definedName>
    <definedName name="TRADE2">#REF!</definedName>
    <definedName name="tran" localSheetId="3" hidden="1">{"'现金流量表（全部投资）'!$B$4:$P$23"}</definedName>
    <definedName name="tran" localSheetId="2" hidden="1">{"'现金流量表（全部投资）'!$B$4:$P$23"}</definedName>
    <definedName name="tran" localSheetId="4" hidden="1">{"'现金流量表（全部投资）'!$B$4:$P$23"}</definedName>
    <definedName name="tran" localSheetId="16" hidden="1">{"'现金流量表（全部投资）'!$B$4:$P$23"}</definedName>
    <definedName name="tran" localSheetId="21" hidden="1">{"'现金流量表（全部投资）'!$B$4:$P$23"}</definedName>
    <definedName name="tran" localSheetId="5" hidden="1">{"'现金流量表（全部投资）'!$B$4:$P$23"}</definedName>
    <definedName name="tran" localSheetId="13" hidden="1">{"'现金流量表（全部投资）'!$B$4:$P$23"}</definedName>
    <definedName name="tran" localSheetId="14" hidden="1">{"'现金流量表（全部投资）'!$B$4:$P$23"}</definedName>
    <definedName name="tran" localSheetId="15" hidden="1">{"'现金流量表（全部投资）'!$B$4:$P$23"}</definedName>
    <definedName name="tran" hidden="1">{"'现金流量表（全部投资）'!$B$4:$P$23"}</definedName>
    <definedName name="TRANING_FEE">#REF!</definedName>
    <definedName name="TransitionDuctWt" localSheetId="23">#REF!</definedName>
    <definedName name="TransitionDuctWt">#REF!</definedName>
    <definedName name="Transport">#REF!</definedName>
    <definedName name="Transportkosten">#REF!</definedName>
    <definedName name="TRASF" localSheetId="23">#REF!</definedName>
    <definedName name="TRASF">#REF!</definedName>
    <definedName name="Travel" localSheetId="3">[51]Summary!$D$19</definedName>
    <definedName name="Travel" localSheetId="2">[51]Summary!$D$19</definedName>
    <definedName name="Travel" localSheetId="4">[51]Summary!$D$19</definedName>
    <definedName name="Travel" localSheetId="16">[51]Summary!$D$19</definedName>
    <definedName name="Travel" localSheetId="21">[51]Summary!$D$19</definedName>
    <definedName name="Travel" localSheetId="5">[51]Summary!$D$19</definedName>
    <definedName name="Travel" localSheetId="13">[51]Summary!$D$19</definedName>
    <definedName name="Travel" localSheetId="18">[51]Summary!$D$19</definedName>
    <definedName name="Travel" localSheetId="14">[51]Summary!$D$19</definedName>
    <definedName name="Travel" localSheetId="15">[51]Summary!$D$19</definedName>
    <definedName name="Travel">[51]Summary!$D$19</definedName>
    <definedName name="TravelTotal" localSheetId="3">[51]Summary!$L$11</definedName>
    <definedName name="TravelTotal" localSheetId="2">[51]Summary!$L$11</definedName>
    <definedName name="TravelTotal" localSheetId="4">[51]Summary!$L$11</definedName>
    <definedName name="TravelTotal" localSheetId="16">[51]Summary!$L$11</definedName>
    <definedName name="TravelTotal" localSheetId="21">[51]Summary!$L$11</definedName>
    <definedName name="TravelTotal" localSheetId="5">[51]Summary!$L$11</definedName>
    <definedName name="TravelTotal" localSheetId="13">[51]Summary!$L$11</definedName>
    <definedName name="TravelTotal" localSheetId="18">[51]Summary!$L$11</definedName>
    <definedName name="TravelTotal" localSheetId="14">[51]Summary!$L$11</definedName>
    <definedName name="TravelTotal" localSheetId="15">[51]Summary!$L$11</definedName>
    <definedName name="TravelTotal">[51]Summary!$L$11</definedName>
    <definedName name="Travi" localSheetId="23">#REF!</definedName>
    <definedName name="Travi">#REF!</definedName>
    <definedName name="TRD">#REF!</definedName>
    <definedName name="TRE" localSheetId="3">[1]PP!$IE$2</definedName>
    <definedName name="TRE" localSheetId="2">[1]PP!$IE$2</definedName>
    <definedName name="TRE" localSheetId="4">[1]PP!$IE$2</definedName>
    <definedName name="TRE" localSheetId="16">[1]PP!$IE$2</definedName>
    <definedName name="TRE" localSheetId="21">[1]PP!$IE$2</definedName>
    <definedName name="TRE" localSheetId="5">[1]PP!$IE$2</definedName>
    <definedName name="TRE" localSheetId="13">[1]PP!$IE$2</definedName>
    <definedName name="TRE" localSheetId="18">[1]PP!$IE$2</definedName>
    <definedName name="TRE" localSheetId="14">[1]PP!$IE$2</definedName>
    <definedName name="TRE" localSheetId="15">[1]PP!$IE$2</definedName>
    <definedName name="TRE">[1]PP!$IE$2</definedName>
    <definedName name="TRI">'[53]GM 000'!$I$1</definedName>
    <definedName name="TRID">#REF!</definedName>
    <definedName name="trn">#REF!</definedName>
    <definedName name="TrolleyCount">#REF!</definedName>
    <definedName name="TROMG">[100]XL4Poppy!$C$9</definedName>
    <definedName name="TS_OD">2400</definedName>
    <definedName name="TSchedLabor" localSheetId="3">'[51]Labor Sum'!$I$11</definedName>
    <definedName name="TSchedLabor" localSheetId="2">'[51]Labor Sum'!$I$11</definedName>
    <definedName name="TSchedLabor" localSheetId="4">'[51]Labor Sum'!$I$11</definedName>
    <definedName name="TSchedLabor" localSheetId="16">'[51]Labor Sum'!$I$11</definedName>
    <definedName name="TSchedLabor" localSheetId="21">'[51]Labor Sum'!$I$11</definedName>
    <definedName name="TSchedLabor" localSheetId="5">'[51]Labor Sum'!$I$11</definedName>
    <definedName name="TSchedLabor" localSheetId="13">'[51]Labor Sum'!$I$11</definedName>
    <definedName name="TSchedLabor" localSheetId="18">'[51]Labor Sum'!$I$11</definedName>
    <definedName name="TSchedLabor" localSheetId="14">'[51]Labor Sum'!$I$11</definedName>
    <definedName name="TSchedLabor" localSheetId="15">'[51]Labor Sum'!$I$11</definedName>
    <definedName name="TSchedLabor">'[51]Labor Sum'!$I$11</definedName>
    <definedName name="TSchedLaborElec" localSheetId="3">'[51]Labor Sum'!$I$24</definedName>
    <definedName name="TSchedLaborElec" localSheetId="2">'[51]Labor Sum'!$I$24</definedName>
    <definedName name="TSchedLaborElec" localSheetId="4">'[51]Labor Sum'!$I$24</definedName>
    <definedName name="TSchedLaborElec" localSheetId="16">'[51]Labor Sum'!$I$24</definedName>
    <definedName name="TSchedLaborElec" localSheetId="21">'[51]Labor Sum'!$I$24</definedName>
    <definedName name="TSchedLaborElec" localSheetId="5">'[51]Labor Sum'!$I$24</definedName>
    <definedName name="TSchedLaborElec" localSheetId="13">'[51]Labor Sum'!$I$24</definedName>
    <definedName name="TSchedLaborElec" localSheetId="18">'[51]Labor Sum'!$I$24</definedName>
    <definedName name="TSchedLaborElec" localSheetId="14">'[51]Labor Sum'!$I$24</definedName>
    <definedName name="TSchedLaborElec" localSheetId="15">'[51]Labor Sum'!$I$24</definedName>
    <definedName name="TSchedLaborElec">'[51]Labor Sum'!$I$24</definedName>
    <definedName name="tstack" localSheetId="23">#REF!</definedName>
    <definedName name="tstack">#REF!</definedName>
    <definedName name="TSUPPOT" localSheetId="3" hidden="1">{#N/A,#N/A,FALSE,"CCTV"}</definedName>
    <definedName name="TSUPPOT" localSheetId="9" hidden="1">{#N/A,#N/A,FALSE,"CCTV"}</definedName>
    <definedName name="TSUPPOT" localSheetId="8" hidden="1">{#N/A,#N/A,FALSE,"CCTV"}</definedName>
    <definedName name="TSUPPOT" localSheetId="0" hidden="1">{#N/A,#N/A,FALSE,"CCTV"}</definedName>
    <definedName name="TSUPPOT" localSheetId="10" hidden="1">{#N/A,#N/A,FALSE,"CCTV"}</definedName>
    <definedName name="TSUPPOT" localSheetId="6" hidden="1">{#N/A,#N/A,FALSE,"CCTV"}</definedName>
    <definedName name="TSUPPOT" localSheetId="12" hidden="1">{#N/A,#N/A,FALSE,"CCTV"}</definedName>
    <definedName name="TSUPPOT" localSheetId="11" hidden="1">{#N/A,#N/A,FALSE,"CCTV"}</definedName>
    <definedName name="TSUPPOT" localSheetId="1" hidden="1">{#N/A,#N/A,FALSE,"CCTV"}</definedName>
    <definedName name="TSUPPOT" localSheetId="2" hidden="1">{#N/A,#N/A,FALSE,"CCTV"}</definedName>
    <definedName name="TSUPPOT" localSheetId="4" hidden="1">{#N/A,#N/A,FALSE,"CCTV"}</definedName>
    <definedName name="TSUPPOT" localSheetId="16" hidden="1">{#N/A,#N/A,FALSE,"CCTV"}</definedName>
    <definedName name="TSUPPOT" localSheetId="21" hidden="1">{#N/A,#N/A,FALSE,"CCTV"}</definedName>
    <definedName name="TSUPPOT" localSheetId="5" hidden="1">{#N/A,#N/A,FALSE,"CCTV"}</definedName>
    <definedName name="TSUPPOT" localSheetId="23" hidden="1">{#N/A,#N/A,FALSE,"CCTV"}</definedName>
    <definedName name="TSUPPOT" localSheetId="7" hidden="1">{#N/A,#N/A,FALSE,"CCTV"}</definedName>
    <definedName name="TSUPPOT" localSheetId="13" hidden="1">{#N/A,#N/A,FALSE,"CCTV"}</definedName>
    <definedName name="TSUPPOT" localSheetId="18" hidden="1">{#N/A,#N/A,FALSE,"CCTV"}</definedName>
    <definedName name="TSUPPOT" localSheetId="14" hidden="1">{#N/A,#N/A,FALSE,"CCTV"}</definedName>
    <definedName name="TSUPPOT" localSheetId="15" hidden="1">{#N/A,#N/A,FALSE,"CCTV"}</definedName>
    <definedName name="TSUPPOT" hidden="1">{#N/A,#N/A,FALSE,"CCTV"}</definedName>
    <definedName name="TT" hidden="1">#REF!</definedName>
    <definedName name="TT_1P">#REF!</definedName>
    <definedName name="TT_3p">#REF!</definedName>
    <definedName name="ttronmk">#REF!</definedName>
    <definedName name="ttt" localSheetId="3" hidden="1">{"'장비'!$A$3:$M$12"}</definedName>
    <definedName name="ttt" localSheetId="2" hidden="1">{"'장비'!$A$3:$M$12"}</definedName>
    <definedName name="ttt" localSheetId="4" hidden="1">{"'장비'!$A$3:$M$12"}</definedName>
    <definedName name="ttt" localSheetId="16" hidden="1">{"'장비'!$A$3:$M$12"}</definedName>
    <definedName name="ttt" localSheetId="21" hidden="1">{"'장비'!$A$3:$M$12"}</definedName>
    <definedName name="ttt" localSheetId="5" hidden="1">{"'장비'!$A$3:$M$12"}</definedName>
    <definedName name="ttt" localSheetId="13" hidden="1">{"'장비'!$A$3:$M$12"}</definedName>
    <definedName name="ttt" localSheetId="14" hidden="1">{"'장비'!$A$3:$M$12"}</definedName>
    <definedName name="ttt" localSheetId="15" hidden="1">{"'장비'!$A$3:$M$12"}</definedName>
    <definedName name="ttt" hidden="1">{"'장비'!$A$3:$M$12"}</definedName>
    <definedName name="tu">#REF!</definedName>
    <definedName name="tuan" localSheetId="3" hidden="1">{#N/A,#N/A,FALSE,"CCTV"}</definedName>
    <definedName name="tuan" localSheetId="2" hidden="1">{#N/A,#N/A,FALSE,"CCTV"}</definedName>
    <definedName name="tuan" localSheetId="4" hidden="1">{#N/A,#N/A,FALSE,"CCTV"}</definedName>
    <definedName name="tuan" localSheetId="16" hidden="1">{#N/A,#N/A,FALSE,"CCTV"}</definedName>
    <definedName name="tuan" localSheetId="21" hidden="1">{#N/A,#N/A,FALSE,"CCTV"}</definedName>
    <definedName name="tuan" localSheetId="5" hidden="1">{#N/A,#N/A,FALSE,"CCTV"}</definedName>
    <definedName name="tuan" localSheetId="13" hidden="1">{#N/A,#N/A,FALSE,"CCTV"}</definedName>
    <definedName name="tuan" localSheetId="14" hidden="1">{#N/A,#N/A,FALSE,"CCTV"}</definedName>
    <definedName name="tuan" localSheetId="15" hidden="1">{#N/A,#N/A,FALSE,"CCTV"}</definedName>
    <definedName name="tuan" hidden="1">{#N/A,#N/A,FALSE,"CCTV"}</definedName>
    <definedName name="TUBE" localSheetId="3" hidden="1">{#N/A,#N/A,FALSE,"CCTV"}</definedName>
    <definedName name="TUBE" localSheetId="9" hidden="1">{#N/A,#N/A,FALSE,"CCTV"}</definedName>
    <definedName name="TUBE" localSheetId="8" hidden="1">{#N/A,#N/A,FALSE,"CCTV"}</definedName>
    <definedName name="TUBE" localSheetId="0" hidden="1">{#N/A,#N/A,FALSE,"CCTV"}</definedName>
    <definedName name="TUBE" localSheetId="10" hidden="1">{#N/A,#N/A,FALSE,"CCTV"}</definedName>
    <definedName name="TUBE" localSheetId="6" hidden="1">{#N/A,#N/A,FALSE,"CCTV"}</definedName>
    <definedName name="TUBE" localSheetId="12" hidden="1">{#N/A,#N/A,FALSE,"CCTV"}</definedName>
    <definedName name="TUBE" localSheetId="11" hidden="1">{#N/A,#N/A,FALSE,"CCTV"}</definedName>
    <definedName name="TUBE" localSheetId="1" hidden="1">{#N/A,#N/A,FALSE,"CCTV"}</definedName>
    <definedName name="TUBE" localSheetId="2" hidden="1">{#N/A,#N/A,FALSE,"CCTV"}</definedName>
    <definedName name="TUBE" localSheetId="4" hidden="1">{#N/A,#N/A,FALSE,"CCTV"}</definedName>
    <definedName name="TUBE" localSheetId="16" hidden="1">{#N/A,#N/A,FALSE,"CCTV"}</definedName>
    <definedName name="TUBE" localSheetId="21" hidden="1">{#N/A,#N/A,FALSE,"CCTV"}</definedName>
    <definedName name="TUBE" localSheetId="5" hidden="1">{#N/A,#N/A,FALSE,"CCTV"}</definedName>
    <definedName name="TUBE" localSheetId="23" hidden="1">{#N/A,#N/A,FALSE,"CCTV"}</definedName>
    <definedName name="TUBE" localSheetId="7" hidden="1">{#N/A,#N/A,FALSE,"CCTV"}</definedName>
    <definedName name="TUBE" localSheetId="13" hidden="1">{#N/A,#N/A,FALSE,"CCTV"}</definedName>
    <definedName name="TUBE" localSheetId="18" hidden="1">{#N/A,#N/A,FALSE,"CCTV"}</definedName>
    <definedName name="TUBE" localSheetId="14" hidden="1">{#N/A,#N/A,FALSE,"CCTV"}</definedName>
    <definedName name="TUBE" localSheetId="15" hidden="1">{#N/A,#N/A,FALSE,"CCTV"}</definedName>
    <definedName name="TUBE" hidden="1">{#N/A,#N/A,FALSE,"CCTV"}</definedName>
    <definedName name="Tube_Nego율">0.99</definedName>
    <definedName name="tube_test_press1_12">#REF!</definedName>
    <definedName name="TUBING_MATERIAL" localSheetId="3">'[69]DATA LISTS'!$A$21:$A$30</definedName>
    <definedName name="TUBING_MATERIAL" localSheetId="2">'[69]DATA LISTS'!$A$21:$A$30</definedName>
    <definedName name="TUBING_MATERIAL" localSheetId="4">'[69]DATA LISTS'!$A$21:$A$30</definedName>
    <definedName name="TUBING_MATERIAL" localSheetId="16">'[69]DATA LISTS'!$A$21:$A$30</definedName>
    <definedName name="TUBING_MATERIAL" localSheetId="21">'[69]DATA LISTS'!$A$21:$A$30</definedName>
    <definedName name="TUBING_MATERIAL" localSheetId="5">'[69]DATA LISTS'!$A$21:$A$30</definedName>
    <definedName name="TUBING_MATERIAL" localSheetId="13">'[69]DATA LISTS'!$A$21:$A$30</definedName>
    <definedName name="TUBING_MATERIAL" localSheetId="18">'[69]DATA LISTS'!$A$21:$A$30</definedName>
    <definedName name="TUBING_MATERIAL" localSheetId="14">'[69]DATA LISTS'!$A$21:$A$30</definedName>
    <definedName name="TUBING_MATERIAL" localSheetId="15">'[69]DATA LISTS'!$A$21:$A$30</definedName>
    <definedName name="TUBING_MATERIAL">'[69]DATA LISTS'!$A$21:$A$30</definedName>
    <definedName name="Türen">#REF!</definedName>
    <definedName name="tuy" localSheetId="3" hidden="1">{"'장비'!$A$3:$M$12"}</definedName>
    <definedName name="tuy" localSheetId="2" hidden="1">{"'장비'!$A$3:$M$12"}</definedName>
    <definedName name="tuy" localSheetId="4" hidden="1">{"'장비'!$A$3:$M$12"}</definedName>
    <definedName name="tuy" localSheetId="16" hidden="1">{"'장비'!$A$3:$M$12"}</definedName>
    <definedName name="tuy" localSheetId="21" hidden="1">{"'장비'!$A$3:$M$12"}</definedName>
    <definedName name="tuy" localSheetId="5" hidden="1">{"'장비'!$A$3:$M$12"}</definedName>
    <definedName name="tuy" localSheetId="13" hidden="1">{"'장비'!$A$3:$M$12"}</definedName>
    <definedName name="tuy" localSheetId="14" hidden="1">{"'장비'!$A$3:$M$12"}</definedName>
    <definedName name="tuy" localSheetId="15" hidden="1">{"'장비'!$A$3:$M$12"}</definedName>
    <definedName name="tuy" hidden="1">{"'장비'!$A$3:$M$12"}</definedName>
    <definedName name="tuyennhanh" localSheetId="3" hidden="1">{"'Sheet1'!$L$16"}</definedName>
    <definedName name="tuyennhanh" localSheetId="17" hidden="1">{"'Sheet1'!$L$16"}</definedName>
    <definedName name="tuyennhanh" localSheetId="9" hidden="1">{"'Sheet1'!$L$16"}</definedName>
    <definedName name="tuyennhanh" localSheetId="8" hidden="1">{"'Sheet1'!$L$16"}</definedName>
    <definedName name="tuyennhanh" localSheetId="0" hidden="1">{"'Sheet1'!$L$16"}</definedName>
    <definedName name="tuyennhanh" localSheetId="10" hidden="1">{"'Sheet1'!$L$16"}</definedName>
    <definedName name="tuyennhanh" localSheetId="6" hidden="1">{"'Sheet1'!$L$16"}</definedName>
    <definedName name="tuyennhanh" localSheetId="12" hidden="1">{"'Sheet1'!$L$16"}</definedName>
    <definedName name="tuyennhanh" localSheetId="11" hidden="1">{"'Sheet1'!$L$16"}</definedName>
    <definedName name="tuyennhanh" localSheetId="1" hidden="1">{"'Sheet1'!$L$16"}</definedName>
    <definedName name="tuyennhanh" localSheetId="2" hidden="1">{"'Sheet1'!$L$16"}</definedName>
    <definedName name="tuyennhanh" localSheetId="4" hidden="1">{"'Sheet1'!$L$16"}</definedName>
    <definedName name="tuyennhanh" localSheetId="16" hidden="1">{"'Sheet1'!$L$16"}</definedName>
    <definedName name="tuyennhanh" localSheetId="21" hidden="1">{"'Sheet1'!$L$16"}</definedName>
    <definedName name="tuyennhanh" localSheetId="5" hidden="1">{"'Sheet1'!$L$16"}</definedName>
    <definedName name="tuyennhanh" localSheetId="23" hidden="1">{"'Sheet1'!$L$16"}</definedName>
    <definedName name="tuyennhanh" localSheetId="7" hidden="1">{"'Sheet1'!$L$16"}</definedName>
    <definedName name="tuyennhanh" localSheetId="13" hidden="1">{"'Sheet1'!$L$16"}</definedName>
    <definedName name="tuyennhanh" localSheetId="18" hidden="1">{"'Sheet1'!$L$16"}</definedName>
    <definedName name="tuyennhanh" localSheetId="14" hidden="1">{"'Sheet1'!$L$16"}</definedName>
    <definedName name="tuyennhanh" localSheetId="15" hidden="1">{"'Sheet1'!$L$16"}</definedName>
    <definedName name="tuyennhanh" hidden="1">{"'Sheet1'!$L$16"}</definedName>
    <definedName name="TV" localSheetId="3" hidden="1">{#N/A,#N/A,FALSE,"CCTV"}</definedName>
    <definedName name="TV" localSheetId="9" hidden="1">{#N/A,#N/A,FALSE,"CCTV"}</definedName>
    <definedName name="TV" localSheetId="8" hidden="1">{#N/A,#N/A,FALSE,"CCTV"}</definedName>
    <definedName name="TV" localSheetId="0" hidden="1">{#N/A,#N/A,FALSE,"CCTV"}</definedName>
    <definedName name="TV" localSheetId="10" hidden="1">{#N/A,#N/A,FALSE,"CCTV"}</definedName>
    <definedName name="TV" localSheetId="6" hidden="1">{#N/A,#N/A,FALSE,"CCTV"}</definedName>
    <definedName name="TV" localSheetId="12" hidden="1">{#N/A,#N/A,FALSE,"CCTV"}</definedName>
    <definedName name="TV" localSheetId="11" hidden="1">{#N/A,#N/A,FALSE,"CCTV"}</definedName>
    <definedName name="TV" localSheetId="1" hidden="1">{#N/A,#N/A,FALSE,"CCTV"}</definedName>
    <definedName name="TV" localSheetId="2" hidden="1">{#N/A,#N/A,FALSE,"CCTV"}</definedName>
    <definedName name="TV" localSheetId="4" hidden="1">{#N/A,#N/A,FALSE,"CCTV"}</definedName>
    <definedName name="TV" localSheetId="16" hidden="1">{#N/A,#N/A,FALSE,"CCTV"}</definedName>
    <definedName name="TV" localSheetId="21" hidden="1">{#N/A,#N/A,FALSE,"CCTV"}</definedName>
    <definedName name="TV" localSheetId="5" hidden="1">{#N/A,#N/A,FALSE,"CCTV"}</definedName>
    <definedName name="TV" localSheetId="23" hidden="1">{#N/A,#N/A,FALSE,"CCTV"}</definedName>
    <definedName name="TV" localSheetId="7" hidden="1">{#N/A,#N/A,FALSE,"CCTV"}</definedName>
    <definedName name="TV" localSheetId="13" hidden="1">{#N/A,#N/A,FALSE,"CCTV"}</definedName>
    <definedName name="TV" localSheetId="18" hidden="1">{#N/A,#N/A,FALSE,"CCTV"}</definedName>
    <definedName name="TV" localSheetId="14" hidden="1">{#N/A,#N/A,FALSE,"CCTV"}</definedName>
    <definedName name="TV" localSheetId="15" hidden="1">{#N/A,#N/A,FALSE,"CCTV"}</definedName>
    <definedName name="TV" hidden="1">{#N/A,#N/A,FALSE,"CCTV"}</definedName>
    <definedName name="tv75nc">#REF!</definedName>
    <definedName name="tv75vl">#REF!</definedName>
    <definedName name="tx" localSheetId="23">#REF!</definedName>
    <definedName name="tx">#REF!</definedName>
    <definedName name="TY" hidden="1">#REF!</definedName>
    <definedName name="Type">'[53]GM 000'!$I$3</definedName>
    <definedName name="TypeDat">[73]WeightTable!$AX:$BC</definedName>
    <definedName name="tyt" localSheetId="3" hidden="1">{"'장비'!$A$3:$M$12"}</definedName>
    <definedName name="tyt" localSheetId="2" hidden="1">{"'장비'!$A$3:$M$12"}</definedName>
    <definedName name="tyt" localSheetId="4" hidden="1">{"'장비'!$A$3:$M$12"}</definedName>
    <definedName name="tyt" localSheetId="16" hidden="1">{"'장비'!$A$3:$M$12"}</definedName>
    <definedName name="tyt" localSheetId="21" hidden="1">{"'장비'!$A$3:$M$12"}</definedName>
    <definedName name="tyt" localSheetId="5" hidden="1">{"'장비'!$A$3:$M$12"}</definedName>
    <definedName name="tyt" localSheetId="13" hidden="1">{"'장비'!$A$3:$M$12"}</definedName>
    <definedName name="tyt" localSheetId="14" hidden="1">{"'장비'!$A$3:$M$12"}</definedName>
    <definedName name="tyt" localSheetId="15" hidden="1">{"'장비'!$A$3:$M$12"}</definedName>
    <definedName name="tyt" hidden="1">{"'장비'!$A$3:$M$12"}</definedName>
    <definedName name="tyyuy" localSheetId="3" hidden="1">{"'장비'!$A$3:$M$12"}</definedName>
    <definedName name="tyyuy" localSheetId="2" hidden="1">{"'장비'!$A$3:$M$12"}</definedName>
    <definedName name="tyyuy" localSheetId="4" hidden="1">{"'장비'!$A$3:$M$12"}</definedName>
    <definedName name="tyyuy" localSheetId="16" hidden="1">{"'장비'!$A$3:$M$12"}</definedName>
    <definedName name="tyyuy" localSheetId="21" hidden="1">{"'장비'!$A$3:$M$12"}</definedName>
    <definedName name="tyyuy" localSheetId="5" hidden="1">{"'장비'!$A$3:$M$12"}</definedName>
    <definedName name="tyyuy" localSheetId="13" hidden="1">{"'장비'!$A$3:$M$12"}</definedName>
    <definedName name="tyyuy" localSheetId="14" hidden="1">{"'장비'!$A$3:$M$12"}</definedName>
    <definedName name="tyyuy" localSheetId="15" hidden="1">{"'장비'!$A$3:$M$12"}</definedName>
    <definedName name="tyyuy" hidden="1">{"'장비'!$A$3:$M$12"}</definedName>
    <definedName name="ü" localSheetId="3" hidden="1">{#N/A,#N/A,TRUE,"Projektskizze";#N/A,#N/A,TRUE,"AuslDat";#N/A,#N/A,TRUE,"Kalkulation";#N/A,#N/A,TRUE,"Md-Berechnung"}</definedName>
    <definedName name="ü" localSheetId="9" hidden="1">{#N/A,#N/A,TRUE,"Projektskizze";#N/A,#N/A,TRUE,"AuslDat";#N/A,#N/A,TRUE,"Kalkulation";#N/A,#N/A,TRUE,"Md-Berechnung"}</definedName>
    <definedName name="ü" localSheetId="8" hidden="1">{#N/A,#N/A,TRUE,"Projektskizze";#N/A,#N/A,TRUE,"AuslDat";#N/A,#N/A,TRUE,"Kalkulation";#N/A,#N/A,TRUE,"Md-Berechnung"}</definedName>
    <definedName name="ü" localSheetId="0" hidden="1">{#N/A,#N/A,TRUE,"Projektskizze";#N/A,#N/A,TRUE,"AuslDat";#N/A,#N/A,TRUE,"Kalkulation";#N/A,#N/A,TRUE,"Md-Berechnung"}</definedName>
    <definedName name="ü" localSheetId="10" hidden="1">{#N/A,#N/A,TRUE,"Projektskizze";#N/A,#N/A,TRUE,"AuslDat";#N/A,#N/A,TRUE,"Kalkulation";#N/A,#N/A,TRUE,"Md-Berechnung"}</definedName>
    <definedName name="ü" localSheetId="6" hidden="1">{#N/A,#N/A,TRUE,"Projektskizze";#N/A,#N/A,TRUE,"AuslDat";#N/A,#N/A,TRUE,"Kalkulation";#N/A,#N/A,TRUE,"Md-Berechnung"}</definedName>
    <definedName name="ü" localSheetId="12" hidden="1">{#N/A,#N/A,TRUE,"Projektskizze";#N/A,#N/A,TRUE,"AuslDat";#N/A,#N/A,TRUE,"Kalkulation";#N/A,#N/A,TRUE,"Md-Berechnung"}</definedName>
    <definedName name="ü" localSheetId="11" hidden="1">{#N/A,#N/A,TRUE,"Projektskizze";#N/A,#N/A,TRUE,"AuslDat";#N/A,#N/A,TRUE,"Kalkulation";#N/A,#N/A,TRUE,"Md-Berechnung"}</definedName>
    <definedName name="ü" localSheetId="1" hidden="1">{#N/A,#N/A,TRUE,"Projektskizze";#N/A,#N/A,TRUE,"AuslDat";#N/A,#N/A,TRUE,"Kalkulation";#N/A,#N/A,TRUE,"Md-Berechnung"}</definedName>
    <definedName name="ü" localSheetId="2" hidden="1">{#N/A,#N/A,TRUE,"Projektskizze";#N/A,#N/A,TRUE,"AuslDat";#N/A,#N/A,TRUE,"Kalkulation";#N/A,#N/A,TRUE,"Md-Berechnung"}</definedName>
    <definedName name="ü" localSheetId="4" hidden="1">{#N/A,#N/A,TRUE,"Projektskizze";#N/A,#N/A,TRUE,"AuslDat";#N/A,#N/A,TRUE,"Kalkulation";#N/A,#N/A,TRUE,"Md-Berechnung"}</definedName>
    <definedName name="ü" localSheetId="16" hidden="1">{#N/A,#N/A,TRUE,"Projektskizze";#N/A,#N/A,TRUE,"AuslDat";#N/A,#N/A,TRUE,"Kalkulation";#N/A,#N/A,TRUE,"Md-Berechnung"}</definedName>
    <definedName name="ü" localSheetId="21" hidden="1">{#N/A,#N/A,TRUE,"Projektskizze";#N/A,#N/A,TRUE,"AuslDat";#N/A,#N/A,TRUE,"Kalkulation";#N/A,#N/A,TRUE,"Md-Berechnung"}</definedName>
    <definedName name="ü" localSheetId="5" hidden="1">{#N/A,#N/A,TRUE,"Projektskizze";#N/A,#N/A,TRUE,"AuslDat";#N/A,#N/A,TRUE,"Kalkulation";#N/A,#N/A,TRUE,"Md-Berechnung"}</definedName>
    <definedName name="ü" localSheetId="23" hidden="1">{#N/A,#N/A,TRUE,"Projektskizze";#N/A,#N/A,TRUE,"AuslDat";#N/A,#N/A,TRUE,"Kalkulation";#N/A,#N/A,TRUE,"Md-Berechnung"}</definedName>
    <definedName name="ü" localSheetId="7" hidden="1">{#N/A,#N/A,TRUE,"Projektskizze";#N/A,#N/A,TRUE,"AuslDat";#N/A,#N/A,TRUE,"Kalkulation";#N/A,#N/A,TRUE,"Md-Berechnung"}</definedName>
    <definedName name="ü" localSheetId="13" hidden="1">{#N/A,#N/A,TRUE,"Projektskizze";#N/A,#N/A,TRUE,"AuslDat";#N/A,#N/A,TRUE,"Kalkulation";#N/A,#N/A,TRUE,"Md-Berechnung"}</definedName>
    <definedName name="ü" localSheetId="18" hidden="1">{#N/A,#N/A,TRUE,"Projektskizze";#N/A,#N/A,TRUE,"AuslDat";#N/A,#N/A,TRUE,"Kalkulation";#N/A,#N/A,TRUE,"Md-Berechnung"}</definedName>
    <definedName name="ü" localSheetId="14" hidden="1">{#N/A,#N/A,TRUE,"Projektskizze";#N/A,#N/A,TRUE,"AuslDat";#N/A,#N/A,TRUE,"Kalkulation";#N/A,#N/A,TRUE,"Md-Berechnung"}</definedName>
    <definedName name="ü" localSheetId="15" hidden="1">{#N/A,#N/A,TRUE,"Projektskizze";#N/A,#N/A,TRUE,"AuslDat";#N/A,#N/A,TRUE,"Kalkulation";#N/A,#N/A,TRUE,"Md-Berechnung"}</definedName>
    <definedName name="ü" hidden="1">{#N/A,#N/A,TRUE,"Projektskizze";#N/A,#N/A,TRUE,"AuslDat";#N/A,#N/A,TRUE,"Kalkulation";#N/A,#N/A,TRUE,"Md-Berechnung"}</definedName>
    <definedName name="UB" localSheetId="3" hidden="1">{#N/A,#N/A,FALSE,"CCTV"}</definedName>
    <definedName name="UB" localSheetId="9" hidden="1">{#N/A,#N/A,FALSE,"CCTV"}</definedName>
    <definedName name="UB" localSheetId="8" hidden="1">{#N/A,#N/A,FALSE,"CCTV"}</definedName>
    <definedName name="UB" localSheetId="0" hidden="1">{#N/A,#N/A,FALSE,"CCTV"}</definedName>
    <definedName name="UB" localSheetId="10" hidden="1">{#N/A,#N/A,FALSE,"CCTV"}</definedName>
    <definedName name="UB" localSheetId="6" hidden="1">{#N/A,#N/A,FALSE,"CCTV"}</definedName>
    <definedName name="UB" localSheetId="12" hidden="1">{#N/A,#N/A,FALSE,"CCTV"}</definedName>
    <definedName name="UB" localSheetId="11" hidden="1">{#N/A,#N/A,FALSE,"CCTV"}</definedName>
    <definedName name="UB" localSheetId="1" hidden="1">{#N/A,#N/A,FALSE,"CCTV"}</definedName>
    <definedName name="UB" localSheetId="2" hidden="1">{#N/A,#N/A,FALSE,"CCTV"}</definedName>
    <definedName name="UB" localSheetId="4" hidden="1">{#N/A,#N/A,FALSE,"CCTV"}</definedName>
    <definedName name="UB" localSheetId="16" hidden="1">{#N/A,#N/A,FALSE,"CCTV"}</definedName>
    <definedName name="UB" localSheetId="21" hidden="1">{#N/A,#N/A,FALSE,"CCTV"}</definedName>
    <definedName name="UB" localSheetId="5" hidden="1">{#N/A,#N/A,FALSE,"CCTV"}</definedName>
    <definedName name="UB" localSheetId="23" hidden="1">{#N/A,#N/A,FALSE,"CCTV"}</definedName>
    <definedName name="UB" localSheetId="7" hidden="1">{#N/A,#N/A,FALSE,"CCTV"}</definedName>
    <definedName name="UB" localSheetId="13" hidden="1">{#N/A,#N/A,FALSE,"CCTV"}</definedName>
    <definedName name="UB" localSheetId="18" hidden="1">{#N/A,#N/A,FALSE,"CCTV"}</definedName>
    <definedName name="UB" localSheetId="14" hidden="1">{#N/A,#N/A,FALSE,"CCTV"}</definedName>
    <definedName name="UB" localSheetId="15" hidden="1">{#N/A,#N/A,FALSE,"CCTV"}</definedName>
    <definedName name="UB" hidden="1">{#N/A,#N/A,FALSE,"CCTV"}</definedName>
    <definedName name="Ud">#REF!</definedName>
    <definedName name="UI" hidden="1">#REF!</definedName>
    <definedName name="UIU"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s_Selector_Range">'[101]Pump Units'!$B$4:$B$8</definedName>
    <definedName name="unnamed">#REF!</definedName>
    <definedName name="UNO" localSheetId="3">[1]PP!$ID$3</definedName>
    <definedName name="UNO" localSheetId="2">[1]PP!$ID$3</definedName>
    <definedName name="UNO" localSheetId="4">[1]PP!$ID$3</definedName>
    <definedName name="UNO" localSheetId="16">[1]PP!$ID$3</definedName>
    <definedName name="UNO" localSheetId="21">[1]PP!$ID$3</definedName>
    <definedName name="UNO" localSheetId="5">[1]PP!$ID$3</definedName>
    <definedName name="UNO" localSheetId="13">[1]PP!$ID$3</definedName>
    <definedName name="UNO" localSheetId="18">[1]PP!$ID$3</definedName>
    <definedName name="UNO" localSheetId="14">[1]PP!$ID$3</definedName>
    <definedName name="UNO" localSheetId="15">[1]PP!$ID$3</definedName>
    <definedName name="UNO">[1]PP!$ID$3</definedName>
    <definedName name="UP">#REF!,#REF!,#REF!,#REF!,#REF!,#REF!,#REF!,#REF!,#REF!,#REF!,#REF!</definedName>
    <definedName name="UpdateTechSpec">#N/A</definedName>
    <definedName name="Upper_noz">#REF!</definedName>
    <definedName name="UpperNoz" localSheetId="3">'[78]HEADER &amp; NOZZLES'!$L$189:$N$236</definedName>
    <definedName name="UpperNoz" localSheetId="2">'[78]HEADER &amp; NOZZLES'!$L$189:$N$236</definedName>
    <definedName name="UpperNoz" localSheetId="4">'[78]HEADER &amp; NOZZLES'!$L$189:$N$236</definedName>
    <definedName name="UpperNoz" localSheetId="16">'[78]HEADER &amp; NOZZLES'!$L$189:$N$236</definedName>
    <definedName name="UpperNoz" localSheetId="21">'[78]HEADER &amp; NOZZLES'!$L$189:$N$236</definedName>
    <definedName name="UpperNoz" localSheetId="5">'[78]HEADER &amp; NOZZLES'!$L$189:$N$236</definedName>
    <definedName name="UpperNoz" localSheetId="13">'[78]HEADER &amp; NOZZLES'!$L$189:$N$236</definedName>
    <definedName name="UpperNoz" localSheetId="18">'[78]HEADER &amp; NOZZLES'!$L$189:$N$236</definedName>
    <definedName name="UpperNoz" localSheetId="14">'[78]HEADER &amp; NOZZLES'!$L$189:$N$236</definedName>
    <definedName name="UpperNoz" localSheetId="15">'[78]HEADER &amp; NOZZLES'!$L$189:$N$236</definedName>
    <definedName name="UpperNoz">'[78]HEADER &amp; NOZZLES'!$L$189:$N$236</definedName>
    <definedName name="US">[102]Factor!$B$41</definedName>
    <definedName name="usd">#REF!</definedName>
    <definedName name="USD_FC_Rate" localSheetId="23">#REF!</definedName>
    <definedName name="USD_FC_Rate">#REF!</definedName>
    <definedName name="USD_LC_Rate" localSheetId="23">#REF!</definedName>
    <definedName name="USD_LC_Rate">#REF!</definedName>
    <definedName name="UT" hidden="1">#REF!</definedName>
    <definedName name="UTPNT" localSheetId="3">[44]보일러!UTPNT</definedName>
    <definedName name="UTPNT" localSheetId="9">[44]보일러!UTPNT</definedName>
    <definedName name="UTPNT" localSheetId="8">[44]보일러!UTPNT</definedName>
    <definedName name="UTPNT" localSheetId="0">[44]보일러!UTPNT</definedName>
    <definedName name="UTPNT" localSheetId="10">[44]보일러!UTPNT</definedName>
    <definedName name="UTPNT" localSheetId="6">[44]보일러!UTPNT</definedName>
    <definedName name="UTPNT" localSheetId="12">[44]보일러!UTPNT</definedName>
    <definedName name="UTPNT" localSheetId="11">[44]보일러!UTPNT</definedName>
    <definedName name="UTPNT" localSheetId="1">[44]보일러!UTPNT</definedName>
    <definedName name="UTPNT" localSheetId="2">[44]보일러!UTPNT</definedName>
    <definedName name="UTPNT" localSheetId="4">[44]보일러!UTPNT</definedName>
    <definedName name="UTPNT" localSheetId="16">[44]보일러!UTPNT</definedName>
    <definedName name="UTPNT" localSheetId="21">[44]보일러!UTPNT</definedName>
    <definedName name="UTPNT" localSheetId="5">[44]보일러!UTPNT</definedName>
    <definedName name="UTPNT" localSheetId="7">[44]보일러!UTPNT</definedName>
    <definedName name="UTPNT" localSheetId="13">[44]보일러!UTPNT</definedName>
    <definedName name="UTPNT" localSheetId="14">[44]보일러!UTPNT</definedName>
    <definedName name="UTPNT" localSheetId="15">[44]보일러!UTPNT</definedName>
    <definedName name="UTPNT">[44]보일러!UTPNT</definedName>
    <definedName name="UU" localSheetId="3" hidden="1">{#N/A,#N/A,FALSE,"JACKETS (1100 t) (1)"}</definedName>
    <definedName name="UU" localSheetId="9" hidden="1">{#N/A,#N/A,FALSE,"JACKETS (1100 t) (1)"}</definedName>
    <definedName name="UU" localSheetId="8" hidden="1">{#N/A,#N/A,FALSE,"JACKETS (1100 t) (1)"}</definedName>
    <definedName name="UU" localSheetId="0" hidden="1">{#N/A,#N/A,FALSE,"JACKETS (1100 t) (1)"}</definedName>
    <definedName name="UU" localSheetId="10" hidden="1">{#N/A,#N/A,FALSE,"JACKETS (1100 t) (1)"}</definedName>
    <definedName name="UU" localSheetId="6" hidden="1">{#N/A,#N/A,FALSE,"JACKETS (1100 t) (1)"}</definedName>
    <definedName name="UU" localSheetId="12" hidden="1">{#N/A,#N/A,FALSE,"JACKETS (1100 t) (1)"}</definedName>
    <definedName name="UU" localSheetId="11" hidden="1">{#N/A,#N/A,FALSE,"JACKETS (1100 t) (1)"}</definedName>
    <definedName name="UU" localSheetId="1" hidden="1">{#N/A,#N/A,FALSE,"JACKETS (1100 t) (1)"}</definedName>
    <definedName name="UU" localSheetId="2" hidden="1">{#N/A,#N/A,FALSE,"JACKETS (1100 t) (1)"}</definedName>
    <definedName name="UU" localSheetId="4" hidden="1">{#N/A,#N/A,FALSE,"JACKETS (1100 t) (1)"}</definedName>
    <definedName name="UU" localSheetId="16" hidden="1">{#N/A,#N/A,FALSE,"JACKETS (1100 t) (1)"}</definedName>
    <definedName name="UU" localSheetId="21" hidden="1">{#N/A,#N/A,FALSE,"JACKETS (1100 t) (1)"}</definedName>
    <definedName name="UU" localSheetId="5" hidden="1">{#N/A,#N/A,FALSE,"JACKETS (1100 t) (1)"}</definedName>
    <definedName name="UU" localSheetId="23" hidden="1">{#N/A,#N/A,FALSE,"JACKETS (1100 t) (1)"}</definedName>
    <definedName name="UU" localSheetId="7" hidden="1">{#N/A,#N/A,FALSE,"JACKETS (1100 t) (1)"}</definedName>
    <definedName name="UU" localSheetId="13" hidden="1">{#N/A,#N/A,FALSE,"JACKETS (1100 t) (1)"}</definedName>
    <definedName name="UU" localSheetId="18" hidden="1">{#N/A,#N/A,FALSE,"JACKETS (1100 t) (1)"}</definedName>
    <definedName name="UU" localSheetId="14" hidden="1">{#N/A,#N/A,FALSE,"JACKETS (1100 t) (1)"}</definedName>
    <definedName name="UU" localSheetId="15" hidden="1">{#N/A,#N/A,FALSE,"JACKETS (1100 t) (1)"}</definedName>
    <definedName name="UU" hidden="1">{#N/A,#N/A,FALSE,"JACKETS (1100 t) (1)"}</definedName>
    <definedName name="UUU" localSheetId="3" hidden="1">{#N/A,#N/A,FALSE,"CCTV"}</definedName>
    <definedName name="UUU" localSheetId="9" hidden="1">{#N/A,#N/A,FALSE,"CCTV"}</definedName>
    <definedName name="UUU" localSheetId="8" hidden="1">{#N/A,#N/A,FALSE,"CCTV"}</definedName>
    <definedName name="UUU" localSheetId="0" hidden="1">{#N/A,#N/A,FALSE,"CCTV"}</definedName>
    <definedName name="UUU" localSheetId="10" hidden="1">{#N/A,#N/A,FALSE,"CCTV"}</definedName>
    <definedName name="UUU" localSheetId="6" hidden="1">{#N/A,#N/A,FALSE,"CCTV"}</definedName>
    <definedName name="UUU" localSheetId="12" hidden="1">{#N/A,#N/A,FALSE,"CCTV"}</definedName>
    <definedName name="UUU" localSheetId="11" hidden="1">{#N/A,#N/A,FALSE,"CCTV"}</definedName>
    <definedName name="UUU" localSheetId="1" hidden="1">{#N/A,#N/A,FALSE,"CCTV"}</definedName>
    <definedName name="UUU" localSheetId="2" hidden="1">{#N/A,#N/A,FALSE,"CCTV"}</definedName>
    <definedName name="UUU" localSheetId="4" hidden="1">{#N/A,#N/A,FALSE,"CCTV"}</definedName>
    <definedName name="UUU" localSheetId="16" hidden="1">{#N/A,#N/A,FALSE,"CCTV"}</definedName>
    <definedName name="UUU" localSheetId="21" hidden="1">{#N/A,#N/A,FALSE,"CCTV"}</definedName>
    <definedName name="UUU" localSheetId="5" hidden="1">{#N/A,#N/A,FALSE,"CCTV"}</definedName>
    <definedName name="UUU" localSheetId="23" hidden="1">{#N/A,#N/A,FALSE,"CCTV"}</definedName>
    <definedName name="UUU" localSheetId="7" hidden="1">{#N/A,#N/A,FALSE,"CCTV"}</definedName>
    <definedName name="UUU" localSheetId="13" hidden="1">{#N/A,#N/A,FALSE,"CCTV"}</definedName>
    <definedName name="UUU" localSheetId="18" hidden="1">{#N/A,#N/A,FALSE,"CCTV"}</definedName>
    <definedName name="UUU" localSheetId="14" hidden="1">{#N/A,#N/A,FALSE,"CCTV"}</definedName>
    <definedName name="UUU" localSheetId="15" hidden="1">{#N/A,#N/A,FALSE,"CCTV"}</definedName>
    <definedName name="UUU" hidden="1">{#N/A,#N/A,FALSE,"CCTV"}</definedName>
    <definedName name="uuuuuu" localSheetId="3" hidden="1">{"'장비'!$A$3:$M$12"}</definedName>
    <definedName name="uuuuuu" localSheetId="2" hidden="1">{"'장비'!$A$3:$M$12"}</definedName>
    <definedName name="uuuuuu" localSheetId="4" hidden="1">{"'장비'!$A$3:$M$12"}</definedName>
    <definedName name="uuuuuu" localSheetId="16" hidden="1">{"'장비'!$A$3:$M$12"}</definedName>
    <definedName name="uuuuuu" localSheetId="21" hidden="1">{"'장비'!$A$3:$M$12"}</definedName>
    <definedName name="uuuuuu" localSheetId="5" hidden="1">{"'장비'!$A$3:$M$12"}</definedName>
    <definedName name="uuuuuu" localSheetId="13" hidden="1">{"'장비'!$A$3:$M$12"}</definedName>
    <definedName name="uuuuuu" localSheetId="14" hidden="1">{"'장비'!$A$3:$M$12"}</definedName>
    <definedName name="uuuuuu" localSheetId="15" hidden="1">{"'장비'!$A$3:$M$12"}</definedName>
    <definedName name="uuuuuu" hidden="1">{"'장비'!$A$3:$M$12"}</definedName>
    <definedName name="Uy">#REF!</definedName>
    <definedName name="UYT" localSheetId="3" hidden="1">{#N/A,#N/A,FALSE,"CCTV"}</definedName>
    <definedName name="UYT" localSheetId="2" hidden="1">{#N/A,#N/A,FALSE,"CCTV"}</definedName>
    <definedName name="UYT" localSheetId="4" hidden="1">{#N/A,#N/A,FALSE,"CCTV"}</definedName>
    <definedName name="UYT" localSheetId="16" hidden="1">{#N/A,#N/A,FALSE,"CCTV"}</definedName>
    <definedName name="UYT" localSheetId="21" hidden="1">{#N/A,#N/A,FALSE,"CCTV"}</definedName>
    <definedName name="UYT" localSheetId="5" hidden="1">{#N/A,#N/A,FALSE,"CCTV"}</definedName>
    <definedName name="UYT" localSheetId="13" hidden="1">{#N/A,#N/A,FALSE,"CCTV"}</definedName>
    <definedName name="UYT" localSheetId="14" hidden="1">{#N/A,#N/A,FALSE,"CCTV"}</definedName>
    <definedName name="UYT" localSheetId="15" hidden="1">{#N/A,#N/A,FALSE,"CCTV"}</definedName>
    <definedName name="UYT" hidden="1">{#N/A,#N/A,FALSE,"CCTV"}</definedName>
    <definedName name="V">[103]VS배관내역서!#REF!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[104]CondPol!$F$69</definedName>
    <definedName name="var" hidden="1">#REF!</definedName>
    <definedName name="VARIINST">#REF!</definedName>
    <definedName name="VARIPURC">#REF!</definedName>
    <definedName name="VATM" localSheetId="3" hidden="1">{"'Sheet1'!$L$16"}</definedName>
    <definedName name="VATM" localSheetId="17" hidden="1">{"'Sheet1'!$L$16"}</definedName>
    <definedName name="VATM" localSheetId="9" hidden="1">{"'Sheet1'!$L$16"}</definedName>
    <definedName name="VATM" localSheetId="8" hidden="1">{"'Sheet1'!$L$16"}</definedName>
    <definedName name="VATM" localSheetId="0" hidden="1">{"'Sheet1'!$L$16"}</definedName>
    <definedName name="VATM" localSheetId="10" hidden="1">{"'Sheet1'!$L$16"}</definedName>
    <definedName name="VATM" localSheetId="6" hidden="1">{"'Sheet1'!$L$16"}</definedName>
    <definedName name="VATM" localSheetId="12" hidden="1">{"'Sheet1'!$L$16"}</definedName>
    <definedName name="VATM" localSheetId="11" hidden="1">{"'Sheet1'!$L$16"}</definedName>
    <definedName name="VATM" localSheetId="1" hidden="1">{"'Sheet1'!$L$16"}</definedName>
    <definedName name="VATM" localSheetId="2" hidden="1">{"'Sheet1'!$L$16"}</definedName>
    <definedName name="VATM" localSheetId="4" hidden="1">{"'Sheet1'!$L$16"}</definedName>
    <definedName name="VATM" localSheetId="16" hidden="1">{"'Sheet1'!$L$16"}</definedName>
    <definedName name="VATM" localSheetId="21" hidden="1">{"'Sheet1'!$L$16"}</definedName>
    <definedName name="VATM" localSheetId="5" hidden="1">{"'Sheet1'!$L$16"}</definedName>
    <definedName name="VATM" localSheetId="23" hidden="1">{"'Sheet1'!$L$16"}</definedName>
    <definedName name="VATM" localSheetId="7" hidden="1">{"'Sheet1'!$L$16"}</definedName>
    <definedName name="VATM" localSheetId="13" hidden="1">{"'Sheet1'!$L$16"}</definedName>
    <definedName name="VATM" localSheetId="18" hidden="1">{"'Sheet1'!$L$16"}</definedName>
    <definedName name="VATM" localSheetId="14" hidden="1">{"'Sheet1'!$L$16"}</definedName>
    <definedName name="VATM" localSheetId="15" hidden="1">{"'Sheet1'!$L$16"}</definedName>
    <definedName name="VATM" hidden="1">{"'Sheet1'!$L$16"}</definedName>
    <definedName name="vcat">[104]CondPol!$F$68</definedName>
    <definedName name="VCHT">#REF!</definedName>
    <definedName name="vcoto" localSheetId="3" hidden="1">{"'Sheet1'!$L$16"}</definedName>
    <definedName name="vcoto" localSheetId="17" hidden="1">{"'Sheet1'!$L$16"}</definedName>
    <definedName name="vcoto" localSheetId="9" hidden="1">{"'Sheet1'!$L$16"}</definedName>
    <definedName name="vcoto" localSheetId="8" hidden="1">{"'Sheet1'!$L$16"}</definedName>
    <definedName name="vcoto" localSheetId="0" hidden="1">{"'Sheet1'!$L$16"}</definedName>
    <definedName name="vcoto" localSheetId="10" hidden="1">{"'Sheet1'!$L$16"}</definedName>
    <definedName name="vcoto" localSheetId="6" hidden="1">{"'Sheet1'!$L$16"}</definedName>
    <definedName name="vcoto" localSheetId="12" hidden="1">{"'Sheet1'!$L$16"}</definedName>
    <definedName name="vcoto" localSheetId="11" hidden="1">{"'Sheet1'!$L$16"}</definedName>
    <definedName name="vcoto" localSheetId="1" hidden="1">{"'Sheet1'!$L$16"}</definedName>
    <definedName name="vcoto" localSheetId="2" hidden="1">{"'Sheet1'!$L$16"}</definedName>
    <definedName name="vcoto" localSheetId="4" hidden="1">{"'Sheet1'!$L$16"}</definedName>
    <definedName name="vcoto" localSheetId="16" hidden="1">{"'Sheet1'!$L$16"}</definedName>
    <definedName name="vcoto" localSheetId="21" hidden="1">{"'Sheet1'!$L$16"}</definedName>
    <definedName name="vcoto" localSheetId="5" hidden="1">{"'Sheet1'!$L$16"}</definedName>
    <definedName name="vcoto" localSheetId="23" hidden="1">{"'Sheet1'!$L$16"}</definedName>
    <definedName name="vcoto" localSheetId="7" hidden="1">{"'Sheet1'!$L$16"}</definedName>
    <definedName name="vcoto" localSheetId="13" hidden="1">{"'Sheet1'!$L$16"}</definedName>
    <definedName name="vcoto" localSheetId="18" hidden="1">{"'Sheet1'!$L$16"}</definedName>
    <definedName name="vcoto" localSheetId="14" hidden="1">{"'Sheet1'!$L$16"}</definedName>
    <definedName name="vcoto" localSheetId="15" hidden="1">{"'Sheet1'!$L$16"}</definedName>
    <definedName name="vcoto" hidden="1">{"'Sheet1'!$L$16"}</definedName>
    <definedName name="VCTT">#REF!</definedName>
    <definedName name="vd3p">#REF!</definedName>
    <definedName name="Vel_Max" localSheetId="3">'[41]Noise (3)'!$O$40</definedName>
    <definedName name="Vel_Max" localSheetId="2">'[41]Noise (3)'!$O$40</definedName>
    <definedName name="Vel_Max" localSheetId="4">'[41]Noise (3)'!$O$40</definedName>
    <definedName name="Vel_Max" localSheetId="16">'[41]Noise (3)'!$O$40</definedName>
    <definedName name="Vel_Max" localSheetId="21">'[41]Noise (3)'!$O$40</definedName>
    <definedName name="Vel_Max" localSheetId="5">'[41]Noise (3)'!$O$40</definedName>
    <definedName name="Vel_Max" localSheetId="13">'[41]Noise (3)'!$O$40</definedName>
    <definedName name="Vel_Max" localSheetId="18">'[41]Noise (3)'!$O$40</definedName>
    <definedName name="Vel_Max" localSheetId="14">'[41]Noise (3)'!$O$40</definedName>
    <definedName name="Vel_Max" localSheetId="15">'[41]Noise (3)'!$O$40</definedName>
    <definedName name="Vel_Max">'[41]Noise (3)'!$O$40</definedName>
    <definedName name="Velocidad_chimenea" localSheetId="23">#REF!</definedName>
    <definedName name="Velocidad_chimenea">#REF!</definedName>
    <definedName name="Velocidad_conducto" localSheetId="23">#REF!</definedName>
    <definedName name="Velocidad_conducto">#REF!</definedName>
    <definedName name="VelocityArea" localSheetId="3">[34]DATA_LIST!$B$14:$B$19</definedName>
    <definedName name="VelocityArea" localSheetId="2">[34]DATA_LIST!$B$14:$B$19</definedName>
    <definedName name="VelocityArea" localSheetId="4">[34]DATA_LIST!$B$14:$B$19</definedName>
    <definedName name="VelocityArea" localSheetId="16">[34]DATA_LIST!$B$14:$B$19</definedName>
    <definedName name="VelocityArea" localSheetId="21">[34]DATA_LIST!$B$14:$B$19</definedName>
    <definedName name="VelocityArea" localSheetId="5">[34]DATA_LIST!$B$14:$B$19</definedName>
    <definedName name="VelocityArea" localSheetId="13">[34]DATA_LIST!$B$14:$B$19</definedName>
    <definedName name="VelocityArea" localSheetId="18">[34]DATA_LIST!$B$14:$B$19</definedName>
    <definedName name="VelocityArea" localSheetId="14">[34]DATA_LIST!$B$14:$B$19</definedName>
    <definedName name="VelocityArea" localSheetId="15">[34]DATA_LIST!$B$14:$B$19</definedName>
    <definedName name="VelocityArea">[34]DATA_LIST!$B$14:$B$19</definedName>
    <definedName name="VEN" localSheetId="3" hidden="1">{#N/A,#N/A,TRUE,"SUM";#N/A,#N/A,TRUE,"EE";#N/A,#N/A,TRUE,"AC";#N/A,#N/A,TRUE,"SN"}</definedName>
    <definedName name="VEN" localSheetId="2" hidden="1">{#N/A,#N/A,TRUE,"SUM";#N/A,#N/A,TRUE,"EE";#N/A,#N/A,TRUE,"AC";#N/A,#N/A,TRUE,"SN"}</definedName>
    <definedName name="VEN" localSheetId="4" hidden="1">{#N/A,#N/A,TRUE,"SUM";#N/A,#N/A,TRUE,"EE";#N/A,#N/A,TRUE,"AC";#N/A,#N/A,TRUE,"SN"}</definedName>
    <definedName name="VEN" localSheetId="16" hidden="1">{#N/A,#N/A,TRUE,"SUM";#N/A,#N/A,TRUE,"EE";#N/A,#N/A,TRUE,"AC";#N/A,#N/A,TRUE,"SN"}</definedName>
    <definedName name="VEN" localSheetId="21" hidden="1">{#N/A,#N/A,TRUE,"SUM";#N/A,#N/A,TRUE,"EE";#N/A,#N/A,TRUE,"AC";#N/A,#N/A,TRUE,"SN"}</definedName>
    <definedName name="VEN" localSheetId="5" hidden="1">{#N/A,#N/A,TRUE,"SUM";#N/A,#N/A,TRUE,"EE";#N/A,#N/A,TRUE,"AC";#N/A,#N/A,TRUE,"SN"}</definedName>
    <definedName name="VEN" localSheetId="13" hidden="1">{#N/A,#N/A,TRUE,"SUM";#N/A,#N/A,TRUE,"EE";#N/A,#N/A,TRUE,"AC";#N/A,#N/A,TRUE,"SN"}</definedName>
    <definedName name="VEN" localSheetId="14" hidden="1">{#N/A,#N/A,TRUE,"SUM";#N/A,#N/A,TRUE,"EE";#N/A,#N/A,TRUE,"AC";#N/A,#N/A,TRUE,"SN"}</definedName>
    <definedName name="VEN" localSheetId="15" hidden="1">{#N/A,#N/A,TRUE,"SUM";#N/A,#N/A,TRUE,"EE";#N/A,#N/A,TRUE,"AC";#N/A,#N/A,TRUE,"SN"}</definedName>
    <definedName name="VEN" hidden="1">{#N/A,#N/A,TRUE,"SUM";#N/A,#N/A,TRUE,"EE";#N/A,#N/A,TRUE,"AC";#N/A,#N/A,TRUE,"SN"}</definedName>
    <definedName name="Vendor">'[104]w''t table'!$AE$2:$AF$5</definedName>
    <definedName name="Vendor_fill" hidden="1">#REF!</definedName>
    <definedName name="VendorDocType">#REF!</definedName>
    <definedName name="Verpackungsart">#REF!</definedName>
    <definedName name="Verpackungspreise">#REF!</definedName>
    <definedName name="VerticalAdder1" localSheetId="23">#REF!</definedName>
    <definedName name="VerticalAdder1">#REF!</definedName>
    <definedName name="VerticalAdder10" localSheetId="23">#REF!</definedName>
    <definedName name="VerticalAdder10">#REF!</definedName>
    <definedName name="VerticalAdder11" localSheetId="23">#REF!</definedName>
    <definedName name="VerticalAdder11">#REF!</definedName>
    <definedName name="VerticalAdder12" localSheetId="23">#REF!</definedName>
    <definedName name="VerticalAdder12">#REF!</definedName>
    <definedName name="VerticalAdder2" localSheetId="23">#REF!</definedName>
    <definedName name="VerticalAdder2">#REF!</definedName>
    <definedName name="VerticalAdder4" localSheetId="23">#REF!</definedName>
    <definedName name="VerticalAdder4">#REF!</definedName>
    <definedName name="VerticalAdder5" localSheetId="23">#REF!</definedName>
    <definedName name="VerticalAdder5">#REF!</definedName>
    <definedName name="VerticalAdder6" localSheetId="23">#REF!</definedName>
    <definedName name="VerticalAdder6">#REF!</definedName>
    <definedName name="VerticalAdder7" localSheetId="23">#REF!</definedName>
    <definedName name="VerticalAdder7">#REF!</definedName>
    <definedName name="VerticalAdder8" localSheetId="23">#REF!</definedName>
    <definedName name="VerticalAdder8">#REF!</definedName>
    <definedName name="VerticalAdder9" localSheetId="23">#REF!</definedName>
    <definedName name="VerticalAdder9">#REF!</definedName>
    <definedName name="VerticleAdder3" localSheetId="23">#REF!</definedName>
    <definedName name="VerticleAdder3">#REF!</definedName>
    <definedName name="vf" localSheetId="3" hidden="1">{"'Sheet1'!$L$16"}</definedName>
    <definedName name="vf" localSheetId="2" hidden="1">{"'Sheet1'!$L$16"}</definedName>
    <definedName name="vf" localSheetId="4" hidden="1">{"'Sheet1'!$L$16"}</definedName>
    <definedName name="vf" localSheetId="16" hidden="1">{"'Sheet1'!$L$16"}</definedName>
    <definedName name="vf" localSheetId="21" hidden="1">{"'Sheet1'!$L$16"}</definedName>
    <definedName name="vf" localSheetId="5" hidden="1">{"'Sheet1'!$L$16"}</definedName>
    <definedName name="vf" localSheetId="13" hidden="1">{"'Sheet1'!$L$16"}</definedName>
    <definedName name="vf" localSheetId="14" hidden="1">{"'Sheet1'!$L$16"}</definedName>
    <definedName name="vf" localSheetId="15" hidden="1">{"'Sheet1'!$L$16"}</definedName>
    <definedName name="vf" hidden="1">{"'Sheet1'!$L$16"}</definedName>
    <definedName name="vffsfs" localSheetId="3" hidden="1">{#N/A,#N/A,TRUE,"Basic";#N/A,#N/A,TRUE,"EXT-TABLE";#N/A,#N/A,TRUE,"STEEL";#N/A,#N/A,TRUE,"INT-Table";#N/A,#N/A,TRUE,"STEEL";#N/A,#N/A,TRUE,"Door"}</definedName>
    <definedName name="vffsfs" localSheetId="2" hidden="1">{#N/A,#N/A,TRUE,"Basic";#N/A,#N/A,TRUE,"EXT-TABLE";#N/A,#N/A,TRUE,"STEEL";#N/A,#N/A,TRUE,"INT-Table";#N/A,#N/A,TRUE,"STEEL";#N/A,#N/A,TRUE,"Door"}</definedName>
    <definedName name="vffsfs" localSheetId="4" hidden="1">{#N/A,#N/A,TRUE,"Basic";#N/A,#N/A,TRUE,"EXT-TABLE";#N/A,#N/A,TRUE,"STEEL";#N/A,#N/A,TRUE,"INT-Table";#N/A,#N/A,TRUE,"STEEL";#N/A,#N/A,TRUE,"Door"}</definedName>
    <definedName name="vffsfs" localSheetId="16" hidden="1">{#N/A,#N/A,TRUE,"Basic";#N/A,#N/A,TRUE,"EXT-TABLE";#N/A,#N/A,TRUE,"STEEL";#N/A,#N/A,TRUE,"INT-Table";#N/A,#N/A,TRUE,"STEEL";#N/A,#N/A,TRUE,"Door"}</definedName>
    <definedName name="vffsfs" localSheetId="21" hidden="1">{#N/A,#N/A,TRUE,"Basic";#N/A,#N/A,TRUE,"EXT-TABLE";#N/A,#N/A,TRUE,"STEEL";#N/A,#N/A,TRUE,"INT-Table";#N/A,#N/A,TRUE,"STEEL";#N/A,#N/A,TRUE,"Door"}</definedName>
    <definedName name="vffsfs" localSheetId="5" hidden="1">{#N/A,#N/A,TRUE,"Basic";#N/A,#N/A,TRUE,"EXT-TABLE";#N/A,#N/A,TRUE,"STEEL";#N/A,#N/A,TRUE,"INT-Table";#N/A,#N/A,TRUE,"STEEL";#N/A,#N/A,TRUE,"Door"}</definedName>
    <definedName name="vffsfs" localSheetId="13" hidden="1">{#N/A,#N/A,TRUE,"Basic";#N/A,#N/A,TRUE,"EXT-TABLE";#N/A,#N/A,TRUE,"STEEL";#N/A,#N/A,TRUE,"INT-Table";#N/A,#N/A,TRUE,"STEEL";#N/A,#N/A,TRUE,"Door"}</definedName>
    <definedName name="vffsfs" localSheetId="14" hidden="1">{#N/A,#N/A,TRUE,"Basic";#N/A,#N/A,TRUE,"EXT-TABLE";#N/A,#N/A,TRUE,"STEEL";#N/A,#N/A,TRUE,"INT-Table";#N/A,#N/A,TRUE,"STEEL";#N/A,#N/A,TRUE,"Door"}</definedName>
    <definedName name="vffsfs" localSheetId="15" hidden="1">{#N/A,#N/A,TRUE,"Basic";#N/A,#N/A,TRUE,"EXT-TABLE";#N/A,#N/A,TRUE,"STEEL";#N/A,#N/A,TRUE,"INT-Table";#N/A,#N/A,TRUE,"STEEL";#N/A,#N/A,TRUE,"Door"}</definedName>
    <definedName name="vffsfs" hidden="1">{#N/A,#N/A,TRUE,"Basic";#N/A,#N/A,TRUE,"EXT-TABLE";#N/A,#N/A,TRUE,"STEEL";#N/A,#N/A,TRUE,"INT-Table";#N/A,#N/A,TRUE,"STEEL";#N/A,#N/A,TRUE,"Door"}</definedName>
    <definedName name="vffsfs_1" localSheetId="3" hidden="1">{#N/A,#N/A,TRUE,"Basic";#N/A,#N/A,TRUE,"EXT-TABLE";#N/A,#N/A,TRUE,"STEEL";#N/A,#N/A,TRUE,"INT-Table";#N/A,#N/A,TRUE,"STEEL";#N/A,#N/A,TRUE,"Door"}</definedName>
    <definedName name="vffsfs_1" localSheetId="2" hidden="1">{#N/A,#N/A,TRUE,"Basic";#N/A,#N/A,TRUE,"EXT-TABLE";#N/A,#N/A,TRUE,"STEEL";#N/A,#N/A,TRUE,"INT-Table";#N/A,#N/A,TRUE,"STEEL";#N/A,#N/A,TRUE,"Door"}</definedName>
    <definedName name="vffsfs_1" localSheetId="4" hidden="1">{#N/A,#N/A,TRUE,"Basic";#N/A,#N/A,TRUE,"EXT-TABLE";#N/A,#N/A,TRUE,"STEEL";#N/A,#N/A,TRUE,"INT-Table";#N/A,#N/A,TRUE,"STEEL";#N/A,#N/A,TRUE,"Door"}</definedName>
    <definedName name="vffsfs_1" localSheetId="16" hidden="1">{#N/A,#N/A,TRUE,"Basic";#N/A,#N/A,TRUE,"EXT-TABLE";#N/A,#N/A,TRUE,"STEEL";#N/A,#N/A,TRUE,"INT-Table";#N/A,#N/A,TRUE,"STEEL";#N/A,#N/A,TRUE,"Door"}</definedName>
    <definedName name="vffsfs_1" localSheetId="21" hidden="1">{#N/A,#N/A,TRUE,"Basic";#N/A,#N/A,TRUE,"EXT-TABLE";#N/A,#N/A,TRUE,"STEEL";#N/A,#N/A,TRUE,"INT-Table";#N/A,#N/A,TRUE,"STEEL";#N/A,#N/A,TRUE,"Door"}</definedName>
    <definedName name="vffsfs_1" localSheetId="5" hidden="1">{#N/A,#N/A,TRUE,"Basic";#N/A,#N/A,TRUE,"EXT-TABLE";#N/A,#N/A,TRUE,"STEEL";#N/A,#N/A,TRUE,"INT-Table";#N/A,#N/A,TRUE,"STEEL";#N/A,#N/A,TRUE,"Door"}</definedName>
    <definedName name="vffsfs_1" localSheetId="13" hidden="1">{#N/A,#N/A,TRUE,"Basic";#N/A,#N/A,TRUE,"EXT-TABLE";#N/A,#N/A,TRUE,"STEEL";#N/A,#N/A,TRUE,"INT-Table";#N/A,#N/A,TRUE,"STEEL";#N/A,#N/A,TRUE,"Door"}</definedName>
    <definedName name="vffsfs_1" localSheetId="14" hidden="1">{#N/A,#N/A,TRUE,"Basic";#N/A,#N/A,TRUE,"EXT-TABLE";#N/A,#N/A,TRUE,"STEEL";#N/A,#N/A,TRUE,"INT-Table";#N/A,#N/A,TRUE,"STEEL";#N/A,#N/A,TRUE,"Door"}</definedName>
    <definedName name="vffsfs_1" localSheetId="15" hidden="1">{#N/A,#N/A,TRUE,"Basic";#N/A,#N/A,TRUE,"EXT-TABLE";#N/A,#N/A,TRUE,"STEEL";#N/A,#N/A,TRUE,"INT-Table";#N/A,#N/A,TRUE,"STEEL";#N/A,#N/A,TRUE,"Door"}</definedName>
    <definedName name="vffsfs_1" hidden="1">{#N/A,#N/A,TRUE,"Basic";#N/A,#N/A,TRUE,"EXT-TABLE";#N/A,#N/A,TRUE,"STEEL";#N/A,#N/A,TRUE,"INT-Table";#N/A,#N/A,TRUE,"STEEL";#N/A,#N/A,TRUE,"Door"}</definedName>
    <definedName name="vffsfs_1_1" localSheetId="3" hidden="1">{#N/A,#N/A,TRUE,"Basic";#N/A,#N/A,TRUE,"EXT-TABLE";#N/A,#N/A,TRUE,"STEEL";#N/A,#N/A,TRUE,"INT-Table";#N/A,#N/A,TRUE,"STEEL";#N/A,#N/A,TRUE,"Door"}</definedName>
    <definedName name="vffsfs_1_1" localSheetId="2" hidden="1">{#N/A,#N/A,TRUE,"Basic";#N/A,#N/A,TRUE,"EXT-TABLE";#N/A,#N/A,TRUE,"STEEL";#N/A,#N/A,TRUE,"INT-Table";#N/A,#N/A,TRUE,"STEEL";#N/A,#N/A,TRUE,"Door"}</definedName>
    <definedName name="vffsfs_1_1" localSheetId="4" hidden="1">{#N/A,#N/A,TRUE,"Basic";#N/A,#N/A,TRUE,"EXT-TABLE";#N/A,#N/A,TRUE,"STEEL";#N/A,#N/A,TRUE,"INT-Table";#N/A,#N/A,TRUE,"STEEL";#N/A,#N/A,TRUE,"Door"}</definedName>
    <definedName name="vffsfs_1_1" localSheetId="16" hidden="1">{#N/A,#N/A,TRUE,"Basic";#N/A,#N/A,TRUE,"EXT-TABLE";#N/A,#N/A,TRUE,"STEEL";#N/A,#N/A,TRUE,"INT-Table";#N/A,#N/A,TRUE,"STEEL";#N/A,#N/A,TRUE,"Door"}</definedName>
    <definedName name="vffsfs_1_1" localSheetId="21" hidden="1">{#N/A,#N/A,TRUE,"Basic";#N/A,#N/A,TRUE,"EXT-TABLE";#N/A,#N/A,TRUE,"STEEL";#N/A,#N/A,TRUE,"INT-Table";#N/A,#N/A,TRUE,"STEEL";#N/A,#N/A,TRUE,"Door"}</definedName>
    <definedName name="vffsfs_1_1" localSheetId="5" hidden="1">{#N/A,#N/A,TRUE,"Basic";#N/A,#N/A,TRUE,"EXT-TABLE";#N/A,#N/A,TRUE,"STEEL";#N/A,#N/A,TRUE,"INT-Table";#N/A,#N/A,TRUE,"STEEL";#N/A,#N/A,TRUE,"Door"}</definedName>
    <definedName name="vffsfs_1_1" localSheetId="13" hidden="1">{#N/A,#N/A,TRUE,"Basic";#N/A,#N/A,TRUE,"EXT-TABLE";#N/A,#N/A,TRUE,"STEEL";#N/A,#N/A,TRUE,"INT-Table";#N/A,#N/A,TRUE,"STEEL";#N/A,#N/A,TRUE,"Door"}</definedName>
    <definedName name="vffsfs_1_1" localSheetId="14" hidden="1">{#N/A,#N/A,TRUE,"Basic";#N/A,#N/A,TRUE,"EXT-TABLE";#N/A,#N/A,TRUE,"STEEL";#N/A,#N/A,TRUE,"INT-Table";#N/A,#N/A,TRUE,"STEEL";#N/A,#N/A,TRUE,"Door"}</definedName>
    <definedName name="vffsfs_1_1" localSheetId="15" hidden="1">{#N/A,#N/A,TRUE,"Basic";#N/A,#N/A,TRUE,"EXT-TABLE";#N/A,#N/A,TRUE,"STEEL";#N/A,#N/A,TRUE,"INT-Table";#N/A,#N/A,TRUE,"STEEL";#N/A,#N/A,TRUE,"Door"}</definedName>
    <definedName name="vffsfs_1_1" hidden="1">{#N/A,#N/A,TRUE,"Basic";#N/A,#N/A,TRUE,"EXT-TABLE";#N/A,#N/A,TRUE,"STEEL";#N/A,#N/A,TRUE,"INT-Table";#N/A,#N/A,TRUE,"STEEL";#N/A,#N/A,TRUE,"Door"}</definedName>
    <definedName name="vffsfs_1_2" localSheetId="3" hidden="1">{#N/A,#N/A,TRUE,"Basic";#N/A,#N/A,TRUE,"EXT-TABLE";#N/A,#N/A,TRUE,"STEEL";#N/A,#N/A,TRUE,"INT-Table";#N/A,#N/A,TRUE,"STEEL";#N/A,#N/A,TRUE,"Door"}</definedName>
    <definedName name="vffsfs_1_2" localSheetId="2" hidden="1">{#N/A,#N/A,TRUE,"Basic";#N/A,#N/A,TRUE,"EXT-TABLE";#N/A,#N/A,TRUE,"STEEL";#N/A,#N/A,TRUE,"INT-Table";#N/A,#N/A,TRUE,"STEEL";#N/A,#N/A,TRUE,"Door"}</definedName>
    <definedName name="vffsfs_1_2" localSheetId="4" hidden="1">{#N/A,#N/A,TRUE,"Basic";#N/A,#N/A,TRUE,"EXT-TABLE";#N/A,#N/A,TRUE,"STEEL";#N/A,#N/A,TRUE,"INT-Table";#N/A,#N/A,TRUE,"STEEL";#N/A,#N/A,TRUE,"Door"}</definedName>
    <definedName name="vffsfs_1_2" localSheetId="16" hidden="1">{#N/A,#N/A,TRUE,"Basic";#N/A,#N/A,TRUE,"EXT-TABLE";#N/A,#N/A,TRUE,"STEEL";#N/A,#N/A,TRUE,"INT-Table";#N/A,#N/A,TRUE,"STEEL";#N/A,#N/A,TRUE,"Door"}</definedName>
    <definedName name="vffsfs_1_2" localSheetId="21" hidden="1">{#N/A,#N/A,TRUE,"Basic";#N/A,#N/A,TRUE,"EXT-TABLE";#N/A,#N/A,TRUE,"STEEL";#N/A,#N/A,TRUE,"INT-Table";#N/A,#N/A,TRUE,"STEEL";#N/A,#N/A,TRUE,"Door"}</definedName>
    <definedName name="vffsfs_1_2" localSheetId="5" hidden="1">{#N/A,#N/A,TRUE,"Basic";#N/A,#N/A,TRUE,"EXT-TABLE";#N/A,#N/A,TRUE,"STEEL";#N/A,#N/A,TRUE,"INT-Table";#N/A,#N/A,TRUE,"STEEL";#N/A,#N/A,TRUE,"Door"}</definedName>
    <definedName name="vffsfs_1_2" localSheetId="13" hidden="1">{#N/A,#N/A,TRUE,"Basic";#N/A,#N/A,TRUE,"EXT-TABLE";#N/A,#N/A,TRUE,"STEEL";#N/A,#N/A,TRUE,"INT-Table";#N/A,#N/A,TRUE,"STEEL";#N/A,#N/A,TRUE,"Door"}</definedName>
    <definedName name="vffsfs_1_2" localSheetId="14" hidden="1">{#N/A,#N/A,TRUE,"Basic";#N/A,#N/A,TRUE,"EXT-TABLE";#N/A,#N/A,TRUE,"STEEL";#N/A,#N/A,TRUE,"INT-Table";#N/A,#N/A,TRUE,"STEEL";#N/A,#N/A,TRUE,"Door"}</definedName>
    <definedName name="vffsfs_1_2" localSheetId="15" hidden="1">{#N/A,#N/A,TRUE,"Basic";#N/A,#N/A,TRUE,"EXT-TABLE";#N/A,#N/A,TRUE,"STEEL";#N/A,#N/A,TRUE,"INT-Table";#N/A,#N/A,TRUE,"STEEL";#N/A,#N/A,TRUE,"Door"}</definedName>
    <definedName name="vffsfs_1_2" hidden="1">{#N/A,#N/A,TRUE,"Basic";#N/A,#N/A,TRUE,"EXT-TABLE";#N/A,#N/A,TRUE,"STEEL";#N/A,#N/A,TRUE,"INT-Table";#N/A,#N/A,TRUE,"STEEL";#N/A,#N/A,TRUE,"Door"}</definedName>
    <definedName name="vffsfs_2" localSheetId="3" hidden="1">{#N/A,#N/A,TRUE,"Basic";#N/A,#N/A,TRUE,"EXT-TABLE";#N/A,#N/A,TRUE,"STEEL";#N/A,#N/A,TRUE,"INT-Table";#N/A,#N/A,TRUE,"STEEL";#N/A,#N/A,TRUE,"Door"}</definedName>
    <definedName name="vffsfs_2" localSheetId="2" hidden="1">{#N/A,#N/A,TRUE,"Basic";#N/A,#N/A,TRUE,"EXT-TABLE";#N/A,#N/A,TRUE,"STEEL";#N/A,#N/A,TRUE,"INT-Table";#N/A,#N/A,TRUE,"STEEL";#N/A,#N/A,TRUE,"Door"}</definedName>
    <definedName name="vffsfs_2" localSheetId="4" hidden="1">{#N/A,#N/A,TRUE,"Basic";#N/A,#N/A,TRUE,"EXT-TABLE";#N/A,#N/A,TRUE,"STEEL";#N/A,#N/A,TRUE,"INT-Table";#N/A,#N/A,TRUE,"STEEL";#N/A,#N/A,TRUE,"Door"}</definedName>
    <definedName name="vffsfs_2" localSheetId="16" hidden="1">{#N/A,#N/A,TRUE,"Basic";#N/A,#N/A,TRUE,"EXT-TABLE";#N/A,#N/A,TRUE,"STEEL";#N/A,#N/A,TRUE,"INT-Table";#N/A,#N/A,TRUE,"STEEL";#N/A,#N/A,TRUE,"Door"}</definedName>
    <definedName name="vffsfs_2" localSheetId="21" hidden="1">{#N/A,#N/A,TRUE,"Basic";#N/A,#N/A,TRUE,"EXT-TABLE";#N/A,#N/A,TRUE,"STEEL";#N/A,#N/A,TRUE,"INT-Table";#N/A,#N/A,TRUE,"STEEL";#N/A,#N/A,TRUE,"Door"}</definedName>
    <definedName name="vffsfs_2" localSheetId="5" hidden="1">{#N/A,#N/A,TRUE,"Basic";#N/A,#N/A,TRUE,"EXT-TABLE";#N/A,#N/A,TRUE,"STEEL";#N/A,#N/A,TRUE,"INT-Table";#N/A,#N/A,TRUE,"STEEL";#N/A,#N/A,TRUE,"Door"}</definedName>
    <definedName name="vffsfs_2" localSheetId="13" hidden="1">{#N/A,#N/A,TRUE,"Basic";#N/A,#N/A,TRUE,"EXT-TABLE";#N/A,#N/A,TRUE,"STEEL";#N/A,#N/A,TRUE,"INT-Table";#N/A,#N/A,TRUE,"STEEL";#N/A,#N/A,TRUE,"Door"}</definedName>
    <definedName name="vffsfs_2" localSheetId="14" hidden="1">{#N/A,#N/A,TRUE,"Basic";#N/A,#N/A,TRUE,"EXT-TABLE";#N/A,#N/A,TRUE,"STEEL";#N/A,#N/A,TRUE,"INT-Table";#N/A,#N/A,TRUE,"STEEL";#N/A,#N/A,TRUE,"Door"}</definedName>
    <definedName name="vffsfs_2" localSheetId="15" hidden="1">{#N/A,#N/A,TRUE,"Basic";#N/A,#N/A,TRUE,"EXT-TABLE";#N/A,#N/A,TRUE,"STEEL";#N/A,#N/A,TRUE,"INT-Table";#N/A,#N/A,TRUE,"STEEL";#N/A,#N/A,TRUE,"Door"}</definedName>
    <definedName name="vffsfs_2" hidden="1">{#N/A,#N/A,TRUE,"Basic";#N/A,#N/A,TRUE,"EXT-TABLE";#N/A,#N/A,TRUE,"STEEL";#N/A,#N/A,TRUE,"INT-Table";#N/A,#N/A,TRUE,"STEEL";#N/A,#N/A,TRUE,"Door"}</definedName>
    <definedName name="vffsfs_2_1" localSheetId="3" hidden="1">{#N/A,#N/A,TRUE,"Basic";#N/A,#N/A,TRUE,"EXT-TABLE";#N/A,#N/A,TRUE,"STEEL";#N/A,#N/A,TRUE,"INT-Table";#N/A,#N/A,TRUE,"STEEL";#N/A,#N/A,TRUE,"Door"}</definedName>
    <definedName name="vffsfs_2_1" localSheetId="2" hidden="1">{#N/A,#N/A,TRUE,"Basic";#N/A,#N/A,TRUE,"EXT-TABLE";#N/A,#N/A,TRUE,"STEEL";#N/A,#N/A,TRUE,"INT-Table";#N/A,#N/A,TRUE,"STEEL";#N/A,#N/A,TRUE,"Door"}</definedName>
    <definedName name="vffsfs_2_1" localSheetId="4" hidden="1">{#N/A,#N/A,TRUE,"Basic";#N/A,#N/A,TRUE,"EXT-TABLE";#N/A,#N/A,TRUE,"STEEL";#N/A,#N/A,TRUE,"INT-Table";#N/A,#N/A,TRUE,"STEEL";#N/A,#N/A,TRUE,"Door"}</definedName>
    <definedName name="vffsfs_2_1" localSheetId="16" hidden="1">{#N/A,#N/A,TRUE,"Basic";#N/A,#N/A,TRUE,"EXT-TABLE";#N/A,#N/A,TRUE,"STEEL";#N/A,#N/A,TRUE,"INT-Table";#N/A,#N/A,TRUE,"STEEL";#N/A,#N/A,TRUE,"Door"}</definedName>
    <definedName name="vffsfs_2_1" localSheetId="21" hidden="1">{#N/A,#N/A,TRUE,"Basic";#N/A,#N/A,TRUE,"EXT-TABLE";#N/A,#N/A,TRUE,"STEEL";#N/A,#N/A,TRUE,"INT-Table";#N/A,#N/A,TRUE,"STEEL";#N/A,#N/A,TRUE,"Door"}</definedName>
    <definedName name="vffsfs_2_1" localSheetId="5" hidden="1">{#N/A,#N/A,TRUE,"Basic";#N/A,#N/A,TRUE,"EXT-TABLE";#N/A,#N/A,TRUE,"STEEL";#N/A,#N/A,TRUE,"INT-Table";#N/A,#N/A,TRUE,"STEEL";#N/A,#N/A,TRUE,"Door"}</definedName>
    <definedName name="vffsfs_2_1" localSheetId="13" hidden="1">{#N/A,#N/A,TRUE,"Basic";#N/A,#N/A,TRUE,"EXT-TABLE";#N/A,#N/A,TRUE,"STEEL";#N/A,#N/A,TRUE,"INT-Table";#N/A,#N/A,TRUE,"STEEL";#N/A,#N/A,TRUE,"Door"}</definedName>
    <definedName name="vffsfs_2_1" localSheetId="14" hidden="1">{#N/A,#N/A,TRUE,"Basic";#N/A,#N/A,TRUE,"EXT-TABLE";#N/A,#N/A,TRUE,"STEEL";#N/A,#N/A,TRUE,"INT-Table";#N/A,#N/A,TRUE,"STEEL";#N/A,#N/A,TRUE,"Door"}</definedName>
    <definedName name="vffsfs_2_1" localSheetId="15" hidden="1">{#N/A,#N/A,TRUE,"Basic";#N/A,#N/A,TRUE,"EXT-TABLE";#N/A,#N/A,TRUE,"STEEL";#N/A,#N/A,TRUE,"INT-Table";#N/A,#N/A,TRUE,"STEEL";#N/A,#N/A,TRUE,"Door"}</definedName>
    <definedName name="vffsfs_2_1" hidden="1">{#N/A,#N/A,TRUE,"Basic";#N/A,#N/A,TRUE,"EXT-TABLE";#N/A,#N/A,TRUE,"STEEL";#N/A,#N/A,TRUE,"INT-Table";#N/A,#N/A,TRUE,"STEEL";#N/A,#N/A,TRUE,"Door"}</definedName>
    <definedName name="vffsfs_2_2" localSheetId="3" hidden="1">{#N/A,#N/A,TRUE,"Basic";#N/A,#N/A,TRUE,"EXT-TABLE";#N/A,#N/A,TRUE,"STEEL";#N/A,#N/A,TRUE,"INT-Table";#N/A,#N/A,TRUE,"STEEL";#N/A,#N/A,TRUE,"Door"}</definedName>
    <definedName name="vffsfs_2_2" localSheetId="2" hidden="1">{#N/A,#N/A,TRUE,"Basic";#N/A,#N/A,TRUE,"EXT-TABLE";#N/A,#N/A,TRUE,"STEEL";#N/A,#N/A,TRUE,"INT-Table";#N/A,#N/A,TRUE,"STEEL";#N/A,#N/A,TRUE,"Door"}</definedName>
    <definedName name="vffsfs_2_2" localSheetId="4" hidden="1">{#N/A,#N/A,TRUE,"Basic";#N/A,#N/A,TRUE,"EXT-TABLE";#N/A,#N/A,TRUE,"STEEL";#N/A,#N/A,TRUE,"INT-Table";#N/A,#N/A,TRUE,"STEEL";#N/A,#N/A,TRUE,"Door"}</definedName>
    <definedName name="vffsfs_2_2" localSheetId="16" hidden="1">{#N/A,#N/A,TRUE,"Basic";#N/A,#N/A,TRUE,"EXT-TABLE";#N/A,#N/A,TRUE,"STEEL";#N/A,#N/A,TRUE,"INT-Table";#N/A,#N/A,TRUE,"STEEL";#N/A,#N/A,TRUE,"Door"}</definedName>
    <definedName name="vffsfs_2_2" localSheetId="21" hidden="1">{#N/A,#N/A,TRUE,"Basic";#N/A,#N/A,TRUE,"EXT-TABLE";#N/A,#N/A,TRUE,"STEEL";#N/A,#N/A,TRUE,"INT-Table";#N/A,#N/A,TRUE,"STEEL";#N/A,#N/A,TRUE,"Door"}</definedName>
    <definedName name="vffsfs_2_2" localSheetId="5" hidden="1">{#N/A,#N/A,TRUE,"Basic";#N/A,#N/A,TRUE,"EXT-TABLE";#N/A,#N/A,TRUE,"STEEL";#N/A,#N/A,TRUE,"INT-Table";#N/A,#N/A,TRUE,"STEEL";#N/A,#N/A,TRUE,"Door"}</definedName>
    <definedName name="vffsfs_2_2" localSheetId="13" hidden="1">{#N/A,#N/A,TRUE,"Basic";#N/A,#N/A,TRUE,"EXT-TABLE";#N/A,#N/A,TRUE,"STEEL";#N/A,#N/A,TRUE,"INT-Table";#N/A,#N/A,TRUE,"STEEL";#N/A,#N/A,TRUE,"Door"}</definedName>
    <definedName name="vffsfs_2_2" localSheetId="14" hidden="1">{#N/A,#N/A,TRUE,"Basic";#N/A,#N/A,TRUE,"EXT-TABLE";#N/A,#N/A,TRUE,"STEEL";#N/A,#N/A,TRUE,"INT-Table";#N/A,#N/A,TRUE,"STEEL";#N/A,#N/A,TRUE,"Door"}</definedName>
    <definedName name="vffsfs_2_2" localSheetId="15" hidden="1">{#N/A,#N/A,TRUE,"Basic";#N/A,#N/A,TRUE,"EXT-TABLE";#N/A,#N/A,TRUE,"STEEL";#N/A,#N/A,TRUE,"INT-Table";#N/A,#N/A,TRUE,"STEEL";#N/A,#N/A,TRUE,"Door"}</definedName>
    <definedName name="vffsfs_2_2" hidden="1">{#N/A,#N/A,TRUE,"Basic";#N/A,#N/A,TRUE,"EXT-TABLE";#N/A,#N/A,TRUE,"STEEL";#N/A,#N/A,TRUE,"INT-Table";#N/A,#N/A,TRUE,"STEEL";#N/A,#N/A,TRUE,"Door"}</definedName>
    <definedName name="vffsfs_3" localSheetId="3" hidden="1">{#N/A,#N/A,TRUE,"Basic";#N/A,#N/A,TRUE,"EXT-TABLE";#N/A,#N/A,TRUE,"STEEL";#N/A,#N/A,TRUE,"INT-Table";#N/A,#N/A,TRUE,"STEEL";#N/A,#N/A,TRUE,"Door"}</definedName>
    <definedName name="vffsfs_3" localSheetId="2" hidden="1">{#N/A,#N/A,TRUE,"Basic";#N/A,#N/A,TRUE,"EXT-TABLE";#N/A,#N/A,TRUE,"STEEL";#N/A,#N/A,TRUE,"INT-Table";#N/A,#N/A,TRUE,"STEEL";#N/A,#N/A,TRUE,"Door"}</definedName>
    <definedName name="vffsfs_3" localSheetId="4" hidden="1">{#N/A,#N/A,TRUE,"Basic";#N/A,#N/A,TRUE,"EXT-TABLE";#N/A,#N/A,TRUE,"STEEL";#N/A,#N/A,TRUE,"INT-Table";#N/A,#N/A,TRUE,"STEEL";#N/A,#N/A,TRUE,"Door"}</definedName>
    <definedName name="vffsfs_3" localSheetId="16" hidden="1">{#N/A,#N/A,TRUE,"Basic";#N/A,#N/A,TRUE,"EXT-TABLE";#N/A,#N/A,TRUE,"STEEL";#N/A,#N/A,TRUE,"INT-Table";#N/A,#N/A,TRUE,"STEEL";#N/A,#N/A,TRUE,"Door"}</definedName>
    <definedName name="vffsfs_3" localSheetId="21" hidden="1">{#N/A,#N/A,TRUE,"Basic";#N/A,#N/A,TRUE,"EXT-TABLE";#N/A,#N/A,TRUE,"STEEL";#N/A,#N/A,TRUE,"INT-Table";#N/A,#N/A,TRUE,"STEEL";#N/A,#N/A,TRUE,"Door"}</definedName>
    <definedName name="vffsfs_3" localSheetId="5" hidden="1">{#N/A,#N/A,TRUE,"Basic";#N/A,#N/A,TRUE,"EXT-TABLE";#N/A,#N/A,TRUE,"STEEL";#N/A,#N/A,TRUE,"INT-Table";#N/A,#N/A,TRUE,"STEEL";#N/A,#N/A,TRUE,"Door"}</definedName>
    <definedName name="vffsfs_3" localSheetId="13" hidden="1">{#N/A,#N/A,TRUE,"Basic";#N/A,#N/A,TRUE,"EXT-TABLE";#N/A,#N/A,TRUE,"STEEL";#N/A,#N/A,TRUE,"INT-Table";#N/A,#N/A,TRUE,"STEEL";#N/A,#N/A,TRUE,"Door"}</definedName>
    <definedName name="vffsfs_3" localSheetId="14" hidden="1">{#N/A,#N/A,TRUE,"Basic";#N/A,#N/A,TRUE,"EXT-TABLE";#N/A,#N/A,TRUE,"STEEL";#N/A,#N/A,TRUE,"INT-Table";#N/A,#N/A,TRUE,"STEEL";#N/A,#N/A,TRUE,"Door"}</definedName>
    <definedName name="vffsfs_3" localSheetId="15" hidden="1">{#N/A,#N/A,TRUE,"Basic";#N/A,#N/A,TRUE,"EXT-TABLE";#N/A,#N/A,TRUE,"STEEL";#N/A,#N/A,TRUE,"INT-Table";#N/A,#N/A,TRUE,"STEEL";#N/A,#N/A,TRUE,"Door"}</definedName>
    <definedName name="vffsfs_3" hidden="1">{#N/A,#N/A,TRUE,"Basic";#N/A,#N/A,TRUE,"EXT-TABLE";#N/A,#N/A,TRUE,"STEEL";#N/A,#N/A,TRUE,"INT-Table";#N/A,#N/A,TRUE,"STEEL";#N/A,#N/A,TRUE,"Door"}</definedName>
    <definedName name="vffsfs_3_1" localSheetId="3" hidden="1">{#N/A,#N/A,TRUE,"Basic";#N/A,#N/A,TRUE,"EXT-TABLE";#N/A,#N/A,TRUE,"STEEL";#N/A,#N/A,TRUE,"INT-Table";#N/A,#N/A,TRUE,"STEEL";#N/A,#N/A,TRUE,"Door"}</definedName>
    <definedName name="vffsfs_3_1" localSheetId="2" hidden="1">{#N/A,#N/A,TRUE,"Basic";#N/A,#N/A,TRUE,"EXT-TABLE";#N/A,#N/A,TRUE,"STEEL";#N/A,#N/A,TRUE,"INT-Table";#N/A,#N/A,TRUE,"STEEL";#N/A,#N/A,TRUE,"Door"}</definedName>
    <definedName name="vffsfs_3_1" localSheetId="4" hidden="1">{#N/A,#N/A,TRUE,"Basic";#N/A,#N/A,TRUE,"EXT-TABLE";#N/A,#N/A,TRUE,"STEEL";#N/A,#N/A,TRUE,"INT-Table";#N/A,#N/A,TRUE,"STEEL";#N/A,#N/A,TRUE,"Door"}</definedName>
    <definedName name="vffsfs_3_1" localSheetId="16" hidden="1">{#N/A,#N/A,TRUE,"Basic";#N/A,#N/A,TRUE,"EXT-TABLE";#N/A,#N/A,TRUE,"STEEL";#N/A,#N/A,TRUE,"INT-Table";#N/A,#N/A,TRUE,"STEEL";#N/A,#N/A,TRUE,"Door"}</definedName>
    <definedName name="vffsfs_3_1" localSheetId="21" hidden="1">{#N/A,#N/A,TRUE,"Basic";#N/A,#N/A,TRUE,"EXT-TABLE";#N/A,#N/A,TRUE,"STEEL";#N/A,#N/A,TRUE,"INT-Table";#N/A,#N/A,TRUE,"STEEL";#N/A,#N/A,TRUE,"Door"}</definedName>
    <definedName name="vffsfs_3_1" localSheetId="5" hidden="1">{#N/A,#N/A,TRUE,"Basic";#N/A,#N/A,TRUE,"EXT-TABLE";#N/A,#N/A,TRUE,"STEEL";#N/A,#N/A,TRUE,"INT-Table";#N/A,#N/A,TRUE,"STEEL";#N/A,#N/A,TRUE,"Door"}</definedName>
    <definedName name="vffsfs_3_1" localSheetId="13" hidden="1">{#N/A,#N/A,TRUE,"Basic";#N/A,#N/A,TRUE,"EXT-TABLE";#N/A,#N/A,TRUE,"STEEL";#N/A,#N/A,TRUE,"INT-Table";#N/A,#N/A,TRUE,"STEEL";#N/A,#N/A,TRUE,"Door"}</definedName>
    <definedName name="vffsfs_3_1" localSheetId="14" hidden="1">{#N/A,#N/A,TRUE,"Basic";#N/A,#N/A,TRUE,"EXT-TABLE";#N/A,#N/A,TRUE,"STEEL";#N/A,#N/A,TRUE,"INT-Table";#N/A,#N/A,TRUE,"STEEL";#N/A,#N/A,TRUE,"Door"}</definedName>
    <definedName name="vffsfs_3_1" localSheetId="15" hidden="1">{#N/A,#N/A,TRUE,"Basic";#N/A,#N/A,TRUE,"EXT-TABLE";#N/A,#N/A,TRUE,"STEEL";#N/A,#N/A,TRUE,"INT-Table";#N/A,#N/A,TRUE,"STEEL";#N/A,#N/A,TRUE,"Door"}</definedName>
    <definedName name="vffsfs_3_1" hidden="1">{#N/A,#N/A,TRUE,"Basic";#N/A,#N/A,TRUE,"EXT-TABLE";#N/A,#N/A,TRUE,"STEEL";#N/A,#N/A,TRUE,"INT-Table";#N/A,#N/A,TRUE,"STEEL";#N/A,#N/A,TRUE,"Door"}</definedName>
    <definedName name="vffsfs_3_2" localSheetId="3" hidden="1">{#N/A,#N/A,TRUE,"Basic";#N/A,#N/A,TRUE,"EXT-TABLE";#N/A,#N/A,TRUE,"STEEL";#N/A,#N/A,TRUE,"INT-Table";#N/A,#N/A,TRUE,"STEEL";#N/A,#N/A,TRUE,"Door"}</definedName>
    <definedName name="vffsfs_3_2" localSheetId="2" hidden="1">{#N/A,#N/A,TRUE,"Basic";#N/A,#N/A,TRUE,"EXT-TABLE";#N/A,#N/A,TRUE,"STEEL";#N/A,#N/A,TRUE,"INT-Table";#N/A,#N/A,TRUE,"STEEL";#N/A,#N/A,TRUE,"Door"}</definedName>
    <definedName name="vffsfs_3_2" localSheetId="4" hidden="1">{#N/A,#N/A,TRUE,"Basic";#N/A,#N/A,TRUE,"EXT-TABLE";#N/A,#N/A,TRUE,"STEEL";#N/A,#N/A,TRUE,"INT-Table";#N/A,#N/A,TRUE,"STEEL";#N/A,#N/A,TRUE,"Door"}</definedName>
    <definedName name="vffsfs_3_2" localSheetId="16" hidden="1">{#N/A,#N/A,TRUE,"Basic";#N/A,#N/A,TRUE,"EXT-TABLE";#N/A,#N/A,TRUE,"STEEL";#N/A,#N/A,TRUE,"INT-Table";#N/A,#N/A,TRUE,"STEEL";#N/A,#N/A,TRUE,"Door"}</definedName>
    <definedName name="vffsfs_3_2" localSheetId="21" hidden="1">{#N/A,#N/A,TRUE,"Basic";#N/A,#N/A,TRUE,"EXT-TABLE";#N/A,#N/A,TRUE,"STEEL";#N/A,#N/A,TRUE,"INT-Table";#N/A,#N/A,TRUE,"STEEL";#N/A,#N/A,TRUE,"Door"}</definedName>
    <definedName name="vffsfs_3_2" localSheetId="5" hidden="1">{#N/A,#N/A,TRUE,"Basic";#N/A,#N/A,TRUE,"EXT-TABLE";#N/A,#N/A,TRUE,"STEEL";#N/A,#N/A,TRUE,"INT-Table";#N/A,#N/A,TRUE,"STEEL";#N/A,#N/A,TRUE,"Door"}</definedName>
    <definedName name="vffsfs_3_2" localSheetId="13" hidden="1">{#N/A,#N/A,TRUE,"Basic";#N/A,#N/A,TRUE,"EXT-TABLE";#N/A,#N/A,TRUE,"STEEL";#N/A,#N/A,TRUE,"INT-Table";#N/A,#N/A,TRUE,"STEEL";#N/A,#N/A,TRUE,"Door"}</definedName>
    <definedName name="vffsfs_3_2" localSheetId="14" hidden="1">{#N/A,#N/A,TRUE,"Basic";#N/A,#N/A,TRUE,"EXT-TABLE";#N/A,#N/A,TRUE,"STEEL";#N/A,#N/A,TRUE,"INT-Table";#N/A,#N/A,TRUE,"STEEL";#N/A,#N/A,TRUE,"Door"}</definedName>
    <definedName name="vffsfs_3_2" localSheetId="15" hidden="1">{#N/A,#N/A,TRUE,"Basic";#N/A,#N/A,TRUE,"EXT-TABLE";#N/A,#N/A,TRUE,"STEEL";#N/A,#N/A,TRUE,"INT-Table";#N/A,#N/A,TRUE,"STEEL";#N/A,#N/A,TRUE,"Door"}</definedName>
    <definedName name="vffsfs_3_2" hidden="1">{#N/A,#N/A,TRUE,"Basic";#N/A,#N/A,TRUE,"EXT-TABLE";#N/A,#N/A,TRUE,"STEEL";#N/A,#N/A,TRUE,"INT-Table";#N/A,#N/A,TRUE,"STEEL";#N/A,#N/A,TRUE,"Door"}</definedName>
    <definedName name="vffsfs_4" localSheetId="3" hidden="1">{#N/A,#N/A,TRUE,"Basic";#N/A,#N/A,TRUE,"EXT-TABLE";#N/A,#N/A,TRUE,"STEEL";#N/A,#N/A,TRUE,"INT-Table";#N/A,#N/A,TRUE,"STEEL";#N/A,#N/A,TRUE,"Door"}</definedName>
    <definedName name="vffsfs_4" localSheetId="2" hidden="1">{#N/A,#N/A,TRUE,"Basic";#N/A,#N/A,TRUE,"EXT-TABLE";#N/A,#N/A,TRUE,"STEEL";#N/A,#N/A,TRUE,"INT-Table";#N/A,#N/A,TRUE,"STEEL";#N/A,#N/A,TRUE,"Door"}</definedName>
    <definedName name="vffsfs_4" localSheetId="4" hidden="1">{#N/A,#N/A,TRUE,"Basic";#N/A,#N/A,TRUE,"EXT-TABLE";#N/A,#N/A,TRUE,"STEEL";#N/A,#N/A,TRUE,"INT-Table";#N/A,#N/A,TRUE,"STEEL";#N/A,#N/A,TRUE,"Door"}</definedName>
    <definedName name="vffsfs_4" localSheetId="16" hidden="1">{#N/A,#N/A,TRUE,"Basic";#N/A,#N/A,TRUE,"EXT-TABLE";#N/A,#N/A,TRUE,"STEEL";#N/A,#N/A,TRUE,"INT-Table";#N/A,#N/A,TRUE,"STEEL";#N/A,#N/A,TRUE,"Door"}</definedName>
    <definedName name="vffsfs_4" localSheetId="21" hidden="1">{#N/A,#N/A,TRUE,"Basic";#N/A,#N/A,TRUE,"EXT-TABLE";#N/A,#N/A,TRUE,"STEEL";#N/A,#N/A,TRUE,"INT-Table";#N/A,#N/A,TRUE,"STEEL";#N/A,#N/A,TRUE,"Door"}</definedName>
    <definedName name="vffsfs_4" localSheetId="5" hidden="1">{#N/A,#N/A,TRUE,"Basic";#N/A,#N/A,TRUE,"EXT-TABLE";#N/A,#N/A,TRUE,"STEEL";#N/A,#N/A,TRUE,"INT-Table";#N/A,#N/A,TRUE,"STEEL";#N/A,#N/A,TRUE,"Door"}</definedName>
    <definedName name="vffsfs_4" localSheetId="13" hidden="1">{#N/A,#N/A,TRUE,"Basic";#N/A,#N/A,TRUE,"EXT-TABLE";#N/A,#N/A,TRUE,"STEEL";#N/A,#N/A,TRUE,"INT-Table";#N/A,#N/A,TRUE,"STEEL";#N/A,#N/A,TRUE,"Door"}</definedName>
    <definedName name="vffsfs_4" localSheetId="14" hidden="1">{#N/A,#N/A,TRUE,"Basic";#N/A,#N/A,TRUE,"EXT-TABLE";#N/A,#N/A,TRUE,"STEEL";#N/A,#N/A,TRUE,"INT-Table";#N/A,#N/A,TRUE,"STEEL";#N/A,#N/A,TRUE,"Door"}</definedName>
    <definedName name="vffsfs_4" localSheetId="15" hidden="1">{#N/A,#N/A,TRUE,"Basic";#N/A,#N/A,TRUE,"EXT-TABLE";#N/A,#N/A,TRUE,"STEEL";#N/A,#N/A,TRUE,"INT-Table";#N/A,#N/A,TRUE,"STEEL";#N/A,#N/A,TRUE,"Door"}</definedName>
    <definedName name="vffsfs_4" hidden="1">{#N/A,#N/A,TRUE,"Basic";#N/A,#N/A,TRUE,"EXT-TABLE";#N/A,#N/A,TRUE,"STEEL";#N/A,#N/A,TRUE,"INT-Table";#N/A,#N/A,TRUE,"STEEL";#N/A,#N/A,TRUE,"Door"}</definedName>
    <definedName name="vffsfs_4_1" localSheetId="3" hidden="1">{#N/A,#N/A,TRUE,"Basic";#N/A,#N/A,TRUE,"EXT-TABLE";#N/A,#N/A,TRUE,"STEEL";#N/A,#N/A,TRUE,"INT-Table";#N/A,#N/A,TRUE,"STEEL";#N/A,#N/A,TRUE,"Door"}</definedName>
    <definedName name="vffsfs_4_1" localSheetId="2" hidden="1">{#N/A,#N/A,TRUE,"Basic";#N/A,#N/A,TRUE,"EXT-TABLE";#N/A,#N/A,TRUE,"STEEL";#N/A,#N/A,TRUE,"INT-Table";#N/A,#N/A,TRUE,"STEEL";#N/A,#N/A,TRUE,"Door"}</definedName>
    <definedName name="vffsfs_4_1" localSheetId="4" hidden="1">{#N/A,#N/A,TRUE,"Basic";#N/A,#N/A,TRUE,"EXT-TABLE";#N/A,#N/A,TRUE,"STEEL";#N/A,#N/A,TRUE,"INT-Table";#N/A,#N/A,TRUE,"STEEL";#N/A,#N/A,TRUE,"Door"}</definedName>
    <definedName name="vffsfs_4_1" localSheetId="16" hidden="1">{#N/A,#N/A,TRUE,"Basic";#N/A,#N/A,TRUE,"EXT-TABLE";#N/A,#N/A,TRUE,"STEEL";#N/A,#N/A,TRUE,"INT-Table";#N/A,#N/A,TRUE,"STEEL";#N/A,#N/A,TRUE,"Door"}</definedName>
    <definedName name="vffsfs_4_1" localSheetId="21" hidden="1">{#N/A,#N/A,TRUE,"Basic";#N/A,#N/A,TRUE,"EXT-TABLE";#N/A,#N/A,TRUE,"STEEL";#N/A,#N/A,TRUE,"INT-Table";#N/A,#N/A,TRUE,"STEEL";#N/A,#N/A,TRUE,"Door"}</definedName>
    <definedName name="vffsfs_4_1" localSheetId="5" hidden="1">{#N/A,#N/A,TRUE,"Basic";#N/A,#N/A,TRUE,"EXT-TABLE";#N/A,#N/A,TRUE,"STEEL";#N/A,#N/A,TRUE,"INT-Table";#N/A,#N/A,TRUE,"STEEL";#N/A,#N/A,TRUE,"Door"}</definedName>
    <definedName name="vffsfs_4_1" localSheetId="13" hidden="1">{#N/A,#N/A,TRUE,"Basic";#N/A,#N/A,TRUE,"EXT-TABLE";#N/A,#N/A,TRUE,"STEEL";#N/A,#N/A,TRUE,"INT-Table";#N/A,#N/A,TRUE,"STEEL";#N/A,#N/A,TRUE,"Door"}</definedName>
    <definedName name="vffsfs_4_1" localSheetId="14" hidden="1">{#N/A,#N/A,TRUE,"Basic";#N/A,#N/A,TRUE,"EXT-TABLE";#N/A,#N/A,TRUE,"STEEL";#N/A,#N/A,TRUE,"INT-Table";#N/A,#N/A,TRUE,"STEEL";#N/A,#N/A,TRUE,"Door"}</definedName>
    <definedName name="vffsfs_4_1" localSheetId="15" hidden="1">{#N/A,#N/A,TRUE,"Basic";#N/A,#N/A,TRUE,"EXT-TABLE";#N/A,#N/A,TRUE,"STEEL";#N/A,#N/A,TRUE,"INT-Table";#N/A,#N/A,TRUE,"STEEL";#N/A,#N/A,TRUE,"Door"}</definedName>
    <definedName name="vffsfs_4_1" hidden="1">{#N/A,#N/A,TRUE,"Basic";#N/A,#N/A,TRUE,"EXT-TABLE";#N/A,#N/A,TRUE,"STEEL";#N/A,#N/A,TRUE,"INT-Table";#N/A,#N/A,TRUE,"STEEL";#N/A,#N/A,TRUE,"Door"}</definedName>
    <definedName name="vffsfs_4_2" localSheetId="3" hidden="1">{#N/A,#N/A,TRUE,"Basic";#N/A,#N/A,TRUE,"EXT-TABLE";#N/A,#N/A,TRUE,"STEEL";#N/A,#N/A,TRUE,"INT-Table";#N/A,#N/A,TRUE,"STEEL";#N/A,#N/A,TRUE,"Door"}</definedName>
    <definedName name="vffsfs_4_2" localSheetId="2" hidden="1">{#N/A,#N/A,TRUE,"Basic";#N/A,#N/A,TRUE,"EXT-TABLE";#N/A,#N/A,TRUE,"STEEL";#N/A,#N/A,TRUE,"INT-Table";#N/A,#N/A,TRUE,"STEEL";#N/A,#N/A,TRUE,"Door"}</definedName>
    <definedName name="vffsfs_4_2" localSheetId="4" hidden="1">{#N/A,#N/A,TRUE,"Basic";#N/A,#N/A,TRUE,"EXT-TABLE";#N/A,#N/A,TRUE,"STEEL";#N/A,#N/A,TRUE,"INT-Table";#N/A,#N/A,TRUE,"STEEL";#N/A,#N/A,TRUE,"Door"}</definedName>
    <definedName name="vffsfs_4_2" localSheetId="16" hidden="1">{#N/A,#N/A,TRUE,"Basic";#N/A,#N/A,TRUE,"EXT-TABLE";#N/A,#N/A,TRUE,"STEEL";#N/A,#N/A,TRUE,"INT-Table";#N/A,#N/A,TRUE,"STEEL";#N/A,#N/A,TRUE,"Door"}</definedName>
    <definedName name="vffsfs_4_2" localSheetId="21" hidden="1">{#N/A,#N/A,TRUE,"Basic";#N/A,#N/A,TRUE,"EXT-TABLE";#N/A,#N/A,TRUE,"STEEL";#N/A,#N/A,TRUE,"INT-Table";#N/A,#N/A,TRUE,"STEEL";#N/A,#N/A,TRUE,"Door"}</definedName>
    <definedName name="vffsfs_4_2" localSheetId="5" hidden="1">{#N/A,#N/A,TRUE,"Basic";#N/A,#N/A,TRUE,"EXT-TABLE";#N/A,#N/A,TRUE,"STEEL";#N/A,#N/A,TRUE,"INT-Table";#N/A,#N/A,TRUE,"STEEL";#N/A,#N/A,TRUE,"Door"}</definedName>
    <definedName name="vffsfs_4_2" localSheetId="13" hidden="1">{#N/A,#N/A,TRUE,"Basic";#N/A,#N/A,TRUE,"EXT-TABLE";#N/A,#N/A,TRUE,"STEEL";#N/A,#N/A,TRUE,"INT-Table";#N/A,#N/A,TRUE,"STEEL";#N/A,#N/A,TRUE,"Door"}</definedName>
    <definedName name="vffsfs_4_2" localSheetId="14" hidden="1">{#N/A,#N/A,TRUE,"Basic";#N/A,#N/A,TRUE,"EXT-TABLE";#N/A,#N/A,TRUE,"STEEL";#N/A,#N/A,TRUE,"INT-Table";#N/A,#N/A,TRUE,"STEEL";#N/A,#N/A,TRUE,"Door"}</definedName>
    <definedName name="vffsfs_4_2" localSheetId="15" hidden="1">{#N/A,#N/A,TRUE,"Basic";#N/A,#N/A,TRUE,"EXT-TABLE";#N/A,#N/A,TRUE,"STEEL";#N/A,#N/A,TRUE,"INT-Table";#N/A,#N/A,TRUE,"STEEL";#N/A,#N/A,TRUE,"Door"}</definedName>
    <definedName name="vffsfs_4_2" hidden="1">{#N/A,#N/A,TRUE,"Basic";#N/A,#N/A,TRUE,"EXT-TABLE";#N/A,#N/A,TRUE,"STEEL";#N/A,#N/A,TRUE,"INT-Table";#N/A,#N/A,TRUE,"STEEL";#N/A,#N/A,TRUE,"Door"}</definedName>
    <definedName name="vffsfs_5" localSheetId="3" hidden="1">{#N/A,#N/A,TRUE,"Basic";#N/A,#N/A,TRUE,"EXT-TABLE";#N/A,#N/A,TRUE,"STEEL";#N/A,#N/A,TRUE,"INT-Table";#N/A,#N/A,TRUE,"STEEL";#N/A,#N/A,TRUE,"Door"}</definedName>
    <definedName name="vffsfs_5" localSheetId="2" hidden="1">{#N/A,#N/A,TRUE,"Basic";#N/A,#N/A,TRUE,"EXT-TABLE";#N/A,#N/A,TRUE,"STEEL";#N/A,#N/A,TRUE,"INT-Table";#N/A,#N/A,TRUE,"STEEL";#N/A,#N/A,TRUE,"Door"}</definedName>
    <definedName name="vffsfs_5" localSheetId="4" hidden="1">{#N/A,#N/A,TRUE,"Basic";#N/A,#N/A,TRUE,"EXT-TABLE";#N/A,#N/A,TRUE,"STEEL";#N/A,#N/A,TRUE,"INT-Table";#N/A,#N/A,TRUE,"STEEL";#N/A,#N/A,TRUE,"Door"}</definedName>
    <definedName name="vffsfs_5" localSheetId="16" hidden="1">{#N/A,#N/A,TRUE,"Basic";#N/A,#N/A,TRUE,"EXT-TABLE";#N/A,#N/A,TRUE,"STEEL";#N/A,#N/A,TRUE,"INT-Table";#N/A,#N/A,TRUE,"STEEL";#N/A,#N/A,TRUE,"Door"}</definedName>
    <definedName name="vffsfs_5" localSheetId="21" hidden="1">{#N/A,#N/A,TRUE,"Basic";#N/A,#N/A,TRUE,"EXT-TABLE";#N/A,#N/A,TRUE,"STEEL";#N/A,#N/A,TRUE,"INT-Table";#N/A,#N/A,TRUE,"STEEL";#N/A,#N/A,TRUE,"Door"}</definedName>
    <definedName name="vffsfs_5" localSheetId="5" hidden="1">{#N/A,#N/A,TRUE,"Basic";#N/A,#N/A,TRUE,"EXT-TABLE";#N/A,#N/A,TRUE,"STEEL";#N/A,#N/A,TRUE,"INT-Table";#N/A,#N/A,TRUE,"STEEL";#N/A,#N/A,TRUE,"Door"}</definedName>
    <definedName name="vffsfs_5" localSheetId="13" hidden="1">{#N/A,#N/A,TRUE,"Basic";#N/A,#N/A,TRUE,"EXT-TABLE";#N/A,#N/A,TRUE,"STEEL";#N/A,#N/A,TRUE,"INT-Table";#N/A,#N/A,TRUE,"STEEL";#N/A,#N/A,TRUE,"Door"}</definedName>
    <definedName name="vffsfs_5" localSheetId="14" hidden="1">{#N/A,#N/A,TRUE,"Basic";#N/A,#N/A,TRUE,"EXT-TABLE";#N/A,#N/A,TRUE,"STEEL";#N/A,#N/A,TRUE,"INT-Table";#N/A,#N/A,TRUE,"STEEL";#N/A,#N/A,TRUE,"Door"}</definedName>
    <definedName name="vffsfs_5" localSheetId="15" hidden="1">{#N/A,#N/A,TRUE,"Basic";#N/A,#N/A,TRUE,"EXT-TABLE";#N/A,#N/A,TRUE,"STEEL";#N/A,#N/A,TRUE,"INT-Table";#N/A,#N/A,TRUE,"STEEL";#N/A,#N/A,TRUE,"Door"}</definedName>
    <definedName name="vffsfs_5" hidden="1">{#N/A,#N/A,TRUE,"Basic";#N/A,#N/A,TRUE,"EXT-TABLE";#N/A,#N/A,TRUE,"STEEL";#N/A,#N/A,TRUE,"INT-Table";#N/A,#N/A,TRUE,"STEEL";#N/A,#N/A,TRUE,"Door"}</definedName>
    <definedName name="vffsfs_5_1" localSheetId="3" hidden="1">{#N/A,#N/A,TRUE,"Basic";#N/A,#N/A,TRUE,"EXT-TABLE";#N/A,#N/A,TRUE,"STEEL";#N/A,#N/A,TRUE,"INT-Table";#N/A,#N/A,TRUE,"STEEL";#N/A,#N/A,TRUE,"Door"}</definedName>
    <definedName name="vffsfs_5_1" localSheetId="2" hidden="1">{#N/A,#N/A,TRUE,"Basic";#N/A,#N/A,TRUE,"EXT-TABLE";#N/A,#N/A,TRUE,"STEEL";#N/A,#N/A,TRUE,"INT-Table";#N/A,#N/A,TRUE,"STEEL";#N/A,#N/A,TRUE,"Door"}</definedName>
    <definedName name="vffsfs_5_1" localSheetId="4" hidden="1">{#N/A,#N/A,TRUE,"Basic";#N/A,#N/A,TRUE,"EXT-TABLE";#N/A,#N/A,TRUE,"STEEL";#N/A,#N/A,TRUE,"INT-Table";#N/A,#N/A,TRUE,"STEEL";#N/A,#N/A,TRUE,"Door"}</definedName>
    <definedName name="vffsfs_5_1" localSheetId="16" hidden="1">{#N/A,#N/A,TRUE,"Basic";#N/A,#N/A,TRUE,"EXT-TABLE";#N/A,#N/A,TRUE,"STEEL";#N/A,#N/A,TRUE,"INT-Table";#N/A,#N/A,TRUE,"STEEL";#N/A,#N/A,TRUE,"Door"}</definedName>
    <definedName name="vffsfs_5_1" localSheetId="21" hidden="1">{#N/A,#N/A,TRUE,"Basic";#N/A,#N/A,TRUE,"EXT-TABLE";#N/A,#N/A,TRUE,"STEEL";#N/A,#N/A,TRUE,"INT-Table";#N/A,#N/A,TRUE,"STEEL";#N/A,#N/A,TRUE,"Door"}</definedName>
    <definedName name="vffsfs_5_1" localSheetId="5" hidden="1">{#N/A,#N/A,TRUE,"Basic";#N/A,#N/A,TRUE,"EXT-TABLE";#N/A,#N/A,TRUE,"STEEL";#N/A,#N/A,TRUE,"INT-Table";#N/A,#N/A,TRUE,"STEEL";#N/A,#N/A,TRUE,"Door"}</definedName>
    <definedName name="vffsfs_5_1" localSheetId="13" hidden="1">{#N/A,#N/A,TRUE,"Basic";#N/A,#N/A,TRUE,"EXT-TABLE";#N/A,#N/A,TRUE,"STEEL";#N/A,#N/A,TRUE,"INT-Table";#N/A,#N/A,TRUE,"STEEL";#N/A,#N/A,TRUE,"Door"}</definedName>
    <definedName name="vffsfs_5_1" localSheetId="14" hidden="1">{#N/A,#N/A,TRUE,"Basic";#N/A,#N/A,TRUE,"EXT-TABLE";#N/A,#N/A,TRUE,"STEEL";#N/A,#N/A,TRUE,"INT-Table";#N/A,#N/A,TRUE,"STEEL";#N/A,#N/A,TRUE,"Door"}</definedName>
    <definedName name="vffsfs_5_1" localSheetId="15" hidden="1">{#N/A,#N/A,TRUE,"Basic";#N/A,#N/A,TRUE,"EXT-TABLE";#N/A,#N/A,TRUE,"STEEL";#N/A,#N/A,TRUE,"INT-Table";#N/A,#N/A,TRUE,"STEEL";#N/A,#N/A,TRUE,"Door"}</definedName>
    <definedName name="vffsfs_5_1" hidden="1">{#N/A,#N/A,TRUE,"Basic";#N/A,#N/A,TRUE,"EXT-TABLE";#N/A,#N/A,TRUE,"STEEL";#N/A,#N/A,TRUE,"INT-Table";#N/A,#N/A,TRUE,"STEEL";#N/A,#N/A,TRUE,"Door"}</definedName>
    <definedName name="vffsfs_5_2" localSheetId="3" hidden="1">{#N/A,#N/A,TRUE,"Basic";#N/A,#N/A,TRUE,"EXT-TABLE";#N/A,#N/A,TRUE,"STEEL";#N/A,#N/A,TRUE,"INT-Table";#N/A,#N/A,TRUE,"STEEL";#N/A,#N/A,TRUE,"Door"}</definedName>
    <definedName name="vffsfs_5_2" localSheetId="2" hidden="1">{#N/A,#N/A,TRUE,"Basic";#N/A,#N/A,TRUE,"EXT-TABLE";#N/A,#N/A,TRUE,"STEEL";#N/A,#N/A,TRUE,"INT-Table";#N/A,#N/A,TRUE,"STEEL";#N/A,#N/A,TRUE,"Door"}</definedName>
    <definedName name="vffsfs_5_2" localSheetId="4" hidden="1">{#N/A,#N/A,TRUE,"Basic";#N/A,#N/A,TRUE,"EXT-TABLE";#N/A,#N/A,TRUE,"STEEL";#N/A,#N/A,TRUE,"INT-Table";#N/A,#N/A,TRUE,"STEEL";#N/A,#N/A,TRUE,"Door"}</definedName>
    <definedName name="vffsfs_5_2" localSheetId="16" hidden="1">{#N/A,#N/A,TRUE,"Basic";#N/A,#N/A,TRUE,"EXT-TABLE";#N/A,#N/A,TRUE,"STEEL";#N/A,#N/A,TRUE,"INT-Table";#N/A,#N/A,TRUE,"STEEL";#N/A,#N/A,TRUE,"Door"}</definedName>
    <definedName name="vffsfs_5_2" localSheetId="21" hidden="1">{#N/A,#N/A,TRUE,"Basic";#N/A,#N/A,TRUE,"EXT-TABLE";#N/A,#N/A,TRUE,"STEEL";#N/A,#N/A,TRUE,"INT-Table";#N/A,#N/A,TRUE,"STEEL";#N/A,#N/A,TRUE,"Door"}</definedName>
    <definedName name="vffsfs_5_2" localSheetId="5" hidden="1">{#N/A,#N/A,TRUE,"Basic";#N/A,#N/A,TRUE,"EXT-TABLE";#N/A,#N/A,TRUE,"STEEL";#N/A,#N/A,TRUE,"INT-Table";#N/A,#N/A,TRUE,"STEEL";#N/A,#N/A,TRUE,"Door"}</definedName>
    <definedName name="vffsfs_5_2" localSheetId="13" hidden="1">{#N/A,#N/A,TRUE,"Basic";#N/A,#N/A,TRUE,"EXT-TABLE";#N/A,#N/A,TRUE,"STEEL";#N/A,#N/A,TRUE,"INT-Table";#N/A,#N/A,TRUE,"STEEL";#N/A,#N/A,TRUE,"Door"}</definedName>
    <definedName name="vffsfs_5_2" localSheetId="14" hidden="1">{#N/A,#N/A,TRUE,"Basic";#N/A,#N/A,TRUE,"EXT-TABLE";#N/A,#N/A,TRUE,"STEEL";#N/A,#N/A,TRUE,"INT-Table";#N/A,#N/A,TRUE,"STEEL";#N/A,#N/A,TRUE,"Door"}</definedName>
    <definedName name="vffsfs_5_2" localSheetId="15" hidden="1">{#N/A,#N/A,TRUE,"Basic";#N/A,#N/A,TRUE,"EXT-TABLE";#N/A,#N/A,TRUE,"STEEL";#N/A,#N/A,TRUE,"INT-Table";#N/A,#N/A,TRUE,"STEEL";#N/A,#N/A,TRUE,"Door"}</definedName>
    <definedName name="vffsfs_5_2" hidden="1">{#N/A,#N/A,TRUE,"Basic";#N/A,#N/A,TRUE,"EXT-TABLE";#N/A,#N/A,TRUE,"STEEL";#N/A,#N/A,TRUE,"INT-Table";#N/A,#N/A,TRUE,"STEEL";#N/A,#N/A,TRUE,"Door"}</definedName>
    <definedName name="vhjh" localSheetId="3" hidden="1">{#N/A,#N/A,FALSE,"CCTV"}</definedName>
    <definedName name="vhjh" localSheetId="2" hidden="1">{#N/A,#N/A,FALSE,"CCTV"}</definedName>
    <definedName name="vhjh" localSheetId="4" hidden="1">{#N/A,#N/A,FALSE,"CCTV"}</definedName>
    <definedName name="vhjh" localSheetId="16" hidden="1">{#N/A,#N/A,FALSE,"CCTV"}</definedName>
    <definedName name="vhjh" localSheetId="21" hidden="1">{#N/A,#N/A,FALSE,"CCTV"}</definedName>
    <definedName name="vhjh" localSheetId="5" hidden="1">{#N/A,#N/A,FALSE,"CCTV"}</definedName>
    <definedName name="vhjh" localSheetId="13" hidden="1">{#N/A,#N/A,FALSE,"CCTV"}</definedName>
    <definedName name="vhjh" localSheetId="14" hidden="1">{#N/A,#N/A,FALSE,"CCTV"}</definedName>
    <definedName name="vhjh" localSheetId="15" hidden="1">{#N/A,#N/A,FALSE,"CCTV"}</definedName>
    <definedName name="vhjh" hidden="1">{#N/A,#N/A,FALSE,"CCTV"}</definedName>
    <definedName name="Viet" localSheetId="3" hidden="1">{"'Sheet1'!$L$16"}</definedName>
    <definedName name="Viet" localSheetId="17" hidden="1">{"'Sheet1'!$L$16"}</definedName>
    <definedName name="Viet" localSheetId="9" hidden="1">{"'Sheet1'!$L$16"}</definedName>
    <definedName name="Viet" localSheetId="8" hidden="1">{"'Sheet1'!$L$16"}</definedName>
    <definedName name="Viet" localSheetId="0" hidden="1">{"'Sheet1'!$L$16"}</definedName>
    <definedName name="Viet" localSheetId="10" hidden="1">{"'Sheet1'!$L$16"}</definedName>
    <definedName name="Viet" localSheetId="6" hidden="1">{"'Sheet1'!$L$16"}</definedName>
    <definedName name="Viet" localSheetId="12" hidden="1">{"'Sheet1'!$L$16"}</definedName>
    <definedName name="Viet" localSheetId="11" hidden="1">{"'Sheet1'!$L$16"}</definedName>
    <definedName name="Viet" localSheetId="1" hidden="1">{"'Sheet1'!$L$16"}</definedName>
    <definedName name="Viet" localSheetId="2" hidden="1">{"'Sheet1'!$L$16"}</definedName>
    <definedName name="Viet" localSheetId="4" hidden="1">{"'Sheet1'!$L$16"}</definedName>
    <definedName name="Viet" localSheetId="16" hidden="1">{"'Sheet1'!$L$16"}</definedName>
    <definedName name="Viet" localSheetId="21" hidden="1">{"'Sheet1'!$L$16"}</definedName>
    <definedName name="Viet" localSheetId="5" hidden="1">{"'Sheet1'!$L$16"}</definedName>
    <definedName name="Viet" localSheetId="23" hidden="1">{"'Sheet1'!$L$16"}</definedName>
    <definedName name="Viet" localSheetId="7" hidden="1">{"'Sheet1'!$L$16"}</definedName>
    <definedName name="Viet" localSheetId="13" hidden="1">{"'Sheet1'!$L$16"}</definedName>
    <definedName name="Viet" localSheetId="18" hidden="1">{"'Sheet1'!$L$16"}</definedName>
    <definedName name="Viet" localSheetId="14" hidden="1">{"'Sheet1'!$L$16"}</definedName>
    <definedName name="Viet" localSheetId="15" hidden="1">{"'Sheet1'!$L$16"}</definedName>
    <definedName name="Viet" hidden="1">{"'Sheet1'!$L$16"}</definedName>
    <definedName name="vinert">[104]CondPol!$F$70</definedName>
    <definedName name="vl1p">#REF!</definedName>
    <definedName name="vl3p">#REF!</definedName>
    <definedName name="vlct" localSheetId="3" hidden="1">{"'Sheet1'!$L$16"}</definedName>
    <definedName name="vlct" localSheetId="17" hidden="1">{"'Sheet1'!$L$16"}</definedName>
    <definedName name="vlct" localSheetId="9" hidden="1">{"'Sheet1'!$L$16"}</definedName>
    <definedName name="vlct" localSheetId="8" hidden="1">{"'Sheet1'!$L$16"}</definedName>
    <definedName name="vlct" localSheetId="0" hidden="1">{"'Sheet1'!$L$16"}</definedName>
    <definedName name="vlct" localSheetId="10" hidden="1">{"'Sheet1'!$L$16"}</definedName>
    <definedName name="vlct" localSheetId="6" hidden="1">{"'Sheet1'!$L$16"}</definedName>
    <definedName name="vlct" localSheetId="12" hidden="1">{"'Sheet1'!$L$16"}</definedName>
    <definedName name="vlct" localSheetId="11" hidden="1">{"'Sheet1'!$L$16"}</definedName>
    <definedName name="vlct" localSheetId="1" hidden="1">{"'Sheet1'!$L$16"}</definedName>
    <definedName name="vlct" localSheetId="2" hidden="1">{"'Sheet1'!$L$16"}</definedName>
    <definedName name="vlct" localSheetId="4" hidden="1">{"'Sheet1'!$L$16"}</definedName>
    <definedName name="vlct" localSheetId="16" hidden="1">{"'Sheet1'!$L$16"}</definedName>
    <definedName name="vlct" localSheetId="21" hidden="1">{"'Sheet1'!$L$16"}</definedName>
    <definedName name="vlct" localSheetId="5" hidden="1">{"'Sheet1'!$L$16"}</definedName>
    <definedName name="vlct" localSheetId="23" hidden="1">{"'Sheet1'!$L$16"}</definedName>
    <definedName name="vlct" localSheetId="7" hidden="1">{"'Sheet1'!$L$16"}</definedName>
    <definedName name="vlct" localSheetId="13" hidden="1">{"'Sheet1'!$L$16"}</definedName>
    <definedName name="vlct" localSheetId="18" hidden="1">{"'Sheet1'!$L$16"}</definedName>
    <definedName name="vlct" localSheetId="14" hidden="1">{"'Sheet1'!$L$16"}</definedName>
    <definedName name="vlct" localSheetId="15" hidden="1">{"'Sheet1'!$L$16"}</definedName>
    <definedName name="vlct" hidden="1">{"'Sheet1'!$L$16"}</definedName>
    <definedName name="vldn400">#REF!</definedName>
    <definedName name="vldn600">#REF!</definedName>
    <definedName name="vltram">#REF!</definedName>
    <definedName name="vn" localSheetId="3" hidden="1">{"'Sheet1'!$L$16"}</definedName>
    <definedName name="vn" localSheetId="2" hidden="1">{"'Sheet1'!$L$16"}</definedName>
    <definedName name="vn" localSheetId="4" hidden="1">{"'Sheet1'!$L$16"}</definedName>
    <definedName name="vn" localSheetId="16" hidden="1">{"'Sheet1'!$L$16"}</definedName>
    <definedName name="vn" localSheetId="21" hidden="1">{"'Sheet1'!$L$16"}</definedName>
    <definedName name="vn" localSheetId="5" hidden="1">{"'Sheet1'!$L$16"}</definedName>
    <definedName name="vn" localSheetId="13" hidden="1">{"'Sheet1'!$L$16"}</definedName>
    <definedName name="vn" localSheetId="14" hidden="1">{"'Sheet1'!$L$16"}</definedName>
    <definedName name="vn" localSheetId="15" hidden="1">{"'Sheet1'!$L$16"}</definedName>
    <definedName name="vn" hidden="1">{"'Sheet1'!$L$16"}</definedName>
    <definedName name="voldiam" localSheetId="3">[98]Tech.!$X$6:$Y$12</definedName>
    <definedName name="voldiam" localSheetId="2">[98]Tech.!$X$6:$Y$12</definedName>
    <definedName name="voldiam" localSheetId="4">[98]Tech.!$X$6:$Y$12</definedName>
    <definedName name="voldiam" localSheetId="16">[98]Tech.!$X$6:$Y$12</definedName>
    <definedName name="voldiam" localSheetId="21">[98]Tech.!$X$6:$Y$12</definedName>
    <definedName name="voldiam" localSheetId="5">[98]Tech.!$X$6:$Y$12</definedName>
    <definedName name="voldiam" localSheetId="13">[98]Tech.!$X$6:$Y$12</definedName>
    <definedName name="voldiam" localSheetId="18">[98]Tech.!$X$6:$Y$12</definedName>
    <definedName name="voldiam" localSheetId="14">[98]Tech.!$X$6:$Y$12</definedName>
    <definedName name="voldiam" localSheetId="15">[98]Tech.!$X$6:$Y$12</definedName>
    <definedName name="voldiam">[98]Tech.!$X$6:$Y$12</definedName>
    <definedName name="VQH" hidden="1">#REF!</definedName>
    <definedName name="vr3p">#REF!</definedName>
    <definedName name="vs">#REF!</definedName>
    <definedName name="VSD" localSheetId="23">#REF!</definedName>
    <definedName name="VSD">#REF!</definedName>
    <definedName name="vsdim0">#REF!</definedName>
    <definedName name="vtot">[104]CondPol!$F$71</definedName>
    <definedName name="vv" localSheetId="3" hidden="1">{#N/A,#N/A,TRUE,"Mhr_Sum"}</definedName>
    <definedName name="vv" localSheetId="2" hidden="1">{#N/A,#N/A,TRUE,"Mhr_Sum"}</definedName>
    <definedName name="vv" localSheetId="4" hidden="1">{#N/A,#N/A,TRUE,"Mhr_Sum"}</definedName>
    <definedName name="vv" localSheetId="16" hidden="1">{#N/A,#N/A,TRUE,"Mhr_Sum"}</definedName>
    <definedName name="vv" localSheetId="21" hidden="1">{#N/A,#N/A,TRUE,"Mhr_Sum"}</definedName>
    <definedName name="vv" localSheetId="5" hidden="1">{#N/A,#N/A,TRUE,"Mhr_Sum"}</definedName>
    <definedName name="vv" localSheetId="13" hidden="1">{#N/A,#N/A,TRUE,"Mhr_Sum"}</definedName>
    <definedName name="vv" localSheetId="14" hidden="1">{#N/A,#N/A,TRUE,"Mhr_Sum"}</definedName>
    <definedName name="vv" localSheetId="15" hidden="1">{#N/A,#N/A,TRUE,"Mhr_Sum"}</definedName>
    <definedName name="vv" hidden="1">{#N/A,#N/A,TRUE,"Mhr_Sum"}</definedName>
    <definedName name="VXCVXVXCV"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 localSheetId="3" hidden="1">{"'장비'!$A$3:$M$12"}</definedName>
    <definedName name="W" localSheetId="2" hidden="1">{"'장비'!$A$3:$M$12"}</definedName>
    <definedName name="W" localSheetId="4" hidden="1">{"'장비'!$A$3:$M$12"}</definedName>
    <definedName name="W" localSheetId="16" hidden="1">{"'장비'!$A$3:$M$12"}</definedName>
    <definedName name="W" localSheetId="21" hidden="1">{"'장비'!$A$3:$M$12"}</definedName>
    <definedName name="W" localSheetId="5" hidden="1">{"'장비'!$A$3:$M$12"}</definedName>
    <definedName name="W" localSheetId="13" hidden="1">{"'장비'!$A$3:$M$12"}</definedName>
    <definedName name="W" localSheetId="14" hidden="1">{"'장비'!$A$3:$M$12"}</definedName>
    <definedName name="W" localSheetId="15" hidden="1">{"'장비'!$A$3:$M$12"}</definedName>
    <definedName name="W" hidden="1">{"'장비'!$A$3:$M$12"}</definedName>
    <definedName name="WAGE">#REF!</definedName>
    <definedName name="wall_ship_ipt" localSheetId="23">#REF!</definedName>
    <definedName name="wall_ship_ipt">#REF!</definedName>
    <definedName name="Warranty" localSheetId="3">[51]Summary!$D$21</definedName>
    <definedName name="Warranty" localSheetId="2">[51]Summary!$D$21</definedName>
    <definedName name="Warranty" localSheetId="4">[51]Summary!$D$21</definedName>
    <definedName name="Warranty" localSheetId="16">[51]Summary!$D$21</definedName>
    <definedName name="Warranty" localSheetId="21">[51]Summary!$D$21</definedName>
    <definedName name="Warranty" localSheetId="5">[51]Summary!$D$21</definedName>
    <definedName name="Warranty" localSheetId="13">[51]Summary!$D$21</definedName>
    <definedName name="Warranty" localSheetId="18">[51]Summary!$D$21</definedName>
    <definedName name="Warranty" localSheetId="14">[51]Summary!$D$21</definedName>
    <definedName name="Warranty" localSheetId="15">[51]Summary!$D$21</definedName>
    <definedName name="Warranty">[51]Summary!$D$21</definedName>
    <definedName name="WarrantyTotal" localSheetId="3">[51]Summary!$N$11</definedName>
    <definedName name="WarrantyTotal" localSheetId="2">[51]Summary!$N$11</definedName>
    <definedName name="WarrantyTotal" localSheetId="4">[51]Summary!$N$11</definedName>
    <definedName name="WarrantyTotal" localSheetId="16">[51]Summary!$N$11</definedName>
    <definedName name="WarrantyTotal" localSheetId="21">[51]Summary!$N$11</definedName>
    <definedName name="WarrantyTotal" localSheetId="5">[51]Summary!$N$11</definedName>
    <definedName name="WarrantyTotal" localSheetId="13">[51]Summary!$N$11</definedName>
    <definedName name="WarrantyTotal" localSheetId="18">[51]Summary!$N$11</definedName>
    <definedName name="WarrantyTotal" localSheetId="14">[51]Summary!$N$11</definedName>
    <definedName name="WarrantyTotal" localSheetId="15">[51]Summary!$N$11</definedName>
    <definedName name="WarrantyTotal">[51]Summary!$N$11</definedName>
    <definedName name="Waste" localSheetId="3" hidden="1">{#N/A,#N/A,TRUE,"Basic";#N/A,#N/A,TRUE,"EXT-TABLE";#N/A,#N/A,TRUE,"STEEL";#N/A,#N/A,TRUE,"INT-Table";#N/A,#N/A,TRUE,"STEEL";#N/A,#N/A,TRUE,"Door"}</definedName>
    <definedName name="Waste" localSheetId="2" hidden="1">{#N/A,#N/A,TRUE,"Basic";#N/A,#N/A,TRUE,"EXT-TABLE";#N/A,#N/A,TRUE,"STEEL";#N/A,#N/A,TRUE,"INT-Table";#N/A,#N/A,TRUE,"STEEL";#N/A,#N/A,TRUE,"Door"}</definedName>
    <definedName name="Waste" localSheetId="4" hidden="1">{#N/A,#N/A,TRUE,"Basic";#N/A,#N/A,TRUE,"EXT-TABLE";#N/A,#N/A,TRUE,"STEEL";#N/A,#N/A,TRUE,"INT-Table";#N/A,#N/A,TRUE,"STEEL";#N/A,#N/A,TRUE,"Door"}</definedName>
    <definedName name="Waste" localSheetId="16" hidden="1">{#N/A,#N/A,TRUE,"Basic";#N/A,#N/A,TRUE,"EXT-TABLE";#N/A,#N/A,TRUE,"STEEL";#N/A,#N/A,TRUE,"INT-Table";#N/A,#N/A,TRUE,"STEEL";#N/A,#N/A,TRUE,"Door"}</definedName>
    <definedName name="Waste" localSheetId="21" hidden="1">{#N/A,#N/A,TRUE,"Basic";#N/A,#N/A,TRUE,"EXT-TABLE";#N/A,#N/A,TRUE,"STEEL";#N/A,#N/A,TRUE,"INT-Table";#N/A,#N/A,TRUE,"STEEL";#N/A,#N/A,TRUE,"Door"}</definedName>
    <definedName name="Waste" localSheetId="5" hidden="1">{#N/A,#N/A,TRUE,"Basic";#N/A,#N/A,TRUE,"EXT-TABLE";#N/A,#N/A,TRUE,"STEEL";#N/A,#N/A,TRUE,"INT-Table";#N/A,#N/A,TRUE,"STEEL";#N/A,#N/A,TRUE,"Door"}</definedName>
    <definedName name="Waste" localSheetId="13" hidden="1">{#N/A,#N/A,TRUE,"Basic";#N/A,#N/A,TRUE,"EXT-TABLE";#N/A,#N/A,TRUE,"STEEL";#N/A,#N/A,TRUE,"INT-Table";#N/A,#N/A,TRUE,"STEEL";#N/A,#N/A,TRUE,"Door"}</definedName>
    <definedName name="Waste" localSheetId="14" hidden="1">{#N/A,#N/A,TRUE,"Basic";#N/A,#N/A,TRUE,"EXT-TABLE";#N/A,#N/A,TRUE,"STEEL";#N/A,#N/A,TRUE,"INT-Table";#N/A,#N/A,TRUE,"STEEL";#N/A,#N/A,TRUE,"Door"}</definedName>
    <definedName name="Waste" localSheetId="15" hidden="1">{#N/A,#N/A,TRUE,"Basic";#N/A,#N/A,TRUE,"EXT-TABLE";#N/A,#N/A,TRUE,"STEEL";#N/A,#N/A,TRUE,"INT-Table";#N/A,#N/A,TRUE,"STEEL";#N/A,#N/A,TRUE,"Door"}</definedName>
    <definedName name="Waste" hidden="1">{#N/A,#N/A,TRUE,"Basic";#N/A,#N/A,TRUE,"EXT-TABLE";#N/A,#N/A,TRUE,"STEEL";#N/A,#N/A,TRUE,"INT-Table";#N/A,#N/A,TRUE,"STEEL";#N/A,#N/A,TRUE,"Door"}</definedName>
    <definedName name="Waste_1" localSheetId="3" hidden="1">{#N/A,#N/A,TRUE,"Basic";#N/A,#N/A,TRUE,"EXT-TABLE";#N/A,#N/A,TRUE,"STEEL";#N/A,#N/A,TRUE,"INT-Table";#N/A,#N/A,TRUE,"STEEL";#N/A,#N/A,TRUE,"Door"}</definedName>
    <definedName name="Waste_1" localSheetId="2" hidden="1">{#N/A,#N/A,TRUE,"Basic";#N/A,#N/A,TRUE,"EXT-TABLE";#N/A,#N/A,TRUE,"STEEL";#N/A,#N/A,TRUE,"INT-Table";#N/A,#N/A,TRUE,"STEEL";#N/A,#N/A,TRUE,"Door"}</definedName>
    <definedName name="Waste_1" localSheetId="4" hidden="1">{#N/A,#N/A,TRUE,"Basic";#N/A,#N/A,TRUE,"EXT-TABLE";#N/A,#N/A,TRUE,"STEEL";#N/A,#N/A,TRUE,"INT-Table";#N/A,#N/A,TRUE,"STEEL";#N/A,#N/A,TRUE,"Door"}</definedName>
    <definedName name="Waste_1" localSheetId="16" hidden="1">{#N/A,#N/A,TRUE,"Basic";#N/A,#N/A,TRUE,"EXT-TABLE";#N/A,#N/A,TRUE,"STEEL";#N/A,#N/A,TRUE,"INT-Table";#N/A,#N/A,TRUE,"STEEL";#N/A,#N/A,TRUE,"Door"}</definedName>
    <definedName name="Waste_1" localSheetId="21" hidden="1">{#N/A,#N/A,TRUE,"Basic";#N/A,#N/A,TRUE,"EXT-TABLE";#N/A,#N/A,TRUE,"STEEL";#N/A,#N/A,TRUE,"INT-Table";#N/A,#N/A,TRUE,"STEEL";#N/A,#N/A,TRUE,"Door"}</definedName>
    <definedName name="Waste_1" localSheetId="5" hidden="1">{#N/A,#N/A,TRUE,"Basic";#N/A,#N/A,TRUE,"EXT-TABLE";#N/A,#N/A,TRUE,"STEEL";#N/A,#N/A,TRUE,"INT-Table";#N/A,#N/A,TRUE,"STEEL";#N/A,#N/A,TRUE,"Door"}</definedName>
    <definedName name="Waste_1" localSheetId="13" hidden="1">{#N/A,#N/A,TRUE,"Basic";#N/A,#N/A,TRUE,"EXT-TABLE";#N/A,#N/A,TRUE,"STEEL";#N/A,#N/A,TRUE,"INT-Table";#N/A,#N/A,TRUE,"STEEL";#N/A,#N/A,TRUE,"Door"}</definedName>
    <definedName name="Waste_1" localSheetId="14" hidden="1">{#N/A,#N/A,TRUE,"Basic";#N/A,#N/A,TRUE,"EXT-TABLE";#N/A,#N/A,TRUE,"STEEL";#N/A,#N/A,TRUE,"INT-Table";#N/A,#N/A,TRUE,"STEEL";#N/A,#N/A,TRUE,"Door"}</definedName>
    <definedName name="Waste_1" localSheetId="15" hidden="1">{#N/A,#N/A,TRUE,"Basic";#N/A,#N/A,TRUE,"EXT-TABLE";#N/A,#N/A,TRUE,"STEEL";#N/A,#N/A,TRUE,"INT-Table";#N/A,#N/A,TRUE,"STEEL";#N/A,#N/A,TRUE,"Door"}</definedName>
    <definedName name="Waste_1" hidden="1">{#N/A,#N/A,TRUE,"Basic";#N/A,#N/A,TRUE,"EXT-TABLE";#N/A,#N/A,TRUE,"STEEL";#N/A,#N/A,TRUE,"INT-Table";#N/A,#N/A,TRUE,"STEEL";#N/A,#N/A,TRUE,"Door"}</definedName>
    <definedName name="Waste_1_1" localSheetId="3" hidden="1">{#N/A,#N/A,TRUE,"Basic";#N/A,#N/A,TRUE,"EXT-TABLE";#N/A,#N/A,TRUE,"STEEL";#N/A,#N/A,TRUE,"INT-Table";#N/A,#N/A,TRUE,"STEEL";#N/A,#N/A,TRUE,"Door"}</definedName>
    <definedName name="Waste_1_1" localSheetId="2" hidden="1">{#N/A,#N/A,TRUE,"Basic";#N/A,#N/A,TRUE,"EXT-TABLE";#N/A,#N/A,TRUE,"STEEL";#N/A,#N/A,TRUE,"INT-Table";#N/A,#N/A,TRUE,"STEEL";#N/A,#N/A,TRUE,"Door"}</definedName>
    <definedName name="Waste_1_1" localSheetId="4" hidden="1">{#N/A,#N/A,TRUE,"Basic";#N/A,#N/A,TRUE,"EXT-TABLE";#N/A,#N/A,TRUE,"STEEL";#N/A,#N/A,TRUE,"INT-Table";#N/A,#N/A,TRUE,"STEEL";#N/A,#N/A,TRUE,"Door"}</definedName>
    <definedName name="Waste_1_1" localSheetId="16" hidden="1">{#N/A,#N/A,TRUE,"Basic";#N/A,#N/A,TRUE,"EXT-TABLE";#N/A,#N/A,TRUE,"STEEL";#N/A,#N/A,TRUE,"INT-Table";#N/A,#N/A,TRUE,"STEEL";#N/A,#N/A,TRUE,"Door"}</definedName>
    <definedName name="Waste_1_1" localSheetId="21" hidden="1">{#N/A,#N/A,TRUE,"Basic";#N/A,#N/A,TRUE,"EXT-TABLE";#N/A,#N/A,TRUE,"STEEL";#N/A,#N/A,TRUE,"INT-Table";#N/A,#N/A,TRUE,"STEEL";#N/A,#N/A,TRUE,"Door"}</definedName>
    <definedName name="Waste_1_1" localSheetId="5" hidden="1">{#N/A,#N/A,TRUE,"Basic";#N/A,#N/A,TRUE,"EXT-TABLE";#N/A,#N/A,TRUE,"STEEL";#N/A,#N/A,TRUE,"INT-Table";#N/A,#N/A,TRUE,"STEEL";#N/A,#N/A,TRUE,"Door"}</definedName>
    <definedName name="Waste_1_1" localSheetId="13" hidden="1">{#N/A,#N/A,TRUE,"Basic";#N/A,#N/A,TRUE,"EXT-TABLE";#N/A,#N/A,TRUE,"STEEL";#N/A,#N/A,TRUE,"INT-Table";#N/A,#N/A,TRUE,"STEEL";#N/A,#N/A,TRUE,"Door"}</definedName>
    <definedName name="Waste_1_1" localSheetId="14" hidden="1">{#N/A,#N/A,TRUE,"Basic";#N/A,#N/A,TRUE,"EXT-TABLE";#N/A,#N/A,TRUE,"STEEL";#N/A,#N/A,TRUE,"INT-Table";#N/A,#N/A,TRUE,"STEEL";#N/A,#N/A,TRUE,"Door"}</definedName>
    <definedName name="Waste_1_1" localSheetId="15" hidden="1">{#N/A,#N/A,TRUE,"Basic";#N/A,#N/A,TRUE,"EXT-TABLE";#N/A,#N/A,TRUE,"STEEL";#N/A,#N/A,TRUE,"INT-Table";#N/A,#N/A,TRUE,"STEEL";#N/A,#N/A,TRUE,"Door"}</definedName>
    <definedName name="Waste_1_1" hidden="1">{#N/A,#N/A,TRUE,"Basic";#N/A,#N/A,TRUE,"EXT-TABLE";#N/A,#N/A,TRUE,"STEEL";#N/A,#N/A,TRUE,"INT-Table";#N/A,#N/A,TRUE,"STEEL";#N/A,#N/A,TRUE,"Door"}</definedName>
    <definedName name="Waste_1_2" localSheetId="3" hidden="1">{#N/A,#N/A,TRUE,"Basic";#N/A,#N/A,TRUE,"EXT-TABLE";#N/A,#N/A,TRUE,"STEEL";#N/A,#N/A,TRUE,"INT-Table";#N/A,#N/A,TRUE,"STEEL";#N/A,#N/A,TRUE,"Door"}</definedName>
    <definedName name="Waste_1_2" localSheetId="2" hidden="1">{#N/A,#N/A,TRUE,"Basic";#N/A,#N/A,TRUE,"EXT-TABLE";#N/A,#N/A,TRUE,"STEEL";#N/A,#N/A,TRUE,"INT-Table";#N/A,#N/A,TRUE,"STEEL";#N/A,#N/A,TRUE,"Door"}</definedName>
    <definedName name="Waste_1_2" localSheetId="4" hidden="1">{#N/A,#N/A,TRUE,"Basic";#N/A,#N/A,TRUE,"EXT-TABLE";#N/A,#N/A,TRUE,"STEEL";#N/A,#N/A,TRUE,"INT-Table";#N/A,#N/A,TRUE,"STEEL";#N/A,#N/A,TRUE,"Door"}</definedName>
    <definedName name="Waste_1_2" localSheetId="16" hidden="1">{#N/A,#N/A,TRUE,"Basic";#N/A,#N/A,TRUE,"EXT-TABLE";#N/A,#N/A,TRUE,"STEEL";#N/A,#N/A,TRUE,"INT-Table";#N/A,#N/A,TRUE,"STEEL";#N/A,#N/A,TRUE,"Door"}</definedName>
    <definedName name="Waste_1_2" localSheetId="21" hidden="1">{#N/A,#N/A,TRUE,"Basic";#N/A,#N/A,TRUE,"EXT-TABLE";#N/A,#N/A,TRUE,"STEEL";#N/A,#N/A,TRUE,"INT-Table";#N/A,#N/A,TRUE,"STEEL";#N/A,#N/A,TRUE,"Door"}</definedName>
    <definedName name="Waste_1_2" localSheetId="5" hidden="1">{#N/A,#N/A,TRUE,"Basic";#N/A,#N/A,TRUE,"EXT-TABLE";#N/A,#N/A,TRUE,"STEEL";#N/A,#N/A,TRUE,"INT-Table";#N/A,#N/A,TRUE,"STEEL";#N/A,#N/A,TRUE,"Door"}</definedName>
    <definedName name="Waste_1_2" localSheetId="13" hidden="1">{#N/A,#N/A,TRUE,"Basic";#N/A,#N/A,TRUE,"EXT-TABLE";#N/A,#N/A,TRUE,"STEEL";#N/A,#N/A,TRUE,"INT-Table";#N/A,#N/A,TRUE,"STEEL";#N/A,#N/A,TRUE,"Door"}</definedName>
    <definedName name="Waste_1_2" localSheetId="14" hidden="1">{#N/A,#N/A,TRUE,"Basic";#N/A,#N/A,TRUE,"EXT-TABLE";#N/A,#N/A,TRUE,"STEEL";#N/A,#N/A,TRUE,"INT-Table";#N/A,#N/A,TRUE,"STEEL";#N/A,#N/A,TRUE,"Door"}</definedName>
    <definedName name="Waste_1_2" localSheetId="15" hidden="1">{#N/A,#N/A,TRUE,"Basic";#N/A,#N/A,TRUE,"EXT-TABLE";#N/A,#N/A,TRUE,"STEEL";#N/A,#N/A,TRUE,"INT-Table";#N/A,#N/A,TRUE,"STEEL";#N/A,#N/A,TRUE,"Door"}</definedName>
    <definedName name="Waste_1_2" hidden="1">{#N/A,#N/A,TRUE,"Basic";#N/A,#N/A,TRUE,"EXT-TABLE";#N/A,#N/A,TRUE,"STEEL";#N/A,#N/A,TRUE,"INT-Table";#N/A,#N/A,TRUE,"STEEL";#N/A,#N/A,TRUE,"Door"}</definedName>
    <definedName name="Waste_2" localSheetId="3" hidden="1">{#N/A,#N/A,TRUE,"Basic";#N/A,#N/A,TRUE,"EXT-TABLE";#N/A,#N/A,TRUE,"STEEL";#N/A,#N/A,TRUE,"INT-Table";#N/A,#N/A,TRUE,"STEEL";#N/A,#N/A,TRUE,"Door"}</definedName>
    <definedName name="Waste_2" localSheetId="2" hidden="1">{#N/A,#N/A,TRUE,"Basic";#N/A,#N/A,TRUE,"EXT-TABLE";#N/A,#N/A,TRUE,"STEEL";#N/A,#N/A,TRUE,"INT-Table";#N/A,#N/A,TRUE,"STEEL";#N/A,#N/A,TRUE,"Door"}</definedName>
    <definedName name="Waste_2" localSheetId="4" hidden="1">{#N/A,#N/A,TRUE,"Basic";#N/A,#N/A,TRUE,"EXT-TABLE";#N/A,#N/A,TRUE,"STEEL";#N/A,#N/A,TRUE,"INT-Table";#N/A,#N/A,TRUE,"STEEL";#N/A,#N/A,TRUE,"Door"}</definedName>
    <definedName name="Waste_2" localSheetId="16" hidden="1">{#N/A,#N/A,TRUE,"Basic";#N/A,#N/A,TRUE,"EXT-TABLE";#N/A,#N/A,TRUE,"STEEL";#N/A,#N/A,TRUE,"INT-Table";#N/A,#N/A,TRUE,"STEEL";#N/A,#N/A,TRUE,"Door"}</definedName>
    <definedName name="Waste_2" localSheetId="21" hidden="1">{#N/A,#N/A,TRUE,"Basic";#N/A,#N/A,TRUE,"EXT-TABLE";#N/A,#N/A,TRUE,"STEEL";#N/A,#N/A,TRUE,"INT-Table";#N/A,#N/A,TRUE,"STEEL";#N/A,#N/A,TRUE,"Door"}</definedName>
    <definedName name="Waste_2" localSheetId="5" hidden="1">{#N/A,#N/A,TRUE,"Basic";#N/A,#N/A,TRUE,"EXT-TABLE";#N/A,#N/A,TRUE,"STEEL";#N/A,#N/A,TRUE,"INT-Table";#N/A,#N/A,TRUE,"STEEL";#N/A,#N/A,TRUE,"Door"}</definedName>
    <definedName name="Waste_2" localSheetId="13" hidden="1">{#N/A,#N/A,TRUE,"Basic";#N/A,#N/A,TRUE,"EXT-TABLE";#N/A,#N/A,TRUE,"STEEL";#N/A,#N/A,TRUE,"INT-Table";#N/A,#N/A,TRUE,"STEEL";#N/A,#N/A,TRUE,"Door"}</definedName>
    <definedName name="Waste_2" localSheetId="14" hidden="1">{#N/A,#N/A,TRUE,"Basic";#N/A,#N/A,TRUE,"EXT-TABLE";#N/A,#N/A,TRUE,"STEEL";#N/A,#N/A,TRUE,"INT-Table";#N/A,#N/A,TRUE,"STEEL";#N/A,#N/A,TRUE,"Door"}</definedName>
    <definedName name="Waste_2" localSheetId="15" hidden="1">{#N/A,#N/A,TRUE,"Basic";#N/A,#N/A,TRUE,"EXT-TABLE";#N/A,#N/A,TRUE,"STEEL";#N/A,#N/A,TRUE,"INT-Table";#N/A,#N/A,TRUE,"STEEL";#N/A,#N/A,TRUE,"Door"}</definedName>
    <definedName name="Waste_2" hidden="1">{#N/A,#N/A,TRUE,"Basic";#N/A,#N/A,TRUE,"EXT-TABLE";#N/A,#N/A,TRUE,"STEEL";#N/A,#N/A,TRUE,"INT-Table";#N/A,#N/A,TRUE,"STEEL";#N/A,#N/A,TRUE,"Door"}</definedName>
    <definedName name="Waste_2_1" localSheetId="3" hidden="1">{#N/A,#N/A,TRUE,"Basic";#N/A,#N/A,TRUE,"EXT-TABLE";#N/A,#N/A,TRUE,"STEEL";#N/A,#N/A,TRUE,"INT-Table";#N/A,#N/A,TRUE,"STEEL";#N/A,#N/A,TRUE,"Door"}</definedName>
    <definedName name="Waste_2_1" localSheetId="2" hidden="1">{#N/A,#N/A,TRUE,"Basic";#N/A,#N/A,TRUE,"EXT-TABLE";#N/A,#N/A,TRUE,"STEEL";#N/A,#N/A,TRUE,"INT-Table";#N/A,#N/A,TRUE,"STEEL";#N/A,#N/A,TRUE,"Door"}</definedName>
    <definedName name="Waste_2_1" localSheetId="4" hidden="1">{#N/A,#N/A,TRUE,"Basic";#N/A,#N/A,TRUE,"EXT-TABLE";#N/A,#N/A,TRUE,"STEEL";#N/A,#N/A,TRUE,"INT-Table";#N/A,#N/A,TRUE,"STEEL";#N/A,#N/A,TRUE,"Door"}</definedName>
    <definedName name="Waste_2_1" localSheetId="16" hidden="1">{#N/A,#N/A,TRUE,"Basic";#N/A,#N/A,TRUE,"EXT-TABLE";#N/A,#N/A,TRUE,"STEEL";#N/A,#N/A,TRUE,"INT-Table";#N/A,#N/A,TRUE,"STEEL";#N/A,#N/A,TRUE,"Door"}</definedName>
    <definedName name="Waste_2_1" localSheetId="21" hidden="1">{#N/A,#N/A,TRUE,"Basic";#N/A,#N/A,TRUE,"EXT-TABLE";#N/A,#N/A,TRUE,"STEEL";#N/A,#N/A,TRUE,"INT-Table";#N/A,#N/A,TRUE,"STEEL";#N/A,#N/A,TRUE,"Door"}</definedName>
    <definedName name="Waste_2_1" localSheetId="5" hidden="1">{#N/A,#N/A,TRUE,"Basic";#N/A,#N/A,TRUE,"EXT-TABLE";#N/A,#N/A,TRUE,"STEEL";#N/A,#N/A,TRUE,"INT-Table";#N/A,#N/A,TRUE,"STEEL";#N/A,#N/A,TRUE,"Door"}</definedName>
    <definedName name="Waste_2_1" localSheetId="13" hidden="1">{#N/A,#N/A,TRUE,"Basic";#N/A,#N/A,TRUE,"EXT-TABLE";#N/A,#N/A,TRUE,"STEEL";#N/A,#N/A,TRUE,"INT-Table";#N/A,#N/A,TRUE,"STEEL";#N/A,#N/A,TRUE,"Door"}</definedName>
    <definedName name="Waste_2_1" localSheetId="14" hidden="1">{#N/A,#N/A,TRUE,"Basic";#N/A,#N/A,TRUE,"EXT-TABLE";#N/A,#N/A,TRUE,"STEEL";#N/A,#N/A,TRUE,"INT-Table";#N/A,#N/A,TRUE,"STEEL";#N/A,#N/A,TRUE,"Door"}</definedName>
    <definedName name="Waste_2_1" localSheetId="15" hidden="1">{#N/A,#N/A,TRUE,"Basic";#N/A,#N/A,TRUE,"EXT-TABLE";#N/A,#N/A,TRUE,"STEEL";#N/A,#N/A,TRUE,"INT-Table";#N/A,#N/A,TRUE,"STEEL";#N/A,#N/A,TRUE,"Door"}</definedName>
    <definedName name="Waste_2_1" hidden="1">{#N/A,#N/A,TRUE,"Basic";#N/A,#N/A,TRUE,"EXT-TABLE";#N/A,#N/A,TRUE,"STEEL";#N/A,#N/A,TRUE,"INT-Table";#N/A,#N/A,TRUE,"STEEL";#N/A,#N/A,TRUE,"Door"}</definedName>
    <definedName name="Waste_2_2" localSheetId="3" hidden="1">{#N/A,#N/A,TRUE,"Basic";#N/A,#N/A,TRUE,"EXT-TABLE";#N/A,#N/A,TRUE,"STEEL";#N/A,#N/A,TRUE,"INT-Table";#N/A,#N/A,TRUE,"STEEL";#N/A,#N/A,TRUE,"Door"}</definedName>
    <definedName name="Waste_2_2" localSheetId="2" hidden="1">{#N/A,#N/A,TRUE,"Basic";#N/A,#N/A,TRUE,"EXT-TABLE";#N/A,#N/A,TRUE,"STEEL";#N/A,#N/A,TRUE,"INT-Table";#N/A,#N/A,TRUE,"STEEL";#N/A,#N/A,TRUE,"Door"}</definedName>
    <definedName name="Waste_2_2" localSheetId="4" hidden="1">{#N/A,#N/A,TRUE,"Basic";#N/A,#N/A,TRUE,"EXT-TABLE";#N/A,#N/A,TRUE,"STEEL";#N/A,#N/A,TRUE,"INT-Table";#N/A,#N/A,TRUE,"STEEL";#N/A,#N/A,TRUE,"Door"}</definedName>
    <definedName name="Waste_2_2" localSheetId="16" hidden="1">{#N/A,#N/A,TRUE,"Basic";#N/A,#N/A,TRUE,"EXT-TABLE";#N/A,#N/A,TRUE,"STEEL";#N/A,#N/A,TRUE,"INT-Table";#N/A,#N/A,TRUE,"STEEL";#N/A,#N/A,TRUE,"Door"}</definedName>
    <definedName name="Waste_2_2" localSheetId="21" hidden="1">{#N/A,#N/A,TRUE,"Basic";#N/A,#N/A,TRUE,"EXT-TABLE";#N/A,#N/A,TRUE,"STEEL";#N/A,#N/A,TRUE,"INT-Table";#N/A,#N/A,TRUE,"STEEL";#N/A,#N/A,TRUE,"Door"}</definedName>
    <definedName name="Waste_2_2" localSheetId="5" hidden="1">{#N/A,#N/A,TRUE,"Basic";#N/A,#N/A,TRUE,"EXT-TABLE";#N/A,#N/A,TRUE,"STEEL";#N/A,#N/A,TRUE,"INT-Table";#N/A,#N/A,TRUE,"STEEL";#N/A,#N/A,TRUE,"Door"}</definedName>
    <definedName name="Waste_2_2" localSheetId="13" hidden="1">{#N/A,#N/A,TRUE,"Basic";#N/A,#N/A,TRUE,"EXT-TABLE";#N/A,#N/A,TRUE,"STEEL";#N/A,#N/A,TRUE,"INT-Table";#N/A,#N/A,TRUE,"STEEL";#N/A,#N/A,TRUE,"Door"}</definedName>
    <definedName name="Waste_2_2" localSheetId="14" hidden="1">{#N/A,#N/A,TRUE,"Basic";#N/A,#N/A,TRUE,"EXT-TABLE";#N/A,#N/A,TRUE,"STEEL";#N/A,#N/A,TRUE,"INT-Table";#N/A,#N/A,TRUE,"STEEL";#N/A,#N/A,TRUE,"Door"}</definedName>
    <definedName name="Waste_2_2" localSheetId="15" hidden="1">{#N/A,#N/A,TRUE,"Basic";#N/A,#N/A,TRUE,"EXT-TABLE";#N/A,#N/A,TRUE,"STEEL";#N/A,#N/A,TRUE,"INT-Table";#N/A,#N/A,TRUE,"STEEL";#N/A,#N/A,TRUE,"Door"}</definedName>
    <definedName name="Waste_2_2" hidden="1">{#N/A,#N/A,TRUE,"Basic";#N/A,#N/A,TRUE,"EXT-TABLE";#N/A,#N/A,TRUE,"STEEL";#N/A,#N/A,TRUE,"INT-Table";#N/A,#N/A,TRUE,"STEEL";#N/A,#N/A,TRUE,"Door"}</definedName>
    <definedName name="Waste_3" localSheetId="3" hidden="1">{#N/A,#N/A,TRUE,"Basic";#N/A,#N/A,TRUE,"EXT-TABLE";#N/A,#N/A,TRUE,"STEEL";#N/A,#N/A,TRUE,"INT-Table";#N/A,#N/A,TRUE,"STEEL";#N/A,#N/A,TRUE,"Door"}</definedName>
    <definedName name="Waste_3" localSheetId="2" hidden="1">{#N/A,#N/A,TRUE,"Basic";#N/A,#N/A,TRUE,"EXT-TABLE";#N/A,#N/A,TRUE,"STEEL";#N/A,#N/A,TRUE,"INT-Table";#N/A,#N/A,TRUE,"STEEL";#N/A,#N/A,TRUE,"Door"}</definedName>
    <definedName name="Waste_3" localSheetId="4" hidden="1">{#N/A,#N/A,TRUE,"Basic";#N/A,#N/A,TRUE,"EXT-TABLE";#N/A,#N/A,TRUE,"STEEL";#N/A,#N/A,TRUE,"INT-Table";#N/A,#N/A,TRUE,"STEEL";#N/A,#N/A,TRUE,"Door"}</definedName>
    <definedName name="Waste_3" localSheetId="16" hidden="1">{#N/A,#N/A,TRUE,"Basic";#N/A,#N/A,TRUE,"EXT-TABLE";#N/A,#N/A,TRUE,"STEEL";#N/A,#N/A,TRUE,"INT-Table";#N/A,#N/A,TRUE,"STEEL";#N/A,#N/A,TRUE,"Door"}</definedName>
    <definedName name="Waste_3" localSheetId="21" hidden="1">{#N/A,#N/A,TRUE,"Basic";#N/A,#N/A,TRUE,"EXT-TABLE";#N/A,#N/A,TRUE,"STEEL";#N/A,#N/A,TRUE,"INT-Table";#N/A,#N/A,TRUE,"STEEL";#N/A,#N/A,TRUE,"Door"}</definedName>
    <definedName name="Waste_3" localSheetId="5" hidden="1">{#N/A,#N/A,TRUE,"Basic";#N/A,#N/A,TRUE,"EXT-TABLE";#N/A,#N/A,TRUE,"STEEL";#N/A,#N/A,TRUE,"INT-Table";#N/A,#N/A,TRUE,"STEEL";#N/A,#N/A,TRUE,"Door"}</definedName>
    <definedName name="Waste_3" localSheetId="13" hidden="1">{#N/A,#N/A,TRUE,"Basic";#N/A,#N/A,TRUE,"EXT-TABLE";#N/A,#N/A,TRUE,"STEEL";#N/A,#N/A,TRUE,"INT-Table";#N/A,#N/A,TRUE,"STEEL";#N/A,#N/A,TRUE,"Door"}</definedName>
    <definedName name="Waste_3" localSheetId="14" hidden="1">{#N/A,#N/A,TRUE,"Basic";#N/A,#N/A,TRUE,"EXT-TABLE";#N/A,#N/A,TRUE,"STEEL";#N/A,#N/A,TRUE,"INT-Table";#N/A,#N/A,TRUE,"STEEL";#N/A,#N/A,TRUE,"Door"}</definedName>
    <definedName name="Waste_3" localSheetId="15" hidden="1">{#N/A,#N/A,TRUE,"Basic";#N/A,#N/A,TRUE,"EXT-TABLE";#N/A,#N/A,TRUE,"STEEL";#N/A,#N/A,TRUE,"INT-Table";#N/A,#N/A,TRUE,"STEEL";#N/A,#N/A,TRUE,"Door"}</definedName>
    <definedName name="Waste_3" hidden="1">{#N/A,#N/A,TRUE,"Basic";#N/A,#N/A,TRUE,"EXT-TABLE";#N/A,#N/A,TRUE,"STEEL";#N/A,#N/A,TRUE,"INT-Table";#N/A,#N/A,TRUE,"STEEL";#N/A,#N/A,TRUE,"Door"}</definedName>
    <definedName name="Waste_3_1" localSheetId="3" hidden="1">{#N/A,#N/A,TRUE,"Basic";#N/A,#N/A,TRUE,"EXT-TABLE";#N/A,#N/A,TRUE,"STEEL";#N/A,#N/A,TRUE,"INT-Table";#N/A,#N/A,TRUE,"STEEL";#N/A,#N/A,TRUE,"Door"}</definedName>
    <definedName name="Waste_3_1" localSheetId="2" hidden="1">{#N/A,#N/A,TRUE,"Basic";#N/A,#N/A,TRUE,"EXT-TABLE";#N/A,#N/A,TRUE,"STEEL";#N/A,#N/A,TRUE,"INT-Table";#N/A,#N/A,TRUE,"STEEL";#N/A,#N/A,TRUE,"Door"}</definedName>
    <definedName name="Waste_3_1" localSheetId="4" hidden="1">{#N/A,#N/A,TRUE,"Basic";#N/A,#N/A,TRUE,"EXT-TABLE";#N/A,#N/A,TRUE,"STEEL";#N/A,#N/A,TRUE,"INT-Table";#N/A,#N/A,TRUE,"STEEL";#N/A,#N/A,TRUE,"Door"}</definedName>
    <definedName name="Waste_3_1" localSheetId="16" hidden="1">{#N/A,#N/A,TRUE,"Basic";#N/A,#N/A,TRUE,"EXT-TABLE";#N/A,#N/A,TRUE,"STEEL";#N/A,#N/A,TRUE,"INT-Table";#N/A,#N/A,TRUE,"STEEL";#N/A,#N/A,TRUE,"Door"}</definedName>
    <definedName name="Waste_3_1" localSheetId="21" hidden="1">{#N/A,#N/A,TRUE,"Basic";#N/A,#N/A,TRUE,"EXT-TABLE";#N/A,#N/A,TRUE,"STEEL";#N/A,#N/A,TRUE,"INT-Table";#N/A,#N/A,TRUE,"STEEL";#N/A,#N/A,TRUE,"Door"}</definedName>
    <definedName name="Waste_3_1" localSheetId="5" hidden="1">{#N/A,#N/A,TRUE,"Basic";#N/A,#N/A,TRUE,"EXT-TABLE";#N/A,#N/A,TRUE,"STEEL";#N/A,#N/A,TRUE,"INT-Table";#N/A,#N/A,TRUE,"STEEL";#N/A,#N/A,TRUE,"Door"}</definedName>
    <definedName name="Waste_3_1" localSheetId="13" hidden="1">{#N/A,#N/A,TRUE,"Basic";#N/A,#N/A,TRUE,"EXT-TABLE";#N/A,#N/A,TRUE,"STEEL";#N/A,#N/A,TRUE,"INT-Table";#N/A,#N/A,TRUE,"STEEL";#N/A,#N/A,TRUE,"Door"}</definedName>
    <definedName name="Waste_3_1" localSheetId="14" hidden="1">{#N/A,#N/A,TRUE,"Basic";#N/A,#N/A,TRUE,"EXT-TABLE";#N/A,#N/A,TRUE,"STEEL";#N/A,#N/A,TRUE,"INT-Table";#N/A,#N/A,TRUE,"STEEL";#N/A,#N/A,TRUE,"Door"}</definedName>
    <definedName name="Waste_3_1" localSheetId="15" hidden="1">{#N/A,#N/A,TRUE,"Basic";#N/A,#N/A,TRUE,"EXT-TABLE";#N/A,#N/A,TRUE,"STEEL";#N/A,#N/A,TRUE,"INT-Table";#N/A,#N/A,TRUE,"STEEL";#N/A,#N/A,TRUE,"Door"}</definedName>
    <definedName name="Waste_3_1" hidden="1">{#N/A,#N/A,TRUE,"Basic";#N/A,#N/A,TRUE,"EXT-TABLE";#N/A,#N/A,TRUE,"STEEL";#N/A,#N/A,TRUE,"INT-Table";#N/A,#N/A,TRUE,"STEEL";#N/A,#N/A,TRUE,"Door"}</definedName>
    <definedName name="Waste_3_2" localSheetId="3" hidden="1">{#N/A,#N/A,TRUE,"Basic";#N/A,#N/A,TRUE,"EXT-TABLE";#N/A,#N/A,TRUE,"STEEL";#N/A,#N/A,TRUE,"INT-Table";#N/A,#N/A,TRUE,"STEEL";#N/A,#N/A,TRUE,"Door"}</definedName>
    <definedName name="Waste_3_2" localSheetId="2" hidden="1">{#N/A,#N/A,TRUE,"Basic";#N/A,#N/A,TRUE,"EXT-TABLE";#N/A,#N/A,TRUE,"STEEL";#N/A,#N/A,TRUE,"INT-Table";#N/A,#N/A,TRUE,"STEEL";#N/A,#N/A,TRUE,"Door"}</definedName>
    <definedName name="Waste_3_2" localSheetId="4" hidden="1">{#N/A,#N/A,TRUE,"Basic";#N/A,#N/A,TRUE,"EXT-TABLE";#N/A,#N/A,TRUE,"STEEL";#N/A,#N/A,TRUE,"INT-Table";#N/A,#N/A,TRUE,"STEEL";#N/A,#N/A,TRUE,"Door"}</definedName>
    <definedName name="Waste_3_2" localSheetId="16" hidden="1">{#N/A,#N/A,TRUE,"Basic";#N/A,#N/A,TRUE,"EXT-TABLE";#N/A,#N/A,TRUE,"STEEL";#N/A,#N/A,TRUE,"INT-Table";#N/A,#N/A,TRUE,"STEEL";#N/A,#N/A,TRUE,"Door"}</definedName>
    <definedName name="Waste_3_2" localSheetId="21" hidden="1">{#N/A,#N/A,TRUE,"Basic";#N/A,#N/A,TRUE,"EXT-TABLE";#N/A,#N/A,TRUE,"STEEL";#N/A,#N/A,TRUE,"INT-Table";#N/A,#N/A,TRUE,"STEEL";#N/A,#N/A,TRUE,"Door"}</definedName>
    <definedName name="Waste_3_2" localSheetId="5" hidden="1">{#N/A,#N/A,TRUE,"Basic";#N/A,#N/A,TRUE,"EXT-TABLE";#N/A,#N/A,TRUE,"STEEL";#N/A,#N/A,TRUE,"INT-Table";#N/A,#N/A,TRUE,"STEEL";#N/A,#N/A,TRUE,"Door"}</definedName>
    <definedName name="Waste_3_2" localSheetId="13" hidden="1">{#N/A,#N/A,TRUE,"Basic";#N/A,#N/A,TRUE,"EXT-TABLE";#N/A,#N/A,TRUE,"STEEL";#N/A,#N/A,TRUE,"INT-Table";#N/A,#N/A,TRUE,"STEEL";#N/A,#N/A,TRUE,"Door"}</definedName>
    <definedName name="Waste_3_2" localSheetId="14" hidden="1">{#N/A,#N/A,TRUE,"Basic";#N/A,#N/A,TRUE,"EXT-TABLE";#N/A,#N/A,TRUE,"STEEL";#N/A,#N/A,TRUE,"INT-Table";#N/A,#N/A,TRUE,"STEEL";#N/A,#N/A,TRUE,"Door"}</definedName>
    <definedName name="Waste_3_2" localSheetId="15" hidden="1">{#N/A,#N/A,TRUE,"Basic";#N/A,#N/A,TRUE,"EXT-TABLE";#N/A,#N/A,TRUE,"STEEL";#N/A,#N/A,TRUE,"INT-Table";#N/A,#N/A,TRUE,"STEEL";#N/A,#N/A,TRUE,"Door"}</definedName>
    <definedName name="Waste_3_2" hidden="1">{#N/A,#N/A,TRUE,"Basic";#N/A,#N/A,TRUE,"EXT-TABLE";#N/A,#N/A,TRUE,"STEEL";#N/A,#N/A,TRUE,"INT-Table";#N/A,#N/A,TRUE,"STEEL";#N/A,#N/A,TRUE,"Door"}</definedName>
    <definedName name="Waste_4" localSheetId="3" hidden="1">{#N/A,#N/A,TRUE,"Basic";#N/A,#N/A,TRUE,"EXT-TABLE";#N/A,#N/A,TRUE,"STEEL";#N/A,#N/A,TRUE,"INT-Table";#N/A,#N/A,TRUE,"STEEL";#N/A,#N/A,TRUE,"Door"}</definedName>
    <definedName name="Waste_4" localSheetId="2" hidden="1">{#N/A,#N/A,TRUE,"Basic";#N/A,#N/A,TRUE,"EXT-TABLE";#N/A,#N/A,TRUE,"STEEL";#N/A,#N/A,TRUE,"INT-Table";#N/A,#N/A,TRUE,"STEEL";#N/A,#N/A,TRUE,"Door"}</definedName>
    <definedName name="Waste_4" localSheetId="4" hidden="1">{#N/A,#N/A,TRUE,"Basic";#N/A,#N/A,TRUE,"EXT-TABLE";#N/A,#N/A,TRUE,"STEEL";#N/A,#N/A,TRUE,"INT-Table";#N/A,#N/A,TRUE,"STEEL";#N/A,#N/A,TRUE,"Door"}</definedName>
    <definedName name="Waste_4" localSheetId="16" hidden="1">{#N/A,#N/A,TRUE,"Basic";#N/A,#N/A,TRUE,"EXT-TABLE";#N/A,#N/A,TRUE,"STEEL";#N/A,#N/A,TRUE,"INT-Table";#N/A,#N/A,TRUE,"STEEL";#N/A,#N/A,TRUE,"Door"}</definedName>
    <definedName name="Waste_4" localSheetId="21" hidden="1">{#N/A,#N/A,TRUE,"Basic";#N/A,#N/A,TRUE,"EXT-TABLE";#N/A,#N/A,TRUE,"STEEL";#N/A,#N/A,TRUE,"INT-Table";#N/A,#N/A,TRUE,"STEEL";#N/A,#N/A,TRUE,"Door"}</definedName>
    <definedName name="Waste_4" localSheetId="5" hidden="1">{#N/A,#N/A,TRUE,"Basic";#N/A,#N/A,TRUE,"EXT-TABLE";#N/A,#N/A,TRUE,"STEEL";#N/A,#N/A,TRUE,"INT-Table";#N/A,#N/A,TRUE,"STEEL";#N/A,#N/A,TRUE,"Door"}</definedName>
    <definedName name="Waste_4" localSheetId="13" hidden="1">{#N/A,#N/A,TRUE,"Basic";#N/A,#N/A,TRUE,"EXT-TABLE";#N/A,#N/A,TRUE,"STEEL";#N/A,#N/A,TRUE,"INT-Table";#N/A,#N/A,TRUE,"STEEL";#N/A,#N/A,TRUE,"Door"}</definedName>
    <definedName name="Waste_4" localSheetId="14" hidden="1">{#N/A,#N/A,TRUE,"Basic";#N/A,#N/A,TRUE,"EXT-TABLE";#N/A,#N/A,TRUE,"STEEL";#N/A,#N/A,TRUE,"INT-Table";#N/A,#N/A,TRUE,"STEEL";#N/A,#N/A,TRUE,"Door"}</definedName>
    <definedName name="Waste_4" localSheetId="15" hidden="1">{#N/A,#N/A,TRUE,"Basic";#N/A,#N/A,TRUE,"EXT-TABLE";#N/A,#N/A,TRUE,"STEEL";#N/A,#N/A,TRUE,"INT-Table";#N/A,#N/A,TRUE,"STEEL";#N/A,#N/A,TRUE,"Door"}</definedName>
    <definedName name="Waste_4" hidden="1">{#N/A,#N/A,TRUE,"Basic";#N/A,#N/A,TRUE,"EXT-TABLE";#N/A,#N/A,TRUE,"STEEL";#N/A,#N/A,TRUE,"INT-Table";#N/A,#N/A,TRUE,"STEEL";#N/A,#N/A,TRUE,"Door"}</definedName>
    <definedName name="Waste_4_1" localSheetId="3" hidden="1">{#N/A,#N/A,TRUE,"Basic";#N/A,#N/A,TRUE,"EXT-TABLE";#N/A,#N/A,TRUE,"STEEL";#N/A,#N/A,TRUE,"INT-Table";#N/A,#N/A,TRUE,"STEEL";#N/A,#N/A,TRUE,"Door"}</definedName>
    <definedName name="Waste_4_1" localSheetId="2" hidden="1">{#N/A,#N/A,TRUE,"Basic";#N/A,#N/A,TRUE,"EXT-TABLE";#N/A,#N/A,TRUE,"STEEL";#N/A,#N/A,TRUE,"INT-Table";#N/A,#N/A,TRUE,"STEEL";#N/A,#N/A,TRUE,"Door"}</definedName>
    <definedName name="Waste_4_1" localSheetId="4" hidden="1">{#N/A,#N/A,TRUE,"Basic";#N/A,#N/A,TRUE,"EXT-TABLE";#N/A,#N/A,TRUE,"STEEL";#N/A,#N/A,TRUE,"INT-Table";#N/A,#N/A,TRUE,"STEEL";#N/A,#N/A,TRUE,"Door"}</definedName>
    <definedName name="Waste_4_1" localSheetId="16" hidden="1">{#N/A,#N/A,TRUE,"Basic";#N/A,#N/A,TRUE,"EXT-TABLE";#N/A,#N/A,TRUE,"STEEL";#N/A,#N/A,TRUE,"INT-Table";#N/A,#N/A,TRUE,"STEEL";#N/A,#N/A,TRUE,"Door"}</definedName>
    <definedName name="Waste_4_1" localSheetId="21" hidden="1">{#N/A,#N/A,TRUE,"Basic";#N/A,#N/A,TRUE,"EXT-TABLE";#N/A,#N/A,TRUE,"STEEL";#N/A,#N/A,TRUE,"INT-Table";#N/A,#N/A,TRUE,"STEEL";#N/A,#N/A,TRUE,"Door"}</definedName>
    <definedName name="Waste_4_1" localSheetId="5" hidden="1">{#N/A,#N/A,TRUE,"Basic";#N/A,#N/A,TRUE,"EXT-TABLE";#N/A,#N/A,TRUE,"STEEL";#N/A,#N/A,TRUE,"INT-Table";#N/A,#N/A,TRUE,"STEEL";#N/A,#N/A,TRUE,"Door"}</definedName>
    <definedName name="Waste_4_1" localSheetId="13" hidden="1">{#N/A,#N/A,TRUE,"Basic";#N/A,#N/A,TRUE,"EXT-TABLE";#N/A,#N/A,TRUE,"STEEL";#N/A,#N/A,TRUE,"INT-Table";#N/A,#N/A,TRUE,"STEEL";#N/A,#N/A,TRUE,"Door"}</definedName>
    <definedName name="Waste_4_1" localSheetId="14" hidden="1">{#N/A,#N/A,TRUE,"Basic";#N/A,#N/A,TRUE,"EXT-TABLE";#N/A,#N/A,TRUE,"STEEL";#N/A,#N/A,TRUE,"INT-Table";#N/A,#N/A,TRUE,"STEEL";#N/A,#N/A,TRUE,"Door"}</definedName>
    <definedName name="Waste_4_1" localSheetId="15" hidden="1">{#N/A,#N/A,TRUE,"Basic";#N/A,#N/A,TRUE,"EXT-TABLE";#N/A,#N/A,TRUE,"STEEL";#N/A,#N/A,TRUE,"INT-Table";#N/A,#N/A,TRUE,"STEEL";#N/A,#N/A,TRUE,"Door"}</definedName>
    <definedName name="Waste_4_1" hidden="1">{#N/A,#N/A,TRUE,"Basic";#N/A,#N/A,TRUE,"EXT-TABLE";#N/A,#N/A,TRUE,"STEEL";#N/A,#N/A,TRUE,"INT-Table";#N/A,#N/A,TRUE,"STEEL";#N/A,#N/A,TRUE,"Door"}</definedName>
    <definedName name="Waste_4_2" localSheetId="3" hidden="1">{#N/A,#N/A,TRUE,"Basic";#N/A,#N/A,TRUE,"EXT-TABLE";#N/A,#N/A,TRUE,"STEEL";#N/A,#N/A,TRUE,"INT-Table";#N/A,#N/A,TRUE,"STEEL";#N/A,#N/A,TRUE,"Door"}</definedName>
    <definedName name="Waste_4_2" localSheetId="2" hidden="1">{#N/A,#N/A,TRUE,"Basic";#N/A,#N/A,TRUE,"EXT-TABLE";#N/A,#N/A,TRUE,"STEEL";#N/A,#N/A,TRUE,"INT-Table";#N/A,#N/A,TRUE,"STEEL";#N/A,#N/A,TRUE,"Door"}</definedName>
    <definedName name="Waste_4_2" localSheetId="4" hidden="1">{#N/A,#N/A,TRUE,"Basic";#N/A,#N/A,TRUE,"EXT-TABLE";#N/A,#N/A,TRUE,"STEEL";#N/A,#N/A,TRUE,"INT-Table";#N/A,#N/A,TRUE,"STEEL";#N/A,#N/A,TRUE,"Door"}</definedName>
    <definedName name="Waste_4_2" localSheetId="16" hidden="1">{#N/A,#N/A,TRUE,"Basic";#N/A,#N/A,TRUE,"EXT-TABLE";#N/A,#N/A,TRUE,"STEEL";#N/A,#N/A,TRUE,"INT-Table";#N/A,#N/A,TRUE,"STEEL";#N/A,#N/A,TRUE,"Door"}</definedName>
    <definedName name="Waste_4_2" localSheetId="21" hidden="1">{#N/A,#N/A,TRUE,"Basic";#N/A,#N/A,TRUE,"EXT-TABLE";#N/A,#N/A,TRUE,"STEEL";#N/A,#N/A,TRUE,"INT-Table";#N/A,#N/A,TRUE,"STEEL";#N/A,#N/A,TRUE,"Door"}</definedName>
    <definedName name="Waste_4_2" localSheetId="5" hidden="1">{#N/A,#N/A,TRUE,"Basic";#N/A,#N/A,TRUE,"EXT-TABLE";#N/A,#N/A,TRUE,"STEEL";#N/A,#N/A,TRUE,"INT-Table";#N/A,#N/A,TRUE,"STEEL";#N/A,#N/A,TRUE,"Door"}</definedName>
    <definedName name="Waste_4_2" localSheetId="13" hidden="1">{#N/A,#N/A,TRUE,"Basic";#N/A,#N/A,TRUE,"EXT-TABLE";#N/A,#N/A,TRUE,"STEEL";#N/A,#N/A,TRUE,"INT-Table";#N/A,#N/A,TRUE,"STEEL";#N/A,#N/A,TRUE,"Door"}</definedName>
    <definedName name="Waste_4_2" localSheetId="14" hidden="1">{#N/A,#N/A,TRUE,"Basic";#N/A,#N/A,TRUE,"EXT-TABLE";#N/A,#N/A,TRUE,"STEEL";#N/A,#N/A,TRUE,"INT-Table";#N/A,#N/A,TRUE,"STEEL";#N/A,#N/A,TRUE,"Door"}</definedName>
    <definedName name="Waste_4_2" localSheetId="15" hidden="1">{#N/A,#N/A,TRUE,"Basic";#N/A,#N/A,TRUE,"EXT-TABLE";#N/A,#N/A,TRUE,"STEEL";#N/A,#N/A,TRUE,"INT-Table";#N/A,#N/A,TRUE,"STEEL";#N/A,#N/A,TRUE,"Door"}</definedName>
    <definedName name="Waste_4_2" hidden="1">{#N/A,#N/A,TRUE,"Basic";#N/A,#N/A,TRUE,"EXT-TABLE";#N/A,#N/A,TRUE,"STEEL";#N/A,#N/A,TRUE,"INT-Table";#N/A,#N/A,TRUE,"STEEL";#N/A,#N/A,TRUE,"Door"}</definedName>
    <definedName name="Waste_5" localSheetId="3" hidden="1">{#N/A,#N/A,TRUE,"Basic";#N/A,#N/A,TRUE,"EXT-TABLE";#N/A,#N/A,TRUE,"STEEL";#N/A,#N/A,TRUE,"INT-Table";#N/A,#N/A,TRUE,"STEEL";#N/A,#N/A,TRUE,"Door"}</definedName>
    <definedName name="Waste_5" localSheetId="2" hidden="1">{#N/A,#N/A,TRUE,"Basic";#N/A,#N/A,TRUE,"EXT-TABLE";#N/A,#N/A,TRUE,"STEEL";#N/A,#N/A,TRUE,"INT-Table";#N/A,#N/A,TRUE,"STEEL";#N/A,#N/A,TRUE,"Door"}</definedName>
    <definedName name="Waste_5" localSheetId="4" hidden="1">{#N/A,#N/A,TRUE,"Basic";#N/A,#N/A,TRUE,"EXT-TABLE";#N/A,#N/A,TRUE,"STEEL";#N/A,#N/A,TRUE,"INT-Table";#N/A,#N/A,TRUE,"STEEL";#N/A,#N/A,TRUE,"Door"}</definedName>
    <definedName name="Waste_5" localSheetId="16" hidden="1">{#N/A,#N/A,TRUE,"Basic";#N/A,#N/A,TRUE,"EXT-TABLE";#N/A,#N/A,TRUE,"STEEL";#N/A,#N/A,TRUE,"INT-Table";#N/A,#N/A,TRUE,"STEEL";#N/A,#N/A,TRUE,"Door"}</definedName>
    <definedName name="Waste_5" localSheetId="21" hidden="1">{#N/A,#N/A,TRUE,"Basic";#N/A,#N/A,TRUE,"EXT-TABLE";#N/A,#N/A,TRUE,"STEEL";#N/A,#N/A,TRUE,"INT-Table";#N/A,#N/A,TRUE,"STEEL";#N/A,#N/A,TRUE,"Door"}</definedName>
    <definedName name="Waste_5" localSheetId="5" hidden="1">{#N/A,#N/A,TRUE,"Basic";#N/A,#N/A,TRUE,"EXT-TABLE";#N/A,#N/A,TRUE,"STEEL";#N/A,#N/A,TRUE,"INT-Table";#N/A,#N/A,TRUE,"STEEL";#N/A,#N/A,TRUE,"Door"}</definedName>
    <definedName name="Waste_5" localSheetId="13" hidden="1">{#N/A,#N/A,TRUE,"Basic";#N/A,#N/A,TRUE,"EXT-TABLE";#N/A,#N/A,TRUE,"STEEL";#N/A,#N/A,TRUE,"INT-Table";#N/A,#N/A,TRUE,"STEEL";#N/A,#N/A,TRUE,"Door"}</definedName>
    <definedName name="Waste_5" localSheetId="14" hidden="1">{#N/A,#N/A,TRUE,"Basic";#N/A,#N/A,TRUE,"EXT-TABLE";#N/A,#N/A,TRUE,"STEEL";#N/A,#N/A,TRUE,"INT-Table";#N/A,#N/A,TRUE,"STEEL";#N/A,#N/A,TRUE,"Door"}</definedName>
    <definedName name="Waste_5" localSheetId="15" hidden="1">{#N/A,#N/A,TRUE,"Basic";#N/A,#N/A,TRUE,"EXT-TABLE";#N/A,#N/A,TRUE,"STEEL";#N/A,#N/A,TRUE,"INT-Table";#N/A,#N/A,TRUE,"STEEL";#N/A,#N/A,TRUE,"Door"}</definedName>
    <definedName name="Waste_5" hidden="1">{#N/A,#N/A,TRUE,"Basic";#N/A,#N/A,TRUE,"EXT-TABLE";#N/A,#N/A,TRUE,"STEEL";#N/A,#N/A,TRUE,"INT-Table";#N/A,#N/A,TRUE,"STEEL";#N/A,#N/A,TRUE,"Door"}</definedName>
    <definedName name="Waste_5_1" localSheetId="3" hidden="1">{#N/A,#N/A,TRUE,"Basic";#N/A,#N/A,TRUE,"EXT-TABLE";#N/A,#N/A,TRUE,"STEEL";#N/A,#N/A,TRUE,"INT-Table";#N/A,#N/A,TRUE,"STEEL";#N/A,#N/A,TRUE,"Door"}</definedName>
    <definedName name="Waste_5_1" localSheetId="2" hidden="1">{#N/A,#N/A,TRUE,"Basic";#N/A,#N/A,TRUE,"EXT-TABLE";#N/A,#N/A,TRUE,"STEEL";#N/A,#N/A,TRUE,"INT-Table";#N/A,#N/A,TRUE,"STEEL";#N/A,#N/A,TRUE,"Door"}</definedName>
    <definedName name="Waste_5_1" localSheetId="4" hidden="1">{#N/A,#N/A,TRUE,"Basic";#N/A,#N/A,TRUE,"EXT-TABLE";#N/A,#N/A,TRUE,"STEEL";#N/A,#N/A,TRUE,"INT-Table";#N/A,#N/A,TRUE,"STEEL";#N/A,#N/A,TRUE,"Door"}</definedName>
    <definedName name="Waste_5_1" localSheetId="16" hidden="1">{#N/A,#N/A,TRUE,"Basic";#N/A,#N/A,TRUE,"EXT-TABLE";#N/A,#N/A,TRUE,"STEEL";#N/A,#N/A,TRUE,"INT-Table";#N/A,#N/A,TRUE,"STEEL";#N/A,#N/A,TRUE,"Door"}</definedName>
    <definedName name="Waste_5_1" localSheetId="21" hidden="1">{#N/A,#N/A,TRUE,"Basic";#N/A,#N/A,TRUE,"EXT-TABLE";#N/A,#N/A,TRUE,"STEEL";#N/A,#N/A,TRUE,"INT-Table";#N/A,#N/A,TRUE,"STEEL";#N/A,#N/A,TRUE,"Door"}</definedName>
    <definedName name="Waste_5_1" localSheetId="5" hidden="1">{#N/A,#N/A,TRUE,"Basic";#N/A,#N/A,TRUE,"EXT-TABLE";#N/A,#N/A,TRUE,"STEEL";#N/A,#N/A,TRUE,"INT-Table";#N/A,#N/A,TRUE,"STEEL";#N/A,#N/A,TRUE,"Door"}</definedName>
    <definedName name="Waste_5_1" localSheetId="13" hidden="1">{#N/A,#N/A,TRUE,"Basic";#N/A,#N/A,TRUE,"EXT-TABLE";#N/A,#N/A,TRUE,"STEEL";#N/A,#N/A,TRUE,"INT-Table";#N/A,#N/A,TRUE,"STEEL";#N/A,#N/A,TRUE,"Door"}</definedName>
    <definedName name="Waste_5_1" localSheetId="14" hidden="1">{#N/A,#N/A,TRUE,"Basic";#N/A,#N/A,TRUE,"EXT-TABLE";#N/A,#N/A,TRUE,"STEEL";#N/A,#N/A,TRUE,"INT-Table";#N/A,#N/A,TRUE,"STEEL";#N/A,#N/A,TRUE,"Door"}</definedName>
    <definedName name="Waste_5_1" localSheetId="15" hidden="1">{#N/A,#N/A,TRUE,"Basic";#N/A,#N/A,TRUE,"EXT-TABLE";#N/A,#N/A,TRUE,"STEEL";#N/A,#N/A,TRUE,"INT-Table";#N/A,#N/A,TRUE,"STEEL";#N/A,#N/A,TRUE,"Door"}</definedName>
    <definedName name="Waste_5_1" hidden="1">{#N/A,#N/A,TRUE,"Basic";#N/A,#N/A,TRUE,"EXT-TABLE";#N/A,#N/A,TRUE,"STEEL";#N/A,#N/A,TRUE,"INT-Table";#N/A,#N/A,TRUE,"STEEL";#N/A,#N/A,TRUE,"Door"}</definedName>
    <definedName name="Waste_5_2" localSheetId="3" hidden="1">{#N/A,#N/A,TRUE,"Basic";#N/A,#N/A,TRUE,"EXT-TABLE";#N/A,#N/A,TRUE,"STEEL";#N/A,#N/A,TRUE,"INT-Table";#N/A,#N/A,TRUE,"STEEL";#N/A,#N/A,TRUE,"Door"}</definedName>
    <definedName name="Waste_5_2" localSheetId="2" hidden="1">{#N/A,#N/A,TRUE,"Basic";#N/A,#N/A,TRUE,"EXT-TABLE";#N/A,#N/A,TRUE,"STEEL";#N/A,#N/A,TRUE,"INT-Table";#N/A,#N/A,TRUE,"STEEL";#N/A,#N/A,TRUE,"Door"}</definedName>
    <definedName name="Waste_5_2" localSheetId="4" hidden="1">{#N/A,#N/A,TRUE,"Basic";#N/A,#N/A,TRUE,"EXT-TABLE";#N/A,#N/A,TRUE,"STEEL";#N/A,#N/A,TRUE,"INT-Table";#N/A,#N/A,TRUE,"STEEL";#N/A,#N/A,TRUE,"Door"}</definedName>
    <definedName name="Waste_5_2" localSheetId="16" hidden="1">{#N/A,#N/A,TRUE,"Basic";#N/A,#N/A,TRUE,"EXT-TABLE";#N/A,#N/A,TRUE,"STEEL";#N/A,#N/A,TRUE,"INT-Table";#N/A,#N/A,TRUE,"STEEL";#N/A,#N/A,TRUE,"Door"}</definedName>
    <definedName name="Waste_5_2" localSheetId="21" hidden="1">{#N/A,#N/A,TRUE,"Basic";#N/A,#N/A,TRUE,"EXT-TABLE";#N/A,#N/A,TRUE,"STEEL";#N/A,#N/A,TRUE,"INT-Table";#N/A,#N/A,TRUE,"STEEL";#N/A,#N/A,TRUE,"Door"}</definedName>
    <definedName name="Waste_5_2" localSheetId="5" hidden="1">{#N/A,#N/A,TRUE,"Basic";#N/A,#N/A,TRUE,"EXT-TABLE";#N/A,#N/A,TRUE,"STEEL";#N/A,#N/A,TRUE,"INT-Table";#N/A,#N/A,TRUE,"STEEL";#N/A,#N/A,TRUE,"Door"}</definedName>
    <definedName name="Waste_5_2" localSheetId="13" hidden="1">{#N/A,#N/A,TRUE,"Basic";#N/A,#N/A,TRUE,"EXT-TABLE";#N/A,#N/A,TRUE,"STEEL";#N/A,#N/A,TRUE,"INT-Table";#N/A,#N/A,TRUE,"STEEL";#N/A,#N/A,TRUE,"Door"}</definedName>
    <definedName name="Waste_5_2" localSheetId="14" hidden="1">{#N/A,#N/A,TRUE,"Basic";#N/A,#N/A,TRUE,"EXT-TABLE";#N/A,#N/A,TRUE,"STEEL";#N/A,#N/A,TRUE,"INT-Table";#N/A,#N/A,TRUE,"STEEL";#N/A,#N/A,TRUE,"Door"}</definedName>
    <definedName name="Waste_5_2" localSheetId="15" hidden="1">{#N/A,#N/A,TRUE,"Basic";#N/A,#N/A,TRUE,"EXT-TABLE";#N/A,#N/A,TRUE,"STEEL";#N/A,#N/A,TRUE,"INT-Table";#N/A,#N/A,TRUE,"STEEL";#N/A,#N/A,TRUE,"Door"}</definedName>
    <definedName name="Waste_5_2" hidden="1">{#N/A,#N/A,TRUE,"Basic";#N/A,#N/A,TRUE,"EXT-TABLE";#N/A,#N/A,TRUE,"STEEL";#N/A,#N/A,TRUE,"INT-Table";#N/A,#N/A,TRUE,"STEEL";#N/A,#N/A,TRUE,"Door"}</definedName>
    <definedName name="we" localSheetId="3" hidden="1">{#N/A,#N/A,FALSE,"CCTV"}</definedName>
    <definedName name="we" localSheetId="2" hidden="1">{#N/A,#N/A,FALSE,"CCTV"}</definedName>
    <definedName name="we" localSheetId="4" hidden="1">{#N/A,#N/A,FALSE,"CCTV"}</definedName>
    <definedName name="we" localSheetId="16" hidden="1">{#N/A,#N/A,FALSE,"CCTV"}</definedName>
    <definedName name="we" localSheetId="21" hidden="1">{#N/A,#N/A,FALSE,"CCTV"}</definedName>
    <definedName name="we" localSheetId="5" hidden="1">{#N/A,#N/A,FALSE,"CCTV"}</definedName>
    <definedName name="we" localSheetId="13" hidden="1">{#N/A,#N/A,FALSE,"CCTV"}</definedName>
    <definedName name="we" localSheetId="14" hidden="1">{#N/A,#N/A,FALSE,"CCTV"}</definedName>
    <definedName name="we" localSheetId="15" hidden="1">{#N/A,#N/A,FALSE,"CCTV"}</definedName>
    <definedName name="we" hidden="1">{#N/A,#N/A,FALSE,"CCTV"}</definedName>
    <definedName name="WEEE"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localSheetId="3" hidden="1">{#N/A,#N/A,FALSE,"CCTV"}</definedName>
    <definedName name="wef" localSheetId="2" hidden="1">{#N/A,#N/A,FALSE,"CCTV"}</definedName>
    <definedName name="wef" localSheetId="4" hidden="1">{#N/A,#N/A,FALSE,"CCTV"}</definedName>
    <definedName name="wef" localSheetId="16" hidden="1">{#N/A,#N/A,FALSE,"CCTV"}</definedName>
    <definedName name="wef" localSheetId="21" hidden="1">{#N/A,#N/A,FALSE,"CCTV"}</definedName>
    <definedName name="wef" localSheetId="5" hidden="1">{#N/A,#N/A,FALSE,"CCTV"}</definedName>
    <definedName name="wef" localSheetId="13" hidden="1">{#N/A,#N/A,FALSE,"CCTV"}</definedName>
    <definedName name="wef" localSheetId="14" hidden="1">{#N/A,#N/A,FALSE,"CCTV"}</definedName>
    <definedName name="wef" localSheetId="15" hidden="1">{#N/A,#N/A,FALSE,"CCTV"}</definedName>
    <definedName name="wef" hidden="1">{#N/A,#N/A,FALSE,"CCTV"}</definedName>
    <definedName name="weight" localSheetId="3" hidden="1">{#N/A,#N/A,FALSE,"CCTV"}</definedName>
    <definedName name="weight" localSheetId="2" hidden="1">{#N/A,#N/A,FALSE,"CCTV"}</definedName>
    <definedName name="weight" localSheetId="4" hidden="1">{#N/A,#N/A,FALSE,"CCTV"}</definedName>
    <definedName name="weight" localSheetId="16" hidden="1">{#N/A,#N/A,FALSE,"CCTV"}</definedName>
    <definedName name="weight" localSheetId="21" hidden="1">{#N/A,#N/A,FALSE,"CCTV"}</definedName>
    <definedName name="weight" localSheetId="5" hidden="1">{#N/A,#N/A,FALSE,"CCTV"}</definedName>
    <definedName name="weight" localSheetId="13" hidden="1">{#N/A,#N/A,FALSE,"CCTV"}</definedName>
    <definedName name="weight" localSheetId="14" hidden="1">{#N/A,#N/A,FALSE,"CCTV"}</definedName>
    <definedName name="weight" localSheetId="15" hidden="1">{#N/A,#N/A,FALSE,"CCTV"}</definedName>
    <definedName name="weight" hidden="1">{#N/A,#N/A,FALSE,"CCTV"}</definedName>
    <definedName name="Weights" localSheetId="23">#REF!</definedName>
    <definedName name="Weights">#REF!</definedName>
    <definedName name="Weld">#REF!</definedName>
    <definedName name="WEQWE"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WER" localSheetId="3" hidden="1">{#N/A,#N/A,FALSE,"Project Cost Summary";#N/A,#N/A,FALSE,"Man Hour Summary"}</definedName>
    <definedName name="WEQWEWER" localSheetId="9" hidden="1">{#N/A,#N/A,FALSE,"Project Cost Summary";#N/A,#N/A,FALSE,"Man Hour Summary"}</definedName>
    <definedName name="WEQWEWER" localSheetId="8" hidden="1">{#N/A,#N/A,FALSE,"Project Cost Summary";#N/A,#N/A,FALSE,"Man Hour Summary"}</definedName>
    <definedName name="WEQWEWER" localSheetId="0" hidden="1">{#N/A,#N/A,FALSE,"Project Cost Summary";#N/A,#N/A,FALSE,"Man Hour Summary"}</definedName>
    <definedName name="WEQWEWER" localSheetId="10" hidden="1">{#N/A,#N/A,FALSE,"Project Cost Summary";#N/A,#N/A,FALSE,"Man Hour Summary"}</definedName>
    <definedName name="WEQWEWER" localSheetId="6" hidden="1">{#N/A,#N/A,FALSE,"Project Cost Summary";#N/A,#N/A,FALSE,"Man Hour Summary"}</definedName>
    <definedName name="WEQWEWER" localSheetId="12" hidden="1">{#N/A,#N/A,FALSE,"Project Cost Summary";#N/A,#N/A,FALSE,"Man Hour Summary"}</definedName>
    <definedName name="WEQWEWER" localSheetId="11" hidden="1">{#N/A,#N/A,FALSE,"Project Cost Summary";#N/A,#N/A,FALSE,"Man Hour Summary"}</definedName>
    <definedName name="WEQWEWER" localSheetId="1" hidden="1">{#N/A,#N/A,FALSE,"Project Cost Summary";#N/A,#N/A,FALSE,"Man Hour Summary"}</definedName>
    <definedName name="WEQWEWER" localSheetId="2" hidden="1">{#N/A,#N/A,FALSE,"Project Cost Summary";#N/A,#N/A,FALSE,"Man Hour Summary"}</definedName>
    <definedName name="WEQWEWER" localSheetId="4" hidden="1">{#N/A,#N/A,FALSE,"Project Cost Summary";#N/A,#N/A,FALSE,"Man Hour Summary"}</definedName>
    <definedName name="WEQWEWER" localSheetId="16" hidden="1">{#N/A,#N/A,FALSE,"Project Cost Summary";#N/A,#N/A,FALSE,"Man Hour Summary"}</definedName>
    <definedName name="WEQWEWER" localSheetId="21" hidden="1">{#N/A,#N/A,FALSE,"Project Cost Summary";#N/A,#N/A,FALSE,"Man Hour Summary"}</definedName>
    <definedName name="WEQWEWER" localSheetId="5" hidden="1">{#N/A,#N/A,FALSE,"Project Cost Summary";#N/A,#N/A,FALSE,"Man Hour Summary"}</definedName>
    <definedName name="WEQWEWER" localSheetId="23" hidden="1">{#N/A,#N/A,FALSE,"Project Cost Summary";#N/A,#N/A,FALSE,"Man Hour Summary"}</definedName>
    <definedName name="WEQWEWER" localSheetId="7" hidden="1">{#N/A,#N/A,FALSE,"Project Cost Summary";#N/A,#N/A,FALSE,"Man Hour Summary"}</definedName>
    <definedName name="WEQWEWER" localSheetId="13" hidden="1">{#N/A,#N/A,FALSE,"Project Cost Summary";#N/A,#N/A,FALSE,"Man Hour Summary"}</definedName>
    <definedName name="WEQWEWER" localSheetId="18" hidden="1">{#N/A,#N/A,FALSE,"Project Cost Summary";#N/A,#N/A,FALSE,"Man Hour Summary"}</definedName>
    <definedName name="WEQWEWER" localSheetId="14" hidden="1">{#N/A,#N/A,FALSE,"Project Cost Summary";#N/A,#N/A,FALSE,"Man Hour Summary"}</definedName>
    <definedName name="WEQWEWER" localSheetId="15" hidden="1">{#N/A,#N/A,FALSE,"Project Cost Summary";#N/A,#N/A,FALSE,"Man Hour Summary"}</definedName>
    <definedName name="WEQWEWER" hidden="1">{#N/A,#N/A,FALSE,"Project Cost Summary";#N/A,#N/A,FALSE,"Man Hour Summary"}</definedName>
    <definedName name="wer" hidden="1">#REF!</definedName>
    <definedName name="werty" localSheetId="3" hidden="1">[105]OUTICOLPIP!#REF!</definedName>
    <definedName name="werty" localSheetId="2" hidden="1">[105]OUTICOLPIP!#REF!</definedName>
    <definedName name="werty" localSheetId="4" hidden="1">[105]OUTICOLPIP!#REF!</definedName>
    <definedName name="werty" localSheetId="16" hidden="1">[105]OUTICOLPIP!#REF!</definedName>
    <definedName name="werty" localSheetId="21" hidden="1">[105]OUTICOLPIP!#REF!</definedName>
    <definedName name="werty" localSheetId="5" hidden="1">[105]OUTICOLPIP!#REF!</definedName>
    <definedName name="werty" localSheetId="13" hidden="1">[105]OUTICOLPIP!#REF!</definedName>
    <definedName name="werty" localSheetId="18" hidden="1">[105]OUTICOLPIP!#REF!</definedName>
    <definedName name="werty" localSheetId="14" hidden="1">[105]OUTICOLPIP!#REF!</definedName>
    <definedName name="werty" localSheetId="15" hidden="1">[105]OUTICOLPIP!#REF!</definedName>
    <definedName name="werty" hidden="1">[105]OUTICOLPIP!#REF!</definedName>
    <definedName name="WFC" hidden="1">#REF!</definedName>
    <definedName name="WHNHAP">[106]NHAP!$D$6:$N$1000</definedName>
    <definedName name="wi" localSheetId="3">[107]TO_COST_PPS_METRIC!$D$7</definedName>
    <definedName name="wi" localSheetId="2">[107]TO_COST_PPS_METRIC!$D$7</definedName>
    <definedName name="wi" localSheetId="4">[107]TO_COST_PPS_METRIC!$D$7</definedName>
    <definedName name="wi" localSheetId="16">[107]TO_COST_PPS_METRIC!$D$7</definedName>
    <definedName name="wi" localSheetId="21">[107]TO_COST_PPS_METRIC!$D$7</definedName>
    <definedName name="wi" localSheetId="5">[107]TO_COST_PPS_METRIC!$D$7</definedName>
    <definedName name="wi" localSheetId="13">[107]TO_COST_PPS_METRIC!$D$7</definedName>
    <definedName name="wi" localSheetId="18">[107]TO_COST_PPS_METRIC!$D$7</definedName>
    <definedName name="wi" localSheetId="14">[107]TO_COST_PPS_METRIC!$D$7</definedName>
    <definedName name="wi" localSheetId="15">[107]TO_COST_PPS_METRIC!$D$7</definedName>
    <definedName name="wi">[107]TO_COST_PPS_METRIC!$D$7</definedName>
    <definedName name="win.VESSEL"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e" localSheetId="23">#REF!</definedName>
    <definedName name="winde">#REF!</definedName>
    <definedName name="windi" localSheetId="23">#REF!</definedName>
    <definedName name="windi">#REF!</definedName>
    <definedName name="WindS" localSheetId="23">#REF!</definedName>
    <definedName name="WindS">#REF!</definedName>
    <definedName name="wjs" localSheetId="3" hidden="1">{#N/A,#N/A,FALSE,"CCTV"}</definedName>
    <definedName name="wjs" localSheetId="9" hidden="1">{#N/A,#N/A,FALSE,"CCTV"}</definedName>
    <definedName name="wjs" localSheetId="8" hidden="1">{#N/A,#N/A,FALSE,"CCTV"}</definedName>
    <definedName name="wjs" localSheetId="0" hidden="1">{#N/A,#N/A,FALSE,"CCTV"}</definedName>
    <definedName name="wjs" localSheetId="10" hidden="1">{#N/A,#N/A,FALSE,"CCTV"}</definedName>
    <definedName name="wjs" localSheetId="6" hidden="1">{#N/A,#N/A,FALSE,"CCTV"}</definedName>
    <definedName name="wjs" localSheetId="12" hidden="1">{#N/A,#N/A,FALSE,"CCTV"}</definedName>
    <definedName name="wjs" localSheetId="11" hidden="1">{#N/A,#N/A,FALSE,"CCTV"}</definedName>
    <definedName name="wjs" localSheetId="1" hidden="1">{#N/A,#N/A,FALSE,"CCTV"}</definedName>
    <definedName name="wjs" localSheetId="2" hidden="1">{#N/A,#N/A,FALSE,"CCTV"}</definedName>
    <definedName name="wjs" localSheetId="4" hidden="1">{#N/A,#N/A,FALSE,"CCTV"}</definedName>
    <definedName name="wjs" localSheetId="16" hidden="1">{#N/A,#N/A,FALSE,"CCTV"}</definedName>
    <definedName name="wjs" localSheetId="21" hidden="1">{#N/A,#N/A,FALSE,"CCTV"}</definedName>
    <definedName name="wjs" localSheetId="5" hidden="1">{#N/A,#N/A,FALSE,"CCTV"}</definedName>
    <definedName name="wjs" localSheetId="23" hidden="1">{#N/A,#N/A,FALSE,"CCTV"}</definedName>
    <definedName name="wjs" localSheetId="7" hidden="1">{#N/A,#N/A,FALSE,"CCTV"}</definedName>
    <definedName name="wjs" localSheetId="13" hidden="1">{#N/A,#N/A,FALSE,"CCTV"}</definedName>
    <definedName name="wjs" localSheetId="18" hidden="1">{#N/A,#N/A,FALSE,"CCTV"}</definedName>
    <definedName name="wjs" localSheetId="14" hidden="1">{#N/A,#N/A,FALSE,"CCTV"}</definedName>
    <definedName name="wjs" localSheetId="15" hidden="1">{#N/A,#N/A,FALSE,"CCTV"}</definedName>
    <definedName name="wjs" hidden="1">{#N/A,#N/A,FALSE,"CCTV"}</definedName>
    <definedName name="WLF">#REF!</definedName>
    <definedName name="wm.조골재1" localSheetId="3" hidden="1">{#N/A,#N/A,FALSE,"조골재"}</definedName>
    <definedName name="wm.조골재1" localSheetId="2" hidden="1">{#N/A,#N/A,FALSE,"조골재"}</definedName>
    <definedName name="wm.조골재1" localSheetId="4" hidden="1">{#N/A,#N/A,FALSE,"조골재"}</definedName>
    <definedName name="wm.조골재1" localSheetId="16" hidden="1">{#N/A,#N/A,FALSE,"조골재"}</definedName>
    <definedName name="wm.조골재1" localSheetId="21" hidden="1">{#N/A,#N/A,FALSE,"조골재"}</definedName>
    <definedName name="wm.조골재1" localSheetId="5" hidden="1">{#N/A,#N/A,FALSE,"조골재"}</definedName>
    <definedName name="wm.조골재1" localSheetId="13" hidden="1">{#N/A,#N/A,FALSE,"조골재"}</definedName>
    <definedName name="wm.조골재1" localSheetId="14" hidden="1">{#N/A,#N/A,FALSE,"조골재"}</definedName>
    <definedName name="wm.조골재1" localSheetId="15" hidden="1">{#N/A,#N/A,FALSE,"조골재"}</definedName>
    <definedName name="wm.조골재1" hidden="1">{#N/A,#N/A,FALSE,"조골재"}</definedName>
    <definedName name="wn"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2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2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2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2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OL">#REF!</definedName>
    <definedName name="won_usd">1/812.8</definedName>
    <definedName name="work">#REF!</definedName>
    <definedName name="workshop" localSheetId="3" hidden="1">{#N/A,#N/A,FALSE,"CCTV"}</definedName>
    <definedName name="workshop" localSheetId="9" hidden="1">{#N/A,#N/A,FALSE,"CCTV"}</definedName>
    <definedName name="workshop" localSheetId="8" hidden="1">{#N/A,#N/A,FALSE,"CCTV"}</definedName>
    <definedName name="workshop" localSheetId="0" hidden="1">{#N/A,#N/A,FALSE,"CCTV"}</definedName>
    <definedName name="workshop" localSheetId="10" hidden="1">{#N/A,#N/A,FALSE,"CCTV"}</definedName>
    <definedName name="workshop" localSheetId="6" hidden="1">{#N/A,#N/A,FALSE,"CCTV"}</definedName>
    <definedName name="workshop" localSheetId="12" hidden="1">{#N/A,#N/A,FALSE,"CCTV"}</definedName>
    <definedName name="workshop" localSheetId="11" hidden="1">{#N/A,#N/A,FALSE,"CCTV"}</definedName>
    <definedName name="workshop" localSheetId="1" hidden="1">{#N/A,#N/A,FALSE,"CCTV"}</definedName>
    <definedName name="workshop" localSheetId="2" hidden="1">{#N/A,#N/A,FALSE,"CCTV"}</definedName>
    <definedName name="workshop" localSheetId="4" hidden="1">{#N/A,#N/A,FALSE,"CCTV"}</definedName>
    <definedName name="workshop" localSheetId="16" hidden="1">{#N/A,#N/A,FALSE,"CCTV"}</definedName>
    <definedName name="workshop" localSheetId="21" hidden="1">{#N/A,#N/A,FALSE,"CCTV"}</definedName>
    <definedName name="workshop" localSheetId="5" hidden="1">{#N/A,#N/A,FALSE,"CCTV"}</definedName>
    <definedName name="workshop" localSheetId="23" hidden="1">{#N/A,#N/A,FALSE,"CCTV"}</definedName>
    <definedName name="workshop" localSheetId="7" hidden="1">{#N/A,#N/A,FALSE,"CCTV"}</definedName>
    <definedName name="workshop" localSheetId="13" hidden="1">{#N/A,#N/A,FALSE,"CCTV"}</definedName>
    <definedName name="workshop" localSheetId="18" hidden="1">{#N/A,#N/A,FALSE,"CCTV"}</definedName>
    <definedName name="workshop" localSheetId="14" hidden="1">{#N/A,#N/A,FALSE,"CCTV"}</definedName>
    <definedName name="workshop" localSheetId="15" hidden="1">{#N/A,#N/A,FALSE,"CCTV"}</definedName>
    <definedName name="workshop" hidden="1">{#N/A,#N/A,FALSE,"CCTV"}</definedName>
    <definedName name="WORKSHOP_1" localSheetId="3" hidden="1">{#N/A,#N/A,TRUE,"Basic";#N/A,#N/A,TRUE,"EXT-TABLE";#N/A,#N/A,TRUE,"STEEL";#N/A,#N/A,TRUE,"INT-Table";#N/A,#N/A,TRUE,"STEEL";#N/A,#N/A,TRUE,"Door"}</definedName>
    <definedName name="WORKSHOP_1" localSheetId="2" hidden="1">{#N/A,#N/A,TRUE,"Basic";#N/A,#N/A,TRUE,"EXT-TABLE";#N/A,#N/A,TRUE,"STEEL";#N/A,#N/A,TRUE,"INT-Table";#N/A,#N/A,TRUE,"STEEL";#N/A,#N/A,TRUE,"Door"}</definedName>
    <definedName name="WORKSHOP_1" localSheetId="4" hidden="1">{#N/A,#N/A,TRUE,"Basic";#N/A,#N/A,TRUE,"EXT-TABLE";#N/A,#N/A,TRUE,"STEEL";#N/A,#N/A,TRUE,"INT-Table";#N/A,#N/A,TRUE,"STEEL";#N/A,#N/A,TRUE,"Door"}</definedName>
    <definedName name="WORKSHOP_1" localSheetId="16" hidden="1">{#N/A,#N/A,TRUE,"Basic";#N/A,#N/A,TRUE,"EXT-TABLE";#N/A,#N/A,TRUE,"STEEL";#N/A,#N/A,TRUE,"INT-Table";#N/A,#N/A,TRUE,"STEEL";#N/A,#N/A,TRUE,"Door"}</definedName>
    <definedName name="WORKSHOP_1" localSheetId="21" hidden="1">{#N/A,#N/A,TRUE,"Basic";#N/A,#N/A,TRUE,"EXT-TABLE";#N/A,#N/A,TRUE,"STEEL";#N/A,#N/A,TRUE,"INT-Table";#N/A,#N/A,TRUE,"STEEL";#N/A,#N/A,TRUE,"Door"}</definedName>
    <definedName name="WORKSHOP_1" localSheetId="5" hidden="1">{#N/A,#N/A,TRUE,"Basic";#N/A,#N/A,TRUE,"EXT-TABLE";#N/A,#N/A,TRUE,"STEEL";#N/A,#N/A,TRUE,"INT-Table";#N/A,#N/A,TRUE,"STEEL";#N/A,#N/A,TRUE,"Door"}</definedName>
    <definedName name="WORKSHOP_1" localSheetId="13" hidden="1">{#N/A,#N/A,TRUE,"Basic";#N/A,#N/A,TRUE,"EXT-TABLE";#N/A,#N/A,TRUE,"STEEL";#N/A,#N/A,TRUE,"INT-Table";#N/A,#N/A,TRUE,"STEEL";#N/A,#N/A,TRUE,"Door"}</definedName>
    <definedName name="WORKSHOP_1" localSheetId="14" hidden="1">{#N/A,#N/A,TRUE,"Basic";#N/A,#N/A,TRUE,"EXT-TABLE";#N/A,#N/A,TRUE,"STEEL";#N/A,#N/A,TRUE,"INT-Table";#N/A,#N/A,TRUE,"STEEL";#N/A,#N/A,TRUE,"Door"}</definedName>
    <definedName name="WORKSHOP_1" localSheetId="15" hidden="1">{#N/A,#N/A,TRUE,"Basic";#N/A,#N/A,TRUE,"EXT-TABLE";#N/A,#N/A,TRUE,"STEEL";#N/A,#N/A,TRUE,"INT-Table";#N/A,#N/A,TRUE,"STEEL";#N/A,#N/A,TRUE,"Door"}</definedName>
    <definedName name="WORKSHOP_1" hidden="1">{#N/A,#N/A,TRUE,"Basic";#N/A,#N/A,TRUE,"EXT-TABLE";#N/A,#N/A,TRUE,"STEEL";#N/A,#N/A,TRUE,"INT-Table";#N/A,#N/A,TRUE,"STEEL";#N/A,#N/A,TRUE,"Door"}</definedName>
    <definedName name="WORKSHOP_1_1" localSheetId="3" hidden="1">{#N/A,#N/A,TRUE,"Basic";#N/A,#N/A,TRUE,"EXT-TABLE";#N/A,#N/A,TRUE,"STEEL";#N/A,#N/A,TRUE,"INT-Table";#N/A,#N/A,TRUE,"STEEL";#N/A,#N/A,TRUE,"Door"}</definedName>
    <definedName name="WORKSHOP_1_1" localSheetId="2" hidden="1">{#N/A,#N/A,TRUE,"Basic";#N/A,#N/A,TRUE,"EXT-TABLE";#N/A,#N/A,TRUE,"STEEL";#N/A,#N/A,TRUE,"INT-Table";#N/A,#N/A,TRUE,"STEEL";#N/A,#N/A,TRUE,"Door"}</definedName>
    <definedName name="WORKSHOP_1_1" localSheetId="4" hidden="1">{#N/A,#N/A,TRUE,"Basic";#N/A,#N/A,TRUE,"EXT-TABLE";#N/A,#N/A,TRUE,"STEEL";#N/A,#N/A,TRUE,"INT-Table";#N/A,#N/A,TRUE,"STEEL";#N/A,#N/A,TRUE,"Door"}</definedName>
    <definedName name="WORKSHOP_1_1" localSheetId="16" hidden="1">{#N/A,#N/A,TRUE,"Basic";#N/A,#N/A,TRUE,"EXT-TABLE";#N/A,#N/A,TRUE,"STEEL";#N/A,#N/A,TRUE,"INT-Table";#N/A,#N/A,TRUE,"STEEL";#N/A,#N/A,TRUE,"Door"}</definedName>
    <definedName name="WORKSHOP_1_1" localSheetId="21" hidden="1">{#N/A,#N/A,TRUE,"Basic";#N/A,#N/A,TRUE,"EXT-TABLE";#N/A,#N/A,TRUE,"STEEL";#N/A,#N/A,TRUE,"INT-Table";#N/A,#N/A,TRUE,"STEEL";#N/A,#N/A,TRUE,"Door"}</definedName>
    <definedName name="WORKSHOP_1_1" localSheetId="5" hidden="1">{#N/A,#N/A,TRUE,"Basic";#N/A,#N/A,TRUE,"EXT-TABLE";#N/A,#N/A,TRUE,"STEEL";#N/A,#N/A,TRUE,"INT-Table";#N/A,#N/A,TRUE,"STEEL";#N/A,#N/A,TRUE,"Door"}</definedName>
    <definedName name="WORKSHOP_1_1" localSheetId="13" hidden="1">{#N/A,#N/A,TRUE,"Basic";#N/A,#N/A,TRUE,"EXT-TABLE";#N/A,#N/A,TRUE,"STEEL";#N/A,#N/A,TRUE,"INT-Table";#N/A,#N/A,TRUE,"STEEL";#N/A,#N/A,TRUE,"Door"}</definedName>
    <definedName name="WORKSHOP_1_1" localSheetId="14" hidden="1">{#N/A,#N/A,TRUE,"Basic";#N/A,#N/A,TRUE,"EXT-TABLE";#N/A,#N/A,TRUE,"STEEL";#N/A,#N/A,TRUE,"INT-Table";#N/A,#N/A,TRUE,"STEEL";#N/A,#N/A,TRUE,"Door"}</definedName>
    <definedName name="WORKSHOP_1_1" localSheetId="15" hidden="1">{#N/A,#N/A,TRUE,"Basic";#N/A,#N/A,TRUE,"EXT-TABLE";#N/A,#N/A,TRUE,"STEEL";#N/A,#N/A,TRUE,"INT-Table";#N/A,#N/A,TRUE,"STEEL";#N/A,#N/A,TRUE,"Door"}</definedName>
    <definedName name="WORKSHOP_1_1" hidden="1">{#N/A,#N/A,TRUE,"Basic";#N/A,#N/A,TRUE,"EXT-TABLE";#N/A,#N/A,TRUE,"STEEL";#N/A,#N/A,TRUE,"INT-Table";#N/A,#N/A,TRUE,"STEEL";#N/A,#N/A,TRUE,"Door"}</definedName>
    <definedName name="WORKSHOP_1_2" localSheetId="3" hidden="1">{#N/A,#N/A,TRUE,"Basic";#N/A,#N/A,TRUE,"EXT-TABLE";#N/A,#N/A,TRUE,"STEEL";#N/A,#N/A,TRUE,"INT-Table";#N/A,#N/A,TRUE,"STEEL";#N/A,#N/A,TRUE,"Door"}</definedName>
    <definedName name="WORKSHOP_1_2" localSheetId="2" hidden="1">{#N/A,#N/A,TRUE,"Basic";#N/A,#N/A,TRUE,"EXT-TABLE";#N/A,#N/A,TRUE,"STEEL";#N/A,#N/A,TRUE,"INT-Table";#N/A,#N/A,TRUE,"STEEL";#N/A,#N/A,TRUE,"Door"}</definedName>
    <definedName name="WORKSHOP_1_2" localSheetId="4" hidden="1">{#N/A,#N/A,TRUE,"Basic";#N/A,#N/A,TRUE,"EXT-TABLE";#N/A,#N/A,TRUE,"STEEL";#N/A,#N/A,TRUE,"INT-Table";#N/A,#N/A,TRUE,"STEEL";#N/A,#N/A,TRUE,"Door"}</definedName>
    <definedName name="WORKSHOP_1_2" localSheetId="16" hidden="1">{#N/A,#N/A,TRUE,"Basic";#N/A,#N/A,TRUE,"EXT-TABLE";#N/A,#N/A,TRUE,"STEEL";#N/A,#N/A,TRUE,"INT-Table";#N/A,#N/A,TRUE,"STEEL";#N/A,#N/A,TRUE,"Door"}</definedName>
    <definedName name="WORKSHOP_1_2" localSheetId="21" hidden="1">{#N/A,#N/A,TRUE,"Basic";#N/A,#N/A,TRUE,"EXT-TABLE";#N/A,#N/A,TRUE,"STEEL";#N/A,#N/A,TRUE,"INT-Table";#N/A,#N/A,TRUE,"STEEL";#N/A,#N/A,TRUE,"Door"}</definedName>
    <definedName name="WORKSHOP_1_2" localSheetId="5" hidden="1">{#N/A,#N/A,TRUE,"Basic";#N/A,#N/A,TRUE,"EXT-TABLE";#N/A,#N/A,TRUE,"STEEL";#N/A,#N/A,TRUE,"INT-Table";#N/A,#N/A,TRUE,"STEEL";#N/A,#N/A,TRUE,"Door"}</definedName>
    <definedName name="WORKSHOP_1_2" localSheetId="13" hidden="1">{#N/A,#N/A,TRUE,"Basic";#N/A,#N/A,TRUE,"EXT-TABLE";#N/A,#N/A,TRUE,"STEEL";#N/A,#N/A,TRUE,"INT-Table";#N/A,#N/A,TRUE,"STEEL";#N/A,#N/A,TRUE,"Door"}</definedName>
    <definedName name="WORKSHOP_1_2" localSheetId="14" hidden="1">{#N/A,#N/A,TRUE,"Basic";#N/A,#N/A,TRUE,"EXT-TABLE";#N/A,#N/A,TRUE,"STEEL";#N/A,#N/A,TRUE,"INT-Table";#N/A,#N/A,TRUE,"STEEL";#N/A,#N/A,TRUE,"Door"}</definedName>
    <definedName name="WORKSHOP_1_2" localSheetId="15" hidden="1">{#N/A,#N/A,TRUE,"Basic";#N/A,#N/A,TRUE,"EXT-TABLE";#N/A,#N/A,TRUE,"STEEL";#N/A,#N/A,TRUE,"INT-Table";#N/A,#N/A,TRUE,"STEEL";#N/A,#N/A,TRUE,"Door"}</definedName>
    <definedName name="WORKSHOP_1_2" hidden="1">{#N/A,#N/A,TRUE,"Basic";#N/A,#N/A,TRUE,"EXT-TABLE";#N/A,#N/A,TRUE,"STEEL";#N/A,#N/A,TRUE,"INT-Table";#N/A,#N/A,TRUE,"STEEL";#N/A,#N/A,TRUE,"Door"}</definedName>
    <definedName name="WORKSHOP_2" localSheetId="3" hidden="1">{#N/A,#N/A,TRUE,"Basic";#N/A,#N/A,TRUE,"EXT-TABLE";#N/A,#N/A,TRUE,"STEEL";#N/A,#N/A,TRUE,"INT-Table";#N/A,#N/A,TRUE,"STEEL";#N/A,#N/A,TRUE,"Door"}</definedName>
    <definedName name="WORKSHOP_2" localSheetId="2" hidden="1">{#N/A,#N/A,TRUE,"Basic";#N/A,#N/A,TRUE,"EXT-TABLE";#N/A,#N/A,TRUE,"STEEL";#N/A,#N/A,TRUE,"INT-Table";#N/A,#N/A,TRUE,"STEEL";#N/A,#N/A,TRUE,"Door"}</definedName>
    <definedName name="WORKSHOP_2" localSheetId="4" hidden="1">{#N/A,#N/A,TRUE,"Basic";#N/A,#N/A,TRUE,"EXT-TABLE";#N/A,#N/A,TRUE,"STEEL";#N/A,#N/A,TRUE,"INT-Table";#N/A,#N/A,TRUE,"STEEL";#N/A,#N/A,TRUE,"Door"}</definedName>
    <definedName name="WORKSHOP_2" localSheetId="16" hidden="1">{#N/A,#N/A,TRUE,"Basic";#N/A,#N/A,TRUE,"EXT-TABLE";#N/A,#N/A,TRUE,"STEEL";#N/A,#N/A,TRUE,"INT-Table";#N/A,#N/A,TRUE,"STEEL";#N/A,#N/A,TRUE,"Door"}</definedName>
    <definedName name="WORKSHOP_2" localSheetId="21" hidden="1">{#N/A,#N/A,TRUE,"Basic";#N/A,#N/A,TRUE,"EXT-TABLE";#N/A,#N/A,TRUE,"STEEL";#N/A,#N/A,TRUE,"INT-Table";#N/A,#N/A,TRUE,"STEEL";#N/A,#N/A,TRUE,"Door"}</definedName>
    <definedName name="WORKSHOP_2" localSheetId="5" hidden="1">{#N/A,#N/A,TRUE,"Basic";#N/A,#N/A,TRUE,"EXT-TABLE";#N/A,#N/A,TRUE,"STEEL";#N/A,#N/A,TRUE,"INT-Table";#N/A,#N/A,TRUE,"STEEL";#N/A,#N/A,TRUE,"Door"}</definedName>
    <definedName name="WORKSHOP_2" localSheetId="13" hidden="1">{#N/A,#N/A,TRUE,"Basic";#N/A,#N/A,TRUE,"EXT-TABLE";#N/A,#N/A,TRUE,"STEEL";#N/A,#N/A,TRUE,"INT-Table";#N/A,#N/A,TRUE,"STEEL";#N/A,#N/A,TRUE,"Door"}</definedName>
    <definedName name="WORKSHOP_2" localSheetId="14" hidden="1">{#N/A,#N/A,TRUE,"Basic";#N/A,#N/A,TRUE,"EXT-TABLE";#N/A,#N/A,TRUE,"STEEL";#N/A,#N/A,TRUE,"INT-Table";#N/A,#N/A,TRUE,"STEEL";#N/A,#N/A,TRUE,"Door"}</definedName>
    <definedName name="WORKSHOP_2" localSheetId="15" hidden="1">{#N/A,#N/A,TRUE,"Basic";#N/A,#N/A,TRUE,"EXT-TABLE";#N/A,#N/A,TRUE,"STEEL";#N/A,#N/A,TRUE,"INT-Table";#N/A,#N/A,TRUE,"STEEL";#N/A,#N/A,TRUE,"Door"}</definedName>
    <definedName name="WORKSHOP_2" hidden="1">{#N/A,#N/A,TRUE,"Basic";#N/A,#N/A,TRUE,"EXT-TABLE";#N/A,#N/A,TRUE,"STEEL";#N/A,#N/A,TRUE,"INT-Table";#N/A,#N/A,TRUE,"STEEL";#N/A,#N/A,TRUE,"Door"}</definedName>
    <definedName name="WORKSHOP_2_1" localSheetId="3" hidden="1">{#N/A,#N/A,TRUE,"Basic";#N/A,#N/A,TRUE,"EXT-TABLE";#N/A,#N/A,TRUE,"STEEL";#N/A,#N/A,TRUE,"INT-Table";#N/A,#N/A,TRUE,"STEEL";#N/A,#N/A,TRUE,"Door"}</definedName>
    <definedName name="WORKSHOP_2_1" localSheetId="2" hidden="1">{#N/A,#N/A,TRUE,"Basic";#N/A,#N/A,TRUE,"EXT-TABLE";#N/A,#N/A,TRUE,"STEEL";#N/A,#N/A,TRUE,"INT-Table";#N/A,#N/A,TRUE,"STEEL";#N/A,#N/A,TRUE,"Door"}</definedName>
    <definedName name="WORKSHOP_2_1" localSheetId="4" hidden="1">{#N/A,#N/A,TRUE,"Basic";#N/A,#N/A,TRUE,"EXT-TABLE";#N/A,#N/A,TRUE,"STEEL";#N/A,#N/A,TRUE,"INT-Table";#N/A,#N/A,TRUE,"STEEL";#N/A,#N/A,TRUE,"Door"}</definedName>
    <definedName name="WORKSHOP_2_1" localSheetId="16" hidden="1">{#N/A,#N/A,TRUE,"Basic";#N/A,#N/A,TRUE,"EXT-TABLE";#N/A,#N/A,TRUE,"STEEL";#N/A,#N/A,TRUE,"INT-Table";#N/A,#N/A,TRUE,"STEEL";#N/A,#N/A,TRUE,"Door"}</definedName>
    <definedName name="WORKSHOP_2_1" localSheetId="21" hidden="1">{#N/A,#N/A,TRUE,"Basic";#N/A,#N/A,TRUE,"EXT-TABLE";#N/A,#N/A,TRUE,"STEEL";#N/A,#N/A,TRUE,"INT-Table";#N/A,#N/A,TRUE,"STEEL";#N/A,#N/A,TRUE,"Door"}</definedName>
    <definedName name="WORKSHOP_2_1" localSheetId="5" hidden="1">{#N/A,#N/A,TRUE,"Basic";#N/A,#N/A,TRUE,"EXT-TABLE";#N/A,#N/A,TRUE,"STEEL";#N/A,#N/A,TRUE,"INT-Table";#N/A,#N/A,TRUE,"STEEL";#N/A,#N/A,TRUE,"Door"}</definedName>
    <definedName name="WORKSHOP_2_1" localSheetId="13" hidden="1">{#N/A,#N/A,TRUE,"Basic";#N/A,#N/A,TRUE,"EXT-TABLE";#N/A,#N/A,TRUE,"STEEL";#N/A,#N/A,TRUE,"INT-Table";#N/A,#N/A,TRUE,"STEEL";#N/A,#N/A,TRUE,"Door"}</definedName>
    <definedName name="WORKSHOP_2_1" localSheetId="14" hidden="1">{#N/A,#N/A,TRUE,"Basic";#N/A,#N/A,TRUE,"EXT-TABLE";#N/A,#N/A,TRUE,"STEEL";#N/A,#N/A,TRUE,"INT-Table";#N/A,#N/A,TRUE,"STEEL";#N/A,#N/A,TRUE,"Door"}</definedName>
    <definedName name="WORKSHOP_2_1" localSheetId="15" hidden="1">{#N/A,#N/A,TRUE,"Basic";#N/A,#N/A,TRUE,"EXT-TABLE";#N/A,#N/A,TRUE,"STEEL";#N/A,#N/A,TRUE,"INT-Table";#N/A,#N/A,TRUE,"STEEL";#N/A,#N/A,TRUE,"Door"}</definedName>
    <definedName name="WORKSHOP_2_1" hidden="1">{#N/A,#N/A,TRUE,"Basic";#N/A,#N/A,TRUE,"EXT-TABLE";#N/A,#N/A,TRUE,"STEEL";#N/A,#N/A,TRUE,"INT-Table";#N/A,#N/A,TRUE,"STEEL";#N/A,#N/A,TRUE,"Door"}</definedName>
    <definedName name="WORKSHOP_2_2" localSheetId="3" hidden="1">{#N/A,#N/A,TRUE,"Basic";#N/A,#N/A,TRUE,"EXT-TABLE";#N/A,#N/A,TRUE,"STEEL";#N/A,#N/A,TRUE,"INT-Table";#N/A,#N/A,TRUE,"STEEL";#N/A,#N/A,TRUE,"Door"}</definedName>
    <definedName name="WORKSHOP_2_2" localSheetId="2" hidden="1">{#N/A,#N/A,TRUE,"Basic";#N/A,#N/A,TRUE,"EXT-TABLE";#N/A,#N/A,TRUE,"STEEL";#N/A,#N/A,TRUE,"INT-Table";#N/A,#N/A,TRUE,"STEEL";#N/A,#N/A,TRUE,"Door"}</definedName>
    <definedName name="WORKSHOP_2_2" localSheetId="4" hidden="1">{#N/A,#N/A,TRUE,"Basic";#N/A,#N/A,TRUE,"EXT-TABLE";#N/A,#N/A,TRUE,"STEEL";#N/A,#N/A,TRUE,"INT-Table";#N/A,#N/A,TRUE,"STEEL";#N/A,#N/A,TRUE,"Door"}</definedName>
    <definedName name="WORKSHOP_2_2" localSheetId="16" hidden="1">{#N/A,#N/A,TRUE,"Basic";#N/A,#N/A,TRUE,"EXT-TABLE";#N/A,#N/A,TRUE,"STEEL";#N/A,#N/A,TRUE,"INT-Table";#N/A,#N/A,TRUE,"STEEL";#N/A,#N/A,TRUE,"Door"}</definedName>
    <definedName name="WORKSHOP_2_2" localSheetId="21" hidden="1">{#N/A,#N/A,TRUE,"Basic";#N/A,#N/A,TRUE,"EXT-TABLE";#N/A,#N/A,TRUE,"STEEL";#N/A,#N/A,TRUE,"INT-Table";#N/A,#N/A,TRUE,"STEEL";#N/A,#N/A,TRUE,"Door"}</definedName>
    <definedName name="WORKSHOP_2_2" localSheetId="5" hidden="1">{#N/A,#N/A,TRUE,"Basic";#N/A,#N/A,TRUE,"EXT-TABLE";#N/A,#N/A,TRUE,"STEEL";#N/A,#N/A,TRUE,"INT-Table";#N/A,#N/A,TRUE,"STEEL";#N/A,#N/A,TRUE,"Door"}</definedName>
    <definedName name="WORKSHOP_2_2" localSheetId="13" hidden="1">{#N/A,#N/A,TRUE,"Basic";#N/A,#N/A,TRUE,"EXT-TABLE";#N/A,#N/A,TRUE,"STEEL";#N/A,#N/A,TRUE,"INT-Table";#N/A,#N/A,TRUE,"STEEL";#N/A,#N/A,TRUE,"Door"}</definedName>
    <definedName name="WORKSHOP_2_2" localSheetId="14" hidden="1">{#N/A,#N/A,TRUE,"Basic";#N/A,#N/A,TRUE,"EXT-TABLE";#N/A,#N/A,TRUE,"STEEL";#N/A,#N/A,TRUE,"INT-Table";#N/A,#N/A,TRUE,"STEEL";#N/A,#N/A,TRUE,"Door"}</definedName>
    <definedName name="WORKSHOP_2_2" localSheetId="15" hidden="1">{#N/A,#N/A,TRUE,"Basic";#N/A,#N/A,TRUE,"EXT-TABLE";#N/A,#N/A,TRUE,"STEEL";#N/A,#N/A,TRUE,"INT-Table";#N/A,#N/A,TRUE,"STEEL";#N/A,#N/A,TRUE,"Door"}</definedName>
    <definedName name="WORKSHOP_2_2" hidden="1">{#N/A,#N/A,TRUE,"Basic";#N/A,#N/A,TRUE,"EXT-TABLE";#N/A,#N/A,TRUE,"STEEL";#N/A,#N/A,TRUE,"INT-Table";#N/A,#N/A,TRUE,"STEEL";#N/A,#N/A,TRUE,"Door"}</definedName>
    <definedName name="WORKSHOP_3" localSheetId="3" hidden="1">{#N/A,#N/A,TRUE,"Basic";#N/A,#N/A,TRUE,"EXT-TABLE";#N/A,#N/A,TRUE,"STEEL";#N/A,#N/A,TRUE,"INT-Table";#N/A,#N/A,TRUE,"STEEL";#N/A,#N/A,TRUE,"Door"}</definedName>
    <definedName name="WORKSHOP_3" localSheetId="2" hidden="1">{#N/A,#N/A,TRUE,"Basic";#N/A,#N/A,TRUE,"EXT-TABLE";#N/A,#N/A,TRUE,"STEEL";#N/A,#N/A,TRUE,"INT-Table";#N/A,#N/A,TRUE,"STEEL";#N/A,#N/A,TRUE,"Door"}</definedName>
    <definedName name="WORKSHOP_3" localSheetId="4" hidden="1">{#N/A,#N/A,TRUE,"Basic";#N/A,#N/A,TRUE,"EXT-TABLE";#N/A,#N/A,TRUE,"STEEL";#N/A,#N/A,TRUE,"INT-Table";#N/A,#N/A,TRUE,"STEEL";#N/A,#N/A,TRUE,"Door"}</definedName>
    <definedName name="WORKSHOP_3" localSheetId="16" hidden="1">{#N/A,#N/A,TRUE,"Basic";#N/A,#N/A,TRUE,"EXT-TABLE";#N/A,#N/A,TRUE,"STEEL";#N/A,#N/A,TRUE,"INT-Table";#N/A,#N/A,TRUE,"STEEL";#N/A,#N/A,TRUE,"Door"}</definedName>
    <definedName name="WORKSHOP_3" localSheetId="21" hidden="1">{#N/A,#N/A,TRUE,"Basic";#N/A,#N/A,TRUE,"EXT-TABLE";#N/A,#N/A,TRUE,"STEEL";#N/A,#N/A,TRUE,"INT-Table";#N/A,#N/A,TRUE,"STEEL";#N/A,#N/A,TRUE,"Door"}</definedName>
    <definedName name="WORKSHOP_3" localSheetId="5" hidden="1">{#N/A,#N/A,TRUE,"Basic";#N/A,#N/A,TRUE,"EXT-TABLE";#N/A,#N/A,TRUE,"STEEL";#N/A,#N/A,TRUE,"INT-Table";#N/A,#N/A,TRUE,"STEEL";#N/A,#N/A,TRUE,"Door"}</definedName>
    <definedName name="WORKSHOP_3" localSheetId="13" hidden="1">{#N/A,#N/A,TRUE,"Basic";#N/A,#N/A,TRUE,"EXT-TABLE";#N/A,#N/A,TRUE,"STEEL";#N/A,#N/A,TRUE,"INT-Table";#N/A,#N/A,TRUE,"STEEL";#N/A,#N/A,TRUE,"Door"}</definedName>
    <definedName name="WORKSHOP_3" localSheetId="14" hidden="1">{#N/A,#N/A,TRUE,"Basic";#N/A,#N/A,TRUE,"EXT-TABLE";#N/A,#N/A,TRUE,"STEEL";#N/A,#N/A,TRUE,"INT-Table";#N/A,#N/A,TRUE,"STEEL";#N/A,#N/A,TRUE,"Door"}</definedName>
    <definedName name="WORKSHOP_3" localSheetId="15" hidden="1">{#N/A,#N/A,TRUE,"Basic";#N/A,#N/A,TRUE,"EXT-TABLE";#N/A,#N/A,TRUE,"STEEL";#N/A,#N/A,TRUE,"INT-Table";#N/A,#N/A,TRUE,"STEEL";#N/A,#N/A,TRUE,"Door"}</definedName>
    <definedName name="WORKSHOP_3" hidden="1">{#N/A,#N/A,TRUE,"Basic";#N/A,#N/A,TRUE,"EXT-TABLE";#N/A,#N/A,TRUE,"STEEL";#N/A,#N/A,TRUE,"INT-Table";#N/A,#N/A,TRUE,"STEEL";#N/A,#N/A,TRUE,"Door"}</definedName>
    <definedName name="WORKSHOP_3_1" localSheetId="3" hidden="1">{#N/A,#N/A,TRUE,"Basic";#N/A,#N/A,TRUE,"EXT-TABLE";#N/A,#N/A,TRUE,"STEEL";#N/A,#N/A,TRUE,"INT-Table";#N/A,#N/A,TRUE,"STEEL";#N/A,#N/A,TRUE,"Door"}</definedName>
    <definedName name="WORKSHOP_3_1" localSheetId="2" hidden="1">{#N/A,#N/A,TRUE,"Basic";#N/A,#N/A,TRUE,"EXT-TABLE";#N/A,#N/A,TRUE,"STEEL";#N/A,#N/A,TRUE,"INT-Table";#N/A,#N/A,TRUE,"STEEL";#N/A,#N/A,TRUE,"Door"}</definedName>
    <definedName name="WORKSHOP_3_1" localSheetId="4" hidden="1">{#N/A,#N/A,TRUE,"Basic";#N/A,#N/A,TRUE,"EXT-TABLE";#N/A,#N/A,TRUE,"STEEL";#N/A,#N/A,TRUE,"INT-Table";#N/A,#N/A,TRUE,"STEEL";#N/A,#N/A,TRUE,"Door"}</definedName>
    <definedName name="WORKSHOP_3_1" localSheetId="16" hidden="1">{#N/A,#N/A,TRUE,"Basic";#N/A,#N/A,TRUE,"EXT-TABLE";#N/A,#N/A,TRUE,"STEEL";#N/A,#N/A,TRUE,"INT-Table";#N/A,#N/A,TRUE,"STEEL";#N/A,#N/A,TRUE,"Door"}</definedName>
    <definedName name="WORKSHOP_3_1" localSheetId="21" hidden="1">{#N/A,#N/A,TRUE,"Basic";#N/A,#N/A,TRUE,"EXT-TABLE";#N/A,#N/A,TRUE,"STEEL";#N/A,#N/A,TRUE,"INT-Table";#N/A,#N/A,TRUE,"STEEL";#N/A,#N/A,TRUE,"Door"}</definedName>
    <definedName name="WORKSHOP_3_1" localSheetId="5" hidden="1">{#N/A,#N/A,TRUE,"Basic";#N/A,#N/A,TRUE,"EXT-TABLE";#N/A,#N/A,TRUE,"STEEL";#N/A,#N/A,TRUE,"INT-Table";#N/A,#N/A,TRUE,"STEEL";#N/A,#N/A,TRUE,"Door"}</definedName>
    <definedName name="WORKSHOP_3_1" localSheetId="13" hidden="1">{#N/A,#N/A,TRUE,"Basic";#N/A,#N/A,TRUE,"EXT-TABLE";#N/A,#N/A,TRUE,"STEEL";#N/A,#N/A,TRUE,"INT-Table";#N/A,#N/A,TRUE,"STEEL";#N/A,#N/A,TRUE,"Door"}</definedName>
    <definedName name="WORKSHOP_3_1" localSheetId="14" hidden="1">{#N/A,#N/A,TRUE,"Basic";#N/A,#N/A,TRUE,"EXT-TABLE";#N/A,#N/A,TRUE,"STEEL";#N/A,#N/A,TRUE,"INT-Table";#N/A,#N/A,TRUE,"STEEL";#N/A,#N/A,TRUE,"Door"}</definedName>
    <definedName name="WORKSHOP_3_1" localSheetId="15" hidden="1">{#N/A,#N/A,TRUE,"Basic";#N/A,#N/A,TRUE,"EXT-TABLE";#N/A,#N/A,TRUE,"STEEL";#N/A,#N/A,TRUE,"INT-Table";#N/A,#N/A,TRUE,"STEEL";#N/A,#N/A,TRUE,"Door"}</definedName>
    <definedName name="WORKSHOP_3_1" hidden="1">{#N/A,#N/A,TRUE,"Basic";#N/A,#N/A,TRUE,"EXT-TABLE";#N/A,#N/A,TRUE,"STEEL";#N/A,#N/A,TRUE,"INT-Table";#N/A,#N/A,TRUE,"STEEL";#N/A,#N/A,TRUE,"Door"}</definedName>
    <definedName name="WORKSHOP_3_2" localSheetId="3" hidden="1">{#N/A,#N/A,TRUE,"Basic";#N/A,#N/A,TRUE,"EXT-TABLE";#N/A,#N/A,TRUE,"STEEL";#N/A,#N/A,TRUE,"INT-Table";#N/A,#N/A,TRUE,"STEEL";#N/A,#N/A,TRUE,"Door"}</definedName>
    <definedName name="WORKSHOP_3_2" localSheetId="2" hidden="1">{#N/A,#N/A,TRUE,"Basic";#N/A,#N/A,TRUE,"EXT-TABLE";#N/A,#N/A,TRUE,"STEEL";#N/A,#N/A,TRUE,"INT-Table";#N/A,#N/A,TRUE,"STEEL";#N/A,#N/A,TRUE,"Door"}</definedName>
    <definedName name="WORKSHOP_3_2" localSheetId="4" hidden="1">{#N/A,#N/A,TRUE,"Basic";#N/A,#N/A,TRUE,"EXT-TABLE";#N/A,#N/A,TRUE,"STEEL";#N/A,#N/A,TRUE,"INT-Table";#N/A,#N/A,TRUE,"STEEL";#N/A,#N/A,TRUE,"Door"}</definedName>
    <definedName name="WORKSHOP_3_2" localSheetId="16" hidden="1">{#N/A,#N/A,TRUE,"Basic";#N/A,#N/A,TRUE,"EXT-TABLE";#N/A,#N/A,TRUE,"STEEL";#N/A,#N/A,TRUE,"INT-Table";#N/A,#N/A,TRUE,"STEEL";#N/A,#N/A,TRUE,"Door"}</definedName>
    <definedName name="WORKSHOP_3_2" localSheetId="21" hidden="1">{#N/A,#N/A,TRUE,"Basic";#N/A,#N/A,TRUE,"EXT-TABLE";#N/A,#N/A,TRUE,"STEEL";#N/A,#N/A,TRUE,"INT-Table";#N/A,#N/A,TRUE,"STEEL";#N/A,#N/A,TRUE,"Door"}</definedName>
    <definedName name="WORKSHOP_3_2" localSheetId="5" hidden="1">{#N/A,#N/A,TRUE,"Basic";#N/A,#N/A,TRUE,"EXT-TABLE";#N/A,#N/A,TRUE,"STEEL";#N/A,#N/A,TRUE,"INT-Table";#N/A,#N/A,TRUE,"STEEL";#N/A,#N/A,TRUE,"Door"}</definedName>
    <definedName name="WORKSHOP_3_2" localSheetId="13" hidden="1">{#N/A,#N/A,TRUE,"Basic";#N/A,#N/A,TRUE,"EXT-TABLE";#N/A,#N/A,TRUE,"STEEL";#N/A,#N/A,TRUE,"INT-Table";#N/A,#N/A,TRUE,"STEEL";#N/A,#N/A,TRUE,"Door"}</definedName>
    <definedName name="WORKSHOP_3_2" localSheetId="14" hidden="1">{#N/A,#N/A,TRUE,"Basic";#N/A,#N/A,TRUE,"EXT-TABLE";#N/A,#N/A,TRUE,"STEEL";#N/A,#N/A,TRUE,"INT-Table";#N/A,#N/A,TRUE,"STEEL";#N/A,#N/A,TRUE,"Door"}</definedName>
    <definedName name="WORKSHOP_3_2" localSheetId="15" hidden="1">{#N/A,#N/A,TRUE,"Basic";#N/A,#N/A,TRUE,"EXT-TABLE";#N/A,#N/A,TRUE,"STEEL";#N/A,#N/A,TRUE,"INT-Table";#N/A,#N/A,TRUE,"STEEL";#N/A,#N/A,TRUE,"Door"}</definedName>
    <definedName name="WORKSHOP_3_2" hidden="1">{#N/A,#N/A,TRUE,"Basic";#N/A,#N/A,TRUE,"EXT-TABLE";#N/A,#N/A,TRUE,"STEEL";#N/A,#N/A,TRUE,"INT-Table";#N/A,#N/A,TRUE,"STEEL";#N/A,#N/A,TRUE,"Door"}</definedName>
    <definedName name="WORKSHOP_4" localSheetId="3" hidden="1">{#N/A,#N/A,TRUE,"Basic";#N/A,#N/A,TRUE,"EXT-TABLE";#N/A,#N/A,TRUE,"STEEL";#N/A,#N/A,TRUE,"INT-Table";#N/A,#N/A,TRUE,"STEEL";#N/A,#N/A,TRUE,"Door"}</definedName>
    <definedName name="WORKSHOP_4" localSheetId="2" hidden="1">{#N/A,#N/A,TRUE,"Basic";#N/A,#N/A,TRUE,"EXT-TABLE";#N/A,#N/A,TRUE,"STEEL";#N/A,#N/A,TRUE,"INT-Table";#N/A,#N/A,TRUE,"STEEL";#N/A,#N/A,TRUE,"Door"}</definedName>
    <definedName name="WORKSHOP_4" localSheetId="4" hidden="1">{#N/A,#N/A,TRUE,"Basic";#N/A,#N/A,TRUE,"EXT-TABLE";#N/A,#N/A,TRUE,"STEEL";#N/A,#N/A,TRUE,"INT-Table";#N/A,#N/A,TRUE,"STEEL";#N/A,#N/A,TRUE,"Door"}</definedName>
    <definedName name="WORKSHOP_4" localSheetId="16" hidden="1">{#N/A,#N/A,TRUE,"Basic";#N/A,#N/A,TRUE,"EXT-TABLE";#N/A,#N/A,TRUE,"STEEL";#N/A,#N/A,TRUE,"INT-Table";#N/A,#N/A,TRUE,"STEEL";#N/A,#N/A,TRUE,"Door"}</definedName>
    <definedName name="WORKSHOP_4" localSheetId="21" hidden="1">{#N/A,#N/A,TRUE,"Basic";#N/A,#N/A,TRUE,"EXT-TABLE";#N/A,#N/A,TRUE,"STEEL";#N/A,#N/A,TRUE,"INT-Table";#N/A,#N/A,TRUE,"STEEL";#N/A,#N/A,TRUE,"Door"}</definedName>
    <definedName name="WORKSHOP_4" localSheetId="5" hidden="1">{#N/A,#N/A,TRUE,"Basic";#N/A,#N/A,TRUE,"EXT-TABLE";#N/A,#N/A,TRUE,"STEEL";#N/A,#N/A,TRUE,"INT-Table";#N/A,#N/A,TRUE,"STEEL";#N/A,#N/A,TRUE,"Door"}</definedName>
    <definedName name="WORKSHOP_4" localSheetId="13" hidden="1">{#N/A,#N/A,TRUE,"Basic";#N/A,#N/A,TRUE,"EXT-TABLE";#N/A,#N/A,TRUE,"STEEL";#N/A,#N/A,TRUE,"INT-Table";#N/A,#N/A,TRUE,"STEEL";#N/A,#N/A,TRUE,"Door"}</definedName>
    <definedName name="WORKSHOP_4" localSheetId="14" hidden="1">{#N/A,#N/A,TRUE,"Basic";#N/A,#N/A,TRUE,"EXT-TABLE";#N/A,#N/A,TRUE,"STEEL";#N/A,#N/A,TRUE,"INT-Table";#N/A,#N/A,TRUE,"STEEL";#N/A,#N/A,TRUE,"Door"}</definedName>
    <definedName name="WORKSHOP_4" localSheetId="15" hidden="1">{#N/A,#N/A,TRUE,"Basic";#N/A,#N/A,TRUE,"EXT-TABLE";#N/A,#N/A,TRUE,"STEEL";#N/A,#N/A,TRUE,"INT-Table";#N/A,#N/A,TRUE,"STEEL";#N/A,#N/A,TRUE,"Door"}</definedName>
    <definedName name="WORKSHOP_4" hidden="1">{#N/A,#N/A,TRUE,"Basic";#N/A,#N/A,TRUE,"EXT-TABLE";#N/A,#N/A,TRUE,"STEEL";#N/A,#N/A,TRUE,"INT-Table";#N/A,#N/A,TRUE,"STEEL";#N/A,#N/A,TRUE,"Door"}</definedName>
    <definedName name="WORKSHOP_4_1" localSheetId="3" hidden="1">{#N/A,#N/A,TRUE,"Basic";#N/A,#N/A,TRUE,"EXT-TABLE";#N/A,#N/A,TRUE,"STEEL";#N/A,#N/A,TRUE,"INT-Table";#N/A,#N/A,TRUE,"STEEL";#N/A,#N/A,TRUE,"Door"}</definedName>
    <definedName name="WORKSHOP_4_1" localSheetId="2" hidden="1">{#N/A,#N/A,TRUE,"Basic";#N/A,#N/A,TRUE,"EXT-TABLE";#N/A,#N/A,TRUE,"STEEL";#N/A,#N/A,TRUE,"INT-Table";#N/A,#N/A,TRUE,"STEEL";#N/A,#N/A,TRUE,"Door"}</definedName>
    <definedName name="WORKSHOP_4_1" localSheetId="4" hidden="1">{#N/A,#N/A,TRUE,"Basic";#N/A,#N/A,TRUE,"EXT-TABLE";#N/A,#N/A,TRUE,"STEEL";#N/A,#N/A,TRUE,"INT-Table";#N/A,#N/A,TRUE,"STEEL";#N/A,#N/A,TRUE,"Door"}</definedName>
    <definedName name="WORKSHOP_4_1" localSheetId="16" hidden="1">{#N/A,#N/A,TRUE,"Basic";#N/A,#N/A,TRUE,"EXT-TABLE";#N/A,#N/A,TRUE,"STEEL";#N/A,#N/A,TRUE,"INT-Table";#N/A,#N/A,TRUE,"STEEL";#N/A,#N/A,TRUE,"Door"}</definedName>
    <definedName name="WORKSHOP_4_1" localSheetId="21" hidden="1">{#N/A,#N/A,TRUE,"Basic";#N/A,#N/A,TRUE,"EXT-TABLE";#N/A,#N/A,TRUE,"STEEL";#N/A,#N/A,TRUE,"INT-Table";#N/A,#N/A,TRUE,"STEEL";#N/A,#N/A,TRUE,"Door"}</definedName>
    <definedName name="WORKSHOP_4_1" localSheetId="5" hidden="1">{#N/A,#N/A,TRUE,"Basic";#N/A,#N/A,TRUE,"EXT-TABLE";#N/A,#N/A,TRUE,"STEEL";#N/A,#N/A,TRUE,"INT-Table";#N/A,#N/A,TRUE,"STEEL";#N/A,#N/A,TRUE,"Door"}</definedName>
    <definedName name="WORKSHOP_4_1" localSheetId="13" hidden="1">{#N/A,#N/A,TRUE,"Basic";#N/A,#N/A,TRUE,"EXT-TABLE";#N/A,#N/A,TRUE,"STEEL";#N/A,#N/A,TRUE,"INT-Table";#N/A,#N/A,TRUE,"STEEL";#N/A,#N/A,TRUE,"Door"}</definedName>
    <definedName name="WORKSHOP_4_1" localSheetId="14" hidden="1">{#N/A,#N/A,TRUE,"Basic";#N/A,#N/A,TRUE,"EXT-TABLE";#N/A,#N/A,TRUE,"STEEL";#N/A,#N/A,TRUE,"INT-Table";#N/A,#N/A,TRUE,"STEEL";#N/A,#N/A,TRUE,"Door"}</definedName>
    <definedName name="WORKSHOP_4_1" localSheetId="15" hidden="1">{#N/A,#N/A,TRUE,"Basic";#N/A,#N/A,TRUE,"EXT-TABLE";#N/A,#N/A,TRUE,"STEEL";#N/A,#N/A,TRUE,"INT-Table";#N/A,#N/A,TRUE,"STEEL";#N/A,#N/A,TRUE,"Door"}</definedName>
    <definedName name="WORKSHOP_4_1" hidden="1">{#N/A,#N/A,TRUE,"Basic";#N/A,#N/A,TRUE,"EXT-TABLE";#N/A,#N/A,TRUE,"STEEL";#N/A,#N/A,TRUE,"INT-Table";#N/A,#N/A,TRUE,"STEEL";#N/A,#N/A,TRUE,"Door"}</definedName>
    <definedName name="WORKSHOP_4_2" localSheetId="3" hidden="1">{#N/A,#N/A,TRUE,"Basic";#N/A,#N/A,TRUE,"EXT-TABLE";#N/A,#N/A,TRUE,"STEEL";#N/A,#N/A,TRUE,"INT-Table";#N/A,#N/A,TRUE,"STEEL";#N/A,#N/A,TRUE,"Door"}</definedName>
    <definedName name="WORKSHOP_4_2" localSheetId="2" hidden="1">{#N/A,#N/A,TRUE,"Basic";#N/A,#N/A,TRUE,"EXT-TABLE";#N/A,#N/A,TRUE,"STEEL";#N/A,#N/A,TRUE,"INT-Table";#N/A,#N/A,TRUE,"STEEL";#N/A,#N/A,TRUE,"Door"}</definedName>
    <definedName name="WORKSHOP_4_2" localSheetId="4" hidden="1">{#N/A,#N/A,TRUE,"Basic";#N/A,#N/A,TRUE,"EXT-TABLE";#N/A,#N/A,TRUE,"STEEL";#N/A,#N/A,TRUE,"INT-Table";#N/A,#N/A,TRUE,"STEEL";#N/A,#N/A,TRUE,"Door"}</definedName>
    <definedName name="WORKSHOP_4_2" localSheetId="16" hidden="1">{#N/A,#N/A,TRUE,"Basic";#N/A,#N/A,TRUE,"EXT-TABLE";#N/A,#N/A,TRUE,"STEEL";#N/A,#N/A,TRUE,"INT-Table";#N/A,#N/A,TRUE,"STEEL";#N/A,#N/A,TRUE,"Door"}</definedName>
    <definedName name="WORKSHOP_4_2" localSheetId="21" hidden="1">{#N/A,#N/A,TRUE,"Basic";#N/A,#N/A,TRUE,"EXT-TABLE";#N/A,#N/A,TRUE,"STEEL";#N/A,#N/A,TRUE,"INT-Table";#N/A,#N/A,TRUE,"STEEL";#N/A,#N/A,TRUE,"Door"}</definedName>
    <definedName name="WORKSHOP_4_2" localSheetId="5" hidden="1">{#N/A,#N/A,TRUE,"Basic";#N/A,#N/A,TRUE,"EXT-TABLE";#N/A,#N/A,TRUE,"STEEL";#N/A,#N/A,TRUE,"INT-Table";#N/A,#N/A,TRUE,"STEEL";#N/A,#N/A,TRUE,"Door"}</definedName>
    <definedName name="WORKSHOP_4_2" localSheetId="13" hidden="1">{#N/A,#N/A,TRUE,"Basic";#N/A,#N/A,TRUE,"EXT-TABLE";#N/A,#N/A,TRUE,"STEEL";#N/A,#N/A,TRUE,"INT-Table";#N/A,#N/A,TRUE,"STEEL";#N/A,#N/A,TRUE,"Door"}</definedName>
    <definedName name="WORKSHOP_4_2" localSheetId="14" hidden="1">{#N/A,#N/A,TRUE,"Basic";#N/A,#N/A,TRUE,"EXT-TABLE";#N/A,#N/A,TRUE,"STEEL";#N/A,#N/A,TRUE,"INT-Table";#N/A,#N/A,TRUE,"STEEL";#N/A,#N/A,TRUE,"Door"}</definedName>
    <definedName name="WORKSHOP_4_2" localSheetId="15" hidden="1">{#N/A,#N/A,TRUE,"Basic";#N/A,#N/A,TRUE,"EXT-TABLE";#N/A,#N/A,TRUE,"STEEL";#N/A,#N/A,TRUE,"INT-Table";#N/A,#N/A,TRUE,"STEEL";#N/A,#N/A,TRUE,"Door"}</definedName>
    <definedName name="WORKSHOP_4_2" hidden="1">{#N/A,#N/A,TRUE,"Basic";#N/A,#N/A,TRUE,"EXT-TABLE";#N/A,#N/A,TRUE,"STEEL";#N/A,#N/A,TRUE,"INT-Table";#N/A,#N/A,TRUE,"STEEL";#N/A,#N/A,TRUE,"Door"}</definedName>
    <definedName name="WORKSHOP_5" localSheetId="3" hidden="1">{#N/A,#N/A,TRUE,"Basic";#N/A,#N/A,TRUE,"EXT-TABLE";#N/A,#N/A,TRUE,"STEEL";#N/A,#N/A,TRUE,"INT-Table";#N/A,#N/A,TRUE,"STEEL";#N/A,#N/A,TRUE,"Door"}</definedName>
    <definedName name="WORKSHOP_5" localSheetId="2" hidden="1">{#N/A,#N/A,TRUE,"Basic";#N/A,#N/A,TRUE,"EXT-TABLE";#N/A,#N/A,TRUE,"STEEL";#N/A,#N/A,TRUE,"INT-Table";#N/A,#N/A,TRUE,"STEEL";#N/A,#N/A,TRUE,"Door"}</definedName>
    <definedName name="WORKSHOP_5" localSheetId="4" hidden="1">{#N/A,#N/A,TRUE,"Basic";#N/A,#N/A,TRUE,"EXT-TABLE";#N/A,#N/A,TRUE,"STEEL";#N/A,#N/A,TRUE,"INT-Table";#N/A,#N/A,TRUE,"STEEL";#N/A,#N/A,TRUE,"Door"}</definedName>
    <definedName name="WORKSHOP_5" localSheetId="16" hidden="1">{#N/A,#N/A,TRUE,"Basic";#N/A,#N/A,TRUE,"EXT-TABLE";#N/A,#N/A,TRUE,"STEEL";#N/A,#N/A,TRUE,"INT-Table";#N/A,#N/A,TRUE,"STEEL";#N/A,#N/A,TRUE,"Door"}</definedName>
    <definedName name="WORKSHOP_5" localSheetId="21" hidden="1">{#N/A,#N/A,TRUE,"Basic";#N/A,#N/A,TRUE,"EXT-TABLE";#N/A,#N/A,TRUE,"STEEL";#N/A,#N/A,TRUE,"INT-Table";#N/A,#N/A,TRUE,"STEEL";#N/A,#N/A,TRUE,"Door"}</definedName>
    <definedName name="WORKSHOP_5" localSheetId="5" hidden="1">{#N/A,#N/A,TRUE,"Basic";#N/A,#N/A,TRUE,"EXT-TABLE";#N/A,#N/A,TRUE,"STEEL";#N/A,#N/A,TRUE,"INT-Table";#N/A,#N/A,TRUE,"STEEL";#N/A,#N/A,TRUE,"Door"}</definedName>
    <definedName name="WORKSHOP_5" localSheetId="13" hidden="1">{#N/A,#N/A,TRUE,"Basic";#N/A,#N/A,TRUE,"EXT-TABLE";#N/A,#N/A,TRUE,"STEEL";#N/A,#N/A,TRUE,"INT-Table";#N/A,#N/A,TRUE,"STEEL";#N/A,#N/A,TRUE,"Door"}</definedName>
    <definedName name="WORKSHOP_5" localSheetId="14" hidden="1">{#N/A,#N/A,TRUE,"Basic";#N/A,#N/A,TRUE,"EXT-TABLE";#N/A,#N/A,TRUE,"STEEL";#N/A,#N/A,TRUE,"INT-Table";#N/A,#N/A,TRUE,"STEEL";#N/A,#N/A,TRUE,"Door"}</definedName>
    <definedName name="WORKSHOP_5" localSheetId="15" hidden="1">{#N/A,#N/A,TRUE,"Basic";#N/A,#N/A,TRUE,"EXT-TABLE";#N/A,#N/A,TRUE,"STEEL";#N/A,#N/A,TRUE,"INT-Table";#N/A,#N/A,TRUE,"STEEL";#N/A,#N/A,TRUE,"Door"}</definedName>
    <definedName name="WORKSHOP_5" hidden="1">{#N/A,#N/A,TRUE,"Basic";#N/A,#N/A,TRUE,"EXT-TABLE";#N/A,#N/A,TRUE,"STEEL";#N/A,#N/A,TRUE,"INT-Table";#N/A,#N/A,TRUE,"STEEL";#N/A,#N/A,TRUE,"Door"}</definedName>
    <definedName name="WORKSHOP_5_1" localSheetId="3" hidden="1">{#N/A,#N/A,TRUE,"Basic";#N/A,#N/A,TRUE,"EXT-TABLE";#N/A,#N/A,TRUE,"STEEL";#N/A,#N/A,TRUE,"INT-Table";#N/A,#N/A,TRUE,"STEEL";#N/A,#N/A,TRUE,"Door"}</definedName>
    <definedName name="WORKSHOP_5_1" localSheetId="2" hidden="1">{#N/A,#N/A,TRUE,"Basic";#N/A,#N/A,TRUE,"EXT-TABLE";#N/A,#N/A,TRUE,"STEEL";#N/A,#N/A,TRUE,"INT-Table";#N/A,#N/A,TRUE,"STEEL";#N/A,#N/A,TRUE,"Door"}</definedName>
    <definedName name="WORKSHOP_5_1" localSheetId="4" hidden="1">{#N/A,#N/A,TRUE,"Basic";#N/A,#N/A,TRUE,"EXT-TABLE";#N/A,#N/A,TRUE,"STEEL";#N/A,#N/A,TRUE,"INT-Table";#N/A,#N/A,TRUE,"STEEL";#N/A,#N/A,TRUE,"Door"}</definedName>
    <definedName name="WORKSHOP_5_1" localSheetId="16" hidden="1">{#N/A,#N/A,TRUE,"Basic";#N/A,#N/A,TRUE,"EXT-TABLE";#N/A,#N/A,TRUE,"STEEL";#N/A,#N/A,TRUE,"INT-Table";#N/A,#N/A,TRUE,"STEEL";#N/A,#N/A,TRUE,"Door"}</definedName>
    <definedName name="WORKSHOP_5_1" localSheetId="21" hidden="1">{#N/A,#N/A,TRUE,"Basic";#N/A,#N/A,TRUE,"EXT-TABLE";#N/A,#N/A,TRUE,"STEEL";#N/A,#N/A,TRUE,"INT-Table";#N/A,#N/A,TRUE,"STEEL";#N/A,#N/A,TRUE,"Door"}</definedName>
    <definedName name="WORKSHOP_5_1" localSheetId="5" hidden="1">{#N/A,#N/A,TRUE,"Basic";#N/A,#N/A,TRUE,"EXT-TABLE";#N/A,#N/A,TRUE,"STEEL";#N/A,#N/A,TRUE,"INT-Table";#N/A,#N/A,TRUE,"STEEL";#N/A,#N/A,TRUE,"Door"}</definedName>
    <definedName name="WORKSHOP_5_1" localSheetId="13" hidden="1">{#N/A,#N/A,TRUE,"Basic";#N/A,#N/A,TRUE,"EXT-TABLE";#N/A,#N/A,TRUE,"STEEL";#N/A,#N/A,TRUE,"INT-Table";#N/A,#N/A,TRUE,"STEEL";#N/A,#N/A,TRUE,"Door"}</definedName>
    <definedName name="WORKSHOP_5_1" localSheetId="14" hidden="1">{#N/A,#N/A,TRUE,"Basic";#N/A,#N/A,TRUE,"EXT-TABLE";#N/A,#N/A,TRUE,"STEEL";#N/A,#N/A,TRUE,"INT-Table";#N/A,#N/A,TRUE,"STEEL";#N/A,#N/A,TRUE,"Door"}</definedName>
    <definedName name="WORKSHOP_5_1" localSheetId="15" hidden="1">{#N/A,#N/A,TRUE,"Basic";#N/A,#N/A,TRUE,"EXT-TABLE";#N/A,#N/A,TRUE,"STEEL";#N/A,#N/A,TRUE,"INT-Table";#N/A,#N/A,TRUE,"STEEL";#N/A,#N/A,TRUE,"Door"}</definedName>
    <definedName name="WORKSHOP_5_1" hidden="1">{#N/A,#N/A,TRUE,"Basic";#N/A,#N/A,TRUE,"EXT-TABLE";#N/A,#N/A,TRUE,"STEEL";#N/A,#N/A,TRUE,"INT-Table";#N/A,#N/A,TRUE,"STEEL";#N/A,#N/A,TRUE,"Door"}</definedName>
    <definedName name="WORKSHOP_5_2" localSheetId="3" hidden="1">{#N/A,#N/A,TRUE,"Basic";#N/A,#N/A,TRUE,"EXT-TABLE";#N/A,#N/A,TRUE,"STEEL";#N/A,#N/A,TRUE,"INT-Table";#N/A,#N/A,TRUE,"STEEL";#N/A,#N/A,TRUE,"Door"}</definedName>
    <definedName name="WORKSHOP_5_2" localSheetId="2" hidden="1">{#N/A,#N/A,TRUE,"Basic";#N/A,#N/A,TRUE,"EXT-TABLE";#N/A,#N/A,TRUE,"STEEL";#N/A,#N/A,TRUE,"INT-Table";#N/A,#N/A,TRUE,"STEEL";#N/A,#N/A,TRUE,"Door"}</definedName>
    <definedName name="WORKSHOP_5_2" localSheetId="4" hidden="1">{#N/A,#N/A,TRUE,"Basic";#N/A,#N/A,TRUE,"EXT-TABLE";#N/A,#N/A,TRUE,"STEEL";#N/A,#N/A,TRUE,"INT-Table";#N/A,#N/A,TRUE,"STEEL";#N/A,#N/A,TRUE,"Door"}</definedName>
    <definedName name="WORKSHOP_5_2" localSheetId="16" hidden="1">{#N/A,#N/A,TRUE,"Basic";#N/A,#N/A,TRUE,"EXT-TABLE";#N/A,#N/A,TRUE,"STEEL";#N/A,#N/A,TRUE,"INT-Table";#N/A,#N/A,TRUE,"STEEL";#N/A,#N/A,TRUE,"Door"}</definedName>
    <definedName name="WORKSHOP_5_2" localSheetId="21" hidden="1">{#N/A,#N/A,TRUE,"Basic";#N/A,#N/A,TRUE,"EXT-TABLE";#N/A,#N/A,TRUE,"STEEL";#N/A,#N/A,TRUE,"INT-Table";#N/A,#N/A,TRUE,"STEEL";#N/A,#N/A,TRUE,"Door"}</definedName>
    <definedName name="WORKSHOP_5_2" localSheetId="5" hidden="1">{#N/A,#N/A,TRUE,"Basic";#N/A,#N/A,TRUE,"EXT-TABLE";#N/A,#N/A,TRUE,"STEEL";#N/A,#N/A,TRUE,"INT-Table";#N/A,#N/A,TRUE,"STEEL";#N/A,#N/A,TRUE,"Door"}</definedName>
    <definedName name="WORKSHOP_5_2" localSheetId="13" hidden="1">{#N/A,#N/A,TRUE,"Basic";#N/A,#N/A,TRUE,"EXT-TABLE";#N/A,#N/A,TRUE,"STEEL";#N/A,#N/A,TRUE,"INT-Table";#N/A,#N/A,TRUE,"STEEL";#N/A,#N/A,TRUE,"Door"}</definedName>
    <definedName name="WORKSHOP_5_2" localSheetId="14" hidden="1">{#N/A,#N/A,TRUE,"Basic";#N/A,#N/A,TRUE,"EXT-TABLE";#N/A,#N/A,TRUE,"STEEL";#N/A,#N/A,TRUE,"INT-Table";#N/A,#N/A,TRUE,"STEEL";#N/A,#N/A,TRUE,"Door"}</definedName>
    <definedName name="WORKSHOP_5_2" localSheetId="15" hidden="1">{#N/A,#N/A,TRUE,"Basic";#N/A,#N/A,TRUE,"EXT-TABLE";#N/A,#N/A,TRUE,"STEEL";#N/A,#N/A,TRUE,"INT-Table";#N/A,#N/A,TRUE,"STEEL";#N/A,#N/A,TRUE,"Door"}</definedName>
    <definedName name="WORKSHOP_5_2" hidden="1">{#N/A,#N/A,TRUE,"Basic";#N/A,#N/A,TRUE,"EXT-TABLE";#N/A,#N/A,TRUE,"STEEL";#N/A,#N/A,TRUE,"INT-Table";#N/A,#N/A,TRUE,"STEEL";#N/A,#N/A,TRUE,"Door"}</definedName>
    <definedName name="WR" localSheetId="3" hidden="1">{#N/A,#N/A,FALSE,"CCTV"}</definedName>
    <definedName name="WR" localSheetId="9" hidden="1">{#N/A,#N/A,FALSE,"CCTV"}</definedName>
    <definedName name="WR" localSheetId="8" hidden="1">{#N/A,#N/A,FALSE,"CCTV"}</definedName>
    <definedName name="WR" localSheetId="0" hidden="1">{#N/A,#N/A,FALSE,"CCTV"}</definedName>
    <definedName name="WR" localSheetId="10" hidden="1">{#N/A,#N/A,FALSE,"CCTV"}</definedName>
    <definedName name="WR" localSheetId="6" hidden="1">{#N/A,#N/A,FALSE,"CCTV"}</definedName>
    <definedName name="WR" localSheetId="12" hidden="1">{#N/A,#N/A,FALSE,"CCTV"}</definedName>
    <definedName name="WR" localSheetId="11" hidden="1">{#N/A,#N/A,FALSE,"CCTV"}</definedName>
    <definedName name="WR" localSheetId="1" hidden="1">{#N/A,#N/A,FALSE,"CCTV"}</definedName>
    <definedName name="WR" localSheetId="2" hidden="1">{#N/A,#N/A,FALSE,"CCTV"}</definedName>
    <definedName name="WR" localSheetId="4" hidden="1">{#N/A,#N/A,FALSE,"CCTV"}</definedName>
    <definedName name="WR" localSheetId="16" hidden="1">{#N/A,#N/A,FALSE,"CCTV"}</definedName>
    <definedName name="WR" localSheetId="21" hidden="1">{#N/A,#N/A,FALSE,"CCTV"}</definedName>
    <definedName name="WR" localSheetId="5" hidden="1">{#N/A,#N/A,FALSE,"CCTV"}</definedName>
    <definedName name="WR" localSheetId="23" hidden="1">{#N/A,#N/A,FALSE,"CCTV"}</definedName>
    <definedName name="WR" localSheetId="7" hidden="1">{#N/A,#N/A,FALSE,"CCTV"}</definedName>
    <definedName name="WR" localSheetId="13" hidden="1">{#N/A,#N/A,FALSE,"CCTV"}</definedName>
    <definedName name="WR" localSheetId="18" hidden="1">{#N/A,#N/A,FALSE,"CCTV"}</definedName>
    <definedName name="WR" localSheetId="14" hidden="1">{#N/A,#N/A,FALSE,"CCTV"}</definedName>
    <definedName name="WR" localSheetId="15" hidden="1">{#N/A,#N/A,FALSE,"CCTV"}</definedName>
    <definedName name="WR" hidden="1">{#N/A,#N/A,FALSE,"CCTV"}</definedName>
    <definedName name="WRITE" localSheetId="3" hidden="1">{#N/A,#N/A,FALSE,"CCTV"}</definedName>
    <definedName name="WRITE" localSheetId="9" hidden="1">{#N/A,#N/A,FALSE,"CCTV"}</definedName>
    <definedName name="WRITE" localSheetId="8" hidden="1">{#N/A,#N/A,FALSE,"CCTV"}</definedName>
    <definedName name="WRITE" localSheetId="0" hidden="1">{#N/A,#N/A,FALSE,"CCTV"}</definedName>
    <definedName name="WRITE" localSheetId="10" hidden="1">{#N/A,#N/A,FALSE,"CCTV"}</definedName>
    <definedName name="WRITE" localSheetId="6" hidden="1">{#N/A,#N/A,FALSE,"CCTV"}</definedName>
    <definedName name="WRITE" localSheetId="12" hidden="1">{#N/A,#N/A,FALSE,"CCTV"}</definedName>
    <definedName name="WRITE" localSheetId="11" hidden="1">{#N/A,#N/A,FALSE,"CCTV"}</definedName>
    <definedName name="WRITE" localSheetId="1" hidden="1">{#N/A,#N/A,FALSE,"CCTV"}</definedName>
    <definedName name="WRITE" localSheetId="2" hidden="1">{#N/A,#N/A,FALSE,"CCTV"}</definedName>
    <definedName name="WRITE" localSheetId="4" hidden="1">{#N/A,#N/A,FALSE,"CCTV"}</definedName>
    <definedName name="WRITE" localSheetId="16" hidden="1">{#N/A,#N/A,FALSE,"CCTV"}</definedName>
    <definedName name="WRITE" localSheetId="21" hidden="1">{#N/A,#N/A,FALSE,"CCTV"}</definedName>
    <definedName name="WRITE" localSheetId="5" hidden="1">{#N/A,#N/A,FALSE,"CCTV"}</definedName>
    <definedName name="WRITE" localSheetId="23" hidden="1">{#N/A,#N/A,FALSE,"CCTV"}</definedName>
    <definedName name="WRITE" localSheetId="7" hidden="1">{#N/A,#N/A,FALSE,"CCTV"}</definedName>
    <definedName name="WRITE" localSheetId="13" hidden="1">{#N/A,#N/A,FALSE,"CCTV"}</definedName>
    <definedName name="WRITE" localSheetId="18" hidden="1">{#N/A,#N/A,FALSE,"CCTV"}</definedName>
    <definedName name="WRITE" localSheetId="14" hidden="1">{#N/A,#N/A,FALSE,"CCTV"}</definedName>
    <definedName name="WRITE" localSheetId="15" hidden="1">{#N/A,#N/A,FALSE,"CCTV"}</definedName>
    <definedName name="WRITE" hidden="1">{#N/A,#N/A,FALSE,"CCTV"}</definedName>
    <definedName name="write1" localSheetId="3" hidden="1">{#N/A,#N/A,FALSE,"CCTV"}</definedName>
    <definedName name="write1" localSheetId="2" hidden="1">{#N/A,#N/A,FALSE,"CCTV"}</definedName>
    <definedName name="write1" localSheetId="4" hidden="1">{#N/A,#N/A,FALSE,"CCTV"}</definedName>
    <definedName name="write1" localSheetId="16" hidden="1">{#N/A,#N/A,FALSE,"CCTV"}</definedName>
    <definedName name="write1" localSheetId="21" hidden="1">{#N/A,#N/A,FALSE,"CCTV"}</definedName>
    <definedName name="write1" localSheetId="5" hidden="1">{#N/A,#N/A,FALSE,"CCTV"}</definedName>
    <definedName name="write1" localSheetId="13" hidden="1">{#N/A,#N/A,FALSE,"CCTV"}</definedName>
    <definedName name="write1" localSheetId="14" hidden="1">{#N/A,#N/A,FALSE,"CCTV"}</definedName>
    <definedName name="write1" localSheetId="15" hidden="1">{#N/A,#N/A,FALSE,"CCTV"}</definedName>
    <definedName name="write1" hidden="1">{#N/A,#N/A,FALSE,"CCTV"}</definedName>
    <definedName name="WRM" localSheetId="3" hidden="1">{#N/A,#N/A,FALSE,"CCTV"}</definedName>
    <definedName name="WRM" localSheetId="2" hidden="1">{#N/A,#N/A,FALSE,"CCTV"}</definedName>
    <definedName name="WRM" localSheetId="4" hidden="1">{#N/A,#N/A,FALSE,"CCTV"}</definedName>
    <definedName name="WRM" localSheetId="16" hidden="1">{#N/A,#N/A,FALSE,"CCTV"}</definedName>
    <definedName name="WRM" localSheetId="21" hidden="1">{#N/A,#N/A,FALSE,"CCTV"}</definedName>
    <definedName name="WRM" localSheetId="5" hidden="1">{#N/A,#N/A,FALSE,"CCTV"}</definedName>
    <definedName name="WRM" localSheetId="13" hidden="1">{#N/A,#N/A,FALSE,"CCTV"}</definedName>
    <definedName name="WRM" localSheetId="14" hidden="1">{#N/A,#N/A,FALSE,"CCTV"}</definedName>
    <definedName name="WRM" localSheetId="15" hidden="1">{#N/A,#N/A,FALSE,"CCTV"}</definedName>
    <definedName name="WRM" hidden="1">{#N/A,#N/A,FALSE,"CCTV"}</definedName>
    <definedName name="WRN" localSheetId="3" hidden="1">{#N/A,#N/A,FALSE,"CCTV"}</definedName>
    <definedName name="WRN" localSheetId="2" hidden="1">{#N/A,#N/A,FALSE,"CCTV"}</definedName>
    <definedName name="WRN" localSheetId="4" hidden="1">{#N/A,#N/A,FALSE,"CCTV"}</definedName>
    <definedName name="WRN" localSheetId="16" hidden="1">{#N/A,#N/A,FALSE,"CCTV"}</definedName>
    <definedName name="WRN" localSheetId="21" hidden="1">{#N/A,#N/A,FALSE,"CCTV"}</definedName>
    <definedName name="WRN" localSheetId="5" hidden="1">{#N/A,#N/A,FALSE,"CCTV"}</definedName>
    <definedName name="WRN" localSheetId="13" hidden="1">{#N/A,#N/A,FALSE,"CCTV"}</definedName>
    <definedName name="WRN" localSheetId="14" hidden="1">{#N/A,#N/A,FALSE,"CCTV"}</definedName>
    <definedName name="WRN" localSheetId="15" hidden="1">{#N/A,#N/A,FALSE,"CCTV"}</definedName>
    <definedName name="WRN" hidden="1">{#N/A,#N/A,FALSE,"CCTV"}</definedName>
    <definedName name="wrn.01_E26V_240." localSheetId="3" hidden="1">{#N/A,#N/A,TRUE,"FRONTPAGE";#N/A,#N/A,TRUE,"BASIS";#N/A,#N/A,TRUE,"VER_VES";#N/A,#N/A,TRUE,"RECEIVER"}</definedName>
    <definedName name="wrn.01_E26V_240." localSheetId="9" hidden="1">{#N/A,#N/A,TRUE,"FRONTPAGE";#N/A,#N/A,TRUE,"BASIS";#N/A,#N/A,TRUE,"VER_VES";#N/A,#N/A,TRUE,"RECEIVER"}</definedName>
    <definedName name="wrn.01_E26V_240." localSheetId="8" hidden="1">{#N/A,#N/A,TRUE,"FRONTPAGE";#N/A,#N/A,TRUE,"BASIS";#N/A,#N/A,TRUE,"VER_VES";#N/A,#N/A,TRUE,"RECEIVER"}</definedName>
    <definedName name="wrn.01_E26V_240." localSheetId="0" hidden="1">{#N/A,#N/A,TRUE,"FRONTPAGE";#N/A,#N/A,TRUE,"BASIS";#N/A,#N/A,TRUE,"VER_VES";#N/A,#N/A,TRUE,"RECEIVER"}</definedName>
    <definedName name="wrn.01_E26V_240." localSheetId="10" hidden="1">{#N/A,#N/A,TRUE,"FRONTPAGE";#N/A,#N/A,TRUE,"BASIS";#N/A,#N/A,TRUE,"VER_VES";#N/A,#N/A,TRUE,"RECEIVER"}</definedName>
    <definedName name="wrn.01_E26V_240." localSheetId="6" hidden="1">{#N/A,#N/A,TRUE,"FRONTPAGE";#N/A,#N/A,TRUE,"BASIS";#N/A,#N/A,TRUE,"VER_VES";#N/A,#N/A,TRUE,"RECEIVER"}</definedName>
    <definedName name="wrn.01_E26V_240." localSheetId="12" hidden="1">{#N/A,#N/A,TRUE,"FRONTPAGE";#N/A,#N/A,TRUE,"BASIS";#N/A,#N/A,TRUE,"VER_VES";#N/A,#N/A,TRUE,"RECEIVER"}</definedName>
    <definedName name="wrn.01_E26V_240." localSheetId="11" hidden="1">{#N/A,#N/A,TRUE,"FRONTPAGE";#N/A,#N/A,TRUE,"BASIS";#N/A,#N/A,TRUE,"VER_VES";#N/A,#N/A,TRUE,"RECEIVER"}</definedName>
    <definedName name="wrn.01_E26V_240." localSheetId="1" hidden="1">{#N/A,#N/A,TRUE,"FRONTPAGE";#N/A,#N/A,TRUE,"BASIS";#N/A,#N/A,TRUE,"VER_VES";#N/A,#N/A,TRUE,"RECEIVER"}</definedName>
    <definedName name="wrn.01_E26V_240." localSheetId="2" hidden="1">{#N/A,#N/A,TRUE,"FRONTPAGE";#N/A,#N/A,TRUE,"BASIS";#N/A,#N/A,TRUE,"VER_VES";#N/A,#N/A,TRUE,"RECEIVER"}</definedName>
    <definedName name="wrn.01_E26V_240." localSheetId="4" hidden="1">{#N/A,#N/A,TRUE,"FRONTPAGE";#N/A,#N/A,TRUE,"BASIS";#N/A,#N/A,TRUE,"VER_VES";#N/A,#N/A,TRUE,"RECEIVER"}</definedName>
    <definedName name="wrn.01_E26V_240." localSheetId="16" hidden="1">{#N/A,#N/A,TRUE,"FRONTPAGE";#N/A,#N/A,TRUE,"BASIS";#N/A,#N/A,TRUE,"VER_VES";#N/A,#N/A,TRUE,"RECEIVER"}</definedName>
    <definedName name="wrn.01_E26V_240." localSheetId="21" hidden="1">{#N/A,#N/A,TRUE,"FRONTPAGE";#N/A,#N/A,TRUE,"BASIS";#N/A,#N/A,TRUE,"VER_VES";#N/A,#N/A,TRUE,"RECEIVER"}</definedName>
    <definedName name="wrn.01_E26V_240." localSheetId="5" hidden="1">{#N/A,#N/A,TRUE,"FRONTPAGE";#N/A,#N/A,TRUE,"BASIS";#N/A,#N/A,TRUE,"VER_VES";#N/A,#N/A,TRUE,"RECEIVER"}</definedName>
    <definedName name="wrn.01_E26V_240." localSheetId="23" hidden="1">{#N/A,#N/A,TRUE,"FRONTPAGE";#N/A,#N/A,TRUE,"BASIS";#N/A,#N/A,TRUE,"VER_VES";#N/A,#N/A,TRUE,"RECEIVER"}</definedName>
    <definedName name="wrn.01_E26V_240." localSheetId="7" hidden="1">{#N/A,#N/A,TRUE,"FRONTPAGE";#N/A,#N/A,TRUE,"BASIS";#N/A,#N/A,TRUE,"VER_VES";#N/A,#N/A,TRUE,"RECEIVER"}</definedName>
    <definedName name="wrn.01_E26V_240." localSheetId="13" hidden="1">{#N/A,#N/A,TRUE,"FRONTPAGE";#N/A,#N/A,TRUE,"BASIS";#N/A,#N/A,TRUE,"VER_VES";#N/A,#N/A,TRUE,"RECEIVER"}</definedName>
    <definedName name="wrn.01_E26V_240." localSheetId="18" hidden="1">{#N/A,#N/A,TRUE,"FRONTPAGE";#N/A,#N/A,TRUE,"BASIS";#N/A,#N/A,TRUE,"VER_VES";#N/A,#N/A,TRUE,"RECEIVER"}</definedName>
    <definedName name="wrn.01_E26V_240." localSheetId="14" hidden="1">{#N/A,#N/A,TRUE,"FRONTPAGE";#N/A,#N/A,TRUE,"BASIS";#N/A,#N/A,TRUE,"VER_VES";#N/A,#N/A,TRUE,"RECEIVER"}</definedName>
    <definedName name="wrn.01_E26V_240." localSheetId="15" hidden="1">{#N/A,#N/A,TRUE,"FRONTPAGE";#N/A,#N/A,TRUE,"BASIS";#N/A,#N/A,TRUE,"VER_VES";#N/A,#N/A,TRUE,"RECEIVER"}</definedName>
    <definedName name="wrn.01_E26V_240." hidden="1">{#N/A,#N/A,TRUE,"FRONTPAGE";#N/A,#N/A,TRUE,"BASIS";#N/A,#N/A,TRUE,"VER_VES";#N/A,#N/A,TRUE,"RECEIVER"}</definedName>
    <definedName name="wrn.11_96._.Polifin." localSheetId="3" hidden="1">{#N/A,#N/A,FALSE,"Project Cost Summary";#N/A,#N/A,FALSE,"Man Hour Summary"}</definedName>
    <definedName name="wrn.11_96._.Polifin." localSheetId="9" hidden="1">{#N/A,#N/A,FALSE,"Project Cost Summary";#N/A,#N/A,FALSE,"Man Hour Summary"}</definedName>
    <definedName name="wrn.11_96._.Polifin." localSheetId="8" hidden="1">{#N/A,#N/A,FALSE,"Project Cost Summary";#N/A,#N/A,FALSE,"Man Hour Summary"}</definedName>
    <definedName name="wrn.11_96._.Polifin." localSheetId="0" hidden="1">{#N/A,#N/A,FALSE,"Project Cost Summary";#N/A,#N/A,FALSE,"Man Hour Summary"}</definedName>
    <definedName name="wrn.11_96._.Polifin." localSheetId="10" hidden="1">{#N/A,#N/A,FALSE,"Project Cost Summary";#N/A,#N/A,FALSE,"Man Hour Summary"}</definedName>
    <definedName name="wrn.11_96._.Polifin." localSheetId="6" hidden="1">{#N/A,#N/A,FALSE,"Project Cost Summary";#N/A,#N/A,FALSE,"Man Hour Summary"}</definedName>
    <definedName name="wrn.11_96._.Polifin." localSheetId="12" hidden="1">{#N/A,#N/A,FALSE,"Project Cost Summary";#N/A,#N/A,FALSE,"Man Hour Summary"}</definedName>
    <definedName name="wrn.11_96._.Polifin." localSheetId="11" hidden="1">{#N/A,#N/A,FALSE,"Project Cost Summary";#N/A,#N/A,FALSE,"Man Hour Summary"}</definedName>
    <definedName name="wrn.11_96._.Polifin." localSheetId="1" hidden="1">{#N/A,#N/A,FALSE,"Project Cost Summary";#N/A,#N/A,FALSE,"Man Hour Summary"}</definedName>
    <definedName name="wrn.11_96._.Polifin." localSheetId="2" hidden="1">{#N/A,#N/A,FALSE,"Project Cost Summary";#N/A,#N/A,FALSE,"Man Hour Summary"}</definedName>
    <definedName name="wrn.11_96._.Polifin." localSheetId="4" hidden="1">{#N/A,#N/A,FALSE,"Project Cost Summary";#N/A,#N/A,FALSE,"Man Hour Summary"}</definedName>
    <definedName name="wrn.11_96._.Polifin." localSheetId="16" hidden="1">{#N/A,#N/A,FALSE,"Project Cost Summary";#N/A,#N/A,FALSE,"Man Hour Summary"}</definedName>
    <definedName name="wrn.11_96._.Polifin." localSheetId="21" hidden="1">{#N/A,#N/A,FALSE,"Project Cost Summary";#N/A,#N/A,FALSE,"Man Hour Summary"}</definedName>
    <definedName name="wrn.11_96._.Polifin." localSheetId="5" hidden="1">{#N/A,#N/A,FALSE,"Project Cost Summary";#N/A,#N/A,FALSE,"Man Hour Summary"}</definedName>
    <definedName name="wrn.11_96._.Polifin." localSheetId="23" hidden="1">{#N/A,#N/A,FALSE,"Project Cost Summary";#N/A,#N/A,FALSE,"Man Hour Summary"}</definedName>
    <definedName name="wrn.11_96._.Polifin." localSheetId="7" hidden="1">{#N/A,#N/A,FALSE,"Project Cost Summary";#N/A,#N/A,FALSE,"Man Hour Summary"}</definedName>
    <definedName name="wrn.11_96._.Polifin." localSheetId="13" hidden="1">{#N/A,#N/A,FALSE,"Project Cost Summary";#N/A,#N/A,FALSE,"Man Hour Summary"}</definedName>
    <definedName name="wrn.11_96._.Polifin." localSheetId="18" hidden="1">{#N/A,#N/A,FALSE,"Project Cost Summary";#N/A,#N/A,FALSE,"Man Hour Summary"}</definedName>
    <definedName name="wrn.11_96._.Polifin." localSheetId="14" hidden="1">{#N/A,#N/A,FALSE,"Project Cost Summary";#N/A,#N/A,FALSE,"Man Hour Summary"}</definedName>
    <definedName name="wrn.11_96._.Polifin." localSheetId="15" hidden="1">{#N/A,#N/A,FALSE,"Project Cost Summary";#N/A,#N/A,FALSE,"Man Hour Summary"}</definedName>
    <definedName name="wrn.11_96._.Polifin." hidden="1">{#N/A,#N/A,FALSE,"Project Cost Summary";#N/A,#N/A,FALSE,"Man Hour Summary"}</definedName>
    <definedName name="wrn.2번." localSheetId="3" hidden="1">{#N/A,#N/A,FALSE,"2~8번"}</definedName>
    <definedName name="wrn.2번." localSheetId="2" hidden="1">{#N/A,#N/A,FALSE,"2~8번"}</definedName>
    <definedName name="wrn.2번." localSheetId="4" hidden="1">{#N/A,#N/A,FALSE,"2~8번"}</definedName>
    <definedName name="wrn.2번." localSheetId="16" hidden="1">{#N/A,#N/A,FALSE,"2~8번"}</definedName>
    <definedName name="wrn.2번." localSheetId="21" hidden="1">{#N/A,#N/A,FALSE,"2~8번"}</definedName>
    <definedName name="wrn.2번." localSheetId="5" hidden="1">{#N/A,#N/A,FALSE,"2~8번"}</definedName>
    <definedName name="wrn.2번." localSheetId="13" hidden="1">{#N/A,#N/A,FALSE,"2~8번"}</definedName>
    <definedName name="wrn.2번." localSheetId="14" hidden="1">{#N/A,#N/A,FALSE,"2~8번"}</definedName>
    <definedName name="wrn.2번." localSheetId="15" hidden="1">{#N/A,#N/A,FALSE,"2~8번"}</definedName>
    <definedName name="wrn.2번." hidden="1">{#N/A,#N/A,FALSE,"2~8번"}</definedName>
    <definedName name="wrn.A." localSheetId="3" hidden="1">{#N/A,#N/A,FALSE,"Vessel1 1";#N/A,#N/A,FALSE,"Vessel1 2";#N/A,#N/A,FALSE,"Vessel1 3";#N/A,#N/A,FALSE,"Vessel1 4";#N/A,#N/A,FALSE,"Vessel1 5";#N/A,#N/A,FALSE,"Vessel1 6";#N/A,#N/A,FALSE,"Vessel1 7";#N/A,#N/A,FALSE,"Vessel1 8";#N/A,#N/A,FALSE,"Vessel1 9";#N/A,#N/A,FALSE,"Vessel1 10";#N/A,#N/A,FALSE,"Vessel1 11"}</definedName>
    <definedName name="wrn.A." localSheetId="9" hidden="1">{#N/A,#N/A,FALSE,"Vessel1 1";#N/A,#N/A,FALSE,"Vessel1 2";#N/A,#N/A,FALSE,"Vessel1 3";#N/A,#N/A,FALSE,"Vessel1 4";#N/A,#N/A,FALSE,"Vessel1 5";#N/A,#N/A,FALSE,"Vessel1 6";#N/A,#N/A,FALSE,"Vessel1 7";#N/A,#N/A,FALSE,"Vessel1 8";#N/A,#N/A,FALSE,"Vessel1 9";#N/A,#N/A,FALSE,"Vessel1 10";#N/A,#N/A,FALSE,"Vessel1 11"}</definedName>
    <definedName name="wrn.A." localSheetId="8" hidden="1">{#N/A,#N/A,FALSE,"Vessel1 1";#N/A,#N/A,FALSE,"Vessel1 2";#N/A,#N/A,FALSE,"Vessel1 3";#N/A,#N/A,FALSE,"Vessel1 4";#N/A,#N/A,FALSE,"Vessel1 5";#N/A,#N/A,FALSE,"Vessel1 6";#N/A,#N/A,FALSE,"Vessel1 7";#N/A,#N/A,FALSE,"Vessel1 8";#N/A,#N/A,FALSE,"Vessel1 9";#N/A,#N/A,FALSE,"Vessel1 10";#N/A,#N/A,FALSE,"Vessel1 11"}</definedName>
    <definedName name="wrn.A." localSheetId="0" hidden="1">{#N/A,#N/A,FALSE,"Vessel1 1";#N/A,#N/A,FALSE,"Vessel1 2";#N/A,#N/A,FALSE,"Vessel1 3";#N/A,#N/A,FALSE,"Vessel1 4";#N/A,#N/A,FALSE,"Vessel1 5";#N/A,#N/A,FALSE,"Vessel1 6";#N/A,#N/A,FALSE,"Vessel1 7";#N/A,#N/A,FALSE,"Vessel1 8";#N/A,#N/A,FALSE,"Vessel1 9";#N/A,#N/A,FALSE,"Vessel1 10";#N/A,#N/A,FALSE,"Vessel1 11"}</definedName>
    <definedName name="wrn.A." localSheetId="10" hidden="1">{#N/A,#N/A,FALSE,"Vessel1 1";#N/A,#N/A,FALSE,"Vessel1 2";#N/A,#N/A,FALSE,"Vessel1 3";#N/A,#N/A,FALSE,"Vessel1 4";#N/A,#N/A,FALSE,"Vessel1 5";#N/A,#N/A,FALSE,"Vessel1 6";#N/A,#N/A,FALSE,"Vessel1 7";#N/A,#N/A,FALSE,"Vessel1 8";#N/A,#N/A,FALSE,"Vessel1 9";#N/A,#N/A,FALSE,"Vessel1 10";#N/A,#N/A,FALSE,"Vessel1 11"}</definedName>
    <definedName name="wrn.A." localSheetId="6" hidden="1">{#N/A,#N/A,FALSE,"Vessel1 1";#N/A,#N/A,FALSE,"Vessel1 2";#N/A,#N/A,FALSE,"Vessel1 3";#N/A,#N/A,FALSE,"Vessel1 4";#N/A,#N/A,FALSE,"Vessel1 5";#N/A,#N/A,FALSE,"Vessel1 6";#N/A,#N/A,FALSE,"Vessel1 7";#N/A,#N/A,FALSE,"Vessel1 8";#N/A,#N/A,FALSE,"Vessel1 9";#N/A,#N/A,FALSE,"Vessel1 10";#N/A,#N/A,FALSE,"Vessel1 11"}</definedName>
    <definedName name="wrn.A." localSheetId="12" hidden="1">{#N/A,#N/A,FALSE,"Vessel1 1";#N/A,#N/A,FALSE,"Vessel1 2";#N/A,#N/A,FALSE,"Vessel1 3";#N/A,#N/A,FALSE,"Vessel1 4";#N/A,#N/A,FALSE,"Vessel1 5";#N/A,#N/A,FALSE,"Vessel1 6";#N/A,#N/A,FALSE,"Vessel1 7";#N/A,#N/A,FALSE,"Vessel1 8";#N/A,#N/A,FALSE,"Vessel1 9";#N/A,#N/A,FALSE,"Vessel1 10";#N/A,#N/A,FALSE,"Vessel1 11"}</definedName>
    <definedName name="wrn.A." localSheetId="11" hidden="1">{#N/A,#N/A,FALSE,"Vessel1 1";#N/A,#N/A,FALSE,"Vessel1 2";#N/A,#N/A,FALSE,"Vessel1 3";#N/A,#N/A,FALSE,"Vessel1 4";#N/A,#N/A,FALSE,"Vessel1 5";#N/A,#N/A,FALSE,"Vessel1 6";#N/A,#N/A,FALSE,"Vessel1 7";#N/A,#N/A,FALSE,"Vessel1 8";#N/A,#N/A,FALSE,"Vessel1 9";#N/A,#N/A,FALSE,"Vessel1 10";#N/A,#N/A,FALSE,"Vessel1 11"}</definedName>
    <definedName name="wrn.A." localSheetId="1" hidden="1">{#N/A,#N/A,FALSE,"Vessel1 1";#N/A,#N/A,FALSE,"Vessel1 2";#N/A,#N/A,FALSE,"Vessel1 3";#N/A,#N/A,FALSE,"Vessel1 4";#N/A,#N/A,FALSE,"Vessel1 5";#N/A,#N/A,FALSE,"Vessel1 6";#N/A,#N/A,FALSE,"Vessel1 7";#N/A,#N/A,FALSE,"Vessel1 8";#N/A,#N/A,FALSE,"Vessel1 9";#N/A,#N/A,FALSE,"Vessel1 10";#N/A,#N/A,FALSE,"Vessel1 11"}</definedName>
    <definedName name="wrn.A." localSheetId="2" hidden="1">{#N/A,#N/A,FALSE,"Vessel1 1";#N/A,#N/A,FALSE,"Vessel1 2";#N/A,#N/A,FALSE,"Vessel1 3";#N/A,#N/A,FALSE,"Vessel1 4";#N/A,#N/A,FALSE,"Vessel1 5";#N/A,#N/A,FALSE,"Vessel1 6";#N/A,#N/A,FALSE,"Vessel1 7";#N/A,#N/A,FALSE,"Vessel1 8";#N/A,#N/A,FALSE,"Vessel1 9";#N/A,#N/A,FALSE,"Vessel1 10";#N/A,#N/A,FALSE,"Vessel1 11"}</definedName>
    <definedName name="wrn.A." localSheetId="4" hidden="1">{#N/A,#N/A,FALSE,"Vessel1 1";#N/A,#N/A,FALSE,"Vessel1 2";#N/A,#N/A,FALSE,"Vessel1 3";#N/A,#N/A,FALSE,"Vessel1 4";#N/A,#N/A,FALSE,"Vessel1 5";#N/A,#N/A,FALSE,"Vessel1 6";#N/A,#N/A,FALSE,"Vessel1 7";#N/A,#N/A,FALSE,"Vessel1 8";#N/A,#N/A,FALSE,"Vessel1 9";#N/A,#N/A,FALSE,"Vessel1 10";#N/A,#N/A,FALSE,"Vessel1 11"}</definedName>
    <definedName name="wrn.A." localSheetId="16" hidden="1">{#N/A,#N/A,FALSE,"Vessel1 1";#N/A,#N/A,FALSE,"Vessel1 2";#N/A,#N/A,FALSE,"Vessel1 3";#N/A,#N/A,FALSE,"Vessel1 4";#N/A,#N/A,FALSE,"Vessel1 5";#N/A,#N/A,FALSE,"Vessel1 6";#N/A,#N/A,FALSE,"Vessel1 7";#N/A,#N/A,FALSE,"Vessel1 8";#N/A,#N/A,FALSE,"Vessel1 9";#N/A,#N/A,FALSE,"Vessel1 10";#N/A,#N/A,FALSE,"Vessel1 11"}</definedName>
    <definedName name="wrn.A." localSheetId="21" hidden="1">{#N/A,#N/A,FALSE,"Vessel1 1";#N/A,#N/A,FALSE,"Vessel1 2";#N/A,#N/A,FALSE,"Vessel1 3";#N/A,#N/A,FALSE,"Vessel1 4";#N/A,#N/A,FALSE,"Vessel1 5";#N/A,#N/A,FALSE,"Vessel1 6";#N/A,#N/A,FALSE,"Vessel1 7";#N/A,#N/A,FALSE,"Vessel1 8";#N/A,#N/A,FALSE,"Vessel1 9";#N/A,#N/A,FALSE,"Vessel1 10";#N/A,#N/A,FALSE,"Vessel1 11"}</definedName>
    <definedName name="wrn.A." localSheetId="5" hidden="1">{#N/A,#N/A,FALSE,"Vessel1 1";#N/A,#N/A,FALSE,"Vessel1 2";#N/A,#N/A,FALSE,"Vessel1 3";#N/A,#N/A,FALSE,"Vessel1 4";#N/A,#N/A,FALSE,"Vessel1 5";#N/A,#N/A,FALSE,"Vessel1 6";#N/A,#N/A,FALSE,"Vessel1 7";#N/A,#N/A,FALSE,"Vessel1 8";#N/A,#N/A,FALSE,"Vessel1 9";#N/A,#N/A,FALSE,"Vessel1 10";#N/A,#N/A,FALSE,"Vessel1 11"}</definedName>
    <definedName name="wrn.A." localSheetId="23" hidden="1">{#N/A,#N/A,FALSE,"Vessel1 1";#N/A,#N/A,FALSE,"Vessel1 2";#N/A,#N/A,FALSE,"Vessel1 3";#N/A,#N/A,FALSE,"Vessel1 4";#N/A,#N/A,FALSE,"Vessel1 5";#N/A,#N/A,FALSE,"Vessel1 6";#N/A,#N/A,FALSE,"Vessel1 7";#N/A,#N/A,FALSE,"Vessel1 8";#N/A,#N/A,FALSE,"Vessel1 9";#N/A,#N/A,FALSE,"Vessel1 10";#N/A,#N/A,FALSE,"Vessel1 11"}</definedName>
    <definedName name="wrn.A." localSheetId="7" hidden="1">{#N/A,#N/A,FALSE,"Vessel1 1";#N/A,#N/A,FALSE,"Vessel1 2";#N/A,#N/A,FALSE,"Vessel1 3";#N/A,#N/A,FALSE,"Vessel1 4";#N/A,#N/A,FALSE,"Vessel1 5";#N/A,#N/A,FALSE,"Vessel1 6";#N/A,#N/A,FALSE,"Vessel1 7";#N/A,#N/A,FALSE,"Vessel1 8";#N/A,#N/A,FALSE,"Vessel1 9";#N/A,#N/A,FALSE,"Vessel1 10";#N/A,#N/A,FALSE,"Vessel1 11"}</definedName>
    <definedName name="wrn.A." localSheetId="13" hidden="1">{#N/A,#N/A,FALSE,"Vessel1 1";#N/A,#N/A,FALSE,"Vessel1 2";#N/A,#N/A,FALSE,"Vessel1 3";#N/A,#N/A,FALSE,"Vessel1 4";#N/A,#N/A,FALSE,"Vessel1 5";#N/A,#N/A,FALSE,"Vessel1 6";#N/A,#N/A,FALSE,"Vessel1 7";#N/A,#N/A,FALSE,"Vessel1 8";#N/A,#N/A,FALSE,"Vessel1 9";#N/A,#N/A,FALSE,"Vessel1 10";#N/A,#N/A,FALSE,"Vessel1 11"}</definedName>
    <definedName name="wrn.A." localSheetId="18" hidden="1">{#N/A,#N/A,FALSE,"Vessel1 1";#N/A,#N/A,FALSE,"Vessel1 2";#N/A,#N/A,FALSE,"Vessel1 3";#N/A,#N/A,FALSE,"Vessel1 4";#N/A,#N/A,FALSE,"Vessel1 5";#N/A,#N/A,FALSE,"Vessel1 6";#N/A,#N/A,FALSE,"Vessel1 7";#N/A,#N/A,FALSE,"Vessel1 8";#N/A,#N/A,FALSE,"Vessel1 9";#N/A,#N/A,FALSE,"Vessel1 10";#N/A,#N/A,FALSE,"Vessel1 11"}</definedName>
    <definedName name="wrn.A." localSheetId="14" hidden="1">{#N/A,#N/A,FALSE,"Vessel1 1";#N/A,#N/A,FALSE,"Vessel1 2";#N/A,#N/A,FALSE,"Vessel1 3";#N/A,#N/A,FALSE,"Vessel1 4";#N/A,#N/A,FALSE,"Vessel1 5";#N/A,#N/A,FALSE,"Vessel1 6";#N/A,#N/A,FALSE,"Vessel1 7";#N/A,#N/A,FALSE,"Vessel1 8";#N/A,#N/A,FALSE,"Vessel1 9";#N/A,#N/A,FALSE,"Vessel1 10";#N/A,#N/A,FALSE,"Vessel1 11"}</definedName>
    <definedName name="wrn.A." localSheetId="15" hidden="1">{#N/A,#N/A,FALSE,"Vessel1 1";#N/A,#N/A,FALSE,"Vessel1 2";#N/A,#N/A,FALSE,"Vessel1 3";#N/A,#N/A,FALSE,"Vessel1 4";#N/A,#N/A,FALSE,"Vessel1 5";#N/A,#N/A,FALSE,"Vessel1 6";#N/A,#N/A,FALSE,"Vessel1 7";#N/A,#N/A,FALSE,"Vessel1 8";#N/A,#N/A,FALSE,"Vessel1 9";#N/A,#N/A,FALSE,"Vessel1 10";#N/A,#N/A,FALSE,"Vessel1 11"}</definedName>
    <definedName name="wrn.A." hidden="1">{#N/A,#N/A,FALSE,"Vessel1 1";#N/A,#N/A,FALSE,"Vessel1 2";#N/A,#N/A,FALSE,"Vessel1 3";#N/A,#N/A,FALSE,"Vessel1 4";#N/A,#N/A,FALSE,"Vessel1 5";#N/A,#N/A,FALSE,"Vessel1 6";#N/A,#N/A,FALSE,"Vessel1 7";#N/A,#N/A,FALSE,"Vessel1 8";#N/A,#N/A,FALSE,"Vessel1 9";#N/A,#N/A,FALSE,"Vessel1 10";#N/A,#N/A,FALSE,"Vessel1 11"}</definedName>
    <definedName name="wrn.aaa." localSheetId="3" hidden="1">{#N/A,#N/A,FALSE,"Sheet1";#N/A,#N/A,FALSE,"Sheet1";#N/A,#N/A,FALSE,"Sheet1"}</definedName>
    <definedName name="wrn.aaa." localSheetId="17" hidden="1">{#N/A,#N/A,FALSE,"Sheet1";#N/A,#N/A,FALSE,"Sheet1";#N/A,#N/A,FALSE,"Sheet1"}</definedName>
    <definedName name="wrn.aaa." localSheetId="9" hidden="1">{#N/A,#N/A,FALSE,"Sheet1";#N/A,#N/A,FALSE,"Sheet1";#N/A,#N/A,FALSE,"Sheet1"}</definedName>
    <definedName name="wrn.aaa." localSheetId="8" hidden="1">{#N/A,#N/A,FALSE,"Sheet1";#N/A,#N/A,FALSE,"Sheet1";#N/A,#N/A,FALSE,"Sheet1"}</definedName>
    <definedName name="wrn.aaa." localSheetId="0" hidden="1">{#N/A,#N/A,FALSE,"Sheet1";#N/A,#N/A,FALSE,"Sheet1";#N/A,#N/A,FALSE,"Sheet1"}</definedName>
    <definedName name="wrn.aaa." localSheetId="10" hidden="1">{#N/A,#N/A,FALSE,"Sheet1";#N/A,#N/A,FALSE,"Sheet1";#N/A,#N/A,FALSE,"Sheet1"}</definedName>
    <definedName name="wrn.aaa." localSheetId="6" hidden="1">{#N/A,#N/A,FALSE,"Sheet1";#N/A,#N/A,FALSE,"Sheet1";#N/A,#N/A,FALSE,"Sheet1"}</definedName>
    <definedName name="wrn.aaa." localSheetId="12" hidden="1">{#N/A,#N/A,FALSE,"Sheet1";#N/A,#N/A,FALSE,"Sheet1";#N/A,#N/A,FALSE,"Sheet1"}</definedName>
    <definedName name="wrn.aaa." localSheetId="11" hidden="1">{#N/A,#N/A,FALSE,"Sheet1";#N/A,#N/A,FALSE,"Sheet1";#N/A,#N/A,FALSE,"Sheet1"}</definedName>
    <definedName name="wrn.aaa." localSheetId="1" hidden="1">{#N/A,#N/A,FALSE,"Sheet1";#N/A,#N/A,FALSE,"Sheet1";#N/A,#N/A,FALSE,"Sheet1"}</definedName>
    <definedName name="wrn.aaa." localSheetId="2" hidden="1">{#N/A,#N/A,FALSE,"Sheet1";#N/A,#N/A,FALSE,"Sheet1";#N/A,#N/A,FALSE,"Sheet1"}</definedName>
    <definedName name="wrn.aaa." localSheetId="4" hidden="1">{#N/A,#N/A,FALSE,"Sheet1";#N/A,#N/A,FALSE,"Sheet1";#N/A,#N/A,FALSE,"Sheet1"}</definedName>
    <definedName name="wrn.aaa." localSheetId="16" hidden="1">{#N/A,#N/A,FALSE,"Sheet1";#N/A,#N/A,FALSE,"Sheet1";#N/A,#N/A,FALSE,"Sheet1"}</definedName>
    <definedName name="wrn.aaa." localSheetId="21" hidden="1">{#N/A,#N/A,FALSE,"Sheet1";#N/A,#N/A,FALSE,"Sheet1";#N/A,#N/A,FALSE,"Sheet1"}</definedName>
    <definedName name="wrn.aaa." localSheetId="5" hidden="1">{#N/A,#N/A,FALSE,"Sheet1";#N/A,#N/A,FALSE,"Sheet1";#N/A,#N/A,FALSE,"Sheet1"}</definedName>
    <definedName name="wrn.aaa." localSheetId="23" hidden="1">{#N/A,#N/A,FALSE,"Sheet1";#N/A,#N/A,FALSE,"Sheet1";#N/A,#N/A,FALSE,"Sheet1"}</definedName>
    <definedName name="wrn.aaa." localSheetId="7" hidden="1">{#N/A,#N/A,FALSE,"Sheet1";#N/A,#N/A,FALSE,"Sheet1";#N/A,#N/A,FALSE,"Sheet1"}</definedName>
    <definedName name="wrn.aaa." localSheetId="13" hidden="1">{#N/A,#N/A,FALSE,"Sheet1";#N/A,#N/A,FALSE,"Sheet1";#N/A,#N/A,FALSE,"Sheet1"}</definedName>
    <definedName name="wrn.aaa." localSheetId="18" hidden="1">{#N/A,#N/A,FALSE,"Sheet1";#N/A,#N/A,FALSE,"Sheet1";#N/A,#N/A,FALSE,"Sheet1"}</definedName>
    <definedName name="wrn.aaa." localSheetId="14" hidden="1">{#N/A,#N/A,FALSE,"Sheet1";#N/A,#N/A,FALSE,"Sheet1";#N/A,#N/A,FALSE,"Sheet1"}</definedName>
    <definedName name="wrn.aaa." localSheetId="15" hidden="1">{#N/A,#N/A,FALSE,"Sheet1";#N/A,#N/A,FALSE,"Sheet1";#N/A,#N/A,FALSE,"Sheet1"}</definedName>
    <definedName name="wrn.aaa." hidden="1">{#N/A,#N/A,FALSE,"Sheet1";#N/A,#N/A,FALSE,"Sheet1";#N/A,#N/A,FALSE,"Sheet1"}</definedName>
    <definedName name="wrn.ac30prn." localSheetId="3"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4" hidden="1">{#N/A,#N/A,FALSE,"별표20 ";#N/A,#N/A,FALSE,"부표";#N/A,#N/A,FALSE,"품셈내역";#N/A,#N/A,FALSE,"품셈집계";#N/A,#N/A,FALSE,"내역서";#N/A,#N/A,FALSE,"집계표";#N/A,#N/A,FALSE,"표지";#N/A,#N/A,FALSE,"별표총괄표"}</definedName>
    <definedName name="wrn.ac30prn." localSheetId="16" hidden="1">{#N/A,#N/A,FALSE,"별표20 ";#N/A,#N/A,FALSE,"부표";#N/A,#N/A,FALSE,"품셈내역";#N/A,#N/A,FALSE,"품셈집계";#N/A,#N/A,FALSE,"내역서";#N/A,#N/A,FALSE,"집계표";#N/A,#N/A,FALSE,"표지";#N/A,#N/A,FALSE,"별표총괄표"}</definedName>
    <definedName name="wrn.ac30prn." localSheetId="21" hidden="1">{#N/A,#N/A,FALSE,"별표20 ";#N/A,#N/A,FALSE,"부표";#N/A,#N/A,FALSE,"품셈내역";#N/A,#N/A,FALSE,"품셈집계";#N/A,#N/A,FALSE,"내역서";#N/A,#N/A,FALSE,"집계표";#N/A,#N/A,FALSE,"표지";#N/A,#N/A,FALSE,"별표총괄표"}</definedName>
    <definedName name="wrn.ac30prn." localSheetId="5" hidden="1">{#N/A,#N/A,FALSE,"별표20 ";#N/A,#N/A,FALSE,"부표";#N/A,#N/A,FALSE,"품셈내역";#N/A,#N/A,FALSE,"품셈집계";#N/A,#N/A,FALSE,"내역서";#N/A,#N/A,FALSE,"집계표";#N/A,#N/A,FALSE,"표지";#N/A,#N/A,FALSE,"별표총괄표"}</definedName>
    <definedName name="wrn.ac30prn." localSheetId="13" hidden="1">{#N/A,#N/A,FALSE,"별표20 ";#N/A,#N/A,FALSE,"부표";#N/A,#N/A,FALSE,"품셈내역";#N/A,#N/A,FALSE,"품셈집계";#N/A,#N/A,FALSE,"내역서";#N/A,#N/A,FALSE,"집계표";#N/A,#N/A,FALSE,"표지";#N/A,#N/A,FALSE,"별표총괄표"}</definedName>
    <definedName name="wrn.ac30prn." localSheetId="14" hidden="1">{#N/A,#N/A,FALSE,"별표20 ";#N/A,#N/A,FALSE,"부표";#N/A,#N/A,FALSE,"품셈내역";#N/A,#N/A,FALSE,"품셈집계";#N/A,#N/A,FALSE,"내역서";#N/A,#N/A,FALSE,"집계표";#N/A,#N/A,FALSE,"표지";#N/A,#N/A,FALSE,"별표총괄표"}</definedName>
    <definedName name="wrn.ac30prn." localSheetId="15"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All._.Sheets." localSheetId="3" hidden="1">{#N/A,#N/A,FALSE,"HO Sum";#N/A,#N/A,FALSE,"HO Rates";#N/A,#N/A,FALSE,"Co Sum";#N/A,#N/A,FALSE,"Clients Office";#N/A,#N/A,FALSE,"Field Sum";#N/A,#N/A,FALSE,"Field Rates"}</definedName>
    <definedName name="wrn.All._.Sheets." localSheetId="9" hidden="1">{#N/A,#N/A,FALSE,"HO Sum";#N/A,#N/A,FALSE,"HO Rates";#N/A,#N/A,FALSE,"Co Sum";#N/A,#N/A,FALSE,"Clients Office";#N/A,#N/A,FALSE,"Field Sum";#N/A,#N/A,FALSE,"Field Rates"}</definedName>
    <definedName name="wrn.All._.Sheets." localSheetId="8" hidden="1">{#N/A,#N/A,FALSE,"HO Sum";#N/A,#N/A,FALSE,"HO Rates";#N/A,#N/A,FALSE,"Co Sum";#N/A,#N/A,FALSE,"Clients Office";#N/A,#N/A,FALSE,"Field Sum";#N/A,#N/A,FALSE,"Field Rates"}</definedName>
    <definedName name="wrn.All._.Sheets." localSheetId="0" hidden="1">{#N/A,#N/A,FALSE,"HO Sum";#N/A,#N/A,FALSE,"HO Rates";#N/A,#N/A,FALSE,"Co Sum";#N/A,#N/A,FALSE,"Clients Office";#N/A,#N/A,FALSE,"Field Sum";#N/A,#N/A,FALSE,"Field Rates"}</definedName>
    <definedName name="wrn.All._.Sheets." localSheetId="10" hidden="1">{#N/A,#N/A,FALSE,"HO Sum";#N/A,#N/A,FALSE,"HO Rates";#N/A,#N/A,FALSE,"Co Sum";#N/A,#N/A,FALSE,"Clients Office";#N/A,#N/A,FALSE,"Field Sum";#N/A,#N/A,FALSE,"Field Rates"}</definedName>
    <definedName name="wrn.All._.Sheets." localSheetId="6" hidden="1">{#N/A,#N/A,FALSE,"HO Sum";#N/A,#N/A,FALSE,"HO Rates";#N/A,#N/A,FALSE,"Co Sum";#N/A,#N/A,FALSE,"Clients Office";#N/A,#N/A,FALSE,"Field Sum";#N/A,#N/A,FALSE,"Field Rates"}</definedName>
    <definedName name="wrn.All._.Sheets." localSheetId="12" hidden="1">{#N/A,#N/A,FALSE,"HO Sum";#N/A,#N/A,FALSE,"HO Rates";#N/A,#N/A,FALSE,"Co Sum";#N/A,#N/A,FALSE,"Clients Office";#N/A,#N/A,FALSE,"Field Sum";#N/A,#N/A,FALSE,"Field Rates"}</definedName>
    <definedName name="wrn.All._.Sheets." localSheetId="11" hidden="1">{#N/A,#N/A,FALSE,"HO Sum";#N/A,#N/A,FALSE,"HO Rates";#N/A,#N/A,FALSE,"Co Sum";#N/A,#N/A,FALSE,"Clients Office";#N/A,#N/A,FALSE,"Field Sum";#N/A,#N/A,FALSE,"Field Rates"}</definedName>
    <definedName name="wrn.All._.Sheets." localSheetId="1" hidden="1">{#N/A,#N/A,FALSE,"HO Sum";#N/A,#N/A,FALSE,"HO Rates";#N/A,#N/A,FALSE,"Co Sum";#N/A,#N/A,FALSE,"Clients Office";#N/A,#N/A,FALSE,"Field Sum";#N/A,#N/A,FALSE,"Field Rates"}</definedName>
    <definedName name="wrn.All._.Sheets." localSheetId="2" hidden="1">{#N/A,#N/A,FALSE,"HO Sum";#N/A,#N/A,FALSE,"HO Rates";#N/A,#N/A,FALSE,"Co Sum";#N/A,#N/A,FALSE,"Clients Office";#N/A,#N/A,FALSE,"Field Sum";#N/A,#N/A,FALSE,"Field Rates"}</definedName>
    <definedName name="wrn.All._.Sheets." localSheetId="4" hidden="1">{#N/A,#N/A,FALSE,"HO Sum";#N/A,#N/A,FALSE,"HO Rates";#N/A,#N/A,FALSE,"Co Sum";#N/A,#N/A,FALSE,"Clients Office";#N/A,#N/A,FALSE,"Field Sum";#N/A,#N/A,FALSE,"Field Rates"}</definedName>
    <definedName name="wrn.All._.Sheets." localSheetId="16" hidden="1">{#N/A,#N/A,FALSE,"HO Sum";#N/A,#N/A,FALSE,"HO Rates";#N/A,#N/A,FALSE,"Co Sum";#N/A,#N/A,FALSE,"Clients Office";#N/A,#N/A,FALSE,"Field Sum";#N/A,#N/A,FALSE,"Field Rates"}</definedName>
    <definedName name="wrn.All._.Sheets." localSheetId="21" hidden="1">{#N/A,#N/A,FALSE,"HO Sum";#N/A,#N/A,FALSE,"HO Rates";#N/A,#N/A,FALSE,"Co Sum";#N/A,#N/A,FALSE,"Clients Office";#N/A,#N/A,FALSE,"Field Sum";#N/A,#N/A,FALSE,"Field Rates"}</definedName>
    <definedName name="wrn.All._.Sheets." localSheetId="5" hidden="1">{#N/A,#N/A,FALSE,"HO Sum";#N/A,#N/A,FALSE,"HO Rates";#N/A,#N/A,FALSE,"Co Sum";#N/A,#N/A,FALSE,"Clients Office";#N/A,#N/A,FALSE,"Field Sum";#N/A,#N/A,FALSE,"Field Rates"}</definedName>
    <definedName name="wrn.All._.Sheets." localSheetId="23" hidden="1">{#N/A,#N/A,FALSE,"HO Sum";#N/A,#N/A,FALSE,"HO Rates";#N/A,#N/A,FALSE,"Co Sum";#N/A,#N/A,FALSE,"Clients Office";#N/A,#N/A,FALSE,"Field Sum";#N/A,#N/A,FALSE,"Field Rates"}</definedName>
    <definedName name="wrn.All._.Sheets." localSheetId="7" hidden="1">{#N/A,#N/A,FALSE,"HO Sum";#N/A,#N/A,FALSE,"HO Rates";#N/A,#N/A,FALSE,"Co Sum";#N/A,#N/A,FALSE,"Clients Office";#N/A,#N/A,FALSE,"Field Sum";#N/A,#N/A,FALSE,"Field Rates"}</definedName>
    <definedName name="wrn.All._.Sheets." localSheetId="13" hidden="1">{#N/A,#N/A,FALSE,"HO Sum";#N/A,#N/A,FALSE,"HO Rates";#N/A,#N/A,FALSE,"Co Sum";#N/A,#N/A,FALSE,"Clients Office";#N/A,#N/A,FALSE,"Field Sum";#N/A,#N/A,FALSE,"Field Rates"}</definedName>
    <definedName name="wrn.All._.Sheets." localSheetId="18" hidden="1">{#N/A,#N/A,FALSE,"HO Sum";#N/A,#N/A,FALSE,"HO Rates";#N/A,#N/A,FALSE,"Co Sum";#N/A,#N/A,FALSE,"Clients Office";#N/A,#N/A,FALSE,"Field Sum";#N/A,#N/A,FALSE,"Field Rates"}</definedName>
    <definedName name="wrn.All._.Sheets." localSheetId="14" hidden="1">{#N/A,#N/A,FALSE,"HO Sum";#N/A,#N/A,FALSE,"HO Rates";#N/A,#N/A,FALSE,"Co Sum";#N/A,#N/A,FALSE,"Clients Office";#N/A,#N/A,FALSE,"Field Sum";#N/A,#N/A,FALSE,"Field Rates"}</definedName>
    <definedName name="wrn.All._.Sheets." localSheetId="15" hidden="1">{#N/A,#N/A,FALSE,"HO Sum";#N/A,#N/A,FALSE,"HO Rates";#N/A,#N/A,FALSE,"Co Sum";#N/A,#N/A,FALSE,"Clients Office";#N/A,#N/A,FALSE,"Field Sum";#N/A,#N/A,FALSE,"Field Rates"}</definedName>
    <definedName name="wrn.All._.Sheets." hidden="1">{#N/A,#N/A,FALSE,"HO Sum";#N/A,#N/A,FALSE,"HO Rates";#N/A,#N/A,FALSE,"Co Sum";#N/A,#N/A,FALSE,"Clients Office";#N/A,#N/A,FALSE,"Field Sum";#N/A,#N/A,FALSE,"Field Rates"}</definedName>
    <definedName name="wrn.Bestellübersicht." localSheetId="3" hidden="1">{"Übersicht","Bestellübersicht",FALSE,"Best.-Übersicht"}</definedName>
    <definedName name="wrn.Bestellübersicht." localSheetId="9" hidden="1">{"Übersicht","Bestellübersicht",FALSE,"Best.-Übersicht"}</definedName>
    <definedName name="wrn.Bestellübersicht." localSheetId="8" hidden="1">{"Übersicht","Bestellübersicht",FALSE,"Best.-Übersicht"}</definedName>
    <definedName name="wrn.Bestellübersicht." localSheetId="0" hidden="1">{"Übersicht","Bestellübersicht",FALSE,"Best.-Übersicht"}</definedName>
    <definedName name="wrn.Bestellübersicht." localSheetId="10" hidden="1">{"Übersicht","Bestellübersicht",FALSE,"Best.-Übersicht"}</definedName>
    <definedName name="wrn.Bestellübersicht." localSheetId="6" hidden="1">{"Übersicht","Bestellübersicht",FALSE,"Best.-Übersicht"}</definedName>
    <definedName name="wrn.Bestellübersicht." localSheetId="12" hidden="1">{"Übersicht","Bestellübersicht",FALSE,"Best.-Übersicht"}</definedName>
    <definedName name="wrn.Bestellübersicht." localSheetId="11" hidden="1">{"Übersicht","Bestellübersicht",FALSE,"Best.-Übersicht"}</definedName>
    <definedName name="wrn.Bestellübersicht." localSheetId="1" hidden="1">{"Übersicht","Bestellübersicht",FALSE,"Best.-Übersicht"}</definedName>
    <definedName name="wrn.Bestellübersicht." localSheetId="2" hidden="1">{"Übersicht","Bestellübersicht",FALSE,"Best.-Übersicht"}</definedName>
    <definedName name="wrn.Bestellübersicht." localSheetId="4" hidden="1">{"Übersicht","Bestellübersicht",FALSE,"Best.-Übersicht"}</definedName>
    <definedName name="wrn.Bestellübersicht." localSheetId="16" hidden="1">{"Übersicht","Bestellübersicht",FALSE,"Best.-Übersicht"}</definedName>
    <definedName name="wrn.Bestellübersicht." localSheetId="21" hidden="1">{"Übersicht","Bestellübersicht",FALSE,"Best.-Übersicht"}</definedName>
    <definedName name="wrn.Bestellübersicht." localSheetId="5" hidden="1">{"Übersicht","Bestellübersicht",FALSE,"Best.-Übersicht"}</definedName>
    <definedName name="wrn.Bestellübersicht." localSheetId="23" hidden="1">{"Übersicht","Bestellübersicht",FALSE,"Best.-Übersicht"}</definedName>
    <definedName name="wrn.Bestellübersicht." localSheetId="7" hidden="1">{"Übersicht","Bestellübersicht",FALSE,"Best.-Übersicht"}</definedName>
    <definedName name="wrn.Bestellübersicht." localSheetId="13" hidden="1">{"Übersicht","Bestellübersicht",FALSE,"Best.-Übersicht"}</definedName>
    <definedName name="wrn.Bestellübersicht." localSheetId="18" hidden="1">{"Übersicht","Bestellübersicht",FALSE,"Best.-Übersicht"}</definedName>
    <definedName name="wrn.Bestellübersicht." localSheetId="14" hidden="1">{"Übersicht","Bestellübersicht",FALSE,"Best.-Übersicht"}</definedName>
    <definedName name="wrn.Bestellübersicht." localSheetId="15" hidden="1">{"Übersicht","Bestellübersicht",FALSE,"Best.-Übersicht"}</definedName>
    <definedName name="wrn.Bestellübersicht." hidden="1">{"Übersicht","Bestellübersicht",FALSE,"Best.-Übersicht"}</definedName>
    <definedName name="wrn.Bestellungen." localSheetId="3" hidden="1">{"Bestellungen","Bestellübersicht",FALSE,"Best.-Übersicht"}</definedName>
    <definedName name="wrn.Bestellungen." localSheetId="9" hidden="1">{"Bestellungen","Bestellübersicht",FALSE,"Best.-Übersicht"}</definedName>
    <definedName name="wrn.Bestellungen." localSheetId="8" hidden="1">{"Bestellungen","Bestellübersicht",FALSE,"Best.-Übersicht"}</definedName>
    <definedName name="wrn.Bestellungen." localSheetId="0" hidden="1">{"Bestellungen","Bestellübersicht",FALSE,"Best.-Übersicht"}</definedName>
    <definedName name="wrn.Bestellungen." localSheetId="10" hidden="1">{"Bestellungen","Bestellübersicht",FALSE,"Best.-Übersicht"}</definedName>
    <definedName name="wrn.Bestellungen." localSheetId="6" hidden="1">{"Bestellungen","Bestellübersicht",FALSE,"Best.-Übersicht"}</definedName>
    <definedName name="wrn.Bestellungen." localSheetId="12" hidden="1">{"Bestellungen","Bestellübersicht",FALSE,"Best.-Übersicht"}</definedName>
    <definedName name="wrn.Bestellungen." localSheetId="11" hidden="1">{"Bestellungen","Bestellübersicht",FALSE,"Best.-Übersicht"}</definedName>
    <definedName name="wrn.Bestellungen." localSheetId="1" hidden="1">{"Bestellungen","Bestellübersicht",FALSE,"Best.-Übersicht"}</definedName>
    <definedName name="wrn.Bestellungen." localSheetId="2" hidden="1">{"Bestellungen","Bestellübersicht",FALSE,"Best.-Übersicht"}</definedName>
    <definedName name="wrn.Bestellungen." localSheetId="4" hidden="1">{"Bestellungen","Bestellübersicht",FALSE,"Best.-Übersicht"}</definedName>
    <definedName name="wrn.Bestellungen." localSheetId="16" hidden="1">{"Bestellungen","Bestellübersicht",FALSE,"Best.-Übersicht"}</definedName>
    <definedName name="wrn.Bestellungen." localSheetId="21" hidden="1">{"Bestellungen","Bestellübersicht",FALSE,"Best.-Übersicht"}</definedName>
    <definedName name="wrn.Bestellungen." localSheetId="5" hidden="1">{"Bestellungen","Bestellübersicht",FALSE,"Best.-Übersicht"}</definedName>
    <definedName name="wrn.Bestellungen." localSheetId="23" hidden="1">{"Bestellungen","Bestellübersicht",FALSE,"Best.-Übersicht"}</definedName>
    <definedName name="wrn.Bestellungen." localSheetId="7" hidden="1">{"Bestellungen","Bestellübersicht",FALSE,"Best.-Übersicht"}</definedName>
    <definedName name="wrn.Bestellungen." localSheetId="13" hidden="1">{"Bestellungen","Bestellübersicht",FALSE,"Best.-Übersicht"}</definedName>
    <definedName name="wrn.Bestellungen." localSheetId="18" hidden="1">{"Bestellungen","Bestellübersicht",FALSE,"Best.-Übersicht"}</definedName>
    <definedName name="wrn.Bestellungen." localSheetId="14" hidden="1">{"Bestellungen","Bestellübersicht",FALSE,"Best.-Übersicht"}</definedName>
    <definedName name="wrn.Bestellungen." localSheetId="15" hidden="1">{"Bestellungen","Bestellübersicht",FALSE,"Best.-Übersicht"}</definedName>
    <definedName name="wrn.Bestellungen." hidden="1">{"Bestellungen","Bestellübersicht",FALSE,"Best.-Übersicht"}</definedName>
    <definedName name="wrn.BID._.WS."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2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2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2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2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LLS._.OF._.QUANTITY." localSheetId="3" hidden="1">{#N/A,#N/A,TRUE,"Str.";#N/A,#N/A,TRUE,"Steel &amp; Roof";#N/A,#N/A,TRUE,"Arc.";#N/A,#N/A,TRUE,"Preliminary";#N/A,#N/A,TRUE,"Sum_Prelim"}</definedName>
    <definedName name="wrn.BILLS._.OF._.QUANTITY." localSheetId="2" hidden="1">{#N/A,#N/A,TRUE,"Str.";#N/A,#N/A,TRUE,"Steel &amp; Roof";#N/A,#N/A,TRUE,"Arc.";#N/A,#N/A,TRUE,"Preliminary";#N/A,#N/A,TRUE,"Sum_Prelim"}</definedName>
    <definedName name="wrn.BILLS._.OF._.QUANTITY." localSheetId="4" hidden="1">{#N/A,#N/A,TRUE,"Str.";#N/A,#N/A,TRUE,"Steel &amp; Roof";#N/A,#N/A,TRUE,"Arc.";#N/A,#N/A,TRUE,"Preliminary";#N/A,#N/A,TRUE,"Sum_Prelim"}</definedName>
    <definedName name="wrn.BILLS._.OF._.QUANTITY." localSheetId="16" hidden="1">{#N/A,#N/A,TRUE,"Str.";#N/A,#N/A,TRUE,"Steel &amp; Roof";#N/A,#N/A,TRUE,"Arc.";#N/A,#N/A,TRUE,"Preliminary";#N/A,#N/A,TRUE,"Sum_Prelim"}</definedName>
    <definedName name="wrn.BILLS._.OF._.QUANTITY." localSheetId="21" hidden="1">{#N/A,#N/A,TRUE,"Str.";#N/A,#N/A,TRUE,"Steel &amp; Roof";#N/A,#N/A,TRUE,"Arc.";#N/A,#N/A,TRUE,"Preliminary";#N/A,#N/A,TRUE,"Sum_Prelim"}</definedName>
    <definedName name="wrn.BILLS._.OF._.QUANTITY." localSheetId="5" hidden="1">{#N/A,#N/A,TRUE,"Str.";#N/A,#N/A,TRUE,"Steel &amp; Roof";#N/A,#N/A,TRUE,"Arc.";#N/A,#N/A,TRUE,"Preliminary";#N/A,#N/A,TRUE,"Sum_Prelim"}</definedName>
    <definedName name="wrn.BILLS._.OF._.QUANTITY." localSheetId="13" hidden="1">{#N/A,#N/A,TRUE,"Str.";#N/A,#N/A,TRUE,"Steel &amp; Roof";#N/A,#N/A,TRUE,"Arc.";#N/A,#N/A,TRUE,"Preliminary";#N/A,#N/A,TRUE,"Sum_Prelim"}</definedName>
    <definedName name="wrn.BILLS._.OF._.QUANTITY." localSheetId="14" hidden="1">{#N/A,#N/A,TRUE,"Str.";#N/A,#N/A,TRUE,"Steel &amp; Roof";#N/A,#N/A,TRUE,"Arc.";#N/A,#N/A,TRUE,"Preliminary";#N/A,#N/A,TRUE,"Sum_Prelim"}</definedName>
    <definedName name="wrn.BILLS._.OF._.QUANTITY." localSheetId="15" hidden="1">{#N/A,#N/A,TRUE,"Str.";#N/A,#N/A,TRUE,"Steel &amp; Roof";#N/A,#N/A,TRUE,"Arc.";#N/A,#N/A,TRUE,"Preliminary";#N/A,#N/A,TRUE,"Sum_Prelim"}</definedName>
    <definedName name="wrn.BILLS._.OF._.QUANTITY." hidden="1">{#N/A,#N/A,TRUE,"Str.";#N/A,#N/A,TRUE,"Steel &amp; Roof";#N/A,#N/A,TRUE,"Arc.";#N/A,#N/A,TRUE,"Preliminary";#N/A,#N/A,TRUE,"Sum_Prelim"}</definedName>
    <definedName name="wrn.BM." localSheetId="3" hidden="1">{#N/A,#N/A,FALSE,"CCTV"}</definedName>
    <definedName name="wrn.BM." localSheetId="9" hidden="1">{#N/A,#N/A,FALSE,"CCTV"}</definedName>
    <definedName name="wrn.BM." localSheetId="8" hidden="1">{#N/A,#N/A,FALSE,"CCTV"}</definedName>
    <definedName name="wrn.BM." localSheetId="0" hidden="1">{#N/A,#N/A,FALSE,"CCTV"}</definedName>
    <definedName name="wrn.BM." localSheetId="10" hidden="1">{#N/A,#N/A,FALSE,"CCTV"}</definedName>
    <definedName name="wrn.BM." localSheetId="6" hidden="1">{#N/A,#N/A,FALSE,"CCTV"}</definedName>
    <definedName name="wrn.BM." localSheetId="12" hidden="1">{#N/A,#N/A,FALSE,"CCTV"}</definedName>
    <definedName name="wrn.BM." localSheetId="11" hidden="1">{#N/A,#N/A,FALSE,"CCTV"}</definedName>
    <definedName name="wrn.BM." localSheetId="1" hidden="1">{#N/A,#N/A,FALSE,"CCTV"}</definedName>
    <definedName name="wrn.BM." localSheetId="2" hidden="1">{#N/A,#N/A,FALSE,"CCTV"}</definedName>
    <definedName name="wrn.BM." localSheetId="4" hidden="1">{#N/A,#N/A,FALSE,"CCTV"}</definedName>
    <definedName name="wrn.BM." localSheetId="16" hidden="1">{#N/A,#N/A,FALSE,"CCTV"}</definedName>
    <definedName name="wrn.BM." localSheetId="21" hidden="1">{#N/A,#N/A,FALSE,"CCTV"}</definedName>
    <definedName name="wrn.BM." localSheetId="5" hidden="1">{#N/A,#N/A,FALSE,"CCTV"}</definedName>
    <definedName name="wrn.BM." localSheetId="23" hidden="1">{#N/A,#N/A,FALSE,"CCTV"}</definedName>
    <definedName name="wrn.BM." localSheetId="7" hidden="1">{#N/A,#N/A,FALSE,"CCTV"}</definedName>
    <definedName name="wrn.BM." localSheetId="13" hidden="1">{#N/A,#N/A,FALSE,"CCTV"}</definedName>
    <definedName name="wrn.BM." localSheetId="18" hidden="1">{#N/A,#N/A,FALSE,"CCTV"}</definedName>
    <definedName name="wrn.BM." localSheetId="14" hidden="1">{#N/A,#N/A,FALSE,"CCTV"}</definedName>
    <definedName name="wrn.BM." localSheetId="15" hidden="1">{#N/A,#N/A,FALSE,"CCTV"}</definedName>
    <definedName name="wrn.BM." hidden="1">{#N/A,#N/A,FALSE,"CCTV"}</definedName>
    <definedName name="wrn.BM._1" localSheetId="3" hidden="1">{#N/A,#N/A,TRUE,"Basic";#N/A,#N/A,TRUE,"EXT-TABLE";#N/A,#N/A,TRUE,"STEEL";#N/A,#N/A,TRUE,"INT-Table";#N/A,#N/A,TRUE,"STEEL";#N/A,#N/A,TRUE,"Door"}</definedName>
    <definedName name="wrn.BM._1" localSheetId="2" hidden="1">{#N/A,#N/A,TRUE,"Basic";#N/A,#N/A,TRUE,"EXT-TABLE";#N/A,#N/A,TRUE,"STEEL";#N/A,#N/A,TRUE,"INT-Table";#N/A,#N/A,TRUE,"STEEL";#N/A,#N/A,TRUE,"Door"}</definedName>
    <definedName name="wrn.BM._1" localSheetId="4" hidden="1">{#N/A,#N/A,TRUE,"Basic";#N/A,#N/A,TRUE,"EXT-TABLE";#N/A,#N/A,TRUE,"STEEL";#N/A,#N/A,TRUE,"INT-Table";#N/A,#N/A,TRUE,"STEEL";#N/A,#N/A,TRUE,"Door"}</definedName>
    <definedName name="wrn.BM._1" localSheetId="16" hidden="1">{#N/A,#N/A,TRUE,"Basic";#N/A,#N/A,TRUE,"EXT-TABLE";#N/A,#N/A,TRUE,"STEEL";#N/A,#N/A,TRUE,"INT-Table";#N/A,#N/A,TRUE,"STEEL";#N/A,#N/A,TRUE,"Door"}</definedName>
    <definedName name="wrn.BM._1" localSheetId="21" hidden="1">{#N/A,#N/A,TRUE,"Basic";#N/A,#N/A,TRUE,"EXT-TABLE";#N/A,#N/A,TRUE,"STEEL";#N/A,#N/A,TRUE,"INT-Table";#N/A,#N/A,TRUE,"STEEL";#N/A,#N/A,TRUE,"Door"}</definedName>
    <definedName name="wrn.BM._1" localSheetId="5" hidden="1">{#N/A,#N/A,TRUE,"Basic";#N/A,#N/A,TRUE,"EXT-TABLE";#N/A,#N/A,TRUE,"STEEL";#N/A,#N/A,TRUE,"INT-Table";#N/A,#N/A,TRUE,"STEEL";#N/A,#N/A,TRUE,"Door"}</definedName>
    <definedName name="wrn.BM._1" localSheetId="13" hidden="1">{#N/A,#N/A,TRUE,"Basic";#N/A,#N/A,TRUE,"EXT-TABLE";#N/A,#N/A,TRUE,"STEEL";#N/A,#N/A,TRUE,"INT-Table";#N/A,#N/A,TRUE,"STEEL";#N/A,#N/A,TRUE,"Door"}</definedName>
    <definedName name="wrn.BM._1" localSheetId="14" hidden="1">{#N/A,#N/A,TRUE,"Basic";#N/A,#N/A,TRUE,"EXT-TABLE";#N/A,#N/A,TRUE,"STEEL";#N/A,#N/A,TRUE,"INT-Table";#N/A,#N/A,TRUE,"STEEL";#N/A,#N/A,TRUE,"Door"}</definedName>
    <definedName name="wrn.BM._1" localSheetId="15" hidden="1">{#N/A,#N/A,TRUE,"Basic";#N/A,#N/A,TRUE,"EXT-TABLE";#N/A,#N/A,TRUE,"STEEL";#N/A,#N/A,TRUE,"INT-Table";#N/A,#N/A,TRUE,"STEEL";#N/A,#N/A,TRUE,"Door"}</definedName>
    <definedName name="wrn.BM._1" hidden="1">{#N/A,#N/A,TRUE,"Basic";#N/A,#N/A,TRUE,"EXT-TABLE";#N/A,#N/A,TRUE,"STEEL";#N/A,#N/A,TRUE,"INT-Table";#N/A,#N/A,TRUE,"STEEL";#N/A,#N/A,TRUE,"Door"}</definedName>
    <definedName name="wrn.BM._1_1" localSheetId="3" hidden="1">{#N/A,#N/A,TRUE,"Basic";#N/A,#N/A,TRUE,"EXT-TABLE";#N/A,#N/A,TRUE,"STEEL";#N/A,#N/A,TRUE,"INT-Table";#N/A,#N/A,TRUE,"STEEL";#N/A,#N/A,TRUE,"Door"}</definedName>
    <definedName name="wrn.BM._1_1" localSheetId="2" hidden="1">{#N/A,#N/A,TRUE,"Basic";#N/A,#N/A,TRUE,"EXT-TABLE";#N/A,#N/A,TRUE,"STEEL";#N/A,#N/A,TRUE,"INT-Table";#N/A,#N/A,TRUE,"STEEL";#N/A,#N/A,TRUE,"Door"}</definedName>
    <definedName name="wrn.BM._1_1" localSheetId="4" hidden="1">{#N/A,#N/A,TRUE,"Basic";#N/A,#N/A,TRUE,"EXT-TABLE";#N/A,#N/A,TRUE,"STEEL";#N/A,#N/A,TRUE,"INT-Table";#N/A,#N/A,TRUE,"STEEL";#N/A,#N/A,TRUE,"Door"}</definedName>
    <definedName name="wrn.BM._1_1" localSheetId="16" hidden="1">{#N/A,#N/A,TRUE,"Basic";#N/A,#N/A,TRUE,"EXT-TABLE";#N/A,#N/A,TRUE,"STEEL";#N/A,#N/A,TRUE,"INT-Table";#N/A,#N/A,TRUE,"STEEL";#N/A,#N/A,TRUE,"Door"}</definedName>
    <definedName name="wrn.BM._1_1" localSheetId="21" hidden="1">{#N/A,#N/A,TRUE,"Basic";#N/A,#N/A,TRUE,"EXT-TABLE";#N/A,#N/A,TRUE,"STEEL";#N/A,#N/A,TRUE,"INT-Table";#N/A,#N/A,TRUE,"STEEL";#N/A,#N/A,TRUE,"Door"}</definedName>
    <definedName name="wrn.BM._1_1" localSheetId="5" hidden="1">{#N/A,#N/A,TRUE,"Basic";#N/A,#N/A,TRUE,"EXT-TABLE";#N/A,#N/A,TRUE,"STEEL";#N/A,#N/A,TRUE,"INT-Table";#N/A,#N/A,TRUE,"STEEL";#N/A,#N/A,TRUE,"Door"}</definedName>
    <definedName name="wrn.BM._1_1" localSheetId="13" hidden="1">{#N/A,#N/A,TRUE,"Basic";#N/A,#N/A,TRUE,"EXT-TABLE";#N/A,#N/A,TRUE,"STEEL";#N/A,#N/A,TRUE,"INT-Table";#N/A,#N/A,TRUE,"STEEL";#N/A,#N/A,TRUE,"Door"}</definedName>
    <definedName name="wrn.BM._1_1" localSheetId="14" hidden="1">{#N/A,#N/A,TRUE,"Basic";#N/A,#N/A,TRUE,"EXT-TABLE";#N/A,#N/A,TRUE,"STEEL";#N/A,#N/A,TRUE,"INT-Table";#N/A,#N/A,TRUE,"STEEL";#N/A,#N/A,TRUE,"Door"}</definedName>
    <definedName name="wrn.BM._1_1" localSheetId="15" hidden="1">{#N/A,#N/A,TRUE,"Basic";#N/A,#N/A,TRUE,"EXT-TABLE";#N/A,#N/A,TRUE,"STEEL";#N/A,#N/A,TRUE,"INT-Table";#N/A,#N/A,TRUE,"STEEL";#N/A,#N/A,TRUE,"Door"}</definedName>
    <definedName name="wrn.BM._1_1" hidden="1">{#N/A,#N/A,TRUE,"Basic";#N/A,#N/A,TRUE,"EXT-TABLE";#N/A,#N/A,TRUE,"STEEL";#N/A,#N/A,TRUE,"INT-Table";#N/A,#N/A,TRUE,"STEEL";#N/A,#N/A,TRUE,"Door"}</definedName>
    <definedName name="wrn.BM._1_2" localSheetId="3" hidden="1">{#N/A,#N/A,TRUE,"Basic";#N/A,#N/A,TRUE,"EXT-TABLE";#N/A,#N/A,TRUE,"STEEL";#N/A,#N/A,TRUE,"INT-Table";#N/A,#N/A,TRUE,"STEEL";#N/A,#N/A,TRUE,"Door"}</definedName>
    <definedName name="wrn.BM._1_2" localSheetId="2" hidden="1">{#N/A,#N/A,TRUE,"Basic";#N/A,#N/A,TRUE,"EXT-TABLE";#N/A,#N/A,TRUE,"STEEL";#N/A,#N/A,TRUE,"INT-Table";#N/A,#N/A,TRUE,"STEEL";#N/A,#N/A,TRUE,"Door"}</definedName>
    <definedName name="wrn.BM._1_2" localSheetId="4" hidden="1">{#N/A,#N/A,TRUE,"Basic";#N/A,#N/A,TRUE,"EXT-TABLE";#N/A,#N/A,TRUE,"STEEL";#N/A,#N/A,TRUE,"INT-Table";#N/A,#N/A,TRUE,"STEEL";#N/A,#N/A,TRUE,"Door"}</definedName>
    <definedName name="wrn.BM._1_2" localSheetId="16" hidden="1">{#N/A,#N/A,TRUE,"Basic";#N/A,#N/A,TRUE,"EXT-TABLE";#N/A,#N/A,TRUE,"STEEL";#N/A,#N/A,TRUE,"INT-Table";#N/A,#N/A,TRUE,"STEEL";#N/A,#N/A,TRUE,"Door"}</definedName>
    <definedName name="wrn.BM._1_2" localSheetId="21" hidden="1">{#N/A,#N/A,TRUE,"Basic";#N/A,#N/A,TRUE,"EXT-TABLE";#N/A,#N/A,TRUE,"STEEL";#N/A,#N/A,TRUE,"INT-Table";#N/A,#N/A,TRUE,"STEEL";#N/A,#N/A,TRUE,"Door"}</definedName>
    <definedName name="wrn.BM._1_2" localSheetId="5" hidden="1">{#N/A,#N/A,TRUE,"Basic";#N/A,#N/A,TRUE,"EXT-TABLE";#N/A,#N/A,TRUE,"STEEL";#N/A,#N/A,TRUE,"INT-Table";#N/A,#N/A,TRUE,"STEEL";#N/A,#N/A,TRUE,"Door"}</definedName>
    <definedName name="wrn.BM._1_2" localSheetId="13" hidden="1">{#N/A,#N/A,TRUE,"Basic";#N/A,#N/A,TRUE,"EXT-TABLE";#N/A,#N/A,TRUE,"STEEL";#N/A,#N/A,TRUE,"INT-Table";#N/A,#N/A,TRUE,"STEEL";#N/A,#N/A,TRUE,"Door"}</definedName>
    <definedName name="wrn.BM._1_2" localSheetId="14" hidden="1">{#N/A,#N/A,TRUE,"Basic";#N/A,#N/A,TRUE,"EXT-TABLE";#N/A,#N/A,TRUE,"STEEL";#N/A,#N/A,TRUE,"INT-Table";#N/A,#N/A,TRUE,"STEEL";#N/A,#N/A,TRUE,"Door"}</definedName>
    <definedName name="wrn.BM._1_2" localSheetId="15" hidden="1">{#N/A,#N/A,TRUE,"Basic";#N/A,#N/A,TRUE,"EXT-TABLE";#N/A,#N/A,TRUE,"STEEL";#N/A,#N/A,TRUE,"INT-Table";#N/A,#N/A,TRUE,"STEEL";#N/A,#N/A,TRUE,"Door"}</definedName>
    <definedName name="wrn.BM._1_2" hidden="1">{#N/A,#N/A,TRUE,"Basic";#N/A,#N/A,TRUE,"EXT-TABLE";#N/A,#N/A,TRUE,"STEEL";#N/A,#N/A,TRUE,"INT-Table";#N/A,#N/A,TRUE,"STEEL";#N/A,#N/A,TRUE,"Door"}</definedName>
    <definedName name="wrn.BM._2" localSheetId="3" hidden="1">{#N/A,#N/A,TRUE,"Basic";#N/A,#N/A,TRUE,"EXT-TABLE";#N/A,#N/A,TRUE,"STEEL";#N/A,#N/A,TRUE,"INT-Table";#N/A,#N/A,TRUE,"STEEL";#N/A,#N/A,TRUE,"Door"}</definedName>
    <definedName name="wrn.BM._2" localSheetId="2" hidden="1">{#N/A,#N/A,TRUE,"Basic";#N/A,#N/A,TRUE,"EXT-TABLE";#N/A,#N/A,TRUE,"STEEL";#N/A,#N/A,TRUE,"INT-Table";#N/A,#N/A,TRUE,"STEEL";#N/A,#N/A,TRUE,"Door"}</definedName>
    <definedName name="wrn.BM._2" localSheetId="4" hidden="1">{#N/A,#N/A,TRUE,"Basic";#N/A,#N/A,TRUE,"EXT-TABLE";#N/A,#N/A,TRUE,"STEEL";#N/A,#N/A,TRUE,"INT-Table";#N/A,#N/A,TRUE,"STEEL";#N/A,#N/A,TRUE,"Door"}</definedName>
    <definedName name="wrn.BM._2" localSheetId="16" hidden="1">{#N/A,#N/A,TRUE,"Basic";#N/A,#N/A,TRUE,"EXT-TABLE";#N/A,#N/A,TRUE,"STEEL";#N/A,#N/A,TRUE,"INT-Table";#N/A,#N/A,TRUE,"STEEL";#N/A,#N/A,TRUE,"Door"}</definedName>
    <definedName name="wrn.BM._2" localSheetId="21" hidden="1">{#N/A,#N/A,TRUE,"Basic";#N/A,#N/A,TRUE,"EXT-TABLE";#N/A,#N/A,TRUE,"STEEL";#N/A,#N/A,TRUE,"INT-Table";#N/A,#N/A,TRUE,"STEEL";#N/A,#N/A,TRUE,"Door"}</definedName>
    <definedName name="wrn.BM._2" localSheetId="5" hidden="1">{#N/A,#N/A,TRUE,"Basic";#N/A,#N/A,TRUE,"EXT-TABLE";#N/A,#N/A,TRUE,"STEEL";#N/A,#N/A,TRUE,"INT-Table";#N/A,#N/A,TRUE,"STEEL";#N/A,#N/A,TRUE,"Door"}</definedName>
    <definedName name="wrn.BM._2" localSheetId="13" hidden="1">{#N/A,#N/A,TRUE,"Basic";#N/A,#N/A,TRUE,"EXT-TABLE";#N/A,#N/A,TRUE,"STEEL";#N/A,#N/A,TRUE,"INT-Table";#N/A,#N/A,TRUE,"STEEL";#N/A,#N/A,TRUE,"Door"}</definedName>
    <definedName name="wrn.BM._2" localSheetId="14" hidden="1">{#N/A,#N/A,TRUE,"Basic";#N/A,#N/A,TRUE,"EXT-TABLE";#N/A,#N/A,TRUE,"STEEL";#N/A,#N/A,TRUE,"INT-Table";#N/A,#N/A,TRUE,"STEEL";#N/A,#N/A,TRUE,"Door"}</definedName>
    <definedName name="wrn.BM._2" localSheetId="15" hidden="1">{#N/A,#N/A,TRUE,"Basic";#N/A,#N/A,TRUE,"EXT-TABLE";#N/A,#N/A,TRUE,"STEEL";#N/A,#N/A,TRUE,"INT-Table";#N/A,#N/A,TRUE,"STEEL";#N/A,#N/A,TRUE,"Door"}</definedName>
    <definedName name="wrn.BM._2" hidden="1">{#N/A,#N/A,TRUE,"Basic";#N/A,#N/A,TRUE,"EXT-TABLE";#N/A,#N/A,TRUE,"STEEL";#N/A,#N/A,TRUE,"INT-Table";#N/A,#N/A,TRUE,"STEEL";#N/A,#N/A,TRUE,"Door"}</definedName>
    <definedName name="wrn.BM._2_1" localSheetId="3" hidden="1">{#N/A,#N/A,TRUE,"Basic";#N/A,#N/A,TRUE,"EXT-TABLE";#N/A,#N/A,TRUE,"STEEL";#N/A,#N/A,TRUE,"INT-Table";#N/A,#N/A,TRUE,"STEEL";#N/A,#N/A,TRUE,"Door"}</definedName>
    <definedName name="wrn.BM._2_1" localSheetId="2" hidden="1">{#N/A,#N/A,TRUE,"Basic";#N/A,#N/A,TRUE,"EXT-TABLE";#N/A,#N/A,TRUE,"STEEL";#N/A,#N/A,TRUE,"INT-Table";#N/A,#N/A,TRUE,"STEEL";#N/A,#N/A,TRUE,"Door"}</definedName>
    <definedName name="wrn.BM._2_1" localSheetId="4" hidden="1">{#N/A,#N/A,TRUE,"Basic";#N/A,#N/A,TRUE,"EXT-TABLE";#N/A,#N/A,TRUE,"STEEL";#N/A,#N/A,TRUE,"INT-Table";#N/A,#N/A,TRUE,"STEEL";#N/A,#N/A,TRUE,"Door"}</definedName>
    <definedName name="wrn.BM._2_1" localSheetId="16" hidden="1">{#N/A,#N/A,TRUE,"Basic";#N/A,#N/A,TRUE,"EXT-TABLE";#N/A,#N/A,TRUE,"STEEL";#N/A,#N/A,TRUE,"INT-Table";#N/A,#N/A,TRUE,"STEEL";#N/A,#N/A,TRUE,"Door"}</definedName>
    <definedName name="wrn.BM._2_1" localSheetId="21" hidden="1">{#N/A,#N/A,TRUE,"Basic";#N/A,#N/A,TRUE,"EXT-TABLE";#N/A,#N/A,TRUE,"STEEL";#N/A,#N/A,TRUE,"INT-Table";#N/A,#N/A,TRUE,"STEEL";#N/A,#N/A,TRUE,"Door"}</definedName>
    <definedName name="wrn.BM._2_1" localSheetId="5" hidden="1">{#N/A,#N/A,TRUE,"Basic";#N/A,#N/A,TRUE,"EXT-TABLE";#N/A,#N/A,TRUE,"STEEL";#N/A,#N/A,TRUE,"INT-Table";#N/A,#N/A,TRUE,"STEEL";#N/A,#N/A,TRUE,"Door"}</definedName>
    <definedName name="wrn.BM._2_1" localSheetId="13" hidden="1">{#N/A,#N/A,TRUE,"Basic";#N/A,#N/A,TRUE,"EXT-TABLE";#N/A,#N/A,TRUE,"STEEL";#N/A,#N/A,TRUE,"INT-Table";#N/A,#N/A,TRUE,"STEEL";#N/A,#N/A,TRUE,"Door"}</definedName>
    <definedName name="wrn.BM._2_1" localSheetId="14" hidden="1">{#N/A,#N/A,TRUE,"Basic";#N/A,#N/A,TRUE,"EXT-TABLE";#N/A,#N/A,TRUE,"STEEL";#N/A,#N/A,TRUE,"INT-Table";#N/A,#N/A,TRUE,"STEEL";#N/A,#N/A,TRUE,"Door"}</definedName>
    <definedName name="wrn.BM._2_1" localSheetId="15" hidden="1">{#N/A,#N/A,TRUE,"Basic";#N/A,#N/A,TRUE,"EXT-TABLE";#N/A,#N/A,TRUE,"STEEL";#N/A,#N/A,TRUE,"INT-Table";#N/A,#N/A,TRUE,"STEEL";#N/A,#N/A,TRUE,"Door"}</definedName>
    <definedName name="wrn.BM._2_1" hidden="1">{#N/A,#N/A,TRUE,"Basic";#N/A,#N/A,TRUE,"EXT-TABLE";#N/A,#N/A,TRUE,"STEEL";#N/A,#N/A,TRUE,"INT-Table";#N/A,#N/A,TRUE,"STEEL";#N/A,#N/A,TRUE,"Door"}</definedName>
    <definedName name="wrn.BM._2_2" localSheetId="3" hidden="1">{#N/A,#N/A,TRUE,"Basic";#N/A,#N/A,TRUE,"EXT-TABLE";#N/A,#N/A,TRUE,"STEEL";#N/A,#N/A,TRUE,"INT-Table";#N/A,#N/A,TRUE,"STEEL";#N/A,#N/A,TRUE,"Door"}</definedName>
    <definedName name="wrn.BM._2_2" localSheetId="2" hidden="1">{#N/A,#N/A,TRUE,"Basic";#N/A,#N/A,TRUE,"EXT-TABLE";#N/A,#N/A,TRUE,"STEEL";#N/A,#N/A,TRUE,"INT-Table";#N/A,#N/A,TRUE,"STEEL";#N/A,#N/A,TRUE,"Door"}</definedName>
    <definedName name="wrn.BM._2_2" localSheetId="4" hidden="1">{#N/A,#N/A,TRUE,"Basic";#N/A,#N/A,TRUE,"EXT-TABLE";#N/A,#N/A,TRUE,"STEEL";#N/A,#N/A,TRUE,"INT-Table";#N/A,#N/A,TRUE,"STEEL";#N/A,#N/A,TRUE,"Door"}</definedName>
    <definedName name="wrn.BM._2_2" localSheetId="16" hidden="1">{#N/A,#N/A,TRUE,"Basic";#N/A,#N/A,TRUE,"EXT-TABLE";#N/A,#N/A,TRUE,"STEEL";#N/A,#N/A,TRUE,"INT-Table";#N/A,#N/A,TRUE,"STEEL";#N/A,#N/A,TRUE,"Door"}</definedName>
    <definedName name="wrn.BM._2_2" localSheetId="21" hidden="1">{#N/A,#N/A,TRUE,"Basic";#N/A,#N/A,TRUE,"EXT-TABLE";#N/A,#N/A,TRUE,"STEEL";#N/A,#N/A,TRUE,"INT-Table";#N/A,#N/A,TRUE,"STEEL";#N/A,#N/A,TRUE,"Door"}</definedName>
    <definedName name="wrn.BM._2_2" localSheetId="5" hidden="1">{#N/A,#N/A,TRUE,"Basic";#N/A,#N/A,TRUE,"EXT-TABLE";#N/A,#N/A,TRUE,"STEEL";#N/A,#N/A,TRUE,"INT-Table";#N/A,#N/A,TRUE,"STEEL";#N/A,#N/A,TRUE,"Door"}</definedName>
    <definedName name="wrn.BM._2_2" localSheetId="13" hidden="1">{#N/A,#N/A,TRUE,"Basic";#N/A,#N/A,TRUE,"EXT-TABLE";#N/A,#N/A,TRUE,"STEEL";#N/A,#N/A,TRUE,"INT-Table";#N/A,#N/A,TRUE,"STEEL";#N/A,#N/A,TRUE,"Door"}</definedName>
    <definedName name="wrn.BM._2_2" localSheetId="14" hidden="1">{#N/A,#N/A,TRUE,"Basic";#N/A,#N/A,TRUE,"EXT-TABLE";#N/A,#N/A,TRUE,"STEEL";#N/A,#N/A,TRUE,"INT-Table";#N/A,#N/A,TRUE,"STEEL";#N/A,#N/A,TRUE,"Door"}</definedName>
    <definedName name="wrn.BM._2_2" localSheetId="15" hidden="1">{#N/A,#N/A,TRUE,"Basic";#N/A,#N/A,TRUE,"EXT-TABLE";#N/A,#N/A,TRUE,"STEEL";#N/A,#N/A,TRUE,"INT-Table";#N/A,#N/A,TRUE,"STEEL";#N/A,#N/A,TRUE,"Door"}</definedName>
    <definedName name="wrn.BM._2_2" hidden="1">{#N/A,#N/A,TRUE,"Basic";#N/A,#N/A,TRUE,"EXT-TABLE";#N/A,#N/A,TRUE,"STEEL";#N/A,#N/A,TRUE,"INT-Table";#N/A,#N/A,TRUE,"STEEL";#N/A,#N/A,TRUE,"Door"}</definedName>
    <definedName name="wrn.BM._3" localSheetId="3" hidden="1">{#N/A,#N/A,TRUE,"Basic";#N/A,#N/A,TRUE,"EXT-TABLE";#N/A,#N/A,TRUE,"STEEL";#N/A,#N/A,TRUE,"INT-Table";#N/A,#N/A,TRUE,"STEEL";#N/A,#N/A,TRUE,"Door"}</definedName>
    <definedName name="wrn.BM._3" localSheetId="2" hidden="1">{#N/A,#N/A,TRUE,"Basic";#N/A,#N/A,TRUE,"EXT-TABLE";#N/A,#N/A,TRUE,"STEEL";#N/A,#N/A,TRUE,"INT-Table";#N/A,#N/A,TRUE,"STEEL";#N/A,#N/A,TRUE,"Door"}</definedName>
    <definedName name="wrn.BM._3" localSheetId="4" hidden="1">{#N/A,#N/A,TRUE,"Basic";#N/A,#N/A,TRUE,"EXT-TABLE";#N/A,#N/A,TRUE,"STEEL";#N/A,#N/A,TRUE,"INT-Table";#N/A,#N/A,TRUE,"STEEL";#N/A,#N/A,TRUE,"Door"}</definedName>
    <definedName name="wrn.BM._3" localSheetId="16" hidden="1">{#N/A,#N/A,TRUE,"Basic";#N/A,#N/A,TRUE,"EXT-TABLE";#N/A,#N/A,TRUE,"STEEL";#N/A,#N/A,TRUE,"INT-Table";#N/A,#N/A,TRUE,"STEEL";#N/A,#N/A,TRUE,"Door"}</definedName>
    <definedName name="wrn.BM._3" localSheetId="21" hidden="1">{#N/A,#N/A,TRUE,"Basic";#N/A,#N/A,TRUE,"EXT-TABLE";#N/A,#N/A,TRUE,"STEEL";#N/A,#N/A,TRUE,"INT-Table";#N/A,#N/A,TRUE,"STEEL";#N/A,#N/A,TRUE,"Door"}</definedName>
    <definedName name="wrn.BM._3" localSheetId="5" hidden="1">{#N/A,#N/A,TRUE,"Basic";#N/A,#N/A,TRUE,"EXT-TABLE";#N/A,#N/A,TRUE,"STEEL";#N/A,#N/A,TRUE,"INT-Table";#N/A,#N/A,TRUE,"STEEL";#N/A,#N/A,TRUE,"Door"}</definedName>
    <definedName name="wrn.BM._3" localSheetId="13" hidden="1">{#N/A,#N/A,TRUE,"Basic";#N/A,#N/A,TRUE,"EXT-TABLE";#N/A,#N/A,TRUE,"STEEL";#N/A,#N/A,TRUE,"INT-Table";#N/A,#N/A,TRUE,"STEEL";#N/A,#N/A,TRUE,"Door"}</definedName>
    <definedName name="wrn.BM._3" localSheetId="14" hidden="1">{#N/A,#N/A,TRUE,"Basic";#N/A,#N/A,TRUE,"EXT-TABLE";#N/A,#N/A,TRUE,"STEEL";#N/A,#N/A,TRUE,"INT-Table";#N/A,#N/A,TRUE,"STEEL";#N/A,#N/A,TRUE,"Door"}</definedName>
    <definedName name="wrn.BM._3" localSheetId="15" hidden="1">{#N/A,#N/A,TRUE,"Basic";#N/A,#N/A,TRUE,"EXT-TABLE";#N/A,#N/A,TRUE,"STEEL";#N/A,#N/A,TRUE,"INT-Table";#N/A,#N/A,TRUE,"STEEL";#N/A,#N/A,TRUE,"Door"}</definedName>
    <definedName name="wrn.BM._3" hidden="1">{#N/A,#N/A,TRUE,"Basic";#N/A,#N/A,TRUE,"EXT-TABLE";#N/A,#N/A,TRUE,"STEEL";#N/A,#N/A,TRUE,"INT-Table";#N/A,#N/A,TRUE,"STEEL";#N/A,#N/A,TRUE,"Door"}</definedName>
    <definedName name="wrn.BM._3_1" localSheetId="3" hidden="1">{#N/A,#N/A,TRUE,"Basic";#N/A,#N/A,TRUE,"EXT-TABLE";#N/A,#N/A,TRUE,"STEEL";#N/A,#N/A,TRUE,"INT-Table";#N/A,#N/A,TRUE,"STEEL";#N/A,#N/A,TRUE,"Door"}</definedName>
    <definedName name="wrn.BM._3_1" localSheetId="2" hidden="1">{#N/A,#N/A,TRUE,"Basic";#N/A,#N/A,TRUE,"EXT-TABLE";#N/A,#N/A,TRUE,"STEEL";#N/A,#N/A,TRUE,"INT-Table";#N/A,#N/A,TRUE,"STEEL";#N/A,#N/A,TRUE,"Door"}</definedName>
    <definedName name="wrn.BM._3_1" localSheetId="4" hidden="1">{#N/A,#N/A,TRUE,"Basic";#N/A,#N/A,TRUE,"EXT-TABLE";#N/A,#N/A,TRUE,"STEEL";#N/A,#N/A,TRUE,"INT-Table";#N/A,#N/A,TRUE,"STEEL";#N/A,#N/A,TRUE,"Door"}</definedName>
    <definedName name="wrn.BM._3_1" localSheetId="16" hidden="1">{#N/A,#N/A,TRUE,"Basic";#N/A,#N/A,TRUE,"EXT-TABLE";#N/A,#N/A,TRUE,"STEEL";#N/A,#N/A,TRUE,"INT-Table";#N/A,#N/A,TRUE,"STEEL";#N/A,#N/A,TRUE,"Door"}</definedName>
    <definedName name="wrn.BM._3_1" localSheetId="21" hidden="1">{#N/A,#N/A,TRUE,"Basic";#N/A,#N/A,TRUE,"EXT-TABLE";#N/A,#N/A,TRUE,"STEEL";#N/A,#N/A,TRUE,"INT-Table";#N/A,#N/A,TRUE,"STEEL";#N/A,#N/A,TRUE,"Door"}</definedName>
    <definedName name="wrn.BM._3_1" localSheetId="5" hidden="1">{#N/A,#N/A,TRUE,"Basic";#N/A,#N/A,TRUE,"EXT-TABLE";#N/A,#N/A,TRUE,"STEEL";#N/A,#N/A,TRUE,"INT-Table";#N/A,#N/A,TRUE,"STEEL";#N/A,#N/A,TRUE,"Door"}</definedName>
    <definedName name="wrn.BM._3_1" localSheetId="13" hidden="1">{#N/A,#N/A,TRUE,"Basic";#N/A,#N/A,TRUE,"EXT-TABLE";#N/A,#N/A,TRUE,"STEEL";#N/A,#N/A,TRUE,"INT-Table";#N/A,#N/A,TRUE,"STEEL";#N/A,#N/A,TRUE,"Door"}</definedName>
    <definedName name="wrn.BM._3_1" localSheetId="14" hidden="1">{#N/A,#N/A,TRUE,"Basic";#N/A,#N/A,TRUE,"EXT-TABLE";#N/A,#N/A,TRUE,"STEEL";#N/A,#N/A,TRUE,"INT-Table";#N/A,#N/A,TRUE,"STEEL";#N/A,#N/A,TRUE,"Door"}</definedName>
    <definedName name="wrn.BM._3_1" localSheetId="15" hidden="1">{#N/A,#N/A,TRUE,"Basic";#N/A,#N/A,TRUE,"EXT-TABLE";#N/A,#N/A,TRUE,"STEEL";#N/A,#N/A,TRUE,"INT-Table";#N/A,#N/A,TRUE,"STEEL";#N/A,#N/A,TRUE,"Door"}</definedName>
    <definedName name="wrn.BM._3_1" hidden="1">{#N/A,#N/A,TRUE,"Basic";#N/A,#N/A,TRUE,"EXT-TABLE";#N/A,#N/A,TRUE,"STEEL";#N/A,#N/A,TRUE,"INT-Table";#N/A,#N/A,TRUE,"STEEL";#N/A,#N/A,TRUE,"Door"}</definedName>
    <definedName name="wrn.BM._3_2" localSheetId="3" hidden="1">{#N/A,#N/A,TRUE,"Basic";#N/A,#N/A,TRUE,"EXT-TABLE";#N/A,#N/A,TRUE,"STEEL";#N/A,#N/A,TRUE,"INT-Table";#N/A,#N/A,TRUE,"STEEL";#N/A,#N/A,TRUE,"Door"}</definedName>
    <definedName name="wrn.BM._3_2" localSheetId="2" hidden="1">{#N/A,#N/A,TRUE,"Basic";#N/A,#N/A,TRUE,"EXT-TABLE";#N/A,#N/A,TRUE,"STEEL";#N/A,#N/A,TRUE,"INT-Table";#N/A,#N/A,TRUE,"STEEL";#N/A,#N/A,TRUE,"Door"}</definedName>
    <definedName name="wrn.BM._3_2" localSheetId="4" hidden="1">{#N/A,#N/A,TRUE,"Basic";#N/A,#N/A,TRUE,"EXT-TABLE";#N/A,#N/A,TRUE,"STEEL";#N/A,#N/A,TRUE,"INT-Table";#N/A,#N/A,TRUE,"STEEL";#N/A,#N/A,TRUE,"Door"}</definedName>
    <definedName name="wrn.BM._3_2" localSheetId="16" hidden="1">{#N/A,#N/A,TRUE,"Basic";#N/A,#N/A,TRUE,"EXT-TABLE";#N/A,#N/A,TRUE,"STEEL";#N/A,#N/A,TRUE,"INT-Table";#N/A,#N/A,TRUE,"STEEL";#N/A,#N/A,TRUE,"Door"}</definedName>
    <definedName name="wrn.BM._3_2" localSheetId="21" hidden="1">{#N/A,#N/A,TRUE,"Basic";#N/A,#N/A,TRUE,"EXT-TABLE";#N/A,#N/A,TRUE,"STEEL";#N/A,#N/A,TRUE,"INT-Table";#N/A,#N/A,TRUE,"STEEL";#N/A,#N/A,TRUE,"Door"}</definedName>
    <definedName name="wrn.BM._3_2" localSheetId="5" hidden="1">{#N/A,#N/A,TRUE,"Basic";#N/A,#N/A,TRUE,"EXT-TABLE";#N/A,#N/A,TRUE,"STEEL";#N/A,#N/A,TRUE,"INT-Table";#N/A,#N/A,TRUE,"STEEL";#N/A,#N/A,TRUE,"Door"}</definedName>
    <definedName name="wrn.BM._3_2" localSheetId="13" hidden="1">{#N/A,#N/A,TRUE,"Basic";#N/A,#N/A,TRUE,"EXT-TABLE";#N/A,#N/A,TRUE,"STEEL";#N/A,#N/A,TRUE,"INT-Table";#N/A,#N/A,TRUE,"STEEL";#N/A,#N/A,TRUE,"Door"}</definedName>
    <definedName name="wrn.BM._3_2" localSheetId="14" hidden="1">{#N/A,#N/A,TRUE,"Basic";#N/A,#N/A,TRUE,"EXT-TABLE";#N/A,#N/A,TRUE,"STEEL";#N/A,#N/A,TRUE,"INT-Table";#N/A,#N/A,TRUE,"STEEL";#N/A,#N/A,TRUE,"Door"}</definedName>
    <definedName name="wrn.BM._3_2" localSheetId="15" hidden="1">{#N/A,#N/A,TRUE,"Basic";#N/A,#N/A,TRUE,"EXT-TABLE";#N/A,#N/A,TRUE,"STEEL";#N/A,#N/A,TRUE,"INT-Table";#N/A,#N/A,TRUE,"STEEL";#N/A,#N/A,TRUE,"Door"}</definedName>
    <definedName name="wrn.BM._3_2" hidden="1">{#N/A,#N/A,TRUE,"Basic";#N/A,#N/A,TRUE,"EXT-TABLE";#N/A,#N/A,TRUE,"STEEL";#N/A,#N/A,TRUE,"INT-Table";#N/A,#N/A,TRUE,"STEEL";#N/A,#N/A,TRUE,"Door"}</definedName>
    <definedName name="wrn.BM._4" localSheetId="3" hidden="1">{#N/A,#N/A,TRUE,"Basic";#N/A,#N/A,TRUE,"EXT-TABLE";#N/A,#N/A,TRUE,"STEEL";#N/A,#N/A,TRUE,"INT-Table";#N/A,#N/A,TRUE,"STEEL";#N/A,#N/A,TRUE,"Door"}</definedName>
    <definedName name="wrn.BM._4" localSheetId="2" hidden="1">{#N/A,#N/A,TRUE,"Basic";#N/A,#N/A,TRUE,"EXT-TABLE";#N/A,#N/A,TRUE,"STEEL";#N/A,#N/A,TRUE,"INT-Table";#N/A,#N/A,TRUE,"STEEL";#N/A,#N/A,TRUE,"Door"}</definedName>
    <definedName name="wrn.BM._4" localSheetId="4" hidden="1">{#N/A,#N/A,TRUE,"Basic";#N/A,#N/A,TRUE,"EXT-TABLE";#N/A,#N/A,TRUE,"STEEL";#N/A,#N/A,TRUE,"INT-Table";#N/A,#N/A,TRUE,"STEEL";#N/A,#N/A,TRUE,"Door"}</definedName>
    <definedName name="wrn.BM._4" localSheetId="16" hidden="1">{#N/A,#N/A,TRUE,"Basic";#N/A,#N/A,TRUE,"EXT-TABLE";#N/A,#N/A,TRUE,"STEEL";#N/A,#N/A,TRUE,"INT-Table";#N/A,#N/A,TRUE,"STEEL";#N/A,#N/A,TRUE,"Door"}</definedName>
    <definedName name="wrn.BM._4" localSheetId="21" hidden="1">{#N/A,#N/A,TRUE,"Basic";#N/A,#N/A,TRUE,"EXT-TABLE";#N/A,#N/A,TRUE,"STEEL";#N/A,#N/A,TRUE,"INT-Table";#N/A,#N/A,TRUE,"STEEL";#N/A,#N/A,TRUE,"Door"}</definedName>
    <definedName name="wrn.BM._4" localSheetId="5" hidden="1">{#N/A,#N/A,TRUE,"Basic";#N/A,#N/A,TRUE,"EXT-TABLE";#N/A,#N/A,TRUE,"STEEL";#N/A,#N/A,TRUE,"INT-Table";#N/A,#N/A,TRUE,"STEEL";#N/A,#N/A,TRUE,"Door"}</definedName>
    <definedName name="wrn.BM._4" localSheetId="13" hidden="1">{#N/A,#N/A,TRUE,"Basic";#N/A,#N/A,TRUE,"EXT-TABLE";#N/A,#N/A,TRUE,"STEEL";#N/A,#N/A,TRUE,"INT-Table";#N/A,#N/A,TRUE,"STEEL";#N/A,#N/A,TRUE,"Door"}</definedName>
    <definedName name="wrn.BM._4" localSheetId="14" hidden="1">{#N/A,#N/A,TRUE,"Basic";#N/A,#N/A,TRUE,"EXT-TABLE";#N/A,#N/A,TRUE,"STEEL";#N/A,#N/A,TRUE,"INT-Table";#N/A,#N/A,TRUE,"STEEL";#N/A,#N/A,TRUE,"Door"}</definedName>
    <definedName name="wrn.BM._4" localSheetId="15" hidden="1">{#N/A,#N/A,TRUE,"Basic";#N/A,#N/A,TRUE,"EXT-TABLE";#N/A,#N/A,TRUE,"STEEL";#N/A,#N/A,TRUE,"INT-Table";#N/A,#N/A,TRUE,"STEEL";#N/A,#N/A,TRUE,"Door"}</definedName>
    <definedName name="wrn.BM._4" hidden="1">{#N/A,#N/A,TRUE,"Basic";#N/A,#N/A,TRUE,"EXT-TABLE";#N/A,#N/A,TRUE,"STEEL";#N/A,#N/A,TRUE,"INT-Table";#N/A,#N/A,TRUE,"STEEL";#N/A,#N/A,TRUE,"Door"}</definedName>
    <definedName name="wrn.BM._4_1" localSheetId="3" hidden="1">{#N/A,#N/A,TRUE,"Basic";#N/A,#N/A,TRUE,"EXT-TABLE";#N/A,#N/A,TRUE,"STEEL";#N/A,#N/A,TRUE,"INT-Table";#N/A,#N/A,TRUE,"STEEL";#N/A,#N/A,TRUE,"Door"}</definedName>
    <definedName name="wrn.BM._4_1" localSheetId="2" hidden="1">{#N/A,#N/A,TRUE,"Basic";#N/A,#N/A,TRUE,"EXT-TABLE";#N/A,#N/A,TRUE,"STEEL";#N/A,#N/A,TRUE,"INT-Table";#N/A,#N/A,TRUE,"STEEL";#N/A,#N/A,TRUE,"Door"}</definedName>
    <definedName name="wrn.BM._4_1" localSheetId="4" hidden="1">{#N/A,#N/A,TRUE,"Basic";#N/A,#N/A,TRUE,"EXT-TABLE";#N/A,#N/A,TRUE,"STEEL";#N/A,#N/A,TRUE,"INT-Table";#N/A,#N/A,TRUE,"STEEL";#N/A,#N/A,TRUE,"Door"}</definedName>
    <definedName name="wrn.BM._4_1" localSheetId="16" hidden="1">{#N/A,#N/A,TRUE,"Basic";#N/A,#N/A,TRUE,"EXT-TABLE";#N/A,#N/A,TRUE,"STEEL";#N/A,#N/A,TRUE,"INT-Table";#N/A,#N/A,TRUE,"STEEL";#N/A,#N/A,TRUE,"Door"}</definedName>
    <definedName name="wrn.BM._4_1" localSheetId="21" hidden="1">{#N/A,#N/A,TRUE,"Basic";#N/A,#N/A,TRUE,"EXT-TABLE";#N/A,#N/A,TRUE,"STEEL";#N/A,#N/A,TRUE,"INT-Table";#N/A,#N/A,TRUE,"STEEL";#N/A,#N/A,TRUE,"Door"}</definedName>
    <definedName name="wrn.BM._4_1" localSheetId="5" hidden="1">{#N/A,#N/A,TRUE,"Basic";#N/A,#N/A,TRUE,"EXT-TABLE";#N/A,#N/A,TRUE,"STEEL";#N/A,#N/A,TRUE,"INT-Table";#N/A,#N/A,TRUE,"STEEL";#N/A,#N/A,TRUE,"Door"}</definedName>
    <definedName name="wrn.BM._4_1" localSheetId="13" hidden="1">{#N/A,#N/A,TRUE,"Basic";#N/A,#N/A,TRUE,"EXT-TABLE";#N/A,#N/A,TRUE,"STEEL";#N/A,#N/A,TRUE,"INT-Table";#N/A,#N/A,TRUE,"STEEL";#N/A,#N/A,TRUE,"Door"}</definedName>
    <definedName name="wrn.BM._4_1" localSheetId="14" hidden="1">{#N/A,#N/A,TRUE,"Basic";#N/A,#N/A,TRUE,"EXT-TABLE";#N/A,#N/A,TRUE,"STEEL";#N/A,#N/A,TRUE,"INT-Table";#N/A,#N/A,TRUE,"STEEL";#N/A,#N/A,TRUE,"Door"}</definedName>
    <definedName name="wrn.BM._4_1" localSheetId="15" hidden="1">{#N/A,#N/A,TRUE,"Basic";#N/A,#N/A,TRUE,"EXT-TABLE";#N/A,#N/A,TRUE,"STEEL";#N/A,#N/A,TRUE,"INT-Table";#N/A,#N/A,TRUE,"STEEL";#N/A,#N/A,TRUE,"Door"}</definedName>
    <definedName name="wrn.BM._4_1" hidden="1">{#N/A,#N/A,TRUE,"Basic";#N/A,#N/A,TRUE,"EXT-TABLE";#N/A,#N/A,TRUE,"STEEL";#N/A,#N/A,TRUE,"INT-Table";#N/A,#N/A,TRUE,"STEEL";#N/A,#N/A,TRUE,"Door"}</definedName>
    <definedName name="wrn.BM._4_2" localSheetId="3" hidden="1">{#N/A,#N/A,TRUE,"Basic";#N/A,#N/A,TRUE,"EXT-TABLE";#N/A,#N/A,TRUE,"STEEL";#N/A,#N/A,TRUE,"INT-Table";#N/A,#N/A,TRUE,"STEEL";#N/A,#N/A,TRUE,"Door"}</definedName>
    <definedName name="wrn.BM._4_2" localSheetId="2" hidden="1">{#N/A,#N/A,TRUE,"Basic";#N/A,#N/A,TRUE,"EXT-TABLE";#N/A,#N/A,TRUE,"STEEL";#N/A,#N/A,TRUE,"INT-Table";#N/A,#N/A,TRUE,"STEEL";#N/A,#N/A,TRUE,"Door"}</definedName>
    <definedName name="wrn.BM._4_2" localSheetId="4" hidden="1">{#N/A,#N/A,TRUE,"Basic";#N/A,#N/A,TRUE,"EXT-TABLE";#N/A,#N/A,TRUE,"STEEL";#N/A,#N/A,TRUE,"INT-Table";#N/A,#N/A,TRUE,"STEEL";#N/A,#N/A,TRUE,"Door"}</definedName>
    <definedName name="wrn.BM._4_2" localSheetId="16" hidden="1">{#N/A,#N/A,TRUE,"Basic";#N/A,#N/A,TRUE,"EXT-TABLE";#N/A,#N/A,TRUE,"STEEL";#N/A,#N/A,TRUE,"INT-Table";#N/A,#N/A,TRUE,"STEEL";#N/A,#N/A,TRUE,"Door"}</definedName>
    <definedName name="wrn.BM._4_2" localSheetId="21" hidden="1">{#N/A,#N/A,TRUE,"Basic";#N/A,#N/A,TRUE,"EXT-TABLE";#N/A,#N/A,TRUE,"STEEL";#N/A,#N/A,TRUE,"INT-Table";#N/A,#N/A,TRUE,"STEEL";#N/A,#N/A,TRUE,"Door"}</definedName>
    <definedName name="wrn.BM._4_2" localSheetId="5" hidden="1">{#N/A,#N/A,TRUE,"Basic";#N/A,#N/A,TRUE,"EXT-TABLE";#N/A,#N/A,TRUE,"STEEL";#N/A,#N/A,TRUE,"INT-Table";#N/A,#N/A,TRUE,"STEEL";#N/A,#N/A,TRUE,"Door"}</definedName>
    <definedName name="wrn.BM._4_2" localSheetId="13" hidden="1">{#N/A,#N/A,TRUE,"Basic";#N/A,#N/A,TRUE,"EXT-TABLE";#N/A,#N/A,TRUE,"STEEL";#N/A,#N/A,TRUE,"INT-Table";#N/A,#N/A,TRUE,"STEEL";#N/A,#N/A,TRUE,"Door"}</definedName>
    <definedName name="wrn.BM._4_2" localSheetId="14" hidden="1">{#N/A,#N/A,TRUE,"Basic";#N/A,#N/A,TRUE,"EXT-TABLE";#N/A,#N/A,TRUE,"STEEL";#N/A,#N/A,TRUE,"INT-Table";#N/A,#N/A,TRUE,"STEEL";#N/A,#N/A,TRUE,"Door"}</definedName>
    <definedName name="wrn.BM._4_2" localSheetId="15" hidden="1">{#N/A,#N/A,TRUE,"Basic";#N/A,#N/A,TRUE,"EXT-TABLE";#N/A,#N/A,TRUE,"STEEL";#N/A,#N/A,TRUE,"INT-Table";#N/A,#N/A,TRUE,"STEEL";#N/A,#N/A,TRUE,"Door"}</definedName>
    <definedName name="wrn.BM._4_2" hidden="1">{#N/A,#N/A,TRUE,"Basic";#N/A,#N/A,TRUE,"EXT-TABLE";#N/A,#N/A,TRUE,"STEEL";#N/A,#N/A,TRUE,"INT-Table";#N/A,#N/A,TRUE,"STEEL";#N/A,#N/A,TRUE,"Door"}</definedName>
    <definedName name="wrn.BM._5" localSheetId="3" hidden="1">{#N/A,#N/A,TRUE,"Basic";#N/A,#N/A,TRUE,"EXT-TABLE";#N/A,#N/A,TRUE,"STEEL";#N/A,#N/A,TRUE,"INT-Table";#N/A,#N/A,TRUE,"STEEL";#N/A,#N/A,TRUE,"Door"}</definedName>
    <definedName name="wrn.BM._5" localSheetId="2" hidden="1">{#N/A,#N/A,TRUE,"Basic";#N/A,#N/A,TRUE,"EXT-TABLE";#N/A,#N/A,TRUE,"STEEL";#N/A,#N/A,TRUE,"INT-Table";#N/A,#N/A,TRUE,"STEEL";#N/A,#N/A,TRUE,"Door"}</definedName>
    <definedName name="wrn.BM._5" localSheetId="4" hidden="1">{#N/A,#N/A,TRUE,"Basic";#N/A,#N/A,TRUE,"EXT-TABLE";#N/A,#N/A,TRUE,"STEEL";#N/A,#N/A,TRUE,"INT-Table";#N/A,#N/A,TRUE,"STEEL";#N/A,#N/A,TRUE,"Door"}</definedName>
    <definedName name="wrn.BM._5" localSheetId="16" hidden="1">{#N/A,#N/A,TRUE,"Basic";#N/A,#N/A,TRUE,"EXT-TABLE";#N/A,#N/A,TRUE,"STEEL";#N/A,#N/A,TRUE,"INT-Table";#N/A,#N/A,TRUE,"STEEL";#N/A,#N/A,TRUE,"Door"}</definedName>
    <definedName name="wrn.BM._5" localSheetId="21" hidden="1">{#N/A,#N/A,TRUE,"Basic";#N/A,#N/A,TRUE,"EXT-TABLE";#N/A,#N/A,TRUE,"STEEL";#N/A,#N/A,TRUE,"INT-Table";#N/A,#N/A,TRUE,"STEEL";#N/A,#N/A,TRUE,"Door"}</definedName>
    <definedName name="wrn.BM._5" localSheetId="5" hidden="1">{#N/A,#N/A,TRUE,"Basic";#N/A,#N/A,TRUE,"EXT-TABLE";#N/A,#N/A,TRUE,"STEEL";#N/A,#N/A,TRUE,"INT-Table";#N/A,#N/A,TRUE,"STEEL";#N/A,#N/A,TRUE,"Door"}</definedName>
    <definedName name="wrn.BM._5" localSheetId="13" hidden="1">{#N/A,#N/A,TRUE,"Basic";#N/A,#N/A,TRUE,"EXT-TABLE";#N/A,#N/A,TRUE,"STEEL";#N/A,#N/A,TRUE,"INT-Table";#N/A,#N/A,TRUE,"STEEL";#N/A,#N/A,TRUE,"Door"}</definedName>
    <definedName name="wrn.BM._5" localSheetId="14" hidden="1">{#N/A,#N/A,TRUE,"Basic";#N/A,#N/A,TRUE,"EXT-TABLE";#N/A,#N/A,TRUE,"STEEL";#N/A,#N/A,TRUE,"INT-Table";#N/A,#N/A,TRUE,"STEEL";#N/A,#N/A,TRUE,"Door"}</definedName>
    <definedName name="wrn.BM._5" localSheetId="15" hidden="1">{#N/A,#N/A,TRUE,"Basic";#N/A,#N/A,TRUE,"EXT-TABLE";#N/A,#N/A,TRUE,"STEEL";#N/A,#N/A,TRUE,"INT-Table";#N/A,#N/A,TRUE,"STEEL";#N/A,#N/A,TRUE,"Door"}</definedName>
    <definedName name="wrn.BM._5" hidden="1">{#N/A,#N/A,TRUE,"Basic";#N/A,#N/A,TRUE,"EXT-TABLE";#N/A,#N/A,TRUE,"STEEL";#N/A,#N/A,TRUE,"INT-Table";#N/A,#N/A,TRUE,"STEEL";#N/A,#N/A,TRUE,"Door"}</definedName>
    <definedName name="wrn.BM._5_1" localSheetId="3" hidden="1">{#N/A,#N/A,TRUE,"Basic";#N/A,#N/A,TRUE,"EXT-TABLE";#N/A,#N/A,TRUE,"STEEL";#N/A,#N/A,TRUE,"INT-Table";#N/A,#N/A,TRUE,"STEEL";#N/A,#N/A,TRUE,"Door"}</definedName>
    <definedName name="wrn.BM._5_1" localSheetId="2" hidden="1">{#N/A,#N/A,TRUE,"Basic";#N/A,#N/A,TRUE,"EXT-TABLE";#N/A,#N/A,TRUE,"STEEL";#N/A,#N/A,TRUE,"INT-Table";#N/A,#N/A,TRUE,"STEEL";#N/A,#N/A,TRUE,"Door"}</definedName>
    <definedName name="wrn.BM._5_1" localSheetId="4" hidden="1">{#N/A,#N/A,TRUE,"Basic";#N/A,#N/A,TRUE,"EXT-TABLE";#N/A,#N/A,TRUE,"STEEL";#N/A,#N/A,TRUE,"INT-Table";#N/A,#N/A,TRUE,"STEEL";#N/A,#N/A,TRUE,"Door"}</definedName>
    <definedName name="wrn.BM._5_1" localSheetId="16" hidden="1">{#N/A,#N/A,TRUE,"Basic";#N/A,#N/A,TRUE,"EXT-TABLE";#N/A,#N/A,TRUE,"STEEL";#N/A,#N/A,TRUE,"INT-Table";#N/A,#N/A,TRUE,"STEEL";#N/A,#N/A,TRUE,"Door"}</definedName>
    <definedName name="wrn.BM._5_1" localSheetId="21" hidden="1">{#N/A,#N/A,TRUE,"Basic";#N/A,#N/A,TRUE,"EXT-TABLE";#N/A,#N/A,TRUE,"STEEL";#N/A,#N/A,TRUE,"INT-Table";#N/A,#N/A,TRUE,"STEEL";#N/A,#N/A,TRUE,"Door"}</definedName>
    <definedName name="wrn.BM._5_1" localSheetId="5" hidden="1">{#N/A,#N/A,TRUE,"Basic";#N/A,#N/A,TRUE,"EXT-TABLE";#N/A,#N/A,TRUE,"STEEL";#N/A,#N/A,TRUE,"INT-Table";#N/A,#N/A,TRUE,"STEEL";#N/A,#N/A,TRUE,"Door"}</definedName>
    <definedName name="wrn.BM._5_1" localSheetId="13" hidden="1">{#N/A,#N/A,TRUE,"Basic";#N/A,#N/A,TRUE,"EXT-TABLE";#N/A,#N/A,TRUE,"STEEL";#N/A,#N/A,TRUE,"INT-Table";#N/A,#N/A,TRUE,"STEEL";#N/A,#N/A,TRUE,"Door"}</definedName>
    <definedName name="wrn.BM._5_1" localSheetId="14" hidden="1">{#N/A,#N/A,TRUE,"Basic";#N/A,#N/A,TRUE,"EXT-TABLE";#N/A,#N/A,TRUE,"STEEL";#N/A,#N/A,TRUE,"INT-Table";#N/A,#N/A,TRUE,"STEEL";#N/A,#N/A,TRUE,"Door"}</definedName>
    <definedName name="wrn.BM._5_1" localSheetId="15" hidden="1">{#N/A,#N/A,TRUE,"Basic";#N/A,#N/A,TRUE,"EXT-TABLE";#N/A,#N/A,TRUE,"STEEL";#N/A,#N/A,TRUE,"INT-Table";#N/A,#N/A,TRUE,"STEEL";#N/A,#N/A,TRUE,"Door"}</definedName>
    <definedName name="wrn.BM._5_1" hidden="1">{#N/A,#N/A,TRUE,"Basic";#N/A,#N/A,TRUE,"EXT-TABLE";#N/A,#N/A,TRUE,"STEEL";#N/A,#N/A,TRUE,"INT-Table";#N/A,#N/A,TRUE,"STEEL";#N/A,#N/A,TRUE,"Door"}</definedName>
    <definedName name="wrn.BM._5_2" localSheetId="3" hidden="1">{#N/A,#N/A,TRUE,"Basic";#N/A,#N/A,TRUE,"EXT-TABLE";#N/A,#N/A,TRUE,"STEEL";#N/A,#N/A,TRUE,"INT-Table";#N/A,#N/A,TRUE,"STEEL";#N/A,#N/A,TRUE,"Door"}</definedName>
    <definedName name="wrn.BM._5_2" localSheetId="2" hidden="1">{#N/A,#N/A,TRUE,"Basic";#N/A,#N/A,TRUE,"EXT-TABLE";#N/A,#N/A,TRUE,"STEEL";#N/A,#N/A,TRUE,"INT-Table";#N/A,#N/A,TRUE,"STEEL";#N/A,#N/A,TRUE,"Door"}</definedName>
    <definedName name="wrn.BM._5_2" localSheetId="4" hidden="1">{#N/A,#N/A,TRUE,"Basic";#N/A,#N/A,TRUE,"EXT-TABLE";#N/A,#N/A,TRUE,"STEEL";#N/A,#N/A,TRUE,"INT-Table";#N/A,#N/A,TRUE,"STEEL";#N/A,#N/A,TRUE,"Door"}</definedName>
    <definedName name="wrn.BM._5_2" localSheetId="16" hidden="1">{#N/A,#N/A,TRUE,"Basic";#N/A,#N/A,TRUE,"EXT-TABLE";#N/A,#N/A,TRUE,"STEEL";#N/A,#N/A,TRUE,"INT-Table";#N/A,#N/A,TRUE,"STEEL";#N/A,#N/A,TRUE,"Door"}</definedName>
    <definedName name="wrn.BM._5_2" localSheetId="21" hidden="1">{#N/A,#N/A,TRUE,"Basic";#N/A,#N/A,TRUE,"EXT-TABLE";#N/A,#N/A,TRUE,"STEEL";#N/A,#N/A,TRUE,"INT-Table";#N/A,#N/A,TRUE,"STEEL";#N/A,#N/A,TRUE,"Door"}</definedName>
    <definedName name="wrn.BM._5_2" localSheetId="5" hidden="1">{#N/A,#N/A,TRUE,"Basic";#N/A,#N/A,TRUE,"EXT-TABLE";#N/A,#N/A,TRUE,"STEEL";#N/A,#N/A,TRUE,"INT-Table";#N/A,#N/A,TRUE,"STEEL";#N/A,#N/A,TRUE,"Door"}</definedName>
    <definedName name="wrn.BM._5_2" localSheetId="13" hidden="1">{#N/A,#N/A,TRUE,"Basic";#N/A,#N/A,TRUE,"EXT-TABLE";#N/A,#N/A,TRUE,"STEEL";#N/A,#N/A,TRUE,"INT-Table";#N/A,#N/A,TRUE,"STEEL";#N/A,#N/A,TRUE,"Door"}</definedName>
    <definedName name="wrn.BM._5_2" localSheetId="14" hidden="1">{#N/A,#N/A,TRUE,"Basic";#N/A,#N/A,TRUE,"EXT-TABLE";#N/A,#N/A,TRUE,"STEEL";#N/A,#N/A,TRUE,"INT-Table";#N/A,#N/A,TRUE,"STEEL";#N/A,#N/A,TRUE,"Door"}</definedName>
    <definedName name="wrn.BM._5_2" localSheetId="15" hidden="1">{#N/A,#N/A,TRUE,"Basic";#N/A,#N/A,TRUE,"EXT-TABLE";#N/A,#N/A,TRUE,"STEEL";#N/A,#N/A,TRUE,"INT-Table";#N/A,#N/A,TRUE,"STEEL";#N/A,#N/A,TRUE,"Door"}</definedName>
    <definedName name="wrn.BM._5_2" hidden="1">{#N/A,#N/A,TRUE,"Basic";#N/A,#N/A,TRUE,"EXT-TABLE";#N/A,#N/A,TRUE,"STEEL";#N/A,#N/A,TRUE,"INT-Table";#N/A,#N/A,TRUE,"STEEL";#N/A,#N/A,TRUE,"Door"}</definedName>
    <definedName name="wrn.BOOK11." localSheetId="3" hidden="1">{"SUM",#N/A,FALSE,"summary";"BOOK11-1",#N/A,FALSE,"1CityGarden";"BOOK11-2",#N/A,FALSE,"2CountryGarden";"BOOK11-3",#N/A,FALSE,"3JUNGLE";"BOOK11-4CIVIL",#N/A,FALSE,"CIVIL"}</definedName>
    <definedName name="wrn.BOOK11." localSheetId="2" hidden="1">{"SUM",#N/A,FALSE,"summary";"BOOK11-1",#N/A,FALSE,"1CityGarden";"BOOK11-2",#N/A,FALSE,"2CountryGarden";"BOOK11-3",#N/A,FALSE,"3JUNGLE";"BOOK11-4CIVIL",#N/A,FALSE,"CIVIL"}</definedName>
    <definedName name="wrn.BOOK11." localSheetId="4" hidden="1">{"SUM",#N/A,FALSE,"summary";"BOOK11-1",#N/A,FALSE,"1CityGarden";"BOOK11-2",#N/A,FALSE,"2CountryGarden";"BOOK11-3",#N/A,FALSE,"3JUNGLE";"BOOK11-4CIVIL",#N/A,FALSE,"CIVIL"}</definedName>
    <definedName name="wrn.BOOK11." localSheetId="16" hidden="1">{"SUM",#N/A,FALSE,"summary";"BOOK11-1",#N/A,FALSE,"1CityGarden";"BOOK11-2",#N/A,FALSE,"2CountryGarden";"BOOK11-3",#N/A,FALSE,"3JUNGLE";"BOOK11-4CIVIL",#N/A,FALSE,"CIVIL"}</definedName>
    <definedName name="wrn.BOOK11." localSheetId="21" hidden="1">{"SUM",#N/A,FALSE,"summary";"BOOK11-1",#N/A,FALSE,"1CityGarden";"BOOK11-2",#N/A,FALSE,"2CountryGarden";"BOOK11-3",#N/A,FALSE,"3JUNGLE";"BOOK11-4CIVIL",#N/A,FALSE,"CIVIL"}</definedName>
    <definedName name="wrn.BOOK11." localSheetId="5" hidden="1">{"SUM",#N/A,FALSE,"summary";"BOOK11-1",#N/A,FALSE,"1CityGarden";"BOOK11-2",#N/A,FALSE,"2CountryGarden";"BOOK11-3",#N/A,FALSE,"3JUNGLE";"BOOK11-4CIVIL",#N/A,FALSE,"CIVIL"}</definedName>
    <definedName name="wrn.BOOK11." localSheetId="13" hidden="1">{"SUM",#N/A,FALSE,"summary";"BOOK11-1",#N/A,FALSE,"1CityGarden";"BOOK11-2",#N/A,FALSE,"2CountryGarden";"BOOK11-3",#N/A,FALSE,"3JUNGLE";"BOOK11-4CIVIL",#N/A,FALSE,"CIVIL"}</definedName>
    <definedName name="wrn.BOOK11." localSheetId="14" hidden="1">{"SUM",#N/A,FALSE,"summary";"BOOK11-1",#N/A,FALSE,"1CityGarden";"BOOK11-2",#N/A,FALSE,"2CountryGarden";"BOOK11-3",#N/A,FALSE,"3JUNGLE";"BOOK11-4CIVIL",#N/A,FALSE,"CIVIL"}</definedName>
    <definedName name="wrn.BOOK11." localSheetId="15" hidden="1">{"SUM",#N/A,FALSE,"summary";"BOOK11-1",#N/A,FALSE,"1CityGarden";"BOOK11-2",#N/A,FALSE,"2CountryGarden";"BOOK11-3",#N/A,FALSE,"3JUNGLE";"BOOK11-4CIVIL",#N/A,FALSE,"CIVIL"}</definedName>
    <definedName name="wrn.BOOK11." hidden="1">{"SUM",#N/A,FALSE,"summary";"BOOK11-1",#N/A,FALSE,"1CityGarden";"BOOK11-2",#N/A,FALSE,"2CountryGarden";"BOOK11-3",#N/A,FALSE,"3JUNGLE";"BOOK11-4CIVIL",#N/A,FALSE,"CIVIL"}</definedName>
    <definedName name="wrn.Boq_summary." localSheetId="3" hidden="1">{#N/A,#N/A,FALSE,"Sum_BOQ";#N/A,#N/A,FALSE,"Preliminary";#N/A,#N/A,FALSE,"Sum_Prelim";#N/A,#N/A,FALSE,"Prime Cost&amp;Prov_sum"}</definedName>
    <definedName name="wrn.Boq_summary." localSheetId="2" hidden="1">{#N/A,#N/A,FALSE,"Sum_BOQ";#N/A,#N/A,FALSE,"Preliminary";#N/A,#N/A,FALSE,"Sum_Prelim";#N/A,#N/A,FALSE,"Prime Cost&amp;Prov_sum"}</definedName>
    <definedName name="wrn.Boq_summary." localSheetId="4" hidden="1">{#N/A,#N/A,FALSE,"Sum_BOQ";#N/A,#N/A,FALSE,"Preliminary";#N/A,#N/A,FALSE,"Sum_Prelim";#N/A,#N/A,FALSE,"Prime Cost&amp;Prov_sum"}</definedName>
    <definedName name="wrn.Boq_summary." localSheetId="16" hidden="1">{#N/A,#N/A,FALSE,"Sum_BOQ";#N/A,#N/A,FALSE,"Preliminary";#N/A,#N/A,FALSE,"Sum_Prelim";#N/A,#N/A,FALSE,"Prime Cost&amp;Prov_sum"}</definedName>
    <definedName name="wrn.Boq_summary." localSheetId="21" hidden="1">{#N/A,#N/A,FALSE,"Sum_BOQ";#N/A,#N/A,FALSE,"Preliminary";#N/A,#N/A,FALSE,"Sum_Prelim";#N/A,#N/A,FALSE,"Prime Cost&amp;Prov_sum"}</definedName>
    <definedName name="wrn.Boq_summary." localSheetId="5" hidden="1">{#N/A,#N/A,FALSE,"Sum_BOQ";#N/A,#N/A,FALSE,"Preliminary";#N/A,#N/A,FALSE,"Sum_Prelim";#N/A,#N/A,FALSE,"Prime Cost&amp;Prov_sum"}</definedName>
    <definedName name="wrn.Boq_summary." localSheetId="13" hidden="1">{#N/A,#N/A,FALSE,"Sum_BOQ";#N/A,#N/A,FALSE,"Preliminary";#N/A,#N/A,FALSE,"Sum_Prelim";#N/A,#N/A,FALSE,"Prime Cost&amp;Prov_sum"}</definedName>
    <definedName name="wrn.Boq_summary." localSheetId="14" hidden="1">{#N/A,#N/A,FALSE,"Sum_BOQ";#N/A,#N/A,FALSE,"Preliminary";#N/A,#N/A,FALSE,"Sum_Prelim";#N/A,#N/A,FALSE,"Prime Cost&amp;Prov_sum"}</definedName>
    <definedName name="wrn.Boq_summary." localSheetId="15" hidden="1">{#N/A,#N/A,FALSE,"Sum_BOQ";#N/A,#N/A,FALSE,"Preliminary";#N/A,#N/A,FALSE,"Sum_Prelim";#N/A,#N/A,FALSE,"Prime Cost&amp;Prov_sum"}</definedName>
    <definedName name="wrn.Boq_summary." hidden="1">{#N/A,#N/A,FALSE,"Sum_BOQ";#N/A,#N/A,FALSE,"Preliminary";#N/A,#N/A,FALSE,"Sum_Prelim";#N/A,#N/A,FALSE,"Prime Cost&amp;Prov_sum"}</definedName>
    <definedName name="wrn.CBA."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8"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6"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6"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7"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8"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localSheetId="3" hidden="1">{#N/A,#N/A,FALSE,"Chi tiÆt"}</definedName>
    <definedName name="wrn.chi._.tiÆt." localSheetId="17" hidden="1">{#N/A,#N/A,FALSE,"Chi tiÆt"}</definedName>
    <definedName name="wrn.chi._.tiÆt." localSheetId="9" hidden="1">{#N/A,#N/A,FALSE,"Chi tiÆt"}</definedName>
    <definedName name="wrn.chi._.tiÆt." localSheetId="8" hidden="1">{#N/A,#N/A,FALSE,"Chi tiÆt"}</definedName>
    <definedName name="wrn.chi._.tiÆt." localSheetId="0" hidden="1">{#N/A,#N/A,FALSE,"Chi tiÆt"}</definedName>
    <definedName name="wrn.chi._.tiÆt." localSheetId="10" hidden="1">{#N/A,#N/A,FALSE,"Chi tiÆt"}</definedName>
    <definedName name="wrn.chi._.tiÆt." localSheetId="6" hidden="1">{#N/A,#N/A,FALSE,"Chi tiÆt"}</definedName>
    <definedName name="wrn.chi._.tiÆt." localSheetId="12" hidden="1">{#N/A,#N/A,FALSE,"Chi tiÆt"}</definedName>
    <definedName name="wrn.chi._.tiÆt." localSheetId="11" hidden="1">{#N/A,#N/A,FALSE,"Chi tiÆt"}</definedName>
    <definedName name="wrn.chi._.tiÆt." localSheetId="1" hidden="1">{#N/A,#N/A,FALSE,"Chi tiÆt"}</definedName>
    <definedName name="wrn.chi._.tiÆt." localSheetId="2" hidden="1">{#N/A,#N/A,FALSE,"Chi tiÆt"}</definedName>
    <definedName name="wrn.chi._.tiÆt." localSheetId="4" hidden="1">{#N/A,#N/A,FALSE,"Chi tiÆt"}</definedName>
    <definedName name="wrn.chi._.tiÆt." localSheetId="16" hidden="1">{#N/A,#N/A,FALSE,"Chi tiÆt"}</definedName>
    <definedName name="wrn.chi._.tiÆt." localSheetId="21" hidden="1">{#N/A,#N/A,FALSE,"Chi tiÆt"}</definedName>
    <definedName name="wrn.chi._.tiÆt." localSheetId="5" hidden="1">{#N/A,#N/A,FALSE,"Chi tiÆt"}</definedName>
    <definedName name="wrn.chi._.tiÆt." localSheetId="23" hidden="1">{#N/A,#N/A,FALSE,"Chi tiÆt"}</definedName>
    <definedName name="wrn.chi._.tiÆt." localSheetId="7" hidden="1">{#N/A,#N/A,FALSE,"Chi tiÆt"}</definedName>
    <definedName name="wrn.chi._.tiÆt." localSheetId="13" hidden="1">{#N/A,#N/A,FALSE,"Chi tiÆt"}</definedName>
    <definedName name="wrn.chi._.tiÆt." localSheetId="18" hidden="1">{#N/A,#N/A,FALSE,"Chi tiÆt"}</definedName>
    <definedName name="wrn.chi._.tiÆt." localSheetId="14" hidden="1">{#N/A,#N/A,FALSE,"Chi tiÆt"}</definedName>
    <definedName name="wrn.chi._.tiÆt." localSheetId="15" hidden="1">{#N/A,#N/A,FALSE,"Chi tiÆt"}</definedName>
    <definedName name="wrn.chi._.tiÆt." hidden="1">{#N/A,#N/A,FALSE,"Chi tiÆt"}</definedName>
    <definedName name="wrn.Clients._.Office._.and._.sum." localSheetId="3" hidden="1">{#N/A,#N/A,FALSE,"Clients Office";#N/A,#N/A,FALSE,"Co Sum"}</definedName>
    <definedName name="wrn.Clients._.Office._.and._.sum." localSheetId="9" hidden="1">{#N/A,#N/A,FALSE,"Clients Office";#N/A,#N/A,FALSE,"Co Sum"}</definedName>
    <definedName name="wrn.Clients._.Office._.and._.sum." localSheetId="8" hidden="1">{#N/A,#N/A,FALSE,"Clients Office";#N/A,#N/A,FALSE,"Co Sum"}</definedName>
    <definedName name="wrn.Clients._.Office._.and._.sum." localSheetId="0" hidden="1">{#N/A,#N/A,FALSE,"Clients Office";#N/A,#N/A,FALSE,"Co Sum"}</definedName>
    <definedName name="wrn.Clients._.Office._.and._.sum." localSheetId="10" hidden="1">{#N/A,#N/A,FALSE,"Clients Office";#N/A,#N/A,FALSE,"Co Sum"}</definedName>
    <definedName name="wrn.Clients._.Office._.and._.sum." localSheetId="6" hidden="1">{#N/A,#N/A,FALSE,"Clients Office";#N/A,#N/A,FALSE,"Co Sum"}</definedName>
    <definedName name="wrn.Clients._.Office._.and._.sum." localSheetId="12" hidden="1">{#N/A,#N/A,FALSE,"Clients Office";#N/A,#N/A,FALSE,"Co Sum"}</definedName>
    <definedName name="wrn.Clients._.Office._.and._.sum." localSheetId="11" hidden="1">{#N/A,#N/A,FALSE,"Clients Office";#N/A,#N/A,FALSE,"Co Sum"}</definedName>
    <definedName name="wrn.Clients._.Office._.and._.sum." localSheetId="1" hidden="1">{#N/A,#N/A,FALSE,"Clients Office";#N/A,#N/A,FALSE,"Co Sum"}</definedName>
    <definedName name="wrn.Clients._.Office._.and._.sum." localSheetId="2" hidden="1">{#N/A,#N/A,FALSE,"Clients Office";#N/A,#N/A,FALSE,"Co Sum"}</definedName>
    <definedName name="wrn.Clients._.Office._.and._.sum." localSheetId="4" hidden="1">{#N/A,#N/A,FALSE,"Clients Office";#N/A,#N/A,FALSE,"Co Sum"}</definedName>
    <definedName name="wrn.Clients._.Office._.and._.sum." localSheetId="16" hidden="1">{#N/A,#N/A,FALSE,"Clients Office";#N/A,#N/A,FALSE,"Co Sum"}</definedName>
    <definedName name="wrn.Clients._.Office._.and._.sum." localSheetId="21" hidden="1">{#N/A,#N/A,FALSE,"Clients Office";#N/A,#N/A,FALSE,"Co Sum"}</definedName>
    <definedName name="wrn.Clients._.Office._.and._.sum." localSheetId="5" hidden="1">{#N/A,#N/A,FALSE,"Clients Office";#N/A,#N/A,FALSE,"Co Sum"}</definedName>
    <definedName name="wrn.Clients._.Office._.and._.sum." localSheetId="23" hidden="1">{#N/A,#N/A,FALSE,"Clients Office";#N/A,#N/A,FALSE,"Co Sum"}</definedName>
    <definedName name="wrn.Clients._.Office._.and._.sum." localSheetId="7" hidden="1">{#N/A,#N/A,FALSE,"Clients Office";#N/A,#N/A,FALSE,"Co Sum"}</definedName>
    <definedName name="wrn.Clients._.Office._.and._.sum." localSheetId="13" hidden="1">{#N/A,#N/A,FALSE,"Clients Office";#N/A,#N/A,FALSE,"Co Sum"}</definedName>
    <definedName name="wrn.Clients._.Office._.and._.sum." localSheetId="18" hidden="1">{#N/A,#N/A,FALSE,"Clients Office";#N/A,#N/A,FALSE,"Co Sum"}</definedName>
    <definedName name="wrn.Clients._.Office._.and._.sum." localSheetId="14" hidden="1">{#N/A,#N/A,FALSE,"Clients Office";#N/A,#N/A,FALSE,"Co Sum"}</definedName>
    <definedName name="wrn.Clients._.Office._.and._.sum." localSheetId="15" hidden="1">{#N/A,#N/A,FALSE,"Clients Office";#N/A,#N/A,FALSE,"Co Sum"}</definedName>
    <definedName name="wrn.Clients._.Office._.and._.sum." hidden="1">{#N/A,#N/A,FALSE,"Clients Office";#N/A,#N/A,FALSE,"Co Sum"}</definedName>
    <definedName name="wrn.Complete._.Cost._.Sheet." localSheetId="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g." localSheetId="3" hidden="1">{#N/A,#N/A,FALSE,"Sheet1"}</definedName>
    <definedName name="wrn.cong." localSheetId="17" hidden="1">{#N/A,#N/A,FALSE,"Sheet1"}</definedName>
    <definedName name="wrn.cong." localSheetId="9" hidden="1">{#N/A,#N/A,FALSE,"Sheet1"}</definedName>
    <definedName name="wrn.cong." localSheetId="8" hidden="1">{#N/A,#N/A,FALSE,"Sheet1"}</definedName>
    <definedName name="wrn.cong." localSheetId="0" hidden="1">{#N/A,#N/A,FALSE,"Sheet1"}</definedName>
    <definedName name="wrn.cong." localSheetId="10" hidden="1">{#N/A,#N/A,FALSE,"Sheet1"}</definedName>
    <definedName name="wrn.cong." localSheetId="6" hidden="1">{#N/A,#N/A,FALSE,"Sheet1"}</definedName>
    <definedName name="wrn.cong." localSheetId="12" hidden="1">{#N/A,#N/A,FALSE,"Sheet1"}</definedName>
    <definedName name="wrn.cong." localSheetId="11" hidden="1">{#N/A,#N/A,FALSE,"Sheet1"}</definedName>
    <definedName name="wrn.cong." localSheetId="1" hidden="1">{#N/A,#N/A,FALSE,"Sheet1"}</definedName>
    <definedName name="wrn.cong." localSheetId="2" hidden="1">{#N/A,#N/A,FALSE,"Sheet1"}</definedName>
    <definedName name="wrn.cong." localSheetId="4" hidden="1">{#N/A,#N/A,FALSE,"Sheet1"}</definedName>
    <definedName name="wrn.cong." localSheetId="16" hidden="1">{#N/A,#N/A,FALSE,"Sheet1"}</definedName>
    <definedName name="wrn.cong." localSheetId="21" hidden="1">{#N/A,#N/A,FALSE,"Sheet1"}</definedName>
    <definedName name="wrn.cong." localSheetId="5" hidden="1">{#N/A,#N/A,FALSE,"Sheet1"}</definedName>
    <definedName name="wrn.cong." localSheetId="23" hidden="1">{#N/A,#N/A,FALSE,"Sheet1"}</definedName>
    <definedName name="wrn.cong." localSheetId="7" hidden="1">{#N/A,#N/A,FALSE,"Sheet1"}</definedName>
    <definedName name="wrn.cong." localSheetId="13" hidden="1">{#N/A,#N/A,FALSE,"Sheet1"}</definedName>
    <definedName name="wrn.cong." localSheetId="18" hidden="1">{#N/A,#N/A,FALSE,"Sheet1"}</definedName>
    <definedName name="wrn.cong." localSheetId="14" hidden="1">{#N/A,#N/A,FALSE,"Sheet1"}</definedName>
    <definedName name="wrn.cong." localSheetId="15" hidden="1">{#N/A,#N/A,FALSE,"Sheet1"}</definedName>
    <definedName name="wrn.cong." hidden="1">{#N/A,#N/A,FALSE,"Sheet1"}</definedName>
    <definedName name="wrn.Cost._.Summary." localSheetId="3" hidden="1">{"Cost Summary",#N/A,FALSE,"B";"Cost Detail 1",#N/A,FALSE,"C";"Cost Detail 2",#N/A,FALSE,"C"}</definedName>
    <definedName name="wrn.Cost._.Summary." localSheetId="9" hidden="1">{"Cost Summary",#N/A,FALSE,"B";"Cost Detail 1",#N/A,FALSE,"C";"Cost Detail 2",#N/A,FALSE,"C"}</definedName>
    <definedName name="wrn.Cost._.Summary." localSheetId="8" hidden="1">{"Cost Summary",#N/A,FALSE,"B";"Cost Detail 1",#N/A,FALSE,"C";"Cost Detail 2",#N/A,FALSE,"C"}</definedName>
    <definedName name="wrn.Cost._.Summary." localSheetId="0" hidden="1">{"Cost Summary",#N/A,FALSE,"B";"Cost Detail 1",#N/A,FALSE,"C";"Cost Detail 2",#N/A,FALSE,"C"}</definedName>
    <definedName name="wrn.Cost._.Summary." localSheetId="10" hidden="1">{"Cost Summary",#N/A,FALSE,"B";"Cost Detail 1",#N/A,FALSE,"C";"Cost Detail 2",#N/A,FALSE,"C"}</definedName>
    <definedName name="wrn.Cost._.Summary." localSheetId="6" hidden="1">{"Cost Summary",#N/A,FALSE,"B";"Cost Detail 1",#N/A,FALSE,"C";"Cost Detail 2",#N/A,FALSE,"C"}</definedName>
    <definedName name="wrn.Cost._.Summary." localSheetId="12" hidden="1">{"Cost Summary",#N/A,FALSE,"B";"Cost Detail 1",#N/A,FALSE,"C";"Cost Detail 2",#N/A,FALSE,"C"}</definedName>
    <definedName name="wrn.Cost._.Summary." localSheetId="11" hidden="1">{"Cost Summary",#N/A,FALSE,"B";"Cost Detail 1",#N/A,FALSE,"C";"Cost Detail 2",#N/A,FALSE,"C"}</definedName>
    <definedName name="wrn.Cost._.Summary." localSheetId="1" hidden="1">{"Cost Summary",#N/A,FALSE,"B";"Cost Detail 1",#N/A,FALSE,"C";"Cost Detail 2",#N/A,FALSE,"C"}</definedName>
    <definedName name="wrn.Cost._.Summary." localSheetId="2" hidden="1">{"Cost Summary",#N/A,FALSE,"B";"Cost Detail 1",#N/A,FALSE,"C";"Cost Detail 2",#N/A,FALSE,"C"}</definedName>
    <definedName name="wrn.Cost._.Summary." localSheetId="4" hidden="1">{"Cost Summary",#N/A,FALSE,"B";"Cost Detail 1",#N/A,FALSE,"C";"Cost Detail 2",#N/A,FALSE,"C"}</definedName>
    <definedName name="wrn.Cost._.Summary." localSheetId="16" hidden="1">{"Cost Summary",#N/A,FALSE,"B";"Cost Detail 1",#N/A,FALSE,"C";"Cost Detail 2",#N/A,FALSE,"C"}</definedName>
    <definedName name="wrn.Cost._.Summary." localSheetId="21" hidden="1">{"Cost Summary",#N/A,FALSE,"B";"Cost Detail 1",#N/A,FALSE,"C";"Cost Detail 2",#N/A,FALSE,"C"}</definedName>
    <definedName name="wrn.Cost._.Summary." localSheetId="5" hidden="1">{"Cost Summary",#N/A,FALSE,"B";"Cost Detail 1",#N/A,FALSE,"C";"Cost Detail 2",#N/A,FALSE,"C"}</definedName>
    <definedName name="wrn.Cost._.Summary." localSheetId="23" hidden="1">{"Cost Summary",#N/A,FALSE,"B";"Cost Detail 1",#N/A,FALSE,"C";"Cost Detail 2",#N/A,FALSE,"C"}</definedName>
    <definedName name="wrn.Cost._.Summary." localSheetId="7" hidden="1">{"Cost Summary",#N/A,FALSE,"B";"Cost Detail 1",#N/A,FALSE,"C";"Cost Detail 2",#N/A,FALSE,"C"}</definedName>
    <definedName name="wrn.Cost._.Summary." localSheetId="13" hidden="1">{"Cost Summary",#N/A,FALSE,"B";"Cost Detail 1",#N/A,FALSE,"C";"Cost Detail 2",#N/A,FALSE,"C"}</definedName>
    <definedName name="wrn.Cost._.Summary." localSheetId="18" hidden="1">{"Cost Summary",#N/A,FALSE,"B";"Cost Detail 1",#N/A,FALSE,"C";"Cost Detail 2",#N/A,FALSE,"C"}</definedName>
    <definedName name="wrn.Cost._.Summary." localSheetId="14" hidden="1">{"Cost Summary",#N/A,FALSE,"B";"Cost Detail 1",#N/A,FALSE,"C";"Cost Detail 2",#N/A,FALSE,"C"}</definedName>
    <definedName name="wrn.Cost._.Summary." localSheetId="15" hidden="1">{"Cost Summary",#N/A,FALSE,"B";"Cost Detail 1",#N/A,FALSE,"C";"Cost Detail 2",#N/A,FALSE,"C"}</definedName>
    <definedName name="wrn.Cost._.Summary." hidden="1">{"Cost Summary",#N/A,FALSE,"B";"Cost Detail 1",#N/A,FALSE,"C";"Cost Detail 2",#N/A,FALSE,"C"}</definedName>
    <definedName name="wrn.Cost_Currency1." localSheetId="3" hidden="1">{#N/A,#N/A,FALSE,"valuta1"}</definedName>
    <definedName name="wrn.Cost_Currency1." localSheetId="9" hidden="1">{#N/A,#N/A,FALSE,"valuta1"}</definedName>
    <definedName name="wrn.Cost_Currency1." localSheetId="8" hidden="1">{#N/A,#N/A,FALSE,"valuta1"}</definedName>
    <definedName name="wrn.Cost_Currency1." localSheetId="0" hidden="1">{#N/A,#N/A,FALSE,"valuta1"}</definedName>
    <definedName name="wrn.Cost_Currency1." localSheetId="10" hidden="1">{#N/A,#N/A,FALSE,"valuta1"}</definedName>
    <definedName name="wrn.Cost_Currency1." localSheetId="6" hidden="1">{#N/A,#N/A,FALSE,"valuta1"}</definedName>
    <definedName name="wrn.Cost_Currency1." localSheetId="12" hidden="1">{#N/A,#N/A,FALSE,"valuta1"}</definedName>
    <definedName name="wrn.Cost_Currency1." localSheetId="11" hidden="1">{#N/A,#N/A,FALSE,"valuta1"}</definedName>
    <definedName name="wrn.Cost_Currency1." localSheetId="1" hidden="1">{#N/A,#N/A,FALSE,"valuta1"}</definedName>
    <definedName name="wrn.Cost_Currency1." localSheetId="2" hidden="1">{#N/A,#N/A,FALSE,"valuta1"}</definedName>
    <definedName name="wrn.Cost_Currency1." localSheetId="4" hidden="1">{#N/A,#N/A,FALSE,"valuta1"}</definedName>
    <definedName name="wrn.Cost_Currency1." localSheetId="16" hidden="1">{#N/A,#N/A,FALSE,"valuta1"}</definedName>
    <definedName name="wrn.Cost_Currency1." localSheetId="21" hidden="1">{#N/A,#N/A,FALSE,"valuta1"}</definedName>
    <definedName name="wrn.Cost_Currency1." localSheetId="5" hidden="1">{#N/A,#N/A,FALSE,"valuta1"}</definedName>
    <definedName name="wrn.Cost_Currency1." localSheetId="23" hidden="1">{#N/A,#N/A,FALSE,"valuta1"}</definedName>
    <definedName name="wrn.Cost_Currency1." localSheetId="7" hidden="1">{#N/A,#N/A,FALSE,"valuta1"}</definedName>
    <definedName name="wrn.Cost_Currency1." localSheetId="13" hidden="1">{#N/A,#N/A,FALSE,"valuta1"}</definedName>
    <definedName name="wrn.Cost_Currency1." localSheetId="18" hidden="1">{#N/A,#N/A,FALSE,"valuta1"}</definedName>
    <definedName name="wrn.Cost_Currency1." localSheetId="14" hidden="1">{#N/A,#N/A,FALSE,"valuta1"}</definedName>
    <definedName name="wrn.Cost_Currency1." localSheetId="15" hidden="1">{#N/A,#N/A,FALSE,"valuta1"}</definedName>
    <definedName name="wrn.Cost_Currency1." hidden="1">{#N/A,#N/A,FALSE,"valuta1"}</definedName>
    <definedName name="wrn.costprint." localSheetId="3" hidden="1">{"cost",#N/A,FALSE,"B";"Sum",#N/A,FALSE,"C";"Sal1",#N/A,FALSE,"D";"Sal2",#N/A,FALSE,"D";"Mob",#N/A,FALSE,"E";"Eqpcst1",#N/A,FALSE,"F";"Eqpcst2",#N/A,FALSE,"F";"Eqpcst3",#N/A,FALSE,"F";"Est1",#N/A,FALSE,"G";"Est2",#N/A,FALSE,"G";"Fin",#N/A,FALSE,"H";"EqpCal",#N/A,FALSE,"I";"ManCal1",#N/A,FALSE,"J";"ManCal2",#N/A,FALSE,"J";"Consm",#N/A,FALSE,"L";"B O",#N/A,FALSE,"M";"S C",#N/A,FALSE,"N"}</definedName>
    <definedName name="wrn.costprint." localSheetId="9" hidden="1">{"cost",#N/A,FALSE,"B";"Sum",#N/A,FALSE,"C";"Sal1",#N/A,FALSE,"D";"Sal2",#N/A,FALSE,"D";"Mob",#N/A,FALSE,"E";"Eqpcst1",#N/A,FALSE,"F";"Eqpcst2",#N/A,FALSE,"F";"Eqpcst3",#N/A,FALSE,"F";"Est1",#N/A,FALSE,"G";"Est2",#N/A,FALSE,"G";"Fin",#N/A,FALSE,"H";"EqpCal",#N/A,FALSE,"I";"ManCal1",#N/A,FALSE,"J";"ManCal2",#N/A,FALSE,"J";"Consm",#N/A,FALSE,"L";"B O",#N/A,FALSE,"M";"S C",#N/A,FALSE,"N"}</definedName>
    <definedName name="wrn.costprint." localSheetId="8" hidden="1">{"cost",#N/A,FALSE,"B";"Sum",#N/A,FALSE,"C";"Sal1",#N/A,FALSE,"D";"Sal2",#N/A,FALSE,"D";"Mob",#N/A,FALSE,"E";"Eqpcst1",#N/A,FALSE,"F";"Eqpcst2",#N/A,FALSE,"F";"Eqpcst3",#N/A,FALSE,"F";"Est1",#N/A,FALSE,"G";"Est2",#N/A,FALSE,"G";"Fin",#N/A,FALSE,"H";"EqpCal",#N/A,FALSE,"I";"ManCal1",#N/A,FALSE,"J";"ManCal2",#N/A,FALSE,"J";"Consm",#N/A,FALSE,"L";"B O",#N/A,FALSE,"M";"S C",#N/A,FALSE,"N"}</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ostprint." localSheetId="10" hidden="1">{"cost",#N/A,FALSE,"B";"Sum",#N/A,FALSE,"C";"Sal1",#N/A,FALSE,"D";"Sal2",#N/A,FALSE,"D";"Mob",#N/A,FALSE,"E";"Eqpcst1",#N/A,FALSE,"F";"Eqpcst2",#N/A,FALSE,"F";"Eqpcst3",#N/A,FALSE,"F";"Est1",#N/A,FALSE,"G";"Est2",#N/A,FALSE,"G";"Fin",#N/A,FALSE,"H";"EqpCal",#N/A,FALSE,"I";"ManCal1",#N/A,FALSE,"J";"ManCal2",#N/A,FALSE,"J";"Consm",#N/A,FALSE,"L";"B O",#N/A,FALSE,"M";"S C",#N/A,FALSE,"N"}</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localSheetId="12" hidden="1">{"cost",#N/A,FALSE,"B";"Sum",#N/A,FALSE,"C";"Sal1",#N/A,FALSE,"D";"Sal2",#N/A,FALSE,"D";"Mob",#N/A,FALSE,"E";"Eqpcst1",#N/A,FALSE,"F";"Eqpcst2",#N/A,FALSE,"F";"Eqpcst3",#N/A,FALSE,"F";"Est1",#N/A,FALSE,"G";"Est2",#N/A,FALSE,"G";"Fin",#N/A,FALSE,"H";"EqpCal",#N/A,FALSE,"I";"ManCal1",#N/A,FALSE,"J";"ManCal2",#N/A,FALSE,"J";"Consm",#N/A,FALSE,"L";"B O",#N/A,FALSE,"M";"S C",#N/A,FALSE,"N"}</definedName>
    <definedName name="wrn.costprint." localSheetId="11" hidden="1">{"cost",#N/A,FALSE,"B";"Sum",#N/A,FALSE,"C";"Sal1",#N/A,FALSE,"D";"Sal2",#N/A,FALSE,"D";"Mob",#N/A,FALSE,"E";"Eqpcst1",#N/A,FALSE,"F";"Eqpcst2",#N/A,FALSE,"F";"Eqpcst3",#N/A,FALSE,"F";"Est1",#N/A,FALSE,"G";"Est2",#N/A,FALSE,"G";"Fin",#N/A,FALSE,"H";"EqpCal",#N/A,FALSE,"I";"ManCal1",#N/A,FALSE,"J";"ManCal2",#N/A,FALSE,"J";"Consm",#N/A,FALSE,"L";"B O",#N/A,FALSE,"M";"S C",#N/A,FALSE,"N"}</definedName>
    <definedName name="wrn.costprint." localSheetId="1" hidden="1">{"cost",#N/A,FALSE,"B";"Sum",#N/A,FALSE,"C";"Sal1",#N/A,FALSE,"D";"Sal2",#N/A,FALSE,"D";"Mob",#N/A,FALSE,"E";"Eqpcst1",#N/A,FALSE,"F";"Eqpcst2",#N/A,FALSE,"F";"Eqpcst3",#N/A,FALSE,"F";"Est1",#N/A,FALSE,"G";"Est2",#N/A,FALSE,"G";"Fin",#N/A,FALSE,"H";"EqpCal",#N/A,FALSE,"I";"ManCal1",#N/A,FALSE,"J";"ManCal2",#N/A,FALSE,"J";"Consm",#N/A,FALSE,"L";"B O",#N/A,FALSE,"M";"S C",#N/A,FALSE,"N"}</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ostprint." localSheetId="4" hidden="1">{"cost",#N/A,FALSE,"B";"Sum",#N/A,FALSE,"C";"Sal1",#N/A,FALSE,"D";"Sal2",#N/A,FALSE,"D";"Mob",#N/A,FALSE,"E";"Eqpcst1",#N/A,FALSE,"F";"Eqpcst2",#N/A,FALSE,"F";"Eqpcst3",#N/A,FALSE,"F";"Est1",#N/A,FALSE,"G";"Est2",#N/A,FALSE,"G";"Fin",#N/A,FALSE,"H";"EqpCal",#N/A,FALSE,"I";"ManCal1",#N/A,FALSE,"J";"ManCal2",#N/A,FALSE,"J";"Consm",#N/A,FALSE,"L";"B O",#N/A,FALSE,"M";"S C",#N/A,FALSE,"N"}</definedName>
    <definedName name="wrn.costprint." localSheetId="16" hidden="1">{"cost",#N/A,FALSE,"B";"Sum",#N/A,FALSE,"C";"Sal1",#N/A,FALSE,"D";"Sal2",#N/A,FALSE,"D";"Mob",#N/A,FALSE,"E";"Eqpcst1",#N/A,FALSE,"F";"Eqpcst2",#N/A,FALSE,"F";"Eqpcst3",#N/A,FALSE,"F";"Est1",#N/A,FALSE,"G";"Est2",#N/A,FALSE,"G";"Fin",#N/A,FALSE,"H";"EqpCal",#N/A,FALSE,"I";"ManCal1",#N/A,FALSE,"J";"ManCal2",#N/A,FALSE,"J";"Consm",#N/A,FALSE,"L";"B O",#N/A,FALSE,"M";"S C",#N/A,FALSE,"N"}</definedName>
    <definedName name="wrn.costprint." localSheetId="21" hidden="1">{"cost",#N/A,FALSE,"B";"Sum",#N/A,FALSE,"C";"Sal1",#N/A,FALSE,"D";"Sal2",#N/A,FALSE,"D";"Mob",#N/A,FALSE,"E";"Eqpcst1",#N/A,FALSE,"F";"Eqpcst2",#N/A,FALSE,"F";"Eqpcst3",#N/A,FALSE,"F";"Est1",#N/A,FALSE,"G";"Est2",#N/A,FALSE,"G";"Fin",#N/A,FALSE,"H";"EqpCal",#N/A,FALSE,"I";"ManCal1",#N/A,FALSE,"J";"ManCal2",#N/A,FALSE,"J";"Consm",#N/A,FALSE,"L";"B O",#N/A,FALSE,"M";"S C",#N/A,FALSE,"N"}</definedName>
    <definedName name="wrn.costprint." localSheetId="5" hidden="1">{"cost",#N/A,FALSE,"B";"Sum",#N/A,FALSE,"C";"Sal1",#N/A,FALSE,"D";"Sal2",#N/A,FALSE,"D";"Mob",#N/A,FALSE,"E";"Eqpcst1",#N/A,FALSE,"F";"Eqpcst2",#N/A,FALSE,"F";"Eqpcst3",#N/A,FALSE,"F";"Est1",#N/A,FALSE,"G";"Est2",#N/A,FALSE,"G";"Fin",#N/A,FALSE,"H";"EqpCal",#N/A,FALSE,"I";"ManCal1",#N/A,FALSE,"J";"ManCal2",#N/A,FALSE,"J";"Consm",#N/A,FALSE,"L";"B O",#N/A,FALSE,"M";"S C",#N/A,FALSE,"N"}</definedName>
    <definedName name="wrn.costprint." localSheetId="23" hidden="1">{"cost",#N/A,FALSE,"B";"Sum",#N/A,FALSE,"C";"Sal1",#N/A,FALSE,"D";"Sal2",#N/A,FALSE,"D";"Mob",#N/A,FALSE,"E";"Eqpcst1",#N/A,FALSE,"F";"Eqpcst2",#N/A,FALSE,"F";"Eqpcst3",#N/A,FALSE,"F";"Est1",#N/A,FALSE,"G";"Est2",#N/A,FALSE,"G";"Fin",#N/A,FALSE,"H";"EqpCal",#N/A,FALSE,"I";"ManCal1",#N/A,FALSE,"J";"ManCal2",#N/A,FALSE,"J";"Consm",#N/A,FALSE,"L";"B O",#N/A,FALSE,"M";"S C",#N/A,FALSE,"N"}</definedName>
    <definedName name="wrn.costprint." localSheetId="7" hidden="1">{"cost",#N/A,FALSE,"B";"Sum",#N/A,FALSE,"C";"Sal1",#N/A,FALSE,"D";"Sal2",#N/A,FALSE,"D";"Mob",#N/A,FALSE,"E";"Eqpcst1",#N/A,FALSE,"F";"Eqpcst2",#N/A,FALSE,"F";"Eqpcst3",#N/A,FALSE,"F";"Est1",#N/A,FALSE,"G";"Est2",#N/A,FALSE,"G";"Fin",#N/A,FALSE,"H";"EqpCal",#N/A,FALSE,"I";"ManCal1",#N/A,FALSE,"J";"ManCal2",#N/A,FALSE,"J";"Consm",#N/A,FALSE,"L";"B O",#N/A,FALSE,"M";"S C",#N/A,FALSE,"N"}</definedName>
    <definedName name="wrn.costprint." localSheetId="13" hidden="1">{"cost",#N/A,FALSE,"B";"Sum",#N/A,FALSE,"C";"Sal1",#N/A,FALSE,"D";"Sal2",#N/A,FALSE,"D";"Mob",#N/A,FALSE,"E";"Eqpcst1",#N/A,FALSE,"F";"Eqpcst2",#N/A,FALSE,"F";"Eqpcst3",#N/A,FALSE,"F";"Est1",#N/A,FALSE,"G";"Est2",#N/A,FALSE,"G";"Fin",#N/A,FALSE,"H";"EqpCal",#N/A,FALSE,"I";"ManCal1",#N/A,FALSE,"J";"ManCal2",#N/A,FALSE,"J";"Consm",#N/A,FALSE,"L";"B O",#N/A,FALSE,"M";"S C",#N/A,FALSE,"N"}</definedName>
    <definedName name="wrn.costprint." localSheetId="18" hidden="1">{"cost",#N/A,FALSE,"B";"Sum",#N/A,FALSE,"C";"Sal1",#N/A,FALSE,"D";"Sal2",#N/A,FALSE,"D";"Mob",#N/A,FALSE,"E";"Eqpcst1",#N/A,FALSE,"F";"Eqpcst2",#N/A,FALSE,"F";"Eqpcst3",#N/A,FALSE,"F";"Est1",#N/A,FALSE,"G";"Est2",#N/A,FALSE,"G";"Fin",#N/A,FALSE,"H";"EqpCal",#N/A,FALSE,"I";"ManCal1",#N/A,FALSE,"J";"ManCal2",#N/A,FALSE,"J";"Consm",#N/A,FALSE,"L";"B O",#N/A,FALSE,"M";"S C",#N/A,FALSE,"N"}</definedName>
    <definedName name="wrn.costprint." localSheetId="14" hidden="1">{"cost",#N/A,FALSE,"B";"Sum",#N/A,FALSE,"C";"Sal1",#N/A,FALSE,"D";"Sal2",#N/A,FALSE,"D";"Mob",#N/A,FALSE,"E";"Eqpcst1",#N/A,FALSE,"F";"Eqpcst2",#N/A,FALSE,"F";"Eqpcst3",#N/A,FALSE,"F";"Est1",#N/A,FALSE,"G";"Est2",#N/A,FALSE,"G";"Fin",#N/A,FALSE,"H";"EqpCal",#N/A,FALSE,"I";"ManCal1",#N/A,FALSE,"J";"ManCal2",#N/A,FALSE,"J";"Consm",#N/A,FALSE,"L";"B O",#N/A,FALSE,"M";"S C",#N/A,FALSE,"N"}</definedName>
    <definedName name="wrn.costprint." localSheetId="15"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3" hidden="1">{"cost",#N/A,FALSE,"B";"Sum",#N/A,FALSE,"C";"Sal1",#N/A,FALSE,"D";"Sal2",#N/A,FALSE,"D";"Mob",#N/A,FALSE,"E";"Eqpcst1",#N/A,FALSE,"F";"Eqpcst2",#N/A,FALSE,"F";"Eqpcst3",#N/A,FALSE,"F";"Est1",#N/A,FALSE,"G";"Est2",#N/A,FALSE,"G";"Fin",#N/A,FALSE,"H";"EqpCal",#N/A,FALSE,"I";"ManCal1",#N/A,FALSE,"J";"ManCal2",#N/A,FALSE,"J";"Consm",#N/A,FALSE,"L";"B O",#N/A,FALSE,"M";"S C",#N/A,FALSE,"N"}</definedName>
    <definedName name="wrn.cp" localSheetId="9" hidden="1">{"cost",#N/A,FALSE,"B";"Sum",#N/A,FALSE,"C";"Sal1",#N/A,FALSE,"D";"Sal2",#N/A,FALSE,"D";"Mob",#N/A,FALSE,"E";"Eqpcst1",#N/A,FALSE,"F";"Eqpcst2",#N/A,FALSE,"F";"Eqpcst3",#N/A,FALSE,"F";"Est1",#N/A,FALSE,"G";"Est2",#N/A,FALSE,"G";"Fin",#N/A,FALSE,"H";"EqpCal",#N/A,FALSE,"I";"ManCal1",#N/A,FALSE,"J";"ManCal2",#N/A,FALSE,"J";"Consm",#N/A,FALSE,"L";"B O",#N/A,FALSE,"M";"S C",#N/A,FALSE,"N"}</definedName>
    <definedName name="wrn.cp" localSheetId="8" hidden="1">{"cost",#N/A,FALSE,"B";"Sum",#N/A,FALSE,"C";"Sal1",#N/A,FALSE,"D";"Sal2",#N/A,FALSE,"D";"Mob",#N/A,FALSE,"E";"Eqpcst1",#N/A,FALSE,"F";"Eqpcst2",#N/A,FALSE,"F";"Eqpcst3",#N/A,FALSE,"F";"Est1",#N/A,FALSE,"G";"Est2",#N/A,FALSE,"G";"Fin",#N/A,FALSE,"H";"EqpCal",#N/A,FALSE,"I";"ManCal1",#N/A,FALSE,"J";"ManCal2",#N/A,FALSE,"J";"Consm",#N/A,FALSE,"L";"B O",#N/A,FALSE,"M";"S C",#N/A,FALSE,"N"}</definedName>
    <definedName name="wrn.cp" localSheetId="0" hidden="1">{"cost",#N/A,FALSE,"B";"Sum",#N/A,FALSE,"C";"Sal1",#N/A,FALSE,"D";"Sal2",#N/A,FALSE,"D";"Mob",#N/A,FALSE,"E";"Eqpcst1",#N/A,FALSE,"F";"Eqpcst2",#N/A,FALSE,"F";"Eqpcst3",#N/A,FALSE,"F";"Est1",#N/A,FALSE,"G";"Est2",#N/A,FALSE,"G";"Fin",#N/A,FALSE,"H";"EqpCal",#N/A,FALSE,"I";"ManCal1",#N/A,FALSE,"J";"ManCal2",#N/A,FALSE,"J";"Consm",#N/A,FALSE,"L";"B O",#N/A,FALSE,"M";"S C",#N/A,FALSE,"N"}</definedName>
    <definedName name="wrn.cp" localSheetId="10"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localSheetId="12" hidden="1">{"cost",#N/A,FALSE,"B";"Sum",#N/A,FALSE,"C";"Sal1",#N/A,FALSE,"D";"Sal2",#N/A,FALSE,"D";"Mob",#N/A,FALSE,"E";"Eqpcst1",#N/A,FALSE,"F";"Eqpcst2",#N/A,FALSE,"F";"Eqpcst3",#N/A,FALSE,"F";"Est1",#N/A,FALSE,"G";"Est2",#N/A,FALSE,"G";"Fin",#N/A,FALSE,"H";"EqpCal",#N/A,FALSE,"I";"ManCal1",#N/A,FALSE,"J";"ManCal2",#N/A,FALSE,"J";"Consm",#N/A,FALSE,"L";"B O",#N/A,FALSE,"M";"S C",#N/A,FALSE,"N"}</definedName>
    <definedName name="wrn.cp" localSheetId="11" hidden="1">{"cost",#N/A,FALSE,"B";"Sum",#N/A,FALSE,"C";"Sal1",#N/A,FALSE,"D";"Sal2",#N/A,FALSE,"D";"Mob",#N/A,FALSE,"E";"Eqpcst1",#N/A,FALSE,"F";"Eqpcst2",#N/A,FALSE,"F";"Eqpcst3",#N/A,FALSE,"F";"Est1",#N/A,FALSE,"G";"Est2",#N/A,FALSE,"G";"Fin",#N/A,FALSE,"H";"EqpCal",#N/A,FALSE,"I";"ManCal1",#N/A,FALSE,"J";"ManCal2",#N/A,FALSE,"J";"Consm",#N/A,FALSE,"L";"B O",#N/A,FALSE,"M";"S C",#N/A,FALSE,"N"}</definedName>
    <definedName name="wrn.cp" localSheetId="1" hidden="1">{"cost",#N/A,FALSE,"B";"Sum",#N/A,FALSE,"C";"Sal1",#N/A,FALSE,"D";"Sal2",#N/A,FALSE,"D";"Mob",#N/A,FALSE,"E";"Eqpcst1",#N/A,FALSE,"F";"Eqpcst2",#N/A,FALSE,"F";"Eqpcst3",#N/A,FALSE,"F";"Est1",#N/A,FALSE,"G";"Est2",#N/A,FALSE,"G";"Fin",#N/A,FALSE,"H";"EqpCal",#N/A,FALSE,"I";"ManCal1",#N/A,FALSE,"J";"ManCal2",#N/A,FALSE,"J";"Consm",#N/A,FALSE,"L";"B O",#N/A,FALSE,"M";"S C",#N/A,FALSE,"N"}</definedName>
    <definedName name="wrn.cp" localSheetId="2" hidden="1">{"cost",#N/A,FALSE,"B";"Sum",#N/A,FALSE,"C";"Sal1",#N/A,FALSE,"D";"Sal2",#N/A,FALSE,"D";"Mob",#N/A,FALSE,"E";"Eqpcst1",#N/A,FALSE,"F";"Eqpcst2",#N/A,FALSE,"F";"Eqpcst3",#N/A,FALSE,"F";"Est1",#N/A,FALSE,"G";"Est2",#N/A,FALSE,"G";"Fin",#N/A,FALSE,"H";"EqpCal",#N/A,FALSE,"I";"ManCal1",#N/A,FALSE,"J";"ManCal2",#N/A,FALSE,"J";"Consm",#N/A,FALSE,"L";"B O",#N/A,FALSE,"M";"S C",#N/A,FALSE,"N"}</definedName>
    <definedName name="wrn.cp" localSheetId="4" hidden="1">{"cost",#N/A,FALSE,"B";"Sum",#N/A,FALSE,"C";"Sal1",#N/A,FALSE,"D";"Sal2",#N/A,FALSE,"D";"Mob",#N/A,FALSE,"E";"Eqpcst1",#N/A,FALSE,"F";"Eqpcst2",#N/A,FALSE,"F";"Eqpcst3",#N/A,FALSE,"F";"Est1",#N/A,FALSE,"G";"Est2",#N/A,FALSE,"G";"Fin",#N/A,FALSE,"H";"EqpCal",#N/A,FALSE,"I";"ManCal1",#N/A,FALSE,"J";"ManCal2",#N/A,FALSE,"J";"Consm",#N/A,FALSE,"L";"B O",#N/A,FALSE,"M";"S C",#N/A,FALSE,"N"}</definedName>
    <definedName name="wrn.cp" localSheetId="16" hidden="1">{"cost",#N/A,FALSE,"B";"Sum",#N/A,FALSE,"C";"Sal1",#N/A,FALSE,"D";"Sal2",#N/A,FALSE,"D";"Mob",#N/A,FALSE,"E";"Eqpcst1",#N/A,FALSE,"F";"Eqpcst2",#N/A,FALSE,"F";"Eqpcst3",#N/A,FALSE,"F";"Est1",#N/A,FALSE,"G";"Est2",#N/A,FALSE,"G";"Fin",#N/A,FALSE,"H";"EqpCal",#N/A,FALSE,"I";"ManCal1",#N/A,FALSE,"J";"ManCal2",#N/A,FALSE,"J";"Consm",#N/A,FALSE,"L";"B O",#N/A,FALSE,"M";"S C",#N/A,FALSE,"N"}</definedName>
    <definedName name="wrn.cp" localSheetId="21" hidden="1">{"cost",#N/A,FALSE,"B";"Sum",#N/A,FALSE,"C";"Sal1",#N/A,FALSE,"D";"Sal2",#N/A,FALSE,"D";"Mob",#N/A,FALSE,"E";"Eqpcst1",#N/A,FALSE,"F";"Eqpcst2",#N/A,FALSE,"F";"Eqpcst3",#N/A,FALSE,"F";"Est1",#N/A,FALSE,"G";"Est2",#N/A,FALSE,"G";"Fin",#N/A,FALSE,"H";"EqpCal",#N/A,FALSE,"I";"ManCal1",#N/A,FALSE,"J";"ManCal2",#N/A,FALSE,"J";"Consm",#N/A,FALSE,"L";"B O",#N/A,FALSE,"M";"S C",#N/A,FALSE,"N"}</definedName>
    <definedName name="wrn.cp" localSheetId="5" hidden="1">{"cost",#N/A,FALSE,"B";"Sum",#N/A,FALSE,"C";"Sal1",#N/A,FALSE,"D";"Sal2",#N/A,FALSE,"D";"Mob",#N/A,FALSE,"E";"Eqpcst1",#N/A,FALSE,"F";"Eqpcst2",#N/A,FALSE,"F";"Eqpcst3",#N/A,FALSE,"F";"Est1",#N/A,FALSE,"G";"Est2",#N/A,FALSE,"G";"Fin",#N/A,FALSE,"H";"EqpCal",#N/A,FALSE,"I";"ManCal1",#N/A,FALSE,"J";"ManCal2",#N/A,FALSE,"J";"Consm",#N/A,FALSE,"L";"B O",#N/A,FALSE,"M";"S C",#N/A,FALSE,"N"}</definedName>
    <definedName name="wrn.cp" localSheetId="23" hidden="1">{"cost",#N/A,FALSE,"B";"Sum",#N/A,FALSE,"C";"Sal1",#N/A,FALSE,"D";"Sal2",#N/A,FALSE,"D";"Mob",#N/A,FALSE,"E";"Eqpcst1",#N/A,FALSE,"F";"Eqpcst2",#N/A,FALSE,"F";"Eqpcst3",#N/A,FALSE,"F";"Est1",#N/A,FALSE,"G";"Est2",#N/A,FALSE,"G";"Fin",#N/A,FALSE,"H";"EqpCal",#N/A,FALSE,"I";"ManCal1",#N/A,FALSE,"J";"ManCal2",#N/A,FALSE,"J";"Consm",#N/A,FALSE,"L";"B O",#N/A,FALSE,"M";"S C",#N/A,FALSE,"N"}</definedName>
    <definedName name="wrn.cp" localSheetId="7" hidden="1">{"cost",#N/A,FALSE,"B";"Sum",#N/A,FALSE,"C";"Sal1",#N/A,FALSE,"D";"Sal2",#N/A,FALSE,"D";"Mob",#N/A,FALSE,"E";"Eqpcst1",#N/A,FALSE,"F";"Eqpcst2",#N/A,FALSE,"F";"Eqpcst3",#N/A,FALSE,"F";"Est1",#N/A,FALSE,"G";"Est2",#N/A,FALSE,"G";"Fin",#N/A,FALSE,"H";"EqpCal",#N/A,FALSE,"I";"ManCal1",#N/A,FALSE,"J";"ManCal2",#N/A,FALSE,"J";"Consm",#N/A,FALSE,"L";"B O",#N/A,FALSE,"M";"S C",#N/A,FALSE,"N"}</definedName>
    <definedName name="wrn.cp" localSheetId="13" hidden="1">{"cost",#N/A,FALSE,"B";"Sum",#N/A,FALSE,"C";"Sal1",#N/A,FALSE,"D";"Sal2",#N/A,FALSE,"D";"Mob",#N/A,FALSE,"E";"Eqpcst1",#N/A,FALSE,"F";"Eqpcst2",#N/A,FALSE,"F";"Eqpcst3",#N/A,FALSE,"F";"Est1",#N/A,FALSE,"G";"Est2",#N/A,FALSE,"G";"Fin",#N/A,FALSE,"H";"EqpCal",#N/A,FALSE,"I";"ManCal1",#N/A,FALSE,"J";"ManCal2",#N/A,FALSE,"J";"Consm",#N/A,FALSE,"L";"B O",#N/A,FALSE,"M";"S C",#N/A,FALSE,"N"}</definedName>
    <definedName name="wrn.cp" localSheetId="18" hidden="1">{"cost",#N/A,FALSE,"B";"Sum",#N/A,FALSE,"C";"Sal1",#N/A,FALSE,"D";"Sal2",#N/A,FALSE,"D";"Mob",#N/A,FALSE,"E";"Eqpcst1",#N/A,FALSE,"F";"Eqpcst2",#N/A,FALSE,"F";"Eqpcst3",#N/A,FALSE,"F";"Est1",#N/A,FALSE,"G";"Est2",#N/A,FALSE,"G";"Fin",#N/A,FALSE,"H";"EqpCal",#N/A,FALSE,"I";"ManCal1",#N/A,FALSE,"J";"ManCal2",#N/A,FALSE,"J";"Consm",#N/A,FALSE,"L";"B O",#N/A,FALSE,"M";"S C",#N/A,FALSE,"N"}</definedName>
    <definedName name="wrn.cp" localSheetId="14" hidden="1">{"cost",#N/A,FALSE,"B";"Sum",#N/A,FALSE,"C";"Sal1",#N/A,FALSE,"D";"Sal2",#N/A,FALSE,"D";"Mob",#N/A,FALSE,"E";"Eqpcst1",#N/A,FALSE,"F";"Eqpcst2",#N/A,FALSE,"F";"Eqpcst3",#N/A,FALSE,"F";"Est1",#N/A,FALSE,"G";"Est2",#N/A,FALSE,"G";"Fin",#N/A,FALSE,"H";"EqpCal",#N/A,FALSE,"I";"ManCal1",#N/A,FALSE,"J";"ManCal2",#N/A,FALSE,"J";"Consm",#N/A,FALSE,"L";"B O",#N/A,FALSE,"M";"S C",#N/A,FALSE,"N"}</definedName>
    <definedName name="wrn.cp" localSheetId="15"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equip." localSheetId="3" hidden="1">{#N/A,#N/A,FALSE,"BLOW";#N/A,#N/A,FALSE,"EXPAND";#N/A,#N/A,FALSE,"DRUM";#N/A,#N/A,FALSE,"DRYER";#N/A,#N/A,FALSE,"EXCH";#N/A,#N/A,FALSE,"FILTER";#N/A,#N/A,FALSE,"FURN";#N/A,#N/A,FALSE,"AGITATE";#N/A,#N/A,FALSE,"PUMP";#N/A,#N/A,FALSE,"REACT";#N/A,#N/A,FALSE,"TANK";#N/A,#N/A,FALSE,"TOWER";#N/A,#N/A,FALSE,"GEN"}</definedName>
    <definedName name="wrn.equip." localSheetId="9" hidden="1">{#N/A,#N/A,FALSE,"BLOW";#N/A,#N/A,FALSE,"EXPAND";#N/A,#N/A,FALSE,"DRUM";#N/A,#N/A,FALSE,"DRYER";#N/A,#N/A,FALSE,"EXCH";#N/A,#N/A,FALSE,"FILTER";#N/A,#N/A,FALSE,"FURN";#N/A,#N/A,FALSE,"AGITATE";#N/A,#N/A,FALSE,"PUMP";#N/A,#N/A,FALSE,"REACT";#N/A,#N/A,FALSE,"TANK";#N/A,#N/A,FALSE,"TOWER";#N/A,#N/A,FALSE,"GEN"}</definedName>
    <definedName name="wrn.equip." localSheetId="8" hidden="1">{#N/A,#N/A,FALSE,"BLOW";#N/A,#N/A,FALSE,"EXPAND";#N/A,#N/A,FALSE,"DRUM";#N/A,#N/A,FALSE,"DRYER";#N/A,#N/A,FALSE,"EXCH";#N/A,#N/A,FALSE,"FILTER";#N/A,#N/A,FALSE,"FURN";#N/A,#N/A,FALSE,"AGITATE";#N/A,#N/A,FALSE,"PUMP";#N/A,#N/A,FALSE,"REACT";#N/A,#N/A,FALSE,"TANK";#N/A,#N/A,FALSE,"TOWER";#N/A,#N/A,FALSE,"GEN"}</definedName>
    <definedName name="wrn.equip." localSheetId="0" hidden="1">{#N/A,#N/A,FALSE,"BLOW";#N/A,#N/A,FALSE,"EXPAND";#N/A,#N/A,FALSE,"DRUM";#N/A,#N/A,FALSE,"DRYER";#N/A,#N/A,FALSE,"EXCH";#N/A,#N/A,FALSE,"FILTER";#N/A,#N/A,FALSE,"FURN";#N/A,#N/A,FALSE,"AGITATE";#N/A,#N/A,FALSE,"PUMP";#N/A,#N/A,FALSE,"REACT";#N/A,#N/A,FALSE,"TANK";#N/A,#N/A,FALSE,"TOWER";#N/A,#N/A,FALSE,"GEN"}</definedName>
    <definedName name="wrn.equip." localSheetId="10" hidden="1">{#N/A,#N/A,FALSE,"BLOW";#N/A,#N/A,FALSE,"EXPAND";#N/A,#N/A,FALSE,"DRUM";#N/A,#N/A,FALSE,"DRYER";#N/A,#N/A,FALSE,"EXCH";#N/A,#N/A,FALSE,"FILTER";#N/A,#N/A,FALSE,"FURN";#N/A,#N/A,FALSE,"AGITATE";#N/A,#N/A,FALSE,"PUMP";#N/A,#N/A,FALSE,"REACT";#N/A,#N/A,FALSE,"TANK";#N/A,#N/A,FALSE,"TOWER";#N/A,#N/A,FALSE,"GEN"}</definedName>
    <definedName name="wrn.equip." localSheetId="6" hidden="1">{#N/A,#N/A,FALSE,"BLOW";#N/A,#N/A,FALSE,"EXPAND";#N/A,#N/A,FALSE,"DRUM";#N/A,#N/A,FALSE,"DRYER";#N/A,#N/A,FALSE,"EXCH";#N/A,#N/A,FALSE,"FILTER";#N/A,#N/A,FALSE,"FURN";#N/A,#N/A,FALSE,"AGITATE";#N/A,#N/A,FALSE,"PUMP";#N/A,#N/A,FALSE,"REACT";#N/A,#N/A,FALSE,"TANK";#N/A,#N/A,FALSE,"TOWER";#N/A,#N/A,FALSE,"GEN"}</definedName>
    <definedName name="wrn.equip." localSheetId="12" hidden="1">{#N/A,#N/A,FALSE,"BLOW";#N/A,#N/A,FALSE,"EXPAND";#N/A,#N/A,FALSE,"DRUM";#N/A,#N/A,FALSE,"DRYER";#N/A,#N/A,FALSE,"EXCH";#N/A,#N/A,FALSE,"FILTER";#N/A,#N/A,FALSE,"FURN";#N/A,#N/A,FALSE,"AGITATE";#N/A,#N/A,FALSE,"PUMP";#N/A,#N/A,FALSE,"REACT";#N/A,#N/A,FALSE,"TANK";#N/A,#N/A,FALSE,"TOWER";#N/A,#N/A,FALSE,"GEN"}</definedName>
    <definedName name="wrn.equip." localSheetId="11" hidden="1">{#N/A,#N/A,FALSE,"BLOW";#N/A,#N/A,FALSE,"EXPAND";#N/A,#N/A,FALSE,"DRUM";#N/A,#N/A,FALSE,"DRYER";#N/A,#N/A,FALSE,"EXCH";#N/A,#N/A,FALSE,"FILTER";#N/A,#N/A,FALSE,"FURN";#N/A,#N/A,FALSE,"AGITATE";#N/A,#N/A,FALSE,"PUMP";#N/A,#N/A,FALSE,"REACT";#N/A,#N/A,FALSE,"TANK";#N/A,#N/A,FALSE,"TOWER";#N/A,#N/A,FALSE,"GEN"}</definedName>
    <definedName name="wrn.equip." localSheetId="1" hidden="1">{#N/A,#N/A,FALSE,"BLOW";#N/A,#N/A,FALSE,"EXPAND";#N/A,#N/A,FALSE,"DRUM";#N/A,#N/A,FALSE,"DRYER";#N/A,#N/A,FALSE,"EXCH";#N/A,#N/A,FALSE,"FILTER";#N/A,#N/A,FALSE,"FURN";#N/A,#N/A,FALSE,"AGITATE";#N/A,#N/A,FALSE,"PUMP";#N/A,#N/A,FALSE,"REACT";#N/A,#N/A,FALSE,"TANK";#N/A,#N/A,FALSE,"TOWER";#N/A,#N/A,FALSE,"GEN"}</definedName>
    <definedName name="wrn.equip." localSheetId="2" hidden="1">{#N/A,#N/A,FALSE,"BLOW";#N/A,#N/A,FALSE,"EXPAND";#N/A,#N/A,FALSE,"DRUM";#N/A,#N/A,FALSE,"DRYER";#N/A,#N/A,FALSE,"EXCH";#N/A,#N/A,FALSE,"FILTER";#N/A,#N/A,FALSE,"FURN";#N/A,#N/A,FALSE,"AGITATE";#N/A,#N/A,FALSE,"PUMP";#N/A,#N/A,FALSE,"REACT";#N/A,#N/A,FALSE,"TANK";#N/A,#N/A,FALSE,"TOWER";#N/A,#N/A,FALSE,"GEN"}</definedName>
    <definedName name="wrn.equip." localSheetId="4" hidden="1">{#N/A,#N/A,FALSE,"BLOW";#N/A,#N/A,FALSE,"EXPAND";#N/A,#N/A,FALSE,"DRUM";#N/A,#N/A,FALSE,"DRYER";#N/A,#N/A,FALSE,"EXCH";#N/A,#N/A,FALSE,"FILTER";#N/A,#N/A,FALSE,"FURN";#N/A,#N/A,FALSE,"AGITATE";#N/A,#N/A,FALSE,"PUMP";#N/A,#N/A,FALSE,"REACT";#N/A,#N/A,FALSE,"TANK";#N/A,#N/A,FALSE,"TOWER";#N/A,#N/A,FALSE,"GEN"}</definedName>
    <definedName name="wrn.equip." localSheetId="16" hidden="1">{#N/A,#N/A,FALSE,"BLOW";#N/A,#N/A,FALSE,"EXPAND";#N/A,#N/A,FALSE,"DRUM";#N/A,#N/A,FALSE,"DRYER";#N/A,#N/A,FALSE,"EXCH";#N/A,#N/A,FALSE,"FILTER";#N/A,#N/A,FALSE,"FURN";#N/A,#N/A,FALSE,"AGITATE";#N/A,#N/A,FALSE,"PUMP";#N/A,#N/A,FALSE,"REACT";#N/A,#N/A,FALSE,"TANK";#N/A,#N/A,FALSE,"TOWER";#N/A,#N/A,FALSE,"GEN"}</definedName>
    <definedName name="wrn.equip." localSheetId="21" hidden="1">{#N/A,#N/A,FALSE,"BLOW";#N/A,#N/A,FALSE,"EXPAND";#N/A,#N/A,FALSE,"DRUM";#N/A,#N/A,FALSE,"DRYER";#N/A,#N/A,FALSE,"EXCH";#N/A,#N/A,FALSE,"FILTER";#N/A,#N/A,FALSE,"FURN";#N/A,#N/A,FALSE,"AGITATE";#N/A,#N/A,FALSE,"PUMP";#N/A,#N/A,FALSE,"REACT";#N/A,#N/A,FALSE,"TANK";#N/A,#N/A,FALSE,"TOWER";#N/A,#N/A,FALSE,"GEN"}</definedName>
    <definedName name="wrn.equip." localSheetId="5" hidden="1">{#N/A,#N/A,FALSE,"BLOW";#N/A,#N/A,FALSE,"EXPAND";#N/A,#N/A,FALSE,"DRUM";#N/A,#N/A,FALSE,"DRYER";#N/A,#N/A,FALSE,"EXCH";#N/A,#N/A,FALSE,"FILTER";#N/A,#N/A,FALSE,"FURN";#N/A,#N/A,FALSE,"AGITATE";#N/A,#N/A,FALSE,"PUMP";#N/A,#N/A,FALSE,"REACT";#N/A,#N/A,FALSE,"TANK";#N/A,#N/A,FALSE,"TOWER";#N/A,#N/A,FALSE,"GEN"}</definedName>
    <definedName name="wrn.equip." localSheetId="23" hidden="1">{#N/A,#N/A,FALSE,"BLOW";#N/A,#N/A,FALSE,"EXPAND";#N/A,#N/A,FALSE,"DRUM";#N/A,#N/A,FALSE,"DRYER";#N/A,#N/A,FALSE,"EXCH";#N/A,#N/A,FALSE,"FILTER";#N/A,#N/A,FALSE,"FURN";#N/A,#N/A,FALSE,"AGITATE";#N/A,#N/A,FALSE,"PUMP";#N/A,#N/A,FALSE,"REACT";#N/A,#N/A,FALSE,"TANK";#N/A,#N/A,FALSE,"TOWER";#N/A,#N/A,FALSE,"GEN"}</definedName>
    <definedName name="wrn.equip." localSheetId="7" hidden="1">{#N/A,#N/A,FALSE,"BLOW";#N/A,#N/A,FALSE,"EXPAND";#N/A,#N/A,FALSE,"DRUM";#N/A,#N/A,FALSE,"DRYER";#N/A,#N/A,FALSE,"EXCH";#N/A,#N/A,FALSE,"FILTER";#N/A,#N/A,FALSE,"FURN";#N/A,#N/A,FALSE,"AGITATE";#N/A,#N/A,FALSE,"PUMP";#N/A,#N/A,FALSE,"REACT";#N/A,#N/A,FALSE,"TANK";#N/A,#N/A,FALSE,"TOWER";#N/A,#N/A,FALSE,"GEN"}</definedName>
    <definedName name="wrn.equip." localSheetId="13" hidden="1">{#N/A,#N/A,FALSE,"BLOW";#N/A,#N/A,FALSE,"EXPAND";#N/A,#N/A,FALSE,"DRUM";#N/A,#N/A,FALSE,"DRYER";#N/A,#N/A,FALSE,"EXCH";#N/A,#N/A,FALSE,"FILTER";#N/A,#N/A,FALSE,"FURN";#N/A,#N/A,FALSE,"AGITATE";#N/A,#N/A,FALSE,"PUMP";#N/A,#N/A,FALSE,"REACT";#N/A,#N/A,FALSE,"TANK";#N/A,#N/A,FALSE,"TOWER";#N/A,#N/A,FALSE,"GEN"}</definedName>
    <definedName name="wrn.equip." localSheetId="18" hidden="1">{#N/A,#N/A,FALSE,"BLOW";#N/A,#N/A,FALSE,"EXPAND";#N/A,#N/A,FALSE,"DRUM";#N/A,#N/A,FALSE,"DRYER";#N/A,#N/A,FALSE,"EXCH";#N/A,#N/A,FALSE,"FILTER";#N/A,#N/A,FALSE,"FURN";#N/A,#N/A,FALSE,"AGITATE";#N/A,#N/A,FALSE,"PUMP";#N/A,#N/A,FALSE,"REACT";#N/A,#N/A,FALSE,"TANK";#N/A,#N/A,FALSE,"TOWER";#N/A,#N/A,FALSE,"GEN"}</definedName>
    <definedName name="wrn.equip." localSheetId="14" hidden="1">{#N/A,#N/A,FALSE,"BLOW";#N/A,#N/A,FALSE,"EXPAND";#N/A,#N/A,FALSE,"DRUM";#N/A,#N/A,FALSE,"DRYER";#N/A,#N/A,FALSE,"EXCH";#N/A,#N/A,FALSE,"FILTER";#N/A,#N/A,FALSE,"FURN";#N/A,#N/A,FALSE,"AGITATE";#N/A,#N/A,FALSE,"PUMP";#N/A,#N/A,FALSE,"REACT";#N/A,#N/A,FALSE,"TANK";#N/A,#N/A,FALSE,"TOWER";#N/A,#N/A,FALSE,"GEN"}</definedName>
    <definedName name="wrn.equip." localSheetId="15" hidden="1">{#N/A,#N/A,FALSE,"BLOW";#N/A,#N/A,FALSE,"EXPAND";#N/A,#N/A,FALSE,"DRUM";#N/A,#N/A,FALSE,"DRYER";#N/A,#N/A,FALSE,"EXCH";#N/A,#N/A,FALSE,"FILTER";#N/A,#N/A,FALSE,"FURN";#N/A,#N/A,FALSE,"AGITATE";#N/A,#N/A,FALSE,"PUMP";#N/A,#N/A,FALSE,"REACT";#N/A,#N/A,FALSE,"TANK";#N/A,#N/A,FALSE,"TOWER";#N/A,#N/A,FALSE,"GEN"}</definedName>
    <definedName name="wrn.equip." hidden="1">{#N/A,#N/A,FALSE,"BLOW";#N/A,#N/A,FALSE,"EXPAND";#N/A,#N/A,FALSE,"DRUM";#N/A,#N/A,FALSE,"DRYER";#N/A,#N/A,FALSE,"EXCH";#N/A,#N/A,FALSE,"FILTER";#N/A,#N/A,FALSE,"FURN";#N/A,#N/A,FALSE,"AGITATE";#N/A,#N/A,FALSE,"PUMP";#N/A,#N/A,FALSE,"REACT";#N/A,#N/A,FALSE,"TANK";#N/A,#N/A,FALSE,"TOWER";#N/A,#N/A,FALSE,"GEN"}</definedName>
    <definedName name="wrn.Equipment._.List." localSheetId="3" hidden="1">{#N/A,#N/A,TRUE,"COVERSHEET";#N/A,#N/A,TRUE,"LEGEND";#N/A,#N/A,TRUE,"LIST"}</definedName>
    <definedName name="wrn.Equipment._.List." localSheetId="9" hidden="1">{#N/A,#N/A,TRUE,"COVERSHEET";#N/A,#N/A,TRUE,"LEGEND";#N/A,#N/A,TRUE,"LIST"}</definedName>
    <definedName name="wrn.Equipment._.List." localSheetId="8" hidden="1">{#N/A,#N/A,TRUE,"COVERSHEET";#N/A,#N/A,TRUE,"LEGEND";#N/A,#N/A,TRUE,"LIST"}</definedName>
    <definedName name="wrn.Equipment._.List." localSheetId="0" hidden="1">{#N/A,#N/A,TRUE,"COVERSHEET";#N/A,#N/A,TRUE,"LEGEND";#N/A,#N/A,TRUE,"LIST"}</definedName>
    <definedName name="wrn.Equipment._.List." localSheetId="10" hidden="1">{#N/A,#N/A,TRUE,"COVERSHEET";#N/A,#N/A,TRUE,"LEGEND";#N/A,#N/A,TRUE,"LIST"}</definedName>
    <definedName name="wrn.Equipment._.List." localSheetId="6" hidden="1">{#N/A,#N/A,TRUE,"COVERSHEET";#N/A,#N/A,TRUE,"LEGEND";#N/A,#N/A,TRUE,"LIST"}</definedName>
    <definedName name="wrn.Equipment._.List." localSheetId="12" hidden="1">{#N/A,#N/A,TRUE,"COVERSHEET";#N/A,#N/A,TRUE,"LEGEND";#N/A,#N/A,TRUE,"LIST"}</definedName>
    <definedName name="wrn.Equipment._.List." localSheetId="11" hidden="1">{#N/A,#N/A,TRUE,"COVERSHEET";#N/A,#N/A,TRUE,"LEGEND";#N/A,#N/A,TRUE,"LIST"}</definedName>
    <definedName name="wrn.Equipment._.List." localSheetId="1" hidden="1">{#N/A,#N/A,TRUE,"COVERSHEET";#N/A,#N/A,TRUE,"LEGEND";#N/A,#N/A,TRUE,"LIST"}</definedName>
    <definedName name="wrn.Equipment._.List." localSheetId="2" hidden="1">{#N/A,#N/A,TRUE,"COVERSHEET";#N/A,#N/A,TRUE,"LEGEND";#N/A,#N/A,TRUE,"LIST"}</definedName>
    <definedName name="wrn.Equipment._.List." localSheetId="4" hidden="1">{#N/A,#N/A,TRUE,"COVERSHEET";#N/A,#N/A,TRUE,"LEGEND";#N/A,#N/A,TRUE,"LIST"}</definedName>
    <definedName name="wrn.Equipment._.List." localSheetId="16" hidden="1">{#N/A,#N/A,TRUE,"COVERSHEET";#N/A,#N/A,TRUE,"LEGEND";#N/A,#N/A,TRUE,"LIST"}</definedName>
    <definedName name="wrn.Equipment._.List." localSheetId="21" hidden="1">{#N/A,#N/A,TRUE,"COVERSHEET";#N/A,#N/A,TRUE,"LEGEND";#N/A,#N/A,TRUE,"LIST"}</definedName>
    <definedName name="wrn.Equipment._.List." localSheetId="5" hidden="1">{#N/A,#N/A,TRUE,"COVERSHEET";#N/A,#N/A,TRUE,"LEGEND";#N/A,#N/A,TRUE,"LIST"}</definedName>
    <definedName name="wrn.Equipment._.List." localSheetId="23" hidden="1">{#N/A,#N/A,TRUE,"COVERSHEET";#N/A,#N/A,TRUE,"LEGEND";#N/A,#N/A,TRUE,"LIST"}</definedName>
    <definedName name="wrn.Equipment._.List." localSheetId="7" hidden="1">{#N/A,#N/A,TRUE,"COVERSHEET";#N/A,#N/A,TRUE,"LEGEND";#N/A,#N/A,TRUE,"LIST"}</definedName>
    <definedName name="wrn.Equipment._.List." localSheetId="13" hidden="1">{#N/A,#N/A,TRUE,"COVERSHEET";#N/A,#N/A,TRUE,"LEGEND";#N/A,#N/A,TRUE,"LIST"}</definedName>
    <definedName name="wrn.Equipment._.List." localSheetId="18" hidden="1">{#N/A,#N/A,TRUE,"COVERSHEET";#N/A,#N/A,TRUE,"LEGEND";#N/A,#N/A,TRUE,"LIST"}</definedName>
    <definedName name="wrn.Equipment._.List." localSheetId="14" hidden="1">{#N/A,#N/A,TRUE,"COVERSHEET";#N/A,#N/A,TRUE,"LEGEND";#N/A,#N/A,TRUE,"LIST"}</definedName>
    <definedName name="wrn.Equipment._.List." localSheetId="15" hidden="1">{#N/A,#N/A,TRUE,"COVERSHEET";#N/A,#N/A,TRUE,"LEGEND";#N/A,#N/A,TRUE,"LIST"}</definedName>
    <definedName name="wrn.Equipment._.List." hidden="1">{#N/A,#N/A,TRUE,"COVERSHEET";#N/A,#N/A,TRUE,"LEGEND";#N/A,#N/A,TRUE,"LIST"}</definedName>
    <definedName name="wrn.Field._.Office._.and._.Sum." localSheetId="3" hidden="1">{#N/A,#N/A,FALSE,"Field Rates";#N/A,#N/A,FALSE,"Field Sum"}</definedName>
    <definedName name="wrn.Field._.Office._.and._.Sum." localSheetId="9" hidden="1">{#N/A,#N/A,FALSE,"Field Rates";#N/A,#N/A,FALSE,"Field Sum"}</definedName>
    <definedName name="wrn.Field._.Office._.and._.Sum." localSheetId="8" hidden="1">{#N/A,#N/A,FALSE,"Field Rates";#N/A,#N/A,FALSE,"Field Sum"}</definedName>
    <definedName name="wrn.Field._.Office._.and._.Sum." localSheetId="0" hidden="1">{#N/A,#N/A,FALSE,"Field Rates";#N/A,#N/A,FALSE,"Field Sum"}</definedName>
    <definedName name="wrn.Field._.Office._.and._.Sum." localSheetId="10" hidden="1">{#N/A,#N/A,FALSE,"Field Rates";#N/A,#N/A,FALSE,"Field Sum"}</definedName>
    <definedName name="wrn.Field._.Office._.and._.Sum." localSheetId="6" hidden="1">{#N/A,#N/A,FALSE,"Field Rates";#N/A,#N/A,FALSE,"Field Sum"}</definedName>
    <definedName name="wrn.Field._.Office._.and._.Sum." localSheetId="12" hidden="1">{#N/A,#N/A,FALSE,"Field Rates";#N/A,#N/A,FALSE,"Field Sum"}</definedName>
    <definedName name="wrn.Field._.Office._.and._.Sum." localSheetId="11" hidden="1">{#N/A,#N/A,FALSE,"Field Rates";#N/A,#N/A,FALSE,"Field Sum"}</definedName>
    <definedName name="wrn.Field._.Office._.and._.Sum." localSheetId="1" hidden="1">{#N/A,#N/A,FALSE,"Field Rates";#N/A,#N/A,FALSE,"Field Sum"}</definedName>
    <definedName name="wrn.Field._.Office._.and._.Sum." localSheetId="2" hidden="1">{#N/A,#N/A,FALSE,"Field Rates";#N/A,#N/A,FALSE,"Field Sum"}</definedName>
    <definedName name="wrn.Field._.Office._.and._.Sum." localSheetId="4" hidden="1">{#N/A,#N/A,FALSE,"Field Rates";#N/A,#N/A,FALSE,"Field Sum"}</definedName>
    <definedName name="wrn.Field._.Office._.and._.Sum." localSheetId="16" hidden="1">{#N/A,#N/A,FALSE,"Field Rates";#N/A,#N/A,FALSE,"Field Sum"}</definedName>
    <definedName name="wrn.Field._.Office._.and._.Sum." localSheetId="21" hidden="1">{#N/A,#N/A,FALSE,"Field Rates";#N/A,#N/A,FALSE,"Field Sum"}</definedName>
    <definedName name="wrn.Field._.Office._.and._.Sum." localSheetId="5" hidden="1">{#N/A,#N/A,FALSE,"Field Rates";#N/A,#N/A,FALSE,"Field Sum"}</definedName>
    <definedName name="wrn.Field._.Office._.and._.Sum." localSheetId="23" hidden="1">{#N/A,#N/A,FALSE,"Field Rates";#N/A,#N/A,FALSE,"Field Sum"}</definedName>
    <definedName name="wrn.Field._.Office._.and._.Sum." localSheetId="7" hidden="1">{#N/A,#N/A,FALSE,"Field Rates";#N/A,#N/A,FALSE,"Field Sum"}</definedName>
    <definedName name="wrn.Field._.Office._.and._.Sum." localSheetId="13" hidden="1">{#N/A,#N/A,FALSE,"Field Rates";#N/A,#N/A,FALSE,"Field Sum"}</definedName>
    <definedName name="wrn.Field._.Office._.and._.Sum." localSheetId="18" hidden="1">{#N/A,#N/A,FALSE,"Field Rates";#N/A,#N/A,FALSE,"Field Sum"}</definedName>
    <definedName name="wrn.Field._.Office._.and._.Sum." localSheetId="14" hidden="1">{#N/A,#N/A,FALSE,"Field Rates";#N/A,#N/A,FALSE,"Field Sum"}</definedName>
    <definedName name="wrn.Field._.Office._.and._.Sum." localSheetId="15" hidden="1">{#N/A,#N/A,FALSE,"Field Rates";#N/A,#N/A,FALSE,"Field Sum"}</definedName>
    <definedName name="wrn.Field._.Office._.and._.Sum." hidden="1">{#N/A,#N/A,FALSE,"Field Rates";#N/A,#N/A,FALSE,"Field Sum"}</definedName>
    <definedName name="wrn.FORM." localSheetId="3" hidden="1">{#N/A,#N/A,FALSE,"FORM A";#N/A,#N/A,FALSE,"FORM D";#N/A,#N/A,FALSE,"FORM E-1";#N/A,#N/A,FALSE,"FORM E-2";#N/A,#N/A,FALSE,"FORM F";#N/A,#N/A,FALSE,"FORM G";#N/A,#N/A,FALSE,"FORM H-1";#N/A,#N/A,FALSE,"FORM H-2";#N/A,#N/A,FALSE,"FORM H-3";#N/A,#N/A,FALSE,"FORM H-4";#N/A,#N/A,FALSE,"FORM H-5";#N/A,#N/A,FALSE,"FORM I";#N/A,#N/A,FALSE,"FORM J"}</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ORM." localSheetId="4" hidden="1">{#N/A,#N/A,FALSE,"FORM A";#N/A,#N/A,FALSE,"FORM D";#N/A,#N/A,FALSE,"FORM E-1";#N/A,#N/A,FALSE,"FORM E-2";#N/A,#N/A,FALSE,"FORM F";#N/A,#N/A,FALSE,"FORM G";#N/A,#N/A,FALSE,"FORM H-1";#N/A,#N/A,FALSE,"FORM H-2";#N/A,#N/A,FALSE,"FORM H-3";#N/A,#N/A,FALSE,"FORM H-4";#N/A,#N/A,FALSE,"FORM H-5";#N/A,#N/A,FALSE,"FORM I";#N/A,#N/A,FALSE,"FORM J"}</definedName>
    <definedName name="wrn.FORM." localSheetId="16" hidden="1">{#N/A,#N/A,FALSE,"FORM A";#N/A,#N/A,FALSE,"FORM D";#N/A,#N/A,FALSE,"FORM E-1";#N/A,#N/A,FALSE,"FORM E-2";#N/A,#N/A,FALSE,"FORM F";#N/A,#N/A,FALSE,"FORM G";#N/A,#N/A,FALSE,"FORM H-1";#N/A,#N/A,FALSE,"FORM H-2";#N/A,#N/A,FALSE,"FORM H-3";#N/A,#N/A,FALSE,"FORM H-4";#N/A,#N/A,FALSE,"FORM H-5";#N/A,#N/A,FALSE,"FORM I";#N/A,#N/A,FALSE,"FORM J"}</definedName>
    <definedName name="wrn.FORM." localSheetId="21" hidden="1">{#N/A,#N/A,FALSE,"FORM A";#N/A,#N/A,FALSE,"FORM D";#N/A,#N/A,FALSE,"FORM E-1";#N/A,#N/A,FALSE,"FORM E-2";#N/A,#N/A,FALSE,"FORM F";#N/A,#N/A,FALSE,"FORM G";#N/A,#N/A,FALSE,"FORM H-1";#N/A,#N/A,FALSE,"FORM H-2";#N/A,#N/A,FALSE,"FORM H-3";#N/A,#N/A,FALSE,"FORM H-4";#N/A,#N/A,FALSE,"FORM H-5";#N/A,#N/A,FALSE,"FORM I";#N/A,#N/A,FALSE,"FORM J"}</definedName>
    <definedName name="wrn.FORM." localSheetId="5" hidden="1">{#N/A,#N/A,FALSE,"FORM A";#N/A,#N/A,FALSE,"FORM D";#N/A,#N/A,FALSE,"FORM E-1";#N/A,#N/A,FALSE,"FORM E-2";#N/A,#N/A,FALSE,"FORM F";#N/A,#N/A,FALSE,"FORM G";#N/A,#N/A,FALSE,"FORM H-1";#N/A,#N/A,FALSE,"FORM H-2";#N/A,#N/A,FALSE,"FORM H-3";#N/A,#N/A,FALSE,"FORM H-4";#N/A,#N/A,FALSE,"FORM H-5";#N/A,#N/A,FALSE,"FORM I";#N/A,#N/A,FALSE,"FORM J"}</definedName>
    <definedName name="wrn.FORM." localSheetId="13" hidden="1">{#N/A,#N/A,FALSE,"FORM A";#N/A,#N/A,FALSE,"FORM D";#N/A,#N/A,FALSE,"FORM E-1";#N/A,#N/A,FALSE,"FORM E-2";#N/A,#N/A,FALSE,"FORM F";#N/A,#N/A,FALSE,"FORM G";#N/A,#N/A,FALSE,"FORM H-1";#N/A,#N/A,FALSE,"FORM H-2";#N/A,#N/A,FALSE,"FORM H-3";#N/A,#N/A,FALSE,"FORM H-4";#N/A,#N/A,FALSE,"FORM H-5";#N/A,#N/A,FALSE,"FORM I";#N/A,#N/A,FALSE,"FORM J"}</definedName>
    <definedName name="wrn.FORM." localSheetId="14" hidden="1">{#N/A,#N/A,FALSE,"FORM A";#N/A,#N/A,FALSE,"FORM D";#N/A,#N/A,FALSE,"FORM E-1";#N/A,#N/A,FALSE,"FORM E-2";#N/A,#N/A,FALSE,"FORM F";#N/A,#N/A,FALSE,"FORM G";#N/A,#N/A,FALSE,"FORM H-1";#N/A,#N/A,FALSE,"FORM H-2";#N/A,#N/A,FALSE,"FORM H-3";#N/A,#N/A,FALSE,"FORM H-4";#N/A,#N/A,FALSE,"FORM H-5";#N/A,#N/A,FALSE,"FORM I";#N/A,#N/A,FALSE,"FORM J"}</definedName>
    <definedName name="wrn.FORM." localSheetId="15"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localSheetId="3" hidden="1">{"b",#N/A,FALSE,"B";"C 1",#N/A,FALSE,"C";"C 2",#N/A,FALSE,"C";"D 1",#N/A,FALSE,"D";"d 2",#N/A,FALSE,"D";"D 3",#N/A,FALSE,"D";"E",#N/A,FALSE,"E";"F 1",#N/A,FALSE,"F";"F 2",#N/A,FALSE,"F";"F 3",#N/A,FALSE,"F";"G 1",#N/A,FALSE,"G";"G 2",#N/A,FALSE,"G";"I 1",#N/A,FALSE,"I";"J 1",#N/A,FALSE,"J";"J 2",#N/A,FALSE,"J";"L",#N/A,FALSE,"L";"M 1",#N/A,FALSE,"M";"N",#N/A,FALSE,"N"}</definedName>
    <definedName name="wrn.full." localSheetId="9" hidden="1">{"b",#N/A,FALSE,"B";"C 1",#N/A,FALSE,"C";"C 2",#N/A,FALSE,"C";"D 1",#N/A,FALSE,"D";"d 2",#N/A,FALSE,"D";"D 3",#N/A,FALSE,"D";"E",#N/A,FALSE,"E";"F 1",#N/A,FALSE,"F";"F 2",#N/A,FALSE,"F";"F 3",#N/A,FALSE,"F";"G 1",#N/A,FALSE,"G";"G 2",#N/A,FALSE,"G";"I 1",#N/A,FALSE,"I";"J 1",#N/A,FALSE,"J";"J 2",#N/A,FALSE,"J";"L",#N/A,FALSE,"L";"M 1",#N/A,FALSE,"M";"N",#N/A,FALSE,"N"}</definedName>
    <definedName name="wrn.full." localSheetId="8" hidden="1">{"b",#N/A,FALSE,"B";"C 1",#N/A,FALSE,"C";"C 2",#N/A,FALSE,"C";"D 1",#N/A,FALSE,"D";"d 2",#N/A,FALSE,"D";"D 3",#N/A,FALSE,"D";"E",#N/A,FALSE,"E";"F 1",#N/A,FALSE,"F";"F 2",#N/A,FALSE,"F";"F 3",#N/A,FALSE,"F";"G 1",#N/A,FALSE,"G";"G 2",#N/A,FALSE,"G";"I 1",#N/A,FALSE,"I";"J 1",#N/A,FALSE,"J";"J 2",#N/A,FALSE,"J";"L",#N/A,FALSE,"L";"M 1",#N/A,FALSE,"M";"N",#N/A,FALSE,"N"}</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 localSheetId="10" hidden="1">{"b",#N/A,FALSE,"B";"C 1",#N/A,FALSE,"C";"C 2",#N/A,FALSE,"C";"D 1",#N/A,FALSE,"D";"d 2",#N/A,FALSE,"D";"D 3",#N/A,FALSE,"D";"E",#N/A,FALSE,"E";"F 1",#N/A,FALSE,"F";"F 2",#N/A,FALSE,"F";"F 3",#N/A,FALSE,"F";"G 1",#N/A,FALSE,"G";"G 2",#N/A,FALSE,"G";"I 1",#N/A,FALSE,"I";"J 1",#N/A,FALSE,"J";"J 2",#N/A,FALSE,"J";"L",#N/A,FALSE,"L";"M 1",#N/A,FALSE,"M";"N",#N/A,FALSE,"N"}</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localSheetId="12" hidden="1">{"b",#N/A,FALSE,"B";"C 1",#N/A,FALSE,"C";"C 2",#N/A,FALSE,"C";"D 1",#N/A,FALSE,"D";"d 2",#N/A,FALSE,"D";"D 3",#N/A,FALSE,"D";"E",#N/A,FALSE,"E";"F 1",#N/A,FALSE,"F";"F 2",#N/A,FALSE,"F";"F 3",#N/A,FALSE,"F";"G 1",#N/A,FALSE,"G";"G 2",#N/A,FALSE,"G";"I 1",#N/A,FALSE,"I";"J 1",#N/A,FALSE,"J";"J 2",#N/A,FALSE,"J";"L",#N/A,FALSE,"L";"M 1",#N/A,FALSE,"M";"N",#N/A,FALSE,"N"}</definedName>
    <definedName name="wrn.full." localSheetId="11" hidden="1">{"b",#N/A,FALSE,"B";"C 1",#N/A,FALSE,"C";"C 2",#N/A,FALSE,"C";"D 1",#N/A,FALSE,"D";"d 2",#N/A,FALSE,"D";"D 3",#N/A,FALSE,"D";"E",#N/A,FALSE,"E";"F 1",#N/A,FALSE,"F";"F 2",#N/A,FALSE,"F";"F 3",#N/A,FALSE,"F";"G 1",#N/A,FALSE,"G";"G 2",#N/A,FALSE,"G";"I 1",#N/A,FALSE,"I";"J 1",#N/A,FALSE,"J";"J 2",#N/A,FALSE,"J";"L",#N/A,FALSE,"L";"M 1",#N/A,FALSE,"M";"N",#N/A,FALSE,"N"}</definedName>
    <definedName name="wrn.full." localSheetId="1" hidden="1">{"b",#N/A,FALSE,"B";"C 1",#N/A,FALSE,"C";"C 2",#N/A,FALSE,"C";"D 1",#N/A,FALSE,"D";"d 2",#N/A,FALSE,"D";"D 3",#N/A,FALSE,"D";"E",#N/A,FALSE,"E";"F 1",#N/A,FALSE,"F";"F 2",#N/A,FALSE,"F";"F 3",#N/A,FALSE,"F";"G 1",#N/A,FALSE,"G";"G 2",#N/A,FALSE,"G";"I 1",#N/A,FALSE,"I";"J 1",#N/A,FALSE,"J";"J 2",#N/A,FALSE,"J";"L",#N/A,FALSE,"L";"M 1",#N/A,FALSE,"M";"N",#N/A,FALSE,"N"}</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 localSheetId="4" hidden="1">{"b",#N/A,FALSE,"B";"C 1",#N/A,FALSE,"C";"C 2",#N/A,FALSE,"C";"D 1",#N/A,FALSE,"D";"d 2",#N/A,FALSE,"D";"D 3",#N/A,FALSE,"D";"E",#N/A,FALSE,"E";"F 1",#N/A,FALSE,"F";"F 2",#N/A,FALSE,"F";"F 3",#N/A,FALSE,"F";"G 1",#N/A,FALSE,"G";"G 2",#N/A,FALSE,"G";"I 1",#N/A,FALSE,"I";"J 1",#N/A,FALSE,"J";"J 2",#N/A,FALSE,"J";"L",#N/A,FALSE,"L";"M 1",#N/A,FALSE,"M";"N",#N/A,FALSE,"N"}</definedName>
    <definedName name="wrn.full." localSheetId="16" hidden="1">{"b",#N/A,FALSE,"B";"C 1",#N/A,FALSE,"C";"C 2",#N/A,FALSE,"C";"D 1",#N/A,FALSE,"D";"d 2",#N/A,FALSE,"D";"D 3",#N/A,FALSE,"D";"E",#N/A,FALSE,"E";"F 1",#N/A,FALSE,"F";"F 2",#N/A,FALSE,"F";"F 3",#N/A,FALSE,"F";"G 1",#N/A,FALSE,"G";"G 2",#N/A,FALSE,"G";"I 1",#N/A,FALSE,"I";"J 1",#N/A,FALSE,"J";"J 2",#N/A,FALSE,"J";"L",#N/A,FALSE,"L";"M 1",#N/A,FALSE,"M";"N",#N/A,FALSE,"N"}</definedName>
    <definedName name="wrn.full." localSheetId="21" hidden="1">{"b",#N/A,FALSE,"B";"C 1",#N/A,FALSE,"C";"C 2",#N/A,FALSE,"C";"D 1",#N/A,FALSE,"D";"d 2",#N/A,FALSE,"D";"D 3",#N/A,FALSE,"D";"E",#N/A,FALSE,"E";"F 1",#N/A,FALSE,"F";"F 2",#N/A,FALSE,"F";"F 3",#N/A,FALSE,"F";"G 1",#N/A,FALSE,"G";"G 2",#N/A,FALSE,"G";"I 1",#N/A,FALSE,"I";"J 1",#N/A,FALSE,"J";"J 2",#N/A,FALSE,"J";"L",#N/A,FALSE,"L";"M 1",#N/A,FALSE,"M";"N",#N/A,FALSE,"N"}</definedName>
    <definedName name="wrn.full." localSheetId="5" hidden="1">{"b",#N/A,FALSE,"B";"C 1",#N/A,FALSE,"C";"C 2",#N/A,FALSE,"C";"D 1",#N/A,FALSE,"D";"d 2",#N/A,FALSE,"D";"D 3",#N/A,FALSE,"D";"E",#N/A,FALSE,"E";"F 1",#N/A,FALSE,"F";"F 2",#N/A,FALSE,"F";"F 3",#N/A,FALSE,"F";"G 1",#N/A,FALSE,"G";"G 2",#N/A,FALSE,"G";"I 1",#N/A,FALSE,"I";"J 1",#N/A,FALSE,"J";"J 2",#N/A,FALSE,"J";"L",#N/A,FALSE,"L";"M 1",#N/A,FALSE,"M";"N",#N/A,FALSE,"N"}</definedName>
    <definedName name="wrn.full." localSheetId="23" hidden="1">{"b",#N/A,FALSE,"B";"C 1",#N/A,FALSE,"C";"C 2",#N/A,FALSE,"C";"D 1",#N/A,FALSE,"D";"d 2",#N/A,FALSE,"D";"D 3",#N/A,FALSE,"D";"E",#N/A,FALSE,"E";"F 1",#N/A,FALSE,"F";"F 2",#N/A,FALSE,"F";"F 3",#N/A,FALSE,"F";"G 1",#N/A,FALSE,"G";"G 2",#N/A,FALSE,"G";"I 1",#N/A,FALSE,"I";"J 1",#N/A,FALSE,"J";"J 2",#N/A,FALSE,"J";"L",#N/A,FALSE,"L";"M 1",#N/A,FALSE,"M";"N",#N/A,FALSE,"N"}</definedName>
    <definedName name="wrn.full." localSheetId="7" hidden="1">{"b",#N/A,FALSE,"B";"C 1",#N/A,FALSE,"C";"C 2",#N/A,FALSE,"C";"D 1",#N/A,FALSE,"D";"d 2",#N/A,FALSE,"D";"D 3",#N/A,FALSE,"D";"E",#N/A,FALSE,"E";"F 1",#N/A,FALSE,"F";"F 2",#N/A,FALSE,"F";"F 3",#N/A,FALSE,"F";"G 1",#N/A,FALSE,"G";"G 2",#N/A,FALSE,"G";"I 1",#N/A,FALSE,"I";"J 1",#N/A,FALSE,"J";"J 2",#N/A,FALSE,"J";"L",#N/A,FALSE,"L";"M 1",#N/A,FALSE,"M";"N",#N/A,FALSE,"N"}</definedName>
    <definedName name="wrn.full." localSheetId="13" hidden="1">{"b",#N/A,FALSE,"B";"C 1",#N/A,FALSE,"C";"C 2",#N/A,FALSE,"C";"D 1",#N/A,FALSE,"D";"d 2",#N/A,FALSE,"D";"D 3",#N/A,FALSE,"D";"E",#N/A,FALSE,"E";"F 1",#N/A,FALSE,"F";"F 2",#N/A,FALSE,"F";"F 3",#N/A,FALSE,"F";"G 1",#N/A,FALSE,"G";"G 2",#N/A,FALSE,"G";"I 1",#N/A,FALSE,"I";"J 1",#N/A,FALSE,"J";"J 2",#N/A,FALSE,"J";"L",#N/A,FALSE,"L";"M 1",#N/A,FALSE,"M";"N",#N/A,FALSE,"N"}</definedName>
    <definedName name="wrn.full." localSheetId="18" hidden="1">{"b",#N/A,FALSE,"B";"C 1",#N/A,FALSE,"C";"C 2",#N/A,FALSE,"C";"D 1",#N/A,FALSE,"D";"d 2",#N/A,FALSE,"D";"D 3",#N/A,FALSE,"D";"E",#N/A,FALSE,"E";"F 1",#N/A,FALSE,"F";"F 2",#N/A,FALSE,"F";"F 3",#N/A,FALSE,"F";"G 1",#N/A,FALSE,"G";"G 2",#N/A,FALSE,"G";"I 1",#N/A,FALSE,"I";"J 1",#N/A,FALSE,"J";"J 2",#N/A,FALSE,"J";"L",#N/A,FALSE,"L";"M 1",#N/A,FALSE,"M";"N",#N/A,FALSE,"N"}</definedName>
    <definedName name="wrn.full." localSheetId="14" hidden="1">{"b",#N/A,FALSE,"B";"C 1",#N/A,FALSE,"C";"C 2",#N/A,FALSE,"C";"D 1",#N/A,FALSE,"D";"d 2",#N/A,FALSE,"D";"D 3",#N/A,FALSE,"D";"E",#N/A,FALSE,"E";"F 1",#N/A,FALSE,"F";"F 2",#N/A,FALSE,"F";"F 3",#N/A,FALSE,"F";"G 1",#N/A,FALSE,"G";"G 2",#N/A,FALSE,"G";"I 1",#N/A,FALSE,"I";"J 1",#N/A,FALSE,"J";"J 2",#N/A,FALSE,"J";"L",#N/A,FALSE,"L";"M 1",#N/A,FALSE,"M";"N",#N/A,FALSE,"N"}</definedName>
    <definedName name="wrn.full." localSheetId="15"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HO._.Rates._.and._.Sum." localSheetId="3" hidden="1">{#N/A,#N/A,FALSE,"HO Rates";#N/A,#N/A,FALSE,"HO Sum"}</definedName>
    <definedName name="wrn.HO._.Rates._.and._.Sum." localSheetId="9" hidden="1">{#N/A,#N/A,FALSE,"HO Rates";#N/A,#N/A,FALSE,"HO Sum"}</definedName>
    <definedName name="wrn.HO._.Rates._.and._.Sum." localSheetId="8" hidden="1">{#N/A,#N/A,FALSE,"HO Rates";#N/A,#N/A,FALSE,"HO Sum"}</definedName>
    <definedName name="wrn.HO._.Rates._.and._.Sum." localSheetId="0" hidden="1">{#N/A,#N/A,FALSE,"HO Rates";#N/A,#N/A,FALSE,"HO Sum"}</definedName>
    <definedName name="wrn.HO._.Rates._.and._.Sum." localSheetId="10" hidden="1">{#N/A,#N/A,FALSE,"HO Rates";#N/A,#N/A,FALSE,"HO Sum"}</definedName>
    <definedName name="wrn.HO._.Rates._.and._.Sum." localSheetId="6" hidden="1">{#N/A,#N/A,FALSE,"HO Rates";#N/A,#N/A,FALSE,"HO Sum"}</definedName>
    <definedName name="wrn.HO._.Rates._.and._.Sum." localSheetId="12" hidden="1">{#N/A,#N/A,FALSE,"HO Rates";#N/A,#N/A,FALSE,"HO Sum"}</definedName>
    <definedName name="wrn.HO._.Rates._.and._.Sum." localSheetId="11" hidden="1">{#N/A,#N/A,FALSE,"HO Rates";#N/A,#N/A,FALSE,"HO Sum"}</definedName>
    <definedName name="wrn.HO._.Rates._.and._.Sum." localSheetId="1" hidden="1">{#N/A,#N/A,FALSE,"HO Rates";#N/A,#N/A,FALSE,"HO Sum"}</definedName>
    <definedName name="wrn.HO._.Rates._.and._.Sum." localSheetId="2" hidden="1">{#N/A,#N/A,FALSE,"HO Rates";#N/A,#N/A,FALSE,"HO Sum"}</definedName>
    <definedName name="wrn.HO._.Rates._.and._.Sum." localSheetId="4" hidden="1">{#N/A,#N/A,FALSE,"HO Rates";#N/A,#N/A,FALSE,"HO Sum"}</definedName>
    <definedName name="wrn.HO._.Rates._.and._.Sum." localSheetId="16" hidden="1">{#N/A,#N/A,FALSE,"HO Rates";#N/A,#N/A,FALSE,"HO Sum"}</definedName>
    <definedName name="wrn.HO._.Rates._.and._.Sum." localSheetId="21" hidden="1">{#N/A,#N/A,FALSE,"HO Rates";#N/A,#N/A,FALSE,"HO Sum"}</definedName>
    <definedName name="wrn.HO._.Rates._.and._.Sum." localSheetId="5" hidden="1">{#N/A,#N/A,FALSE,"HO Rates";#N/A,#N/A,FALSE,"HO Sum"}</definedName>
    <definedName name="wrn.HO._.Rates._.and._.Sum." localSheetId="23" hidden="1">{#N/A,#N/A,FALSE,"HO Rates";#N/A,#N/A,FALSE,"HO Sum"}</definedName>
    <definedName name="wrn.HO._.Rates._.and._.Sum." localSheetId="7" hidden="1">{#N/A,#N/A,FALSE,"HO Rates";#N/A,#N/A,FALSE,"HO Sum"}</definedName>
    <definedName name="wrn.HO._.Rates._.and._.Sum." localSheetId="13" hidden="1">{#N/A,#N/A,FALSE,"HO Rates";#N/A,#N/A,FALSE,"HO Sum"}</definedName>
    <definedName name="wrn.HO._.Rates._.and._.Sum." localSheetId="18" hidden="1">{#N/A,#N/A,FALSE,"HO Rates";#N/A,#N/A,FALSE,"HO Sum"}</definedName>
    <definedName name="wrn.HO._.Rates._.and._.Sum." localSheetId="14" hidden="1">{#N/A,#N/A,FALSE,"HO Rates";#N/A,#N/A,FALSE,"HO Sum"}</definedName>
    <definedName name="wrn.HO._.Rates._.and._.Sum." localSheetId="15" hidden="1">{#N/A,#N/A,FALSE,"HO Rates";#N/A,#N/A,FALSE,"HO Sum"}</definedName>
    <definedName name="wrn.HO._.Rates._.and._.Sum." hidden="1">{#N/A,#N/A,FALSE,"HO Rates";#N/A,#N/A,FALSE,"HO Sum"}</definedName>
    <definedName name="wrn.LIST." localSheetId="3" hidden="1">{#N/A,#N/A,FALSE,"AGITATE";#N/A,#N/A,FALSE,"DRYER";#N/A,#N/A,FALSE,"EXCH";#N/A,#N/A,FALSE,"FILTER";#N/A,#N/A,FALSE,"FURN";#N/A,#N/A,FALSE,"BLOW";#N/A,#N/A,FALSE,"PUMP";#N/A,#N/A,FALSE,"REACT";#N/A,#N/A,FALSE,"TOWER";#N/A,#N/A,FALSE,"TANK";#N/A,#N/A,FALSE,"DRUM";#N/A,#N/A,FALSE,"EXPAND";#N/A,#N/A,FALSE,"GEN";#N/A,#N/A,FALSE,"COVER";#N/A,#N/A,FALSE,"INDEX"}</definedName>
    <definedName name="wrn.LIST." localSheetId="9" hidden="1">{#N/A,#N/A,FALSE,"AGITATE";#N/A,#N/A,FALSE,"DRYER";#N/A,#N/A,FALSE,"EXCH";#N/A,#N/A,FALSE,"FILTER";#N/A,#N/A,FALSE,"FURN";#N/A,#N/A,FALSE,"BLOW";#N/A,#N/A,FALSE,"PUMP";#N/A,#N/A,FALSE,"REACT";#N/A,#N/A,FALSE,"TOWER";#N/A,#N/A,FALSE,"TANK";#N/A,#N/A,FALSE,"DRUM";#N/A,#N/A,FALSE,"EXPAND";#N/A,#N/A,FALSE,"GEN";#N/A,#N/A,FALSE,"COVER";#N/A,#N/A,FALSE,"INDEX"}</definedName>
    <definedName name="wrn.LIST." localSheetId="8" hidden="1">{#N/A,#N/A,FALSE,"AGITATE";#N/A,#N/A,FALSE,"DRYER";#N/A,#N/A,FALSE,"EXCH";#N/A,#N/A,FALSE,"FILTER";#N/A,#N/A,FALSE,"FURN";#N/A,#N/A,FALSE,"BLOW";#N/A,#N/A,FALSE,"PUMP";#N/A,#N/A,FALSE,"REACT";#N/A,#N/A,FALSE,"TOWER";#N/A,#N/A,FALSE,"TANK";#N/A,#N/A,FALSE,"DRUM";#N/A,#N/A,FALSE,"EXPAND";#N/A,#N/A,FALSE,"GEN";#N/A,#N/A,FALSE,"COVER";#N/A,#N/A,FALSE,"INDEX"}</definedName>
    <definedName name="wrn.LIST." localSheetId="0" hidden="1">{#N/A,#N/A,FALSE,"AGITATE";#N/A,#N/A,FALSE,"DRYER";#N/A,#N/A,FALSE,"EXCH";#N/A,#N/A,FALSE,"FILTER";#N/A,#N/A,FALSE,"FURN";#N/A,#N/A,FALSE,"BLOW";#N/A,#N/A,FALSE,"PUMP";#N/A,#N/A,FALSE,"REACT";#N/A,#N/A,FALSE,"TOWER";#N/A,#N/A,FALSE,"TANK";#N/A,#N/A,FALSE,"DRUM";#N/A,#N/A,FALSE,"EXPAND";#N/A,#N/A,FALSE,"GEN";#N/A,#N/A,FALSE,"COVER";#N/A,#N/A,FALSE,"INDEX"}</definedName>
    <definedName name="wrn.LIST." localSheetId="10" hidden="1">{#N/A,#N/A,FALSE,"AGITATE";#N/A,#N/A,FALSE,"DRYER";#N/A,#N/A,FALSE,"EXCH";#N/A,#N/A,FALSE,"FILTER";#N/A,#N/A,FALSE,"FURN";#N/A,#N/A,FALSE,"BLOW";#N/A,#N/A,FALSE,"PUMP";#N/A,#N/A,FALSE,"REACT";#N/A,#N/A,FALSE,"TOWER";#N/A,#N/A,FALSE,"TANK";#N/A,#N/A,FALSE,"DRUM";#N/A,#N/A,FALSE,"EXPAND";#N/A,#N/A,FALSE,"GEN";#N/A,#N/A,FALSE,"COVER";#N/A,#N/A,FALSE,"INDEX"}</definedName>
    <definedName name="wrn.LIST." localSheetId="6" hidden="1">{#N/A,#N/A,FALSE,"AGITATE";#N/A,#N/A,FALSE,"DRYER";#N/A,#N/A,FALSE,"EXCH";#N/A,#N/A,FALSE,"FILTER";#N/A,#N/A,FALSE,"FURN";#N/A,#N/A,FALSE,"BLOW";#N/A,#N/A,FALSE,"PUMP";#N/A,#N/A,FALSE,"REACT";#N/A,#N/A,FALSE,"TOWER";#N/A,#N/A,FALSE,"TANK";#N/A,#N/A,FALSE,"DRUM";#N/A,#N/A,FALSE,"EXPAND";#N/A,#N/A,FALSE,"GEN";#N/A,#N/A,FALSE,"COVER";#N/A,#N/A,FALSE,"INDEX"}</definedName>
    <definedName name="wrn.LIST." localSheetId="12" hidden="1">{#N/A,#N/A,FALSE,"AGITATE";#N/A,#N/A,FALSE,"DRYER";#N/A,#N/A,FALSE,"EXCH";#N/A,#N/A,FALSE,"FILTER";#N/A,#N/A,FALSE,"FURN";#N/A,#N/A,FALSE,"BLOW";#N/A,#N/A,FALSE,"PUMP";#N/A,#N/A,FALSE,"REACT";#N/A,#N/A,FALSE,"TOWER";#N/A,#N/A,FALSE,"TANK";#N/A,#N/A,FALSE,"DRUM";#N/A,#N/A,FALSE,"EXPAND";#N/A,#N/A,FALSE,"GEN";#N/A,#N/A,FALSE,"COVER";#N/A,#N/A,FALSE,"INDEX"}</definedName>
    <definedName name="wrn.LIST." localSheetId="11" hidden="1">{#N/A,#N/A,FALSE,"AGITATE";#N/A,#N/A,FALSE,"DRYER";#N/A,#N/A,FALSE,"EXCH";#N/A,#N/A,FALSE,"FILTER";#N/A,#N/A,FALSE,"FURN";#N/A,#N/A,FALSE,"BLOW";#N/A,#N/A,FALSE,"PUMP";#N/A,#N/A,FALSE,"REACT";#N/A,#N/A,FALSE,"TOWER";#N/A,#N/A,FALSE,"TANK";#N/A,#N/A,FALSE,"DRUM";#N/A,#N/A,FALSE,"EXPAND";#N/A,#N/A,FALSE,"GEN";#N/A,#N/A,FALSE,"COVER";#N/A,#N/A,FALSE,"INDEX"}</definedName>
    <definedName name="wrn.LIST." localSheetId="1" hidden="1">{#N/A,#N/A,FALSE,"AGITATE";#N/A,#N/A,FALSE,"DRYER";#N/A,#N/A,FALSE,"EXCH";#N/A,#N/A,FALSE,"FILTER";#N/A,#N/A,FALSE,"FURN";#N/A,#N/A,FALSE,"BLOW";#N/A,#N/A,FALSE,"PUMP";#N/A,#N/A,FALSE,"REACT";#N/A,#N/A,FALSE,"TOWER";#N/A,#N/A,FALSE,"TANK";#N/A,#N/A,FALSE,"DRUM";#N/A,#N/A,FALSE,"EXPAND";#N/A,#N/A,FALSE,"GEN";#N/A,#N/A,FALSE,"COVER";#N/A,#N/A,FALSE,"INDEX"}</definedName>
    <definedName name="wrn.LIST." localSheetId="2" hidden="1">{#N/A,#N/A,FALSE,"AGITATE";#N/A,#N/A,FALSE,"DRYER";#N/A,#N/A,FALSE,"EXCH";#N/A,#N/A,FALSE,"FILTER";#N/A,#N/A,FALSE,"FURN";#N/A,#N/A,FALSE,"BLOW";#N/A,#N/A,FALSE,"PUMP";#N/A,#N/A,FALSE,"REACT";#N/A,#N/A,FALSE,"TOWER";#N/A,#N/A,FALSE,"TANK";#N/A,#N/A,FALSE,"DRUM";#N/A,#N/A,FALSE,"EXPAND";#N/A,#N/A,FALSE,"GEN";#N/A,#N/A,FALSE,"COVER";#N/A,#N/A,FALSE,"INDEX"}</definedName>
    <definedName name="wrn.LIST." localSheetId="4" hidden="1">{#N/A,#N/A,FALSE,"AGITATE";#N/A,#N/A,FALSE,"DRYER";#N/A,#N/A,FALSE,"EXCH";#N/A,#N/A,FALSE,"FILTER";#N/A,#N/A,FALSE,"FURN";#N/A,#N/A,FALSE,"BLOW";#N/A,#N/A,FALSE,"PUMP";#N/A,#N/A,FALSE,"REACT";#N/A,#N/A,FALSE,"TOWER";#N/A,#N/A,FALSE,"TANK";#N/A,#N/A,FALSE,"DRUM";#N/A,#N/A,FALSE,"EXPAND";#N/A,#N/A,FALSE,"GEN";#N/A,#N/A,FALSE,"COVER";#N/A,#N/A,FALSE,"INDEX"}</definedName>
    <definedName name="wrn.LIST." localSheetId="16" hidden="1">{#N/A,#N/A,FALSE,"AGITATE";#N/A,#N/A,FALSE,"DRYER";#N/A,#N/A,FALSE,"EXCH";#N/A,#N/A,FALSE,"FILTER";#N/A,#N/A,FALSE,"FURN";#N/A,#N/A,FALSE,"BLOW";#N/A,#N/A,FALSE,"PUMP";#N/A,#N/A,FALSE,"REACT";#N/A,#N/A,FALSE,"TOWER";#N/A,#N/A,FALSE,"TANK";#N/A,#N/A,FALSE,"DRUM";#N/A,#N/A,FALSE,"EXPAND";#N/A,#N/A,FALSE,"GEN";#N/A,#N/A,FALSE,"COVER";#N/A,#N/A,FALSE,"INDEX"}</definedName>
    <definedName name="wrn.LIST." localSheetId="21" hidden="1">{#N/A,#N/A,FALSE,"AGITATE";#N/A,#N/A,FALSE,"DRYER";#N/A,#N/A,FALSE,"EXCH";#N/A,#N/A,FALSE,"FILTER";#N/A,#N/A,FALSE,"FURN";#N/A,#N/A,FALSE,"BLOW";#N/A,#N/A,FALSE,"PUMP";#N/A,#N/A,FALSE,"REACT";#N/A,#N/A,FALSE,"TOWER";#N/A,#N/A,FALSE,"TANK";#N/A,#N/A,FALSE,"DRUM";#N/A,#N/A,FALSE,"EXPAND";#N/A,#N/A,FALSE,"GEN";#N/A,#N/A,FALSE,"COVER";#N/A,#N/A,FALSE,"INDEX"}</definedName>
    <definedName name="wrn.LIST." localSheetId="5" hidden="1">{#N/A,#N/A,FALSE,"AGITATE";#N/A,#N/A,FALSE,"DRYER";#N/A,#N/A,FALSE,"EXCH";#N/A,#N/A,FALSE,"FILTER";#N/A,#N/A,FALSE,"FURN";#N/A,#N/A,FALSE,"BLOW";#N/A,#N/A,FALSE,"PUMP";#N/A,#N/A,FALSE,"REACT";#N/A,#N/A,FALSE,"TOWER";#N/A,#N/A,FALSE,"TANK";#N/A,#N/A,FALSE,"DRUM";#N/A,#N/A,FALSE,"EXPAND";#N/A,#N/A,FALSE,"GEN";#N/A,#N/A,FALSE,"COVER";#N/A,#N/A,FALSE,"INDEX"}</definedName>
    <definedName name="wrn.LIST." localSheetId="23" hidden="1">{#N/A,#N/A,FALSE,"AGITATE";#N/A,#N/A,FALSE,"DRYER";#N/A,#N/A,FALSE,"EXCH";#N/A,#N/A,FALSE,"FILTER";#N/A,#N/A,FALSE,"FURN";#N/A,#N/A,FALSE,"BLOW";#N/A,#N/A,FALSE,"PUMP";#N/A,#N/A,FALSE,"REACT";#N/A,#N/A,FALSE,"TOWER";#N/A,#N/A,FALSE,"TANK";#N/A,#N/A,FALSE,"DRUM";#N/A,#N/A,FALSE,"EXPAND";#N/A,#N/A,FALSE,"GEN";#N/A,#N/A,FALSE,"COVER";#N/A,#N/A,FALSE,"INDEX"}</definedName>
    <definedName name="wrn.LIST." localSheetId="7" hidden="1">{#N/A,#N/A,FALSE,"AGITATE";#N/A,#N/A,FALSE,"DRYER";#N/A,#N/A,FALSE,"EXCH";#N/A,#N/A,FALSE,"FILTER";#N/A,#N/A,FALSE,"FURN";#N/A,#N/A,FALSE,"BLOW";#N/A,#N/A,FALSE,"PUMP";#N/A,#N/A,FALSE,"REACT";#N/A,#N/A,FALSE,"TOWER";#N/A,#N/A,FALSE,"TANK";#N/A,#N/A,FALSE,"DRUM";#N/A,#N/A,FALSE,"EXPAND";#N/A,#N/A,FALSE,"GEN";#N/A,#N/A,FALSE,"COVER";#N/A,#N/A,FALSE,"INDEX"}</definedName>
    <definedName name="wrn.LIST." localSheetId="13" hidden="1">{#N/A,#N/A,FALSE,"AGITATE";#N/A,#N/A,FALSE,"DRYER";#N/A,#N/A,FALSE,"EXCH";#N/A,#N/A,FALSE,"FILTER";#N/A,#N/A,FALSE,"FURN";#N/A,#N/A,FALSE,"BLOW";#N/A,#N/A,FALSE,"PUMP";#N/A,#N/A,FALSE,"REACT";#N/A,#N/A,FALSE,"TOWER";#N/A,#N/A,FALSE,"TANK";#N/A,#N/A,FALSE,"DRUM";#N/A,#N/A,FALSE,"EXPAND";#N/A,#N/A,FALSE,"GEN";#N/A,#N/A,FALSE,"COVER";#N/A,#N/A,FALSE,"INDEX"}</definedName>
    <definedName name="wrn.LIST." localSheetId="18" hidden="1">{#N/A,#N/A,FALSE,"AGITATE";#N/A,#N/A,FALSE,"DRYER";#N/A,#N/A,FALSE,"EXCH";#N/A,#N/A,FALSE,"FILTER";#N/A,#N/A,FALSE,"FURN";#N/A,#N/A,FALSE,"BLOW";#N/A,#N/A,FALSE,"PUMP";#N/A,#N/A,FALSE,"REACT";#N/A,#N/A,FALSE,"TOWER";#N/A,#N/A,FALSE,"TANK";#N/A,#N/A,FALSE,"DRUM";#N/A,#N/A,FALSE,"EXPAND";#N/A,#N/A,FALSE,"GEN";#N/A,#N/A,FALSE,"COVER";#N/A,#N/A,FALSE,"INDEX"}</definedName>
    <definedName name="wrn.LIST." localSheetId="14" hidden="1">{#N/A,#N/A,FALSE,"AGITATE";#N/A,#N/A,FALSE,"DRYER";#N/A,#N/A,FALSE,"EXCH";#N/A,#N/A,FALSE,"FILTER";#N/A,#N/A,FALSE,"FURN";#N/A,#N/A,FALSE,"BLOW";#N/A,#N/A,FALSE,"PUMP";#N/A,#N/A,FALSE,"REACT";#N/A,#N/A,FALSE,"TOWER";#N/A,#N/A,FALSE,"TANK";#N/A,#N/A,FALSE,"DRUM";#N/A,#N/A,FALSE,"EXPAND";#N/A,#N/A,FALSE,"GEN";#N/A,#N/A,FALSE,"COVER";#N/A,#N/A,FALSE,"INDEX"}</definedName>
    <definedName name="wrn.LIST." localSheetId="15" hidden="1">{#N/A,#N/A,FALSE,"AGITATE";#N/A,#N/A,FALSE,"DRYER";#N/A,#N/A,FALSE,"EXCH";#N/A,#N/A,FALSE,"FILTER";#N/A,#N/A,FALSE,"FURN";#N/A,#N/A,FALSE,"BLOW";#N/A,#N/A,FALSE,"PUMP";#N/A,#N/A,FALSE,"REACT";#N/A,#N/A,FALSE,"TOWER";#N/A,#N/A,FALSE,"TANK";#N/A,#N/A,FALSE,"DRUM";#N/A,#N/A,FALSE,"EXPAND";#N/A,#N/A,FALSE,"GEN";#N/A,#N/A,FALSE,"COVER";#N/A,#N/A,FALSE,"INDEX"}</definedName>
    <definedName name="wrn.LIST." hidden="1">{#N/A,#N/A,FALSE,"AGITATE";#N/A,#N/A,FALSE,"DRYER";#N/A,#N/A,FALSE,"EXCH";#N/A,#N/A,FALSE,"FILTER";#N/A,#N/A,FALSE,"FURN";#N/A,#N/A,FALSE,"BLOW";#N/A,#N/A,FALSE,"PUMP";#N/A,#N/A,FALSE,"REACT";#N/A,#N/A,FALSE,"TOWER";#N/A,#N/A,FALSE,"TANK";#N/A,#N/A,FALSE,"DRUM";#N/A,#N/A,FALSE,"EXPAND";#N/A,#N/A,FALSE,"GEN";#N/A,#N/A,FALSE,"COVER";#N/A,#N/A,FALSE,"INDEX"}</definedName>
    <definedName name="wrn.Main._.Summary."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localSheetId="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localSheetId="16"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localSheetId="21"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localSheetId="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localSheetId="1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localSheetId="14"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localSheetId="15"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npower._.Details." localSheetId="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8"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0"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2"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4"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5"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7"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8"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4"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5"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hr_Sum." localSheetId="3" hidden="1">{#N/A,#N/A,TRUE,"Mhr_Sum"}</definedName>
    <definedName name="wrn.Mhr_Sum." localSheetId="9" hidden="1">{#N/A,#N/A,TRUE,"Mhr_Sum"}</definedName>
    <definedName name="wrn.Mhr_Sum." localSheetId="8" hidden="1">{#N/A,#N/A,TRUE,"Mhr_Sum"}</definedName>
    <definedName name="wrn.Mhr_Sum." localSheetId="0" hidden="1">{#N/A,#N/A,TRUE,"Mhr_Sum"}</definedName>
    <definedName name="wrn.Mhr_Sum." localSheetId="10" hidden="1">{#N/A,#N/A,TRUE,"Mhr_Sum"}</definedName>
    <definedName name="wrn.Mhr_Sum." localSheetId="6" hidden="1">{#N/A,#N/A,TRUE,"Mhr_Sum"}</definedName>
    <definedName name="wrn.Mhr_Sum." localSheetId="12" hidden="1">{#N/A,#N/A,TRUE,"Mhr_Sum"}</definedName>
    <definedName name="wrn.Mhr_Sum." localSheetId="11" hidden="1">{#N/A,#N/A,TRUE,"Mhr_Sum"}</definedName>
    <definedName name="wrn.Mhr_Sum." localSheetId="1" hidden="1">{#N/A,#N/A,TRUE,"Mhr_Sum"}</definedName>
    <definedName name="wrn.Mhr_Sum." localSheetId="2" hidden="1">{#N/A,#N/A,TRUE,"Mhr_Sum"}</definedName>
    <definedName name="wrn.Mhr_Sum." localSheetId="4" hidden="1">{#N/A,#N/A,TRUE,"Mhr_Sum"}</definedName>
    <definedName name="wrn.Mhr_Sum." localSheetId="16" hidden="1">{#N/A,#N/A,TRUE,"Mhr_Sum"}</definedName>
    <definedName name="wrn.Mhr_Sum." localSheetId="21" hidden="1">{#N/A,#N/A,TRUE,"Mhr_Sum"}</definedName>
    <definedName name="wrn.Mhr_Sum." localSheetId="5" hidden="1">{#N/A,#N/A,TRUE,"Mhr_Sum"}</definedName>
    <definedName name="wrn.Mhr_Sum." localSheetId="23" hidden="1">{#N/A,#N/A,TRUE,"Mhr_Sum"}</definedName>
    <definedName name="wrn.Mhr_Sum." localSheetId="7" hidden="1">{#N/A,#N/A,TRUE,"Mhr_Sum"}</definedName>
    <definedName name="wrn.Mhr_Sum." localSheetId="13" hidden="1">{#N/A,#N/A,TRUE,"Mhr_Sum"}</definedName>
    <definedName name="wrn.Mhr_Sum." localSheetId="18" hidden="1">{#N/A,#N/A,TRUE,"Mhr_Sum"}</definedName>
    <definedName name="wrn.Mhr_Sum." localSheetId="14" hidden="1">{#N/A,#N/A,TRUE,"Mhr_Sum"}</definedName>
    <definedName name="wrn.Mhr_Sum." localSheetId="15" hidden="1">{#N/A,#N/A,TRUE,"Mhr_Sum"}</definedName>
    <definedName name="wrn.Mhr_Sum." hidden="1">{#N/A,#N/A,TRUE,"Mhr_Sum"}</definedName>
    <definedName name="wrn.mhr_summ." localSheetId="3" hidden="1">{#N/A,#N/A,FALSE,"Mhr_Sum"}</definedName>
    <definedName name="wrn.mhr_summ." localSheetId="9" hidden="1">{#N/A,#N/A,FALSE,"Mhr_Sum"}</definedName>
    <definedName name="wrn.mhr_summ." localSheetId="8" hidden="1">{#N/A,#N/A,FALSE,"Mhr_Sum"}</definedName>
    <definedName name="wrn.mhr_summ." localSheetId="0" hidden="1">{#N/A,#N/A,FALSE,"Mhr_Sum"}</definedName>
    <definedName name="wrn.mhr_summ." localSheetId="10" hidden="1">{#N/A,#N/A,FALSE,"Mhr_Sum"}</definedName>
    <definedName name="wrn.mhr_summ." localSheetId="6" hidden="1">{#N/A,#N/A,FALSE,"Mhr_Sum"}</definedName>
    <definedName name="wrn.mhr_summ." localSheetId="12" hidden="1">{#N/A,#N/A,FALSE,"Mhr_Sum"}</definedName>
    <definedName name="wrn.mhr_summ." localSheetId="11" hidden="1">{#N/A,#N/A,FALSE,"Mhr_Sum"}</definedName>
    <definedName name="wrn.mhr_summ." localSheetId="1" hidden="1">{#N/A,#N/A,FALSE,"Mhr_Sum"}</definedName>
    <definedName name="wrn.mhr_summ." localSheetId="2" hidden="1">{#N/A,#N/A,FALSE,"Mhr_Sum"}</definedName>
    <definedName name="wrn.mhr_summ." localSheetId="4" hidden="1">{#N/A,#N/A,FALSE,"Mhr_Sum"}</definedName>
    <definedName name="wrn.mhr_summ." localSheetId="16" hidden="1">{#N/A,#N/A,FALSE,"Mhr_Sum"}</definedName>
    <definedName name="wrn.mhr_summ." localSheetId="21" hidden="1">{#N/A,#N/A,FALSE,"Mhr_Sum"}</definedName>
    <definedName name="wrn.mhr_summ." localSheetId="5" hidden="1">{#N/A,#N/A,FALSE,"Mhr_Sum"}</definedName>
    <definedName name="wrn.mhr_summ." localSheetId="23" hidden="1">{#N/A,#N/A,FALSE,"Mhr_Sum"}</definedName>
    <definedName name="wrn.mhr_summ." localSheetId="7" hidden="1">{#N/A,#N/A,FALSE,"Mhr_Sum"}</definedName>
    <definedName name="wrn.mhr_summ." localSheetId="13" hidden="1">{#N/A,#N/A,FALSE,"Mhr_Sum"}</definedName>
    <definedName name="wrn.mhr_summ." localSheetId="18" hidden="1">{#N/A,#N/A,FALSE,"Mhr_Sum"}</definedName>
    <definedName name="wrn.mhr_summ." localSheetId="14" hidden="1">{#N/A,#N/A,FALSE,"Mhr_Sum"}</definedName>
    <definedName name="wrn.mhr_summ." localSheetId="15" hidden="1">{#N/A,#N/A,FALSE,"Mhr_Sum"}</definedName>
    <definedName name="wrn.mhr_summ." hidden="1">{#N/A,#N/A,FALSE,"Mhr_Sum"}</definedName>
    <definedName name="wrn.Mhr_Tot." localSheetId="3" hidden="1">{#N/A,#N/A,TRUE,"Mhr_Sum"}</definedName>
    <definedName name="wrn.Mhr_Tot." localSheetId="9" hidden="1">{#N/A,#N/A,TRUE,"Mhr_Sum"}</definedName>
    <definedName name="wrn.Mhr_Tot." localSheetId="8" hidden="1">{#N/A,#N/A,TRUE,"Mhr_Sum"}</definedName>
    <definedName name="wrn.Mhr_Tot." localSheetId="0" hidden="1">{#N/A,#N/A,TRUE,"Mhr_Sum"}</definedName>
    <definedName name="wrn.Mhr_Tot." localSheetId="10" hidden="1">{#N/A,#N/A,TRUE,"Mhr_Sum"}</definedName>
    <definedName name="wrn.Mhr_Tot." localSheetId="6" hidden="1">{#N/A,#N/A,TRUE,"Mhr_Sum"}</definedName>
    <definedName name="wrn.Mhr_Tot." localSheetId="12" hidden="1">{#N/A,#N/A,TRUE,"Mhr_Sum"}</definedName>
    <definedName name="wrn.Mhr_Tot." localSheetId="11" hidden="1">{#N/A,#N/A,TRUE,"Mhr_Sum"}</definedName>
    <definedName name="wrn.Mhr_Tot." localSheetId="1" hidden="1">{#N/A,#N/A,TRUE,"Mhr_Sum"}</definedName>
    <definedName name="wrn.Mhr_Tot." localSheetId="2" hidden="1">{#N/A,#N/A,TRUE,"Mhr_Sum"}</definedName>
    <definedName name="wrn.Mhr_Tot." localSheetId="4" hidden="1">{#N/A,#N/A,TRUE,"Mhr_Sum"}</definedName>
    <definedName name="wrn.Mhr_Tot." localSheetId="16" hidden="1">{#N/A,#N/A,TRUE,"Mhr_Sum"}</definedName>
    <definedName name="wrn.Mhr_Tot." localSheetId="21" hidden="1">{#N/A,#N/A,TRUE,"Mhr_Sum"}</definedName>
    <definedName name="wrn.Mhr_Tot." localSheetId="5" hidden="1">{#N/A,#N/A,TRUE,"Mhr_Sum"}</definedName>
    <definedName name="wrn.Mhr_Tot." localSheetId="23" hidden="1">{#N/A,#N/A,TRUE,"Mhr_Sum"}</definedName>
    <definedName name="wrn.Mhr_Tot." localSheetId="7" hidden="1">{#N/A,#N/A,TRUE,"Mhr_Sum"}</definedName>
    <definedName name="wrn.Mhr_Tot." localSheetId="13" hidden="1">{#N/A,#N/A,TRUE,"Mhr_Sum"}</definedName>
    <definedName name="wrn.Mhr_Tot." localSheetId="18" hidden="1">{#N/A,#N/A,TRUE,"Mhr_Sum"}</definedName>
    <definedName name="wrn.Mhr_Tot." localSheetId="14" hidden="1">{#N/A,#N/A,TRUE,"Mhr_Sum"}</definedName>
    <definedName name="wrn.Mhr_Tot." localSheetId="15" hidden="1">{#N/A,#N/A,TRUE,"Mhr_Sum"}</definedName>
    <definedName name="wrn.Mhr_Tot." hidden="1">{#N/A,#N/A,TRUE,"Mhr_Sum"}</definedName>
    <definedName name="wrn.Monthly._.Statement." localSheetId="3" hidden="1">{#N/A,#N/A,FALSE,"Tabelle2";#N/A,#N/A,FALSE,"Tabelle1"}</definedName>
    <definedName name="wrn.Monthly._.Statement." localSheetId="2" hidden="1">{#N/A,#N/A,FALSE,"Tabelle2";#N/A,#N/A,FALSE,"Tabelle1"}</definedName>
    <definedName name="wrn.Monthly._.Statement." localSheetId="4" hidden="1">{#N/A,#N/A,FALSE,"Tabelle2";#N/A,#N/A,FALSE,"Tabelle1"}</definedName>
    <definedName name="wrn.Monthly._.Statement." localSheetId="16" hidden="1">{#N/A,#N/A,FALSE,"Tabelle2";#N/A,#N/A,FALSE,"Tabelle1"}</definedName>
    <definedName name="wrn.Monthly._.Statement." localSheetId="21" hidden="1">{#N/A,#N/A,FALSE,"Tabelle2";#N/A,#N/A,FALSE,"Tabelle1"}</definedName>
    <definedName name="wrn.Monthly._.Statement." localSheetId="5" hidden="1">{#N/A,#N/A,FALSE,"Tabelle2";#N/A,#N/A,FALSE,"Tabelle1"}</definedName>
    <definedName name="wrn.Monthly._.Statement." localSheetId="13" hidden="1">{#N/A,#N/A,FALSE,"Tabelle2";#N/A,#N/A,FALSE,"Tabelle1"}</definedName>
    <definedName name="wrn.Monthly._.Statement." localSheetId="14" hidden="1">{#N/A,#N/A,FALSE,"Tabelle2";#N/A,#N/A,FALSE,"Tabelle1"}</definedName>
    <definedName name="wrn.Monthly._.Statement." localSheetId="15" hidden="1">{#N/A,#N/A,FALSE,"Tabelle2";#N/A,#N/A,FALSE,"Tabelle1"}</definedName>
    <definedName name="wrn.Monthly._.Statement." hidden="1">{#N/A,#N/A,FALSE,"Tabelle2";#N/A,#N/A,FALSE,"Tabelle1"}</definedName>
    <definedName name="wrn.OKA." localSheetId="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9"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8"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0"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0"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6"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4"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6"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2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5"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2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7"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8"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4"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5"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_.ei._.laite._.ei._.sunn.b" localSheetId="3" hidden="1">{#N/A,#N/A,FALSE,"Etusivu";#N/A,#N/A,FALSE,"Materiaalit";#N/A,#N/A,FALSE,"Erikoiskust";#N/A,#N/A,FALSE,"Työkust";#N/A,#N/A,FALSE,"OKA";#N/A,#N/A,FALSE,"TARJHINT"}</definedName>
    <definedName name="wrn.OKA._.ei._.laite._.ei._.sunn.b" localSheetId="9" hidden="1">{#N/A,#N/A,FALSE,"Etusivu";#N/A,#N/A,FALSE,"Materiaalit";#N/A,#N/A,FALSE,"Erikoiskust";#N/A,#N/A,FALSE,"Työkust";#N/A,#N/A,FALSE,"OKA";#N/A,#N/A,FALSE,"TARJHINT"}</definedName>
    <definedName name="wrn.OKA._.ei._.laite._.ei._.sunn.b" localSheetId="8" hidden="1">{#N/A,#N/A,FALSE,"Etusivu";#N/A,#N/A,FALSE,"Materiaalit";#N/A,#N/A,FALSE,"Erikoiskust";#N/A,#N/A,FALSE,"Työkust";#N/A,#N/A,FALSE,"OKA";#N/A,#N/A,FALSE,"TARJHINT"}</definedName>
    <definedName name="wrn.OKA._.ei._.laite._.ei._.sunn.b" localSheetId="0" hidden="1">{#N/A,#N/A,FALSE,"Etusivu";#N/A,#N/A,FALSE,"Materiaalit";#N/A,#N/A,FALSE,"Erikoiskust";#N/A,#N/A,FALSE,"Työkust";#N/A,#N/A,FALSE,"OKA";#N/A,#N/A,FALSE,"TARJHINT"}</definedName>
    <definedName name="wrn.OKA._.ei._.laite._.ei._.sunn.b" localSheetId="10" hidden="1">{#N/A,#N/A,FALSE,"Etusivu";#N/A,#N/A,FALSE,"Materiaalit";#N/A,#N/A,FALSE,"Erikoiskust";#N/A,#N/A,FALSE,"Työkust";#N/A,#N/A,FALSE,"OKA";#N/A,#N/A,FALSE,"TARJHINT"}</definedName>
    <definedName name="wrn.OKA._.ei._.laite._.ei._.sunn.b" localSheetId="6" hidden="1">{#N/A,#N/A,FALSE,"Etusivu";#N/A,#N/A,FALSE,"Materiaalit";#N/A,#N/A,FALSE,"Erikoiskust";#N/A,#N/A,FALSE,"Työkust";#N/A,#N/A,FALSE,"OKA";#N/A,#N/A,FALSE,"TARJHINT"}</definedName>
    <definedName name="wrn.OKA._.ei._.laite._.ei._.sunn.b" localSheetId="12" hidden="1">{#N/A,#N/A,FALSE,"Etusivu";#N/A,#N/A,FALSE,"Materiaalit";#N/A,#N/A,FALSE,"Erikoiskust";#N/A,#N/A,FALSE,"Työkust";#N/A,#N/A,FALSE,"OKA";#N/A,#N/A,FALSE,"TARJHINT"}</definedName>
    <definedName name="wrn.OKA._.ei._.laite._.ei._.sunn.b" localSheetId="11" hidden="1">{#N/A,#N/A,FALSE,"Etusivu";#N/A,#N/A,FALSE,"Materiaalit";#N/A,#N/A,FALSE,"Erikoiskust";#N/A,#N/A,FALSE,"Työkust";#N/A,#N/A,FALSE,"OKA";#N/A,#N/A,FALSE,"TARJHINT"}</definedName>
    <definedName name="wrn.OKA._.ei._.laite._.ei._.sunn.b" localSheetId="1" hidden="1">{#N/A,#N/A,FALSE,"Etusivu";#N/A,#N/A,FALSE,"Materiaalit";#N/A,#N/A,FALSE,"Erikoiskust";#N/A,#N/A,FALSE,"Työkust";#N/A,#N/A,FALSE,"OKA";#N/A,#N/A,FALSE,"TARJHINT"}</definedName>
    <definedName name="wrn.OKA._.ei._.laite._.ei._.sunn.b" localSheetId="2" hidden="1">{#N/A,#N/A,FALSE,"Etusivu";#N/A,#N/A,FALSE,"Materiaalit";#N/A,#N/A,FALSE,"Erikoiskust";#N/A,#N/A,FALSE,"Työkust";#N/A,#N/A,FALSE,"OKA";#N/A,#N/A,FALSE,"TARJHINT"}</definedName>
    <definedName name="wrn.OKA._.ei._.laite._.ei._.sunn.b" localSheetId="4" hidden="1">{#N/A,#N/A,FALSE,"Etusivu";#N/A,#N/A,FALSE,"Materiaalit";#N/A,#N/A,FALSE,"Erikoiskust";#N/A,#N/A,FALSE,"Työkust";#N/A,#N/A,FALSE,"OKA";#N/A,#N/A,FALSE,"TARJHINT"}</definedName>
    <definedName name="wrn.OKA._.ei._.laite._.ei._.sunn.b" localSheetId="16" hidden="1">{#N/A,#N/A,FALSE,"Etusivu";#N/A,#N/A,FALSE,"Materiaalit";#N/A,#N/A,FALSE,"Erikoiskust";#N/A,#N/A,FALSE,"Työkust";#N/A,#N/A,FALSE,"OKA";#N/A,#N/A,FALSE,"TARJHINT"}</definedName>
    <definedName name="wrn.OKA._.ei._.laite._.ei._.sunn.b" localSheetId="21" hidden="1">{#N/A,#N/A,FALSE,"Etusivu";#N/A,#N/A,FALSE,"Materiaalit";#N/A,#N/A,FALSE,"Erikoiskust";#N/A,#N/A,FALSE,"Työkust";#N/A,#N/A,FALSE,"OKA";#N/A,#N/A,FALSE,"TARJHINT"}</definedName>
    <definedName name="wrn.OKA._.ei._.laite._.ei._.sunn.b" localSheetId="5" hidden="1">{#N/A,#N/A,FALSE,"Etusivu";#N/A,#N/A,FALSE,"Materiaalit";#N/A,#N/A,FALSE,"Erikoiskust";#N/A,#N/A,FALSE,"Työkust";#N/A,#N/A,FALSE,"OKA";#N/A,#N/A,FALSE,"TARJHINT"}</definedName>
    <definedName name="wrn.OKA._.ei._.laite._.ei._.sunn.b" localSheetId="23" hidden="1">{#N/A,#N/A,FALSE,"Etusivu";#N/A,#N/A,FALSE,"Materiaalit";#N/A,#N/A,FALSE,"Erikoiskust";#N/A,#N/A,FALSE,"Työkust";#N/A,#N/A,FALSE,"OKA";#N/A,#N/A,FALSE,"TARJHINT"}</definedName>
    <definedName name="wrn.OKA._.ei._.laite._.ei._.sunn.b" localSheetId="7" hidden="1">{#N/A,#N/A,FALSE,"Etusivu";#N/A,#N/A,FALSE,"Materiaalit";#N/A,#N/A,FALSE,"Erikoiskust";#N/A,#N/A,FALSE,"Työkust";#N/A,#N/A,FALSE,"OKA";#N/A,#N/A,FALSE,"TARJHINT"}</definedName>
    <definedName name="wrn.OKA._.ei._.laite._.ei._.sunn.b" localSheetId="13" hidden="1">{#N/A,#N/A,FALSE,"Etusivu";#N/A,#N/A,FALSE,"Materiaalit";#N/A,#N/A,FALSE,"Erikoiskust";#N/A,#N/A,FALSE,"Työkust";#N/A,#N/A,FALSE,"OKA";#N/A,#N/A,FALSE,"TARJHINT"}</definedName>
    <definedName name="wrn.OKA._.ei._.laite._.ei._.sunn.b" localSheetId="18" hidden="1">{#N/A,#N/A,FALSE,"Etusivu";#N/A,#N/A,FALSE,"Materiaalit";#N/A,#N/A,FALSE,"Erikoiskust";#N/A,#N/A,FALSE,"Työkust";#N/A,#N/A,FALSE,"OKA";#N/A,#N/A,FALSE,"TARJHINT"}</definedName>
    <definedName name="wrn.OKA._.ei._.laite._.ei._.sunn.b" localSheetId="14" hidden="1">{#N/A,#N/A,FALSE,"Etusivu";#N/A,#N/A,FALSE,"Materiaalit";#N/A,#N/A,FALSE,"Erikoiskust";#N/A,#N/A,FALSE,"Työkust";#N/A,#N/A,FALSE,"OKA";#N/A,#N/A,FALSE,"TARJHINT"}</definedName>
    <definedName name="wrn.OKA._.ei._.laite._.ei._.sunn.b" localSheetId="15" hidden="1">{#N/A,#N/A,FALSE,"Etusivu";#N/A,#N/A,FALSE,"Materiaalit";#N/A,#N/A,FALSE,"Erikoiskust";#N/A,#N/A,FALSE,"Työkust";#N/A,#N/A,FALSE,"OKA";#N/A,#N/A,FALSE,"TARJHINT"}</definedName>
    <definedName name="wrn.OKA._.ei._.laite._.ei._.sunn.b" hidden="1">{#N/A,#N/A,FALSE,"Etusivu";#N/A,#N/A,FALSE,"Materiaalit";#N/A,#N/A,FALSE,"Erikoiskust";#N/A,#N/A,FALSE,"Työkust";#N/A,#N/A,FALSE,"OKA";#N/A,#N/A,FALSE,"TARJHINT"}</definedName>
    <definedName name="wrn.OKA._.ei._.laite._.ei._.suunn." localSheetId="3" hidden="1">{#N/A,#N/A,FALSE,"Etusivu";#N/A,#N/A,FALSE,"Materiaalit";#N/A,#N/A,FALSE,"Erikoiskust";#N/A,#N/A,FALSE,"Työkust";#N/A,#N/A,FALSE,"OKA";#N/A,#N/A,FALSE,"TARJHINT"}</definedName>
    <definedName name="wrn.OKA._.ei._.laite._.ei._.suunn." localSheetId="9" hidden="1">{#N/A,#N/A,FALSE,"Etusivu";#N/A,#N/A,FALSE,"Materiaalit";#N/A,#N/A,FALSE,"Erikoiskust";#N/A,#N/A,FALSE,"Työkust";#N/A,#N/A,FALSE,"OKA";#N/A,#N/A,FALSE,"TARJHINT"}</definedName>
    <definedName name="wrn.OKA._.ei._.laite._.ei._.suunn." localSheetId="8" hidden="1">{#N/A,#N/A,FALSE,"Etusivu";#N/A,#N/A,FALSE,"Materiaalit";#N/A,#N/A,FALSE,"Erikoiskust";#N/A,#N/A,FALSE,"Työkust";#N/A,#N/A,FALSE,"OKA";#N/A,#N/A,FALSE,"TARJHINT"}</definedName>
    <definedName name="wrn.OKA._.ei._.laite._.ei._.suunn." localSheetId="0" hidden="1">{#N/A,#N/A,FALSE,"Etusivu";#N/A,#N/A,FALSE,"Materiaalit";#N/A,#N/A,FALSE,"Erikoiskust";#N/A,#N/A,FALSE,"Työkust";#N/A,#N/A,FALSE,"OKA";#N/A,#N/A,FALSE,"TARJHINT"}</definedName>
    <definedName name="wrn.OKA._.ei._.laite._.ei._.suunn." localSheetId="10" hidden="1">{#N/A,#N/A,FALSE,"Etusivu";#N/A,#N/A,FALSE,"Materiaalit";#N/A,#N/A,FALSE,"Erikoiskust";#N/A,#N/A,FALSE,"Työkust";#N/A,#N/A,FALSE,"OKA";#N/A,#N/A,FALSE,"TARJHINT"}</definedName>
    <definedName name="wrn.OKA._.ei._.laite._.ei._.suunn." localSheetId="6" hidden="1">{#N/A,#N/A,FALSE,"Etusivu";#N/A,#N/A,FALSE,"Materiaalit";#N/A,#N/A,FALSE,"Erikoiskust";#N/A,#N/A,FALSE,"Työkust";#N/A,#N/A,FALSE,"OKA";#N/A,#N/A,FALSE,"TARJHINT"}</definedName>
    <definedName name="wrn.OKA._.ei._.laite._.ei._.suunn." localSheetId="12" hidden="1">{#N/A,#N/A,FALSE,"Etusivu";#N/A,#N/A,FALSE,"Materiaalit";#N/A,#N/A,FALSE,"Erikoiskust";#N/A,#N/A,FALSE,"Työkust";#N/A,#N/A,FALSE,"OKA";#N/A,#N/A,FALSE,"TARJHINT"}</definedName>
    <definedName name="wrn.OKA._.ei._.laite._.ei._.suunn." localSheetId="11" hidden="1">{#N/A,#N/A,FALSE,"Etusivu";#N/A,#N/A,FALSE,"Materiaalit";#N/A,#N/A,FALSE,"Erikoiskust";#N/A,#N/A,FALSE,"Työkust";#N/A,#N/A,FALSE,"OKA";#N/A,#N/A,FALSE,"TARJHINT"}</definedName>
    <definedName name="wrn.OKA._.ei._.laite._.ei._.suunn." localSheetId="1" hidden="1">{#N/A,#N/A,FALSE,"Etusivu";#N/A,#N/A,FALSE,"Materiaalit";#N/A,#N/A,FALSE,"Erikoiskust";#N/A,#N/A,FALSE,"Työkust";#N/A,#N/A,FALSE,"OKA";#N/A,#N/A,FALSE,"TARJHINT"}</definedName>
    <definedName name="wrn.OKA._.ei._.laite._.ei._.suunn." localSheetId="2" hidden="1">{#N/A,#N/A,FALSE,"Etusivu";#N/A,#N/A,FALSE,"Materiaalit";#N/A,#N/A,FALSE,"Erikoiskust";#N/A,#N/A,FALSE,"Työkust";#N/A,#N/A,FALSE,"OKA";#N/A,#N/A,FALSE,"TARJHINT"}</definedName>
    <definedName name="wrn.OKA._.ei._.laite._.ei._.suunn." localSheetId="4" hidden="1">{#N/A,#N/A,FALSE,"Etusivu";#N/A,#N/A,FALSE,"Materiaalit";#N/A,#N/A,FALSE,"Erikoiskust";#N/A,#N/A,FALSE,"Työkust";#N/A,#N/A,FALSE,"OKA";#N/A,#N/A,FALSE,"TARJHINT"}</definedName>
    <definedName name="wrn.OKA._.ei._.laite._.ei._.suunn." localSheetId="16" hidden="1">{#N/A,#N/A,FALSE,"Etusivu";#N/A,#N/A,FALSE,"Materiaalit";#N/A,#N/A,FALSE,"Erikoiskust";#N/A,#N/A,FALSE,"Työkust";#N/A,#N/A,FALSE,"OKA";#N/A,#N/A,FALSE,"TARJHINT"}</definedName>
    <definedName name="wrn.OKA._.ei._.laite._.ei._.suunn." localSheetId="21" hidden="1">{#N/A,#N/A,FALSE,"Etusivu";#N/A,#N/A,FALSE,"Materiaalit";#N/A,#N/A,FALSE,"Erikoiskust";#N/A,#N/A,FALSE,"Työkust";#N/A,#N/A,FALSE,"OKA";#N/A,#N/A,FALSE,"TARJHINT"}</definedName>
    <definedName name="wrn.OKA._.ei._.laite._.ei._.suunn." localSheetId="5" hidden="1">{#N/A,#N/A,FALSE,"Etusivu";#N/A,#N/A,FALSE,"Materiaalit";#N/A,#N/A,FALSE,"Erikoiskust";#N/A,#N/A,FALSE,"Työkust";#N/A,#N/A,FALSE,"OKA";#N/A,#N/A,FALSE,"TARJHINT"}</definedName>
    <definedName name="wrn.OKA._.ei._.laite._.ei._.suunn." localSheetId="23" hidden="1">{#N/A,#N/A,FALSE,"Etusivu";#N/A,#N/A,FALSE,"Materiaalit";#N/A,#N/A,FALSE,"Erikoiskust";#N/A,#N/A,FALSE,"Työkust";#N/A,#N/A,FALSE,"OKA";#N/A,#N/A,FALSE,"TARJHINT"}</definedName>
    <definedName name="wrn.OKA._.ei._.laite._.ei._.suunn." localSheetId="7" hidden="1">{#N/A,#N/A,FALSE,"Etusivu";#N/A,#N/A,FALSE,"Materiaalit";#N/A,#N/A,FALSE,"Erikoiskust";#N/A,#N/A,FALSE,"Työkust";#N/A,#N/A,FALSE,"OKA";#N/A,#N/A,FALSE,"TARJHINT"}</definedName>
    <definedName name="wrn.OKA._.ei._.laite._.ei._.suunn." localSheetId="13" hidden="1">{#N/A,#N/A,FALSE,"Etusivu";#N/A,#N/A,FALSE,"Materiaalit";#N/A,#N/A,FALSE,"Erikoiskust";#N/A,#N/A,FALSE,"Työkust";#N/A,#N/A,FALSE,"OKA";#N/A,#N/A,FALSE,"TARJHINT"}</definedName>
    <definedName name="wrn.OKA._.ei._.laite._.ei._.suunn." localSheetId="18" hidden="1">{#N/A,#N/A,FALSE,"Etusivu";#N/A,#N/A,FALSE,"Materiaalit";#N/A,#N/A,FALSE,"Erikoiskust";#N/A,#N/A,FALSE,"Työkust";#N/A,#N/A,FALSE,"OKA";#N/A,#N/A,FALSE,"TARJHINT"}</definedName>
    <definedName name="wrn.OKA._.ei._.laite._.ei._.suunn." localSheetId="14" hidden="1">{#N/A,#N/A,FALSE,"Etusivu";#N/A,#N/A,FALSE,"Materiaalit";#N/A,#N/A,FALSE,"Erikoiskust";#N/A,#N/A,FALSE,"Työkust";#N/A,#N/A,FALSE,"OKA";#N/A,#N/A,FALSE,"TARJHINT"}</definedName>
    <definedName name="wrn.OKA._.ei._.laite._.ei._.suunn." localSheetId="15" hidden="1">{#N/A,#N/A,FALSE,"Etusivu";#N/A,#N/A,FALSE,"Materiaalit";#N/A,#N/A,FALSE,"Erikoiskust";#N/A,#N/A,FALSE,"Työkust";#N/A,#N/A,FALSE,"OKA";#N/A,#N/A,FALSE,"TARJHINT"}</definedName>
    <definedName name="wrn.OKA._.ei._.laite._.ei._.suunn." hidden="1">{#N/A,#N/A,FALSE,"Etusivu";#N/A,#N/A,FALSE,"Materiaalit";#N/A,#N/A,FALSE,"Erikoiskust";#N/A,#N/A,FALSE,"Työkust";#N/A,#N/A,FALSE,"OKA";#N/A,#N/A,FALSE,"TARJHINT"}</definedName>
    <definedName name="wrn.OKA._.ei._.laite._.ek._.suunn." localSheetId="3" hidden="1">{#N/A,#N/A,FALSE,"Etusivu";#N/A,#N/A,FALSE,"Materiaalit";#N/A,#N/A,FALSE,"Työkust";#N/A,#N/A,FALSE,"OKA";#N/A,#N/A,FALSE,"TARJHINT"}</definedName>
    <definedName name="wrn.OKA._.ei._.laite._.ek._.suunn." localSheetId="9" hidden="1">{#N/A,#N/A,FALSE,"Etusivu";#N/A,#N/A,FALSE,"Materiaalit";#N/A,#N/A,FALSE,"Työkust";#N/A,#N/A,FALSE,"OKA";#N/A,#N/A,FALSE,"TARJHINT"}</definedName>
    <definedName name="wrn.OKA._.ei._.laite._.ek._.suunn." localSheetId="8" hidden="1">{#N/A,#N/A,FALSE,"Etusivu";#N/A,#N/A,FALSE,"Materiaalit";#N/A,#N/A,FALSE,"Työkust";#N/A,#N/A,FALSE,"OKA";#N/A,#N/A,FALSE,"TARJHINT"}</definedName>
    <definedName name="wrn.OKA._.ei._.laite._.ek._.suunn." localSheetId="0" hidden="1">{#N/A,#N/A,FALSE,"Etusivu";#N/A,#N/A,FALSE,"Materiaalit";#N/A,#N/A,FALSE,"Työkust";#N/A,#N/A,FALSE,"OKA";#N/A,#N/A,FALSE,"TARJHINT"}</definedName>
    <definedName name="wrn.OKA._.ei._.laite._.ek._.suunn." localSheetId="10" hidden="1">{#N/A,#N/A,FALSE,"Etusivu";#N/A,#N/A,FALSE,"Materiaalit";#N/A,#N/A,FALSE,"Työkust";#N/A,#N/A,FALSE,"OKA";#N/A,#N/A,FALSE,"TARJHINT"}</definedName>
    <definedName name="wrn.OKA._.ei._.laite._.ek._.suunn." localSheetId="6" hidden="1">{#N/A,#N/A,FALSE,"Etusivu";#N/A,#N/A,FALSE,"Materiaalit";#N/A,#N/A,FALSE,"Työkust";#N/A,#N/A,FALSE,"OKA";#N/A,#N/A,FALSE,"TARJHINT"}</definedName>
    <definedName name="wrn.OKA._.ei._.laite._.ek._.suunn." localSheetId="12" hidden="1">{#N/A,#N/A,FALSE,"Etusivu";#N/A,#N/A,FALSE,"Materiaalit";#N/A,#N/A,FALSE,"Työkust";#N/A,#N/A,FALSE,"OKA";#N/A,#N/A,FALSE,"TARJHINT"}</definedName>
    <definedName name="wrn.OKA._.ei._.laite._.ek._.suunn." localSheetId="11" hidden="1">{#N/A,#N/A,FALSE,"Etusivu";#N/A,#N/A,FALSE,"Materiaalit";#N/A,#N/A,FALSE,"Työkust";#N/A,#N/A,FALSE,"OKA";#N/A,#N/A,FALSE,"TARJHINT"}</definedName>
    <definedName name="wrn.OKA._.ei._.laite._.ek._.suunn." localSheetId="1" hidden="1">{#N/A,#N/A,FALSE,"Etusivu";#N/A,#N/A,FALSE,"Materiaalit";#N/A,#N/A,FALSE,"Työkust";#N/A,#N/A,FALSE,"OKA";#N/A,#N/A,FALSE,"TARJHINT"}</definedName>
    <definedName name="wrn.OKA._.ei._.laite._.ek._.suunn." localSheetId="2" hidden="1">{#N/A,#N/A,FALSE,"Etusivu";#N/A,#N/A,FALSE,"Materiaalit";#N/A,#N/A,FALSE,"Työkust";#N/A,#N/A,FALSE,"OKA";#N/A,#N/A,FALSE,"TARJHINT"}</definedName>
    <definedName name="wrn.OKA._.ei._.laite._.ek._.suunn." localSheetId="4" hidden="1">{#N/A,#N/A,FALSE,"Etusivu";#N/A,#N/A,FALSE,"Materiaalit";#N/A,#N/A,FALSE,"Työkust";#N/A,#N/A,FALSE,"OKA";#N/A,#N/A,FALSE,"TARJHINT"}</definedName>
    <definedName name="wrn.OKA._.ei._.laite._.ek._.suunn." localSheetId="16" hidden="1">{#N/A,#N/A,FALSE,"Etusivu";#N/A,#N/A,FALSE,"Materiaalit";#N/A,#N/A,FALSE,"Työkust";#N/A,#N/A,FALSE,"OKA";#N/A,#N/A,FALSE,"TARJHINT"}</definedName>
    <definedName name="wrn.OKA._.ei._.laite._.ek._.suunn." localSheetId="21" hidden="1">{#N/A,#N/A,FALSE,"Etusivu";#N/A,#N/A,FALSE,"Materiaalit";#N/A,#N/A,FALSE,"Työkust";#N/A,#N/A,FALSE,"OKA";#N/A,#N/A,FALSE,"TARJHINT"}</definedName>
    <definedName name="wrn.OKA._.ei._.laite._.ek._.suunn." localSheetId="5" hidden="1">{#N/A,#N/A,FALSE,"Etusivu";#N/A,#N/A,FALSE,"Materiaalit";#N/A,#N/A,FALSE,"Työkust";#N/A,#N/A,FALSE,"OKA";#N/A,#N/A,FALSE,"TARJHINT"}</definedName>
    <definedName name="wrn.OKA._.ei._.laite._.ek._.suunn." localSheetId="23" hidden="1">{#N/A,#N/A,FALSE,"Etusivu";#N/A,#N/A,FALSE,"Materiaalit";#N/A,#N/A,FALSE,"Työkust";#N/A,#N/A,FALSE,"OKA";#N/A,#N/A,FALSE,"TARJHINT"}</definedName>
    <definedName name="wrn.OKA._.ei._.laite._.ek._.suunn." localSheetId="7" hidden="1">{#N/A,#N/A,FALSE,"Etusivu";#N/A,#N/A,FALSE,"Materiaalit";#N/A,#N/A,FALSE,"Työkust";#N/A,#N/A,FALSE,"OKA";#N/A,#N/A,FALSE,"TARJHINT"}</definedName>
    <definedName name="wrn.OKA._.ei._.laite._.ek._.suunn." localSheetId="13" hidden="1">{#N/A,#N/A,FALSE,"Etusivu";#N/A,#N/A,FALSE,"Materiaalit";#N/A,#N/A,FALSE,"Työkust";#N/A,#N/A,FALSE,"OKA";#N/A,#N/A,FALSE,"TARJHINT"}</definedName>
    <definedName name="wrn.OKA._.ei._.laite._.ek._.suunn." localSheetId="18" hidden="1">{#N/A,#N/A,FALSE,"Etusivu";#N/A,#N/A,FALSE,"Materiaalit";#N/A,#N/A,FALSE,"Työkust";#N/A,#N/A,FALSE,"OKA";#N/A,#N/A,FALSE,"TARJHINT"}</definedName>
    <definedName name="wrn.OKA._.ei._.laite._.ek._.suunn." localSheetId="14" hidden="1">{#N/A,#N/A,FALSE,"Etusivu";#N/A,#N/A,FALSE,"Materiaalit";#N/A,#N/A,FALSE,"Työkust";#N/A,#N/A,FALSE,"OKA";#N/A,#N/A,FALSE,"TARJHINT"}</definedName>
    <definedName name="wrn.OKA._.ei._.laite._.ek._.suunn." localSheetId="15" hidden="1">{#N/A,#N/A,FALSE,"Etusivu";#N/A,#N/A,FALSE,"Materiaalit";#N/A,#N/A,FALSE,"Työkust";#N/A,#N/A,FALSE,"OKA";#N/A,#N/A,FALSE,"TARJHINT"}</definedName>
    <definedName name="wrn.OKA._.ei._.laite._.ek._.suunn." hidden="1">{#N/A,#N/A,FALSE,"Etusivu";#N/A,#N/A,FALSE,"Materiaalit";#N/A,#N/A,FALSE,"Työkust";#N/A,#N/A,FALSE,"OKA";#N/A,#N/A,FALSE,"TARJHINT"}</definedName>
    <definedName name="wrn.OKA._.ei._.laite._.ek._.suunn.b" localSheetId="3" hidden="1">{#N/A,#N/A,FALSE,"Etusivu";#N/A,#N/A,FALSE,"Materiaalit";#N/A,#N/A,FALSE,"Työkust";#N/A,#N/A,FALSE,"OKA";#N/A,#N/A,FALSE,"TARJHINT"}</definedName>
    <definedName name="wrn.OKA._.ei._.laite._.ek._.suunn.b" localSheetId="9" hidden="1">{#N/A,#N/A,FALSE,"Etusivu";#N/A,#N/A,FALSE,"Materiaalit";#N/A,#N/A,FALSE,"Työkust";#N/A,#N/A,FALSE,"OKA";#N/A,#N/A,FALSE,"TARJHINT"}</definedName>
    <definedName name="wrn.OKA._.ei._.laite._.ek._.suunn.b" localSheetId="8" hidden="1">{#N/A,#N/A,FALSE,"Etusivu";#N/A,#N/A,FALSE,"Materiaalit";#N/A,#N/A,FALSE,"Työkust";#N/A,#N/A,FALSE,"OKA";#N/A,#N/A,FALSE,"TARJHINT"}</definedName>
    <definedName name="wrn.OKA._.ei._.laite._.ek._.suunn.b" localSheetId="0" hidden="1">{#N/A,#N/A,FALSE,"Etusivu";#N/A,#N/A,FALSE,"Materiaalit";#N/A,#N/A,FALSE,"Työkust";#N/A,#N/A,FALSE,"OKA";#N/A,#N/A,FALSE,"TARJHINT"}</definedName>
    <definedName name="wrn.OKA._.ei._.laite._.ek._.suunn.b" localSheetId="10" hidden="1">{#N/A,#N/A,FALSE,"Etusivu";#N/A,#N/A,FALSE,"Materiaalit";#N/A,#N/A,FALSE,"Työkust";#N/A,#N/A,FALSE,"OKA";#N/A,#N/A,FALSE,"TARJHINT"}</definedName>
    <definedName name="wrn.OKA._.ei._.laite._.ek._.suunn.b" localSheetId="6" hidden="1">{#N/A,#N/A,FALSE,"Etusivu";#N/A,#N/A,FALSE,"Materiaalit";#N/A,#N/A,FALSE,"Työkust";#N/A,#N/A,FALSE,"OKA";#N/A,#N/A,FALSE,"TARJHINT"}</definedName>
    <definedName name="wrn.OKA._.ei._.laite._.ek._.suunn.b" localSheetId="12" hidden="1">{#N/A,#N/A,FALSE,"Etusivu";#N/A,#N/A,FALSE,"Materiaalit";#N/A,#N/A,FALSE,"Työkust";#N/A,#N/A,FALSE,"OKA";#N/A,#N/A,FALSE,"TARJHINT"}</definedName>
    <definedName name="wrn.OKA._.ei._.laite._.ek._.suunn.b" localSheetId="11" hidden="1">{#N/A,#N/A,FALSE,"Etusivu";#N/A,#N/A,FALSE,"Materiaalit";#N/A,#N/A,FALSE,"Työkust";#N/A,#N/A,FALSE,"OKA";#N/A,#N/A,FALSE,"TARJHINT"}</definedName>
    <definedName name="wrn.OKA._.ei._.laite._.ek._.suunn.b" localSheetId="1" hidden="1">{#N/A,#N/A,FALSE,"Etusivu";#N/A,#N/A,FALSE,"Materiaalit";#N/A,#N/A,FALSE,"Työkust";#N/A,#N/A,FALSE,"OKA";#N/A,#N/A,FALSE,"TARJHINT"}</definedName>
    <definedName name="wrn.OKA._.ei._.laite._.ek._.suunn.b" localSheetId="2" hidden="1">{#N/A,#N/A,FALSE,"Etusivu";#N/A,#N/A,FALSE,"Materiaalit";#N/A,#N/A,FALSE,"Työkust";#N/A,#N/A,FALSE,"OKA";#N/A,#N/A,FALSE,"TARJHINT"}</definedName>
    <definedName name="wrn.OKA._.ei._.laite._.ek._.suunn.b" localSheetId="4" hidden="1">{#N/A,#N/A,FALSE,"Etusivu";#N/A,#N/A,FALSE,"Materiaalit";#N/A,#N/A,FALSE,"Työkust";#N/A,#N/A,FALSE,"OKA";#N/A,#N/A,FALSE,"TARJHINT"}</definedName>
    <definedName name="wrn.OKA._.ei._.laite._.ek._.suunn.b" localSheetId="16" hidden="1">{#N/A,#N/A,FALSE,"Etusivu";#N/A,#N/A,FALSE,"Materiaalit";#N/A,#N/A,FALSE,"Työkust";#N/A,#N/A,FALSE,"OKA";#N/A,#N/A,FALSE,"TARJHINT"}</definedName>
    <definedName name="wrn.OKA._.ei._.laite._.ek._.suunn.b" localSheetId="21" hidden="1">{#N/A,#N/A,FALSE,"Etusivu";#N/A,#N/A,FALSE,"Materiaalit";#N/A,#N/A,FALSE,"Työkust";#N/A,#N/A,FALSE,"OKA";#N/A,#N/A,FALSE,"TARJHINT"}</definedName>
    <definedName name="wrn.OKA._.ei._.laite._.ek._.suunn.b" localSheetId="5" hidden="1">{#N/A,#N/A,FALSE,"Etusivu";#N/A,#N/A,FALSE,"Materiaalit";#N/A,#N/A,FALSE,"Työkust";#N/A,#N/A,FALSE,"OKA";#N/A,#N/A,FALSE,"TARJHINT"}</definedName>
    <definedName name="wrn.OKA._.ei._.laite._.ek._.suunn.b" localSheetId="23" hidden="1">{#N/A,#N/A,FALSE,"Etusivu";#N/A,#N/A,FALSE,"Materiaalit";#N/A,#N/A,FALSE,"Työkust";#N/A,#N/A,FALSE,"OKA";#N/A,#N/A,FALSE,"TARJHINT"}</definedName>
    <definedName name="wrn.OKA._.ei._.laite._.ek._.suunn.b" localSheetId="7" hidden="1">{#N/A,#N/A,FALSE,"Etusivu";#N/A,#N/A,FALSE,"Materiaalit";#N/A,#N/A,FALSE,"Työkust";#N/A,#N/A,FALSE,"OKA";#N/A,#N/A,FALSE,"TARJHINT"}</definedName>
    <definedName name="wrn.OKA._.ei._.laite._.ek._.suunn.b" localSheetId="13" hidden="1">{#N/A,#N/A,FALSE,"Etusivu";#N/A,#N/A,FALSE,"Materiaalit";#N/A,#N/A,FALSE,"Työkust";#N/A,#N/A,FALSE,"OKA";#N/A,#N/A,FALSE,"TARJHINT"}</definedName>
    <definedName name="wrn.OKA._.ei._.laite._.ek._.suunn.b" localSheetId="18" hidden="1">{#N/A,#N/A,FALSE,"Etusivu";#N/A,#N/A,FALSE,"Materiaalit";#N/A,#N/A,FALSE,"Työkust";#N/A,#N/A,FALSE,"OKA";#N/A,#N/A,FALSE,"TARJHINT"}</definedName>
    <definedName name="wrn.OKA._.ei._.laite._.ek._.suunn.b" localSheetId="14" hidden="1">{#N/A,#N/A,FALSE,"Etusivu";#N/A,#N/A,FALSE,"Materiaalit";#N/A,#N/A,FALSE,"Työkust";#N/A,#N/A,FALSE,"OKA";#N/A,#N/A,FALSE,"TARJHINT"}</definedName>
    <definedName name="wrn.OKA._.ei._.laite._.ek._.suunn.b" localSheetId="15" hidden="1">{#N/A,#N/A,FALSE,"Etusivu";#N/A,#N/A,FALSE,"Materiaalit";#N/A,#N/A,FALSE,"Työkust";#N/A,#N/A,FALSE,"OKA";#N/A,#N/A,FALSE,"TARJHINT"}</definedName>
    <definedName name="wrn.OKA._.ei._.laite._.ek._.suunn.b" hidden="1">{#N/A,#N/A,FALSE,"Etusivu";#N/A,#N/A,FALSE,"Materiaalit";#N/A,#N/A,FALSE,"Työkust";#N/A,#N/A,FALSE,"OKA";#N/A,#N/A,FALSE,"TARJHINT"}</definedName>
    <definedName name="wrn.OKA._.ei._.laitteet." localSheetId="3" hidden="1">{#N/A,#N/A,TRUE,"Etusivu";#N/A,#N/A,TRUE,"Materiaalit";#N/A,#N/A,TRUE,"Erikoiskust";#N/A,#N/A,TRUE,"Työkust";#N/A,#N/A,TRUE,"Suunnittelu";#N/A,#N/A,TRUE,"OKA";#N/A,#N/A,TRUE,"TARJHINT"}</definedName>
    <definedName name="wrn.OKA._.ei._.laitteet." localSheetId="9" hidden="1">{#N/A,#N/A,TRUE,"Etusivu";#N/A,#N/A,TRUE,"Materiaalit";#N/A,#N/A,TRUE,"Erikoiskust";#N/A,#N/A,TRUE,"Työkust";#N/A,#N/A,TRUE,"Suunnittelu";#N/A,#N/A,TRUE,"OKA";#N/A,#N/A,TRUE,"TARJHINT"}</definedName>
    <definedName name="wrn.OKA._.ei._.laitteet." localSheetId="8" hidden="1">{#N/A,#N/A,TRUE,"Etusivu";#N/A,#N/A,TRUE,"Materiaalit";#N/A,#N/A,TRUE,"Erikoiskust";#N/A,#N/A,TRUE,"Työkust";#N/A,#N/A,TRUE,"Suunnittelu";#N/A,#N/A,TRUE,"OKA";#N/A,#N/A,TRUE,"TARJHINT"}</definedName>
    <definedName name="wrn.OKA._.ei._.laitteet." localSheetId="0" hidden="1">{#N/A,#N/A,TRUE,"Etusivu";#N/A,#N/A,TRUE,"Materiaalit";#N/A,#N/A,TRUE,"Erikoiskust";#N/A,#N/A,TRUE,"Työkust";#N/A,#N/A,TRUE,"Suunnittelu";#N/A,#N/A,TRUE,"OKA";#N/A,#N/A,TRUE,"TARJHINT"}</definedName>
    <definedName name="wrn.OKA._.ei._.laitteet." localSheetId="10" hidden="1">{#N/A,#N/A,TRUE,"Etusivu";#N/A,#N/A,TRUE,"Materiaalit";#N/A,#N/A,TRUE,"Erikoiskust";#N/A,#N/A,TRUE,"Työkust";#N/A,#N/A,TRUE,"Suunnittelu";#N/A,#N/A,TRUE,"OKA";#N/A,#N/A,TRUE,"TARJHINT"}</definedName>
    <definedName name="wrn.OKA._.ei._.laitteet." localSheetId="6" hidden="1">{#N/A,#N/A,TRUE,"Etusivu";#N/A,#N/A,TRUE,"Materiaalit";#N/A,#N/A,TRUE,"Erikoiskust";#N/A,#N/A,TRUE,"Työkust";#N/A,#N/A,TRUE,"Suunnittelu";#N/A,#N/A,TRUE,"OKA";#N/A,#N/A,TRUE,"TARJHINT"}</definedName>
    <definedName name="wrn.OKA._.ei._.laitteet." localSheetId="12" hidden="1">{#N/A,#N/A,TRUE,"Etusivu";#N/A,#N/A,TRUE,"Materiaalit";#N/A,#N/A,TRUE,"Erikoiskust";#N/A,#N/A,TRUE,"Työkust";#N/A,#N/A,TRUE,"Suunnittelu";#N/A,#N/A,TRUE,"OKA";#N/A,#N/A,TRUE,"TARJHINT"}</definedName>
    <definedName name="wrn.OKA._.ei._.laitteet." localSheetId="11" hidden="1">{#N/A,#N/A,TRUE,"Etusivu";#N/A,#N/A,TRUE,"Materiaalit";#N/A,#N/A,TRUE,"Erikoiskust";#N/A,#N/A,TRUE,"Työkust";#N/A,#N/A,TRUE,"Suunnittelu";#N/A,#N/A,TRUE,"OKA";#N/A,#N/A,TRUE,"TARJHINT"}</definedName>
    <definedName name="wrn.OKA._.ei._.laitteet." localSheetId="1" hidden="1">{#N/A,#N/A,TRUE,"Etusivu";#N/A,#N/A,TRUE,"Materiaalit";#N/A,#N/A,TRUE,"Erikoiskust";#N/A,#N/A,TRUE,"Työkust";#N/A,#N/A,TRUE,"Suunnittelu";#N/A,#N/A,TRUE,"OKA";#N/A,#N/A,TRUE,"TARJHINT"}</definedName>
    <definedName name="wrn.OKA._.ei._.laitteet." localSheetId="2" hidden="1">{#N/A,#N/A,TRUE,"Etusivu";#N/A,#N/A,TRUE,"Materiaalit";#N/A,#N/A,TRUE,"Erikoiskust";#N/A,#N/A,TRUE,"Työkust";#N/A,#N/A,TRUE,"Suunnittelu";#N/A,#N/A,TRUE,"OKA";#N/A,#N/A,TRUE,"TARJHINT"}</definedName>
    <definedName name="wrn.OKA._.ei._.laitteet." localSheetId="4" hidden="1">{#N/A,#N/A,TRUE,"Etusivu";#N/A,#N/A,TRUE,"Materiaalit";#N/A,#N/A,TRUE,"Erikoiskust";#N/A,#N/A,TRUE,"Työkust";#N/A,#N/A,TRUE,"Suunnittelu";#N/A,#N/A,TRUE,"OKA";#N/A,#N/A,TRUE,"TARJHINT"}</definedName>
    <definedName name="wrn.OKA._.ei._.laitteet." localSheetId="16" hidden="1">{#N/A,#N/A,TRUE,"Etusivu";#N/A,#N/A,TRUE,"Materiaalit";#N/A,#N/A,TRUE,"Erikoiskust";#N/A,#N/A,TRUE,"Työkust";#N/A,#N/A,TRUE,"Suunnittelu";#N/A,#N/A,TRUE,"OKA";#N/A,#N/A,TRUE,"TARJHINT"}</definedName>
    <definedName name="wrn.OKA._.ei._.laitteet." localSheetId="21" hidden="1">{#N/A,#N/A,TRUE,"Etusivu";#N/A,#N/A,TRUE,"Materiaalit";#N/A,#N/A,TRUE,"Erikoiskust";#N/A,#N/A,TRUE,"Työkust";#N/A,#N/A,TRUE,"Suunnittelu";#N/A,#N/A,TRUE,"OKA";#N/A,#N/A,TRUE,"TARJHINT"}</definedName>
    <definedName name="wrn.OKA._.ei._.laitteet." localSheetId="5" hidden="1">{#N/A,#N/A,TRUE,"Etusivu";#N/A,#N/A,TRUE,"Materiaalit";#N/A,#N/A,TRUE,"Erikoiskust";#N/A,#N/A,TRUE,"Työkust";#N/A,#N/A,TRUE,"Suunnittelu";#N/A,#N/A,TRUE,"OKA";#N/A,#N/A,TRUE,"TARJHINT"}</definedName>
    <definedName name="wrn.OKA._.ei._.laitteet." localSheetId="23" hidden="1">{#N/A,#N/A,TRUE,"Etusivu";#N/A,#N/A,TRUE,"Materiaalit";#N/A,#N/A,TRUE,"Erikoiskust";#N/A,#N/A,TRUE,"Työkust";#N/A,#N/A,TRUE,"Suunnittelu";#N/A,#N/A,TRUE,"OKA";#N/A,#N/A,TRUE,"TARJHINT"}</definedName>
    <definedName name="wrn.OKA._.ei._.laitteet." localSheetId="7" hidden="1">{#N/A,#N/A,TRUE,"Etusivu";#N/A,#N/A,TRUE,"Materiaalit";#N/A,#N/A,TRUE,"Erikoiskust";#N/A,#N/A,TRUE,"Työkust";#N/A,#N/A,TRUE,"Suunnittelu";#N/A,#N/A,TRUE,"OKA";#N/A,#N/A,TRUE,"TARJHINT"}</definedName>
    <definedName name="wrn.OKA._.ei._.laitteet." localSheetId="13" hidden="1">{#N/A,#N/A,TRUE,"Etusivu";#N/A,#N/A,TRUE,"Materiaalit";#N/A,#N/A,TRUE,"Erikoiskust";#N/A,#N/A,TRUE,"Työkust";#N/A,#N/A,TRUE,"Suunnittelu";#N/A,#N/A,TRUE,"OKA";#N/A,#N/A,TRUE,"TARJHINT"}</definedName>
    <definedName name="wrn.OKA._.ei._.laitteet." localSheetId="18" hidden="1">{#N/A,#N/A,TRUE,"Etusivu";#N/A,#N/A,TRUE,"Materiaalit";#N/A,#N/A,TRUE,"Erikoiskust";#N/A,#N/A,TRUE,"Työkust";#N/A,#N/A,TRUE,"Suunnittelu";#N/A,#N/A,TRUE,"OKA";#N/A,#N/A,TRUE,"TARJHINT"}</definedName>
    <definedName name="wrn.OKA._.ei._.laitteet." localSheetId="14" hidden="1">{#N/A,#N/A,TRUE,"Etusivu";#N/A,#N/A,TRUE,"Materiaalit";#N/A,#N/A,TRUE,"Erikoiskust";#N/A,#N/A,TRUE,"Työkust";#N/A,#N/A,TRUE,"Suunnittelu";#N/A,#N/A,TRUE,"OKA";#N/A,#N/A,TRUE,"TARJHINT"}</definedName>
    <definedName name="wrn.OKA._.ei._.laitteet." localSheetId="15" hidden="1">{#N/A,#N/A,TRUE,"Etusivu";#N/A,#N/A,TRUE,"Materiaalit";#N/A,#N/A,TRUE,"Erikoiskust";#N/A,#N/A,TRUE,"Työkust";#N/A,#N/A,TRUE,"Suunnittelu";#N/A,#N/A,TRUE,"OKA";#N/A,#N/A,TRUE,"TARJHINT"}</definedName>
    <definedName name="wrn.OKA._.ei._.laitteet." hidden="1">{#N/A,#N/A,TRUE,"Etusivu";#N/A,#N/A,TRUE,"Materiaalit";#N/A,#N/A,TRUE,"Erikoiskust";#N/A,#N/A,TRUE,"Työkust";#N/A,#N/A,TRUE,"Suunnittelu";#N/A,#N/A,TRUE,"OKA";#N/A,#N/A,TRUE,"TARJHINT"}</definedName>
    <definedName name="wrn.OKA._.ei._.laitteet.b" localSheetId="3" hidden="1">{#N/A,#N/A,TRUE,"Etusivu";#N/A,#N/A,TRUE,"Materiaalit";#N/A,#N/A,TRUE,"Erikoiskust";#N/A,#N/A,TRUE,"Työkust";#N/A,#N/A,TRUE,"Suunnittelu";#N/A,#N/A,TRUE,"OKA";#N/A,#N/A,TRUE,"TARJHINT"}</definedName>
    <definedName name="wrn.OKA._.ei._.laitteet.b" localSheetId="9" hidden="1">{#N/A,#N/A,TRUE,"Etusivu";#N/A,#N/A,TRUE,"Materiaalit";#N/A,#N/A,TRUE,"Erikoiskust";#N/A,#N/A,TRUE,"Työkust";#N/A,#N/A,TRUE,"Suunnittelu";#N/A,#N/A,TRUE,"OKA";#N/A,#N/A,TRUE,"TARJHINT"}</definedName>
    <definedName name="wrn.OKA._.ei._.laitteet.b" localSheetId="8" hidden="1">{#N/A,#N/A,TRUE,"Etusivu";#N/A,#N/A,TRUE,"Materiaalit";#N/A,#N/A,TRUE,"Erikoiskust";#N/A,#N/A,TRUE,"Työkust";#N/A,#N/A,TRUE,"Suunnittelu";#N/A,#N/A,TRUE,"OKA";#N/A,#N/A,TRUE,"TARJHINT"}</definedName>
    <definedName name="wrn.OKA._.ei._.laitteet.b" localSheetId="0" hidden="1">{#N/A,#N/A,TRUE,"Etusivu";#N/A,#N/A,TRUE,"Materiaalit";#N/A,#N/A,TRUE,"Erikoiskust";#N/A,#N/A,TRUE,"Työkust";#N/A,#N/A,TRUE,"Suunnittelu";#N/A,#N/A,TRUE,"OKA";#N/A,#N/A,TRUE,"TARJHINT"}</definedName>
    <definedName name="wrn.OKA._.ei._.laitteet.b" localSheetId="10" hidden="1">{#N/A,#N/A,TRUE,"Etusivu";#N/A,#N/A,TRUE,"Materiaalit";#N/A,#N/A,TRUE,"Erikoiskust";#N/A,#N/A,TRUE,"Työkust";#N/A,#N/A,TRUE,"Suunnittelu";#N/A,#N/A,TRUE,"OKA";#N/A,#N/A,TRUE,"TARJHINT"}</definedName>
    <definedName name="wrn.OKA._.ei._.laitteet.b" localSheetId="6" hidden="1">{#N/A,#N/A,TRUE,"Etusivu";#N/A,#N/A,TRUE,"Materiaalit";#N/A,#N/A,TRUE,"Erikoiskust";#N/A,#N/A,TRUE,"Työkust";#N/A,#N/A,TRUE,"Suunnittelu";#N/A,#N/A,TRUE,"OKA";#N/A,#N/A,TRUE,"TARJHINT"}</definedName>
    <definedName name="wrn.OKA._.ei._.laitteet.b" localSheetId="12" hidden="1">{#N/A,#N/A,TRUE,"Etusivu";#N/A,#N/A,TRUE,"Materiaalit";#N/A,#N/A,TRUE,"Erikoiskust";#N/A,#N/A,TRUE,"Työkust";#N/A,#N/A,TRUE,"Suunnittelu";#N/A,#N/A,TRUE,"OKA";#N/A,#N/A,TRUE,"TARJHINT"}</definedName>
    <definedName name="wrn.OKA._.ei._.laitteet.b" localSheetId="11" hidden="1">{#N/A,#N/A,TRUE,"Etusivu";#N/A,#N/A,TRUE,"Materiaalit";#N/A,#N/A,TRUE,"Erikoiskust";#N/A,#N/A,TRUE,"Työkust";#N/A,#N/A,TRUE,"Suunnittelu";#N/A,#N/A,TRUE,"OKA";#N/A,#N/A,TRUE,"TARJHINT"}</definedName>
    <definedName name="wrn.OKA._.ei._.laitteet.b" localSheetId="1" hidden="1">{#N/A,#N/A,TRUE,"Etusivu";#N/A,#N/A,TRUE,"Materiaalit";#N/A,#N/A,TRUE,"Erikoiskust";#N/A,#N/A,TRUE,"Työkust";#N/A,#N/A,TRUE,"Suunnittelu";#N/A,#N/A,TRUE,"OKA";#N/A,#N/A,TRUE,"TARJHINT"}</definedName>
    <definedName name="wrn.OKA._.ei._.laitteet.b" localSheetId="2" hidden="1">{#N/A,#N/A,TRUE,"Etusivu";#N/A,#N/A,TRUE,"Materiaalit";#N/A,#N/A,TRUE,"Erikoiskust";#N/A,#N/A,TRUE,"Työkust";#N/A,#N/A,TRUE,"Suunnittelu";#N/A,#N/A,TRUE,"OKA";#N/A,#N/A,TRUE,"TARJHINT"}</definedName>
    <definedName name="wrn.OKA._.ei._.laitteet.b" localSheetId="4" hidden="1">{#N/A,#N/A,TRUE,"Etusivu";#N/A,#N/A,TRUE,"Materiaalit";#N/A,#N/A,TRUE,"Erikoiskust";#N/A,#N/A,TRUE,"Työkust";#N/A,#N/A,TRUE,"Suunnittelu";#N/A,#N/A,TRUE,"OKA";#N/A,#N/A,TRUE,"TARJHINT"}</definedName>
    <definedName name="wrn.OKA._.ei._.laitteet.b" localSheetId="16" hidden="1">{#N/A,#N/A,TRUE,"Etusivu";#N/A,#N/A,TRUE,"Materiaalit";#N/A,#N/A,TRUE,"Erikoiskust";#N/A,#N/A,TRUE,"Työkust";#N/A,#N/A,TRUE,"Suunnittelu";#N/A,#N/A,TRUE,"OKA";#N/A,#N/A,TRUE,"TARJHINT"}</definedName>
    <definedName name="wrn.OKA._.ei._.laitteet.b" localSheetId="21" hidden="1">{#N/A,#N/A,TRUE,"Etusivu";#N/A,#N/A,TRUE,"Materiaalit";#N/A,#N/A,TRUE,"Erikoiskust";#N/A,#N/A,TRUE,"Työkust";#N/A,#N/A,TRUE,"Suunnittelu";#N/A,#N/A,TRUE,"OKA";#N/A,#N/A,TRUE,"TARJHINT"}</definedName>
    <definedName name="wrn.OKA._.ei._.laitteet.b" localSheetId="5" hidden="1">{#N/A,#N/A,TRUE,"Etusivu";#N/A,#N/A,TRUE,"Materiaalit";#N/A,#N/A,TRUE,"Erikoiskust";#N/A,#N/A,TRUE,"Työkust";#N/A,#N/A,TRUE,"Suunnittelu";#N/A,#N/A,TRUE,"OKA";#N/A,#N/A,TRUE,"TARJHINT"}</definedName>
    <definedName name="wrn.OKA._.ei._.laitteet.b" localSheetId="23" hidden="1">{#N/A,#N/A,TRUE,"Etusivu";#N/A,#N/A,TRUE,"Materiaalit";#N/A,#N/A,TRUE,"Erikoiskust";#N/A,#N/A,TRUE,"Työkust";#N/A,#N/A,TRUE,"Suunnittelu";#N/A,#N/A,TRUE,"OKA";#N/A,#N/A,TRUE,"TARJHINT"}</definedName>
    <definedName name="wrn.OKA._.ei._.laitteet.b" localSheetId="7" hidden="1">{#N/A,#N/A,TRUE,"Etusivu";#N/A,#N/A,TRUE,"Materiaalit";#N/A,#N/A,TRUE,"Erikoiskust";#N/A,#N/A,TRUE,"Työkust";#N/A,#N/A,TRUE,"Suunnittelu";#N/A,#N/A,TRUE,"OKA";#N/A,#N/A,TRUE,"TARJHINT"}</definedName>
    <definedName name="wrn.OKA._.ei._.laitteet.b" localSheetId="13" hidden="1">{#N/A,#N/A,TRUE,"Etusivu";#N/A,#N/A,TRUE,"Materiaalit";#N/A,#N/A,TRUE,"Erikoiskust";#N/A,#N/A,TRUE,"Työkust";#N/A,#N/A,TRUE,"Suunnittelu";#N/A,#N/A,TRUE,"OKA";#N/A,#N/A,TRUE,"TARJHINT"}</definedName>
    <definedName name="wrn.OKA._.ei._.laitteet.b" localSheetId="18" hidden="1">{#N/A,#N/A,TRUE,"Etusivu";#N/A,#N/A,TRUE,"Materiaalit";#N/A,#N/A,TRUE,"Erikoiskust";#N/A,#N/A,TRUE,"Työkust";#N/A,#N/A,TRUE,"Suunnittelu";#N/A,#N/A,TRUE,"OKA";#N/A,#N/A,TRUE,"TARJHINT"}</definedName>
    <definedName name="wrn.OKA._.ei._.laitteet.b" localSheetId="14" hidden="1">{#N/A,#N/A,TRUE,"Etusivu";#N/A,#N/A,TRUE,"Materiaalit";#N/A,#N/A,TRUE,"Erikoiskust";#N/A,#N/A,TRUE,"Työkust";#N/A,#N/A,TRUE,"Suunnittelu";#N/A,#N/A,TRUE,"OKA";#N/A,#N/A,TRUE,"TARJHINT"}</definedName>
    <definedName name="wrn.OKA._.ei._.laitteet.b" localSheetId="15" hidden="1">{#N/A,#N/A,TRUE,"Etusivu";#N/A,#N/A,TRUE,"Materiaalit";#N/A,#N/A,TRUE,"Erikoiskust";#N/A,#N/A,TRUE,"Työkust";#N/A,#N/A,TRUE,"Suunnittelu";#N/A,#N/A,TRUE,"OKA";#N/A,#N/A,TRUE,"TARJHINT"}</definedName>
    <definedName name="wrn.OKA._.ei._.laitteet.b" hidden="1">{#N/A,#N/A,TRUE,"Etusivu";#N/A,#N/A,TRUE,"Materiaalit";#N/A,#N/A,TRUE,"Erikoiskust";#N/A,#N/A,TRUE,"Työkust";#N/A,#N/A,TRUE,"Suunnittelu";#N/A,#N/A,TRUE,"OKA";#N/A,#N/A,TRUE,"TARJHINT"}</definedName>
    <definedName name="wrn.OKA._.kaikki." localSheetId="3" hidden="1">{#N/A,#N/A,FALSE,"Etusivu";#N/A,#N/A,FALSE,"Materiaalit";#N/A,#N/A,FALSE,"Laitteet";#N/A,#N/A,FALSE,"Erikoiskust";#N/A,#N/A,FALSE,"Työkust";#N/A,#N/A,FALSE,"Suunnittelu";#N/A,#N/A,FALSE,"OKA";#N/A,#N/A,FALSE,"TARJHINT"}</definedName>
    <definedName name="wrn.OKA._.kaikki." localSheetId="9" hidden="1">{#N/A,#N/A,FALSE,"Etusivu";#N/A,#N/A,FALSE,"Materiaalit";#N/A,#N/A,FALSE,"Laitteet";#N/A,#N/A,FALSE,"Erikoiskust";#N/A,#N/A,FALSE,"Työkust";#N/A,#N/A,FALSE,"Suunnittelu";#N/A,#N/A,FALSE,"OKA";#N/A,#N/A,FALSE,"TARJHINT"}</definedName>
    <definedName name="wrn.OKA._.kaikki." localSheetId="8" hidden="1">{#N/A,#N/A,FALSE,"Etusivu";#N/A,#N/A,FALSE,"Materiaalit";#N/A,#N/A,FALSE,"Laitteet";#N/A,#N/A,FALSE,"Erikoiskust";#N/A,#N/A,FALSE,"Työkust";#N/A,#N/A,FALSE,"Suunnittelu";#N/A,#N/A,FALSE,"OKA";#N/A,#N/A,FALSE,"TARJHINT"}</definedName>
    <definedName name="wrn.OKA._.kaikki." localSheetId="0" hidden="1">{#N/A,#N/A,FALSE,"Etusivu";#N/A,#N/A,FALSE,"Materiaalit";#N/A,#N/A,FALSE,"Laitteet";#N/A,#N/A,FALSE,"Erikoiskust";#N/A,#N/A,FALSE,"Työkust";#N/A,#N/A,FALSE,"Suunnittelu";#N/A,#N/A,FALSE,"OKA";#N/A,#N/A,FALSE,"TARJHINT"}</definedName>
    <definedName name="wrn.OKA._.kaikki." localSheetId="10" hidden="1">{#N/A,#N/A,FALSE,"Etusivu";#N/A,#N/A,FALSE,"Materiaalit";#N/A,#N/A,FALSE,"Laitteet";#N/A,#N/A,FALSE,"Erikoiskust";#N/A,#N/A,FALSE,"Työkust";#N/A,#N/A,FALSE,"Suunnittelu";#N/A,#N/A,FALSE,"OKA";#N/A,#N/A,FALSE,"TARJHINT"}</definedName>
    <definedName name="wrn.OKA._.kaikki." localSheetId="6" hidden="1">{#N/A,#N/A,FALSE,"Etusivu";#N/A,#N/A,FALSE,"Materiaalit";#N/A,#N/A,FALSE,"Laitteet";#N/A,#N/A,FALSE,"Erikoiskust";#N/A,#N/A,FALSE,"Työkust";#N/A,#N/A,FALSE,"Suunnittelu";#N/A,#N/A,FALSE,"OKA";#N/A,#N/A,FALSE,"TARJHINT"}</definedName>
    <definedName name="wrn.OKA._.kaikki." localSheetId="12" hidden="1">{#N/A,#N/A,FALSE,"Etusivu";#N/A,#N/A,FALSE,"Materiaalit";#N/A,#N/A,FALSE,"Laitteet";#N/A,#N/A,FALSE,"Erikoiskust";#N/A,#N/A,FALSE,"Työkust";#N/A,#N/A,FALSE,"Suunnittelu";#N/A,#N/A,FALSE,"OKA";#N/A,#N/A,FALSE,"TARJHINT"}</definedName>
    <definedName name="wrn.OKA._.kaikki." localSheetId="11" hidden="1">{#N/A,#N/A,FALSE,"Etusivu";#N/A,#N/A,FALSE,"Materiaalit";#N/A,#N/A,FALSE,"Laitteet";#N/A,#N/A,FALSE,"Erikoiskust";#N/A,#N/A,FALSE,"Työkust";#N/A,#N/A,FALSE,"Suunnittelu";#N/A,#N/A,FALSE,"OKA";#N/A,#N/A,FALSE,"TARJHINT"}</definedName>
    <definedName name="wrn.OKA._.kaikki." localSheetId="1" hidden="1">{#N/A,#N/A,FALSE,"Etusivu";#N/A,#N/A,FALSE,"Materiaalit";#N/A,#N/A,FALSE,"Laitteet";#N/A,#N/A,FALSE,"Erikoiskust";#N/A,#N/A,FALSE,"Työkust";#N/A,#N/A,FALSE,"Suunnittelu";#N/A,#N/A,FALSE,"OKA";#N/A,#N/A,FALSE,"TARJHINT"}</definedName>
    <definedName name="wrn.OKA._.kaikki." localSheetId="2" hidden="1">{#N/A,#N/A,FALSE,"Etusivu";#N/A,#N/A,FALSE,"Materiaalit";#N/A,#N/A,FALSE,"Laitteet";#N/A,#N/A,FALSE,"Erikoiskust";#N/A,#N/A,FALSE,"Työkust";#N/A,#N/A,FALSE,"Suunnittelu";#N/A,#N/A,FALSE,"OKA";#N/A,#N/A,FALSE,"TARJHINT"}</definedName>
    <definedName name="wrn.OKA._.kaikki." localSheetId="4" hidden="1">{#N/A,#N/A,FALSE,"Etusivu";#N/A,#N/A,FALSE,"Materiaalit";#N/A,#N/A,FALSE,"Laitteet";#N/A,#N/A,FALSE,"Erikoiskust";#N/A,#N/A,FALSE,"Työkust";#N/A,#N/A,FALSE,"Suunnittelu";#N/A,#N/A,FALSE,"OKA";#N/A,#N/A,FALSE,"TARJHINT"}</definedName>
    <definedName name="wrn.OKA._.kaikki." localSheetId="16" hidden="1">{#N/A,#N/A,FALSE,"Etusivu";#N/A,#N/A,FALSE,"Materiaalit";#N/A,#N/A,FALSE,"Laitteet";#N/A,#N/A,FALSE,"Erikoiskust";#N/A,#N/A,FALSE,"Työkust";#N/A,#N/A,FALSE,"Suunnittelu";#N/A,#N/A,FALSE,"OKA";#N/A,#N/A,FALSE,"TARJHINT"}</definedName>
    <definedName name="wrn.OKA._.kaikki." localSheetId="21" hidden="1">{#N/A,#N/A,FALSE,"Etusivu";#N/A,#N/A,FALSE,"Materiaalit";#N/A,#N/A,FALSE,"Laitteet";#N/A,#N/A,FALSE,"Erikoiskust";#N/A,#N/A,FALSE,"Työkust";#N/A,#N/A,FALSE,"Suunnittelu";#N/A,#N/A,FALSE,"OKA";#N/A,#N/A,FALSE,"TARJHINT"}</definedName>
    <definedName name="wrn.OKA._.kaikki." localSheetId="5" hidden="1">{#N/A,#N/A,FALSE,"Etusivu";#N/A,#N/A,FALSE,"Materiaalit";#N/A,#N/A,FALSE,"Laitteet";#N/A,#N/A,FALSE,"Erikoiskust";#N/A,#N/A,FALSE,"Työkust";#N/A,#N/A,FALSE,"Suunnittelu";#N/A,#N/A,FALSE,"OKA";#N/A,#N/A,FALSE,"TARJHINT"}</definedName>
    <definedName name="wrn.OKA._.kaikki." localSheetId="23" hidden="1">{#N/A,#N/A,FALSE,"Etusivu";#N/A,#N/A,FALSE,"Materiaalit";#N/A,#N/A,FALSE,"Laitteet";#N/A,#N/A,FALSE,"Erikoiskust";#N/A,#N/A,FALSE,"Työkust";#N/A,#N/A,FALSE,"Suunnittelu";#N/A,#N/A,FALSE,"OKA";#N/A,#N/A,FALSE,"TARJHINT"}</definedName>
    <definedName name="wrn.OKA._.kaikki." localSheetId="7" hidden="1">{#N/A,#N/A,FALSE,"Etusivu";#N/A,#N/A,FALSE,"Materiaalit";#N/A,#N/A,FALSE,"Laitteet";#N/A,#N/A,FALSE,"Erikoiskust";#N/A,#N/A,FALSE,"Työkust";#N/A,#N/A,FALSE,"Suunnittelu";#N/A,#N/A,FALSE,"OKA";#N/A,#N/A,FALSE,"TARJHINT"}</definedName>
    <definedName name="wrn.OKA._.kaikki." localSheetId="13" hidden="1">{#N/A,#N/A,FALSE,"Etusivu";#N/A,#N/A,FALSE,"Materiaalit";#N/A,#N/A,FALSE,"Laitteet";#N/A,#N/A,FALSE,"Erikoiskust";#N/A,#N/A,FALSE,"Työkust";#N/A,#N/A,FALSE,"Suunnittelu";#N/A,#N/A,FALSE,"OKA";#N/A,#N/A,FALSE,"TARJHINT"}</definedName>
    <definedName name="wrn.OKA._.kaikki." localSheetId="18" hidden="1">{#N/A,#N/A,FALSE,"Etusivu";#N/A,#N/A,FALSE,"Materiaalit";#N/A,#N/A,FALSE,"Laitteet";#N/A,#N/A,FALSE,"Erikoiskust";#N/A,#N/A,FALSE,"Työkust";#N/A,#N/A,FALSE,"Suunnittelu";#N/A,#N/A,FALSE,"OKA";#N/A,#N/A,FALSE,"TARJHINT"}</definedName>
    <definedName name="wrn.OKA._.kaikki." localSheetId="14" hidden="1">{#N/A,#N/A,FALSE,"Etusivu";#N/A,#N/A,FALSE,"Materiaalit";#N/A,#N/A,FALSE,"Laitteet";#N/A,#N/A,FALSE,"Erikoiskust";#N/A,#N/A,FALSE,"Työkust";#N/A,#N/A,FALSE,"Suunnittelu";#N/A,#N/A,FALSE,"OKA";#N/A,#N/A,FALSE,"TARJHINT"}</definedName>
    <definedName name="wrn.OKA._.kaikki." localSheetId="15" hidden="1">{#N/A,#N/A,FALSE,"Etusivu";#N/A,#N/A,FALSE,"Materiaalit";#N/A,#N/A,FALSE,"Laitteet";#N/A,#N/A,FALSE,"Erikoiskust";#N/A,#N/A,FALSE,"Työkust";#N/A,#N/A,FALSE,"Suunnittelu";#N/A,#N/A,FALSE,"OKA";#N/A,#N/A,FALSE,"TARJHINT"}</definedName>
    <definedName name="wrn.OKA._.kaikki." hidden="1">{#N/A,#N/A,FALSE,"Etusivu";#N/A,#N/A,FALSE,"Materiaalit";#N/A,#N/A,FALSE,"Laitteet";#N/A,#N/A,FALSE,"Erikoiskust";#N/A,#N/A,FALSE,"Työkust";#N/A,#N/A,FALSE,"Suunnittelu";#N/A,#N/A,FALSE,"OKA";#N/A,#N/A,FALSE,"TARJHINT"}</definedName>
    <definedName name="wrn.OKA._.kaikki.b" localSheetId="3" hidden="1">{#N/A,#N/A,FALSE,"Etusivu";#N/A,#N/A,FALSE,"Materiaalit";#N/A,#N/A,FALSE,"Laitteet";#N/A,#N/A,FALSE,"Erikoiskust";#N/A,#N/A,FALSE,"Työkust";#N/A,#N/A,FALSE,"Suunnittelu";#N/A,#N/A,FALSE,"OKA";#N/A,#N/A,FALSE,"TARJHINT"}</definedName>
    <definedName name="wrn.OKA._.kaikki.b" localSheetId="9" hidden="1">{#N/A,#N/A,FALSE,"Etusivu";#N/A,#N/A,FALSE,"Materiaalit";#N/A,#N/A,FALSE,"Laitteet";#N/A,#N/A,FALSE,"Erikoiskust";#N/A,#N/A,FALSE,"Työkust";#N/A,#N/A,FALSE,"Suunnittelu";#N/A,#N/A,FALSE,"OKA";#N/A,#N/A,FALSE,"TARJHINT"}</definedName>
    <definedName name="wrn.OKA._.kaikki.b" localSheetId="8" hidden="1">{#N/A,#N/A,FALSE,"Etusivu";#N/A,#N/A,FALSE,"Materiaalit";#N/A,#N/A,FALSE,"Laitteet";#N/A,#N/A,FALSE,"Erikoiskust";#N/A,#N/A,FALSE,"Työkust";#N/A,#N/A,FALSE,"Suunnittelu";#N/A,#N/A,FALSE,"OKA";#N/A,#N/A,FALSE,"TARJHINT"}</definedName>
    <definedName name="wrn.OKA._.kaikki.b" localSheetId="0" hidden="1">{#N/A,#N/A,FALSE,"Etusivu";#N/A,#N/A,FALSE,"Materiaalit";#N/A,#N/A,FALSE,"Laitteet";#N/A,#N/A,FALSE,"Erikoiskust";#N/A,#N/A,FALSE,"Työkust";#N/A,#N/A,FALSE,"Suunnittelu";#N/A,#N/A,FALSE,"OKA";#N/A,#N/A,FALSE,"TARJHINT"}</definedName>
    <definedName name="wrn.OKA._.kaikki.b" localSheetId="10" hidden="1">{#N/A,#N/A,FALSE,"Etusivu";#N/A,#N/A,FALSE,"Materiaalit";#N/A,#N/A,FALSE,"Laitteet";#N/A,#N/A,FALSE,"Erikoiskust";#N/A,#N/A,FALSE,"Työkust";#N/A,#N/A,FALSE,"Suunnittelu";#N/A,#N/A,FALSE,"OKA";#N/A,#N/A,FALSE,"TARJHINT"}</definedName>
    <definedName name="wrn.OKA._.kaikki.b" localSheetId="6" hidden="1">{#N/A,#N/A,FALSE,"Etusivu";#N/A,#N/A,FALSE,"Materiaalit";#N/A,#N/A,FALSE,"Laitteet";#N/A,#N/A,FALSE,"Erikoiskust";#N/A,#N/A,FALSE,"Työkust";#N/A,#N/A,FALSE,"Suunnittelu";#N/A,#N/A,FALSE,"OKA";#N/A,#N/A,FALSE,"TARJHINT"}</definedName>
    <definedName name="wrn.OKA._.kaikki.b" localSheetId="12" hidden="1">{#N/A,#N/A,FALSE,"Etusivu";#N/A,#N/A,FALSE,"Materiaalit";#N/A,#N/A,FALSE,"Laitteet";#N/A,#N/A,FALSE,"Erikoiskust";#N/A,#N/A,FALSE,"Työkust";#N/A,#N/A,FALSE,"Suunnittelu";#N/A,#N/A,FALSE,"OKA";#N/A,#N/A,FALSE,"TARJHINT"}</definedName>
    <definedName name="wrn.OKA._.kaikki.b" localSheetId="11" hidden="1">{#N/A,#N/A,FALSE,"Etusivu";#N/A,#N/A,FALSE,"Materiaalit";#N/A,#N/A,FALSE,"Laitteet";#N/A,#N/A,FALSE,"Erikoiskust";#N/A,#N/A,FALSE,"Työkust";#N/A,#N/A,FALSE,"Suunnittelu";#N/A,#N/A,FALSE,"OKA";#N/A,#N/A,FALSE,"TARJHINT"}</definedName>
    <definedName name="wrn.OKA._.kaikki.b" localSheetId="1" hidden="1">{#N/A,#N/A,FALSE,"Etusivu";#N/A,#N/A,FALSE,"Materiaalit";#N/A,#N/A,FALSE,"Laitteet";#N/A,#N/A,FALSE,"Erikoiskust";#N/A,#N/A,FALSE,"Työkust";#N/A,#N/A,FALSE,"Suunnittelu";#N/A,#N/A,FALSE,"OKA";#N/A,#N/A,FALSE,"TARJHINT"}</definedName>
    <definedName name="wrn.OKA._.kaikki.b" localSheetId="2" hidden="1">{#N/A,#N/A,FALSE,"Etusivu";#N/A,#N/A,FALSE,"Materiaalit";#N/A,#N/A,FALSE,"Laitteet";#N/A,#N/A,FALSE,"Erikoiskust";#N/A,#N/A,FALSE,"Työkust";#N/A,#N/A,FALSE,"Suunnittelu";#N/A,#N/A,FALSE,"OKA";#N/A,#N/A,FALSE,"TARJHINT"}</definedName>
    <definedName name="wrn.OKA._.kaikki.b" localSheetId="4" hidden="1">{#N/A,#N/A,FALSE,"Etusivu";#N/A,#N/A,FALSE,"Materiaalit";#N/A,#N/A,FALSE,"Laitteet";#N/A,#N/A,FALSE,"Erikoiskust";#N/A,#N/A,FALSE,"Työkust";#N/A,#N/A,FALSE,"Suunnittelu";#N/A,#N/A,FALSE,"OKA";#N/A,#N/A,FALSE,"TARJHINT"}</definedName>
    <definedName name="wrn.OKA._.kaikki.b" localSheetId="16" hidden="1">{#N/A,#N/A,FALSE,"Etusivu";#N/A,#N/A,FALSE,"Materiaalit";#N/A,#N/A,FALSE,"Laitteet";#N/A,#N/A,FALSE,"Erikoiskust";#N/A,#N/A,FALSE,"Työkust";#N/A,#N/A,FALSE,"Suunnittelu";#N/A,#N/A,FALSE,"OKA";#N/A,#N/A,FALSE,"TARJHINT"}</definedName>
    <definedName name="wrn.OKA._.kaikki.b" localSheetId="21" hidden="1">{#N/A,#N/A,FALSE,"Etusivu";#N/A,#N/A,FALSE,"Materiaalit";#N/A,#N/A,FALSE,"Laitteet";#N/A,#N/A,FALSE,"Erikoiskust";#N/A,#N/A,FALSE,"Työkust";#N/A,#N/A,FALSE,"Suunnittelu";#N/A,#N/A,FALSE,"OKA";#N/A,#N/A,FALSE,"TARJHINT"}</definedName>
    <definedName name="wrn.OKA._.kaikki.b" localSheetId="5" hidden="1">{#N/A,#N/A,FALSE,"Etusivu";#N/A,#N/A,FALSE,"Materiaalit";#N/A,#N/A,FALSE,"Laitteet";#N/A,#N/A,FALSE,"Erikoiskust";#N/A,#N/A,FALSE,"Työkust";#N/A,#N/A,FALSE,"Suunnittelu";#N/A,#N/A,FALSE,"OKA";#N/A,#N/A,FALSE,"TARJHINT"}</definedName>
    <definedName name="wrn.OKA._.kaikki.b" localSheetId="23" hidden="1">{#N/A,#N/A,FALSE,"Etusivu";#N/A,#N/A,FALSE,"Materiaalit";#N/A,#N/A,FALSE,"Laitteet";#N/A,#N/A,FALSE,"Erikoiskust";#N/A,#N/A,FALSE,"Työkust";#N/A,#N/A,FALSE,"Suunnittelu";#N/A,#N/A,FALSE,"OKA";#N/A,#N/A,FALSE,"TARJHINT"}</definedName>
    <definedName name="wrn.OKA._.kaikki.b" localSheetId="7" hidden="1">{#N/A,#N/A,FALSE,"Etusivu";#N/A,#N/A,FALSE,"Materiaalit";#N/A,#N/A,FALSE,"Laitteet";#N/A,#N/A,FALSE,"Erikoiskust";#N/A,#N/A,FALSE,"Työkust";#N/A,#N/A,FALSE,"Suunnittelu";#N/A,#N/A,FALSE,"OKA";#N/A,#N/A,FALSE,"TARJHINT"}</definedName>
    <definedName name="wrn.OKA._.kaikki.b" localSheetId="13" hidden="1">{#N/A,#N/A,FALSE,"Etusivu";#N/A,#N/A,FALSE,"Materiaalit";#N/A,#N/A,FALSE,"Laitteet";#N/A,#N/A,FALSE,"Erikoiskust";#N/A,#N/A,FALSE,"Työkust";#N/A,#N/A,FALSE,"Suunnittelu";#N/A,#N/A,FALSE,"OKA";#N/A,#N/A,FALSE,"TARJHINT"}</definedName>
    <definedName name="wrn.OKA._.kaikki.b" localSheetId="18" hidden="1">{#N/A,#N/A,FALSE,"Etusivu";#N/A,#N/A,FALSE,"Materiaalit";#N/A,#N/A,FALSE,"Laitteet";#N/A,#N/A,FALSE,"Erikoiskust";#N/A,#N/A,FALSE,"Työkust";#N/A,#N/A,FALSE,"Suunnittelu";#N/A,#N/A,FALSE,"OKA";#N/A,#N/A,FALSE,"TARJHINT"}</definedName>
    <definedName name="wrn.OKA._.kaikki.b" localSheetId="14" hidden="1">{#N/A,#N/A,FALSE,"Etusivu";#N/A,#N/A,FALSE,"Materiaalit";#N/A,#N/A,FALSE,"Laitteet";#N/A,#N/A,FALSE,"Erikoiskust";#N/A,#N/A,FALSE,"Työkust";#N/A,#N/A,FALSE,"Suunnittelu";#N/A,#N/A,FALSE,"OKA";#N/A,#N/A,FALSE,"TARJHINT"}</definedName>
    <definedName name="wrn.OKA._.kaikki.b" localSheetId="15" hidden="1">{#N/A,#N/A,FALSE,"Etusivu";#N/A,#N/A,FALSE,"Materiaalit";#N/A,#N/A,FALSE,"Laitteet";#N/A,#N/A,FALSE,"Erikoiskust";#N/A,#N/A,FALSE,"Työkust";#N/A,#N/A,FALSE,"Suunnittelu";#N/A,#N/A,FALSE,"OKA";#N/A,#N/A,FALSE,"TARJHINT"}</definedName>
    <definedName name="wrn.OKA._.kaikki.b" hidden="1">{#N/A,#N/A,FALSE,"Etusivu";#N/A,#N/A,FALSE,"Materiaalit";#N/A,#N/A,FALSE,"Laitteet";#N/A,#N/A,FALSE,"Erikoiskust";#N/A,#N/A,FALSE,"Työkust";#N/A,#N/A,FALSE,"Suunnittelu";#N/A,#N/A,FALSE,"OKA";#N/A,#N/A,FALSE,"TARJHINT"}</definedName>
    <definedName name="wrn.OKAb" localSheetId="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9"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8"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0"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0"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6"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4"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6"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2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5"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2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7"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8"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4"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5"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plan." localSheetId="3" hidden="1">{#N/A,#N/A,FALSE,"P&amp;LSUM";#N/A,#N/A,FALSE,"P&amp;LSUM Construction";#N/A,#N/A,FALSE,"P&amp;LSUM ROV";#N/A,#N/A,FALSE,"jobreport";#N/A,#N/A,FALSE,"OJI";#N/A,#N/A,FALSE,"OH"}</definedName>
    <definedName name="wrn.plan." localSheetId="9" hidden="1">{#N/A,#N/A,FALSE,"P&amp;LSUM";#N/A,#N/A,FALSE,"P&amp;LSUM Construction";#N/A,#N/A,FALSE,"P&amp;LSUM ROV";#N/A,#N/A,FALSE,"jobreport";#N/A,#N/A,FALSE,"OJI";#N/A,#N/A,FALSE,"OH"}</definedName>
    <definedName name="wrn.plan." localSheetId="8" hidden="1">{#N/A,#N/A,FALSE,"P&amp;LSUM";#N/A,#N/A,FALSE,"P&amp;LSUM Construction";#N/A,#N/A,FALSE,"P&amp;LSUM ROV";#N/A,#N/A,FALSE,"jobreport";#N/A,#N/A,FALSE,"OJI";#N/A,#N/A,FALSE,"OH"}</definedName>
    <definedName name="wrn.plan." localSheetId="0" hidden="1">{#N/A,#N/A,FALSE,"P&amp;LSUM";#N/A,#N/A,FALSE,"P&amp;LSUM Construction";#N/A,#N/A,FALSE,"P&amp;LSUM ROV";#N/A,#N/A,FALSE,"jobreport";#N/A,#N/A,FALSE,"OJI";#N/A,#N/A,FALSE,"OH"}</definedName>
    <definedName name="wrn.plan." localSheetId="10" hidden="1">{#N/A,#N/A,FALSE,"P&amp;LSUM";#N/A,#N/A,FALSE,"P&amp;LSUM Construction";#N/A,#N/A,FALSE,"P&amp;LSUM ROV";#N/A,#N/A,FALSE,"jobreport";#N/A,#N/A,FALSE,"OJI";#N/A,#N/A,FALSE,"OH"}</definedName>
    <definedName name="wrn.plan." localSheetId="6" hidden="1">{#N/A,#N/A,FALSE,"P&amp;LSUM";#N/A,#N/A,FALSE,"P&amp;LSUM Construction";#N/A,#N/A,FALSE,"P&amp;LSUM ROV";#N/A,#N/A,FALSE,"jobreport";#N/A,#N/A,FALSE,"OJI";#N/A,#N/A,FALSE,"OH"}</definedName>
    <definedName name="wrn.plan." localSheetId="12" hidden="1">{#N/A,#N/A,FALSE,"P&amp;LSUM";#N/A,#N/A,FALSE,"P&amp;LSUM Construction";#N/A,#N/A,FALSE,"P&amp;LSUM ROV";#N/A,#N/A,FALSE,"jobreport";#N/A,#N/A,FALSE,"OJI";#N/A,#N/A,FALSE,"OH"}</definedName>
    <definedName name="wrn.plan." localSheetId="11" hidden="1">{#N/A,#N/A,FALSE,"P&amp;LSUM";#N/A,#N/A,FALSE,"P&amp;LSUM Construction";#N/A,#N/A,FALSE,"P&amp;LSUM ROV";#N/A,#N/A,FALSE,"jobreport";#N/A,#N/A,FALSE,"OJI";#N/A,#N/A,FALSE,"OH"}</definedName>
    <definedName name="wrn.plan." localSheetId="1" hidden="1">{#N/A,#N/A,FALSE,"P&amp;LSUM";#N/A,#N/A,FALSE,"P&amp;LSUM Construction";#N/A,#N/A,FALSE,"P&amp;LSUM ROV";#N/A,#N/A,FALSE,"jobreport";#N/A,#N/A,FALSE,"OJI";#N/A,#N/A,FALSE,"OH"}</definedName>
    <definedName name="wrn.plan." localSheetId="2" hidden="1">{#N/A,#N/A,FALSE,"P&amp;LSUM";#N/A,#N/A,FALSE,"P&amp;LSUM Construction";#N/A,#N/A,FALSE,"P&amp;LSUM ROV";#N/A,#N/A,FALSE,"jobreport";#N/A,#N/A,FALSE,"OJI";#N/A,#N/A,FALSE,"OH"}</definedName>
    <definedName name="wrn.plan." localSheetId="4" hidden="1">{#N/A,#N/A,FALSE,"P&amp;LSUM";#N/A,#N/A,FALSE,"P&amp;LSUM Construction";#N/A,#N/A,FALSE,"P&amp;LSUM ROV";#N/A,#N/A,FALSE,"jobreport";#N/A,#N/A,FALSE,"OJI";#N/A,#N/A,FALSE,"OH"}</definedName>
    <definedName name="wrn.plan." localSheetId="16" hidden="1">{#N/A,#N/A,FALSE,"P&amp;LSUM";#N/A,#N/A,FALSE,"P&amp;LSUM Construction";#N/A,#N/A,FALSE,"P&amp;LSUM ROV";#N/A,#N/A,FALSE,"jobreport";#N/A,#N/A,FALSE,"OJI";#N/A,#N/A,FALSE,"OH"}</definedName>
    <definedName name="wrn.plan." localSheetId="21" hidden="1">{#N/A,#N/A,FALSE,"P&amp;LSUM";#N/A,#N/A,FALSE,"P&amp;LSUM Construction";#N/A,#N/A,FALSE,"P&amp;LSUM ROV";#N/A,#N/A,FALSE,"jobreport";#N/A,#N/A,FALSE,"OJI";#N/A,#N/A,FALSE,"OH"}</definedName>
    <definedName name="wrn.plan." localSheetId="5" hidden="1">{#N/A,#N/A,FALSE,"P&amp;LSUM";#N/A,#N/A,FALSE,"P&amp;LSUM Construction";#N/A,#N/A,FALSE,"P&amp;LSUM ROV";#N/A,#N/A,FALSE,"jobreport";#N/A,#N/A,FALSE,"OJI";#N/A,#N/A,FALSE,"OH"}</definedName>
    <definedName name="wrn.plan." localSheetId="23" hidden="1">{#N/A,#N/A,FALSE,"P&amp;LSUM";#N/A,#N/A,FALSE,"P&amp;LSUM Construction";#N/A,#N/A,FALSE,"P&amp;LSUM ROV";#N/A,#N/A,FALSE,"jobreport";#N/A,#N/A,FALSE,"OJI";#N/A,#N/A,FALSE,"OH"}</definedName>
    <definedName name="wrn.plan." localSheetId="7" hidden="1">{#N/A,#N/A,FALSE,"P&amp;LSUM";#N/A,#N/A,FALSE,"P&amp;LSUM Construction";#N/A,#N/A,FALSE,"P&amp;LSUM ROV";#N/A,#N/A,FALSE,"jobreport";#N/A,#N/A,FALSE,"OJI";#N/A,#N/A,FALSE,"OH"}</definedName>
    <definedName name="wrn.plan." localSheetId="13" hidden="1">{#N/A,#N/A,FALSE,"P&amp;LSUM";#N/A,#N/A,FALSE,"P&amp;LSUM Construction";#N/A,#N/A,FALSE,"P&amp;LSUM ROV";#N/A,#N/A,FALSE,"jobreport";#N/A,#N/A,FALSE,"OJI";#N/A,#N/A,FALSE,"OH"}</definedName>
    <definedName name="wrn.plan." localSheetId="18" hidden="1">{#N/A,#N/A,FALSE,"P&amp;LSUM";#N/A,#N/A,FALSE,"P&amp;LSUM Construction";#N/A,#N/A,FALSE,"P&amp;LSUM ROV";#N/A,#N/A,FALSE,"jobreport";#N/A,#N/A,FALSE,"OJI";#N/A,#N/A,FALSE,"OH"}</definedName>
    <definedName name="wrn.plan." localSheetId="14" hidden="1">{#N/A,#N/A,FALSE,"P&amp;LSUM";#N/A,#N/A,FALSE,"P&amp;LSUM Construction";#N/A,#N/A,FALSE,"P&amp;LSUM ROV";#N/A,#N/A,FALSE,"jobreport";#N/A,#N/A,FALSE,"OJI";#N/A,#N/A,FALSE,"OH"}</definedName>
    <definedName name="wrn.plan." localSheetId="15" hidden="1">{#N/A,#N/A,FALSE,"P&amp;LSUM";#N/A,#N/A,FALSE,"P&amp;LSUM Construction";#N/A,#N/A,FALSE,"P&amp;LSUM ROV";#N/A,#N/A,FALSE,"jobreport";#N/A,#N/A,FALSE,"OJI";#N/A,#N/A,FALSE,"OH"}</definedName>
    <definedName name="wrn.plan." hidden="1">{#N/A,#N/A,FALSE,"P&amp;LSUM";#N/A,#N/A,FALSE,"P&amp;LSUM Construction";#N/A,#N/A,FALSE,"P&amp;LSUM ROV";#N/A,#N/A,FALSE,"jobreport";#N/A,#N/A,FALSE,"OJI";#N/A,#N/A,FALSE,"OH"}</definedName>
    <definedName name="wrn.Preisblatt." localSheetId="3" hidden="1">{"Preisblatt","Preisblatt",FALSE,"Best.-Übersicht"}</definedName>
    <definedName name="wrn.Preisblatt." localSheetId="9" hidden="1">{"Preisblatt","Preisblatt",FALSE,"Best.-Übersicht"}</definedName>
    <definedName name="wrn.Preisblatt." localSheetId="8" hidden="1">{"Preisblatt","Preisblatt",FALSE,"Best.-Übersicht"}</definedName>
    <definedName name="wrn.Preisblatt." localSheetId="0" hidden="1">{"Preisblatt","Preisblatt",FALSE,"Best.-Übersicht"}</definedName>
    <definedName name="wrn.Preisblatt." localSheetId="10" hidden="1">{"Preisblatt","Preisblatt",FALSE,"Best.-Übersicht"}</definedName>
    <definedName name="wrn.Preisblatt." localSheetId="6" hidden="1">{"Preisblatt","Preisblatt",FALSE,"Best.-Übersicht"}</definedName>
    <definedName name="wrn.Preisblatt." localSheetId="12" hidden="1">{"Preisblatt","Preisblatt",FALSE,"Best.-Übersicht"}</definedName>
    <definedName name="wrn.Preisblatt." localSheetId="11" hidden="1">{"Preisblatt","Preisblatt",FALSE,"Best.-Übersicht"}</definedName>
    <definedName name="wrn.Preisblatt." localSheetId="1" hidden="1">{"Preisblatt","Preisblatt",FALSE,"Best.-Übersicht"}</definedName>
    <definedName name="wrn.Preisblatt." localSheetId="2" hidden="1">{"Preisblatt","Preisblatt",FALSE,"Best.-Übersicht"}</definedName>
    <definedName name="wrn.Preisblatt." localSheetId="4" hidden="1">{"Preisblatt","Preisblatt",FALSE,"Best.-Übersicht"}</definedName>
    <definedName name="wrn.Preisblatt." localSheetId="16" hidden="1">{"Preisblatt","Preisblatt",FALSE,"Best.-Übersicht"}</definedName>
    <definedName name="wrn.Preisblatt." localSheetId="21" hidden="1">{"Preisblatt","Preisblatt",FALSE,"Best.-Übersicht"}</definedName>
    <definedName name="wrn.Preisblatt." localSheetId="5" hidden="1">{"Preisblatt","Preisblatt",FALSE,"Best.-Übersicht"}</definedName>
    <definedName name="wrn.Preisblatt." localSheetId="23" hidden="1">{"Preisblatt","Preisblatt",FALSE,"Best.-Übersicht"}</definedName>
    <definedName name="wrn.Preisblatt." localSheetId="7" hidden="1">{"Preisblatt","Preisblatt",FALSE,"Best.-Übersicht"}</definedName>
    <definedName name="wrn.Preisblatt." localSheetId="13" hidden="1">{"Preisblatt","Preisblatt",FALSE,"Best.-Übersicht"}</definedName>
    <definedName name="wrn.Preisblatt." localSheetId="18" hidden="1">{"Preisblatt","Preisblatt",FALSE,"Best.-Übersicht"}</definedName>
    <definedName name="wrn.Preisblatt." localSheetId="14" hidden="1">{"Preisblatt","Preisblatt",FALSE,"Best.-Übersicht"}</definedName>
    <definedName name="wrn.Preisblatt." localSheetId="15" hidden="1">{"Preisblatt","Preisblatt",FALSE,"Best.-Übersicht"}</definedName>
    <definedName name="wrn.Preisblatt." hidden="1">{"Preisblatt","Preisblatt",FALSE,"Best.-Übersicht"}</definedName>
    <definedName name="wrn.PrintAll." localSheetId="3" hidden="1">{#N/A,#N/A,FALSE,"Sheet1";#N/A,#N/A,FALSE,"Sheet2";#N/A,#N/A,FALSE,"Sheet3";#N/A,#N/A,FALSE,"Sheet4";#N/A,#N/A,FALSE,"Sheet5";#N/A,#N/A,FALSE,"Sheet6";#N/A,#N/A,FALSE,"Sheet7";#N/A,#N/A,FALSE,"Sheet8";#N/A,#N/A,FALSE,"Sheet9"}</definedName>
    <definedName name="wrn.PrintAll." localSheetId="2" hidden="1">{#N/A,#N/A,FALSE,"Sheet1";#N/A,#N/A,FALSE,"Sheet2";#N/A,#N/A,FALSE,"Sheet3";#N/A,#N/A,FALSE,"Sheet4";#N/A,#N/A,FALSE,"Sheet5";#N/A,#N/A,FALSE,"Sheet6";#N/A,#N/A,FALSE,"Sheet7";#N/A,#N/A,FALSE,"Sheet8";#N/A,#N/A,FALSE,"Sheet9"}</definedName>
    <definedName name="wrn.PrintAll." localSheetId="4" hidden="1">{#N/A,#N/A,FALSE,"Sheet1";#N/A,#N/A,FALSE,"Sheet2";#N/A,#N/A,FALSE,"Sheet3";#N/A,#N/A,FALSE,"Sheet4";#N/A,#N/A,FALSE,"Sheet5";#N/A,#N/A,FALSE,"Sheet6";#N/A,#N/A,FALSE,"Sheet7";#N/A,#N/A,FALSE,"Sheet8";#N/A,#N/A,FALSE,"Sheet9"}</definedName>
    <definedName name="wrn.PrintAll." localSheetId="16" hidden="1">{#N/A,#N/A,FALSE,"Sheet1";#N/A,#N/A,FALSE,"Sheet2";#N/A,#N/A,FALSE,"Sheet3";#N/A,#N/A,FALSE,"Sheet4";#N/A,#N/A,FALSE,"Sheet5";#N/A,#N/A,FALSE,"Sheet6";#N/A,#N/A,FALSE,"Sheet7";#N/A,#N/A,FALSE,"Sheet8";#N/A,#N/A,FALSE,"Sheet9"}</definedName>
    <definedName name="wrn.PrintAll." localSheetId="21" hidden="1">{#N/A,#N/A,FALSE,"Sheet1";#N/A,#N/A,FALSE,"Sheet2";#N/A,#N/A,FALSE,"Sheet3";#N/A,#N/A,FALSE,"Sheet4";#N/A,#N/A,FALSE,"Sheet5";#N/A,#N/A,FALSE,"Sheet6";#N/A,#N/A,FALSE,"Sheet7";#N/A,#N/A,FALSE,"Sheet8";#N/A,#N/A,FALSE,"Sheet9"}</definedName>
    <definedName name="wrn.PrintAll." localSheetId="5" hidden="1">{#N/A,#N/A,FALSE,"Sheet1";#N/A,#N/A,FALSE,"Sheet2";#N/A,#N/A,FALSE,"Sheet3";#N/A,#N/A,FALSE,"Sheet4";#N/A,#N/A,FALSE,"Sheet5";#N/A,#N/A,FALSE,"Sheet6";#N/A,#N/A,FALSE,"Sheet7";#N/A,#N/A,FALSE,"Sheet8";#N/A,#N/A,FALSE,"Sheet9"}</definedName>
    <definedName name="wrn.PrintAll." localSheetId="13" hidden="1">{#N/A,#N/A,FALSE,"Sheet1";#N/A,#N/A,FALSE,"Sheet2";#N/A,#N/A,FALSE,"Sheet3";#N/A,#N/A,FALSE,"Sheet4";#N/A,#N/A,FALSE,"Sheet5";#N/A,#N/A,FALSE,"Sheet6";#N/A,#N/A,FALSE,"Sheet7";#N/A,#N/A,FALSE,"Sheet8";#N/A,#N/A,FALSE,"Sheet9"}</definedName>
    <definedName name="wrn.PrintAll." localSheetId="14" hidden="1">{#N/A,#N/A,FALSE,"Sheet1";#N/A,#N/A,FALSE,"Sheet2";#N/A,#N/A,FALSE,"Sheet3";#N/A,#N/A,FALSE,"Sheet4";#N/A,#N/A,FALSE,"Sheet5";#N/A,#N/A,FALSE,"Sheet6";#N/A,#N/A,FALSE,"Sheet7";#N/A,#N/A,FALSE,"Sheet8";#N/A,#N/A,FALSE,"Sheet9"}</definedName>
    <definedName name="wrn.PrintAll." localSheetId="15" hidden="1">{#N/A,#N/A,FALSE,"Sheet1";#N/A,#N/A,FALSE,"Sheet2";#N/A,#N/A,FALSE,"Sheet3";#N/A,#N/A,FALSE,"Sheet4";#N/A,#N/A,FALSE,"Sheet5";#N/A,#N/A,FALSE,"Sheet6";#N/A,#N/A,FALSE,"Sheet7";#N/A,#N/A,FALSE,"Sheet8";#N/A,#N/A,FALSE,"Sheet9"}</definedName>
    <definedName name="wrn.PrintAll." hidden="1">{#N/A,#N/A,FALSE,"Sheet1";#N/A,#N/A,FALSE,"Sheet2";#N/A,#N/A,FALSE,"Sheet3";#N/A,#N/A,FALSE,"Sheet4";#N/A,#N/A,FALSE,"Sheet5";#N/A,#N/A,FALSE,"Sheet6";#N/A,#N/A,FALSE,"Sheet7";#N/A,#N/A,FALSE,"Sheet8";#N/A,#N/A,FALSE,"Sheet9"}</definedName>
    <definedName name="wrn.PrintCurr." localSheetId="3" hidden="1">{#N/A,#N/A,FALSE,"Sheet1";#N/A,#N/A,FALSE,"Sheet2";#N/A,#N/A,FALSE,"Sheet3"}</definedName>
    <definedName name="wrn.PrintCurr." localSheetId="2" hidden="1">{#N/A,#N/A,FALSE,"Sheet1";#N/A,#N/A,FALSE,"Sheet2";#N/A,#N/A,FALSE,"Sheet3"}</definedName>
    <definedName name="wrn.PrintCurr." localSheetId="4" hidden="1">{#N/A,#N/A,FALSE,"Sheet1";#N/A,#N/A,FALSE,"Sheet2";#N/A,#N/A,FALSE,"Sheet3"}</definedName>
    <definedName name="wrn.PrintCurr." localSheetId="16" hidden="1">{#N/A,#N/A,FALSE,"Sheet1";#N/A,#N/A,FALSE,"Sheet2";#N/A,#N/A,FALSE,"Sheet3"}</definedName>
    <definedName name="wrn.PrintCurr." localSheetId="21" hidden="1">{#N/A,#N/A,FALSE,"Sheet1";#N/A,#N/A,FALSE,"Sheet2";#N/A,#N/A,FALSE,"Sheet3"}</definedName>
    <definedName name="wrn.PrintCurr." localSheetId="5" hidden="1">{#N/A,#N/A,FALSE,"Sheet1";#N/A,#N/A,FALSE,"Sheet2";#N/A,#N/A,FALSE,"Sheet3"}</definedName>
    <definedName name="wrn.PrintCurr." localSheetId="13" hidden="1">{#N/A,#N/A,FALSE,"Sheet1";#N/A,#N/A,FALSE,"Sheet2";#N/A,#N/A,FALSE,"Sheet3"}</definedName>
    <definedName name="wrn.PrintCurr." localSheetId="14" hidden="1">{#N/A,#N/A,FALSE,"Sheet1";#N/A,#N/A,FALSE,"Sheet2";#N/A,#N/A,FALSE,"Sheet3"}</definedName>
    <definedName name="wrn.PrintCurr." localSheetId="15" hidden="1">{#N/A,#N/A,FALSE,"Sheet1";#N/A,#N/A,FALSE,"Sheet2";#N/A,#N/A,FALSE,"Sheet3"}</definedName>
    <definedName name="wrn.PrintCurr." hidden="1">{#N/A,#N/A,FALSE,"Sheet1";#N/A,#N/A,FALSE,"Sheet2";#N/A,#N/A,FALSE,"Sheet3"}</definedName>
    <definedName name="wrn.Printing." localSheetId="3"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9"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8"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2"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2"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4"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2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5"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23"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7"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3"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8"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4"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5"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localSheetId="3" hidden="1">{#N/A,#N/A,FALSE,"Sheet4";#N/A,#N/A,FALSE,"Sheet5";#N/A,#N/A,FALSE,"Sheet6"}</definedName>
    <definedName name="wrn.PrintPrev1." localSheetId="2" hidden="1">{#N/A,#N/A,FALSE,"Sheet4";#N/A,#N/A,FALSE,"Sheet5";#N/A,#N/A,FALSE,"Sheet6"}</definedName>
    <definedName name="wrn.PrintPrev1." localSheetId="4" hidden="1">{#N/A,#N/A,FALSE,"Sheet4";#N/A,#N/A,FALSE,"Sheet5";#N/A,#N/A,FALSE,"Sheet6"}</definedName>
    <definedName name="wrn.PrintPrev1." localSheetId="16" hidden="1">{#N/A,#N/A,FALSE,"Sheet4";#N/A,#N/A,FALSE,"Sheet5";#N/A,#N/A,FALSE,"Sheet6"}</definedName>
    <definedName name="wrn.PrintPrev1." localSheetId="21" hidden="1">{#N/A,#N/A,FALSE,"Sheet4";#N/A,#N/A,FALSE,"Sheet5";#N/A,#N/A,FALSE,"Sheet6"}</definedName>
    <definedName name="wrn.PrintPrev1." localSheetId="5" hidden="1">{#N/A,#N/A,FALSE,"Sheet4";#N/A,#N/A,FALSE,"Sheet5";#N/A,#N/A,FALSE,"Sheet6"}</definedName>
    <definedName name="wrn.PrintPrev1." localSheetId="13" hidden="1">{#N/A,#N/A,FALSE,"Sheet4";#N/A,#N/A,FALSE,"Sheet5";#N/A,#N/A,FALSE,"Sheet6"}</definedName>
    <definedName name="wrn.PrintPrev1." localSheetId="14" hidden="1">{#N/A,#N/A,FALSE,"Sheet4";#N/A,#N/A,FALSE,"Sheet5";#N/A,#N/A,FALSE,"Sheet6"}</definedName>
    <definedName name="wrn.PrintPrev1." localSheetId="15" hidden="1">{#N/A,#N/A,FALSE,"Sheet4";#N/A,#N/A,FALSE,"Sheet5";#N/A,#N/A,FALSE,"Sheet6"}</definedName>
    <definedName name="wrn.PrintPrev1." hidden="1">{#N/A,#N/A,FALSE,"Sheet4";#N/A,#N/A,FALSE,"Sheet5";#N/A,#N/A,FALSE,"Sheet6"}</definedName>
    <definedName name="wrn.PrintPrev2." localSheetId="3" hidden="1">{#N/A,#N/A,FALSE,"Sheet7";#N/A,#N/A,FALSE,"Sheet8";#N/A,#N/A,FALSE,"Sheet9"}</definedName>
    <definedName name="wrn.PrintPrev2." localSheetId="2" hidden="1">{#N/A,#N/A,FALSE,"Sheet7";#N/A,#N/A,FALSE,"Sheet8";#N/A,#N/A,FALSE,"Sheet9"}</definedName>
    <definedName name="wrn.PrintPrev2." localSheetId="4" hidden="1">{#N/A,#N/A,FALSE,"Sheet7";#N/A,#N/A,FALSE,"Sheet8";#N/A,#N/A,FALSE,"Sheet9"}</definedName>
    <definedName name="wrn.PrintPrev2." localSheetId="16" hidden="1">{#N/A,#N/A,FALSE,"Sheet7";#N/A,#N/A,FALSE,"Sheet8";#N/A,#N/A,FALSE,"Sheet9"}</definedName>
    <definedName name="wrn.PrintPrev2." localSheetId="21" hidden="1">{#N/A,#N/A,FALSE,"Sheet7";#N/A,#N/A,FALSE,"Sheet8";#N/A,#N/A,FALSE,"Sheet9"}</definedName>
    <definedName name="wrn.PrintPrev2." localSheetId="5" hidden="1">{#N/A,#N/A,FALSE,"Sheet7";#N/A,#N/A,FALSE,"Sheet8";#N/A,#N/A,FALSE,"Sheet9"}</definedName>
    <definedName name="wrn.PrintPrev2." localSheetId="13" hidden="1">{#N/A,#N/A,FALSE,"Sheet7";#N/A,#N/A,FALSE,"Sheet8";#N/A,#N/A,FALSE,"Sheet9"}</definedName>
    <definedName name="wrn.PrintPrev2." localSheetId="14" hidden="1">{#N/A,#N/A,FALSE,"Sheet7";#N/A,#N/A,FALSE,"Sheet8";#N/A,#N/A,FALSE,"Sheet9"}</definedName>
    <definedName name="wrn.PrintPrev2." localSheetId="15" hidden="1">{#N/A,#N/A,FALSE,"Sheet7";#N/A,#N/A,FALSE,"Sheet8";#N/A,#N/A,FALSE,"Sheet9"}</definedName>
    <definedName name="wrn.PrintPrev2." hidden="1">{#N/A,#N/A,FALSE,"Sheet7";#N/A,#N/A,FALSE,"Sheet8";#N/A,#N/A,FALSE,"Sheet9"}</definedName>
    <definedName name="wrn.PUEQ." localSheetId="3" hidden="1">{"EqList",#N/A,FALSE,"Process"}</definedName>
    <definedName name="wrn.PUEQ." localSheetId="9" hidden="1">{"EqList",#N/A,FALSE,"Process"}</definedName>
    <definedName name="wrn.PUEQ." localSheetId="8" hidden="1">{"EqList",#N/A,FALSE,"Process"}</definedName>
    <definedName name="wrn.PUEQ." localSheetId="0" hidden="1">{"EqList",#N/A,FALSE,"Process"}</definedName>
    <definedName name="wrn.PUEQ." localSheetId="10" hidden="1">{"EqList",#N/A,FALSE,"Process"}</definedName>
    <definedName name="wrn.PUEQ." localSheetId="6" hidden="1">{"EqList",#N/A,FALSE,"Process"}</definedName>
    <definedName name="wrn.PUEQ." localSheetId="12" hidden="1">{"EqList",#N/A,FALSE,"Process"}</definedName>
    <definedName name="wrn.PUEQ." localSheetId="11" hidden="1">{"EqList",#N/A,FALSE,"Process"}</definedName>
    <definedName name="wrn.PUEQ." localSheetId="1" hidden="1">{"EqList",#N/A,FALSE,"Process"}</definedName>
    <definedName name="wrn.PUEQ." localSheetId="2" hidden="1">{"EqList",#N/A,FALSE,"Process"}</definedName>
    <definedName name="wrn.PUEQ." localSheetId="4" hidden="1">{"EqList",#N/A,FALSE,"Process"}</definedName>
    <definedName name="wrn.PUEQ." localSheetId="16" hidden="1">{"EqList",#N/A,FALSE,"Process"}</definedName>
    <definedName name="wrn.PUEQ." localSheetId="21" hidden="1">{"EqList",#N/A,FALSE,"Process"}</definedName>
    <definedName name="wrn.PUEQ." localSheetId="5" hidden="1">{"EqList",#N/A,FALSE,"Process"}</definedName>
    <definedName name="wrn.PUEQ." localSheetId="23" hidden="1">{"EqList",#N/A,FALSE,"Process"}</definedName>
    <definedName name="wrn.PUEQ." localSheetId="7" hidden="1">{"EqList",#N/A,FALSE,"Process"}</definedName>
    <definedName name="wrn.PUEQ." localSheetId="13" hidden="1">{"EqList",#N/A,FALSE,"Process"}</definedName>
    <definedName name="wrn.PUEQ." localSheetId="18" hidden="1">{"EqList",#N/A,FALSE,"Process"}</definedName>
    <definedName name="wrn.PUEQ." localSheetId="14" hidden="1">{"EqList",#N/A,FALSE,"Process"}</definedName>
    <definedName name="wrn.PUEQ." localSheetId="15" hidden="1">{"EqList",#N/A,FALSE,"Process"}</definedName>
    <definedName name="wrn.PUEQ." hidden="1">{"EqList",#N/A,FALSE,"Process"}</definedName>
    <definedName name="wrn.PUWT." localSheetId="3" hidden="1">{"WtList",#N/A,FALSE,"Process"}</definedName>
    <definedName name="wrn.PUWT." localSheetId="9" hidden="1">{"WtList",#N/A,FALSE,"Process"}</definedName>
    <definedName name="wrn.PUWT." localSheetId="8" hidden="1">{"WtList",#N/A,FALSE,"Process"}</definedName>
    <definedName name="wrn.PUWT." localSheetId="0" hidden="1">{"WtList",#N/A,FALSE,"Process"}</definedName>
    <definedName name="wrn.PUWT." localSheetId="10" hidden="1">{"WtList",#N/A,FALSE,"Process"}</definedName>
    <definedName name="wrn.PUWT." localSheetId="6" hidden="1">{"WtList",#N/A,FALSE,"Process"}</definedName>
    <definedName name="wrn.PUWT." localSheetId="12" hidden="1">{"WtList",#N/A,FALSE,"Process"}</definedName>
    <definedName name="wrn.PUWT." localSheetId="11" hidden="1">{"WtList",#N/A,FALSE,"Process"}</definedName>
    <definedName name="wrn.PUWT." localSheetId="1" hidden="1">{"WtList",#N/A,FALSE,"Process"}</definedName>
    <definedName name="wrn.PUWT." localSheetId="2" hidden="1">{"WtList",#N/A,FALSE,"Process"}</definedName>
    <definedName name="wrn.PUWT." localSheetId="4" hidden="1">{"WtList",#N/A,FALSE,"Process"}</definedName>
    <definedName name="wrn.PUWT." localSheetId="16" hidden="1">{"WtList",#N/A,FALSE,"Process"}</definedName>
    <definedName name="wrn.PUWT." localSheetId="21" hidden="1">{"WtList",#N/A,FALSE,"Process"}</definedName>
    <definedName name="wrn.PUWT." localSheetId="5" hidden="1">{"WtList",#N/A,FALSE,"Process"}</definedName>
    <definedName name="wrn.PUWT." localSheetId="23" hidden="1">{"WtList",#N/A,FALSE,"Process"}</definedName>
    <definedName name="wrn.PUWT." localSheetId="7" hidden="1">{"WtList",#N/A,FALSE,"Process"}</definedName>
    <definedName name="wrn.PUWT." localSheetId="13" hidden="1">{"WtList",#N/A,FALSE,"Process"}</definedName>
    <definedName name="wrn.PUWT." localSheetId="18" hidden="1">{"WtList",#N/A,FALSE,"Process"}</definedName>
    <definedName name="wrn.PUWT." localSheetId="14" hidden="1">{"WtList",#N/A,FALSE,"Process"}</definedName>
    <definedName name="wrn.PUWT." localSheetId="15" hidden="1">{"WtList",#N/A,FALSE,"Process"}</definedName>
    <definedName name="wrn.PUWT." hidden="1">{"WtList",#N/A,FALSE,"Process"}</definedName>
    <definedName name="wrn.R1_Sh1." localSheetId="3" hidden="1">{"V_sh1_01",#N/A,FALSE,"Sh1_ver_iso"}</definedName>
    <definedName name="wrn.R1_Sh1." localSheetId="9" hidden="1">{"V_sh1_01",#N/A,FALSE,"Sh1_ver_iso"}</definedName>
    <definedName name="wrn.R1_Sh1." localSheetId="8" hidden="1">{"V_sh1_01",#N/A,FALSE,"Sh1_ver_iso"}</definedName>
    <definedName name="wrn.R1_Sh1." localSheetId="0" hidden="1">{"V_sh1_01",#N/A,FALSE,"Sh1_ver_iso"}</definedName>
    <definedName name="wrn.R1_Sh1." localSheetId="10" hidden="1">{"V_sh1_01",#N/A,FALSE,"Sh1_ver_iso"}</definedName>
    <definedName name="wrn.R1_Sh1." localSheetId="6" hidden="1">{"V_sh1_01",#N/A,FALSE,"Sh1_ver_iso"}</definedName>
    <definedName name="wrn.R1_Sh1." localSheetId="12" hidden="1">{"V_sh1_01",#N/A,FALSE,"Sh1_ver_iso"}</definedName>
    <definedName name="wrn.R1_Sh1." localSheetId="11" hidden="1">{"V_sh1_01",#N/A,FALSE,"Sh1_ver_iso"}</definedName>
    <definedName name="wrn.R1_Sh1." localSheetId="1" hidden="1">{"V_sh1_01",#N/A,FALSE,"Sh1_ver_iso"}</definedName>
    <definedName name="wrn.R1_Sh1." localSheetId="2" hidden="1">{"V_sh1_01",#N/A,FALSE,"Sh1_ver_iso"}</definedName>
    <definedName name="wrn.R1_Sh1." localSheetId="4" hidden="1">{"V_sh1_01",#N/A,FALSE,"Sh1_ver_iso"}</definedName>
    <definedName name="wrn.R1_Sh1." localSheetId="16" hidden="1">{"V_sh1_01",#N/A,FALSE,"Sh1_ver_iso"}</definedName>
    <definedName name="wrn.R1_Sh1." localSheetId="21" hidden="1">{"V_sh1_01",#N/A,FALSE,"Sh1_ver_iso"}</definedName>
    <definedName name="wrn.R1_Sh1." localSheetId="5" hidden="1">{"V_sh1_01",#N/A,FALSE,"Sh1_ver_iso"}</definedName>
    <definedName name="wrn.R1_Sh1." localSheetId="23" hidden="1">{"V_sh1_01",#N/A,FALSE,"Sh1_ver_iso"}</definedName>
    <definedName name="wrn.R1_Sh1." localSheetId="7" hidden="1">{"V_sh1_01",#N/A,FALSE,"Sh1_ver_iso"}</definedName>
    <definedName name="wrn.R1_Sh1." localSheetId="13" hidden="1">{"V_sh1_01",#N/A,FALSE,"Sh1_ver_iso"}</definedName>
    <definedName name="wrn.R1_Sh1." localSheetId="18" hidden="1">{"V_sh1_01",#N/A,FALSE,"Sh1_ver_iso"}</definedName>
    <definedName name="wrn.R1_Sh1." localSheetId="14" hidden="1">{"V_sh1_01",#N/A,FALSE,"Sh1_ver_iso"}</definedName>
    <definedName name="wrn.R1_Sh1." localSheetId="15" hidden="1">{"V_sh1_01",#N/A,FALSE,"Sh1_ver_iso"}</definedName>
    <definedName name="wrn.R1_Sh1." hidden="1">{"V_sh1_01",#N/A,FALSE,"Sh1_ver_iso"}</definedName>
    <definedName name="wrn.R2_Sh2." localSheetId="3" hidden="1">{"V_sh1_01",#N/A,TRUE,"Sh1_"}</definedName>
    <definedName name="wrn.R2_Sh2." localSheetId="9" hidden="1">{"V_sh1_01",#N/A,TRUE,"Sh1_"}</definedName>
    <definedName name="wrn.R2_Sh2." localSheetId="8" hidden="1">{"V_sh1_01",#N/A,TRUE,"Sh1_"}</definedName>
    <definedName name="wrn.R2_Sh2." localSheetId="0" hidden="1">{"V_sh1_01",#N/A,TRUE,"Sh1_"}</definedName>
    <definedName name="wrn.R2_Sh2." localSheetId="10" hidden="1">{"V_sh1_01",#N/A,TRUE,"Sh1_"}</definedName>
    <definedName name="wrn.R2_Sh2." localSheetId="6" hidden="1">{"V_sh1_01",#N/A,TRUE,"Sh1_"}</definedName>
    <definedName name="wrn.R2_Sh2." localSheetId="12" hidden="1">{"V_sh1_01",#N/A,TRUE,"Sh1_"}</definedName>
    <definedName name="wrn.R2_Sh2." localSheetId="11" hidden="1">{"V_sh1_01",#N/A,TRUE,"Sh1_"}</definedName>
    <definedName name="wrn.R2_Sh2." localSheetId="1" hidden="1">{"V_sh1_01",#N/A,TRUE,"Sh1_"}</definedName>
    <definedName name="wrn.R2_Sh2." localSheetId="2" hidden="1">{"V_sh1_01",#N/A,TRUE,"Sh1_"}</definedName>
    <definedName name="wrn.R2_Sh2." localSheetId="4" hidden="1">{"V_sh1_01",#N/A,TRUE,"Sh1_"}</definedName>
    <definedName name="wrn.R2_Sh2." localSheetId="16" hidden="1">{"V_sh1_01",#N/A,TRUE,"Sh1_"}</definedName>
    <definedName name="wrn.R2_Sh2." localSheetId="21" hidden="1">{"V_sh1_01",#N/A,TRUE,"Sh1_"}</definedName>
    <definedName name="wrn.R2_Sh2." localSheetId="5" hidden="1">{"V_sh1_01",#N/A,TRUE,"Sh1_"}</definedName>
    <definedName name="wrn.R2_Sh2." localSheetId="23" hidden="1">{"V_sh1_01",#N/A,TRUE,"Sh1_"}</definedName>
    <definedName name="wrn.R2_Sh2." localSheetId="7" hidden="1">{"V_sh1_01",#N/A,TRUE,"Sh1_"}</definedName>
    <definedName name="wrn.R2_Sh2." localSheetId="13" hidden="1">{"V_sh1_01",#N/A,TRUE,"Sh1_"}</definedName>
    <definedName name="wrn.R2_Sh2." localSheetId="18" hidden="1">{"V_sh1_01",#N/A,TRUE,"Sh1_"}</definedName>
    <definedName name="wrn.R2_Sh2." localSheetId="14" hidden="1">{"V_sh1_01",#N/A,TRUE,"Sh1_"}</definedName>
    <definedName name="wrn.R2_Sh2." localSheetId="15" hidden="1">{"V_sh1_01",#N/A,TRUE,"Sh1_"}</definedName>
    <definedName name="wrn.R2_Sh2." hidden="1">{"V_sh1_01",#N/A,TRUE,"Sh1_"}</definedName>
    <definedName name="wrn.ratio." localSheetId="3" hidden="1">{#N/A,#N/A,FALSE,"JACKETS (1100 t) (1)"}</definedName>
    <definedName name="wrn.ratio." localSheetId="9" hidden="1">{#N/A,#N/A,FALSE,"JACKETS (1100 t) (1)"}</definedName>
    <definedName name="wrn.ratio." localSheetId="8" hidden="1">{#N/A,#N/A,FALSE,"JACKETS (1100 t) (1)"}</definedName>
    <definedName name="wrn.ratio." localSheetId="0" hidden="1">{#N/A,#N/A,FALSE,"JACKETS (1100 t) (1)"}</definedName>
    <definedName name="wrn.ratio." localSheetId="10" hidden="1">{#N/A,#N/A,FALSE,"JACKETS (1100 t) (1)"}</definedName>
    <definedName name="wrn.ratio." localSheetId="6" hidden="1">{#N/A,#N/A,FALSE,"JACKETS (1100 t) (1)"}</definedName>
    <definedName name="wrn.ratio." localSheetId="12" hidden="1">{#N/A,#N/A,FALSE,"JACKETS (1100 t) (1)"}</definedName>
    <definedName name="wrn.ratio." localSheetId="11" hidden="1">{#N/A,#N/A,FALSE,"JACKETS (1100 t) (1)"}</definedName>
    <definedName name="wrn.ratio." localSheetId="1" hidden="1">{#N/A,#N/A,FALSE,"JACKETS (1100 t) (1)"}</definedName>
    <definedName name="wrn.ratio." localSheetId="2" hidden="1">{#N/A,#N/A,FALSE,"JACKETS (1100 t) (1)"}</definedName>
    <definedName name="wrn.ratio." localSheetId="4" hidden="1">{#N/A,#N/A,FALSE,"JACKETS (1100 t) (1)"}</definedName>
    <definedName name="wrn.ratio." localSheetId="16" hidden="1">{#N/A,#N/A,FALSE,"JACKETS (1100 t) (1)"}</definedName>
    <definedName name="wrn.ratio." localSheetId="21" hidden="1">{#N/A,#N/A,FALSE,"JACKETS (1100 t) (1)"}</definedName>
    <definedName name="wrn.ratio." localSheetId="5" hidden="1">{#N/A,#N/A,FALSE,"JACKETS (1100 t) (1)"}</definedName>
    <definedName name="wrn.ratio." localSheetId="23" hidden="1">{#N/A,#N/A,FALSE,"JACKETS (1100 t) (1)"}</definedName>
    <definedName name="wrn.ratio." localSheetId="7" hidden="1">{#N/A,#N/A,FALSE,"JACKETS (1100 t) (1)"}</definedName>
    <definedName name="wrn.ratio." localSheetId="13" hidden="1">{#N/A,#N/A,FALSE,"JACKETS (1100 t) (1)"}</definedName>
    <definedName name="wrn.ratio." localSheetId="18" hidden="1">{#N/A,#N/A,FALSE,"JACKETS (1100 t) (1)"}</definedName>
    <definedName name="wrn.ratio." localSheetId="14" hidden="1">{#N/A,#N/A,FALSE,"JACKETS (1100 t) (1)"}</definedName>
    <definedName name="wrn.ratio." localSheetId="15" hidden="1">{#N/A,#N/A,FALSE,"JACKETS (1100 t) (1)"}</definedName>
    <definedName name="wrn.ratio." hidden="1">{#N/A,#N/A,FALSE,"JACKETS (1100 t) (1)"}</definedName>
    <definedName name="wrn.ratio.1" localSheetId="3" hidden="1">{#N/A,#N/A,FALSE,"JACKETS (1100 t) (1)"}</definedName>
    <definedName name="wrn.ratio.1" localSheetId="9" hidden="1">{#N/A,#N/A,FALSE,"JACKETS (1100 t) (1)"}</definedName>
    <definedName name="wrn.ratio.1" localSheetId="8" hidden="1">{#N/A,#N/A,FALSE,"JACKETS (1100 t) (1)"}</definedName>
    <definedName name="wrn.ratio.1" localSheetId="0" hidden="1">{#N/A,#N/A,FALSE,"JACKETS (1100 t) (1)"}</definedName>
    <definedName name="wrn.ratio.1" localSheetId="10" hidden="1">{#N/A,#N/A,FALSE,"JACKETS (1100 t) (1)"}</definedName>
    <definedName name="wrn.ratio.1" localSheetId="6" hidden="1">{#N/A,#N/A,FALSE,"JACKETS (1100 t) (1)"}</definedName>
    <definedName name="wrn.ratio.1" localSheetId="12" hidden="1">{#N/A,#N/A,FALSE,"JACKETS (1100 t) (1)"}</definedName>
    <definedName name="wrn.ratio.1" localSheetId="11" hidden="1">{#N/A,#N/A,FALSE,"JACKETS (1100 t) (1)"}</definedName>
    <definedName name="wrn.ratio.1" localSheetId="1" hidden="1">{#N/A,#N/A,FALSE,"JACKETS (1100 t) (1)"}</definedName>
    <definedName name="wrn.ratio.1" localSheetId="2" hidden="1">{#N/A,#N/A,FALSE,"JACKETS (1100 t) (1)"}</definedName>
    <definedName name="wrn.ratio.1" localSheetId="4" hidden="1">{#N/A,#N/A,FALSE,"JACKETS (1100 t) (1)"}</definedName>
    <definedName name="wrn.ratio.1" localSheetId="16" hidden="1">{#N/A,#N/A,FALSE,"JACKETS (1100 t) (1)"}</definedName>
    <definedName name="wrn.ratio.1" localSheetId="21" hidden="1">{#N/A,#N/A,FALSE,"JACKETS (1100 t) (1)"}</definedName>
    <definedName name="wrn.ratio.1" localSheetId="5" hidden="1">{#N/A,#N/A,FALSE,"JACKETS (1100 t) (1)"}</definedName>
    <definedName name="wrn.ratio.1" localSheetId="23" hidden="1">{#N/A,#N/A,FALSE,"JACKETS (1100 t) (1)"}</definedName>
    <definedName name="wrn.ratio.1" localSheetId="7" hidden="1">{#N/A,#N/A,FALSE,"JACKETS (1100 t) (1)"}</definedName>
    <definedName name="wrn.ratio.1" localSheetId="13" hidden="1">{#N/A,#N/A,FALSE,"JACKETS (1100 t) (1)"}</definedName>
    <definedName name="wrn.ratio.1" localSheetId="18" hidden="1">{#N/A,#N/A,FALSE,"JACKETS (1100 t) (1)"}</definedName>
    <definedName name="wrn.ratio.1" localSheetId="14" hidden="1">{#N/A,#N/A,FALSE,"JACKETS (1100 t) (1)"}</definedName>
    <definedName name="wrn.ratio.1" localSheetId="15" hidden="1">{#N/A,#N/A,FALSE,"JACKETS (1100 t) (1)"}</definedName>
    <definedName name="wrn.ratio.1" hidden="1">{#N/A,#N/A,FALSE,"JACKETS (1100 t) (1)"}</definedName>
    <definedName name="wrn.ratiomvr" localSheetId="3" hidden="1">{#N/A,#N/A,FALSE,"JACKETS (1100 t) (1)"}</definedName>
    <definedName name="wrn.ratiomvr" localSheetId="9" hidden="1">{#N/A,#N/A,FALSE,"JACKETS (1100 t) (1)"}</definedName>
    <definedName name="wrn.ratiomvr" localSheetId="8" hidden="1">{#N/A,#N/A,FALSE,"JACKETS (1100 t) (1)"}</definedName>
    <definedName name="wrn.ratiomvr" localSheetId="0" hidden="1">{#N/A,#N/A,FALSE,"JACKETS (1100 t) (1)"}</definedName>
    <definedName name="wrn.ratiomvr" localSheetId="10" hidden="1">{#N/A,#N/A,FALSE,"JACKETS (1100 t) (1)"}</definedName>
    <definedName name="wrn.ratiomvr" localSheetId="6" hidden="1">{#N/A,#N/A,FALSE,"JACKETS (1100 t) (1)"}</definedName>
    <definedName name="wrn.ratiomvr" localSheetId="12" hidden="1">{#N/A,#N/A,FALSE,"JACKETS (1100 t) (1)"}</definedName>
    <definedName name="wrn.ratiomvr" localSheetId="11" hidden="1">{#N/A,#N/A,FALSE,"JACKETS (1100 t) (1)"}</definedName>
    <definedName name="wrn.ratiomvr" localSheetId="1" hidden="1">{#N/A,#N/A,FALSE,"JACKETS (1100 t) (1)"}</definedName>
    <definedName name="wrn.ratiomvr" localSheetId="2" hidden="1">{#N/A,#N/A,FALSE,"JACKETS (1100 t) (1)"}</definedName>
    <definedName name="wrn.ratiomvr" localSheetId="4" hidden="1">{#N/A,#N/A,FALSE,"JACKETS (1100 t) (1)"}</definedName>
    <definedName name="wrn.ratiomvr" localSheetId="16" hidden="1">{#N/A,#N/A,FALSE,"JACKETS (1100 t) (1)"}</definedName>
    <definedName name="wrn.ratiomvr" localSheetId="21" hidden="1">{#N/A,#N/A,FALSE,"JACKETS (1100 t) (1)"}</definedName>
    <definedName name="wrn.ratiomvr" localSheetId="5" hidden="1">{#N/A,#N/A,FALSE,"JACKETS (1100 t) (1)"}</definedName>
    <definedName name="wrn.ratiomvr" localSheetId="23" hidden="1">{#N/A,#N/A,FALSE,"JACKETS (1100 t) (1)"}</definedName>
    <definedName name="wrn.ratiomvr" localSheetId="7" hidden="1">{#N/A,#N/A,FALSE,"JACKETS (1100 t) (1)"}</definedName>
    <definedName name="wrn.ratiomvr" localSheetId="13" hidden="1">{#N/A,#N/A,FALSE,"JACKETS (1100 t) (1)"}</definedName>
    <definedName name="wrn.ratiomvr" localSheetId="18" hidden="1">{#N/A,#N/A,FALSE,"JACKETS (1100 t) (1)"}</definedName>
    <definedName name="wrn.ratiomvr" localSheetId="14" hidden="1">{#N/A,#N/A,FALSE,"JACKETS (1100 t) (1)"}</definedName>
    <definedName name="wrn.ratiomvr" localSheetId="15" hidden="1">{#N/A,#N/A,FALSE,"JACKETS (1100 t) (1)"}</definedName>
    <definedName name="wrn.ratiomvr" hidden="1">{#N/A,#N/A,FALSE,"JACKETS (1100 t) (1)"}</definedName>
    <definedName name="wrn.Report." localSheetId="3" hidden="1">{"Offgrid",#N/A,FALSE,"OFFGRID";"Region",#N/A,FALSE,"REGION";"Offgrid -2",#N/A,FALSE,"OFFGRID";"WTP",#N/A,FALSE,"WTP";"WTP -2",#N/A,FALSE,"WTP";"Project",#N/A,FALSE,"PROJECT";"Summary -2",#N/A,FALSE,"SUMMARY"}</definedName>
    <definedName name="wrn.Report." localSheetId="17" hidden="1">{"Offgrid",#N/A,FALSE,"OFFGRID";"Region",#N/A,FALSE,"REGION";"Offgrid -2",#N/A,FALSE,"OFFGRID";"WTP",#N/A,FALSE,"WTP";"WTP -2",#N/A,FALSE,"WTP";"Project",#N/A,FALSE,"PROJECT";"Summary -2",#N/A,FALSE,"SUMMARY"}</definedName>
    <definedName name="wrn.Report." localSheetId="9" hidden="1">{"Offgrid",#N/A,FALSE,"OFFGRID";"Region",#N/A,FALSE,"REGION";"Offgrid -2",#N/A,FALSE,"OFFGRID";"WTP",#N/A,FALSE,"WTP";"WTP -2",#N/A,FALSE,"WTP";"Project",#N/A,FALSE,"PROJECT";"Summary -2",#N/A,FALSE,"SUMMARY"}</definedName>
    <definedName name="wrn.Report." localSheetId="8"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localSheetId="10" hidden="1">{"Offgrid",#N/A,FALSE,"OFFGRID";"Region",#N/A,FALSE,"REGION";"Offgrid -2",#N/A,FALSE,"OFFGRID";"WTP",#N/A,FALSE,"WTP";"WTP -2",#N/A,FALSE,"WTP";"Project",#N/A,FALSE,"PROJECT";"Summary -2",#N/A,FALSE,"SUMMARY"}</definedName>
    <definedName name="wrn.Report." localSheetId="6" hidden="1">{"Offgrid",#N/A,FALSE,"OFFGRID";"Region",#N/A,FALSE,"REGION";"Offgrid -2",#N/A,FALSE,"OFFGRID";"WTP",#N/A,FALSE,"WTP";"WTP -2",#N/A,FALSE,"WTP";"Project",#N/A,FALSE,"PROJECT";"Summary -2",#N/A,FALSE,"SUMMARY"}</definedName>
    <definedName name="wrn.Report." localSheetId="12" hidden="1">{"Offgrid",#N/A,FALSE,"OFFGRID";"Region",#N/A,FALSE,"REGION";"Offgrid -2",#N/A,FALSE,"OFFGRID";"WTP",#N/A,FALSE,"WTP";"WTP -2",#N/A,FALSE,"WTP";"Project",#N/A,FALSE,"PROJECT";"Summary -2",#N/A,FALSE,"SUMMARY"}</definedName>
    <definedName name="wrn.Report." localSheetId="11"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localSheetId="16" hidden="1">{"Offgrid",#N/A,FALSE,"OFFGRID";"Region",#N/A,FALSE,"REGION";"Offgrid -2",#N/A,FALSE,"OFFGRID";"WTP",#N/A,FALSE,"WTP";"WTP -2",#N/A,FALSE,"WTP";"Project",#N/A,FALSE,"PROJECT";"Summary -2",#N/A,FALSE,"SUMMARY"}</definedName>
    <definedName name="wrn.Report." localSheetId="21" hidden="1">{"Offgrid",#N/A,FALSE,"OFFGRID";"Region",#N/A,FALSE,"REGION";"Offgrid -2",#N/A,FALSE,"OFFGRID";"WTP",#N/A,FALSE,"WTP";"WTP -2",#N/A,FALSE,"WTP";"Project",#N/A,FALSE,"PROJECT";"Summary -2",#N/A,FALSE,"SUMMARY"}</definedName>
    <definedName name="wrn.Report." localSheetId="5" hidden="1">{"Offgrid",#N/A,FALSE,"OFFGRID";"Region",#N/A,FALSE,"REGION";"Offgrid -2",#N/A,FALSE,"OFFGRID";"WTP",#N/A,FALSE,"WTP";"WTP -2",#N/A,FALSE,"WTP";"Project",#N/A,FALSE,"PROJECT";"Summary -2",#N/A,FALSE,"SUMMARY"}</definedName>
    <definedName name="wrn.Report." localSheetId="23" hidden="1">{"Offgrid",#N/A,FALSE,"OFFGRID";"Region",#N/A,FALSE,"REGION";"Offgrid -2",#N/A,FALSE,"OFFGRID";"WTP",#N/A,FALSE,"WTP";"WTP -2",#N/A,FALSE,"WTP";"Project",#N/A,FALSE,"PROJECT";"Summary -2",#N/A,FALSE,"SUMMARY"}</definedName>
    <definedName name="wrn.Report." localSheetId="7" hidden="1">{"Offgrid",#N/A,FALSE,"OFFGRID";"Region",#N/A,FALSE,"REGION";"Offgrid -2",#N/A,FALSE,"OFFGRID";"WTP",#N/A,FALSE,"WTP";"WTP -2",#N/A,FALSE,"WTP";"Project",#N/A,FALSE,"PROJECT";"Summary -2",#N/A,FALSE,"SUMMARY"}</definedName>
    <definedName name="wrn.Report." localSheetId="13" hidden="1">{"Offgrid",#N/A,FALSE,"OFFGRID";"Region",#N/A,FALSE,"REGION";"Offgrid -2",#N/A,FALSE,"OFFGRID";"WTP",#N/A,FALSE,"WTP";"WTP -2",#N/A,FALSE,"WTP";"Project",#N/A,FALSE,"PROJECT";"Summary -2",#N/A,FALSE,"SUMMARY"}</definedName>
    <definedName name="wrn.Report." localSheetId="18" hidden="1">{"Offgrid",#N/A,FALSE,"OFFGRID";"Region",#N/A,FALSE,"REGION";"Offgrid -2",#N/A,FALSE,"OFFGRID";"WTP",#N/A,FALSE,"WTP";"WTP -2",#N/A,FALSE,"WTP";"Project",#N/A,FALSE,"PROJECT";"Summary -2",#N/A,FALSE,"SUMMARY"}</definedName>
    <definedName name="wrn.Report." localSheetId="14" hidden="1">{"Offgrid",#N/A,FALSE,"OFFGRID";"Region",#N/A,FALSE,"REGION";"Offgrid -2",#N/A,FALSE,"OFFGRID";"WTP",#N/A,FALSE,"WTP";"WTP -2",#N/A,FALSE,"WTP";"Project",#N/A,FALSE,"PROJECT";"Summary -2",#N/A,FALSE,"SUMMARY"}</definedName>
    <definedName name="wrn.Report." localSheetId="15"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SetPrintOut." localSheetId="3" hidden="1">{#N/A,#N/A,FALSE,"FRONTPAGE";#N/A,#N/A,FALSE,"PIG_LAUN-s"}</definedName>
    <definedName name="wrn.SetPrintOut." localSheetId="9" hidden="1">{#N/A,#N/A,FALSE,"FRONTPAGE";#N/A,#N/A,FALSE,"PIG_LAUN-s"}</definedName>
    <definedName name="wrn.SetPrintOut." localSheetId="8" hidden="1">{#N/A,#N/A,FALSE,"FRONTPAGE";#N/A,#N/A,FALSE,"PIG_LAUN-s"}</definedName>
    <definedName name="wrn.SetPrintOut." localSheetId="0" hidden="1">{#N/A,#N/A,FALSE,"FRONTPAGE";#N/A,#N/A,FALSE,"PIG_LAUN-s"}</definedName>
    <definedName name="wrn.SetPrintOut." localSheetId="10" hidden="1">{#N/A,#N/A,FALSE,"FRONTPAGE";#N/A,#N/A,FALSE,"PIG_LAUN-s"}</definedName>
    <definedName name="wrn.SetPrintOut." localSheetId="6" hidden="1">{#N/A,#N/A,FALSE,"FRONTPAGE";#N/A,#N/A,FALSE,"PIG_LAUN-s"}</definedName>
    <definedName name="wrn.SetPrintOut." localSheetId="12" hidden="1">{#N/A,#N/A,FALSE,"FRONTPAGE";#N/A,#N/A,FALSE,"PIG_LAUN-s"}</definedName>
    <definedName name="wrn.SetPrintOut." localSheetId="11" hidden="1">{#N/A,#N/A,FALSE,"FRONTPAGE";#N/A,#N/A,FALSE,"PIG_LAUN-s"}</definedName>
    <definedName name="wrn.SetPrintOut." localSheetId="1" hidden="1">{#N/A,#N/A,FALSE,"FRONTPAGE";#N/A,#N/A,FALSE,"PIG_LAUN-s"}</definedName>
    <definedName name="wrn.SetPrintOut." localSheetId="2" hidden="1">{#N/A,#N/A,FALSE,"FRONTPAGE";#N/A,#N/A,FALSE,"PIG_LAUN-s"}</definedName>
    <definedName name="wrn.SetPrintOut." localSheetId="4" hidden="1">{#N/A,#N/A,FALSE,"FRONTPAGE";#N/A,#N/A,FALSE,"PIG_LAUN-s"}</definedName>
    <definedName name="wrn.SetPrintOut." localSheetId="16" hidden="1">{#N/A,#N/A,FALSE,"FRONTPAGE";#N/A,#N/A,FALSE,"PIG_LAUN-s"}</definedName>
    <definedName name="wrn.SetPrintOut." localSheetId="21" hidden="1">{#N/A,#N/A,FALSE,"FRONTPAGE";#N/A,#N/A,FALSE,"PIG_LAUN-s"}</definedName>
    <definedName name="wrn.SetPrintOut." localSheetId="5" hidden="1">{#N/A,#N/A,FALSE,"FRONTPAGE";#N/A,#N/A,FALSE,"PIG_LAUN-s"}</definedName>
    <definedName name="wrn.SetPrintOut." localSheetId="23" hidden="1">{#N/A,#N/A,FALSE,"FRONTPAGE";#N/A,#N/A,FALSE,"PIG_LAUN-s"}</definedName>
    <definedName name="wrn.SetPrintOut." localSheetId="7" hidden="1">{#N/A,#N/A,FALSE,"FRONTPAGE";#N/A,#N/A,FALSE,"PIG_LAUN-s"}</definedName>
    <definedName name="wrn.SetPrintOut." localSheetId="13" hidden="1">{#N/A,#N/A,FALSE,"FRONTPAGE";#N/A,#N/A,FALSE,"PIG_LAUN-s"}</definedName>
    <definedName name="wrn.SetPrintOut." localSheetId="18" hidden="1">{#N/A,#N/A,FALSE,"FRONTPAGE";#N/A,#N/A,FALSE,"PIG_LAUN-s"}</definedName>
    <definedName name="wrn.SetPrintOut." localSheetId="14" hidden="1">{#N/A,#N/A,FALSE,"FRONTPAGE";#N/A,#N/A,FALSE,"PIG_LAUN-s"}</definedName>
    <definedName name="wrn.SetPrintOut." localSheetId="15" hidden="1">{#N/A,#N/A,FALSE,"FRONTPAGE";#N/A,#N/A,FALSE,"PIG_LAUN-s"}</definedName>
    <definedName name="wrn.SetPrintOut." hidden="1">{#N/A,#N/A,FALSE,"FRONTPAGE";#N/A,#N/A,FALSE,"PIG_LAUN-s"}</definedName>
    <definedName name="wrn.Summary." localSheetId="3"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localSheetId="2"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localSheetId="4"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localSheetId="16"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localSheetId="21"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localSheetId="5"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localSheetId="13"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localSheetId="14"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localSheetId="15"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test." localSheetId="3" hidden="1">{#N/A,#N/A,FALSE,"Tower &amp; Car Park"}</definedName>
    <definedName name="wrn.test." localSheetId="9" hidden="1">{#N/A,#N/A,FALSE,"Tower &amp; Car Park"}</definedName>
    <definedName name="wrn.test." localSheetId="8" hidden="1">{#N/A,#N/A,FALSE,"Tower &amp; Car Park"}</definedName>
    <definedName name="wrn.test." localSheetId="0" hidden="1">{#N/A,#N/A,FALSE,"Tower &amp; Car Park"}</definedName>
    <definedName name="wrn.test." localSheetId="10" hidden="1">{#N/A,#N/A,FALSE,"Tower &amp; Car Park"}</definedName>
    <definedName name="wrn.test." localSheetId="6" hidden="1">{#N/A,#N/A,FALSE,"Tower &amp; Car Park"}</definedName>
    <definedName name="wrn.test." localSheetId="12" hidden="1">{#N/A,#N/A,FALSE,"Tower &amp; Car Park"}</definedName>
    <definedName name="wrn.test." localSheetId="11" hidden="1">{#N/A,#N/A,FALSE,"Tower &amp; Car Park"}</definedName>
    <definedName name="wrn.test." localSheetId="1" hidden="1">{#N/A,#N/A,FALSE,"Tower &amp; Car Park"}</definedName>
    <definedName name="wrn.test." localSheetId="2" hidden="1">{#N/A,#N/A,FALSE,"Tower &amp; Car Park"}</definedName>
    <definedName name="wrn.test." localSheetId="4" hidden="1">{#N/A,#N/A,FALSE,"Tower &amp; Car Park"}</definedName>
    <definedName name="wrn.test." localSheetId="16" hidden="1">{#N/A,#N/A,FALSE,"Tower &amp; Car Park"}</definedName>
    <definedName name="wrn.test." localSheetId="21" hidden="1">{#N/A,#N/A,FALSE,"Tower &amp; Car Park"}</definedName>
    <definedName name="wrn.test." localSheetId="5" hidden="1">{#N/A,#N/A,FALSE,"Tower &amp; Car Park"}</definedName>
    <definedName name="wrn.test." localSheetId="23" hidden="1">{#N/A,#N/A,FALSE,"Tower &amp; Car Park"}</definedName>
    <definedName name="wrn.test." localSheetId="7" hidden="1">{#N/A,#N/A,FALSE,"Tower &amp; Car Park"}</definedName>
    <definedName name="wrn.test." localSheetId="13" hidden="1">{#N/A,#N/A,FALSE,"Tower &amp; Car Park"}</definedName>
    <definedName name="wrn.test." localSheetId="18" hidden="1">{#N/A,#N/A,FALSE,"Tower &amp; Car Park"}</definedName>
    <definedName name="wrn.test." localSheetId="14" hidden="1">{#N/A,#N/A,FALSE,"Tower &amp; Car Park"}</definedName>
    <definedName name="wrn.test." localSheetId="15" hidden="1">{#N/A,#N/A,FALSE,"Tower &amp; Car Park"}</definedName>
    <definedName name="wrn.test." hidden="1">{#N/A,#N/A,FALSE,"Tower &amp; Car Park"}</definedName>
    <definedName name="wrn.TK_Ausdruck." localSheetId="3"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9"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8"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0"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0"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6"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2"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1"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2"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4"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6"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21"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5"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23"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7"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3"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8"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4"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5"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Versandliste." localSheetId="3" hidden="1">{"Versandliste","Versandliste",FALSE,"Best.-Übersicht";"Versandliste","Versandliste",FALSE,"Best.-Übersicht (elktr.)"}</definedName>
    <definedName name="wrn.Versandliste." localSheetId="9" hidden="1">{"Versandliste","Versandliste",FALSE,"Best.-Übersicht";"Versandliste","Versandliste",FALSE,"Best.-Übersicht (elktr.)"}</definedName>
    <definedName name="wrn.Versandliste." localSheetId="8" hidden="1">{"Versandliste","Versandliste",FALSE,"Best.-Übersicht";"Versandliste","Versandliste",FALSE,"Best.-Übersicht (elktr.)"}</definedName>
    <definedName name="wrn.Versandliste." localSheetId="0" hidden="1">{"Versandliste","Versandliste",FALSE,"Best.-Übersicht";"Versandliste","Versandliste",FALSE,"Best.-Übersicht (elktr.)"}</definedName>
    <definedName name="wrn.Versandliste." localSheetId="10" hidden="1">{"Versandliste","Versandliste",FALSE,"Best.-Übersicht";"Versandliste","Versandliste",FALSE,"Best.-Übersicht (elktr.)"}</definedName>
    <definedName name="wrn.Versandliste." localSheetId="6" hidden="1">{"Versandliste","Versandliste",FALSE,"Best.-Übersicht";"Versandliste","Versandliste",FALSE,"Best.-Übersicht (elktr.)"}</definedName>
    <definedName name="wrn.Versandliste." localSheetId="12" hidden="1">{"Versandliste","Versandliste",FALSE,"Best.-Übersicht";"Versandliste","Versandliste",FALSE,"Best.-Übersicht (elktr.)"}</definedName>
    <definedName name="wrn.Versandliste." localSheetId="11" hidden="1">{"Versandliste","Versandliste",FALSE,"Best.-Übersicht";"Versandliste","Versandliste",FALSE,"Best.-Übersicht (elktr.)"}</definedName>
    <definedName name="wrn.Versandliste." localSheetId="1" hidden="1">{"Versandliste","Versandliste",FALSE,"Best.-Übersicht";"Versandliste","Versandliste",FALSE,"Best.-Übersicht (elktr.)"}</definedName>
    <definedName name="wrn.Versandliste." localSheetId="2" hidden="1">{"Versandliste","Versandliste",FALSE,"Best.-Übersicht";"Versandliste","Versandliste",FALSE,"Best.-Übersicht (elktr.)"}</definedName>
    <definedName name="wrn.Versandliste." localSheetId="4" hidden="1">{"Versandliste","Versandliste",FALSE,"Best.-Übersicht";"Versandliste","Versandliste",FALSE,"Best.-Übersicht (elktr.)"}</definedName>
    <definedName name="wrn.Versandliste." localSheetId="16" hidden="1">{"Versandliste","Versandliste",FALSE,"Best.-Übersicht";"Versandliste","Versandliste",FALSE,"Best.-Übersicht (elktr.)"}</definedName>
    <definedName name="wrn.Versandliste." localSheetId="21" hidden="1">{"Versandliste","Versandliste",FALSE,"Best.-Übersicht";"Versandliste","Versandliste",FALSE,"Best.-Übersicht (elktr.)"}</definedName>
    <definedName name="wrn.Versandliste." localSheetId="5" hidden="1">{"Versandliste","Versandliste",FALSE,"Best.-Übersicht";"Versandliste","Versandliste",FALSE,"Best.-Übersicht (elktr.)"}</definedName>
    <definedName name="wrn.Versandliste." localSheetId="23" hidden="1">{"Versandliste","Versandliste",FALSE,"Best.-Übersicht";"Versandliste","Versandliste",FALSE,"Best.-Übersicht (elktr.)"}</definedName>
    <definedName name="wrn.Versandliste." localSheetId="7" hidden="1">{"Versandliste","Versandliste",FALSE,"Best.-Übersicht";"Versandliste","Versandliste",FALSE,"Best.-Übersicht (elktr.)"}</definedName>
    <definedName name="wrn.Versandliste." localSheetId="13" hidden="1">{"Versandliste","Versandliste",FALSE,"Best.-Übersicht";"Versandliste","Versandliste",FALSE,"Best.-Übersicht (elktr.)"}</definedName>
    <definedName name="wrn.Versandliste." localSheetId="18" hidden="1">{"Versandliste","Versandliste",FALSE,"Best.-Übersicht";"Versandliste","Versandliste",FALSE,"Best.-Übersicht (elktr.)"}</definedName>
    <definedName name="wrn.Versandliste." localSheetId="14" hidden="1">{"Versandliste","Versandliste",FALSE,"Best.-Übersicht";"Versandliste","Versandliste",FALSE,"Best.-Übersicht (elktr.)"}</definedName>
    <definedName name="wrn.Versandliste." localSheetId="15" hidden="1">{"Versandliste","Versandliste",FALSE,"Best.-Übersicht";"Versandliste","Versandliste",FALSE,"Best.-Übersicht (elktr.)"}</definedName>
    <definedName name="wrn.Versandliste." hidden="1">{"Versandliste","Versandliste",FALSE,"Best.-Übersicht";"Versandliste","Versandliste",FALSE,"Best.-Übersicht (elktr.)"}</definedName>
    <definedName name="wrn.VESSEL및N2._.구입사양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すべて印刷." localSheetId="3"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6"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6"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5"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7"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3"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5"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localSheetId="3" hidden="1">{#N/A,#N/A,FALSE,"Sheet1";#N/A,#N/A,FALSE,"Sheet2";#N/A,#N/A,FALSE,"TAB96-1"}</definedName>
    <definedName name="wrn.견적." localSheetId="2" hidden="1">{#N/A,#N/A,FALSE,"Sheet1";#N/A,#N/A,FALSE,"Sheet2";#N/A,#N/A,FALSE,"TAB96-1"}</definedName>
    <definedName name="wrn.견적." localSheetId="4" hidden="1">{#N/A,#N/A,FALSE,"Sheet1";#N/A,#N/A,FALSE,"Sheet2";#N/A,#N/A,FALSE,"TAB96-1"}</definedName>
    <definedName name="wrn.견적." localSheetId="16" hidden="1">{#N/A,#N/A,FALSE,"Sheet1";#N/A,#N/A,FALSE,"Sheet2";#N/A,#N/A,FALSE,"TAB96-1"}</definedName>
    <definedName name="wrn.견적." localSheetId="21" hidden="1">{#N/A,#N/A,FALSE,"Sheet1";#N/A,#N/A,FALSE,"Sheet2";#N/A,#N/A,FALSE,"TAB96-1"}</definedName>
    <definedName name="wrn.견적." localSheetId="5" hidden="1">{#N/A,#N/A,FALSE,"Sheet1";#N/A,#N/A,FALSE,"Sheet2";#N/A,#N/A,FALSE,"TAB96-1"}</definedName>
    <definedName name="wrn.견적." localSheetId="13" hidden="1">{#N/A,#N/A,FALSE,"Sheet1";#N/A,#N/A,FALSE,"Sheet2";#N/A,#N/A,FALSE,"TAB96-1"}</definedName>
    <definedName name="wrn.견적." localSheetId="14" hidden="1">{#N/A,#N/A,FALSE,"Sheet1";#N/A,#N/A,FALSE,"Sheet2";#N/A,#N/A,FALSE,"TAB96-1"}</definedName>
    <definedName name="wrn.견적." localSheetId="15" hidden="1">{#N/A,#N/A,FALSE,"Sheet1";#N/A,#N/A,FALSE,"Sheet2";#N/A,#N/A,FALSE,"TAB96-1"}</definedName>
    <definedName name="wrn.견적." hidden="1">{#N/A,#N/A,FALSE,"Sheet1";#N/A,#N/A,FALSE,"Sheet2";#N/A,#N/A,FALSE,"TAB96-1"}</definedName>
    <definedName name="wrn.골재소요량." localSheetId="3" hidden="1">{#N/A,#N/A,FALSE,"골재소요량";#N/A,#N/A,FALSE,"골재소요량"}</definedName>
    <definedName name="wrn.골재소요량." localSheetId="2" hidden="1">{#N/A,#N/A,FALSE,"골재소요량";#N/A,#N/A,FALSE,"골재소요량"}</definedName>
    <definedName name="wrn.골재소요량." localSheetId="4" hidden="1">{#N/A,#N/A,FALSE,"골재소요량";#N/A,#N/A,FALSE,"골재소요량"}</definedName>
    <definedName name="wrn.골재소요량." localSheetId="16" hidden="1">{#N/A,#N/A,FALSE,"골재소요량";#N/A,#N/A,FALSE,"골재소요량"}</definedName>
    <definedName name="wrn.골재소요량." localSheetId="21" hidden="1">{#N/A,#N/A,FALSE,"골재소요량";#N/A,#N/A,FALSE,"골재소요량"}</definedName>
    <definedName name="wrn.골재소요량." localSheetId="5" hidden="1">{#N/A,#N/A,FALSE,"골재소요량";#N/A,#N/A,FALSE,"골재소요량"}</definedName>
    <definedName name="wrn.골재소요량." localSheetId="13" hidden="1">{#N/A,#N/A,FALSE,"골재소요량";#N/A,#N/A,FALSE,"골재소요량"}</definedName>
    <definedName name="wrn.골재소요량." localSheetId="14" hidden="1">{#N/A,#N/A,FALSE,"골재소요량";#N/A,#N/A,FALSE,"골재소요량"}</definedName>
    <definedName name="wrn.골재소요량." localSheetId="15" hidden="1">{#N/A,#N/A,FALSE,"골재소요량";#N/A,#N/A,FALSE,"골재소요량"}</definedName>
    <definedName name="wrn.골재소요량." hidden="1">{#N/A,#N/A,FALSE,"골재소요량";#N/A,#N/A,FALSE,"골재소요량"}</definedName>
    <definedName name="wrn.교대." localSheetId="3" hidden="1">{#N/A,#N/A,FALSE,"type1";#N/A,#N/A,FALSE,"지지력";#N/A,#N/A,FALSE,"PILE계산";#N/A,#N/A,FALSE,"PILE ";#N/A,#N/A,FALSE,"철근량";#N/A,#N/A,FALSE,"균열검토";#N/A,#N/A,FALSE,"날개벽";#N/A,#N/A,FALSE,"주철근조립도";#N/A,#N/A,FALSE,"교좌"}</definedName>
    <definedName name="wrn.교대." localSheetId="9" hidden="1">{#N/A,#N/A,FALSE,"type1";#N/A,#N/A,FALSE,"지지력";#N/A,#N/A,FALSE,"PILE계산";#N/A,#N/A,FALSE,"PILE ";#N/A,#N/A,FALSE,"철근량";#N/A,#N/A,FALSE,"균열검토";#N/A,#N/A,FALSE,"날개벽";#N/A,#N/A,FALSE,"주철근조립도";#N/A,#N/A,FALSE,"교좌"}</definedName>
    <definedName name="wrn.교대." localSheetId="8" hidden="1">{#N/A,#N/A,FALSE,"type1";#N/A,#N/A,FALSE,"지지력";#N/A,#N/A,FALSE,"PILE계산";#N/A,#N/A,FALSE,"PILE ";#N/A,#N/A,FALSE,"철근량";#N/A,#N/A,FALSE,"균열검토";#N/A,#N/A,FALSE,"날개벽";#N/A,#N/A,FALSE,"주철근조립도";#N/A,#N/A,FALSE,"교좌"}</definedName>
    <definedName name="wrn.교대." localSheetId="0" hidden="1">{#N/A,#N/A,FALSE,"type1";#N/A,#N/A,FALSE,"지지력";#N/A,#N/A,FALSE,"PILE계산";#N/A,#N/A,FALSE,"PILE ";#N/A,#N/A,FALSE,"철근량";#N/A,#N/A,FALSE,"균열검토";#N/A,#N/A,FALSE,"날개벽";#N/A,#N/A,FALSE,"주철근조립도";#N/A,#N/A,FALSE,"교좌"}</definedName>
    <definedName name="wrn.교대." localSheetId="10" hidden="1">{#N/A,#N/A,FALSE,"type1";#N/A,#N/A,FALSE,"지지력";#N/A,#N/A,FALSE,"PILE계산";#N/A,#N/A,FALSE,"PILE ";#N/A,#N/A,FALSE,"철근량";#N/A,#N/A,FALSE,"균열검토";#N/A,#N/A,FALSE,"날개벽";#N/A,#N/A,FALSE,"주철근조립도";#N/A,#N/A,FALSE,"교좌"}</definedName>
    <definedName name="wrn.교대." localSheetId="6" hidden="1">{#N/A,#N/A,FALSE,"type1";#N/A,#N/A,FALSE,"지지력";#N/A,#N/A,FALSE,"PILE계산";#N/A,#N/A,FALSE,"PILE ";#N/A,#N/A,FALSE,"철근량";#N/A,#N/A,FALSE,"균열검토";#N/A,#N/A,FALSE,"날개벽";#N/A,#N/A,FALSE,"주철근조립도";#N/A,#N/A,FALSE,"교좌"}</definedName>
    <definedName name="wrn.교대." localSheetId="12" hidden="1">{#N/A,#N/A,FALSE,"type1";#N/A,#N/A,FALSE,"지지력";#N/A,#N/A,FALSE,"PILE계산";#N/A,#N/A,FALSE,"PILE ";#N/A,#N/A,FALSE,"철근량";#N/A,#N/A,FALSE,"균열검토";#N/A,#N/A,FALSE,"날개벽";#N/A,#N/A,FALSE,"주철근조립도";#N/A,#N/A,FALSE,"교좌"}</definedName>
    <definedName name="wrn.교대." localSheetId="11" hidden="1">{#N/A,#N/A,FALSE,"type1";#N/A,#N/A,FALSE,"지지력";#N/A,#N/A,FALSE,"PILE계산";#N/A,#N/A,FALSE,"PILE ";#N/A,#N/A,FALSE,"철근량";#N/A,#N/A,FALSE,"균열검토";#N/A,#N/A,FALSE,"날개벽";#N/A,#N/A,FALSE,"주철근조립도";#N/A,#N/A,FALSE,"교좌"}</definedName>
    <definedName name="wrn.교대." localSheetId="1" hidden="1">{#N/A,#N/A,FALSE,"type1";#N/A,#N/A,FALSE,"지지력";#N/A,#N/A,FALSE,"PILE계산";#N/A,#N/A,FALSE,"PILE ";#N/A,#N/A,FALSE,"철근량";#N/A,#N/A,FALSE,"균열검토";#N/A,#N/A,FALSE,"날개벽";#N/A,#N/A,FALSE,"주철근조립도";#N/A,#N/A,FALSE,"교좌"}</definedName>
    <definedName name="wrn.교대." localSheetId="2" hidden="1">{#N/A,#N/A,FALSE,"type1";#N/A,#N/A,FALSE,"지지력";#N/A,#N/A,FALSE,"PILE계산";#N/A,#N/A,FALSE,"PILE ";#N/A,#N/A,FALSE,"철근량";#N/A,#N/A,FALSE,"균열검토";#N/A,#N/A,FALSE,"날개벽";#N/A,#N/A,FALSE,"주철근조립도";#N/A,#N/A,FALSE,"교좌"}</definedName>
    <definedName name="wrn.교대." localSheetId="4" hidden="1">{#N/A,#N/A,FALSE,"type1";#N/A,#N/A,FALSE,"지지력";#N/A,#N/A,FALSE,"PILE계산";#N/A,#N/A,FALSE,"PILE ";#N/A,#N/A,FALSE,"철근량";#N/A,#N/A,FALSE,"균열검토";#N/A,#N/A,FALSE,"날개벽";#N/A,#N/A,FALSE,"주철근조립도";#N/A,#N/A,FALSE,"교좌"}</definedName>
    <definedName name="wrn.교대." localSheetId="16" hidden="1">{#N/A,#N/A,FALSE,"type1";#N/A,#N/A,FALSE,"지지력";#N/A,#N/A,FALSE,"PILE계산";#N/A,#N/A,FALSE,"PILE ";#N/A,#N/A,FALSE,"철근량";#N/A,#N/A,FALSE,"균열검토";#N/A,#N/A,FALSE,"날개벽";#N/A,#N/A,FALSE,"주철근조립도";#N/A,#N/A,FALSE,"교좌"}</definedName>
    <definedName name="wrn.교대." localSheetId="21" hidden="1">{#N/A,#N/A,FALSE,"type1";#N/A,#N/A,FALSE,"지지력";#N/A,#N/A,FALSE,"PILE계산";#N/A,#N/A,FALSE,"PILE ";#N/A,#N/A,FALSE,"철근량";#N/A,#N/A,FALSE,"균열검토";#N/A,#N/A,FALSE,"날개벽";#N/A,#N/A,FALSE,"주철근조립도";#N/A,#N/A,FALSE,"교좌"}</definedName>
    <definedName name="wrn.교대." localSheetId="5" hidden="1">{#N/A,#N/A,FALSE,"type1";#N/A,#N/A,FALSE,"지지력";#N/A,#N/A,FALSE,"PILE계산";#N/A,#N/A,FALSE,"PILE ";#N/A,#N/A,FALSE,"철근량";#N/A,#N/A,FALSE,"균열검토";#N/A,#N/A,FALSE,"날개벽";#N/A,#N/A,FALSE,"주철근조립도";#N/A,#N/A,FALSE,"교좌"}</definedName>
    <definedName name="wrn.교대." localSheetId="23" hidden="1">{#N/A,#N/A,FALSE,"type1";#N/A,#N/A,FALSE,"지지력";#N/A,#N/A,FALSE,"PILE계산";#N/A,#N/A,FALSE,"PILE ";#N/A,#N/A,FALSE,"철근량";#N/A,#N/A,FALSE,"균열검토";#N/A,#N/A,FALSE,"날개벽";#N/A,#N/A,FALSE,"주철근조립도";#N/A,#N/A,FALSE,"교좌"}</definedName>
    <definedName name="wrn.교대." localSheetId="7" hidden="1">{#N/A,#N/A,FALSE,"type1";#N/A,#N/A,FALSE,"지지력";#N/A,#N/A,FALSE,"PILE계산";#N/A,#N/A,FALSE,"PILE ";#N/A,#N/A,FALSE,"철근량";#N/A,#N/A,FALSE,"균열검토";#N/A,#N/A,FALSE,"날개벽";#N/A,#N/A,FALSE,"주철근조립도";#N/A,#N/A,FALSE,"교좌"}</definedName>
    <definedName name="wrn.교대." localSheetId="13" hidden="1">{#N/A,#N/A,FALSE,"type1";#N/A,#N/A,FALSE,"지지력";#N/A,#N/A,FALSE,"PILE계산";#N/A,#N/A,FALSE,"PILE ";#N/A,#N/A,FALSE,"철근량";#N/A,#N/A,FALSE,"균열검토";#N/A,#N/A,FALSE,"날개벽";#N/A,#N/A,FALSE,"주철근조립도";#N/A,#N/A,FALSE,"교좌"}</definedName>
    <definedName name="wrn.교대." localSheetId="18" hidden="1">{#N/A,#N/A,FALSE,"type1";#N/A,#N/A,FALSE,"지지력";#N/A,#N/A,FALSE,"PILE계산";#N/A,#N/A,FALSE,"PILE ";#N/A,#N/A,FALSE,"철근량";#N/A,#N/A,FALSE,"균열검토";#N/A,#N/A,FALSE,"날개벽";#N/A,#N/A,FALSE,"주철근조립도";#N/A,#N/A,FALSE,"교좌"}</definedName>
    <definedName name="wrn.교대." localSheetId="14" hidden="1">{#N/A,#N/A,FALSE,"type1";#N/A,#N/A,FALSE,"지지력";#N/A,#N/A,FALSE,"PILE계산";#N/A,#N/A,FALSE,"PILE ";#N/A,#N/A,FALSE,"철근량";#N/A,#N/A,FALSE,"균열검토";#N/A,#N/A,FALSE,"날개벽";#N/A,#N/A,FALSE,"주철근조립도";#N/A,#N/A,FALSE,"교좌"}</definedName>
    <definedName name="wrn.교대." localSheetId="15"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육청." localSheetId="3" hidden="1">{#N/A,#N/A,FALSE,"전력간선"}</definedName>
    <definedName name="wrn.교육청." localSheetId="2" hidden="1">{#N/A,#N/A,FALSE,"전력간선"}</definedName>
    <definedName name="wrn.교육청." localSheetId="4" hidden="1">{#N/A,#N/A,FALSE,"전력간선"}</definedName>
    <definedName name="wrn.교육청." localSheetId="16" hidden="1">{#N/A,#N/A,FALSE,"전력간선"}</definedName>
    <definedName name="wrn.교육청." localSheetId="21" hidden="1">{#N/A,#N/A,FALSE,"전력간선"}</definedName>
    <definedName name="wrn.교육청." localSheetId="5" hidden="1">{#N/A,#N/A,FALSE,"전력간선"}</definedName>
    <definedName name="wrn.교육청." localSheetId="13" hidden="1">{#N/A,#N/A,FALSE,"전력간선"}</definedName>
    <definedName name="wrn.교육청." localSheetId="14" hidden="1">{#N/A,#N/A,FALSE,"전력간선"}</definedName>
    <definedName name="wrn.교육청." localSheetId="15" hidden="1">{#N/A,#N/A,FALSE,"전력간선"}</definedName>
    <definedName name="wrn.교육청." hidden="1">{#N/A,#N/A,FALSE,"전력간선"}</definedName>
    <definedName name="wrn.구조2." localSheetId="3" hidden="1">{#N/A,#N/A,FALSE,"구조2"}</definedName>
    <definedName name="wrn.구조2." localSheetId="2" hidden="1">{#N/A,#N/A,FALSE,"구조2"}</definedName>
    <definedName name="wrn.구조2." localSheetId="4" hidden="1">{#N/A,#N/A,FALSE,"구조2"}</definedName>
    <definedName name="wrn.구조2." localSheetId="16" hidden="1">{#N/A,#N/A,FALSE,"구조2"}</definedName>
    <definedName name="wrn.구조2." localSheetId="21" hidden="1">{#N/A,#N/A,FALSE,"구조2"}</definedName>
    <definedName name="wrn.구조2." localSheetId="5" hidden="1">{#N/A,#N/A,FALSE,"구조2"}</definedName>
    <definedName name="wrn.구조2." localSheetId="13" hidden="1">{#N/A,#N/A,FALSE,"구조2"}</definedName>
    <definedName name="wrn.구조2." localSheetId="14" hidden="1">{#N/A,#N/A,FALSE,"구조2"}</definedName>
    <definedName name="wrn.구조2." localSheetId="15" hidden="1">{#N/A,#N/A,FALSE,"구조2"}</definedName>
    <definedName name="wrn.구조2." hidden="1">{#N/A,#N/A,FALSE,"구조2"}</definedName>
    <definedName name="wrn.단가표지." localSheetId="3" hidden="1">{#N/A,#N/A,FALSE,"단가표지"}</definedName>
    <definedName name="wrn.단가표지." localSheetId="2" hidden="1">{#N/A,#N/A,FALSE,"단가표지"}</definedName>
    <definedName name="wrn.단가표지." localSheetId="4" hidden="1">{#N/A,#N/A,FALSE,"단가표지"}</definedName>
    <definedName name="wrn.단가표지." localSheetId="16" hidden="1">{#N/A,#N/A,FALSE,"단가표지"}</definedName>
    <definedName name="wrn.단가표지." localSheetId="21" hidden="1">{#N/A,#N/A,FALSE,"단가표지"}</definedName>
    <definedName name="wrn.단가표지." localSheetId="5" hidden="1">{#N/A,#N/A,FALSE,"단가표지"}</definedName>
    <definedName name="wrn.단가표지." localSheetId="13" hidden="1">{#N/A,#N/A,FALSE,"단가표지"}</definedName>
    <definedName name="wrn.단가표지." localSheetId="14" hidden="1">{#N/A,#N/A,FALSE,"단가표지"}</definedName>
    <definedName name="wrn.단가표지." localSheetId="15" hidden="1">{#N/A,#N/A,FALSE,"단가표지"}</definedName>
    <definedName name="wrn.단가표지." hidden="1">{#N/A,#N/A,FALSE,"단가표지"}</definedName>
    <definedName name="wrn.배수1." localSheetId="3" hidden="1">{#N/A,#N/A,FALSE,"배수1"}</definedName>
    <definedName name="wrn.배수1." localSheetId="2" hidden="1">{#N/A,#N/A,FALSE,"배수1"}</definedName>
    <definedName name="wrn.배수1." localSheetId="4" hidden="1">{#N/A,#N/A,FALSE,"배수1"}</definedName>
    <definedName name="wrn.배수1." localSheetId="16" hidden="1">{#N/A,#N/A,FALSE,"배수1"}</definedName>
    <definedName name="wrn.배수1." localSheetId="21" hidden="1">{#N/A,#N/A,FALSE,"배수1"}</definedName>
    <definedName name="wrn.배수1." localSheetId="5" hidden="1">{#N/A,#N/A,FALSE,"배수1"}</definedName>
    <definedName name="wrn.배수1." localSheetId="13" hidden="1">{#N/A,#N/A,FALSE,"배수1"}</definedName>
    <definedName name="wrn.배수1." localSheetId="14" hidden="1">{#N/A,#N/A,FALSE,"배수1"}</definedName>
    <definedName name="wrn.배수1." localSheetId="15" hidden="1">{#N/A,#N/A,FALSE,"배수1"}</definedName>
    <definedName name="wrn.배수1." hidden="1">{#N/A,#N/A,FALSE,"배수1"}</definedName>
    <definedName name="wrn.배수2." localSheetId="3" hidden="1">{#N/A,#N/A,FALSE,"배수2"}</definedName>
    <definedName name="wrn.배수2." localSheetId="2" hidden="1">{#N/A,#N/A,FALSE,"배수2"}</definedName>
    <definedName name="wrn.배수2." localSheetId="4" hidden="1">{#N/A,#N/A,FALSE,"배수2"}</definedName>
    <definedName name="wrn.배수2." localSheetId="16" hidden="1">{#N/A,#N/A,FALSE,"배수2"}</definedName>
    <definedName name="wrn.배수2." localSheetId="21" hidden="1">{#N/A,#N/A,FALSE,"배수2"}</definedName>
    <definedName name="wrn.배수2." localSheetId="5" hidden="1">{#N/A,#N/A,FALSE,"배수2"}</definedName>
    <definedName name="wrn.배수2." localSheetId="13" hidden="1">{#N/A,#N/A,FALSE,"배수2"}</definedName>
    <definedName name="wrn.배수2." localSheetId="14" hidden="1">{#N/A,#N/A,FALSE,"배수2"}</definedName>
    <definedName name="wrn.배수2." localSheetId="15" hidden="1">{#N/A,#N/A,FALSE,"배수2"}</definedName>
    <definedName name="wrn.배수2." hidden="1">{#N/A,#N/A,FALSE,"배수2"}</definedName>
    <definedName name="wrn.부대1." localSheetId="3" hidden="1">{#N/A,#N/A,FALSE,"부대1"}</definedName>
    <definedName name="wrn.부대1." localSheetId="2" hidden="1">{#N/A,#N/A,FALSE,"부대1"}</definedName>
    <definedName name="wrn.부대1." localSheetId="4" hidden="1">{#N/A,#N/A,FALSE,"부대1"}</definedName>
    <definedName name="wrn.부대1." localSheetId="16" hidden="1">{#N/A,#N/A,FALSE,"부대1"}</definedName>
    <definedName name="wrn.부대1." localSheetId="21" hidden="1">{#N/A,#N/A,FALSE,"부대1"}</definedName>
    <definedName name="wrn.부대1." localSheetId="5" hidden="1">{#N/A,#N/A,FALSE,"부대1"}</definedName>
    <definedName name="wrn.부대1." localSheetId="13" hidden="1">{#N/A,#N/A,FALSE,"부대1"}</definedName>
    <definedName name="wrn.부대1." localSheetId="14" hidden="1">{#N/A,#N/A,FALSE,"부대1"}</definedName>
    <definedName name="wrn.부대1." localSheetId="15" hidden="1">{#N/A,#N/A,FALSE,"부대1"}</definedName>
    <definedName name="wrn.부대1." hidden="1">{#N/A,#N/A,FALSE,"부대1"}</definedName>
    <definedName name="wrn.부대2." localSheetId="3" hidden="1">{#N/A,#N/A,FALSE,"부대2"}</definedName>
    <definedName name="wrn.부대2." localSheetId="2" hidden="1">{#N/A,#N/A,FALSE,"부대2"}</definedName>
    <definedName name="wrn.부대2." localSheetId="4" hidden="1">{#N/A,#N/A,FALSE,"부대2"}</definedName>
    <definedName name="wrn.부대2." localSheetId="16" hidden="1">{#N/A,#N/A,FALSE,"부대2"}</definedName>
    <definedName name="wrn.부대2." localSheetId="21" hidden="1">{#N/A,#N/A,FALSE,"부대2"}</definedName>
    <definedName name="wrn.부대2." localSheetId="5" hidden="1">{#N/A,#N/A,FALSE,"부대2"}</definedName>
    <definedName name="wrn.부대2." localSheetId="13" hidden="1">{#N/A,#N/A,FALSE,"부대2"}</definedName>
    <definedName name="wrn.부대2." localSheetId="14" hidden="1">{#N/A,#N/A,FALSE,"부대2"}</definedName>
    <definedName name="wrn.부대2." localSheetId="15" hidden="1">{#N/A,#N/A,FALSE,"부대2"}</definedName>
    <definedName name="wrn.부대2." hidden="1">{#N/A,#N/A,FALSE,"부대2"}</definedName>
    <definedName name="wrn.속도." localSheetId="3" hidden="1">{#N/A,#N/A,FALSE,"속도"}</definedName>
    <definedName name="wrn.속도." localSheetId="2" hidden="1">{#N/A,#N/A,FALSE,"속도"}</definedName>
    <definedName name="wrn.속도." localSheetId="4" hidden="1">{#N/A,#N/A,FALSE,"속도"}</definedName>
    <definedName name="wrn.속도." localSheetId="16" hidden="1">{#N/A,#N/A,FALSE,"속도"}</definedName>
    <definedName name="wrn.속도." localSheetId="21" hidden="1">{#N/A,#N/A,FALSE,"속도"}</definedName>
    <definedName name="wrn.속도." localSheetId="5" hidden="1">{#N/A,#N/A,FALSE,"속도"}</definedName>
    <definedName name="wrn.속도." localSheetId="13" hidden="1">{#N/A,#N/A,FALSE,"속도"}</definedName>
    <definedName name="wrn.속도." localSheetId="14" hidden="1">{#N/A,#N/A,FALSE,"속도"}</definedName>
    <definedName name="wrn.속도." localSheetId="15" hidden="1">{#N/A,#N/A,FALSE,"속도"}</definedName>
    <definedName name="wrn.속도." hidden="1">{#N/A,#N/A,FALSE,"속도"}</definedName>
    <definedName name="wrn.손익보고." localSheetId="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9"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7"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localSheetId="3" hidden="1">{#N/A,#N/A,FALSE,"결의서";#N/A,#N/A,FALSE,"내역서";#N/A,#N/A,FALSE,"도급예상";#N/A,#N/A,FALSE,"시방서"}</definedName>
    <definedName name="wrn.시행결의." localSheetId="2" hidden="1">{#N/A,#N/A,FALSE,"결의서";#N/A,#N/A,FALSE,"내역서";#N/A,#N/A,FALSE,"도급예상";#N/A,#N/A,FALSE,"시방서"}</definedName>
    <definedName name="wrn.시행결의." localSheetId="4" hidden="1">{#N/A,#N/A,FALSE,"결의서";#N/A,#N/A,FALSE,"내역서";#N/A,#N/A,FALSE,"도급예상";#N/A,#N/A,FALSE,"시방서"}</definedName>
    <definedName name="wrn.시행결의." localSheetId="16" hidden="1">{#N/A,#N/A,FALSE,"결의서";#N/A,#N/A,FALSE,"내역서";#N/A,#N/A,FALSE,"도급예상";#N/A,#N/A,FALSE,"시방서"}</definedName>
    <definedName name="wrn.시행결의." localSheetId="21" hidden="1">{#N/A,#N/A,FALSE,"결의서";#N/A,#N/A,FALSE,"내역서";#N/A,#N/A,FALSE,"도급예상";#N/A,#N/A,FALSE,"시방서"}</definedName>
    <definedName name="wrn.시행결의." localSheetId="5" hidden="1">{#N/A,#N/A,FALSE,"결의서";#N/A,#N/A,FALSE,"내역서";#N/A,#N/A,FALSE,"도급예상";#N/A,#N/A,FALSE,"시방서"}</definedName>
    <definedName name="wrn.시행결의." localSheetId="13" hidden="1">{#N/A,#N/A,FALSE,"결의서";#N/A,#N/A,FALSE,"내역서";#N/A,#N/A,FALSE,"도급예상";#N/A,#N/A,FALSE,"시방서"}</definedName>
    <definedName name="wrn.시행결의." localSheetId="14" hidden="1">{#N/A,#N/A,FALSE,"결의서";#N/A,#N/A,FALSE,"내역서";#N/A,#N/A,FALSE,"도급예상";#N/A,#N/A,FALSE,"시방서"}</definedName>
    <definedName name="wrn.시행결의." localSheetId="15" hidden="1">{#N/A,#N/A,FALSE,"결의서";#N/A,#N/A,FALSE,"내역서";#N/A,#N/A,FALSE,"도급예상";#N/A,#N/A,FALSE,"시방서"}</definedName>
    <definedName name="wrn.시행결의." hidden="1">{#N/A,#N/A,FALSE,"결의서";#N/A,#N/A,FALSE,"내역서";#N/A,#N/A,FALSE,"도급예상";#N/A,#N/A,FALSE,"시방서"}</definedName>
    <definedName name="wrn.신용찬." localSheetId="3" hidden="1">{#N/A,#N/A,TRUE,"토적및재료집계";#N/A,#N/A,TRUE,"토적및재료집계";#N/A,#N/A,TRUE,"단위량"}</definedName>
    <definedName name="wrn.신용찬." localSheetId="2" hidden="1">{#N/A,#N/A,TRUE,"토적및재료집계";#N/A,#N/A,TRUE,"토적및재료집계";#N/A,#N/A,TRUE,"단위량"}</definedName>
    <definedName name="wrn.신용찬." localSheetId="4" hidden="1">{#N/A,#N/A,TRUE,"토적및재료집계";#N/A,#N/A,TRUE,"토적및재료집계";#N/A,#N/A,TRUE,"단위량"}</definedName>
    <definedName name="wrn.신용찬." localSheetId="16" hidden="1">{#N/A,#N/A,TRUE,"토적및재료집계";#N/A,#N/A,TRUE,"토적및재료집계";#N/A,#N/A,TRUE,"단위량"}</definedName>
    <definedName name="wrn.신용찬." localSheetId="21" hidden="1">{#N/A,#N/A,TRUE,"토적및재료집계";#N/A,#N/A,TRUE,"토적및재료집계";#N/A,#N/A,TRUE,"단위량"}</definedName>
    <definedName name="wrn.신용찬." localSheetId="5" hidden="1">{#N/A,#N/A,TRUE,"토적및재료집계";#N/A,#N/A,TRUE,"토적및재료집계";#N/A,#N/A,TRUE,"단위량"}</definedName>
    <definedName name="wrn.신용찬." localSheetId="13" hidden="1">{#N/A,#N/A,TRUE,"토적및재료집계";#N/A,#N/A,TRUE,"토적및재료집계";#N/A,#N/A,TRUE,"단위량"}</definedName>
    <definedName name="wrn.신용찬." localSheetId="14" hidden="1">{#N/A,#N/A,TRUE,"토적및재료집계";#N/A,#N/A,TRUE,"토적및재료집계";#N/A,#N/A,TRUE,"단위량"}</definedName>
    <definedName name="wrn.신용찬." localSheetId="15" hidden="1">{#N/A,#N/A,TRUE,"토적및재료집계";#N/A,#N/A,TRUE,"토적및재료집계";#N/A,#N/A,TRUE,"단위량"}</definedName>
    <definedName name="wrn.신용찬." hidden="1">{#N/A,#N/A,TRUE,"토적및재료집계";#N/A,#N/A,TRUE,"토적및재료집계";#N/A,#N/A,TRUE,"단위량"}</definedName>
    <definedName name="wrn.실행예산."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업체별._.견적공사명." localSheetId="3" hidden="1">{"SJ - 기본 보기",#N/A,FALSE,"공사별 외주견적"}</definedName>
    <definedName name="wrn.업체별._.견적공사명." localSheetId="2" hidden="1">{"SJ - 기본 보기",#N/A,FALSE,"공사별 외주견적"}</definedName>
    <definedName name="wrn.업체별._.견적공사명." localSheetId="4" hidden="1">{"SJ - 기본 보기",#N/A,FALSE,"공사별 외주견적"}</definedName>
    <definedName name="wrn.업체별._.견적공사명." localSheetId="16" hidden="1">{"SJ - 기본 보기",#N/A,FALSE,"공사별 외주견적"}</definedName>
    <definedName name="wrn.업체별._.견적공사명." localSheetId="21" hidden="1">{"SJ - 기본 보기",#N/A,FALSE,"공사별 외주견적"}</definedName>
    <definedName name="wrn.업체별._.견적공사명." localSheetId="5" hidden="1">{"SJ - 기본 보기",#N/A,FALSE,"공사별 외주견적"}</definedName>
    <definedName name="wrn.업체별._.견적공사명." localSheetId="13" hidden="1">{"SJ - 기본 보기",#N/A,FALSE,"공사별 외주견적"}</definedName>
    <definedName name="wrn.업체별._.견적공사명." localSheetId="14" hidden="1">{"SJ - 기본 보기",#N/A,FALSE,"공사별 외주견적"}</definedName>
    <definedName name="wrn.업체별._.견적공사명." localSheetId="15" hidden="1">{"SJ - 기본 보기",#N/A,FALSE,"공사별 외주견적"}</definedName>
    <definedName name="wrn.업체별._.견적공사명." hidden="1">{"SJ - 기본 보기",#N/A,FALSE,"공사별 외주견적"}</definedName>
    <definedName name="wrn.연동제." localSheetId="3" hidden="1">{#N/A,#N/A,TRUE,"총괄"}</definedName>
    <definedName name="wrn.연동제." localSheetId="2" hidden="1">{#N/A,#N/A,TRUE,"총괄"}</definedName>
    <definedName name="wrn.연동제." localSheetId="4" hidden="1">{#N/A,#N/A,TRUE,"총괄"}</definedName>
    <definedName name="wrn.연동제." localSheetId="16" hidden="1">{#N/A,#N/A,TRUE,"총괄"}</definedName>
    <definedName name="wrn.연동제." localSheetId="21" hidden="1">{#N/A,#N/A,TRUE,"총괄"}</definedName>
    <definedName name="wrn.연동제." localSheetId="5" hidden="1">{#N/A,#N/A,TRUE,"총괄"}</definedName>
    <definedName name="wrn.연동제." localSheetId="13" hidden="1">{#N/A,#N/A,TRUE,"총괄"}</definedName>
    <definedName name="wrn.연동제." localSheetId="14" hidden="1">{#N/A,#N/A,TRUE,"총괄"}</definedName>
    <definedName name="wrn.연동제." localSheetId="15" hidden="1">{#N/A,#N/A,TRUE,"총괄"}</definedName>
    <definedName name="wrn.연동제." hidden="1">{#N/A,#N/A,TRUE,"총괄"}</definedName>
    <definedName name="wrn.외주기성." localSheetId="3" hidden="1">{#N/A,#N/A,FALSE,"신청통보";#N/A,#N/A,FALSE,"기성확인서";#N/A,#N/A,FALSE,"기성내역서"}</definedName>
    <definedName name="wrn.외주기성." localSheetId="2" hidden="1">{#N/A,#N/A,FALSE,"신청통보";#N/A,#N/A,FALSE,"기성확인서";#N/A,#N/A,FALSE,"기성내역서"}</definedName>
    <definedName name="wrn.외주기성." localSheetId="4" hidden="1">{#N/A,#N/A,FALSE,"신청통보";#N/A,#N/A,FALSE,"기성확인서";#N/A,#N/A,FALSE,"기성내역서"}</definedName>
    <definedName name="wrn.외주기성." localSheetId="16" hidden="1">{#N/A,#N/A,FALSE,"신청통보";#N/A,#N/A,FALSE,"기성확인서";#N/A,#N/A,FALSE,"기성내역서"}</definedName>
    <definedName name="wrn.외주기성." localSheetId="21" hidden="1">{#N/A,#N/A,FALSE,"신청통보";#N/A,#N/A,FALSE,"기성확인서";#N/A,#N/A,FALSE,"기성내역서"}</definedName>
    <definedName name="wrn.외주기성." localSheetId="5" hidden="1">{#N/A,#N/A,FALSE,"신청통보";#N/A,#N/A,FALSE,"기성확인서";#N/A,#N/A,FALSE,"기성내역서"}</definedName>
    <definedName name="wrn.외주기성." localSheetId="13" hidden="1">{#N/A,#N/A,FALSE,"신청통보";#N/A,#N/A,FALSE,"기성확인서";#N/A,#N/A,FALSE,"기성내역서"}</definedName>
    <definedName name="wrn.외주기성." localSheetId="14" hidden="1">{#N/A,#N/A,FALSE,"신청통보";#N/A,#N/A,FALSE,"기성확인서";#N/A,#N/A,FALSE,"기성내역서"}</definedName>
    <definedName name="wrn.외주기성." localSheetId="15" hidden="1">{#N/A,#N/A,FALSE,"신청통보";#N/A,#N/A,FALSE,"기성확인서";#N/A,#N/A,FALSE,"기성내역서"}</definedName>
    <definedName name="wrn.외주기성." hidden="1">{#N/A,#N/A,FALSE,"신청통보";#N/A,#N/A,FALSE,"기성확인서";#N/A,#N/A,FALSE,"기성내역서"}</definedName>
    <definedName name="wrn.운반시간." localSheetId="3" hidden="1">{#N/A,#N/A,FALSE,"운반시간"}</definedName>
    <definedName name="wrn.운반시간." localSheetId="2" hidden="1">{#N/A,#N/A,FALSE,"운반시간"}</definedName>
    <definedName name="wrn.운반시간." localSheetId="4" hidden="1">{#N/A,#N/A,FALSE,"운반시간"}</definedName>
    <definedName name="wrn.운반시간." localSheetId="16" hidden="1">{#N/A,#N/A,FALSE,"운반시간"}</definedName>
    <definedName name="wrn.운반시간." localSheetId="21" hidden="1">{#N/A,#N/A,FALSE,"운반시간"}</definedName>
    <definedName name="wrn.운반시간." localSheetId="5" hidden="1">{#N/A,#N/A,FALSE,"운반시간"}</definedName>
    <definedName name="wrn.운반시간." localSheetId="13" hidden="1">{#N/A,#N/A,FALSE,"운반시간"}</definedName>
    <definedName name="wrn.운반시간." localSheetId="14" hidden="1">{#N/A,#N/A,FALSE,"운반시간"}</definedName>
    <definedName name="wrn.운반시간." localSheetId="15" hidden="1">{#N/A,#N/A,FALSE,"운반시간"}</definedName>
    <definedName name="wrn.운반시간." hidden="1">{#N/A,#N/A,FALSE,"운반시간"}</definedName>
    <definedName name="wrn.이정표." localSheetId="3" hidden="1">{#N/A,#N/A,FALSE,"이정표"}</definedName>
    <definedName name="wrn.이정표." localSheetId="2" hidden="1">{#N/A,#N/A,FALSE,"이정표"}</definedName>
    <definedName name="wrn.이정표." localSheetId="4" hidden="1">{#N/A,#N/A,FALSE,"이정표"}</definedName>
    <definedName name="wrn.이정표." localSheetId="16" hidden="1">{#N/A,#N/A,FALSE,"이정표"}</definedName>
    <definedName name="wrn.이정표." localSheetId="21" hidden="1">{#N/A,#N/A,FALSE,"이정표"}</definedName>
    <definedName name="wrn.이정표." localSheetId="5" hidden="1">{#N/A,#N/A,FALSE,"이정표"}</definedName>
    <definedName name="wrn.이정표." localSheetId="13" hidden="1">{#N/A,#N/A,FALSE,"이정표"}</definedName>
    <definedName name="wrn.이정표." localSheetId="14" hidden="1">{#N/A,#N/A,FALSE,"이정표"}</definedName>
    <definedName name="wrn.이정표." localSheetId="15" hidden="1">{#N/A,#N/A,FALSE,"이정표"}</definedName>
    <definedName name="wrn.이정표." hidden="1">{#N/A,#N/A,FALSE,"이정표"}</definedName>
    <definedName name="wrn.조골재." localSheetId="3" hidden="1">{#N/A,#N/A,FALSE,"조골재"}</definedName>
    <definedName name="wrn.조골재." localSheetId="2" hidden="1">{#N/A,#N/A,FALSE,"조골재"}</definedName>
    <definedName name="wrn.조골재." localSheetId="4" hidden="1">{#N/A,#N/A,FALSE,"조골재"}</definedName>
    <definedName name="wrn.조골재." localSheetId="16" hidden="1">{#N/A,#N/A,FALSE,"조골재"}</definedName>
    <definedName name="wrn.조골재." localSheetId="21" hidden="1">{#N/A,#N/A,FALSE,"조골재"}</definedName>
    <definedName name="wrn.조골재." localSheetId="5" hidden="1">{#N/A,#N/A,FALSE,"조골재"}</definedName>
    <definedName name="wrn.조골재." localSheetId="13" hidden="1">{#N/A,#N/A,FALSE,"조골재"}</definedName>
    <definedName name="wrn.조골재." localSheetId="14" hidden="1">{#N/A,#N/A,FALSE,"조골재"}</definedName>
    <definedName name="wrn.조골재." localSheetId="15" hidden="1">{#N/A,#N/A,FALSE,"조골재"}</definedName>
    <definedName name="wrn.조골재." hidden="1">{#N/A,#N/A,FALSE,"조골재"}</definedName>
    <definedName name="wrn.철골집계표._.5칸." localSheetId="3" hidden="1">{#N/A,#N/A,FALSE,"Sheet1"}</definedName>
    <definedName name="wrn.철골집계표._.5칸." localSheetId="2" hidden="1">{#N/A,#N/A,FALSE,"Sheet1"}</definedName>
    <definedName name="wrn.철골집계표._.5칸." localSheetId="4" hidden="1">{#N/A,#N/A,FALSE,"Sheet1"}</definedName>
    <definedName name="wrn.철골집계표._.5칸." localSheetId="16" hidden="1">{#N/A,#N/A,FALSE,"Sheet1"}</definedName>
    <definedName name="wrn.철골집계표._.5칸." localSheetId="21" hidden="1">{#N/A,#N/A,FALSE,"Sheet1"}</definedName>
    <definedName name="wrn.철골집계표._.5칸." localSheetId="5" hidden="1">{#N/A,#N/A,FALSE,"Sheet1"}</definedName>
    <definedName name="wrn.철골집계표._.5칸." localSheetId="13" hidden="1">{#N/A,#N/A,FALSE,"Sheet1"}</definedName>
    <definedName name="wrn.철골집계표._.5칸." localSheetId="14" hidden="1">{#N/A,#N/A,FALSE,"Sheet1"}</definedName>
    <definedName name="wrn.철골집계표._.5칸." localSheetId="15" hidden="1">{#N/A,#N/A,FALSE,"Sheet1"}</definedName>
    <definedName name="wrn.철골집계표._.5칸." hidden="1">{#N/A,#N/A,FALSE,"Sheet1"}</definedName>
    <definedName name="wrn.토공1." localSheetId="3" hidden="1">{#N/A,#N/A,FALSE,"구조1"}</definedName>
    <definedName name="wrn.토공1." localSheetId="2" hidden="1">{#N/A,#N/A,FALSE,"구조1"}</definedName>
    <definedName name="wrn.토공1." localSheetId="4" hidden="1">{#N/A,#N/A,FALSE,"구조1"}</definedName>
    <definedName name="wrn.토공1." localSheetId="16" hidden="1">{#N/A,#N/A,FALSE,"구조1"}</definedName>
    <definedName name="wrn.토공1." localSheetId="21" hidden="1">{#N/A,#N/A,FALSE,"구조1"}</definedName>
    <definedName name="wrn.토공1." localSheetId="5" hidden="1">{#N/A,#N/A,FALSE,"구조1"}</definedName>
    <definedName name="wrn.토공1." localSheetId="13" hidden="1">{#N/A,#N/A,FALSE,"구조1"}</definedName>
    <definedName name="wrn.토공1." localSheetId="14" hidden="1">{#N/A,#N/A,FALSE,"구조1"}</definedName>
    <definedName name="wrn.토공1." localSheetId="15" hidden="1">{#N/A,#N/A,FALSE,"구조1"}</definedName>
    <definedName name="wrn.토공1." hidden="1">{#N/A,#N/A,FALSE,"구조1"}</definedName>
    <definedName name="wrn.토공2." localSheetId="3" hidden="1">{#N/A,#N/A,FALSE,"토공2"}</definedName>
    <definedName name="wrn.토공2." localSheetId="2" hidden="1">{#N/A,#N/A,FALSE,"토공2"}</definedName>
    <definedName name="wrn.토공2." localSheetId="4" hidden="1">{#N/A,#N/A,FALSE,"토공2"}</definedName>
    <definedName name="wrn.토공2." localSheetId="16" hidden="1">{#N/A,#N/A,FALSE,"토공2"}</definedName>
    <definedName name="wrn.토공2." localSheetId="21" hidden="1">{#N/A,#N/A,FALSE,"토공2"}</definedName>
    <definedName name="wrn.토공2." localSheetId="5" hidden="1">{#N/A,#N/A,FALSE,"토공2"}</definedName>
    <definedName name="wrn.토공2." localSheetId="13" hidden="1">{#N/A,#N/A,FALSE,"토공2"}</definedName>
    <definedName name="wrn.토공2." localSheetId="14" hidden="1">{#N/A,#N/A,FALSE,"토공2"}</definedName>
    <definedName name="wrn.토공2." localSheetId="15" hidden="1">{#N/A,#N/A,FALSE,"토공2"}</definedName>
    <definedName name="wrn.토공2." hidden="1">{#N/A,#N/A,FALSE,"토공2"}</definedName>
    <definedName name="wrn.통신지." localSheetId="3" hidden="1">{#N/A,#N/A,FALSE,"기안지";#N/A,#N/A,FALSE,"통신지"}</definedName>
    <definedName name="wrn.통신지." localSheetId="2" hidden="1">{#N/A,#N/A,FALSE,"기안지";#N/A,#N/A,FALSE,"통신지"}</definedName>
    <definedName name="wrn.통신지." localSheetId="4" hidden="1">{#N/A,#N/A,FALSE,"기안지";#N/A,#N/A,FALSE,"통신지"}</definedName>
    <definedName name="wrn.통신지." localSheetId="16" hidden="1">{#N/A,#N/A,FALSE,"기안지";#N/A,#N/A,FALSE,"통신지"}</definedName>
    <definedName name="wrn.통신지." localSheetId="21" hidden="1">{#N/A,#N/A,FALSE,"기안지";#N/A,#N/A,FALSE,"통신지"}</definedName>
    <definedName name="wrn.통신지." localSheetId="5" hidden="1">{#N/A,#N/A,FALSE,"기안지";#N/A,#N/A,FALSE,"통신지"}</definedName>
    <definedName name="wrn.통신지." localSheetId="13" hidden="1">{#N/A,#N/A,FALSE,"기안지";#N/A,#N/A,FALSE,"통신지"}</definedName>
    <definedName name="wrn.통신지." localSheetId="14" hidden="1">{#N/A,#N/A,FALSE,"기안지";#N/A,#N/A,FALSE,"통신지"}</definedName>
    <definedName name="wrn.통신지." localSheetId="15" hidden="1">{#N/A,#N/A,FALSE,"기안지";#N/A,#N/A,FALSE,"통신지"}</definedName>
    <definedName name="wrn.통신지." hidden="1">{#N/A,#N/A,FALSE,"기안지";#N/A,#N/A,FALSE,"통신지"}</definedName>
    <definedName name="wrn.포장1." localSheetId="3" hidden="1">{#N/A,#N/A,FALSE,"포장1";#N/A,#N/A,FALSE,"포장1"}</definedName>
    <definedName name="wrn.포장1." localSheetId="2" hidden="1">{#N/A,#N/A,FALSE,"포장1";#N/A,#N/A,FALSE,"포장1"}</definedName>
    <definedName name="wrn.포장1." localSheetId="4" hidden="1">{#N/A,#N/A,FALSE,"포장1";#N/A,#N/A,FALSE,"포장1"}</definedName>
    <definedName name="wrn.포장1." localSheetId="16" hidden="1">{#N/A,#N/A,FALSE,"포장1";#N/A,#N/A,FALSE,"포장1"}</definedName>
    <definedName name="wrn.포장1." localSheetId="21" hidden="1">{#N/A,#N/A,FALSE,"포장1";#N/A,#N/A,FALSE,"포장1"}</definedName>
    <definedName name="wrn.포장1." localSheetId="5" hidden="1">{#N/A,#N/A,FALSE,"포장1";#N/A,#N/A,FALSE,"포장1"}</definedName>
    <definedName name="wrn.포장1." localSheetId="13" hidden="1">{#N/A,#N/A,FALSE,"포장1";#N/A,#N/A,FALSE,"포장1"}</definedName>
    <definedName name="wrn.포장1." localSheetId="14" hidden="1">{#N/A,#N/A,FALSE,"포장1";#N/A,#N/A,FALSE,"포장1"}</definedName>
    <definedName name="wrn.포장1." localSheetId="15" hidden="1">{#N/A,#N/A,FALSE,"포장1";#N/A,#N/A,FALSE,"포장1"}</definedName>
    <definedName name="wrn.포장1." hidden="1">{#N/A,#N/A,FALSE,"포장1";#N/A,#N/A,FALSE,"포장1"}</definedName>
    <definedName name="wrn.포장2." localSheetId="3" hidden="1">{#N/A,#N/A,FALSE,"포장2"}</definedName>
    <definedName name="wrn.포장2." localSheetId="2" hidden="1">{#N/A,#N/A,FALSE,"포장2"}</definedName>
    <definedName name="wrn.포장2." localSheetId="4" hidden="1">{#N/A,#N/A,FALSE,"포장2"}</definedName>
    <definedName name="wrn.포장2." localSheetId="16" hidden="1">{#N/A,#N/A,FALSE,"포장2"}</definedName>
    <definedName name="wrn.포장2." localSheetId="21" hidden="1">{#N/A,#N/A,FALSE,"포장2"}</definedName>
    <definedName name="wrn.포장2." localSheetId="5" hidden="1">{#N/A,#N/A,FALSE,"포장2"}</definedName>
    <definedName name="wrn.포장2." localSheetId="13" hidden="1">{#N/A,#N/A,FALSE,"포장2"}</definedName>
    <definedName name="wrn.포장2." localSheetId="14" hidden="1">{#N/A,#N/A,FALSE,"포장2"}</definedName>
    <definedName name="wrn.포장2." localSheetId="15" hidden="1">{#N/A,#N/A,FALSE,"포장2"}</definedName>
    <definedName name="wrn.포장2." hidden="1">{#N/A,#N/A,FALSE,"포장2"}</definedName>
    <definedName name="wrn.표지목차." localSheetId="3" hidden="1">{#N/A,#N/A,FALSE,"표지목차"}</definedName>
    <definedName name="wrn.표지목차." localSheetId="2" hidden="1">{#N/A,#N/A,FALSE,"표지목차"}</definedName>
    <definedName name="wrn.표지목차." localSheetId="4" hidden="1">{#N/A,#N/A,FALSE,"표지목차"}</definedName>
    <definedName name="wrn.표지목차." localSheetId="16" hidden="1">{#N/A,#N/A,FALSE,"표지목차"}</definedName>
    <definedName name="wrn.표지목차." localSheetId="21" hidden="1">{#N/A,#N/A,FALSE,"표지목차"}</definedName>
    <definedName name="wrn.표지목차." localSheetId="5" hidden="1">{#N/A,#N/A,FALSE,"표지목차"}</definedName>
    <definedName name="wrn.표지목차." localSheetId="13" hidden="1">{#N/A,#N/A,FALSE,"표지목차"}</definedName>
    <definedName name="wrn.표지목차." localSheetId="14" hidden="1">{#N/A,#N/A,FALSE,"표지목차"}</definedName>
    <definedName name="wrn.표지목차." localSheetId="15" hidden="1">{#N/A,#N/A,FALSE,"표지목차"}</definedName>
    <definedName name="wrn.표지목차." hidden="1">{#N/A,#N/A,FALSE,"표지목차"}</definedName>
    <definedName name="wrn.혼합골재." localSheetId="3" hidden="1">{#N/A,#N/A,FALSE,"혼합골재"}</definedName>
    <definedName name="wrn.혼합골재." localSheetId="2" hidden="1">{#N/A,#N/A,FALSE,"혼합골재"}</definedName>
    <definedName name="wrn.혼합골재." localSheetId="4" hidden="1">{#N/A,#N/A,FALSE,"혼합골재"}</definedName>
    <definedName name="wrn.혼합골재." localSheetId="16" hidden="1">{#N/A,#N/A,FALSE,"혼합골재"}</definedName>
    <definedName name="wrn.혼합골재." localSheetId="21" hidden="1">{#N/A,#N/A,FALSE,"혼합골재"}</definedName>
    <definedName name="wrn.혼합골재." localSheetId="5" hidden="1">{#N/A,#N/A,FALSE,"혼합골재"}</definedName>
    <definedName name="wrn.혼합골재." localSheetId="13" hidden="1">{#N/A,#N/A,FALSE,"혼합골재"}</definedName>
    <definedName name="wrn.혼합골재." localSheetId="14" hidden="1">{#N/A,#N/A,FALSE,"혼합골재"}</definedName>
    <definedName name="wrn.혼합골재." localSheetId="15" hidden="1">{#N/A,#N/A,FALSE,"혼합골재"}</definedName>
    <definedName name="wrn.혼합골재." hidden="1">{#N/A,#N/A,FALSE,"혼합골재"}</definedName>
    <definedName name="wrn1.ratio." localSheetId="3" hidden="1">{#N/A,#N/A,FALSE,"JACKETS (1100 t) (1)"}</definedName>
    <definedName name="wrn1.ratio." localSheetId="9" hidden="1">{#N/A,#N/A,FALSE,"JACKETS (1100 t) (1)"}</definedName>
    <definedName name="wrn1.ratio." localSheetId="8" hidden="1">{#N/A,#N/A,FALSE,"JACKETS (1100 t) (1)"}</definedName>
    <definedName name="wrn1.ratio." localSheetId="0" hidden="1">{#N/A,#N/A,FALSE,"JACKETS (1100 t) (1)"}</definedName>
    <definedName name="wrn1.ratio." localSheetId="10" hidden="1">{#N/A,#N/A,FALSE,"JACKETS (1100 t) (1)"}</definedName>
    <definedName name="wrn1.ratio." localSheetId="6" hidden="1">{#N/A,#N/A,FALSE,"JACKETS (1100 t) (1)"}</definedName>
    <definedName name="wrn1.ratio." localSheetId="12" hidden="1">{#N/A,#N/A,FALSE,"JACKETS (1100 t) (1)"}</definedName>
    <definedName name="wrn1.ratio." localSheetId="11" hidden="1">{#N/A,#N/A,FALSE,"JACKETS (1100 t) (1)"}</definedName>
    <definedName name="wrn1.ratio." localSheetId="1" hidden="1">{#N/A,#N/A,FALSE,"JACKETS (1100 t) (1)"}</definedName>
    <definedName name="wrn1.ratio." localSheetId="2" hidden="1">{#N/A,#N/A,FALSE,"JACKETS (1100 t) (1)"}</definedName>
    <definedName name="wrn1.ratio." localSheetId="4" hidden="1">{#N/A,#N/A,FALSE,"JACKETS (1100 t) (1)"}</definedName>
    <definedName name="wrn1.ratio." localSheetId="16" hidden="1">{#N/A,#N/A,FALSE,"JACKETS (1100 t) (1)"}</definedName>
    <definedName name="wrn1.ratio." localSheetId="21" hidden="1">{#N/A,#N/A,FALSE,"JACKETS (1100 t) (1)"}</definedName>
    <definedName name="wrn1.ratio." localSheetId="5" hidden="1">{#N/A,#N/A,FALSE,"JACKETS (1100 t) (1)"}</definedName>
    <definedName name="wrn1.ratio." localSheetId="23" hidden="1">{#N/A,#N/A,FALSE,"JACKETS (1100 t) (1)"}</definedName>
    <definedName name="wrn1.ratio." localSheetId="7" hidden="1">{#N/A,#N/A,FALSE,"JACKETS (1100 t) (1)"}</definedName>
    <definedName name="wrn1.ratio." localSheetId="13" hidden="1">{#N/A,#N/A,FALSE,"JACKETS (1100 t) (1)"}</definedName>
    <definedName name="wrn1.ratio." localSheetId="18" hidden="1">{#N/A,#N/A,FALSE,"JACKETS (1100 t) (1)"}</definedName>
    <definedName name="wrn1.ratio." localSheetId="14" hidden="1">{#N/A,#N/A,FALSE,"JACKETS (1100 t) (1)"}</definedName>
    <definedName name="wrn1.ratio." localSheetId="15" hidden="1">{#N/A,#N/A,FALSE,"JACKETS (1100 t) (1)"}</definedName>
    <definedName name="wrn1.ratio." hidden="1">{#N/A,#N/A,FALSE,"JACKETS (1100 t) (1)"}</definedName>
    <definedName name="wrnf.report" localSheetId="3" hidden="1">{"Offgrid",#N/A,FALSE,"OFFGRID";"Region",#N/A,FALSE,"REGION";"Offgrid -2",#N/A,FALSE,"OFFGRID";"WTP",#N/A,FALSE,"WTP";"WTP -2",#N/A,FALSE,"WTP";"Project",#N/A,FALSE,"PROJECT";"Summary -2",#N/A,FALSE,"SUMMARY"}</definedName>
    <definedName name="wrnf.report" localSheetId="17" hidden="1">{"Offgrid",#N/A,FALSE,"OFFGRID";"Region",#N/A,FALSE,"REGION";"Offgrid -2",#N/A,FALSE,"OFFGRID";"WTP",#N/A,FALSE,"WTP";"WTP -2",#N/A,FALSE,"WTP";"Project",#N/A,FALSE,"PROJECT";"Summary -2",#N/A,FALSE,"SUMMARY"}</definedName>
    <definedName name="wrnf.report" localSheetId="9" hidden="1">{"Offgrid",#N/A,FALSE,"OFFGRID";"Region",#N/A,FALSE,"REGION";"Offgrid -2",#N/A,FALSE,"OFFGRID";"WTP",#N/A,FALSE,"WTP";"WTP -2",#N/A,FALSE,"WTP";"Project",#N/A,FALSE,"PROJECT";"Summary -2",#N/A,FALSE,"SUMMARY"}</definedName>
    <definedName name="wrnf.report" localSheetId="8"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10" hidden="1">{"Offgrid",#N/A,FALSE,"OFFGRID";"Region",#N/A,FALSE,"REGION";"Offgrid -2",#N/A,FALSE,"OFFGRID";"WTP",#N/A,FALSE,"WTP";"WTP -2",#N/A,FALSE,"WTP";"Project",#N/A,FALSE,"PROJECT";"Summary -2",#N/A,FALSE,"SUMMARY"}</definedName>
    <definedName name="wrnf.report" localSheetId="6" hidden="1">{"Offgrid",#N/A,FALSE,"OFFGRID";"Region",#N/A,FALSE,"REGION";"Offgrid -2",#N/A,FALSE,"OFFGRID";"WTP",#N/A,FALSE,"WTP";"WTP -2",#N/A,FALSE,"WTP";"Project",#N/A,FALSE,"PROJECT";"Summary -2",#N/A,FALSE,"SUMMARY"}</definedName>
    <definedName name="wrnf.report" localSheetId="12" hidden="1">{"Offgrid",#N/A,FALSE,"OFFGRID";"Region",#N/A,FALSE,"REGION";"Offgrid -2",#N/A,FALSE,"OFFGRID";"WTP",#N/A,FALSE,"WTP";"WTP -2",#N/A,FALSE,"WTP";"Project",#N/A,FALSE,"PROJECT";"Summary -2",#N/A,FALSE,"SUMMARY"}</definedName>
    <definedName name="wrnf.report" localSheetId="11"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localSheetId="16" hidden="1">{"Offgrid",#N/A,FALSE,"OFFGRID";"Region",#N/A,FALSE,"REGION";"Offgrid -2",#N/A,FALSE,"OFFGRID";"WTP",#N/A,FALSE,"WTP";"WTP -2",#N/A,FALSE,"WTP";"Project",#N/A,FALSE,"PROJECT";"Summary -2",#N/A,FALSE,"SUMMARY"}</definedName>
    <definedName name="wrnf.report" localSheetId="21"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23" hidden="1">{"Offgrid",#N/A,FALSE,"OFFGRID";"Region",#N/A,FALSE,"REGION";"Offgrid -2",#N/A,FALSE,"OFFGRID";"WTP",#N/A,FALSE,"WTP";"WTP -2",#N/A,FALSE,"WTP";"Project",#N/A,FALSE,"PROJECT";"Summary -2",#N/A,FALSE,"SUMMARY"}</definedName>
    <definedName name="wrnf.report" localSheetId="7" hidden="1">{"Offgrid",#N/A,FALSE,"OFFGRID";"Region",#N/A,FALSE,"REGION";"Offgrid -2",#N/A,FALSE,"OFFGRID";"WTP",#N/A,FALSE,"WTP";"WTP -2",#N/A,FALSE,"WTP";"Project",#N/A,FALSE,"PROJECT";"Summary -2",#N/A,FALSE,"SUMMARY"}</definedName>
    <definedName name="wrnf.report" localSheetId="13" hidden="1">{"Offgrid",#N/A,FALSE,"OFFGRID";"Region",#N/A,FALSE,"REGION";"Offgrid -2",#N/A,FALSE,"OFFGRID";"WTP",#N/A,FALSE,"WTP";"WTP -2",#N/A,FALSE,"WTP";"Project",#N/A,FALSE,"PROJECT";"Summary -2",#N/A,FALSE,"SUMMARY"}</definedName>
    <definedName name="wrnf.report" localSheetId="18" hidden="1">{"Offgrid",#N/A,FALSE,"OFFGRID";"Region",#N/A,FALSE,"REGION";"Offgrid -2",#N/A,FALSE,"OFFGRID";"WTP",#N/A,FALSE,"WTP";"WTP -2",#N/A,FALSE,"WTP";"Project",#N/A,FALSE,"PROJECT";"Summary -2",#N/A,FALSE,"SUMMARY"}</definedName>
    <definedName name="wrnf.report" localSheetId="14" hidden="1">{"Offgrid",#N/A,FALSE,"OFFGRID";"Region",#N/A,FALSE,"REGION";"Offgrid -2",#N/A,FALSE,"OFFGRID";"WTP",#N/A,FALSE,"WTP";"WTP -2",#N/A,FALSE,"WTP";"Project",#N/A,FALSE,"PROJECT";"Summary -2",#N/A,FALSE,"SUMMARY"}</definedName>
    <definedName name="wrnf.report" localSheetId="15"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S" localSheetId="3" hidden="1">{"'장비'!$A$3:$M$12"}</definedName>
    <definedName name="WRS" localSheetId="2" hidden="1">{"'장비'!$A$3:$M$12"}</definedName>
    <definedName name="WRS" localSheetId="4" hidden="1">{"'장비'!$A$3:$M$12"}</definedName>
    <definedName name="WRS" localSheetId="16" hidden="1">{"'장비'!$A$3:$M$12"}</definedName>
    <definedName name="WRS" localSheetId="21" hidden="1">{"'장비'!$A$3:$M$12"}</definedName>
    <definedName name="WRS" localSheetId="5" hidden="1">{"'장비'!$A$3:$M$12"}</definedName>
    <definedName name="WRS" localSheetId="13" hidden="1">{"'장비'!$A$3:$M$12"}</definedName>
    <definedName name="WRS" localSheetId="14" hidden="1">{"'장비'!$A$3:$M$12"}</definedName>
    <definedName name="WRS" localSheetId="15" hidden="1">{"'장비'!$A$3:$M$12"}</definedName>
    <definedName name="WRS" hidden="1">{"'장비'!$A$3:$M$12"}</definedName>
    <definedName name="wvu.DETT.._.COSTI." localSheetId="3"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9"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8"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0"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0"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6"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2"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1"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2"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4"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6"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21"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5"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23"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7"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3"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8"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4"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5"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9"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8"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0"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0"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6"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2"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2"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4"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6"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2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5"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2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7"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8"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4"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5"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W" hidden="1">#REF!</definedName>
    <definedName name="WWW" localSheetId="3" hidden="1">{#N/A,#N/A,FALSE,"CCTV"}</definedName>
    <definedName name="WWW" localSheetId="9" hidden="1">{#N/A,#N/A,FALSE,"CCTV"}</definedName>
    <definedName name="WWW" localSheetId="8" hidden="1">{#N/A,#N/A,FALSE,"CCTV"}</definedName>
    <definedName name="WWW" localSheetId="0" hidden="1">{#N/A,#N/A,FALSE,"CCTV"}</definedName>
    <definedName name="WWW" localSheetId="10" hidden="1">{#N/A,#N/A,FALSE,"CCTV"}</definedName>
    <definedName name="WWW" localSheetId="6" hidden="1">{#N/A,#N/A,FALSE,"CCTV"}</definedName>
    <definedName name="WWW" localSheetId="12" hidden="1">{#N/A,#N/A,FALSE,"CCTV"}</definedName>
    <definedName name="WWW" localSheetId="11" hidden="1">{#N/A,#N/A,FALSE,"CCTV"}</definedName>
    <definedName name="WWW" localSheetId="1" hidden="1">{#N/A,#N/A,FALSE,"CCTV"}</definedName>
    <definedName name="WWW" localSheetId="2" hidden="1">{#N/A,#N/A,FALSE,"CCTV"}</definedName>
    <definedName name="WWW" localSheetId="4" hidden="1">{#N/A,#N/A,FALSE,"CCTV"}</definedName>
    <definedName name="WWW" localSheetId="16" hidden="1">{#N/A,#N/A,FALSE,"CCTV"}</definedName>
    <definedName name="WWW" localSheetId="21" hidden="1">{#N/A,#N/A,FALSE,"CCTV"}</definedName>
    <definedName name="WWW" localSheetId="5" hidden="1">{#N/A,#N/A,FALSE,"CCTV"}</definedName>
    <definedName name="WWW" localSheetId="23" hidden="1">{#N/A,#N/A,FALSE,"CCTV"}</definedName>
    <definedName name="WWW" localSheetId="7" hidden="1">{#N/A,#N/A,FALSE,"CCTV"}</definedName>
    <definedName name="WWW" localSheetId="13" hidden="1">{#N/A,#N/A,FALSE,"CCTV"}</definedName>
    <definedName name="WWW" localSheetId="18" hidden="1">{#N/A,#N/A,FALSE,"CCTV"}</definedName>
    <definedName name="WWW" localSheetId="14" hidden="1">{#N/A,#N/A,FALSE,"CCTV"}</definedName>
    <definedName name="WWW" localSheetId="15" hidden="1">{#N/A,#N/A,FALSE,"CCTV"}</definedName>
    <definedName name="WWW" hidden="1">{#N/A,#N/A,FALSE,"CCTV"}</definedName>
    <definedName name="WWWW" localSheetId="3" hidden="1">{#N/A,#N/A,FALSE,"Project Cost Summary";#N/A,#N/A,FALSE,"Man Hour Summary"}</definedName>
    <definedName name="WWWW" localSheetId="9" hidden="1">{#N/A,#N/A,FALSE,"Project Cost Summary";#N/A,#N/A,FALSE,"Man Hour Summary"}</definedName>
    <definedName name="WWWW" localSheetId="8" hidden="1">{#N/A,#N/A,FALSE,"Project Cost Summary";#N/A,#N/A,FALSE,"Man Hour Summary"}</definedName>
    <definedName name="WWWW" localSheetId="0" hidden="1">{#N/A,#N/A,FALSE,"Project Cost Summary";#N/A,#N/A,FALSE,"Man Hour Summary"}</definedName>
    <definedName name="WWWW" localSheetId="10" hidden="1">{#N/A,#N/A,FALSE,"Project Cost Summary";#N/A,#N/A,FALSE,"Man Hour Summary"}</definedName>
    <definedName name="WWWW" localSheetId="6" hidden="1">{#N/A,#N/A,FALSE,"Project Cost Summary";#N/A,#N/A,FALSE,"Man Hour Summary"}</definedName>
    <definedName name="WWWW" localSheetId="12" hidden="1">{#N/A,#N/A,FALSE,"Project Cost Summary";#N/A,#N/A,FALSE,"Man Hour Summary"}</definedName>
    <definedName name="WWWW" localSheetId="11" hidden="1">{#N/A,#N/A,FALSE,"Project Cost Summary";#N/A,#N/A,FALSE,"Man Hour Summary"}</definedName>
    <definedName name="WWWW" localSheetId="1" hidden="1">{#N/A,#N/A,FALSE,"Project Cost Summary";#N/A,#N/A,FALSE,"Man Hour Summary"}</definedName>
    <definedName name="WWWW" localSheetId="2" hidden="1">{#N/A,#N/A,FALSE,"Project Cost Summary";#N/A,#N/A,FALSE,"Man Hour Summary"}</definedName>
    <definedName name="WWWW" localSheetId="4" hidden="1">{#N/A,#N/A,FALSE,"Project Cost Summary";#N/A,#N/A,FALSE,"Man Hour Summary"}</definedName>
    <definedName name="WWWW" localSheetId="16" hidden="1">{#N/A,#N/A,FALSE,"Project Cost Summary";#N/A,#N/A,FALSE,"Man Hour Summary"}</definedName>
    <definedName name="WWWW" localSheetId="21" hidden="1">{#N/A,#N/A,FALSE,"Project Cost Summary";#N/A,#N/A,FALSE,"Man Hour Summary"}</definedName>
    <definedName name="WWWW" localSheetId="5" hidden="1">{#N/A,#N/A,FALSE,"Project Cost Summary";#N/A,#N/A,FALSE,"Man Hour Summary"}</definedName>
    <definedName name="WWWW" localSheetId="23" hidden="1">{#N/A,#N/A,FALSE,"Project Cost Summary";#N/A,#N/A,FALSE,"Man Hour Summary"}</definedName>
    <definedName name="WWWW" localSheetId="7" hidden="1">{#N/A,#N/A,FALSE,"Project Cost Summary";#N/A,#N/A,FALSE,"Man Hour Summary"}</definedName>
    <definedName name="WWWW" localSheetId="13" hidden="1">{#N/A,#N/A,FALSE,"Project Cost Summary";#N/A,#N/A,FALSE,"Man Hour Summary"}</definedName>
    <definedName name="WWWW" localSheetId="18" hidden="1">{#N/A,#N/A,FALSE,"Project Cost Summary";#N/A,#N/A,FALSE,"Man Hour Summary"}</definedName>
    <definedName name="WWWW" localSheetId="14" hidden="1">{#N/A,#N/A,FALSE,"Project Cost Summary";#N/A,#N/A,FALSE,"Man Hour Summary"}</definedName>
    <definedName name="WWWW" localSheetId="15" hidden="1">{#N/A,#N/A,FALSE,"Project Cost Summary";#N/A,#N/A,FALSE,"Man Hour Summary"}</definedName>
    <definedName name="WWWW" hidden="1">{#N/A,#N/A,FALSE,"Project Cost Summary";#N/A,#N/A,FALSE,"Man Hour Summary"}</definedName>
    <definedName name="WWWWW" localSheetId="3" hidden="1">{#N/A,#N/A,FALSE,"Project Cost Summary";#N/A,#N/A,FALSE,"Man Hour Summary"}</definedName>
    <definedName name="WWWWW" localSheetId="9" hidden="1">{#N/A,#N/A,FALSE,"Project Cost Summary";#N/A,#N/A,FALSE,"Man Hour Summary"}</definedName>
    <definedName name="WWWWW" localSheetId="8" hidden="1">{#N/A,#N/A,FALSE,"Project Cost Summary";#N/A,#N/A,FALSE,"Man Hour Summary"}</definedName>
    <definedName name="WWWWW" localSheetId="0" hidden="1">{#N/A,#N/A,FALSE,"Project Cost Summary";#N/A,#N/A,FALSE,"Man Hour Summary"}</definedName>
    <definedName name="WWWWW" localSheetId="10" hidden="1">{#N/A,#N/A,FALSE,"Project Cost Summary";#N/A,#N/A,FALSE,"Man Hour Summary"}</definedName>
    <definedName name="WWWWW" localSheetId="6" hidden="1">{#N/A,#N/A,FALSE,"Project Cost Summary";#N/A,#N/A,FALSE,"Man Hour Summary"}</definedName>
    <definedName name="WWWWW" localSheetId="12" hidden="1">{#N/A,#N/A,FALSE,"Project Cost Summary";#N/A,#N/A,FALSE,"Man Hour Summary"}</definedName>
    <definedName name="WWWWW" localSheetId="11" hidden="1">{#N/A,#N/A,FALSE,"Project Cost Summary";#N/A,#N/A,FALSE,"Man Hour Summary"}</definedName>
    <definedName name="WWWWW" localSheetId="1" hidden="1">{#N/A,#N/A,FALSE,"Project Cost Summary";#N/A,#N/A,FALSE,"Man Hour Summary"}</definedName>
    <definedName name="WWWWW" localSheetId="2" hidden="1">{#N/A,#N/A,FALSE,"Project Cost Summary";#N/A,#N/A,FALSE,"Man Hour Summary"}</definedName>
    <definedName name="WWWWW" localSheetId="4" hidden="1">{#N/A,#N/A,FALSE,"Project Cost Summary";#N/A,#N/A,FALSE,"Man Hour Summary"}</definedName>
    <definedName name="WWWWW" localSheetId="16" hidden="1">{#N/A,#N/A,FALSE,"Project Cost Summary";#N/A,#N/A,FALSE,"Man Hour Summary"}</definedName>
    <definedName name="WWWWW" localSheetId="21" hidden="1">{#N/A,#N/A,FALSE,"Project Cost Summary";#N/A,#N/A,FALSE,"Man Hour Summary"}</definedName>
    <definedName name="WWWWW" localSheetId="5" hidden="1">{#N/A,#N/A,FALSE,"Project Cost Summary";#N/A,#N/A,FALSE,"Man Hour Summary"}</definedName>
    <definedName name="WWWWW" localSheetId="23" hidden="1">{#N/A,#N/A,FALSE,"Project Cost Summary";#N/A,#N/A,FALSE,"Man Hour Summary"}</definedName>
    <definedName name="WWWWW" localSheetId="7" hidden="1">{#N/A,#N/A,FALSE,"Project Cost Summary";#N/A,#N/A,FALSE,"Man Hour Summary"}</definedName>
    <definedName name="WWWWW" localSheetId="13" hidden="1">{#N/A,#N/A,FALSE,"Project Cost Summary";#N/A,#N/A,FALSE,"Man Hour Summary"}</definedName>
    <definedName name="WWWWW" localSheetId="18" hidden="1">{#N/A,#N/A,FALSE,"Project Cost Summary";#N/A,#N/A,FALSE,"Man Hour Summary"}</definedName>
    <definedName name="WWWWW" localSheetId="14" hidden="1">{#N/A,#N/A,FALSE,"Project Cost Summary";#N/A,#N/A,FALSE,"Man Hour Summary"}</definedName>
    <definedName name="WWWWW" localSheetId="15" hidden="1">{#N/A,#N/A,FALSE,"Project Cost Summary";#N/A,#N/A,FALSE,"Man Hour Summary"}</definedName>
    <definedName name="WWWWW" hidden="1">{#N/A,#N/A,FALSE,"Project Cost Summary";#N/A,#N/A,FALSE,"Man Hour Summary"}</definedName>
    <definedName name="wwwwww" localSheetId="3" hidden="1">{#N/A,#N/A,FALSE,"HO Sum";#N/A,#N/A,FALSE,"HO Rates";#N/A,#N/A,FALSE,"Co Sum";#N/A,#N/A,FALSE,"Clients Office";#N/A,#N/A,FALSE,"Field Sum";#N/A,#N/A,FALSE,"Field Rates"}</definedName>
    <definedName name="wwwwww" localSheetId="9" hidden="1">{#N/A,#N/A,FALSE,"HO Sum";#N/A,#N/A,FALSE,"HO Rates";#N/A,#N/A,FALSE,"Co Sum";#N/A,#N/A,FALSE,"Clients Office";#N/A,#N/A,FALSE,"Field Sum";#N/A,#N/A,FALSE,"Field Rates"}</definedName>
    <definedName name="wwwwww" localSheetId="8" hidden="1">{#N/A,#N/A,FALSE,"HO Sum";#N/A,#N/A,FALSE,"HO Rates";#N/A,#N/A,FALSE,"Co Sum";#N/A,#N/A,FALSE,"Clients Office";#N/A,#N/A,FALSE,"Field Sum";#N/A,#N/A,FALSE,"Field Rates"}</definedName>
    <definedName name="wwwwww" localSheetId="0" hidden="1">{#N/A,#N/A,FALSE,"HO Sum";#N/A,#N/A,FALSE,"HO Rates";#N/A,#N/A,FALSE,"Co Sum";#N/A,#N/A,FALSE,"Clients Office";#N/A,#N/A,FALSE,"Field Sum";#N/A,#N/A,FALSE,"Field Rates"}</definedName>
    <definedName name="wwwwww" localSheetId="10" hidden="1">{#N/A,#N/A,FALSE,"HO Sum";#N/A,#N/A,FALSE,"HO Rates";#N/A,#N/A,FALSE,"Co Sum";#N/A,#N/A,FALSE,"Clients Office";#N/A,#N/A,FALSE,"Field Sum";#N/A,#N/A,FALSE,"Field Rates"}</definedName>
    <definedName name="wwwwww" localSheetId="6" hidden="1">{#N/A,#N/A,FALSE,"HO Sum";#N/A,#N/A,FALSE,"HO Rates";#N/A,#N/A,FALSE,"Co Sum";#N/A,#N/A,FALSE,"Clients Office";#N/A,#N/A,FALSE,"Field Sum";#N/A,#N/A,FALSE,"Field Rates"}</definedName>
    <definedName name="wwwwww" localSheetId="12" hidden="1">{#N/A,#N/A,FALSE,"HO Sum";#N/A,#N/A,FALSE,"HO Rates";#N/A,#N/A,FALSE,"Co Sum";#N/A,#N/A,FALSE,"Clients Office";#N/A,#N/A,FALSE,"Field Sum";#N/A,#N/A,FALSE,"Field Rates"}</definedName>
    <definedName name="wwwwww" localSheetId="11" hidden="1">{#N/A,#N/A,FALSE,"HO Sum";#N/A,#N/A,FALSE,"HO Rates";#N/A,#N/A,FALSE,"Co Sum";#N/A,#N/A,FALSE,"Clients Office";#N/A,#N/A,FALSE,"Field Sum";#N/A,#N/A,FALSE,"Field Rates"}</definedName>
    <definedName name="wwwwww" localSheetId="1" hidden="1">{#N/A,#N/A,FALSE,"HO Sum";#N/A,#N/A,FALSE,"HO Rates";#N/A,#N/A,FALSE,"Co Sum";#N/A,#N/A,FALSE,"Clients Office";#N/A,#N/A,FALSE,"Field Sum";#N/A,#N/A,FALSE,"Field Rates"}</definedName>
    <definedName name="wwwwww" localSheetId="2" hidden="1">{#N/A,#N/A,FALSE,"HO Sum";#N/A,#N/A,FALSE,"HO Rates";#N/A,#N/A,FALSE,"Co Sum";#N/A,#N/A,FALSE,"Clients Office";#N/A,#N/A,FALSE,"Field Sum";#N/A,#N/A,FALSE,"Field Rates"}</definedName>
    <definedName name="wwwwww" localSheetId="4" hidden="1">{#N/A,#N/A,FALSE,"HO Sum";#N/A,#N/A,FALSE,"HO Rates";#N/A,#N/A,FALSE,"Co Sum";#N/A,#N/A,FALSE,"Clients Office";#N/A,#N/A,FALSE,"Field Sum";#N/A,#N/A,FALSE,"Field Rates"}</definedName>
    <definedName name="wwwwww" localSheetId="16" hidden="1">{#N/A,#N/A,FALSE,"HO Sum";#N/A,#N/A,FALSE,"HO Rates";#N/A,#N/A,FALSE,"Co Sum";#N/A,#N/A,FALSE,"Clients Office";#N/A,#N/A,FALSE,"Field Sum";#N/A,#N/A,FALSE,"Field Rates"}</definedName>
    <definedName name="wwwwww" localSheetId="21" hidden="1">{#N/A,#N/A,FALSE,"HO Sum";#N/A,#N/A,FALSE,"HO Rates";#N/A,#N/A,FALSE,"Co Sum";#N/A,#N/A,FALSE,"Clients Office";#N/A,#N/A,FALSE,"Field Sum";#N/A,#N/A,FALSE,"Field Rates"}</definedName>
    <definedName name="wwwwww" localSheetId="5" hidden="1">{#N/A,#N/A,FALSE,"HO Sum";#N/A,#N/A,FALSE,"HO Rates";#N/A,#N/A,FALSE,"Co Sum";#N/A,#N/A,FALSE,"Clients Office";#N/A,#N/A,FALSE,"Field Sum";#N/A,#N/A,FALSE,"Field Rates"}</definedName>
    <definedName name="wwwwww" localSheetId="23" hidden="1">{#N/A,#N/A,FALSE,"HO Sum";#N/A,#N/A,FALSE,"HO Rates";#N/A,#N/A,FALSE,"Co Sum";#N/A,#N/A,FALSE,"Clients Office";#N/A,#N/A,FALSE,"Field Sum";#N/A,#N/A,FALSE,"Field Rates"}</definedName>
    <definedName name="wwwwww" localSheetId="7" hidden="1">{#N/A,#N/A,FALSE,"HO Sum";#N/A,#N/A,FALSE,"HO Rates";#N/A,#N/A,FALSE,"Co Sum";#N/A,#N/A,FALSE,"Clients Office";#N/A,#N/A,FALSE,"Field Sum";#N/A,#N/A,FALSE,"Field Rates"}</definedName>
    <definedName name="wwwwww" localSheetId="13" hidden="1">{#N/A,#N/A,FALSE,"HO Sum";#N/A,#N/A,FALSE,"HO Rates";#N/A,#N/A,FALSE,"Co Sum";#N/A,#N/A,FALSE,"Clients Office";#N/A,#N/A,FALSE,"Field Sum";#N/A,#N/A,FALSE,"Field Rates"}</definedName>
    <definedName name="wwwwww" localSheetId="18" hidden="1">{#N/A,#N/A,FALSE,"HO Sum";#N/A,#N/A,FALSE,"HO Rates";#N/A,#N/A,FALSE,"Co Sum";#N/A,#N/A,FALSE,"Clients Office";#N/A,#N/A,FALSE,"Field Sum";#N/A,#N/A,FALSE,"Field Rates"}</definedName>
    <definedName name="wwwwww" localSheetId="14" hidden="1">{#N/A,#N/A,FALSE,"HO Sum";#N/A,#N/A,FALSE,"HO Rates";#N/A,#N/A,FALSE,"Co Sum";#N/A,#N/A,FALSE,"Clients Office";#N/A,#N/A,FALSE,"Field Sum";#N/A,#N/A,FALSE,"Field Rates"}</definedName>
    <definedName name="wwwwww" localSheetId="15" hidden="1">{#N/A,#N/A,FALSE,"HO Sum";#N/A,#N/A,FALSE,"HO Rates";#N/A,#N/A,FALSE,"Co Sum";#N/A,#N/A,FALSE,"Clients Office";#N/A,#N/A,FALSE,"Field Sum";#N/A,#N/A,FALSE,"Field Rates"}</definedName>
    <definedName name="wwwwww" hidden="1">{#N/A,#N/A,FALSE,"HO Sum";#N/A,#N/A,FALSE,"HO Rates";#N/A,#N/A,FALSE,"Co Sum";#N/A,#N/A,FALSE,"Clients Office";#N/A,#N/A,FALSE,"Field Sum";#N/A,#N/A,FALSE,"Field Rates"}</definedName>
    <definedName name="WZ" localSheetId="3" hidden="1">{#N/A,#N/A,FALSE,"CCTV"}</definedName>
    <definedName name="WZ" localSheetId="9" hidden="1">{#N/A,#N/A,FALSE,"CCTV"}</definedName>
    <definedName name="WZ" localSheetId="8" hidden="1">{#N/A,#N/A,FALSE,"CCTV"}</definedName>
    <definedName name="WZ" localSheetId="0" hidden="1">{#N/A,#N/A,FALSE,"CCTV"}</definedName>
    <definedName name="WZ" localSheetId="10" hidden="1">{#N/A,#N/A,FALSE,"CCTV"}</definedName>
    <definedName name="WZ" localSheetId="6" hidden="1">{#N/A,#N/A,FALSE,"CCTV"}</definedName>
    <definedName name="WZ" localSheetId="12" hidden="1">{#N/A,#N/A,FALSE,"CCTV"}</definedName>
    <definedName name="WZ" localSheetId="11" hidden="1">{#N/A,#N/A,FALSE,"CCTV"}</definedName>
    <definedName name="WZ" localSheetId="1" hidden="1">{#N/A,#N/A,FALSE,"CCTV"}</definedName>
    <definedName name="WZ" localSheetId="2" hidden="1">{#N/A,#N/A,FALSE,"CCTV"}</definedName>
    <definedName name="WZ" localSheetId="4" hidden="1">{#N/A,#N/A,FALSE,"CCTV"}</definedName>
    <definedName name="WZ" localSheetId="16" hidden="1">{#N/A,#N/A,FALSE,"CCTV"}</definedName>
    <definedName name="WZ" localSheetId="21" hidden="1">{#N/A,#N/A,FALSE,"CCTV"}</definedName>
    <definedName name="WZ" localSheetId="5" hidden="1">{#N/A,#N/A,FALSE,"CCTV"}</definedName>
    <definedName name="WZ" localSheetId="23" hidden="1">{#N/A,#N/A,FALSE,"CCTV"}</definedName>
    <definedName name="WZ" localSheetId="7" hidden="1">{#N/A,#N/A,FALSE,"CCTV"}</definedName>
    <definedName name="WZ" localSheetId="13" hidden="1">{#N/A,#N/A,FALSE,"CCTV"}</definedName>
    <definedName name="WZ" localSheetId="18" hidden="1">{#N/A,#N/A,FALSE,"CCTV"}</definedName>
    <definedName name="WZ" localSheetId="14" hidden="1">{#N/A,#N/A,FALSE,"CCTV"}</definedName>
    <definedName name="WZ" localSheetId="15" hidden="1">{#N/A,#N/A,FALSE,"CCTV"}</definedName>
    <definedName name="WZ" hidden="1">{#N/A,#N/A,FALSE,"CCTV"}</definedName>
    <definedName name="X" localSheetId="3">#REF!</definedName>
    <definedName name="X" localSheetId="9">#REF!</definedName>
    <definedName name="X" localSheetId="8">#REF!</definedName>
    <definedName name="X" localSheetId="0">#REF!</definedName>
    <definedName name="X" localSheetId="10">#REF!</definedName>
    <definedName name="X" localSheetId="6">#REF!</definedName>
    <definedName name="X" localSheetId="12">#REF!</definedName>
    <definedName name="X" localSheetId="11">#REF!</definedName>
    <definedName name="X" localSheetId="1">#REF!</definedName>
    <definedName name="X" localSheetId="2">#REF!</definedName>
    <definedName name="X" localSheetId="4">#REF!</definedName>
    <definedName name="X" localSheetId="16">#REF!</definedName>
    <definedName name="X" localSheetId="21">#REF!</definedName>
    <definedName name="X" localSheetId="5">#REF!</definedName>
    <definedName name="x" localSheetId="23" hidden="1">{#N/A,#N/A,TRUE,"Projektskizze";#N/A,#N/A,TRUE,"AuslDat";#N/A,#N/A,TRUE,"Kalkulation";#N/A,#N/A,TRUE,"Md-Berechnung"}</definedName>
    <definedName name="X" localSheetId="7">#REF!</definedName>
    <definedName name="X" localSheetId="13">#REF!</definedName>
    <definedName name="X" localSheetId="18">#REF!</definedName>
    <definedName name="X" localSheetId="14">#REF!</definedName>
    <definedName name="X" localSheetId="15">#REF!</definedName>
    <definedName name="x" hidden="1">{#N/A,#N/A,TRUE,"Projektskizze";#N/A,#N/A,TRUE,"AuslDat";#N/A,#N/A,TRUE,"Kalkulation";#N/A,#N/A,TRUE,"Md-Berechnung"}</definedName>
    <definedName name="x1pind">#REF!</definedName>
    <definedName name="x1ping">#REF!</definedName>
    <definedName name="x1pint">#REF!</definedName>
    <definedName name="XC" localSheetId="3" hidden="1">{#N/A,#N/A,FALSE,"CCTV"}</definedName>
    <definedName name="XC" localSheetId="9" hidden="1">{#N/A,#N/A,FALSE,"CCTV"}</definedName>
    <definedName name="XC" localSheetId="8" hidden="1">{#N/A,#N/A,FALSE,"CCTV"}</definedName>
    <definedName name="XC" localSheetId="0" hidden="1">{#N/A,#N/A,FALSE,"CCTV"}</definedName>
    <definedName name="XC" localSheetId="10" hidden="1">{#N/A,#N/A,FALSE,"CCTV"}</definedName>
    <definedName name="XC" localSheetId="6" hidden="1">{#N/A,#N/A,FALSE,"CCTV"}</definedName>
    <definedName name="XC" localSheetId="12" hidden="1">{#N/A,#N/A,FALSE,"CCTV"}</definedName>
    <definedName name="XC" localSheetId="11" hidden="1">{#N/A,#N/A,FALSE,"CCTV"}</definedName>
    <definedName name="XC" localSheetId="1" hidden="1">{#N/A,#N/A,FALSE,"CCTV"}</definedName>
    <definedName name="XC" localSheetId="2" hidden="1">{#N/A,#N/A,FALSE,"CCTV"}</definedName>
    <definedName name="XC" localSheetId="4" hidden="1">{#N/A,#N/A,FALSE,"CCTV"}</definedName>
    <definedName name="XC" localSheetId="16" hidden="1">{#N/A,#N/A,FALSE,"CCTV"}</definedName>
    <definedName name="XC" localSheetId="21" hidden="1">{#N/A,#N/A,FALSE,"CCTV"}</definedName>
    <definedName name="XC" localSheetId="5" hidden="1">{#N/A,#N/A,FALSE,"CCTV"}</definedName>
    <definedName name="XC" localSheetId="23" hidden="1">{#N/A,#N/A,FALSE,"CCTV"}</definedName>
    <definedName name="XC" localSheetId="7" hidden="1">{#N/A,#N/A,FALSE,"CCTV"}</definedName>
    <definedName name="XC" localSheetId="13" hidden="1">{#N/A,#N/A,FALSE,"CCTV"}</definedName>
    <definedName name="XC" localSheetId="18" hidden="1">{#N/A,#N/A,FALSE,"CCTV"}</definedName>
    <definedName name="XC" localSheetId="14" hidden="1">{#N/A,#N/A,FALSE,"CCTV"}</definedName>
    <definedName name="XC" localSheetId="15" hidden="1">{#N/A,#N/A,FALSE,"CCTV"}</definedName>
    <definedName name="XC" hidden="1">{#N/A,#N/A,FALSE,"CCTV"}</definedName>
    <definedName name="XCCT">0.5</definedName>
    <definedName name="XCZCZ"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NT">#REF!</definedName>
    <definedName name="xfco">#REF!</definedName>
    <definedName name="xfco3p">#REF!</definedName>
    <definedName name="xfcotnc">#REF!</definedName>
    <definedName name="xfcotvl">#REF!</definedName>
    <definedName name="xgdsz" localSheetId="3" hidden="1">{#N/A,#N/A,FALSE,"BLOW";#N/A,#N/A,FALSE,"EXPAND";#N/A,#N/A,FALSE,"DRUM";#N/A,#N/A,FALSE,"DRYER";#N/A,#N/A,FALSE,"EXCH";#N/A,#N/A,FALSE,"FILTER";#N/A,#N/A,FALSE,"FURN";#N/A,#N/A,FALSE,"AGITATE";#N/A,#N/A,FALSE,"PUMP";#N/A,#N/A,FALSE,"REACT";#N/A,#N/A,FALSE,"TANK";#N/A,#N/A,FALSE,"TOWER";#N/A,#N/A,FALSE,"GEN"}</definedName>
    <definedName name="xgdsz" localSheetId="9" hidden="1">{#N/A,#N/A,FALSE,"BLOW";#N/A,#N/A,FALSE,"EXPAND";#N/A,#N/A,FALSE,"DRUM";#N/A,#N/A,FALSE,"DRYER";#N/A,#N/A,FALSE,"EXCH";#N/A,#N/A,FALSE,"FILTER";#N/A,#N/A,FALSE,"FURN";#N/A,#N/A,FALSE,"AGITATE";#N/A,#N/A,FALSE,"PUMP";#N/A,#N/A,FALSE,"REACT";#N/A,#N/A,FALSE,"TANK";#N/A,#N/A,FALSE,"TOWER";#N/A,#N/A,FALSE,"GEN"}</definedName>
    <definedName name="xgdsz" localSheetId="8" hidden="1">{#N/A,#N/A,FALSE,"BLOW";#N/A,#N/A,FALSE,"EXPAND";#N/A,#N/A,FALSE,"DRUM";#N/A,#N/A,FALSE,"DRYER";#N/A,#N/A,FALSE,"EXCH";#N/A,#N/A,FALSE,"FILTER";#N/A,#N/A,FALSE,"FURN";#N/A,#N/A,FALSE,"AGITATE";#N/A,#N/A,FALSE,"PUMP";#N/A,#N/A,FALSE,"REACT";#N/A,#N/A,FALSE,"TANK";#N/A,#N/A,FALSE,"TOWER";#N/A,#N/A,FALSE,"GEN"}</definedName>
    <definedName name="xgdsz" localSheetId="0" hidden="1">{#N/A,#N/A,FALSE,"BLOW";#N/A,#N/A,FALSE,"EXPAND";#N/A,#N/A,FALSE,"DRUM";#N/A,#N/A,FALSE,"DRYER";#N/A,#N/A,FALSE,"EXCH";#N/A,#N/A,FALSE,"FILTER";#N/A,#N/A,FALSE,"FURN";#N/A,#N/A,FALSE,"AGITATE";#N/A,#N/A,FALSE,"PUMP";#N/A,#N/A,FALSE,"REACT";#N/A,#N/A,FALSE,"TANK";#N/A,#N/A,FALSE,"TOWER";#N/A,#N/A,FALSE,"GEN"}</definedName>
    <definedName name="xgdsz" localSheetId="10" hidden="1">{#N/A,#N/A,FALSE,"BLOW";#N/A,#N/A,FALSE,"EXPAND";#N/A,#N/A,FALSE,"DRUM";#N/A,#N/A,FALSE,"DRYER";#N/A,#N/A,FALSE,"EXCH";#N/A,#N/A,FALSE,"FILTER";#N/A,#N/A,FALSE,"FURN";#N/A,#N/A,FALSE,"AGITATE";#N/A,#N/A,FALSE,"PUMP";#N/A,#N/A,FALSE,"REACT";#N/A,#N/A,FALSE,"TANK";#N/A,#N/A,FALSE,"TOWER";#N/A,#N/A,FALSE,"GEN"}</definedName>
    <definedName name="xgdsz" localSheetId="6" hidden="1">{#N/A,#N/A,FALSE,"BLOW";#N/A,#N/A,FALSE,"EXPAND";#N/A,#N/A,FALSE,"DRUM";#N/A,#N/A,FALSE,"DRYER";#N/A,#N/A,FALSE,"EXCH";#N/A,#N/A,FALSE,"FILTER";#N/A,#N/A,FALSE,"FURN";#N/A,#N/A,FALSE,"AGITATE";#N/A,#N/A,FALSE,"PUMP";#N/A,#N/A,FALSE,"REACT";#N/A,#N/A,FALSE,"TANK";#N/A,#N/A,FALSE,"TOWER";#N/A,#N/A,FALSE,"GEN"}</definedName>
    <definedName name="xgdsz" localSheetId="12" hidden="1">{#N/A,#N/A,FALSE,"BLOW";#N/A,#N/A,FALSE,"EXPAND";#N/A,#N/A,FALSE,"DRUM";#N/A,#N/A,FALSE,"DRYER";#N/A,#N/A,FALSE,"EXCH";#N/A,#N/A,FALSE,"FILTER";#N/A,#N/A,FALSE,"FURN";#N/A,#N/A,FALSE,"AGITATE";#N/A,#N/A,FALSE,"PUMP";#N/A,#N/A,FALSE,"REACT";#N/A,#N/A,FALSE,"TANK";#N/A,#N/A,FALSE,"TOWER";#N/A,#N/A,FALSE,"GEN"}</definedName>
    <definedName name="xgdsz" localSheetId="11" hidden="1">{#N/A,#N/A,FALSE,"BLOW";#N/A,#N/A,FALSE,"EXPAND";#N/A,#N/A,FALSE,"DRUM";#N/A,#N/A,FALSE,"DRYER";#N/A,#N/A,FALSE,"EXCH";#N/A,#N/A,FALSE,"FILTER";#N/A,#N/A,FALSE,"FURN";#N/A,#N/A,FALSE,"AGITATE";#N/A,#N/A,FALSE,"PUMP";#N/A,#N/A,FALSE,"REACT";#N/A,#N/A,FALSE,"TANK";#N/A,#N/A,FALSE,"TOWER";#N/A,#N/A,FALSE,"GEN"}</definedName>
    <definedName name="xgdsz" localSheetId="1" hidden="1">{#N/A,#N/A,FALSE,"BLOW";#N/A,#N/A,FALSE,"EXPAND";#N/A,#N/A,FALSE,"DRUM";#N/A,#N/A,FALSE,"DRYER";#N/A,#N/A,FALSE,"EXCH";#N/A,#N/A,FALSE,"FILTER";#N/A,#N/A,FALSE,"FURN";#N/A,#N/A,FALSE,"AGITATE";#N/A,#N/A,FALSE,"PUMP";#N/A,#N/A,FALSE,"REACT";#N/A,#N/A,FALSE,"TANK";#N/A,#N/A,FALSE,"TOWER";#N/A,#N/A,FALSE,"GEN"}</definedName>
    <definedName name="xgdsz" localSheetId="2" hidden="1">{#N/A,#N/A,FALSE,"BLOW";#N/A,#N/A,FALSE,"EXPAND";#N/A,#N/A,FALSE,"DRUM";#N/A,#N/A,FALSE,"DRYER";#N/A,#N/A,FALSE,"EXCH";#N/A,#N/A,FALSE,"FILTER";#N/A,#N/A,FALSE,"FURN";#N/A,#N/A,FALSE,"AGITATE";#N/A,#N/A,FALSE,"PUMP";#N/A,#N/A,FALSE,"REACT";#N/A,#N/A,FALSE,"TANK";#N/A,#N/A,FALSE,"TOWER";#N/A,#N/A,FALSE,"GEN"}</definedName>
    <definedName name="xgdsz" localSheetId="4" hidden="1">{#N/A,#N/A,FALSE,"BLOW";#N/A,#N/A,FALSE,"EXPAND";#N/A,#N/A,FALSE,"DRUM";#N/A,#N/A,FALSE,"DRYER";#N/A,#N/A,FALSE,"EXCH";#N/A,#N/A,FALSE,"FILTER";#N/A,#N/A,FALSE,"FURN";#N/A,#N/A,FALSE,"AGITATE";#N/A,#N/A,FALSE,"PUMP";#N/A,#N/A,FALSE,"REACT";#N/A,#N/A,FALSE,"TANK";#N/A,#N/A,FALSE,"TOWER";#N/A,#N/A,FALSE,"GEN"}</definedName>
    <definedName name="xgdsz" localSheetId="16" hidden="1">{#N/A,#N/A,FALSE,"BLOW";#N/A,#N/A,FALSE,"EXPAND";#N/A,#N/A,FALSE,"DRUM";#N/A,#N/A,FALSE,"DRYER";#N/A,#N/A,FALSE,"EXCH";#N/A,#N/A,FALSE,"FILTER";#N/A,#N/A,FALSE,"FURN";#N/A,#N/A,FALSE,"AGITATE";#N/A,#N/A,FALSE,"PUMP";#N/A,#N/A,FALSE,"REACT";#N/A,#N/A,FALSE,"TANK";#N/A,#N/A,FALSE,"TOWER";#N/A,#N/A,FALSE,"GEN"}</definedName>
    <definedName name="xgdsz" localSheetId="21" hidden="1">{#N/A,#N/A,FALSE,"BLOW";#N/A,#N/A,FALSE,"EXPAND";#N/A,#N/A,FALSE,"DRUM";#N/A,#N/A,FALSE,"DRYER";#N/A,#N/A,FALSE,"EXCH";#N/A,#N/A,FALSE,"FILTER";#N/A,#N/A,FALSE,"FURN";#N/A,#N/A,FALSE,"AGITATE";#N/A,#N/A,FALSE,"PUMP";#N/A,#N/A,FALSE,"REACT";#N/A,#N/A,FALSE,"TANK";#N/A,#N/A,FALSE,"TOWER";#N/A,#N/A,FALSE,"GEN"}</definedName>
    <definedName name="xgdsz" localSheetId="5" hidden="1">{#N/A,#N/A,FALSE,"BLOW";#N/A,#N/A,FALSE,"EXPAND";#N/A,#N/A,FALSE,"DRUM";#N/A,#N/A,FALSE,"DRYER";#N/A,#N/A,FALSE,"EXCH";#N/A,#N/A,FALSE,"FILTER";#N/A,#N/A,FALSE,"FURN";#N/A,#N/A,FALSE,"AGITATE";#N/A,#N/A,FALSE,"PUMP";#N/A,#N/A,FALSE,"REACT";#N/A,#N/A,FALSE,"TANK";#N/A,#N/A,FALSE,"TOWER";#N/A,#N/A,FALSE,"GEN"}</definedName>
    <definedName name="xgdsz" localSheetId="23" hidden="1">{#N/A,#N/A,FALSE,"BLOW";#N/A,#N/A,FALSE,"EXPAND";#N/A,#N/A,FALSE,"DRUM";#N/A,#N/A,FALSE,"DRYER";#N/A,#N/A,FALSE,"EXCH";#N/A,#N/A,FALSE,"FILTER";#N/A,#N/A,FALSE,"FURN";#N/A,#N/A,FALSE,"AGITATE";#N/A,#N/A,FALSE,"PUMP";#N/A,#N/A,FALSE,"REACT";#N/A,#N/A,FALSE,"TANK";#N/A,#N/A,FALSE,"TOWER";#N/A,#N/A,FALSE,"GEN"}</definedName>
    <definedName name="xgdsz" localSheetId="7" hidden="1">{#N/A,#N/A,FALSE,"BLOW";#N/A,#N/A,FALSE,"EXPAND";#N/A,#N/A,FALSE,"DRUM";#N/A,#N/A,FALSE,"DRYER";#N/A,#N/A,FALSE,"EXCH";#N/A,#N/A,FALSE,"FILTER";#N/A,#N/A,FALSE,"FURN";#N/A,#N/A,FALSE,"AGITATE";#N/A,#N/A,FALSE,"PUMP";#N/A,#N/A,FALSE,"REACT";#N/A,#N/A,FALSE,"TANK";#N/A,#N/A,FALSE,"TOWER";#N/A,#N/A,FALSE,"GEN"}</definedName>
    <definedName name="xgdsz" localSheetId="13" hidden="1">{#N/A,#N/A,FALSE,"BLOW";#N/A,#N/A,FALSE,"EXPAND";#N/A,#N/A,FALSE,"DRUM";#N/A,#N/A,FALSE,"DRYER";#N/A,#N/A,FALSE,"EXCH";#N/A,#N/A,FALSE,"FILTER";#N/A,#N/A,FALSE,"FURN";#N/A,#N/A,FALSE,"AGITATE";#N/A,#N/A,FALSE,"PUMP";#N/A,#N/A,FALSE,"REACT";#N/A,#N/A,FALSE,"TANK";#N/A,#N/A,FALSE,"TOWER";#N/A,#N/A,FALSE,"GEN"}</definedName>
    <definedName name="xgdsz" localSheetId="18" hidden="1">{#N/A,#N/A,FALSE,"BLOW";#N/A,#N/A,FALSE,"EXPAND";#N/A,#N/A,FALSE,"DRUM";#N/A,#N/A,FALSE,"DRYER";#N/A,#N/A,FALSE,"EXCH";#N/A,#N/A,FALSE,"FILTER";#N/A,#N/A,FALSE,"FURN";#N/A,#N/A,FALSE,"AGITATE";#N/A,#N/A,FALSE,"PUMP";#N/A,#N/A,FALSE,"REACT";#N/A,#N/A,FALSE,"TANK";#N/A,#N/A,FALSE,"TOWER";#N/A,#N/A,FALSE,"GEN"}</definedName>
    <definedName name="xgdsz" localSheetId="14" hidden="1">{#N/A,#N/A,FALSE,"BLOW";#N/A,#N/A,FALSE,"EXPAND";#N/A,#N/A,FALSE,"DRUM";#N/A,#N/A,FALSE,"DRYER";#N/A,#N/A,FALSE,"EXCH";#N/A,#N/A,FALSE,"FILTER";#N/A,#N/A,FALSE,"FURN";#N/A,#N/A,FALSE,"AGITATE";#N/A,#N/A,FALSE,"PUMP";#N/A,#N/A,FALSE,"REACT";#N/A,#N/A,FALSE,"TANK";#N/A,#N/A,FALSE,"TOWER";#N/A,#N/A,FALSE,"GEN"}</definedName>
    <definedName name="xgdsz" localSheetId="15" hidden="1">{#N/A,#N/A,FALSE,"BLOW";#N/A,#N/A,FALSE,"EXPAND";#N/A,#N/A,FALSE,"DRUM";#N/A,#N/A,FALSE,"DRYER";#N/A,#N/A,FALSE,"EXCH";#N/A,#N/A,FALSE,"FILTER";#N/A,#N/A,FALSE,"FURN";#N/A,#N/A,FALSE,"AGITATE";#N/A,#N/A,FALSE,"PUMP";#N/A,#N/A,FALSE,"REACT";#N/A,#N/A,FALSE,"TANK";#N/A,#N/A,FALSE,"TOWER";#N/A,#N/A,FALSE,"GEN"}</definedName>
    <definedName name="xgdsz" hidden="1">{#N/A,#N/A,FALSE,"BLOW";#N/A,#N/A,FALSE,"EXPAND";#N/A,#N/A,FALSE,"DRUM";#N/A,#N/A,FALSE,"DRYER";#N/A,#N/A,FALSE,"EXCH";#N/A,#N/A,FALSE,"FILTER";#N/A,#N/A,FALSE,"FURN";#N/A,#N/A,FALSE,"AGITATE";#N/A,#N/A,FALSE,"PUMP";#N/A,#N/A,FALSE,"REACT";#N/A,#N/A,FALSE,"TANK";#N/A,#N/A,FALSE,"TOWER";#N/A,#N/A,FALSE,"GEN"}</definedName>
    <definedName name="xhn">#REF!</definedName>
    <definedName name="xig">#REF!</definedName>
    <definedName name="xig1">#REF!</definedName>
    <definedName name="xig1p">#REF!</definedName>
    <definedName name="xig3p">#REF!</definedName>
    <definedName name="xignc3p">#REF!</definedName>
    <definedName name="xigvl3p">#REF!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l3p">#REF!</definedName>
    <definedName name="xit">#REF!</definedName>
    <definedName name="xit1">#REF!</definedName>
    <definedName name="xit1p">#REF!</definedName>
    <definedName name="xit2nc3p">#REF!</definedName>
    <definedName name="xit2vl3p">#REF!</definedName>
    <definedName name="xit3p">#REF!</definedName>
    <definedName name="xitnc3p">#REF!</definedName>
    <definedName name="xitvl3p">#REF!</definedName>
    <definedName name="xlttbninh" localSheetId="3" hidden="1">{"'Sheet1'!$L$16"}</definedName>
    <definedName name="xlttbninh" localSheetId="17" hidden="1">{"'Sheet1'!$L$16"}</definedName>
    <definedName name="xlttbninh" localSheetId="9" hidden="1">{"'Sheet1'!$L$16"}</definedName>
    <definedName name="xlttbninh" localSheetId="8" hidden="1">{"'Sheet1'!$L$16"}</definedName>
    <definedName name="xlttbninh" localSheetId="0" hidden="1">{"'Sheet1'!$L$16"}</definedName>
    <definedName name="xlttbninh" localSheetId="10" hidden="1">{"'Sheet1'!$L$16"}</definedName>
    <definedName name="xlttbninh" localSheetId="6" hidden="1">{"'Sheet1'!$L$16"}</definedName>
    <definedName name="xlttbninh" localSheetId="12" hidden="1">{"'Sheet1'!$L$16"}</definedName>
    <definedName name="xlttbninh" localSheetId="11" hidden="1">{"'Sheet1'!$L$16"}</definedName>
    <definedName name="xlttbninh" localSheetId="1" hidden="1">{"'Sheet1'!$L$16"}</definedName>
    <definedName name="xlttbninh" localSheetId="2" hidden="1">{"'Sheet1'!$L$16"}</definedName>
    <definedName name="xlttbninh" localSheetId="4" hidden="1">{"'Sheet1'!$L$16"}</definedName>
    <definedName name="xlttbninh" localSheetId="16" hidden="1">{"'Sheet1'!$L$16"}</definedName>
    <definedName name="xlttbninh" localSheetId="21" hidden="1">{"'Sheet1'!$L$16"}</definedName>
    <definedName name="xlttbninh" localSheetId="5" hidden="1">{"'Sheet1'!$L$16"}</definedName>
    <definedName name="xlttbninh" localSheetId="23" hidden="1">{"'Sheet1'!$L$16"}</definedName>
    <definedName name="xlttbninh" localSheetId="7" hidden="1">{"'Sheet1'!$L$16"}</definedName>
    <definedName name="xlttbninh" localSheetId="13" hidden="1">{"'Sheet1'!$L$16"}</definedName>
    <definedName name="xlttbninh" localSheetId="18" hidden="1">{"'Sheet1'!$L$16"}</definedName>
    <definedName name="xlttbninh" localSheetId="14" hidden="1">{"'Sheet1'!$L$16"}</definedName>
    <definedName name="xlttbninh" localSheetId="15" hidden="1">{"'Sheet1'!$L$16"}</definedName>
    <definedName name="xlttbninh" hidden="1">{"'Sheet1'!$L$16"}</definedName>
    <definedName name="xvxcvxc" localSheetId="3" hidden="1">{"'Sheet1'!$L$16"}</definedName>
    <definedName name="xvxcvxc" localSheetId="17" hidden="1">{"'Sheet1'!$L$16"}</definedName>
    <definedName name="xvxcvxc" localSheetId="9" hidden="1">{"'Sheet1'!$L$16"}</definedName>
    <definedName name="xvxcvxc" localSheetId="8" hidden="1">{"'Sheet1'!$L$16"}</definedName>
    <definedName name="xvxcvxc" localSheetId="0" hidden="1">{"'Sheet1'!$L$16"}</definedName>
    <definedName name="xvxcvxc" localSheetId="10" hidden="1">{"'Sheet1'!$L$16"}</definedName>
    <definedName name="xvxcvxc" localSheetId="6" hidden="1">{"'Sheet1'!$L$16"}</definedName>
    <definedName name="xvxcvxc" localSheetId="12" hidden="1">{"'Sheet1'!$L$16"}</definedName>
    <definedName name="xvxcvxc" localSheetId="11" hidden="1">{"'Sheet1'!$L$16"}</definedName>
    <definedName name="xvxcvxc" localSheetId="1" hidden="1">{"'Sheet1'!$L$16"}</definedName>
    <definedName name="xvxcvxc" localSheetId="2" hidden="1">{"'Sheet1'!$L$16"}</definedName>
    <definedName name="xvxcvxc" localSheetId="4" hidden="1">{"'Sheet1'!$L$16"}</definedName>
    <definedName name="xvxcvxc" localSheetId="16" hidden="1">{"'Sheet1'!$L$16"}</definedName>
    <definedName name="xvxcvxc" localSheetId="21" hidden="1">{"'Sheet1'!$L$16"}</definedName>
    <definedName name="xvxcvxc" localSheetId="5" hidden="1">{"'Sheet1'!$L$16"}</definedName>
    <definedName name="xvxcvxc" localSheetId="23" hidden="1">{"'Sheet1'!$L$16"}</definedName>
    <definedName name="xvxcvxc" localSheetId="7" hidden="1">{"'Sheet1'!$L$16"}</definedName>
    <definedName name="xvxcvxc" localSheetId="13" hidden="1">{"'Sheet1'!$L$16"}</definedName>
    <definedName name="xvxcvxc" localSheetId="18" hidden="1">{"'Sheet1'!$L$16"}</definedName>
    <definedName name="xvxcvxc" localSheetId="14" hidden="1">{"'Sheet1'!$L$16"}</definedName>
    <definedName name="xvxcvxc" localSheetId="15" hidden="1">{"'Sheet1'!$L$16"}</definedName>
    <definedName name="xvxcvxc" hidden="1">{"'Sheet1'!$L$16"}</definedName>
    <definedName name="xx">[108]costing_CV!$B$7:$O$80</definedName>
    <definedName name="xxx" localSheetId="3" hidden="1">{#N/A,#N/A,TRUE,"Mhr_Sum"}</definedName>
    <definedName name="xxx" localSheetId="2" hidden="1">{#N/A,#N/A,TRUE,"Mhr_Sum"}</definedName>
    <definedName name="xxx" localSheetId="4" hidden="1">{#N/A,#N/A,TRUE,"Mhr_Sum"}</definedName>
    <definedName name="xxx" localSheetId="16" hidden="1">{#N/A,#N/A,TRUE,"Mhr_Sum"}</definedName>
    <definedName name="xxx" localSheetId="21" hidden="1">{#N/A,#N/A,TRUE,"Mhr_Sum"}</definedName>
    <definedName name="xxx" localSheetId="5" hidden="1">{#N/A,#N/A,TRUE,"Mhr_Sum"}</definedName>
    <definedName name="xxx" localSheetId="13" hidden="1">{#N/A,#N/A,TRUE,"Mhr_Sum"}</definedName>
    <definedName name="xxx" localSheetId="14" hidden="1">{#N/A,#N/A,TRUE,"Mhr_Sum"}</definedName>
    <definedName name="xxx" localSheetId="15" hidden="1">{#N/A,#N/A,TRUE,"Mhr_Sum"}</definedName>
    <definedName name="xxx" hidden="1">{#N/A,#N/A,TRUE,"Mhr_Sum"}</definedName>
    <definedName name="xxxx" localSheetId="3">'[109]ESTADIST(PTS.)'!$B$4:$B$13</definedName>
    <definedName name="xxxx" localSheetId="2">'[109]ESTADIST(PTS.)'!$B$4:$B$13</definedName>
    <definedName name="xxxx" localSheetId="4">'[109]ESTADIST(PTS.)'!$B$4:$B$13</definedName>
    <definedName name="xxxx" localSheetId="16">'[109]ESTADIST(PTS.)'!$B$4:$B$13</definedName>
    <definedName name="xxxx" localSheetId="21">'[109]ESTADIST(PTS.)'!$B$4:$B$13</definedName>
    <definedName name="xxxx" localSheetId="5">'[109]ESTADIST(PTS.)'!$B$4:$B$13</definedName>
    <definedName name="xxxx" localSheetId="13">'[109]ESTADIST(PTS.)'!$B$4:$B$13</definedName>
    <definedName name="xxxx" localSheetId="18">'[109]ESTADIST(PTS.)'!$B$4:$B$13</definedName>
    <definedName name="xxxx" localSheetId="14">'[109]ESTADIST(PTS.)'!$B$4:$B$13</definedName>
    <definedName name="xxxx" localSheetId="15">'[109]ESTADIST(PTS.)'!$B$4:$B$13</definedName>
    <definedName name="xxxx">'[109]ESTADIST(PTS.)'!$B$4:$B$13</definedName>
    <definedName name="XXXXX" localSheetId="3" hidden="1">[12]Spread!#REF!</definedName>
    <definedName name="XXXXX" localSheetId="2" hidden="1">[12]Spread!#REF!</definedName>
    <definedName name="XXXXX" localSheetId="4" hidden="1">[12]Spread!#REF!</definedName>
    <definedName name="XXXXX" localSheetId="16" hidden="1">[12]Spread!#REF!</definedName>
    <definedName name="XXXXX" localSheetId="21" hidden="1">[12]Spread!#REF!</definedName>
    <definedName name="XXXXX" localSheetId="5" hidden="1">[12]Spread!#REF!</definedName>
    <definedName name="XXXXX" localSheetId="13" hidden="1">[12]Spread!#REF!</definedName>
    <definedName name="XXXXX" localSheetId="18" hidden="1">[12]Spread!#REF!</definedName>
    <definedName name="XXXXX" localSheetId="14" hidden="1">[12]Spread!#REF!</definedName>
    <definedName name="XXXXX" localSheetId="15" hidden="1">[12]Spread!#REF!</definedName>
    <definedName name="XXXXX" hidden="1">[12]Spread!#REF!</definedName>
    <definedName name="Y"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strainer">#REF!</definedName>
    <definedName name="Yd">#REF!</definedName>
    <definedName name="yesnot">[110]Spec1!$AM$58:OFFSET([110]Spec1!$AM$58,[110]Spec1!$AM$56,)</definedName>
    <definedName name="yi" localSheetId="3" hidden="1">{"'Sheet1'!$L$16"}</definedName>
    <definedName name="yi" localSheetId="2" hidden="1">{"'Sheet1'!$L$16"}</definedName>
    <definedName name="yi" localSheetId="4" hidden="1">{"'Sheet1'!$L$16"}</definedName>
    <definedName name="yi" localSheetId="16" hidden="1">{"'Sheet1'!$L$16"}</definedName>
    <definedName name="yi" localSheetId="21" hidden="1">{"'Sheet1'!$L$16"}</definedName>
    <definedName name="yi" localSheetId="5" hidden="1">{"'Sheet1'!$L$16"}</definedName>
    <definedName name="yi" localSheetId="13" hidden="1">{"'Sheet1'!$L$16"}</definedName>
    <definedName name="yi" localSheetId="14" hidden="1">{"'Sheet1'!$L$16"}</definedName>
    <definedName name="yi" localSheetId="15" hidden="1">{"'Sheet1'!$L$16"}</definedName>
    <definedName name="yi" hidden="1">{"'Sheet1'!$L$16"}</definedName>
    <definedName name="YN">#REF!</definedName>
    <definedName name="ynkim" localSheetId="3" hidden="1">{#N/A,#N/A,TRUE,"Basic";#N/A,#N/A,TRUE,"EXT-TABLE";#N/A,#N/A,TRUE,"STEEL";#N/A,#N/A,TRUE,"INT-Table";#N/A,#N/A,TRUE,"STEEL";#N/A,#N/A,TRUE,"Door"}</definedName>
    <definedName name="ynkim" localSheetId="2" hidden="1">{#N/A,#N/A,TRUE,"Basic";#N/A,#N/A,TRUE,"EXT-TABLE";#N/A,#N/A,TRUE,"STEEL";#N/A,#N/A,TRUE,"INT-Table";#N/A,#N/A,TRUE,"STEEL";#N/A,#N/A,TRUE,"Door"}</definedName>
    <definedName name="ynkim" localSheetId="4" hidden="1">{#N/A,#N/A,TRUE,"Basic";#N/A,#N/A,TRUE,"EXT-TABLE";#N/A,#N/A,TRUE,"STEEL";#N/A,#N/A,TRUE,"INT-Table";#N/A,#N/A,TRUE,"STEEL";#N/A,#N/A,TRUE,"Door"}</definedName>
    <definedName name="ynkim" localSheetId="16" hidden="1">{#N/A,#N/A,TRUE,"Basic";#N/A,#N/A,TRUE,"EXT-TABLE";#N/A,#N/A,TRUE,"STEEL";#N/A,#N/A,TRUE,"INT-Table";#N/A,#N/A,TRUE,"STEEL";#N/A,#N/A,TRUE,"Door"}</definedName>
    <definedName name="ynkim" localSheetId="21" hidden="1">{#N/A,#N/A,TRUE,"Basic";#N/A,#N/A,TRUE,"EXT-TABLE";#N/A,#N/A,TRUE,"STEEL";#N/A,#N/A,TRUE,"INT-Table";#N/A,#N/A,TRUE,"STEEL";#N/A,#N/A,TRUE,"Door"}</definedName>
    <definedName name="ynkim" localSheetId="5" hidden="1">{#N/A,#N/A,TRUE,"Basic";#N/A,#N/A,TRUE,"EXT-TABLE";#N/A,#N/A,TRUE,"STEEL";#N/A,#N/A,TRUE,"INT-Table";#N/A,#N/A,TRUE,"STEEL";#N/A,#N/A,TRUE,"Door"}</definedName>
    <definedName name="ynkim" localSheetId="13" hidden="1">{#N/A,#N/A,TRUE,"Basic";#N/A,#N/A,TRUE,"EXT-TABLE";#N/A,#N/A,TRUE,"STEEL";#N/A,#N/A,TRUE,"INT-Table";#N/A,#N/A,TRUE,"STEEL";#N/A,#N/A,TRUE,"Door"}</definedName>
    <definedName name="ynkim" localSheetId="14" hidden="1">{#N/A,#N/A,TRUE,"Basic";#N/A,#N/A,TRUE,"EXT-TABLE";#N/A,#N/A,TRUE,"STEEL";#N/A,#N/A,TRUE,"INT-Table";#N/A,#N/A,TRUE,"STEEL";#N/A,#N/A,TRUE,"Door"}</definedName>
    <definedName name="ynkim" localSheetId="15" hidden="1">{#N/A,#N/A,TRUE,"Basic";#N/A,#N/A,TRUE,"EXT-TABLE";#N/A,#N/A,TRUE,"STEEL";#N/A,#N/A,TRUE,"INT-Table";#N/A,#N/A,TRUE,"STEEL";#N/A,#N/A,TRUE,"Door"}</definedName>
    <definedName name="ynkim" hidden="1">{#N/A,#N/A,TRUE,"Basic";#N/A,#N/A,TRUE,"EXT-TABLE";#N/A,#N/A,TRUE,"STEEL";#N/A,#N/A,TRUE,"INT-Table";#N/A,#N/A,TRUE,"STEEL";#N/A,#N/A,TRUE,"Door"}</definedName>
    <definedName name="ynkim_1" localSheetId="3" hidden="1">{#N/A,#N/A,TRUE,"Basic";#N/A,#N/A,TRUE,"EXT-TABLE";#N/A,#N/A,TRUE,"STEEL";#N/A,#N/A,TRUE,"INT-Table";#N/A,#N/A,TRUE,"STEEL";#N/A,#N/A,TRUE,"Door"}</definedName>
    <definedName name="ynkim_1" localSheetId="2" hidden="1">{#N/A,#N/A,TRUE,"Basic";#N/A,#N/A,TRUE,"EXT-TABLE";#N/A,#N/A,TRUE,"STEEL";#N/A,#N/A,TRUE,"INT-Table";#N/A,#N/A,TRUE,"STEEL";#N/A,#N/A,TRUE,"Door"}</definedName>
    <definedName name="ynkim_1" localSheetId="4" hidden="1">{#N/A,#N/A,TRUE,"Basic";#N/A,#N/A,TRUE,"EXT-TABLE";#N/A,#N/A,TRUE,"STEEL";#N/A,#N/A,TRUE,"INT-Table";#N/A,#N/A,TRUE,"STEEL";#N/A,#N/A,TRUE,"Door"}</definedName>
    <definedName name="ynkim_1" localSheetId="16" hidden="1">{#N/A,#N/A,TRUE,"Basic";#N/A,#N/A,TRUE,"EXT-TABLE";#N/A,#N/A,TRUE,"STEEL";#N/A,#N/A,TRUE,"INT-Table";#N/A,#N/A,TRUE,"STEEL";#N/A,#N/A,TRUE,"Door"}</definedName>
    <definedName name="ynkim_1" localSheetId="21" hidden="1">{#N/A,#N/A,TRUE,"Basic";#N/A,#N/A,TRUE,"EXT-TABLE";#N/A,#N/A,TRUE,"STEEL";#N/A,#N/A,TRUE,"INT-Table";#N/A,#N/A,TRUE,"STEEL";#N/A,#N/A,TRUE,"Door"}</definedName>
    <definedName name="ynkim_1" localSheetId="5" hidden="1">{#N/A,#N/A,TRUE,"Basic";#N/A,#N/A,TRUE,"EXT-TABLE";#N/A,#N/A,TRUE,"STEEL";#N/A,#N/A,TRUE,"INT-Table";#N/A,#N/A,TRUE,"STEEL";#N/A,#N/A,TRUE,"Door"}</definedName>
    <definedName name="ynkim_1" localSheetId="13" hidden="1">{#N/A,#N/A,TRUE,"Basic";#N/A,#N/A,TRUE,"EXT-TABLE";#N/A,#N/A,TRUE,"STEEL";#N/A,#N/A,TRUE,"INT-Table";#N/A,#N/A,TRUE,"STEEL";#N/A,#N/A,TRUE,"Door"}</definedName>
    <definedName name="ynkim_1" localSheetId="14" hidden="1">{#N/A,#N/A,TRUE,"Basic";#N/A,#N/A,TRUE,"EXT-TABLE";#N/A,#N/A,TRUE,"STEEL";#N/A,#N/A,TRUE,"INT-Table";#N/A,#N/A,TRUE,"STEEL";#N/A,#N/A,TRUE,"Door"}</definedName>
    <definedName name="ynkim_1" localSheetId="15" hidden="1">{#N/A,#N/A,TRUE,"Basic";#N/A,#N/A,TRUE,"EXT-TABLE";#N/A,#N/A,TRUE,"STEEL";#N/A,#N/A,TRUE,"INT-Table";#N/A,#N/A,TRUE,"STEEL";#N/A,#N/A,TRUE,"Door"}</definedName>
    <definedName name="ynkim_1" hidden="1">{#N/A,#N/A,TRUE,"Basic";#N/A,#N/A,TRUE,"EXT-TABLE";#N/A,#N/A,TRUE,"STEEL";#N/A,#N/A,TRUE,"INT-Table";#N/A,#N/A,TRUE,"STEEL";#N/A,#N/A,TRUE,"Door"}</definedName>
    <definedName name="ynkim_1_1" localSheetId="3" hidden="1">{#N/A,#N/A,TRUE,"Basic";#N/A,#N/A,TRUE,"EXT-TABLE";#N/A,#N/A,TRUE,"STEEL";#N/A,#N/A,TRUE,"INT-Table";#N/A,#N/A,TRUE,"STEEL";#N/A,#N/A,TRUE,"Door"}</definedName>
    <definedName name="ynkim_1_1" localSheetId="2" hidden="1">{#N/A,#N/A,TRUE,"Basic";#N/A,#N/A,TRUE,"EXT-TABLE";#N/A,#N/A,TRUE,"STEEL";#N/A,#N/A,TRUE,"INT-Table";#N/A,#N/A,TRUE,"STEEL";#N/A,#N/A,TRUE,"Door"}</definedName>
    <definedName name="ynkim_1_1" localSheetId="4" hidden="1">{#N/A,#N/A,TRUE,"Basic";#N/A,#N/A,TRUE,"EXT-TABLE";#N/A,#N/A,TRUE,"STEEL";#N/A,#N/A,TRUE,"INT-Table";#N/A,#N/A,TRUE,"STEEL";#N/A,#N/A,TRUE,"Door"}</definedName>
    <definedName name="ynkim_1_1" localSheetId="16" hidden="1">{#N/A,#N/A,TRUE,"Basic";#N/A,#N/A,TRUE,"EXT-TABLE";#N/A,#N/A,TRUE,"STEEL";#N/A,#N/A,TRUE,"INT-Table";#N/A,#N/A,TRUE,"STEEL";#N/A,#N/A,TRUE,"Door"}</definedName>
    <definedName name="ynkim_1_1" localSheetId="21" hidden="1">{#N/A,#N/A,TRUE,"Basic";#N/A,#N/A,TRUE,"EXT-TABLE";#N/A,#N/A,TRUE,"STEEL";#N/A,#N/A,TRUE,"INT-Table";#N/A,#N/A,TRUE,"STEEL";#N/A,#N/A,TRUE,"Door"}</definedName>
    <definedName name="ynkim_1_1" localSheetId="5" hidden="1">{#N/A,#N/A,TRUE,"Basic";#N/A,#N/A,TRUE,"EXT-TABLE";#N/A,#N/A,TRUE,"STEEL";#N/A,#N/A,TRUE,"INT-Table";#N/A,#N/A,TRUE,"STEEL";#N/A,#N/A,TRUE,"Door"}</definedName>
    <definedName name="ynkim_1_1" localSheetId="13" hidden="1">{#N/A,#N/A,TRUE,"Basic";#N/A,#N/A,TRUE,"EXT-TABLE";#N/A,#N/A,TRUE,"STEEL";#N/A,#N/A,TRUE,"INT-Table";#N/A,#N/A,TRUE,"STEEL";#N/A,#N/A,TRUE,"Door"}</definedName>
    <definedName name="ynkim_1_1" localSheetId="14" hidden="1">{#N/A,#N/A,TRUE,"Basic";#N/A,#N/A,TRUE,"EXT-TABLE";#N/A,#N/A,TRUE,"STEEL";#N/A,#N/A,TRUE,"INT-Table";#N/A,#N/A,TRUE,"STEEL";#N/A,#N/A,TRUE,"Door"}</definedName>
    <definedName name="ynkim_1_1" localSheetId="15" hidden="1">{#N/A,#N/A,TRUE,"Basic";#N/A,#N/A,TRUE,"EXT-TABLE";#N/A,#N/A,TRUE,"STEEL";#N/A,#N/A,TRUE,"INT-Table";#N/A,#N/A,TRUE,"STEEL";#N/A,#N/A,TRUE,"Door"}</definedName>
    <definedName name="ynkim_1_1" hidden="1">{#N/A,#N/A,TRUE,"Basic";#N/A,#N/A,TRUE,"EXT-TABLE";#N/A,#N/A,TRUE,"STEEL";#N/A,#N/A,TRUE,"INT-Table";#N/A,#N/A,TRUE,"STEEL";#N/A,#N/A,TRUE,"Door"}</definedName>
    <definedName name="ynkim_1_2" localSheetId="3" hidden="1">{#N/A,#N/A,TRUE,"Basic";#N/A,#N/A,TRUE,"EXT-TABLE";#N/A,#N/A,TRUE,"STEEL";#N/A,#N/A,TRUE,"INT-Table";#N/A,#N/A,TRUE,"STEEL";#N/A,#N/A,TRUE,"Door"}</definedName>
    <definedName name="ynkim_1_2" localSheetId="2" hidden="1">{#N/A,#N/A,TRUE,"Basic";#N/A,#N/A,TRUE,"EXT-TABLE";#N/A,#N/A,TRUE,"STEEL";#N/A,#N/A,TRUE,"INT-Table";#N/A,#N/A,TRUE,"STEEL";#N/A,#N/A,TRUE,"Door"}</definedName>
    <definedName name="ynkim_1_2" localSheetId="4" hidden="1">{#N/A,#N/A,TRUE,"Basic";#N/A,#N/A,TRUE,"EXT-TABLE";#N/A,#N/A,TRUE,"STEEL";#N/A,#N/A,TRUE,"INT-Table";#N/A,#N/A,TRUE,"STEEL";#N/A,#N/A,TRUE,"Door"}</definedName>
    <definedName name="ynkim_1_2" localSheetId="16" hidden="1">{#N/A,#N/A,TRUE,"Basic";#N/A,#N/A,TRUE,"EXT-TABLE";#N/A,#N/A,TRUE,"STEEL";#N/A,#N/A,TRUE,"INT-Table";#N/A,#N/A,TRUE,"STEEL";#N/A,#N/A,TRUE,"Door"}</definedName>
    <definedName name="ynkim_1_2" localSheetId="21" hidden="1">{#N/A,#N/A,TRUE,"Basic";#N/A,#N/A,TRUE,"EXT-TABLE";#N/A,#N/A,TRUE,"STEEL";#N/A,#N/A,TRUE,"INT-Table";#N/A,#N/A,TRUE,"STEEL";#N/A,#N/A,TRUE,"Door"}</definedName>
    <definedName name="ynkim_1_2" localSheetId="5" hidden="1">{#N/A,#N/A,TRUE,"Basic";#N/A,#N/A,TRUE,"EXT-TABLE";#N/A,#N/A,TRUE,"STEEL";#N/A,#N/A,TRUE,"INT-Table";#N/A,#N/A,TRUE,"STEEL";#N/A,#N/A,TRUE,"Door"}</definedName>
    <definedName name="ynkim_1_2" localSheetId="13" hidden="1">{#N/A,#N/A,TRUE,"Basic";#N/A,#N/A,TRUE,"EXT-TABLE";#N/A,#N/A,TRUE,"STEEL";#N/A,#N/A,TRUE,"INT-Table";#N/A,#N/A,TRUE,"STEEL";#N/A,#N/A,TRUE,"Door"}</definedName>
    <definedName name="ynkim_1_2" localSheetId="14" hidden="1">{#N/A,#N/A,TRUE,"Basic";#N/A,#N/A,TRUE,"EXT-TABLE";#N/A,#N/A,TRUE,"STEEL";#N/A,#N/A,TRUE,"INT-Table";#N/A,#N/A,TRUE,"STEEL";#N/A,#N/A,TRUE,"Door"}</definedName>
    <definedName name="ynkim_1_2" localSheetId="15" hidden="1">{#N/A,#N/A,TRUE,"Basic";#N/A,#N/A,TRUE,"EXT-TABLE";#N/A,#N/A,TRUE,"STEEL";#N/A,#N/A,TRUE,"INT-Table";#N/A,#N/A,TRUE,"STEEL";#N/A,#N/A,TRUE,"Door"}</definedName>
    <definedName name="ynkim_1_2" hidden="1">{#N/A,#N/A,TRUE,"Basic";#N/A,#N/A,TRUE,"EXT-TABLE";#N/A,#N/A,TRUE,"STEEL";#N/A,#N/A,TRUE,"INT-Table";#N/A,#N/A,TRUE,"STEEL";#N/A,#N/A,TRUE,"Door"}</definedName>
    <definedName name="ynkim_2" localSheetId="3" hidden="1">{#N/A,#N/A,TRUE,"Basic";#N/A,#N/A,TRUE,"EXT-TABLE";#N/A,#N/A,TRUE,"STEEL";#N/A,#N/A,TRUE,"INT-Table";#N/A,#N/A,TRUE,"STEEL";#N/A,#N/A,TRUE,"Door"}</definedName>
    <definedName name="ynkim_2" localSheetId="2" hidden="1">{#N/A,#N/A,TRUE,"Basic";#N/A,#N/A,TRUE,"EXT-TABLE";#N/A,#N/A,TRUE,"STEEL";#N/A,#N/A,TRUE,"INT-Table";#N/A,#N/A,TRUE,"STEEL";#N/A,#N/A,TRUE,"Door"}</definedName>
    <definedName name="ynkim_2" localSheetId="4" hidden="1">{#N/A,#N/A,TRUE,"Basic";#N/A,#N/A,TRUE,"EXT-TABLE";#N/A,#N/A,TRUE,"STEEL";#N/A,#N/A,TRUE,"INT-Table";#N/A,#N/A,TRUE,"STEEL";#N/A,#N/A,TRUE,"Door"}</definedName>
    <definedName name="ynkim_2" localSheetId="16" hidden="1">{#N/A,#N/A,TRUE,"Basic";#N/A,#N/A,TRUE,"EXT-TABLE";#N/A,#N/A,TRUE,"STEEL";#N/A,#N/A,TRUE,"INT-Table";#N/A,#N/A,TRUE,"STEEL";#N/A,#N/A,TRUE,"Door"}</definedName>
    <definedName name="ynkim_2" localSheetId="21" hidden="1">{#N/A,#N/A,TRUE,"Basic";#N/A,#N/A,TRUE,"EXT-TABLE";#N/A,#N/A,TRUE,"STEEL";#N/A,#N/A,TRUE,"INT-Table";#N/A,#N/A,TRUE,"STEEL";#N/A,#N/A,TRUE,"Door"}</definedName>
    <definedName name="ynkim_2" localSheetId="5" hidden="1">{#N/A,#N/A,TRUE,"Basic";#N/A,#N/A,TRUE,"EXT-TABLE";#N/A,#N/A,TRUE,"STEEL";#N/A,#N/A,TRUE,"INT-Table";#N/A,#N/A,TRUE,"STEEL";#N/A,#N/A,TRUE,"Door"}</definedName>
    <definedName name="ynkim_2" localSheetId="13" hidden="1">{#N/A,#N/A,TRUE,"Basic";#N/A,#N/A,TRUE,"EXT-TABLE";#N/A,#N/A,TRUE,"STEEL";#N/A,#N/A,TRUE,"INT-Table";#N/A,#N/A,TRUE,"STEEL";#N/A,#N/A,TRUE,"Door"}</definedName>
    <definedName name="ynkim_2" localSheetId="14" hidden="1">{#N/A,#N/A,TRUE,"Basic";#N/A,#N/A,TRUE,"EXT-TABLE";#N/A,#N/A,TRUE,"STEEL";#N/A,#N/A,TRUE,"INT-Table";#N/A,#N/A,TRUE,"STEEL";#N/A,#N/A,TRUE,"Door"}</definedName>
    <definedName name="ynkim_2" localSheetId="15" hidden="1">{#N/A,#N/A,TRUE,"Basic";#N/A,#N/A,TRUE,"EXT-TABLE";#N/A,#N/A,TRUE,"STEEL";#N/A,#N/A,TRUE,"INT-Table";#N/A,#N/A,TRUE,"STEEL";#N/A,#N/A,TRUE,"Door"}</definedName>
    <definedName name="ynkim_2" hidden="1">{#N/A,#N/A,TRUE,"Basic";#N/A,#N/A,TRUE,"EXT-TABLE";#N/A,#N/A,TRUE,"STEEL";#N/A,#N/A,TRUE,"INT-Table";#N/A,#N/A,TRUE,"STEEL";#N/A,#N/A,TRUE,"Door"}</definedName>
    <definedName name="ynkim_2_1" localSheetId="3" hidden="1">{#N/A,#N/A,TRUE,"Basic";#N/A,#N/A,TRUE,"EXT-TABLE";#N/A,#N/A,TRUE,"STEEL";#N/A,#N/A,TRUE,"INT-Table";#N/A,#N/A,TRUE,"STEEL";#N/A,#N/A,TRUE,"Door"}</definedName>
    <definedName name="ynkim_2_1" localSheetId="2" hidden="1">{#N/A,#N/A,TRUE,"Basic";#N/A,#N/A,TRUE,"EXT-TABLE";#N/A,#N/A,TRUE,"STEEL";#N/A,#N/A,TRUE,"INT-Table";#N/A,#N/A,TRUE,"STEEL";#N/A,#N/A,TRUE,"Door"}</definedName>
    <definedName name="ynkim_2_1" localSheetId="4" hidden="1">{#N/A,#N/A,TRUE,"Basic";#N/A,#N/A,TRUE,"EXT-TABLE";#N/A,#N/A,TRUE,"STEEL";#N/A,#N/A,TRUE,"INT-Table";#N/A,#N/A,TRUE,"STEEL";#N/A,#N/A,TRUE,"Door"}</definedName>
    <definedName name="ynkim_2_1" localSheetId="16" hidden="1">{#N/A,#N/A,TRUE,"Basic";#N/A,#N/A,TRUE,"EXT-TABLE";#N/A,#N/A,TRUE,"STEEL";#N/A,#N/A,TRUE,"INT-Table";#N/A,#N/A,TRUE,"STEEL";#N/A,#N/A,TRUE,"Door"}</definedName>
    <definedName name="ynkim_2_1" localSheetId="21" hidden="1">{#N/A,#N/A,TRUE,"Basic";#N/A,#N/A,TRUE,"EXT-TABLE";#N/A,#N/A,TRUE,"STEEL";#N/A,#N/A,TRUE,"INT-Table";#N/A,#N/A,TRUE,"STEEL";#N/A,#N/A,TRUE,"Door"}</definedName>
    <definedName name="ynkim_2_1" localSheetId="5" hidden="1">{#N/A,#N/A,TRUE,"Basic";#N/A,#N/A,TRUE,"EXT-TABLE";#N/A,#N/A,TRUE,"STEEL";#N/A,#N/A,TRUE,"INT-Table";#N/A,#N/A,TRUE,"STEEL";#N/A,#N/A,TRUE,"Door"}</definedName>
    <definedName name="ynkim_2_1" localSheetId="13" hidden="1">{#N/A,#N/A,TRUE,"Basic";#N/A,#N/A,TRUE,"EXT-TABLE";#N/A,#N/A,TRUE,"STEEL";#N/A,#N/A,TRUE,"INT-Table";#N/A,#N/A,TRUE,"STEEL";#N/A,#N/A,TRUE,"Door"}</definedName>
    <definedName name="ynkim_2_1" localSheetId="14" hidden="1">{#N/A,#N/A,TRUE,"Basic";#N/A,#N/A,TRUE,"EXT-TABLE";#N/A,#N/A,TRUE,"STEEL";#N/A,#N/A,TRUE,"INT-Table";#N/A,#N/A,TRUE,"STEEL";#N/A,#N/A,TRUE,"Door"}</definedName>
    <definedName name="ynkim_2_1" localSheetId="15" hidden="1">{#N/A,#N/A,TRUE,"Basic";#N/A,#N/A,TRUE,"EXT-TABLE";#N/A,#N/A,TRUE,"STEEL";#N/A,#N/A,TRUE,"INT-Table";#N/A,#N/A,TRUE,"STEEL";#N/A,#N/A,TRUE,"Door"}</definedName>
    <definedName name="ynkim_2_1" hidden="1">{#N/A,#N/A,TRUE,"Basic";#N/A,#N/A,TRUE,"EXT-TABLE";#N/A,#N/A,TRUE,"STEEL";#N/A,#N/A,TRUE,"INT-Table";#N/A,#N/A,TRUE,"STEEL";#N/A,#N/A,TRUE,"Door"}</definedName>
    <definedName name="ynkim_2_2" localSheetId="3" hidden="1">{#N/A,#N/A,TRUE,"Basic";#N/A,#N/A,TRUE,"EXT-TABLE";#N/A,#N/A,TRUE,"STEEL";#N/A,#N/A,TRUE,"INT-Table";#N/A,#N/A,TRUE,"STEEL";#N/A,#N/A,TRUE,"Door"}</definedName>
    <definedName name="ynkim_2_2" localSheetId="2" hidden="1">{#N/A,#N/A,TRUE,"Basic";#N/A,#N/A,TRUE,"EXT-TABLE";#N/A,#N/A,TRUE,"STEEL";#N/A,#N/A,TRUE,"INT-Table";#N/A,#N/A,TRUE,"STEEL";#N/A,#N/A,TRUE,"Door"}</definedName>
    <definedName name="ynkim_2_2" localSheetId="4" hidden="1">{#N/A,#N/A,TRUE,"Basic";#N/A,#N/A,TRUE,"EXT-TABLE";#N/A,#N/A,TRUE,"STEEL";#N/A,#N/A,TRUE,"INT-Table";#N/A,#N/A,TRUE,"STEEL";#N/A,#N/A,TRUE,"Door"}</definedName>
    <definedName name="ynkim_2_2" localSheetId="16" hidden="1">{#N/A,#N/A,TRUE,"Basic";#N/A,#N/A,TRUE,"EXT-TABLE";#N/A,#N/A,TRUE,"STEEL";#N/A,#N/A,TRUE,"INT-Table";#N/A,#N/A,TRUE,"STEEL";#N/A,#N/A,TRUE,"Door"}</definedName>
    <definedName name="ynkim_2_2" localSheetId="21" hidden="1">{#N/A,#N/A,TRUE,"Basic";#N/A,#N/A,TRUE,"EXT-TABLE";#N/A,#N/A,TRUE,"STEEL";#N/A,#N/A,TRUE,"INT-Table";#N/A,#N/A,TRUE,"STEEL";#N/A,#N/A,TRUE,"Door"}</definedName>
    <definedName name="ynkim_2_2" localSheetId="5" hidden="1">{#N/A,#N/A,TRUE,"Basic";#N/A,#N/A,TRUE,"EXT-TABLE";#N/A,#N/A,TRUE,"STEEL";#N/A,#N/A,TRUE,"INT-Table";#N/A,#N/A,TRUE,"STEEL";#N/A,#N/A,TRUE,"Door"}</definedName>
    <definedName name="ynkim_2_2" localSheetId="13" hidden="1">{#N/A,#N/A,TRUE,"Basic";#N/A,#N/A,TRUE,"EXT-TABLE";#N/A,#N/A,TRUE,"STEEL";#N/A,#N/A,TRUE,"INT-Table";#N/A,#N/A,TRUE,"STEEL";#N/A,#N/A,TRUE,"Door"}</definedName>
    <definedName name="ynkim_2_2" localSheetId="14" hidden="1">{#N/A,#N/A,TRUE,"Basic";#N/A,#N/A,TRUE,"EXT-TABLE";#N/A,#N/A,TRUE,"STEEL";#N/A,#N/A,TRUE,"INT-Table";#N/A,#N/A,TRUE,"STEEL";#N/A,#N/A,TRUE,"Door"}</definedName>
    <definedName name="ynkim_2_2" localSheetId="15" hidden="1">{#N/A,#N/A,TRUE,"Basic";#N/A,#N/A,TRUE,"EXT-TABLE";#N/A,#N/A,TRUE,"STEEL";#N/A,#N/A,TRUE,"INT-Table";#N/A,#N/A,TRUE,"STEEL";#N/A,#N/A,TRUE,"Door"}</definedName>
    <definedName name="ynkim_2_2" hidden="1">{#N/A,#N/A,TRUE,"Basic";#N/A,#N/A,TRUE,"EXT-TABLE";#N/A,#N/A,TRUE,"STEEL";#N/A,#N/A,TRUE,"INT-Table";#N/A,#N/A,TRUE,"STEEL";#N/A,#N/A,TRUE,"Door"}</definedName>
    <definedName name="ynkim_3" localSheetId="3" hidden="1">{#N/A,#N/A,TRUE,"Basic";#N/A,#N/A,TRUE,"EXT-TABLE";#N/A,#N/A,TRUE,"STEEL";#N/A,#N/A,TRUE,"INT-Table";#N/A,#N/A,TRUE,"STEEL";#N/A,#N/A,TRUE,"Door"}</definedName>
    <definedName name="ynkim_3" localSheetId="2" hidden="1">{#N/A,#N/A,TRUE,"Basic";#N/A,#N/A,TRUE,"EXT-TABLE";#N/A,#N/A,TRUE,"STEEL";#N/A,#N/A,TRUE,"INT-Table";#N/A,#N/A,TRUE,"STEEL";#N/A,#N/A,TRUE,"Door"}</definedName>
    <definedName name="ynkim_3" localSheetId="4" hidden="1">{#N/A,#N/A,TRUE,"Basic";#N/A,#N/A,TRUE,"EXT-TABLE";#N/A,#N/A,TRUE,"STEEL";#N/A,#N/A,TRUE,"INT-Table";#N/A,#N/A,TRUE,"STEEL";#N/A,#N/A,TRUE,"Door"}</definedName>
    <definedName name="ynkim_3" localSheetId="16" hidden="1">{#N/A,#N/A,TRUE,"Basic";#N/A,#N/A,TRUE,"EXT-TABLE";#N/A,#N/A,TRUE,"STEEL";#N/A,#N/A,TRUE,"INT-Table";#N/A,#N/A,TRUE,"STEEL";#N/A,#N/A,TRUE,"Door"}</definedName>
    <definedName name="ynkim_3" localSheetId="21" hidden="1">{#N/A,#N/A,TRUE,"Basic";#N/A,#N/A,TRUE,"EXT-TABLE";#N/A,#N/A,TRUE,"STEEL";#N/A,#N/A,TRUE,"INT-Table";#N/A,#N/A,TRUE,"STEEL";#N/A,#N/A,TRUE,"Door"}</definedName>
    <definedName name="ynkim_3" localSheetId="5" hidden="1">{#N/A,#N/A,TRUE,"Basic";#N/A,#N/A,TRUE,"EXT-TABLE";#N/A,#N/A,TRUE,"STEEL";#N/A,#N/A,TRUE,"INT-Table";#N/A,#N/A,TRUE,"STEEL";#N/A,#N/A,TRUE,"Door"}</definedName>
    <definedName name="ynkim_3" localSheetId="13" hidden="1">{#N/A,#N/A,TRUE,"Basic";#N/A,#N/A,TRUE,"EXT-TABLE";#N/A,#N/A,TRUE,"STEEL";#N/A,#N/A,TRUE,"INT-Table";#N/A,#N/A,TRUE,"STEEL";#N/A,#N/A,TRUE,"Door"}</definedName>
    <definedName name="ynkim_3" localSheetId="14" hidden="1">{#N/A,#N/A,TRUE,"Basic";#N/A,#N/A,TRUE,"EXT-TABLE";#N/A,#N/A,TRUE,"STEEL";#N/A,#N/A,TRUE,"INT-Table";#N/A,#N/A,TRUE,"STEEL";#N/A,#N/A,TRUE,"Door"}</definedName>
    <definedName name="ynkim_3" localSheetId="15" hidden="1">{#N/A,#N/A,TRUE,"Basic";#N/A,#N/A,TRUE,"EXT-TABLE";#N/A,#N/A,TRUE,"STEEL";#N/A,#N/A,TRUE,"INT-Table";#N/A,#N/A,TRUE,"STEEL";#N/A,#N/A,TRUE,"Door"}</definedName>
    <definedName name="ynkim_3" hidden="1">{#N/A,#N/A,TRUE,"Basic";#N/A,#N/A,TRUE,"EXT-TABLE";#N/A,#N/A,TRUE,"STEEL";#N/A,#N/A,TRUE,"INT-Table";#N/A,#N/A,TRUE,"STEEL";#N/A,#N/A,TRUE,"Door"}</definedName>
    <definedName name="ynkim_3_1" localSheetId="3" hidden="1">{#N/A,#N/A,TRUE,"Basic";#N/A,#N/A,TRUE,"EXT-TABLE";#N/A,#N/A,TRUE,"STEEL";#N/A,#N/A,TRUE,"INT-Table";#N/A,#N/A,TRUE,"STEEL";#N/A,#N/A,TRUE,"Door"}</definedName>
    <definedName name="ynkim_3_1" localSheetId="2" hidden="1">{#N/A,#N/A,TRUE,"Basic";#N/A,#N/A,TRUE,"EXT-TABLE";#N/A,#N/A,TRUE,"STEEL";#N/A,#N/A,TRUE,"INT-Table";#N/A,#N/A,TRUE,"STEEL";#N/A,#N/A,TRUE,"Door"}</definedName>
    <definedName name="ynkim_3_1" localSheetId="4" hidden="1">{#N/A,#N/A,TRUE,"Basic";#N/A,#N/A,TRUE,"EXT-TABLE";#N/A,#N/A,TRUE,"STEEL";#N/A,#N/A,TRUE,"INT-Table";#N/A,#N/A,TRUE,"STEEL";#N/A,#N/A,TRUE,"Door"}</definedName>
    <definedName name="ynkim_3_1" localSheetId="16" hidden="1">{#N/A,#N/A,TRUE,"Basic";#N/A,#N/A,TRUE,"EXT-TABLE";#N/A,#N/A,TRUE,"STEEL";#N/A,#N/A,TRUE,"INT-Table";#N/A,#N/A,TRUE,"STEEL";#N/A,#N/A,TRUE,"Door"}</definedName>
    <definedName name="ynkim_3_1" localSheetId="21" hidden="1">{#N/A,#N/A,TRUE,"Basic";#N/A,#N/A,TRUE,"EXT-TABLE";#N/A,#N/A,TRUE,"STEEL";#N/A,#N/A,TRUE,"INT-Table";#N/A,#N/A,TRUE,"STEEL";#N/A,#N/A,TRUE,"Door"}</definedName>
    <definedName name="ynkim_3_1" localSheetId="5" hidden="1">{#N/A,#N/A,TRUE,"Basic";#N/A,#N/A,TRUE,"EXT-TABLE";#N/A,#N/A,TRUE,"STEEL";#N/A,#N/A,TRUE,"INT-Table";#N/A,#N/A,TRUE,"STEEL";#N/A,#N/A,TRUE,"Door"}</definedName>
    <definedName name="ynkim_3_1" localSheetId="13" hidden="1">{#N/A,#N/A,TRUE,"Basic";#N/A,#N/A,TRUE,"EXT-TABLE";#N/A,#N/A,TRUE,"STEEL";#N/A,#N/A,TRUE,"INT-Table";#N/A,#N/A,TRUE,"STEEL";#N/A,#N/A,TRUE,"Door"}</definedName>
    <definedName name="ynkim_3_1" localSheetId="14" hidden="1">{#N/A,#N/A,TRUE,"Basic";#N/A,#N/A,TRUE,"EXT-TABLE";#N/A,#N/A,TRUE,"STEEL";#N/A,#N/A,TRUE,"INT-Table";#N/A,#N/A,TRUE,"STEEL";#N/A,#N/A,TRUE,"Door"}</definedName>
    <definedName name="ynkim_3_1" localSheetId="15" hidden="1">{#N/A,#N/A,TRUE,"Basic";#N/A,#N/A,TRUE,"EXT-TABLE";#N/A,#N/A,TRUE,"STEEL";#N/A,#N/A,TRUE,"INT-Table";#N/A,#N/A,TRUE,"STEEL";#N/A,#N/A,TRUE,"Door"}</definedName>
    <definedName name="ynkim_3_1" hidden="1">{#N/A,#N/A,TRUE,"Basic";#N/A,#N/A,TRUE,"EXT-TABLE";#N/A,#N/A,TRUE,"STEEL";#N/A,#N/A,TRUE,"INT-Table";#N/A,#N/A,TRUE,"STEEL";#N/A,#N/A,TRUE,"Door"}</definedName>
    <definedName name="ynkim_3_2" localSheetId="3" hidden="1">{#N/A,#N/A,TRUE,"Basic";#N/A,#N/A,TRUE,"EXT-TABLE";#N/A,#N/A,TRUE,"STEEL";#N/A,#N/A,TRUE,"INT-Table";#N/A,#N/A,TRUE,"STEEL";#N/A,#N/A,TRUE,"Door"}</definedName>
    <definedName name="ynkim_3_2" localSheetId="2" hidden="1">{#N/A,#N/A,TRUE,"Basic";#N/A,#N/A,TRUE,"EXT-TABLE";#N/A,#N/A,TRUE,"STEEL";#N/A,#N/A,TRUE,"INT-Table";#N/A,#N/A,TRUE,"STEEL";#N/A,#N/A,TRUE,"Door"}</definedName>
    <definedName name="ynkim_3_2" localSheetId="4" hidden="1">{#N/A,#N/A,TRUE,"Basic";#N/A,#N/A,TRUE,"EXT-TABLE";#N/A,#N/A,TRUE,"STEEL";#N/A,#N/A,TRUE,"INT-Table";#N/A,#N/A,TRUE,"STEEL";#N/A,#N/A,TRUE,"Door"}</definedName>
    <definedName name="ynkim_3_2" localSheetId="16" hidden="1">{#N/A,#N/A,TRUE,"Basic";#N/A,#N/A,TRUE,"EXT-TABLE";#N/A,#N/A,TRUE,"STEEL";#N/A,#N/A,TRUE,"INT-Table";#N/A,#N/A,TRUE,"STEEL";#N/A,#N/A,TRUE,"Door"}</definedName>
    <definedName name="ynkim_3_2" localSheetId="21" hidden="1">{#N/A,#N/A,TRUE,"Basic";#N/A,#N/A,TRUE,"EXT-TABLE";#N/A,#N/A,TRUE,"STEEL";#N/A,#N/A,TRUE,"INT-Table";#N/A,#N/A,TRUE,"STEEL";#N/A,#N/A,TRUE,"Door"}</definedName>
    <definedName name="ynkim_3_2" localSheetId="5" hidden="1">{#N/A,#N/A,TRUE,"Basic";#N/A,#N/A,TRUE,"EXT-TABLE";#N/A,#N/A,TRUE,"STEEL";#N/A,#N/A,TRUE,"INT-Table";#N/A,#N/A,TRUE,"STEEL";#N/A,#N/A,TRUE,"Door"}</definedName>
    <definedName name="ynkim_3_2" localSheetId="13" hidden="1">{#N/A,#N/A,TRUE,"Basic";#N/A,#N/A,TRUE,"EXT-TABLE";#N/A,#N/A,TRUE,"STEEL";#N/A,#N/A,TRUE,"INT-Table";#N/A,#N/A,TRUE,"STEEL";#N/A,#N/A,TRUE,"Door"}</definedName>
    <definedName name="ynkim_3_2" localSheetId="14" hidden="1">{#N/A,#N/A,TRUE,"Basic";#N/A,#N/A,TRUE,"EXT-TABLE";#N/A,#N/A,TRUE,"STEEL";#N/A,#N/A,TRUE,"INT-Table";#N/A,#N/A,TRUE,"STEEL";#N/A,#N/A,TRUE,"Door"}</definedName>
    <definedName name="ynkim_3_2" localSheetId="15" hidden="1">{#N/A,#N/A,TRUE,"Basic";#N/A,#N/A,TRUE,"EXT-TABLE";#N/A,#N/A,TRUE,"STEEL";#N/A,#N/A,TRUE,"INT-Table";#N/A,#N/A,TRUE,"STEEL";#N/A,#N/A,TRUE,"Door"}</definedName>
    <definedName name="ynkim_3_2" hidden="1">{#N/A,#N/A,TRUE,"Basic";#N/A,#N/A,TRUE,"EXT-TABLE";#N/A,#N/A,TRUE,"STEEL";#N/A,#N/A,TRUE,"INT-Table";#N/A,#N/A,TRUE,"STEEL";#N/A,#N/A,TRUE,"Door"}</definedName>
    <definedName name="ynkim_4" localSheetId="3" hidden="1">{#N/A,#N/A,TRUE,"Basic";#N/A,#N/A,TRUE,"EXT-TABLE";#N/A,#N/A,TRUE,"STEEL";#N/A,#N/A,TRUE,"INT-Table";#N/A,#N/A,TRUE,"STEEL";#N/A,#N/A,TRUE,"Door"}</definedName>
    <definedName name="ynkim_4" localSheetId="2" hidden="1">{#N/A,#N/A,TRUE,"Basic";#N/A,#N/A,TRUE,"EXT-TABLE";#N/A,#N/A,TRUE,"STEEL";#N/A,#N/A,TRUE,"INT-Table";#N/A,#N/A,TRUE,"STEEL";#N/A,#N/A,TRUE,"Door"}</definedName>
    <definedName name="ynkim_4" localSheetId="4" hidden="1">{#N/A,#N/A,TRUE,"Basic";#N/A,#N/A,TRUE,"EXT-TABLE";#N/A,#N/A,TRUE,"STEEL";#N/A,#N/A,TRUE,"INT-Table";#N/A,#N/A,TRUE,"STEEL";#N/A,#N/A,TRUE,"Door"}</definedName>
    <definedName name="ynkim_4" localSheetId="16" hidden="1">{#N/A,#N/A,TRUE,"Basic";#N/A,#N/A,TRUE,"EXT-TABLE";#N/A,#N/A,TRUE,"STEEL";#N/A,#N/A,TRUE,"INT-Table";#N/A,#N/A,TRUE,"STEEL";#N/A,#N/A,TRUE,"Door"}</definedName>
    <definedName name="ynkim_4" localSheetId="21" hidden="1">{#N/A,#N/A,TRUE,"Basic";#N/A,#N/A,TRUE,"EXT-TABLE";#N/A,#N/A,TRUE,"STEEL";#N/A,#N/A,TRUE,"INT-Table";#N/A,#N/A,TRUE,"STEEL";#N/A,#N/A,TRUE,"Door"}</definedName>
    <definedName name="ynkim_4" localSheetId="5" hidden="1">{#N/A,#N/A,TRUE,"Basic";#N/A,#N/A,TRUE,"EXT-TABLE";#N/A,#N/A,TRUE,"STEEL";#N/A,#N/A,TRUE,"INT-Table";#N/A,#N/A,TRUE,"STEEL";#N/A,#N/A,TRUE,"Door"}</definedName>
    <definedName name="ynkim_4" localSheetId="13" hidden="1">{#N/A,#N/A,TRUE,"Basic";#N/A,#N/A,TRUE,"EXT-TABLE";#N/A,#N/A,TRUE,"STEEL";#N/A,#N/A,TRUE,"INT-Table";#N/A,#N/A,TRUE,"STEEL";#N/A,#N/A,TRUE,"Door"}</definedName>
    <definedName name="ynkim_4" localSheetId="14" hidden="1">{#N/A,#N/A,TRUE,"Basic";#N/A,#N/A,TRUE,"EXT-TABLE";#N/A,#N/A,TRUE,"STEEL";#N/A,#N/A,TRUE,"INT-Table";#N/A,#N/A,TRUE,"STEEL";#N/A,#N/A,TRUE,"Door"}</definedName>
    <definedName name="ynkim_4" localSheetId="15" hidden="1">{#N/A,#N/A,TRUE,"Basic";#N/A,#N/A,TRUE,"EXT-TABLE";#N/A,#N/A,TRUE,"STEEL";#N/A,#N/A,TRUE,"INT-Table";#N/A,#N/A,TRUE,"STEEL";#N/A,#N/A,TRUE,"Door"}</definedName>
    <definedName name="ynkim_4" hidden="1">{#N/A,#N/A,TRUE,"Basic";#N/A,#N/A,TRUE,"EXT-TABLE";#N/A,#N/A,TRUE,"STEEL";#N/A,#N/A,TRUE,"INT-Table";#N/A,#N/A,TRUE,"STEEL";#N/A,#N/A,TRUE,"Door"}</definedName>
    <definedName name="ynkim_4_1" localSheetId="3" hidden="1">{#N/A,#N/A,TRUE,"Basic";#N/A,#N/A,TRUE,"EXT-TABLE";#N/A,#N/A,TRUE,"STEEL";#N/A,#N/A,TRUE,"INT-Table";#N/A,#N/A,TRUE,"STEEL";#N/A,#N/A,TRUE,"Door"}</definedName>
    <definedName name="ynkim_4_1" localSheetId="2" hidden="1">{#N/A,#N/A,TRUE,"Basic";#N/A,#N/A,TRUE,"EXT-TABLE";#N/A,#N/A,TRUE,"STEEL";#N/A,#N/A,TRUE,"INT-Table";#N/A,#N/A,TRUE,"STEEL";#N/A,#N/A,TRUE,"Door"}</definedName>
    <definedName name="ynkim_4_1" localSheetId="4" hidden="1">{#N/A,#N/A,TRUE,"Basic";#N/A,#N/A,TRUE,"EXT-TABLE";#N/A,#N/A,TRUE,"STEEL";#N/A,#N/A,TRUE,"INT-Table";#N/A,#N/A,TRUE,"STEEL";#N/A,#N/A,TRUE,"Door"}</definedName>
    <definedName name="ynkim_4_1" localSheetId="16" hidden="1">{#N/A,#N/A,TRUE,"Basic";#N/A,#N/A,TRUE,"EXT-TABLE";#N/A,#N/A,TRUE,"STEEL";#N/A,#N/A,TRUE,"INT-Table";#N/A,#N/A,TRUE,"STEEL";#N/A,#N/A,TRUE,"Door"}</definedName>
    <definedName name="ynkim_4_1" localSheetId="21" hidden="1">{#N/A,#N/A,TRUE,"Basic";#N/A,#N/A,TRUE,"EXT-TABLE";#N/A,#N/A,TRUE,"STEEL";#N/A,#N/A,TRUE,"INT-Table";#N/A,#N/A,TRUE,"STEEL";#N/A,#N/A,TRUE,"Door"}</definedName>
    <definedName name="ynkim_4_1" localSheetId="5" hidden="1">{#N/A,#N/A,TRUE,"Basic";#N/A,#N/A,TRUE,"EXT-TABLE";#N/A,#N/A,TRUE,"STEEL";#N/A,#N/A,TRUE,"INT-Table";#N/A,#N/A,TRUE,"STEEL";#N/A,#N/A,TRUE,"Door"}</definedName>
    <definedName name="ynkim_4_1" localSheetId="13" hidden="1">{#N/A,#N/A,TRUE,"Basic";#N/A,#N/A,TRUE,"EXT-TABLE";#N/A,#N/A,TRUE,"STEEL";#N/A,#N/A,TRUE,"INT-Table";#N/A,#N/A,TRUE,"STEEL";#N/A,#N/A,TRUE,"Door"}</definedName>
    <definedName name="ynkim_4_1" localSheetId="14" hidden="1">{#N/A,#N/A,TRUE,"Basic";#N/A,#N/A,TRUE,"EXT-TABLE";#N/A,#N/A,TRUE,"STEEL";#N/A,#N/A,TRUE,"INT-Table";#N/A,#N/A,TRUE,"STEEL";#N/A,#N/A,TRUE,"Door"}</definedName>
    <definedName name="ynkim_4_1" localSheetId="15" hidden="1">{#N/A,#N/A,TRUE,"Basic";#N/A,#N/A,TRUE,"EXT-TABLE";#N/A,#N/A,TRUE,"STEEL";#N/A,#N/A,TRUE,"INT-Table";#N/A,#N/A,TRUE,"STEEL";#N/A,#N/A,TRUE,"Door"}</definedName>
    <definedName name="ynkim_4_1" hidden="1">{#N/A,#N/A,TRUE,"Basic";#N/A,#N/A,TRUE,"EXT-TABLE";#N/A,#N/A,TRUE,"STEEL";#N/A,#N/A,TRUE,"INT-Table";#N/A,#N/A,TRUE,"STEEL";#N/A,#N/A,TRUE,"Door"}</definedName>
    <definedName name="ynkim_4_2" localSheetId="3" hidden="1">{#N/A,#N/A,TRUE,"Basic";#N/A,#N/A,TRUE,"EXT-TABLE";#N/A,#N/A,TRUE,"STEEL";#N/A,#N/A,TRUE,"INT-Table";#N/A,#N/A,TRUE,"STEEL";#N/A,#N/A,TRUE,"Door"}</definedName>
    <definedName name="ynkim_4_2" localSheetId="2" hidden="1">{#N/A,#N/A,TRUE,"Basic";#N/A,#N/A,TRUE,"EXT-TABLE";#N/A,#N/A,TRUE,"STEEL";#N/A,#N/A,TRUE,"INT-Table";#N/A,#N/A,TRUE,"STEEL";#N/A,#N/A,TRUE,"Door"}</definedName>
    <definedName name="ynkim_4_2" localSheetId="4" hidden="1">{#N/A,#N/A,TRUE,"Basic";#N/A,#N/A,TRUE,"EXT-TABLE";#N/A,#N/A,TRUE,"STEEL";#N/A,#N/A,TRUE,"INT-Table";#N/A,#N/A,TRUE,"STEEL";#N/A,#N/A,TRUE,"Door"}</definedName>
    <definedName name="ynkim_4_2" localSheetId="16" hidden="1">{#N/A,#N/A,TRUE,"Basic";#N/A,#N/A,TRUE,"EXT-TABLE";#N/A,#N/A,TRUE,"STEEL";#N/A,#N/A,TRUE,"INT-Table";#N/A,#N/A,TRUE,"STEEL";#N/A,#N/A,TRUE,"Door"}</definedName>
    <definedName name="ynkim_4_2" localSheetId="21" hidden="1">{#N/A,#N/A,TRUE,"Basic";#N/A,#N/A,TRUE,"EXT-TABLE";#N/A,#N/A,TRUE,"STEEL";#N/A,#N/A,TRUE,"INT-Table";#N/A,#N/A,TRUE,"STEEL";#N/A,#N/A,TRUE,"Door"}</definedName>
    <definedName name="ynkim_4_2" localSheetId="5" hidden="1">{#N/A,#N/A,TRUE,"Basic";#N/A,#N/A,TRUE,"EXT-TABLE";#N/A,#N/A,TRUE,"STEEL";#N/A,#N/A,TRUE,"INT-Table";#N/A,#N/A,TRUE,"STEEL";#N/A,#N/A,TRUE,"Door"}</definedName>
    <definedName name="ynkim_4_2" localSheetId="13" hidden="1">{#N/A,#N/A,TRUE,"Basic";#N/A,#N/A,TRUE,"EXT-TABLE";#N/A,#N/A,TRUE,"STEEL";#N/A,#N/A,TRUE,"INT-Table";#N/A,#N/A,TRUE,"STEEL";#N/A,#N/A,TRUE,"Door"}</definedName>
    <definedName name="ynkim_4_2" localSheetId="14" hidden="1">{#N/A,#N/A,TRUE,"Basic";#N/A,#N/A,TRUE,"EXT-TABLE";#N/A,#N/A,TRUE,"STEEL";#N/A,#N/A,TRUE,"INT-Table";#N/A,#N/A,TRUE,"STEEL";#N/A,#N/A,TRUE,"Door"}</definedName>
    <definedName name="ynkim_4_2" localSheetId="15" hidden="1">{#N/A,#N/A,TRUE,"Basic";#N/A,#N/A,TRUE,"EXT-TABLE";#N/A,#N/A,TRUE,"STEEL";#N/A,#N/A,TRUE,"INT-Table";#N/A,#N/A,TRUE,"STEEL";#N/A,#N/A,TRUE,"Door"}</definedName>
    <definedName name="ynkim_4_2" hidden="1">{#N/A,#N/A,TRUE,"Basic";#N/A,#N/A,TRUE,"EXT-TABLE";#N/A,#N/A,TRUE,"STEEL";#N/A,#N/A,TRUE,"INT-Table";#N/A,#N/A,TRUE,"STEEL";#N/A,#N/A,TRUE,"Door"}</definedName>
    <definedName name="ynkim_5" localSheetId="3" hidden="1">{#N/A,#N/A,TRUE,"Basic";#N/A,#N/A,TRUE,"EXT-TABLE";#N/A,#N/A,TRUE,"STEEL";#N/A,#N/A,TRUE,"INT-Table";#N/A,#N/A,TRUE,"STEEL";#N/A,#N/A,TRUE,"Door"}</definedName>
    <definedName name="ynkim_5" localSheetId="2" hidden="1">{#N/A,#N/A,TRUE,"Basic";#N/A,#N/A,TRUE,"EXT-TABLE";#N/A,#N/A,TRUE,"STEEL";#N/A,#N/A,TRUE,"INT-Table";#N/A,#N/A,TRUE,"STEEL";#N/A,#N/A,TRUE,"Door"}</definedName>
    <definedName name="ynkim_5" localSheetId="4" hidden="1">{#N/A,#N/A,TRUE,"Basic";#N/A,#N/A,TRUE,"EXT-TABLE";#N/A,#N/A,TRUE,"STEEL";#N/A,#N/A,TRUE,"INT-Table";#N/A,#N/A,TRUE,"STEEL";#N/A,#N/A,TRUE,"Door"}</definedName>
    <definedName name="ynkim_5" localSheetId="16" hidden="1">{#N/A,#N/A,TRUE,"Basic";#N/A,#N/A,TRUE,"EXT-TABLE";#N/A,#N/A,TRUE,"STEEL";#N/A,#N/A,TRUE,"INT-Table";#N/A,#N/A,TRUE,"STEEL";#N/A,#N/A,TRUE,"Door"}</definedName>
    <definedName name="ynkim_5" localSheetId="21" hidden="1">{#N/A,#N/A,TRUE,"Basic";#N/A,#N/A,TRUE,"EXT-TABLE";#N/A,#N/A,TRUE,"STEEL";#N/A,#N/A,TRUE,"INT-Table";#N/A,#N/A,TRUE,"STEEL";#N/A,#N/A,TRUE,"Door"}</definedName>
    <definedName name="ynkim_5" localSheetId="5" hidden="1">{#N/A,#N/A,TRUE,"Basic";#N/A,#N/A,TRUE,"EXT-TABLE";#N/A,#N/A,TRUE,"STEEL";#N/A,#N/A,TRUE,"INT-Table";#N/A,#N/A,TRUE,"STEEL";#N/A,#N/A,TRUE,"Door"}</definedName>
    <definedName name="ynkim_5" localSheetId="13" hidden="1">{#N/A,#N/A,TRUE,"Basic";#N/A,#N/A,TRUE,"EXT-TABLE";#N/A,#N/A,TRUE,"STEEL";#N/A,#N/A,TRUE,"INT-Table";#N/A,#N/A,TRUE,"STEEL";#N/A,#N/A,TRUE,"Door"}</definedName>
    <definedName name="ynkim_5" localSheetId="14" hidden="1">{#N/A,#N/A,TRUE,"Basic";#N/A,#N/A,TRUE,"EXT-TABLE";#N/A,#N/A,TRUE,"STEEL";#N/A,#N/A,TRUE,"INT-Table";#N/A,#N/A,TRUE,"STEEL";#N/A,#N/A,TRUE,"Door"}</definedName>
    <definedName name="ynkim_5" localSheetId="15" hidden="1">{#N/A,#N/A,TRUE,"Basic";#N/A,#N/A,TRUE,"EXT-TABLE";#N/A,#N/A,TRUE,"STEEL";#N/A,#N/A,TRUE,"INT-Table";#N/A,#N/A,TRUE,"STEEL";#N/A,#N/A,TRUE,"Door"}</definedName>
    <definedName name="ynkim_5" hidden="1">{#N/A,#N/A,TRUE,"Basic";#N/A,#N/A,TRUE,"EXT-TABLE";#N/A,#N/A,TRUE,"STEEL";#N/A,#N/A,TRUE,"INT-Table";#N/A,#N/A,TRUE,"STEEL";#N/A,#N/A,TRUE,"Door"}</definedName>
    <definedName name="ynkim_5_1" localSheetId="3" hidden="1">{#N/A,#N/A,TRUE,"Basic";#N/A,#N/A,TRUE,"EXT-TABLE";#N/A,#N/A,TRUE,"STEEL";#N/A,#N/A,TRUE,"INT-Table";#N/A,#N/A,TRUE,"STEEL";#N/A,#N/A,TRUE,"Door"}</definedName>
    <definedName name="ynkim_5_1" localSheetId="2" hidden="1">{#N/A,#N/A,TRUE,"Basic";#N/A,#N/A,TRUE,"EXT-TABLE";#N/A,#N/A,TRUE,"STEEL";#N/A,#N/A,TRUE,"INT-Table";#N/A,#N/A,TRUE,"STEEL";#N/A,#N/A,TRUE,"Door"}</definedName>
    <definedName name="ynkim_5_1" localSheetId="4" hidden="1">{#N/A,#N/A,TRUE,"Basic";#N/A,#N/A,TRUE,"EXT-TABLE";#N/A,#N/A,TRUE,"STEEL";#N/A,#N/A,TRUE,"INT-Table";#N/A,#N/A,TRUE,"STEEL";#N/A,#N/A,TRUE,"Door"}</definedName>
    <definedName name="ynkim_5_1" localSheetId="16" hidden="1">{#N/A,#N/A,TRUE,"Basic";#N/A,#N/A,TRUE,"EXT-TABLE";#N/A,#N/A,TRUE,"STEEL";#N/A,#N/A,TRUE,"INT-Table";#N/A,#N/A,TRUE,"STEEL";#N/A,#N/A,TRUE,"Door"}</definedName>
    <definedName name="ynkim_5_1" localSheetId="21" hidden="1">{#N/A,#N/A,TRUE,"Basic";#N/A,#N/A,TRUE,"EXT-TABLE";#N/A,#N/A,TRUE,"STEEL";#N/A,#N/A,TRUE,"INT-Table";#N/A,#N/A,TRUE,"STEEL";#N/A,#N/A,TRUE,"Door"}</definedName>
    <definedName name="ynkim_5_1" localSheetId="5" hidden="1">{#N/A,#N/A,TRUE,"Basic";#N/A,#N/A,TRUE,"EXT-TABLE";#N/A,#N/A,TRUE,"STEEL";#N/A,#N/A,TRUE,"INT-Table";#N/A,#N/A,TRUE,"STEEL";#N/A,#N/A,TRUE,"Door"}</definedName>
    <definedName name="ynkim_5_1" localSheetId="13" hidden="1">{#N/A,#N/A,TRUE,"Basic";#N/A,#N/A,TRUE,"EXT-TABLE";#N/A,#N/A,TRUE,"STEEL";#N/A,#N/A,TRUE,"INT-Table";#N/A,#N/A,TRUE,"STEEL";#N/A,#N/A,TRUE,"Door"}</definedName>
    <definedName name="ynkim_5_1" localSheetId="14" hidden="1">{#N/A,#N/A,TRUE,"Basic";#N/A,#N/A,TRUE,"EXT-TABLE";#N/A,#N/A,TRUE,"STEEL";#N/A,#N/A,TRUE,"INT-Table";#N/A,#N/A,TRUE,"STEEL";#N/A,#N/A,TRUE,"Door"}</definedName>
    <definedName name="ynkim_5_1" localSheetId="15" hidden="1">{#N/A,#N/A,TRUE,"Basic";#N/A,#N/A,TRUE,"EXT-TABLE";#N/A,#N/A,TRUE,"STEEL";#N/A,#N/A,TRUE,"INT-Table";#N/A,#N/A,TRUE,"STEEL";#N/A,#N/A,TRUE,"Door"}</definedName>
    <definedName name="ynkim_5_1" hidden="1">{#N/A,#N/A,TRUE,"Basic";#N/A,#N/A,TRUE,"EXT-TABLE";#N/A,#N/A,TRUE,"STEEL";#N/A,#N/A,TRUE,"INT-Table";#N/A,#N/A,TRUE,"STEEL";#N/A,#N/A,TRUE,"Door"}</definedName>
    <definedName name="ynkim_5_2" localSheetId="3" hidden="1">{#N/A,#N/A,TRUE,"Basic";#N/A,#N/A,TRUE,"EXT-TABLE";#N/A,#N/A,TRUE,"STEEL";#N/A,#N/A,TRUE,"INT-Table";#N/A,#N/A,TRUE,"STEEL";#N/A,#N/A,TRUE,"Door"}</definedName>
    <definedName name="ynkim_5_2" localSheetId="2" hidden="1">{#N/A,#N/A,TRUE,"Basic";#N/A,#N/A,TRUE,"EXT-TABLE";#N/A,#N/A,TRUE,"STEEL";#N/A,#N/A,TRUE,"INT-Table";#N/A,#N/A,TRUE,"STEEL";#N/A,#N/A,TRUE,"Door"}</definedName>
    <definedName name="ynkim_5_2" localSheetId="4" hidden="1">{#N/A,#N/A,TRUE,"Basic";#N/A,#N/A,TRUE,"EXT-TABLE";#N/A,#N/A,TRUE,"STEEL";#N/A,#N/A,TRUE,"INT-Table";#N/A,#N/A,TRUE,"STEEL";#N/A,#N/A,TRUE,"Door"}</definedName>
    <definedName name="ynkim_5_2" localSheetId="16" hidden="1">{#N/A,#N/A,TRUE,"Basic";#N/A,#N/A,TRUE,"EXT-TABLE";#N/A,#N/A,TRUE,"STEEL";#N/A,#N/A,TRUE,"INT-Table";#N/A,#N/A,TRUE,"STEEL";#N/A,#N/A,TRUE,"Door"}</definedName>
    <definedName name="ynkim_5_2" localSheetId="21" hidden="1">{#N/A,#N/A,TRUE,"Basic";#N/A,#N/A,TRUE,"EXT-TABLE";#N/A,#N/A,TRUE,"STEEL";#N/A,#N/A,TRUE,"INT-Table";#N/A,#N/A,TRUE,"STEEL";#N/A,#N/A,TRUE,"Door"}</definedName>
    <definedName name="ynkim_5_2" localSheetId="5" hidden="1">{#N/A,#N/A,TRUE,"Basic";#N/A,#N/A,TRUE,"EXT-TABLE";#N/A,#N/A,TRUE,"STEEL";#N/A,#N/A,TRUE,"INT-Table";#N/A,#N/A,TRUE,"STEEL";#N/A,#N/A,TRUE,"Door"}</definedName>
    <definedName name="ynkim_5_2" localSheetId="13" hidden="1">{#N/A,#N/A,TRUE,"Basic";#N/A,#N/A,TRUE,"EXT-TABLE";#N/A,#N/A,TRUE,"STEEL";#N/A,#N/A,TRUE,"INT-Table";#N/A,#N/A,TRUE,"STEEL";#N/A,#N/A,TRUE,"Door"}</definedName>
    <definedName name="ynkim_5_2" localSheetId="14" hidden="1">{#N/A,#N/A,TRUE,"Basic";#N/A,#N/A,TRUE,"EXT-TABLE";#N/A,#N/A,TRUE,"STEEL";#N/A,#N/A,TRUE,"INT-Table";#N/A,#N/A,TRUE,"STEEL";#N/A,#N/A,TRUE,"Door"}</definedName>
    <definedName name="ynkim_5_2" localSheetId="15" hidden="1">{#N/A,#N/A,TRUE,"Basic";#N/A,#N/A,TRUE,"EXT-TABLE";#N/A,#N/A,TRUE,"STEEL";#N/A,#N/A,TRUE,"INT-Table";#N/A,#N/A,TRUE,"STEEL";#N/A,#N/A,TRUE,"Door"}</definedName>
    <definedName name="ynkim_5_2" hidden="1">{#N/A,#N/A,TRUE,"Basic";#N/A,#N/A,TRUE,"EXT-TABLE";#N/A,#N/A,TRUE,"STEEL";#N/A,#N/A,TRUE,"INT-Table";#N/A,#N/A,TRUE,"STEEL";#N/A,#N/A,TRUE,"Door"}</definedName>
    <definedName name="yrdtytyt" localSheetId="3" hidden="1">{#N/A,#N/A,FALSE,"CCTV"}</definedName>
    <definedName name="yrdtytyt" localSheetId="9" hidden="1">{#N/A,#N/A,FALSE,"CCTV"}</definedName>
    <definedName name="yrdtytyt" localSheetId="8" hidden="1">{#N/A,#N/A,FALSE,"CCTV"}</definedName>
    <definedName name="yrdtytyt" localSheetId="0" hidden="1">{#N/A,#N/A,FALSE,"CCTV"}</definedName>
    <definedName name="yrdtytyt" localSheetId="10" hidden="1">{#N/A,#N/A,FALSE,"CCTV"}</definedName>
    <definedName name="yrdtytyt" localSheetId="6" hidden="1">{#N/A,#N/A,FALSE,"CCTV"}</definedName>
    <definedName name="yrdtytyt" localSheetId="12" hidden="1">{#N/A,#N/A,FALSE,"CCTV"}</definedName>
    <definedName name="yrdtytyt" localSheetId="11" hidden="1">{#N/A,#N/A,FALSE,"CCTV"}</definedName>
    <definedName name="yrdtytyt" localSheetId="1" hidden="1">{#N/A,#N/A,FALSE,"CCTV"}</definedName>
    <definedName name="yrdtytyt" localSheetId="2" hidden="1">{#N/A,#N/A,FALSE,"CCTV"}</definedName>
    <definedName name="yrdtytyt" localSheetId="4" hidden="1">{#N/A,#N/A,FALSE,"CCTV"}</definedName>
    <definedName name="yrdtytyt" localSheetId="16" hidden="1">{#N/A,#N/A,FALSE,"CCTV"}</definedName>
    <definedName name="yrdtytyt" localSheetId="21" hidden="1">{#N/A,#N/A,FALSE,"CCTV"}</definedName>
    <definedName name="yrdtytyt" localSheetId="5" hidden="1">{#N/A,#N/A,FALSE,"CCTV"}</definedName>
    <definedName name="yrdtytyt" localSheetId="23" hidden="1">{#N/A,#N/A,FALSE,"CCTV"}</definedName>
    <definedName name="yrdtytyt" localSheetId="7" hidden="1">{#N/A,#N/A,FALSE,"CCTV"}</definedName>
    <definedName name="yrdtytyt" localSheetId="13" hidden="1">{#N/A,#N/A,FALSE,"CCTV"}</definedName>
    <definedName name="yrdtytyt" localSheetId="18" hidden="1">{#N/A,#N/A,FALSE,"CCTV"}</definedName>
    <definedName name="yrdtytyt" localSheetId="14" hidden="1">{#N/A,#N/A,FALSE,"CCTV"}</definedName>
    <definedName name="yrdtytyt" localSheetId="15" hidden="1">{#N/A,#N/A,FALSE,"CCTV"}</definedName>
    <definedName name="yrdtytyt" hidden="1">{#N/A,#N/A,FALSE,"CCTV"}</definedName>
    <definedName name="YSB">#REF!</definedName>
    <definedName name="yttuki" localSheetId="3" hidden="1">{"'Sheet1'!$L$16"}</definedName>
    <definedName name="yttuki" localSheetId="17" hidden="1">{"'Sheet1'!$L$16"}</definedName>
    <definedName name="yttuki" localSheetId="9" hidden="1">{"'Sheet1'!$L$16"}</definedName>
    <definedName name="yttuki" localSheetId="8" hidden="1">{"'Sheet1'!$L$16"}</definedName>
    <definedName name="yttuki" localSheetId="0" hidden="1">{"'Sheet1'!$L$16"}</definedName>
    <definedName name="yttuki" localSheetId="10" hidden="1">{"'Sheet1'!$L$16"}</definedName>
    <definedName name="yttuki" localSheetId="6" hidden="1">{"'Sheet1'!$L$16"}</definedName>
    <definedName name="yttuki" localSheetId="12" hidden="1">{"'Sheet1'!$L$16"}</definedName>
    <definedName name="yttuki" localSheetId="11" hidden="1">{"'Sheet1'!$L$16"}</definedName>
    <definedName name="yttuki" localSheetId="1" hidden="1">{"'Sheet1'!$L$16"}</definedName>
    <definedName name="yttuki" localSheetId="2" hidden="1">{"'Sheet1'!$L$16"}</definedName>
    <definedName name="yttuki" localSheetId="4" hidden="1">{"'Sheet1'!$L$16"}</definedName>
    <definedName name="yttuki" localSheetId="16" hidden="1">{"'Sheet1'!$L$16"}</definedName>
    <definedName name="yttuki" localSheetId="21" hidden="1">{"'Sheet1'!$L$16"}</definedName>
    <definedName name="yttuki" localSheetId="5" hidden="1">{"'Sheet1'!$L$16"}</definedName>
    <definedName name="yttuki" localSheetId="23" hidden="1">{"'Sheet1'!$L$16"}</definedName>
    <definedName name="yttuki" localSheetId="7" hidden="1">{"'Sheet1'!$L$16"}</definedName>
    <definedName name="yttuki" localSheetId="13" hidden="1">{"'Sheet1'!$L$16"}</definedName>
    <definedName name="yttuki" localSheetId="18" hidden="1">{"'Sheet1'!$L$16"}</definedName>
    <definedName name="yttuki" localSheetId="14" hidden="1">{"'Sheet1'!$L$16"}</definedName>
    <definedName name="yttuki" localSheetId="15" hidden="1">{"'Sheet1'!$L$16"}</definedName>
    <definedName name="yttuki" hidden="1">{"'Sheet1'!$L$16"}</definedName>
    <definedName name="Yu">#REF!</definedName>
    <definedName name="yuyu" localSheetId="3" hidden="1">{"'장비'!$A$3:$M$12"}</definedName>
    <definedName name="yuyu" localSheetId="2" hidden="1">{"'장비'!$A$3:$M$12"}</definedName>
    <definedName name="yuyu" localSheetId="4" hidden="1">{"'장비'!$A$3:$M$12"}</definedName>
    <definedName name="yuyu" localSheetId="16" hidden="1">{"'장비'!$A$3:$M$12"}</definedName>
    <definedName name="yuyu" localSheetId="21" hidden="1">{"'장비'!$A$3:$M$12"}</definedName>
    <definedName name="yuyu" localSheetId="5" hidden="1">{"'장비'!$A$3:$M$12"}</definedName>
    <definedName name="yuyu" localSheetId="13" hidden="1">{"'장비'!$A$3:$M$12"}</definedName>
    <definedName name="yuyu" localSheetId="14" hidden="1">{"'장비'!$A$3:$M$12"}</definedName>
    <definedName name="yuyu" localSheetId="15" hidden="1">{"'장비'!$A$3:$M$12"}</definedName>
    <definedName name="yuyu" hidden="1">{"'장비'!$A$3:$M$12"}</definedName>
    <definedName name="yuyuyu" localSheetId="3" hidden="1">{"'장비'!$A$3:$M$12"}</definedName>
    <definedName name="yuyuyu" localSheetId="2" hidden="1">{"'장비'!$A$3:$M$12"}</definedName>
    <definedName name="yuyuyu" localSheetId="4" hidden="1">{"'장비'!$A$3:$M$12"}</definedName>
    <definedName name="yuyuyu" localSheetId="16" hidden="1">{"'장비'!$A$3:$M$12"}</definedName>
    <definedName name="yuyuyu" localSheetId="21" hidden="1">{"'장비'!$A$3:$M$12"}</definedName>
    <definedName name="yuyuyu" localSheetId="5" hidden="1">{"'장비'!$A$3:$M$12"}</definedName>
    <definedName name="yuyuyu" localSheetId="13" hidden="1">{"'장비'!$A$3:$M$12"}</definedName>
    <definedName name="yuyuyu" localSheetId="14" hidden="1">{"'장비'!$A$3:$M$12"}</definedName>
    <definedName name="yuyuyu" localSheetId="15" hidden="1">{"'장비'!$A$3:$M$12"}</definedName>
    <definedName name="yuyuyu" hidden="1">{"'장비'!$A$3:$M$12"}</definedName>
    <definedName name="yy">#REF!</definedName>
    <definedName name="yyyyy" hidden="1">#REF!</definedName>
    <definedName name="Z" localSheetId="18">#REF!</definedName>
    <definedName name="Z">#REF!</definedName>
    <definedName name="Z_8C738B8C_9A04_11D6_A2EB_0002A5242FB9_.wvu.Cols" localSheetId="3" hidden="1">'[111]D 5243-ARAMCO'!$A$1:$B$65536,'[111]D 5243-ARAMCO'!$J$1:$L$65536</definedName>
    <definedName name="Z_8C738B8C_9A04_11D6_A2EB_0002A5242FB9_.wvu.Cols" localSheetId="2" hidden="1">'[111]D 5243-ARAMCO'!$A$1:$B$65536,'[111]D 5243-ARAMCO'!$J$1:$L$65536</definedName>
    <definedName name="Z_8C738B8C_9A04_11D6_A2EB_0002A5242FB9_.wvu.Cols" localSheetId="4" hidden="1">'[111]D 5243-ARAMCO'!$A$1:$B$65536,'[111]D 5243-ARAMCO'!$J$1:$L$65536</definedName>
    <definedName name="Z_8C738B8C_9A04_11D6_A2EB_0002A5242FB9_.wvu.Cols" localSheetId="16" hidden="1">'[111]D 5243-ARAMCO'!$A$1:$B$65536,'[111]D 5243-ARAMCO'!$J$1:$L$65536</definedName>
    <definedName name="Z_8C738B8C_9A04_11D6_A2EB_0002A5242FB9_.wvu.Cols" localSheetId="21" hidden="1">'[111]D 5243-ARAMCO'!$A$1:$B$65536,'[111]D 5243-ARAMCO'!$J$1:$L$65536</definedName>
    <definedName name="Z_8C738B8C_9A04_11D6_A2EB_0002A5242FB9_.wvu.Cols" localSheetId="5" hidden="1">'[111]D 5243-ARAMCO'!$A$1:$B$65536,'[111]D 5243-ARAMCO'!$J$1:$L$65536</definedName>
    <definedName name="Z_8C738B8C_9A04_11D6_A2EB_0002A5242FB9_.wvu.Cols" localSheetId="13" hidden="1">'[111]D 5243-ARAMCO'!$A$1:$B$65536,'[111]D 5243-ARAMCO'!$J$1:$L$65536</definedName>
    <definedName name="Z_8C738B8C_9A04_11D6_A2EB_0002A5242FB9_.wvu.Cols" localSheetId="18" hidden="1">'[111]D 5243-ARAMCO'!$A$1:$B$65536,'[111]D 5243-ARAMCO'!$J$1:$L$65536</definedName>
    <definedName name="Z_8C738B8C_9A04_11D6_A2EB_0002A5242FB9_.wvu.Cols" localSheetId="14" hidden="1">'[111]D 5243-ARAMCO'!$A$1:$B$65536,'[111]D 5243-ARAMCO'!$J$1:$L$65536</definedName>
    <definedName name="Z_8C738B8C_9A04_11D6_A2EB_0002A5242FB9_.wvu.Cols" localSheetId="15" hidden="1">'[111]D 5243-ARAMCO'!$A$1:$B$65536,'[111]D 5243-ARAMCO'!$J$1:$L$65536</definedName>
    <definedName name="Z_8C738B8C_9A04_11D6_A2EB_0002A5242FB9_.wvu.Cols" hidden="1">'[111]D 5243-ARAMCO'!$A$1:$B$65536,'[111]D 5243-ARAMCO'!$J$1:$L$65536</definedName>
    <definedName name="Z_8C738B8C_9A04_11D6_A2EB_0002A5242FB9_.wvu.Rows" localSheetId="3" hidden="1">'[111]D-4801 OXY'!$A$18:$IV$18,'[111]D-4801 OXY'!$A$21:$IV$21,'[111]D-4801 OXY'!$A$23:$IV$23</definedName>
    <definedName name="Z_8C738B8C_9A04_11D6_A2EB_0002A5242FB9_.wvu.Rows" localSheetId="2" hidden="1">'[111]D-4801 OXY'!$A$18:$IV$18,'[111]D-4801 OXY'!$A$21:$IV$21,'[111]D-4801 OXY'!$A$23:$IV$23</definedName>
    <definedName name="Z_8C738B8C_9A04_11D6_A2EB_0002A5242FB9_.wvu.Rows" localSheetId="4" hidden="1">'[111]D-4801 OXY'!$A$18:$IV$18,'[111]D-4801 OXY'!$A$21:$IV$21,'[111]D-4801 OXY'!$A$23:$IV$23</definedName>
    <definedName name="Z_8C738B8C_9A04_11D6_A2EB_0002A5242FB9_.wvu.Rows" localSheetId="16" hidden="1">'[111]D-4801 OXY'!$A$18:$IV$18,'[111]D-4801 OXY'!$A$21:$IV$21,'[111]D-4801 OXY'!$A$23:$IV$23</definedName>
    <definedName name="Z_8C738B8C_9A04_11D6_A2EB_0002A5242FB9_.wvu.Rows" localSheetId="21" hidden="1">'[111]D-4801 OXY'!$A$18:$IV$18,'[111]D-4801 OXY'!$A$21:$IV$21,'[111]D-4801 OXY'!$A$23:$IV$23</definedName>
    <definedName name="Z_8C738B8C_9A04_11D6_A2EB_0002A5242FB9_.wvu.Rows" localSheetId="5" hidden="1">'[111]D-4801 OXY'!$A$18:$IV$18,'[111]D-4801 OXY'!$A$21:$IV$21,'[111]D-4801 OXY'!$A$23:$IV$23</definedName>
    <definedName name="Z_8C738B8C_9A04_11D6_A2EB_0002A5242FB9_.wvu.Rows" localSheetId="13" hidden="1">'[111]D-4801 OXY'!$A$18:$IV$18,'[111]D-4801 OXY'!$A$21:$IV$21,'[111]D-4801 OXY'!$A$23:$IV$23</definedName>
    <definedName name="Z_8C738B8C_9A04_11D6_A2EB_0002A5242FB9_.wvu.Rows" localSheetId="18" hidden="1">'[111]D-4801 OXY'!$A$18:$IV$18,'[111]D-4801 OXY'!$A$21:$IV$21,'[111]D-4801 OXY'!$A$23:$IV$23</definedName>
    <definedName name="Z_8C738B8C_9A04_11D6_A2EB_0002A5242FB9_.wvu.Rows" localSheetId="14" hidden="1">'[111]D-4801 OXY'!$A$18:$IV$18,'[111]D-4801 OXY'!$A$21:$IV$21,'[111]D-4801 OXY'!$A$23:$IV$23</definedName>
    <definedName name="Z_8C738B8C_9A04_11D6_A2EB_0002A5242FB9_.wvu.Rows" localSheetId="15" hidden="1">'[111]D-4801 OXY'!$A$18:$IV$18,'[111]D-4801 OXY'!$A$21:$IV$21,'[111]D-4801 OXY'!$A$23:$IV$23</definedName>
    <definedName name="Z_8C738B8C_9A04_11D6_A2EB_0002A5242FB9_.wvu.Rows" hidden="1">'[111]D-4801 OXY'!$A$18:$IV$18,'[111]D-4801 OXY'!$A$21:$IV$21,'[111]D-4801 OXY'!$A$23:$IV$23</definedName>
    <definedName name="Z_B6D82DE0_6701_11DA_9820_00304F1E4471_.wvu.Cols">#REF!</definedName>
    <definedName name="ZC">#REF!</definedName>
    <definedName name="ZD">#REF!</definedName>
    <definedName name="Zeta_Caldera" localSheetId="23">#REF!</definedName>
    <definedName name="Zeta_Caldera">#REF!</definedName>
    <definedName name="Zeta_Chimenea" localSheetId="23">#REF!</definedName>
    <definedName name="Zeta_Chimenea">#REF!</definedName>
    <definedName name="ZL">#REF!</definedName>
    <definedName name="ZXC" localSheetId="3" hidden="1">{#N/A,#N/A,FALSE,"CCTV"}</definedName>
    <definedName name="ZXC" localSheetId="2" hidden="1">{#N/A,#N/A,FALSE,"CCTV"}</definedName>
    <definedName name="ZXC" localSheetId="4" hidden="1">{#N/A,#N/A,FALSE,"CCTV"}</definedName>
    <definedName name="ZXC" localSheetId="16" hidden="1">{#N/A,#N/A,FALSE,"CCTV"}</definedName>
    <definedName name="ZXC" localSheetId="21" hidden="1">{#N/A,#N/A,FALSE,"CCTV"}</definedName>
    <definedName name="ZXC" localSheetId="5" hidden="1">{#N/A,#N/A,FALSE,"CCTV"}</definedName>
    <definedName name="ZXC" localSheetId="13" hidden="1">{#N/A,#N/A,FALSE,"CCTV"}</definedName>
    <definedName name="ZXC" localSheetId="14" hidden="1">{#N/A,#N/A,FALSE,"CCTV"}</definedName>
    <definedName name="ZXC" localSheetId="15" hidden="1">{#N/A,#N/A,FALSE,"CCTV"}</definedName>
    <definedName name="ZXC" hidden="1">{#N/A,#N/A,FALSE,"CCTV"}</definedName>
    <definedName name="ZXCV" localSheetId="3" hidden="1">{#N/A,#N/A,FALSE,"CCTV"}</definedName>
    <definedName name="ZXCV" localSheetId="2" hidden="1">{#N/A,#N/A,FALSE,"CCTV"}</definedName>
    <definedName name="ZXCV" localSheetId="4" hidden="1">{#N/A,#N/A,FALSE,"CCTV"}</definedName>
    <definedName name="ZXCV" localSheetId="16" hidden="1">{#N/A,#N/A,FALSE,"CCTV"}</definedName>
    <definedName name="ZXCV" localSheetId="21" hidden="1">{#N/A,#N/A,FALSE,"CCTV"}</definedName>
    <definedName name="ZXCV" localSheetId="5" hidden="1">{#N/A,#N/A,FALSE,"CCTV"}</definedName>
    <definedName name="ZXCV" localSheetId="13" hidden="1">{#N/A,#N/A,FALSE,"CCTV"}</definedName>
    <definedName name="ZXCV" localSheetId="14" hidden="1">{#N/A,#N/A,FALSE,"CCTV"}</definedName>
    <definedName name="ZXCV" localSheetId="15" hidden="1">{#N/A,#N/A,FALSE,"CCTV"}</definedName>
    <definedName name="ZXCV" hidden="1">{#N/A,#N/A,FALSE,"CCTV"}</definedName>
    <definedName name="ZXzX" localSheetId="3" hidden="1">{"'Sheet1'!$L$16"}</definedName>
    <definedName name="ZXzX" localSheetId="17" hidden="1">{"'Sheet1'!$L$16"}</definedName>
    <definedName name="ZXzX" localSheetId="9" hidden="1">{"'Sheet1'!$L$16"}</definedName>
    <definedName name="ZXzX" localSheetId="8" hidden="1">{"'Sheet1'!$L$16"}</definedName>
    <definedName name="ZXzX" localSheetId="0" hidden="1">{"'Sheet1'!$L$16"}</definedName>
    <definedName name="ZXzX" localSheetId="10" hidden="1">{"'Sheet1'!$L$16"}</definedName>
    <definedName name="ZXzX" localSheetId="6" hidden="1">{"'Sheet1'!$L$16"}</definedName>
    <definedName name="ZXzX" localSheetId="12" hidden="1">{"'Sheet1'!$L$16"}</definedName>
    <definedName name="ZXzX" localSheetId="11" hidden="1">{"'Sheet1'!$L$16"}</definedName>
    <definedName name="ZXzX" localSheetId="1" hidden="1">{"'Sheet1'!$L$16"}</definedName>
    <definedName name="ZXzX" localSheetId="2" hidden="1">{"'Sheet1'!$L$16"}</definedName>
    <definedName name="ZXzX" localSheetId="4" hidden="1">{"'Sheet1'!$L$16"}</definedName>
    <definedName name="ZXzX" localSheetId="16" hidden="1">{"'Sheet1'!$L$16"}</definedName>
    <definedName name="ZXzX" localSheetId="21" hidden="1">{"'Sheet1'!$L$16"}</definedName>
    <definedName name="ZXzX" localSheetId="5" hidden="1">{"'Sheet1'!$L$16"}</definedName>
    <definedName name="ZXzX" localSheetId="23" hidden="1">{"'Sheet1'!$L$16"}</definedName>
    <definedName name="ZXzX" localSheetId="7" hidden="1">{"'Sheet1'!$L$16"}</definedName>
    <definedName name="ZXzX" localSheetId="13" hidden="1">{"'Sheet1'!$L$16"}</definedName>
    <definedName name="ZXzX" localSheetId="18" hidden="1">{"'Sheet1'!$L$16"}</definedName>
    <definedName name="ZXzX" localSheetId="14" hidden="1">{"'Sheet1'!$L$16"}</definedName>
    <definedName name="ZXzX" localSheetId="15" hidden="1">{"'Sheet1'!$L$16"}</definedName>
    <definedName name="ZXzX" hidden="1">{"'Sheet1'!$L$16"}</definedName>
    <definedName name="ZYX">#REF!</definedName>
    <definedName name="ZZ" localSheetId="3" hidden="1">{"'Sheet1'!$L$16"}</definedName>
    <definedName name="ZZ" localSheetId="17" hidden="1">{"'Sheet1'!$L$16"}</definedName>
    <definedName name="ZZ" localSheetId="9" hidden="1">{"'Sheet1'!$L$16"}</definedName>
    <definedName name="ZZ" localSheetId="8" hidden="1">{"'Sheet1'!$L$16"}</definedName>
    <definedName name="ZZ" localSheetId="0" hidden="1">{"'Sheet1'!$L$16"}</definedName>
    <definedName name="ZZ" localSheetId="10" hidden="1">{"'Sheet1'!$L$16"}</definedName>
    <definedName name="ZZ" localSheetId="6" hidden="1">{"'Sheet1'!$L$16"}</definedName>
    <definedName name="ZZ" localSheetId="12" hidden="1">{"'Sheet1'!$L$16"}</definedName>
    <definedName name="ZZ" localSheetId="11" hidden="1">{"'Sheet1'!$L$16"}</definedName>
    <definedName name="ZZ" localSheetId="1" hidden="1">{"'Sheet1'!$L$16"}</definedName>
    <definedName name="ZZ" localSheetId="2" hidden="1">{"'Sheet1'!$L$16"}</definedName>
    <definedName name="ZZ" localSheetId="4" hidden="1">{"'Sheet1'!$L$16"}</definedName>
    <definedName name="ZZ" localSheetId="16" hidden="1">{"'Sheet1'!$L$16"}</definedName>
    <definedName name="ZZ" localSheetId="21" hidden="1">{"'Sheet1'!$L$16"}</definedName>
    <definedName name="ZZ" localSheetId="5" hidden="1">{"'Sheet1'!$L$16"}</definedName>
    <definedName name="ZZ" localSheetId="23" hidden="1">{"'Sheet1'!$L$16"}</definedName>
    <definedName name="ZZ" localSheetId="7" hidden="1">{"'Sheet1'!$L$16"}</definedName>
    <definedName name="ZZ" localSheetId="13" hidden="1">{"'Sheet1'!$L$16"}</definedName>
    <definedName name="ZZ" localSheetId="18" hidden="1">{"'Sheet1'!$L$16"}</definedName>
    <definedName name="ZZ" localSheetId="14" hidden="1">{"'Sheet1'!$L$16"}</definedName>
    <definedName name="ZZ" localSheetId="15" hidden="1">{"'Sheet1'!$L$16"}</definedName>
    <definedName name="ZZ" hidden="1">{"'Sheet1'!$L$16"}</definedName>
    <definedName name="ZZZ" localSheetId="3">#REF!</definedName>
    <definedName name="ZZZ" localSheetId="9">#REF!</definedName>
    <definedName name="ZZZ" localSheetId="8">#REF!</definedName>
    <definedName name="ZZZ" localSheetId="0">#REF!</definedName>
    <definedName name="ZZZ" localSheetId="10">#REF!</definedName>
    <definedName name="ZZZ" localSheetId="6">#REF!</definedName>
    <definedName name="ZZZ" localSheetId="12">#REF!</definedName>
    <definedName name="ZZZ" localSheetId="11">#REF!</definedName>
    <definedName name="ZZZ" localSheetId="1">#REF!</definedName>
    <definedName name="ZZZ" localSheetId="2">#REF!</definedName>
    <definedName name="ZZZ" localSheetId="4">#REF!</definedName>
    <definedName name="ZZZ" localSheetId="16">#REF!</definedName>
    <definedName name="ZZZ" localSheetId="21">#REF!</definedName>
    <definedName name="ZZZ" localSheetId="5">#REF!</definedName>
    <definedName name="ZZZ" localSheetId="7">#REF!</definedName>
    <definedName name="ZZZ" localSheetId="13">#REF!</definedName>
    <definedName name="ZZZ" localSheetId="18">#REF!</definedName>
    <definedName name="ZZZ" localSheetId="14">#REF!</definedName>
    <definedName name="ZZZ" localSheetId="15">#REF!</definedName>
    <definedName name="zzz" hidden="1">{#N/A,#N/A,TRUE,"Basic";#N/A,#N/A,TRUE,"EXT-TABLE";#N/A,#N/A,TRUE,"STEEL";#N/A,#N/A,TRUE,"INT-Table";#N/A,#N/A,TRUE,"STEEL";#N/A,#N/A,TRUE,"Door"}</definedName>
    <definedName name="zzz_1" localSheetId="3" hidden="1">{#N/A,#N/A,TRUE,"Basic";#N/A,#N/A,TRUE,"EXT-TABLE";#N/A,#N/A,TRUE,"STEEL";#N/A,#N/A,TRUE,"INT-Table";#N/A,#N/A,TRUE,"STEEL";#N/A,#N/A,TRUE,"Door"}</definedName>
    <definedName name="zzz_1" localSheetId="2" hidden="1">{#N/A,#N/A,TRUE,"Basic";#N/A,#N/A,TRUE,"EXT-TABLE";#N/A,#N/A,TRUE,"STEEL";#N/A,#N/A,TRUE,"INT-Table";#N/A,#N/A,TRUE,"STEEL";#N/A,#N/A,TRUE,"Door"}</definedName>
    <definedName name="zzz_1" localSheetId="4" hidden="1">{#N/A,#N/A,TRUE,"Basic";#N/A,#N/A,TRUE,"EXT-TABLE";#N/A,#N/A,TRUE,"STEEL";#N/A,#N/A,TRUE,"INT-Table";#N/A,#N/A,TRUE,"STEEL";#N/A,#N/A,TRUE,"Door"}</definedName>
    <definedName name="zzz_1" localSheetId="16" hidden="1">{#N/A,#N/A,TRUE,"Basic";#N/A,#N/A,TRUE,"EXT-TABLE";#N/A,#N/A,TRUE,"STEEL";#N/A,#N/A,TRUE,"INT-Table";#N/A,#N/A,TRUE,"STEEL";#N/A,#N/A,TRUE,"Door"}</definedName>
    <definedName name="zzz_1" localSheetId="21" hidden="1">{#N/A,#N/A,TRUE,"Basic";#N/A,#N/A,TRUE,"EXT-TABLE";#N/A,#N/A,TRUE,"STEEL";#N/A,#N/A,TRUE,"INT-Table";#N/A,#N/A,TRUE,"STEEL";#N/A,#N/A,TRUE,"Door"}</definedName>
    <definedName name="zzz_1" localSheetId="5" hidden="1">{#N/A,#N/A,TRUE,"Basic";#N/A,#N/A,TRUE,"EXT-TABLE";#N/A,#N/A,TRUE,"STEEL";#N/A,#N/A,TRUE,"INT-Table";#N/A,#N/A,TRUE,"STEEL";#N/A,#N/A,TRUE,"Door"}</definedName>
    <definedName name="zzz_1" localSheetId="13" hidden="1">{#N/A,#N/A,TRUE,"Basic";#N/A,#N/A,TRUE,"EXT-TABLE";#N/A,#N/A,TRUE,"STEEL";#N/A,#N/A,TRUE,"INT-Table";#N/A,#N/A,TRUE,"STEEL";#N/A,#N/A,TRUE,"Door"}</definedName>
    <definedName name="zzz_1" localSheetId="14" hidden="1">{#N/A,#N/A,TRUE,"Basic";#N/A,#N/A,TRUE,"EXT-TABLE";#N/A,#N/A,TRUE,"STEEL";#N/A,#N/A,TRUE,"INT-Table";#N/A,#N/A,TRUE,"STEEL";#N/A,#N/A,TRUE,"Door"}</definedName>
    <definedName name="zzz_1" localSheetId="15" hidden="1">{#N/A,#N/A,TRUE,"Basic";#N/A,#N/A,TRUE,"EXT-TABLE";#N/A,#N/A,TRUE,"STEEL";#N/A,#N/A,TRUE,"INT-Table";#N/A,#N/A,TRUE,"STEEL";#N/A,#N/A,TRUE,"Door"}</definedName>
    <definedName name="zzz_1" hidden="1">{#N/A,#N/A,TRUE,"Basic";#N/A,#N/A,TRUE,"EXT-TABLE";#N/A,#N/A,TRUE,"STEEL";#N/A,#N/A,TRUE,"INT-Table";#N/A,#N/A,TRUE,"STEEL";#N/A,#N/A,TRUE,"Door"}</definedName>
    <definedName name="zzz_1_1" localSheetId="3" hidden="1">{#N/A,#N/A,TRUE,"Basic";#N/A,#N/A,TRUE,"EXT-TABLE";#N/A,#N/A,TRUE,"STEEL";#N/A,#N/A,TRUE,"INT-Table";#N/A,#N/A,TRUE,"STEEL";#N/A,#N/A,TRUE,"Door"}</definedName>
    <definedName name="zzz_1_1" localSheetId="2" hidden="1">{#N/A,#N/A,TRUE,"Basic";#N/A,#N/A,TRUE,"EXT-TABLE";#N/A,#N/A,TRUE,"STEEL";#N/A,#N/A,TRUE,"INT-Table";#N/A,#N/A,TRUE,"STEEL";#N/A,#N/A,TRUE,"Door"}</definedName>
    <definedName name="zzz_1_1" localSheetId="4" hidden="1">{#N/A,#N/A,TRUE,"Basic";#N/A,#N/A,TRUE,"EXT-TABLE";#N/A,#N/A,TRUE,"STEEL";#N/A,#N/A,TRUE,"INT-Table";#N/A,#N/A,TRUE,"STEEL";#N/A,#N/A,TRUE,"Door"}</definedName>
    <definedName name="zzz_1_1" localSheetId="16" hidden="1">{#N/A,#N/A,TRUE,"Basic";#N/A,#N/A,TRUE,"EXT-TABLE";#N/A,#N/A,TRUE,"STEEL";#N/A,#N/A,TRUE,"INT-Table";#N/A,#N/A,TRUE,"STEEL";#N/A,#N/A,TRUE,"Door"}</definedName>
    <definedName name="zzz_1_1" localSheetId="21" hidden="1">{#N/A,#N/A,TRUE,"Basic";#N/A,#N/A,TRUE,"EXT-TABLE";#N/A,#N/A,TRUE,"STEEL";#N/A,#N/A,TRUE,"INT-Table";#N/A,#N/A,TRUE,"STEEL";#N/A,#N/A,TRUE,"Door"}</definedName>
    <definedName name="zzz_1_1" localSheetId="5" hidden="1">{#N/A,#N/A,TRUE,"Basic";#N/A,#N/A,TRUE,"EXT-TABLE";#N/A,#N/A,TRUE,"STEEL";#N/A,#N/A,TRUE,"INT-Table";#N/A,#N/A,TRUE,"STEEL";#N/A,#N/A,TRUE,"Door"}</definedName>
    <definedName name="zzz_1_1" localSheetId="13" hidden="1">{#N/A,#N/A,TRUE,"Basic";#N/A,#N/A,TRUE,"EXT-TABLE";#N/A,#N/A,TRUE,"STEEL";#N/A,#N/A,TRUE,"INT-Table";#N/A,#N/A,TRUE,"STEEL";#N/A,#N/A,TRUE,"Door"}</definedName>
    <definedName name="zzz_1_1" localSheetId="14" hidden="1">{#N/A,#N/A,TRUE,"Basic";#N/A,#N/A,TRUE,"EXT-TABLE";#N/A,#N/A,TRUE,"STEEL";#N/A,#N/A,TRUE,"INT-Table";#N/A,#N/A,TRUE,"STEEL";#N/A,#N/A,TRUE,"Door"}</definedName>
    <definedName name="zzz_1_1" localSheetId="15" hidden="1">{#N/A,#N/A,TRUE,"Basic";#N/A,#N/A,TRUE,"EXT-TABLE";#N/A,#N/A,TRUE,"STEEL";#N/A,#N/A,TRUE,"INT-Table";#N/A,#N/A,TRUE,"STEEL";#N/A,#N/A,TRUE,"Door"}</definedName>
    <definedName name="zzz_1_1" hidden="1">{#N/A,#N/A,TRUE,"Basic";#N/A,#N/A,TRUE,"EXT-TABLE";#N/A,#N/A,TRUE,"STEEL";#N/A,#N/A,TRUE,"INT-Table";#N/A,#N/A,TRUE,"STEEL";#N/A,#N/A,TRUE,"Door"}</definedName>
    <definedName name="zzz_1_2" localSheetId="3" hidden="1">{#N/A,#N/A,TRUE,"Basic";#N/A,#N/A,TRUE,"EXT-TABLE";#N/A,#N/A,TRUE,"STEEL";#N/A,#N/A,TRUE,"INT-Table";#N/A,#N/A,TRUE,"STEEL";#N/A,#N/A,TRUE,"Door"}</definedName>
    <definedName name="zzz_1_2" localSheetId="2" hidden="1">{#N/A,#N/A,TRUE,"Basic";#N/A,#N/A,TRUE,"EXT-TABLE";#N/A,#N/A,TRUE,"STEEL";#N/A,#N/A,TRUE,"INT-Table";#N/A,#N/A,TRUE,"STEEL";#N/A,#N/A,TRUE,"Door"}</definedName>
    <definedName name="zzz_1_2" localSheetId="4" hidden="1">{#N/A,#N/A,TRUE,"Basic";#N/A,#N/A,TRUE,"EXT-TABLE";#N/A,#N/A,TRUE,"STEEL";#N/A,#N/A,TRUE,"INT-Table";#N/A,#N/A,TRUE,"STEEL";#N/A,#N/A,TRUE,"Door"}</definedName>
    <definedName name="zzz_1_2" localSheetId="16" hidden="1">{#N/A,#N/A,TRUE,"Basic";#N/A,#N/A,TRUE,"EXT-TABLE";#N/A,#N/A,TRUE,"STEEL";#N/A,#N/A,TRUE,"INT-Table";#N/A,#N/A,TRUE,"STEEL";#N/A,#N/A,TRUE,"Door"}</definedName>
    <definedName name="zzz_1_2" localSheetId="21" hidden="1">{#N/A,#N/A,TRUE,"Basic";#N/A,#N/A,TRUE,"EXT-TABLE";#N/A,#N/A,TRUE,"STEEL";#N/A,#N/A,TRUE,"INT-Table";#N/A,#N/A,TRUE,"STEEL";#N/A,#N/A,TRUE,"Door"}</definedName>
    <definedName name="zzz_1_2" localSheetId="5" hidden="1">{#N/A,#N/A,TRUE,"Basic";#N/A,#N/A,TRUE,"EXT-TABLE";#N/A,#N/A,TRUE,"STEEL";#N/A,#N/A,TRUE,"INT-Table";#N/A,#N/A,TRUE,"STEEL";#N/A,#N/A,TRUE,"Door"}</definedName>
    <definedName name="zzz_1_2" localSheetId="13" hidden="1">{#N/A,#N/A,TRUE,"Basic";#N/A,#N/A,TRUE,"EXT-TABLE";#N/A,#N/A,TRUE,"STEEL";#N/A,#N/A,TRUE,"INT-Table";#N/A,#N/A,TRUE,"STEEL";#N/A,#N/A,TRUE,"Door"}</definedName>
    <definedName name="zzz_1_2" localSheetId="14" hidden="1">{#N/A,#N/A,TRUE,"Basic";#N/A,#N/A,TRUE,"EXT-TABLE";#N/A,#N/A,TRUE,"STEEL";#N/A,#N/A,TRUE,"INT-Table";#N/A,#N/A,TRUE,"STEEL";#N/A,#N/A,TRUE,"Door"}</definedName>
    <definedName name="zzz_1_2" localSheetId="15" hidden="1">{#N/A,#N/A,TRUE,"Basic";#N/A,#N/A,TRUE,"EXT-TABLE";#N/A,#N/A,TRUE,"STEEL";#N/A,#N/A,TRUE,"INT-Table";#N/A,#N/A,TRUE,"STEEL";#N/A,#N/A,TRUE,"Door"}</definedName>
    <definedName name="zzz_1_2" hidden="1">{#N/A,#N/A,TRUE,"Basic";#N/A,#N/A,TRUE,"EXT-TABLE";#N/A,#N/A,TRUE,"STEEL";#N/A,#N/A,TRUE,"INT-Table";#N/A,#N/A,TRUE,"STEEL";#N/A,#N/A,TRUE,"Door"}</definedName>
    <definedName name="zzz_2" localSheetId="3" hidden="1">{#N/A,#N/A,TRUE,"Basic";#N/A,#N/A,TRUE,"EXT-TABLE";#N/A,#N/A,TRUE,"STEEL";#N/A,#N/A,TRUE,"INT-Table";#N/A,#N/A,TRUE,"STEEL";#N/A,#N/A,TRUE,"Door"}</definedName>
    <definedName name="zzz_2" localSheetId="2" hidden="1">{#N/A,#N/A,TRUE,"Basic";#N/A,#N/A,TRUE,"EXT-TABLE";#N/A,#N/A,TRUE,"STEEL";#N/A,#N/A,TRUE,"INT-Table";#N/A,#N/A,TRUE,"STEEL";#N/A,#N/A,TRUE,"Door"}</definedName>
    <definedName name="zzz_2" localSheetId="4" hidden="1">{#N/A,#N/A,TRUE,"Basic";#N/A,#N/A,TRUE,"EXT-TABLE";#N/A,#N/A,TRUE,"STEEL";#N/A,#N/A,TRUE,"INT-Table";#N/A,#N/A,TRUE,"STEEL";#N/A,#N/A,TRUE,"Door"}</definedName>
    <definedName name="zzz_2" localSheetId="16" hidden="1">{#N/A,#N/A,TRUE,"Basic";#N/A,#N/A,TRUE,"EXT-TABLE";#N/A,#N/A,TRUE,"STEEL";#N/A,#N/A,TRUE,"INT-Table";#N/A,#N/A,TRUE,"STEEL";#N/A,#N/A,TRUE,"Door"}</definedName>
    <definedName name="zzz_2" localSheetId="21" hidden="1">{#N/A,#N/A,TRUE,"Basic";#N/A,#N/A,TRUE,"EXT-TABLE";#N/A,#N/A,TRUE,"STEEL";#N/A,#N/A,TRUE,"INT-Table";#N/A,#N/A,TRUE,"STEEL";#N/A,#N/A,TRUE,"Door"}</definedName>
    <definedName name="zzz_2" localSheetId="5" hidden="1">{#N/A,#N/A,TRUE,"Basic";#N/A,#N/A,TRUE,"EXT-TABLE";#N/A,#N/A,TRUE,"STEEL";#N/A,#N/A,TRUE,"INT-Table";#N/A,#N/A,TRUE,"STEEL";#N/A,#N/A,TRUE,"Door"}</definedName>
    <definedName name="zzz_2" localSheetId="13" hidden="1">{#N/A,#N/A,TRUE,"Basic";#N/A,#N/A,TRUE,"EXT-TABLE";#N/A,#N/A,TRUE,"STEEL";#N/A,#N/A,TRUE,"INT-Table";#N/A,#N/A,TRUE,"STEEL";#N/A,#N/A,TRUE,"Door"}</definedName>
    <definedName name="zzz_2" localSheetId="14" hidden="1">{#N/A,#N/A,TRUE,"Basic";#N/A,#N/A,TRUE,"EXT-TABLE";#N/A,#N/A,TRUE,"STEEL";#N/A,#N/A,TRUE,"INT-Table";#N/A,#N/A,TRUE,"STEEL";#N/A,#N/A,TRUE,"Door"}</definedName>
    <definedName name="zzz_2" localSheetId="15" hidden="1">{#N/A,#N/A,TRUE,"Basic";#N/A,#N/A,TRUE,"EXT-TABLE";#N/A,#N/A,TRUE,"STEEL";#N/A,#N/A,TRUE,"INT-Table";#N/A,#N/A,TRUE,"STEEL";#N/A,#N/A,TRUE,"Door"}</definedName>
    <definedName name="zzz_2" hidden="1">{#N/A,#N/A,TRUE,"Basic";#N/A,#N/A,TRUE,"EXT-TABLE";#N/A,#N/A,TRUE,"STEEL";#N/A,#N/A,TRUE,"INT-Table";#N/A,#N/A,TRUE,"STEEL";#N/A,#N/A,TRUE,"Door"}</definedName>
    <definedName name="zzz_2_1" localSheetId="3" hidden="1">{#N/A,#N/A,TRUE,"Basic";#N/A,#N/A,TRUE,"EXT-TABLE";#N/A,#N/A,TRUE,"STEEL";#N/A,#N/A,TRUE,"INT-Table";#N/A,#N/A,TRUE,"STEEL";#N/A,#N/A,TRUE,"Door"}</definedName>
    <definedName name="zzz_2_1" localSheetId="2" hidden="1">{#N/A,#N/A,TRUE,"Basic";#N/A,#N/A,TRUE,"EXT-TABLE";#N/A,#N/A,TRUE,"STEEL";#N/A,#N/A,TRUE,"INT-Table";#N/A,#N/A,TRUE,"STEEL";#N/A,#N/A,TRUE,"Door"}</definedName>
    <definedName name="zzz_2_1" localSheetId="4" hidden="1">{#N/A,#N/A,TRUE,"Basic";#N/A,#N/A,TRUE,"EXT-TABLE";#N/A,#N/A,TRUE,"STEEL";#N/A,#N/A,TRUE,"INT-Table";#N/A,#N/A,TRUE,"STEEL";#N/A,#N/A,TRUE,"Door"}</definedName>
    <definedName name="zzz_2_1" localSheetId="16" hidden="1">{#N/A,#N/A,TRUE,"Basic";#N/A,#N/A,TRUE,"EXT-TABLE";#N/A,#N/A,TRUE,"STEEL";#N/A,#N/A,TRUE,"INT-Table";#N/A,#N/A,TRUE,"STEEL";#N/A,#N/A,TRUE,"Door"}</definedName>
    <definedName name="zzz_2_1" localSheetId="21" hidden="1">{#N/A,#N/A,TRUE,"Basic";#N/A,#N/A,TRUE,"EXT-TABLE";#N/A,#N/A,TRUE,"STEEL";#N/A,#N/A,TRUE,"INT-Table";#N/A,#N/A,TRUE,"STEEL";#N/A,#N/A,TRUE,"Door"}</definedName>
    <definedName name="zzz_2_1" localSheetId="5" hidden="1">{#N/A,#N/A,TRUE,"Basic";#N/A,#N/A,TRUE,"EXT-TABLE";#N/A,#N/A,TRUE,"STEEL";#N/A,#N/A,TRUE,"INT-Table";#N/A,#N/A,TRUE,"STEEL";#N/A,#N/A,TRUE,"Door"}</definedName>
    <definedName name="zzz_2_1" localSheetId="13" hidden="1">{#N/A,#N/A,TRUE,"Basic";#N/A,#N/A,TRUE,"EXT-TABLE";#N/A,#N/A,TRUE,"STEEL";#N/A,#N/A,TRUE,"INT-Table";#N/A,#N/A,TRUE,"STEEL";#N/A,#N/A,TRUE,"Door"}</definedName>
    <definedName name="zzz_2_1" localSheetId="14" hidden="1">{#N/A,#N/A,TRUE,"Basic";#N/A,#N/A,TRUE,"EXT-TABLE";#N/A,#N/A,TRUE,"STEEL";#N/A,#N/A,TRUE,"INT-Table";#N/A,#N/A,TRUE,"STEEL";#N/A,#N/A,TRUE,"Door"}</definedName>
    <definedName name="zzz_2_1" localSheetId="15" hidden="1">{#N/A,#N/A,TRUE,"Basic";#N/A,#N/A,TRUE,"EXT-TABLE";#N/A,#N/A,TRUE,"STEEL";#N/A,#N/A,TRUE,"INT-Table";#N/A,#N/A,TRUE,"STEEL";#N/A,#N/A,TRUE,"Door"}</definedName>
    <definedName name="zzz_2_1" hidden="1">{#N/A,#N/A,TRUE,"Basic";#N/A,#N/A,TRUE,"EXT-TABLE";#N/A,#N/A,TRUE,"STEEL";#N/A,#N/A,TRUE,"INT-Table";#N/A,#N/A,TRUE,"STEEL";#N/A,#N/A,TRUE,"Door"}</definedName>
    <definedName name="zzz_2_2" localSheetId="3" hidden="1">{#N/A,#N/A,TRUE,"Basic";#N/A,#N/A,TRUE,"EXT-TABLE";#N/A,#N/A,TRUE,"STEEL";#N/A,#N/A,TRUE,"INT-Table";#N/A,#N/A,TRUE,"STEEL";#N/A,#N/A,TRUE,"Door"}</definedName>
    <definedName name="zzz_2_2" localSheetId="2" hidden="1">{#N/A,#N/A,TRUE,"Basic";#N/A,#N/A,TRUE,"EXT-TABLE";#N/A,#N/A,TRUE,"STEEL";#N/A,#N/A,TRUE,"INT-Table";#N/A,#N/A,TRUE,"STEEL";#N/A,#N/A,TRUE,"Door"}</definedName>
    <definedName name="zzz_2_2" localSheetId="4" hidden="1">{#N/A,#N/A,TRUE,"Basic";#N/A,#N/A,TRUE,"EXT-TABLE";#N/A,#N/A,TRUE,"STEEL";#N/A,#N/A,TRUE,"INT-Table";#N/A,#N/A,TRUE,"STEEL";#N/A,#N/A,TRUE,"Door"}</definedName>
    <definedName name="zzz_2_2" localSheetId="16" hidden="1">{#N/A,#N/A,TRUE,"Basic";#N/A,#N/A,TRUE,"EXT-TABLE";#N/A,#N/A,TRUE,"STEEL";#N/A,#N/A,TRUE,"INT-Table";#N/A,#N/A,TRUE,"STEEL";#N/A,#N/A,TRUE,"Door"}</definedName>
    <definedName name="zzz_2_2" localSheetId="21" hidden="1">{#N/A,#N/A,TRUE,"Basic";#N/A,#N/A,TRUE,"EXT-TABLE";#N/A,#N/A,TRUE,"STEEL";#N/A,#N/A,TRUE,"INT-Table";#N/A,#N/A,TRUE,"STEEL";#N/A,#N/A,TRUE,"Door"}</definedName>
    <definedName name="zzz_2_2" localSheetId="5" hidden="1">{#N/A,#N/A,TRUE,"Basic";#N/A,#N/A,TRUE,"EXT-TABLE";#N/A,#N/A,TRUE,"STEEL";#N/A,#N/A,TRUE,"INT-Table";#N/A,#N/A,TRUE,"STEEL";#N/A,#N/A,TRUE,"Door"}</definedName>
    <definedName name="zzz_2_2" localSheetId="13" hidden="1">{#N/A,#N/A,TRUE,"Basic";#N/A,#N/A,TRUE,"EXT-TABLE";#N/A,#N/A,TRUE,"STEEL";#N/A,#N/A,TRUE,"INT-Table";#N/A,#N/A,TRUE,"STEEL";#N/A,#N/A,TRUE,"Door"}</definedName>
    <definedName name="zzz_2_2" localSheetId="14" hidden="1">{#N/A,#N/A,TRUE,"Basic";#N/A,#N/A,TRUE,"EXT-TABLE";#N/A,#N/A,TRUE,"STEEL";#N/A,#N/A,TRUE,"INT-Table";#N/A,#N/A,TRUE,"STEEL";#N/A,#N/A,TRUE,"Door"}</definedName>
    <definedName name="zzz_2_2" localSheetId="15" hidden="1">{#N/A,#N/A,TRUE,"Basic";#N/A,#N/A,TRUE,"EXT-TABLE";#N/A,#N/A,TRUE,"STEEL";#N/A,#N/A,TRUE,"INT-Table";#N/A,#N/A,TRUE,"STEEL";#N/A,#N/A,TRUE,"Door"}</definedName>
    <definedName name="zzz_2_2" hidden="1">{#N/A,#N/A,TRUE,"Basic";#N/A,#N/A,TRUE,"EXT-TABLE";#N/A,#N/A,TRUE,"STEEL";#N/A,#N/A,TRUE,"INT-Table";#N/A,#N/A,TRUE,"STEEL";#N/A,#N/A,TRUE,"Door"}</definedName>
    <definedName name="zzz_3" localSheetId="3" hidden="1">{#N/A,#N/A,TRUE,"Basic";#N/A,#N/A,TRUE,"EXT-TABLE";#N/A,#N/A,TRUE,"STEEL";#N/A,#N/A,TRUE,"INT-Table";#N/A,#N/A,TRUE,"STEEL";#N/A,#N/A,TRUE,"Door"}</definedName>
    <definedName name="zzz_3" localSheetId="2" hidden="1">{#N/A,#N/A,TRUE,"Basic";#N/A,#N/A,TRUE,"EXT-TABLE";#N/A,#N/A,TRUE,"STEEL";#N/A,#N/A,TRUE,"INT-Table";#N/A,#N/A,TRUE,"STEEL";#N/A,#N/A,TRUE,"Door"}</definedName>
    <definedName name="zzz_3" localSheetId="4" hidden="1">{#N/A,#N/A,TRUE,"Basic";#N/A,#N/A,TRUE,"EXT-TABLE";#N/A,#N/A,TRUE,"STEEL";#N/A,#N/A,TRUE,"INT-Table";#N/A,#N/A,TRUE,"STEEL";#N/A,#N/A,TRUE,"Door"}</definedName>
    <definedName name="zzz_3" localSheetId="16" hidden="1">{#N/A,#N/A,TRUE,"Basic";#N/A,#N/A,TRUE,"EXT-TABLE";#N/A,#N/A,TRUE,"STEEL";#N/A,#N/A,TRUE,"INT-Table";#N/A,#N/A,TRUE,"STEEL";#N/A,#N/A,TRUE,"Door"}</definedName>
    <definedName name="zzz_3" localSheetId="21" hidden="1">{#N/A,#N/A,TRUE,"Basic";#N/A,#N/A,TRUE,"EXT-TABLE";#N/A,#N/A,TRUE,"STEEL";#N/A,#N/A,TRUE,"INT-Table";#N/A,#N/A,TRUE,"STEEL";#N/A,#N/A,TRUE,"Door"}</definedName>
    <definedName name="zzz_3" localSheetId="5" hidden="1">{#N/A,#N/A,TRUE,"Basic";#N/A,#N/A,TRUE,"EXT-TABLE";#N/A,#N/A,TRUE,"STEEL";#N/A,#N/A,TRUE,"INT-Table";#N/A,#N/A,TRUE,"STEEL";#N/A,#N/A,TRUE,"Door"}</definedName>
    <definedName name="zzz_3" localSheetId="13" hidden="1">{#N/A,#N/A,TRUE,"Basic";#N/A,#N/A,TRUE,"EXT-TABLE";#N/A,#N/A,TRUE,"STEEL";#N/A,#N/A,TRUE,"INT-Table";#N/A,#N/A,TRUE,"STEEL";#N/A,#N/A,TRUE,"Door"}</definedName>
    <definedName name="zzz_3" localSheetId="14" hidden="1">{#N/A,#N/A,TRUE,"Basic";#N/A,#N/A,TRUE,"EXT-TABLE";#N/A,#N/A,TRUE,"STEEL";#N/A,#N/A,TRUE,"INT-Table";#N/A,#N/A,TRUE,"STEEL";#N/A,#N/A,TRUE,"Door"}</definedName>
    <definedName name="zzz_3" localSheetId="15" hidden="1">{#N/A,#N/A,TRUE,"Basic";#N/A,#N/A,TRUE,"EXT-TABLE";#N/A,#N/A,TRUE,"STEEL";#N/A,#N/A,TRUE,"INT-Table";#N/A,#N/A,TRUE,"STEEL";#N/A,#N/A,TRUE,"Door"}</definedName>
    <definedName name="zzz_3" hidden="1">{#N/A,#N/A,TRUE,"Basic";#N/A,#N/A,TRUE,"EXT-TABLE";#N/A,#N/A,TRUE,"STEEL";#N/A,#N/A,TRUE,"INT-Table";#N/A,#N/A,TRUE,"STEEL";#N/A,#N/A,TRUE,"Door"}</definedName>
    <definedName name="zzz_3_1" localSheetId="3" hidden="1">{#N/A,#N/A,TRUE,"Basic";#N/A,#N/A,TRUE,"EXT-TABLE";#N/A,#N/A,TRUE,"STEEL";#N/A,#N/A,TRUE,"INT-Table";#N/A,#N/A,TRUE,"STEEL";#N/A,#N/A,TRUE,"Door"}</definedName>
    <definedName name="zzz_3_1" localSheetId="2" hidden="1">{#N/A,#N/A,TRUE,"Basic";#N/A,#N/A,TRUE,"EXT-TABLE";#N/A,#N/A,TRUE,"STEEL";#N/A,#N/A,TRUE,"INT-Table";#N/A,#N/A,TRUE,"STEEL";#N/A,#N/A,TRUE,"Door"}</definedName>
    <definedName name="zzz_3_1" localSheetId="4" hidden="1">{#N/A,#N/A,TRUE,"Basic";#N/A,#N/A,TRUE,"EXT-TABLE";#N/A,#N/A,TRUE,"STEEL";#N/A,#N/A,TRUE,"INT-Table";#N/A,#N/A,TRUE,"STEEL";#N/A,#N/A,TRUE,"Door"}</definedName>
    <definedName name="zzz_3_1" localSheetId="16" hidden="1">{#N/A,#N/A,TRUE,"Basic";#N/A,#N/A,TRUE,"EXT-TABLE";#N/A,#N/A,TRUE,"STEEL";#N/A,#N/A,TRUE,"INT-Table";#N/A,#N/A,TRUE,"STEEL";#N/A,#N/A,TRUE,"Door"}</definedName>
    <definedName name="zzz_3_1" localSheetId="21" hidden="1">{#N/A,#N/A,TRUE,"Basic";#N/A,#N/A,TRUE,"EXT-TABLE";#N/A,#N/A,TRUE,"STEEL";#N/A,#N/A,TRUE,"INT-Table";#N/A,#N/A,TRUE,"STEEL";#N/A,#N/A,TRUE,"Door"}</definedName>
    <definedName name="zzz_3_1" localSheetId="5" hidden="1">{#N/A,#N/A,TRUE,"Basic";#N/A,#N/A,TRUE,"EXT-TABLE";#N/A,#N/A,TRUE,"STEEL";#N/A,#N/A,TRUE,"INT-Table";#N/A,#N/A,TRUE,"STEEL";#N/A,#N/A,TRUE,"Door"}</definedName>
    <definedName name="zzz_3_1" localSheetId="13" hidden="1">{#N/A,#N/A,TRUE,"Basic";#N/A,#N/A,TRUE,"EXT-TABLE";#N/A,#N/A,TRUE,"STEEL";#N/A,#N/A,TRUE,"INT-Table";#N/A,#N/A,TRUE,"STEEL";#N/A,#N/A,TRUE,"Door"}</definedName>
    <definedName name="zzz_3_1" localSheetId="14" hidden="1">{#N/A,#N/A,TRUE,"Basic";#N/A,#N/A,TRUE,"EXT-TABLE";#N/A,#N/A,TRUE,"STEEL";#N/A,#N/A,TRUE,"INT-Table";#N/A,#N/A,TRUE,"STEEL";#N/A,#N/A,TRUE,"Door"}</definedName>
    <definedName name="zzz_3_1" localSheetId="15" hidden="1">{#N/A,#N/A,TRUE,"Basic";#N/A,#N/A,TRUE,"EXT-TABLE";#N/A,#N/A,TRUE,"STEEL";#N/A,#N/A,TRUE,"INT-Table";#N/A,#N/A,TRUE,"STEEL";#N/A,#N/A,TRUE,"Door"}</definedName>
    <definedName name="zzz_3_1" hidden="1">{#N/A,#N/A,TRUE,"Basic";#N/A,#N/A,TRUE,"EXT-TABLE";#N/A,#N/A,TRUE,"STEEL";#N/A,#N/A,TRUE,"INT-Table";#N/A,#N/A,TRUE,"STEEL";#N/A,#N/A,TRUE,"Door"}</definedName>
    <definedName name="zzz_3_2" localSheetId="3" hidden="1">{#N/A,#N/A,TRUE,"Basic";#N/A,#N/A,TRUE,"EXT-TABLE";#N/A,#N/A,TRUE,"STEEL";#N/A,#N/A,TRUE,"INT-Table";#N/A,#N/A,TRUE,"STEEL";#N/A,#N/A,TRUE,"Door"}</definedName>
    <definedName name="zzz_3_2" localSheetId="2" hidden="1">{#N/A,#N/A,TRUE,"Basic";#N/A,#N/A,TRUE,"EXT-TABLE";#N/A,#N/A,TRUE,"STEEL";#N/A,#N/A,TRUE,"INT-Table";#N/A,#N/A,TRUE,"STEEL";#N/A,#N/A,TRUE,"Door"}</definedName>
    <definedName name="zzz_3_2" localSheetId="4" hidden="1">{#N/A,#N/A,TRUE,"Basic";#N/A,#N/A,TRUE,"EXT-TABLE";#N/A,#N/A,TRUE,"STEEL";#N/A,#N/A,TRUE,"INT-Table";#N/A,#N/A,TRUE,"STEEL";#N/A,#N/A,TRUE,"Door"}</definedName>
    <definedName name="zzz_3_2" localSheetId="16" hidden="1">{#N/A,#N/A,TRUE,"Basic";#N/A,#N/A,TRUE,"EXT-TABLE";#N/A,#N/A,TRUE,"STEEL";#N/A,#N/A,TRUE,"INT-Table";#N/A,#N/A,TRUE,"STEEL";#N/A,#N/A,TRUE,"Door"}</definedName>
    <definedName name="zzz_3_2" localSheetId="21" hidden="1">{#N/A,#N/A,TRUE,"Basic";#N/A,#N/A,TRUE,"EXT-TABLE";#N/A,#N/A,TRUE,"STEEL";#N/A,#N/A,TRUE,"INT-Table";#N/A,#N/A,TRUE,"STEEL";#N/A,#N/A,TRUE,"Door"}</definedName>
    <definedName name="zzz_3_2" localSheetId="5" hidden="1">{#N/A,#N/A,TRUE,"Basic";#N/A,#N/A,TRUE,"EXT-TABLE";#N/A,#N/A,TRUE,"STEEL";#N/A,#N/A,TRUE,"INT-Table";#N/A,#N/A,TRUE,"STEEL";#N/A,#N/A,TRUE,"Door"}</definedName>
    <definedName name="zzz_3_2" localSheetId="13" hidden="1">{#N/A,#N/A,TRUE,"Basic";#N/A,#N/A,TRUE,"EXT-TABLE";#N/A,#N/A,TRUE,"STEEL";#N/A,#N/A,TRUE,"INT-Table";#N/A,#N/A,TRUE,"STEEL";#N/A,#N/A,TRUE,"Door"}</definedName>
    <definedName name="zzz_3_2" localSheetId="14" hidden="1">{#N/A,#N/A,TRUE,"Basic";#N/A,#N/A,TRUE,"EXT-TABLE";#N/A,#N/A,TRUE,"STEEL";#N/A,#N/A,TRUE,"INT-Table";#N/A,#N/A,TRUE,"STEEL";#N/A,#N/A,TRUE,"Door"}</definedName>
    <definedName name="zzz_3_2" localSheetId="15" hidden="1">{#N/A,#N/A,TRUE,"Basic";#N/A,#N/A,TRUE,"EXT-TABLE";#N/A,#N/A,TRUE,"STEEL";#N/A,#N/A,TRUE,"INT-Table";#N/A,#N/A,TRUE,"STEEL";#N/A,#N/A,TRUE,"Door"}</definedName>
    <definedName name="zzz_3_2" hidden="1">{#N/A,#N/A,TRUE,"Basic";#N/A,#N/A,TRUE,"EXT-TABLE";#N/A,#N/A,TRUE,"STEEL";#N/A,#N/A,TRUE,"INT-Table";#N/A,#N/A,TRUE,"STEEL";#N/A,#N/A,TRUE,"Door"}</definedName>
    <definedName name="zzz_4" localSheetId="3" hidden="1">{#N/A,#N/A,TRUE,"Basic";#N/A,#N/A,TRUE,"EXT-TABLE";#N/A,#N/A,TRUE,"STEEL";#N/A,#N/A,TRUE,"INT-Table";#N/A,#N/A,TRUE,"STEEL";#N/A,#N/A,TRUE,"Door"}</definedName>
    <definedName name="zzz_4" localSheetId="2" hidden="1">{#N/A,#N/A,TRUE,"Basic";#N/A,#N/A,TRUE,"EXT-TABLE";#N/A,#N/A,TRUE,"STEEL";#N/A,#N/A,TRUE,"INT-Table";#N/A,#N/A,TRUE,"STEEL";#N/A,#N/A,TRUE,"Door"}</definedName>
    <definedName name="zzz_4" localSheetId="4" hidden="1">{#N/A,#N/A,TRUE,"Basic";#N/A,#N/A,TRUE,"EXT-TABLE";#N/A,#N/A,TRUE,"STEEL";#N/A,#N/A,TRUE,"INT-Table";#N/A,#N/A,TRUE,"STEEL";#N/A,#N/A,TRUE,"Door"}</definedName>
    <definedName name="zzz_4" localSheetId="16" hidden="1">{#N/A,#N/A,TRUE,"Basic";#N/A,#N/A,TRUE,"EXT-TABLE";#N/A,#N/A,TRUE,"STEEL";#N/A,#N/A,TRUE,"INT-Table";#N/A,#N/A,TRUE,"STEEL";#N/A,#N/A,TRUE,"Door"}</definedName>
    <definedName name="zzz_4" localSheetId="21" hidden="1">{#N/A,#N/A,TRUE,"Basic";#N/A,#N/A,TRUE,"EXT-TABLE";#N/A,#N/A,TRUE,"STEEL";#N/A,#N/A,TRUE,"INT-Table";#N/A,#N/A,TRUE,"STEEL";#N/A,#N/A,TRUE,"Door"}</definedName>
    <definedName name="zzz_4" localSheetId="5" hidden="1">{#N/A,#N/A,TRUE,"Basic";#N/A,#N/A,TRUE,"EXT-TABLE";#N/A,#N/A,TRUE,"STEEL";#N/A,#N/A,TRUE,"INT-Table";#N/A,#N/A,TRUE,"STEEL";#N/A,#N/A,TRUE,"Door"}</definedName>
    <definedName name="zzz_4" localSheetId="13" hidden="1">{#N/A,#N/A,TRUE,"Basic";#N/A,#N/A,TRUE,"EXT-TABLE";#N/A,#N/A,TRUE,"STEEL";#N/A,#N/A,TRUE,"INT-Table";#N/A,#N/A,TRUE,"STEEL";#N/A,#N/A,TRUE,"Door"}</definedName>
    <definedName name="zzz_4" localSheetId="14" hidden="1">{#N/A,#N/A,TRUE,"Basic";#N/A,#N/A,TRUE,"EXT-TABLE";#N/A,#N/A,TRUE,"STEEL";#N/A,#N/A,TRUE,"INT-Table";#N/A,#N/A,TRUE,"STEEL";#N/A,#N/A,TRUE,"Door"}</definedName>
    <definedName name="zzz_4" localSheetId="15" hidden="1">{#N/A,#N/A,TRUE,"Basic";#N/A,#N/A,TRUE,"EXT-TABLE";#N/A,#N/A,TRUE,"STEEL";#N/A,#N/A,TRUE,"INT-Table";#N/A,#N/A,TRUE,"STEEL";#N/A,#N/A,TRUE,"Door"}</definedName>
    <definedName name="zzz_4" hidden="1">{#N/A,#N/A,TRUE,"Basic";#N/A,#N/A,TRUE,"EXT-TABLE";#N/A,#N/A,TRUE,"STEEL";#N/A,#N/A,TRUE,"INT-Table";#N/A,#N/A,TRUE,"STEEL";#N/A,#N/A,TRUE,"Door"}</definedName>
    <definedName name="zzz_4_1" localSheetId="3" hidden="1">{#N/A,#N/A,TRUE,"Basic";#N/A,#N/A,TRUE,"EXT-TABLE";#N/A,#N/A,TRUE,"STEEL";#N/A,#N/A,TRUE,"INT-Table";#N/A,#N/A,TRUE,"STEEL";#N/A,#N/A,TRUE,"Door"}</definedName>
    <definedName name="zzz_4_1" localSheetId="2" hidden="1">{#N/A,#N/A,TRUE,"Basic";#N/A,#N/A,TRUE,"EXT-TABLE";#N/A,#N/A,TRUE,"STEEL";#N/A,#N/A,TRUE,"INT-Table";#N/A,#N/A,TRUE,"STEEL";#N/A,#N/A,TRUE,"Door"}</definedName>
    <definedName name="zzz_4_1" localSheetId="4" hidden="1">{#N/A,#N/A,TRUE,"Basic";#N/A,#N/A,TRUE,"EXT-TABLE";#N/A,#N/A,TRUE,"STEEL";#N/A,#N/A,TRUE,"INT-Table";#N/A,#N/A,TRUE,"STEEL";#N/A,#N/A,TRUE,"Door"}</definedName>
    <definedName name="zzz_4_1" localSheetId="16" hidden="1">{#N/A,#N/A,TRUE,"Basic";#N/A,#N/A,TRUE,"EXT-TABLE";#N/A,#N/A,TRUE,"STEEL";#N/A,#N/A,TRUE,"INT-Table";#N/A,#N/A,TRUE,"STEEL";#N/A,#N/A,TRUE,"Door"}</definedName>
    <definedName name="zzz_4_1" localSheetId="21" hidden="1">{#N/A,#N/A,TRUE,"Basic";#N/A,#N/A,TRUE,"EXT-TABLE";#N/A,#N/A,TRUE,"STEEL";#N/A,#N/A,TRUE,"INT-Table";#N/A,#N/A,TRUE,"STEEL";#N/A,#N/A,TRUE,"Door"}</definedName>
    <definedName name="zzz_4_1" localSheetId="5" hidden="1">{#N/A,#N/A,TRUE,"Basic";#N/A,#N/A,TRUE,"EXT-TABLE";#N/A,#N/A,TRUE,"STEEL";#N/A,#N/A,TRUE,"INT-Table";#N/A,#N/A,TRUE,"STEEL";#N/A,#N/A,TRUE,"Door"}</definedName>
    <definedName name="zzz_4_1" localSheetId="13" hidden="1">{#N/A,#N/A,TRUE,"Basic";#N/A,#N/A,TRUE,"EXT-TABLE";#N/A,#N/A,TRUE,"STEEL";#N/A,#N/A,TRUE,"INT-Table";#N/A,#N/A,TRUE,"STEEL";#N/A,#N/A,TRUE,"Door"}</definedName>
    <definedName name="zzz_4_1" localSheetId="14" hidden="1">{#N/A,#N/A,TRUE,"Basic";#N/A,#N/A,TRUE,"EXT-TABLE";#N/A,#N/A,TRUE,"STEEL";#N/A,#N/A,TRUE,"INT-Table";#N/A,#N/A,TRUE,"STEEL";#N/A,#N/A,TRUE,"Door"}</definedName>
    <definedName name="zzz_4_1" localSheetId="15" hidden="1">{#N/A,#N/A,TRUE,"Basic";#N/A,#N/A,TRUE,"EXT-TABLE";#N/A,#N/A,TRUE,"STEEL";#N/A,#N/A,TRUE,"INT-Table";#N/A,#N/A,TRUE,"STEEL";#N/A,#N/A,TRUE,"Door"}</definedName>
    <definedName name="zzz_4_1" hidden="1">{#N/A,#N/A,TRUE,"Basic";#N/A,#N/A,TRUE,"EXT-TABLE";#N/A,#N/A,TRUE,"STEEL";#N/A,#N/A,TRUE,"INT-Table";#N/A,#N/A,TRUE,"STEEL";#N/A,#N/A,TRUE,"Door"}</definedName>
    <definedName name="zzz_4_2" localSheetId="3" hidden="1">{#N/A,#N/A,TRUE,"Basic";#N/A,#N/A,TRUE,"EXT-TABLE";#N/A,#N/A,TRUE,"STEEL";#N/A,#N/A,TRUE,"INT-Table";#N/A,#N/A,TRUE,"STEEL";#N/A,#N/A,TRUE,"Door"}</definedName>
    <definedName name="zzz_4_2" localSheetId="2" hidden="1">{#N/A,#N/A,TRUE,"Basic";#N/A,#N/A,TRUE,"EXT-TABLE";#N/A,#N/A,TRUE,"STEEL";#N/A,#N/A,TRUE,"INT-Table";#N/A,#N/A,TRUE,"STEEL";#N/A,#N/A,TRUE,"Door"}</definedName>
    <definedName name="zzz_4_2" localSheetId="4" hidden="1">{#N/A,#N/A,TRUE,"Basic";#N/A,#N/A,TRUE,"EXT-TABLE";#N/A,#N/A,TRUE,"STEEL";#N/A,#N/A,TRUE,"INT-Table";#N/A,#N/A,TRUE,"STEEL";#N/A,#N/A,TRUE,"Door"}</definedName>
    <definedName name="zzz_4_2" localSheetId="16" hidden="1">{#N/A,#N/A,TRUE,"Basic";#N/A,#N/A,TRUE,"EXT-TABLE";#N/A,#N/A,TRUE,"STEEL";#N/A,#N/A,TRUE,"INT-Table";#N/A,#N/A,TRUE,"STEEL";#N/A,#N/A,TRUE,"Door"}</definedName>
    <definedName name="zzz_4_2" localSheetId="21" hidden="1">{#N/A,#N/A,TRUE,"Basic";#N/A,#N/A,TRUE,"EXT-TABLE";#N/A,#N/A,TRUE,"STEEL";#N/A,#N/A,TRUE,"INT-Table";#N/A,#N/A,TRUE,"STEEL";#N/A,#N/A,TRUE,"Door"}</definedName>
    <definedName name="zzz_4_2" localSheetId="5" hidden="1">{#N/A,#N/A,TRUE,"Basic";#N/A,#N/A,TRUE,"EXT-TABLE";#N/A,#N/A,TRUE,"STEEL";#N/A,#N/A,TRUE,"INT-Table";#N/A,#N/A,TRUE,"STEEL";#N/A,#N/A,TRUE,"Door"}</definedName>
    <definedName name="zzz_4_2" localSheetId="13" hidden="1">{#N/A,#N/A,TRUE,"Basic";#N/A,#N/A,TRUE,"EXT-TABLE";#N/A,#N/A,TRUE,"STEEL";#N/A,#N/A,TRUE,"INT-Table";#N/A,#N/A,TRUE,"STEEL";#N/A,#N/A,TRUE,"Door"}</definedName>
    <definedName name="zzz_4_2" localSheetId="14" hidden="1">{#N/A,#N/A,TRUE,"Basic";#N/A,#N/A,TRUE,"EXT-TABLE";#N/A,#N/A,TRUE,"STEEL";#N/A,#N/A,TRUE,"INT-Table";#N/A,#N/A,TRUE,"STEEL";#N/A,#N/A,TRUE,"Door"}</definedName>
    <definedName name="zzz_4_2" localSheetId="15" hidden="1">{#N/A,#N/A,TRUE,"Basic";#N/A,#N/A,TRUE,"EXT-TABLE";#N/A,#N/A,TRUE,"STEEL";#N/A,#N/A,TRUE,"INT-Table";#N/A,#N/A,TRUE,"STEEL";#N/A,#N/A,TRUE,"Door"}</definedName>
    <definedName name="zzz_4_2" hidden="1">{#N/A,#N/A,TRUE,"Basic";#N/A,#N/A,TRUE,"EXT-TABLE";#N/A,#N/A,TRUE,"STEEL";#N/A,#N/A,TRUE,"INT-Table";#N/A,#N/A,TRUE,"STEEL";#N/A,#N/A,TRUE,"Door"}</definedName>
    <definedName name="zzz_5" localSheetId="3" hidden="1">{#N/A,#N/A,TRUE,"Basic";#N/A,#N/A,TRUE,"EXT-TABLE";#N/A,#N/A,TRUE,"STEEL";#N/A,#N/A,TRUE,"INT-Table";#N/A,#N/A,TRUE,"STEEL";#N/A,#N/A,TRUE,"Door"}</definedName>
    <definedName name="zzz_5" localSheetId="2" hidden="1">{#N/A,#N/A,TRUE,"Basic";#N/A,#N/A,TRUE,"EXT-TABLE";#N/A,#N/A,TRUE,"STEEL";#N/A,#N/A,TRUE,"INT-Table";#N/A,#N/A,TRUE,"STEEL";#N/A,#N/A,TRUE,"Door"}</definedName>
    <definedName name="zzz_5" localSheetId="4" hidden="1">{#N/A,#N/A,TRUE,"Basic";#N/A,#N/A,TRUE,"EXT-TABLE";#N/A,#N/A,TRUE,"STEEL";#N/A,#N/A,TRUE,"INT-Table";#N/A,#N/A,TRUE,"STEEL";#N/A,#N/A,TRUE,"Door"}</definedName>
    <definedName name="zzz_5" localSheetId="16" hidden="1">{#N/A,#N/A,TRUE,"Basic";#N/A,#N/A,TRUE,"EXT-TABLE";#N/A,#N/A,TRUE,"STEEL";#N/A,#N/A,TRUE,"INT-Table";#N/A,#N/A,TRUE,"STEEL";#N/A,#N/A,TRUE,"Door"}</definedName>
    <definedName name="zzz_5" localSheetId="21" hidden="1">{#N/A,#N/A,TRUE,"Basic";#N/A,#N/A,TRUE,"EXT-TABLE";#N/A,#N/A,TRUE,"STEEL";#N/A,#N/A,TRUE,"INT-Table";#N/A,#N/A,TRUE,"STEEL";#N/A,#N/A,TRUE,"Door"}</definedName>
    <definedName name="zzz_5" localSheetId="5" hidden="1">{#N/A,#N/A,TRUE,"Basic";#N/A,#N/A,TRUE,"EXT-TABLE";#N/A,#N/A,TRUE,"STEEL";#N/A,#N/A,TRUE,"INT-Table";#N/A,#N/A,TRUE,"STEEL";#N/A,#N/A,TRUE,"Door"}</definedName>
    <definedName name="zzz_5" localSheetId="13" hidden="1">{#N/A,#N/A,TRUE,"Basic";#N/A,#N/A,TRUE,"EXT-TABLE";#N/A,#N/A,TRUE,"STEEL";#N/A,#N/A,TRUE,"INT-Table";#N/A,#N/A,TRUE,"STEEL";#N/A,#N/A,TRUE,"Door"}</definedName>
    <definedName name="zzz_5" localSheetId="14" hidden="1">{#N/A,#N/A,TRUE,"Basic";#N/A,#N/A,TRUE,"EXT-TABLE";#N/A,#N/A,TRUE,"STEEL";#N/A,#N/A,TRUE,"INT-Table";#N/A,#N/A,TRUE,"STEEL";#N/A,#N/A,TRUE,"Door"}</definedName>
    <definedName name="zzz_5" localSheetId="15" hidden="1">{#N/A,#N/A,TRUE,"Basic";#N/A,#N/A,TRUE,"EXT-TABLE";#N/A,#N/A,TRUE,"STEEL";#N/A,#N/A,TRUE,"INT-Table";#N/A,#N/A,TRUE,"STEEL";#N/A,#N/A,TRUE,"Door"}</definedName>
    <definedName name="zzz_5" hidden="1">{#N/A,#N/A,TRUE,"Basic";#N/A,#N/A,TRUE,"EXT-TABLE";#N/A,#N/A,TRUE,"STEEL";#N/A,#N/A,TRUE,"INT-Table";#N/A,#N/A,TRUE,"STEEL";#N/A,#N/A,TRUE,"Door"}</definedName>
    <definedName name="zzz_5_1" localSheetId="3" hidden="1">{#N/A,#N/A,TRUE,"Basic";#N/A,#N/A,TRUE,"EXT-TABLE";#N/A,#N/A,TRUE,"STEEL";#N/A,#N/A,TRUE,"INT-Table";#N/A,#N/A,TRUE,"STEEL";#N/A,#N/A,TRUE,"Door"}</definedName>
    <definedName name="zzz_5_1" localSheetId="2" hidden="1">{#N/A,#N/A,TRUE,"Basic";#N/A,#N/A,TRUE,"EXT-TABLE";#N/A,#N/A,TRUE,"STEEL";#N/A,#N/A,TRUE,"INT-Table";#N/A,#N/A,TRUE,"STEEL";#N/A,#N/A,TRUE,"Door"}</definedName>
    <definedName name="zzz_5_1" localSheetId="4" hidden="1">{#N/A,#N/A,TRUE,"Basic";#N/A,#N/A,TRUE,"EXT-TABLE";#N/A,#N/A,TRUE,"STEEL";#N/A,#N/A,TRUE,"INT-Table";#N/A,#N/A,TRUE,"STEEL";#N/A,#N/A,TRUE,"Door"}</definedName>
    <definedName name="zzz_5_1" localSheetId="16" hidden="1">{#N/A,#N/A,TRUE,"Basic";#N/A,#N/A,TRUE,"EXT-TABLE";#N/A,#N/A,TRUE,"STEEL";#N/A,#N/A,TRUE,"INT-Table";#N/A,#N/A,TRUE,"STEEL";#N/A,#N/A,TRUE,"Door"}</definedName>
    <definedName name="zzz_5_1" localSheetId="21" hidden="1">{#N/A,#N/A,TRUE,"Basic";#N/A,#N/A,TRUE,"EXT-TABLE";#N/A,#N/A,TRUE,"STEEL";#N/A,#N/A,TRUE,"INT-Table";#N/A,#N/A,TRUE,"STEEL";#N/A,#N/A,TRUE,"Door"}</definedName>
    <definedName name="zzz_5_1" localSheetId="5" hidden="1">{#N/A,#N/A,TRUE,"Basic";#N/A,#N/A,TRUE,"EXT-TABLE";#N/A,#N/A,TRUE,"STEEL";#N/A,#N/A,TRUE,"INT-Table";#N/A,#N/A,TRUE,"STEEL";#N/A,#N/A,TRUE,"Door"}</definedName>
    <definedName name="zzz_5_1" localSheetId="13" hidden="1">{#N/A,#N/A,TRUE,"Basic";#N/A,#N/A,TRUE,"EXT-TABLE";#N/A,#N/A,TRUE,"STEEL";#N/A,#N/A,TRUE,"INT-Table";#N/A,#N/A,TRUE,"STEEL";#N/A,#N/A,TRUE,"Door"}</definedName>
    <definedName name="zzz_5_1" localSheetId="14" hidden="1">{#N/A,#N/A,TRUE,"Basic";#N/A,#N/A,TRUE,"EXT-TABLE";#N/A,#N/A,TRUE,"STEEL";#N/A,#N/A,TRUE,"INT-Table";#N/A,#N/A,TRUE,"STEEL";#N/A,#N/A,TRUE,"Door"}</definedName>
    <definedName name="zzz_5_1" localSheetId="15" hidden="1">{#N/A,#N/A,TRUE,"Basic";#N/A,#N/A,TRUE,"EXT-TABLE";#N/A,#N/A,TRUE,"STEEL";#N/A,#N/A,TRUE,"INT-Table";#N/A,#N/A,TRUE,"STEEL";#N/A,#N/A,TRUE,"Door"}</definedName>
    <definedName name="zzz_5_1" hidden="1">{#N/A,#N/A,TRUE,"Basic";#N/A,#N/A,TRUE,"EXT-TABLE";#N/A,#N/A,TRUE,"STEEL";#N/A,#N/A,TRUE,"INT-Table";#N/A,#N/A,TRUE,"STEEL";#N/A,#N/A,TRUE,"Door"}</definedName>
    <definedName name="zzz_5_2" localSheetId="3" hidden="1">{#N/A,#N/A,TRUE,"Basic";#N/A,#N/A,TRUE,"EXT-TABLE";#N/A,#N/A,TRUE,"STEEL";#N/A,#N/A,TRUE,"INT-Table";#N/A,#N/A,TRUE,"STEEL";#N/A,#N/A,TRUE,"Door"}</definedName>
    <definedName name="zzz_5_2" localSheetId="2" hidden="1">{#N/A,#N/A,TRUE,"Basic";#N/A,#N/A,TRUE,"EXT-TABLE";#N/A,#N/A,TRUE,"STEEL";#N/A,#N/A,TRUE,"INT-Table";#N/A,#N/A,TRUE,"STEEL";#N/A,#N/A,TRUE,"Door"}</definedName>
    <definedName name="zzz_5_2" localSheetId="4" hidden="1">{#N/A,#N/A,TRUE,"Basic";#N/A,#N/A,TRUE,"EXT-TABLE";#N/A,#N/A,TRUE,"STEEL";#N/A,#N/A,TRUE,"INT-Table";#N/A,#N/A,TRUE,"STEEL";#N/A,#N/A,TRUE,"Door"}</definedName>
    <definedName name="zzz_5_2" localSheetId="16" hidden="1">{#N/A,#N/A,TRUE,"Basic";#N/A,#N/A,TRUE,"EXT-TABLE";#N/A,#N/A,TRUE,"STEEL";#N/A,#N/A,TRUE,"INT-Table";#N/A,#N/A,TRUE,"STEEL";#N/A,#N/A,TRUE,"Door"}</definedName>
    <definedName name="zzz_5_2" localSheetId="21" hidden="1">{#N/A,#N/A,TRUE,"Basic";#N/A,#N/A,TRUE,"EXT-TABLE";#N/A,#N/A,TRUE,"STEEL";#N/A,#N/A,TRUE,"INT-Table";#N/A,#N/A,TRUE,"STEEL";#N/A,#N/A,TRUE,"Door"}</definedName>
    <definedName name="zzz_5_2" localSheetId="5" hidden="1">{#N/A,#N/A,TRUE,"Basic";#N/A,#N/A,TRUE,"EXT-TABLE";#N/A,#N/A,TRUE,"STEEL";#N/A,#N/A,TRUE,"INT-Table";#N/A,#N/A,TRUE,"STEEL";#N/A,#N/A,TRUE,"Door"}</definedName>
    <definedName name="zzz_5_2" localSheetId="13" hidden="1">{#N/A,#N/A,TRUE,"Basic";#N/A,#N/A,TRUE,"EXT-TABLE";#N/A,#N/A,TRUE,"STEEL";#N/A,#N/A,TRUE,"INT-Table";#N/A,#N/A,TRUE,"STEEL";#N/A,#N/A,TRUE,"Door"}</definedName>
    <definedName name="zzz_5_2" localSheetId="14" hidden="1">{#N/A,#N/A,TRUE,"Basic";#N/A,#N/A,TRUE,"EXT-TABLE";#N/A,#N/A,TRUE,"STEEL";#N/A,#N/A,TRUE,"INT-Table";#N/A,#N/A,TRUE,"STEEL";#N/A,#N/A,TRUE,"Door"}</definedName>
    <definedName name="zzz_5_2" localSheetId="15" hidden="1">{#N/A,#N/A,TRUE,"Basic";#N/A,#N/A,TRUE,"EXT-TABLE";#N/A,#N/A,TRUE,"STEEL";#N/A,#N/A,TRUE,"INT-Table";#N/A,#N/A,TRUE,"STEEL";#N/A,#N/A,TRUE,"Door"}</definedName>
    <definedName name="zzz_5_2" hidden="1">{#N/A,#N/A,TRUE,"Basic";#N/A,#N/A,TRUE,"EXT-TABLE";#N/A,#N/A,TRUE,"STEEL";#N/A,#N/A,TRUE,"INT-Table";#N/A,#N/A,TRUE,"STEEL";#N/A,#N/A,TRUE,"Door"}</definedName>
    <definedName name="π">PI()</definedName>
    <definedName name="ρ">#REF!</definedName>
    <definedName name="ささ" localSheetId="3" hidden="1">{"'Sheet1'!$A$3:$I$11"}</definedName>
    <definedName name="ささ" localSheetId="9" hidden="1">{"'Sheet1'!$A$3:$I$11"}</definedName>
    <definedName name="ささ" localSheetId="8" hidden="1">{"'Sheet1'!$A$3:$I$11"}</definedName>
    <definedName name="ささ" localSheetId="0" hidden="1">{"'Sheet1'!$A$3:$I$11"}</definedName>
    <definedName name="ささ" localSheetId="10" hidden="1">{"'Sheet1'!$A$3:$I$11"}</definedName>
    <definedName name="ささ" localSheetId="6" hidden="1">{"'Sheet1'!$A$3:$I$11"}</definedName>
    <definedName name="ささ" localSheetId="12" hidden="1">{"'Sheet1'!$A$3:$I$11"}</definedName>
    <definedName name="ささ" localSheetId="11" hidden="1">{"'Sheet1'!$A$3:$I$11"}</definedName>
    <definedName name="ささ" localSheetId="1" hidden="1">{"'Sheet1'!$A$3:$I$11"}</definedName>
    <definedName name="ささ" localSheetId="2" hidden="1">{"'Sheet1'!$A$3:$I$11"}</definedName>
    <definedName name="ささ" localSheetId="4" hidden="1">{"'Sheet1'!$A$3:$I$11"}</definedName>
    <definedName name="ささ" localSheetId="16" hidden="1">{"'Sheet1'!$A$3:$I$11"}</definedName>
    <definedName name="ささ" localSheetId="21" hidden="1">{"'Sheet1'!$A$3:$I$11"}</definedName>
    <definedName name="ささ" localSheetId="5" hidden="1">{"'Sheet1'!$A$3:$I$11"}</definedName>
    <definedName name="ささ" localSheetId="7" hidden="1">{"'Sheet1'!$A$3:$I$11"}</definedName>
    <definedName name="ささ" localSheetId="13" hidden="1">{"'Sheet1'!$A$3:$I$11"}</definedName>
    <definedName name="ささ" localSheetId="14" hidden="1">{"'Sheet1'!$A$3:$I$11"}</definedName>
    <definedName name="ささ" localSheetId="15" hidden="1">{"'Sheet1'!$A$3:$I$11"}</definedName>
    <definedName name="ささ" hidden="1">{"'Sheet1'!$A$3:$I$11"}</definedName>
    <definedName name="เด้" localSheetId="3" hidden="1">{#N/A,#N/A,TRUE,"SUM";#N/A,#N/A,TRUE,"EE";#N/A,#N/A,TRUE,"AC";#N/A,#N/A,TRUE,"SN"}</definedName>
    <definedName name="เด้" localSheetId="2" hidden="1">{#N/A,#N/A,TRUE,"SUM";#N/A,#N/A,TRUE,"EE";#N/A,#N/A,TRUE,"AC";#N/A,#N/A,TRUE,"SN"}</definedName>
    <definedName name="เด้" localSheetId="4" hidden="1">{#N/A,#N/A,TRUE,"SUM";#N/A,#N/A,TRUE,"EE";#N/A,#N/A,TRUE,"AC";#N/A,#N/A,TRUE,"SN"}</definedName>
    <definedName name="เด้" localSheetId="16" hidden="1">{#N/A,#N/A,TRUE,"SUM";#N/A,#N/A,TRUE,"EE";#N/A,#N/A,TRUE,"AC";#N/A,#N/A,TRUE,"SN"}</definedName>
    <definedName name="เด้" localSheetId="21" hidden="1">{#N/A,#N/A,TRUE,"SUM";#N/A,#N/A,TRUE,"EE";#N/A,#N/A,TRUE,"AC";#N/A,#N/A,TRUE,"SN"}</definedName>
    <definedName name="เด้" localSheetId="5" hidden="1">{#N/A,#N/A,TRUE,"SUM";#N/A,#N/A,TRUE,"EE";#N/A,#N/A,TRUE,"AC";#N/A,#N/A,TRUE,"SN"}</definedName>
    <definedName name="เด้" localSheetId="13" hidden="1">{#N/A,#N/A,TRUE,"SUM";#N/A,#N/A,TRUE,"EE";#N/A,#N/A,TRUE,"AC";#N/A,#N/A,TRUE,"SN"}</definedName>
    <definedName name="เด้" localSheetId="14" hidden="1">{#N/A,#N/A,TRUE,"SUM";#N/A,#N/A,TRUE,"EE";#N/A,#N/A,TRUE,"AC";#N/A,#N/A,TRUE,"SN"}</definedName>
    <definedName name="เด้" localSheetId="15" hidden="1">{#N/A,#N/A,TRUE,"SUM";#N/A,#N/A,TRUE,"EE";#N/A,#N/A,TRUE,"AC";#N/A,#N/A,TRUE,"SN"}</definedName>
    <definedName name="เด้" hidden="1">{#N/A,#N/A,TRUE,"SUM";#N/A,#N/A,TRUE,"EE";#N/A,#N/A,TRUE,"AC";#N/A,#N/A,TRUE,"SN"}</definedName>
    <definedName name="ปก32" localSheetId="3" hidden="1">{"'SUMMATION'!$B$2:$I$2"}</definedName>
    <definedName name="ปก32" localSheetId="2" hidden="1">{"'SUMMATION'!$B$2:$I$2"}</definedName>
    <definedName name="ปก32" localSheetId="4" hidden="1">{"'SUMMATION'!$B$2:$I$2"}</definedName>
    <definedName name="ปก32" localSheetId="16" hidden="1">{"'SUMMATION'!$B$2:$I$2"}</definedName>
    <definedName name="ปก32" localSheetId="21" hidden="1">{"'SUMMATION'!$B$2:$I$2"}</definedName>
    <definedName name="ปก32" localSheetId="5" hidden="1">{"'SUMMATION'!$B$2:$I$2"}</definedName>
    <definedName name="ปก32" localSheetId="13" hidden="1">{"'SUMMATION'!$B$2:$I$2"}</definedName>
    <definedName name="ปก32" localSheetId="14" hidden="1">{"'SUMMATION'!$B$2:$I$2"}</definedName>
    <definedName name="ปก32" localSheetId="15" hidden="1">{"'SUMMATION'!$B$2:$I$2"}</definedName>
    <definedName name="ปก32" hidden="1">{"'SUMMATION'!$B$2:$I$2"}</definedName>
    <definedName name="หหาหหา" hidden="1">#REF!</definedName>
    <definedName name="ㄱ" localSheetId="3" hidden="1">{#N/A,#N/A,FALSE,"기안지";#N/A,#N/A,FALSE,"통신지"}</definedName>
    <definedName name="ㄱ" localSheetId="2" hidden="1">{#N/A,#N/A,FALSE,"기안지";#N/A,#N/A,FALSE,"통신지"}</definedName>
    <definedName name="ㄱ" localSheetId="4" hidden="1">{#N/A,#N/A,FALSE,"기안지";#N/A,#N/A,FALSE,"통신지"}</definedName>
    <definedName name="ㄱ" localSheetId="16" hidden="1">{#N/A,#N/A,FALSE,"기안지";#N/A,#N/A,FALSE,"통신지"}</definedName>
    <definedName name="ㄱ" localSheetId="21" hidden="1">{#N/A,#N/A,FALSE,"기안지";#N/A,#N/A,FALSE,"통신지"}</definedName>
    <definedName name="ㄱ" localSheetId="5" hidden="1">{#N/A,#N/A,FALSE,"기안지";#N/A,#N/A,FALSE,"통신지"}</definedName>
    <definedName name="ㄱ" localSheetId="13" hidden="1">{#N/A,#N/A,FALSE,"기안지";#N/A,#N/A,FALSE,"통신지"}</definedName>
    <definedName name="ㄱ" localSheetId="14" hidden="1">{#N/A,#N/A,FALSE,"기안지";#N/A,#N/A,FALSE,"통신지"}</definedName>
    <definedName name="ㄱ" localSheetId="15" hidden="1">{#N/A,#N/A,FALSE,"기안지";#N/A,#N/A,FALSE,"통신지"}</definedName>
    <definedName name="ㄱ" hidden="1">{#N/A,#N/A,FALSE,"기안지";#N/A,#N/A,FALSE,"통신지"}</definedName>
    <definedName name="ㄱㄷㄱㄷㄱㄱㅎㄺㄷ" localSheetId="3" hidden="1">{"'장비'!$A$3:$M$12"}</definedName>
    <definedName name="ㄱㄷㄱㄷㄱㄱㅎㄺㄷ" localSheetId="2" hidden="1">{"'장비'!$A$3:$M$12"}</definedName>
    <definedName name="ㄱㄷㄱㄷㄱㄱㅎㄺㄷ" localSheetId="4" hidden="1">{"'장비'!$A$3:$M$12"}</definedName>
    <definedName name="ㄱㄷㄱㄷㄱㄱㅎㄺㄷ" localSheetId="16" hidden="1">{"'장비'!$A$3:$M$12"}</definedName>
    <definedName name="ㄱㄷㄱㄷㄱㄱㅎㄺㄷ" localSheetId="21" hidden="1">{"'장비'!$A$3:$M$12"}</definedName>
    <definedName name="ㄱㄷㄱㄷㄱㄱㅎㄺㄷ" localSheetId="5" hidden="1">{"'장비'!$A$3:$M$12"}</definedName>
    <definedName name="ㄱㄷㄱㄷㄱㄱㅎㄺㄷ" localSheetId="13" hidden="1">{"'장비'!$A$3:$M$12"}</definedName>
    <definedName name="ㄱㄷㄱㄷㄱㄱㅎㄺㄷ" localSheetId="14" hidden="1">{"'장비'!$A$3:$M$12"}</definedName>
    <definedName name="ㄱㄷㄱㄷㄱㄱㅎㄺㄷ" localSheetId="15" hidden="1">{"'장비'!$A$3:$M$12"}</definedName>
    <definedName name="ㄱㄷㄱㄷㄱㄱㅎㄺㄷ" hidden="1">{"'장비'!$A$3:$M$12"}</definedName>
    <definedName name="ㄱ미" localSheetId="3" hidden="1">{#N/A,#N/A,TRUE,"Basic";#N/A,#N/A,TRUE,"EXT-TABLE";#N/A,#N/A,TRUE,"STEEL";#N/A,#N/A,TRUE,"INT-Table";#N/A,#N/A,TRUE,"STEEL";#N/A,#N/A,TRUE,"Door"}</definedName>
    <definedName name="ㄱ미" localSheetId="2" hidden="1">{#N/A,#N/A,TRUE,"Basic";#N/A,#N/A,TRUE,"EXT-TABLE";#N/A,#N/A,TRUE,"STEEL";#N/A,#N/A,TRUE,"INT-Table";#N/A,#N/A,TRUE,"STEEL";#N/A,#N/A,TRUE,"Door"}</definedName>
    <definedName name="ㄱ미" localSheetId="4" hidden="1">{#N/A,#N/A,TRUE,"Basic";#N/A,#N/A,TRUE,"EXT-TABLE";#N/A,#N/A,TRUE,"STEEL";#N/A,#N/A,TRUE,"INT-Table";#N/A,#N/A,TRUE,"STEEL";#N/A,#N/A,TRUE,"Door"}</definedName>
    <definedName name="ㄱ미" localSheetId="16" hidden="1">{#N/A,#N/A,TRUE,"Basic";#N/A,#N/A,TRUE,"EXT-TABLE";#N/A,#N/A,TRUE,"STEEL";#N/A,#N/A,TRUE,"INT-Table";#N/A,#N/A,TRUE,"STEEL";#N/A,#N/A,TRUE,"Door"}</definedName>
    <definedName name="ㄱ미" localSheetId="21" hidden="1">{#N/A,#N/A,TRUE,"Basic";#N/A,#N/A,TRUE,"EXT-TABLE";#N/A,#N/A,TRUE,"STEEL";#N/A,#N/A,TRUE,"INT-Table";#N/A,#N/A,TRUE,"STEEL";#N/A,#N/A,TRUE,"Door"}</definedName>
    <definedName name="ㄱ미" localSheetId="5" hidden="1">{#N/A,#N/A,TRUE,"Basic";#N/A,#N/A,TRUE,"EXT-TABLE";#N/A,#N/A,TRUE,"STEEL";#N/A,#N/A,TRUE,"INT-Table";#N/A,#N/A,TRUE,"STEEL";#N/A,#N/A,TRUE,"Door"}</definedName>
    <definedName name="ㄱ미" localSheetId="13" hidden="1">{#N/A,#N/A,TRUE,"Basic";#N/A,#N/A,TRUE,"EXT-TABLE";#N/A,#N/A,TRUE,"STEEL";#N/A,#N/A,TRUE,"INT-Table";#N/A,#N/A,TRUE,"STEEL";#N/A,#N/A,TRUE,"Door"}</definedName>
    <definedName name="ㄱ미" localSheetId="14" hidden="1">{#N/A,#N/A,TRUE,"Basic";#N/A,#N/A,TRUE,"EXT-TABLE";#N/A,#N/A,TRUE,"STEEL";#N/A,#N/A,TRUE,"INT-Table";#N/A,#N/A,TRUE,"STEEL";#N/A,#N/A,TRUE,"Door"}</definedName>
    <definedName name="ㄱ미" localSheetId="15" hidden="1">{#N/A,#N/A,TRUE,"Basic";#N/A,#N/A,TRUE,"EXT-TABLE";#N/A,#N/A,TRUE,"STEEL";#N/A,#N/A,TRUE,"INT-Table";#N/A,#N/A,TRUE,"STEEL";#N/A,#N/A,TRUE,"Door"}</definedName>
    <definedName name="ㄱ미" hidden="1">{#N/A,#N/A,TRUE,"Basic";#N/A,#N/A,TRUE,"EXT-TABLE";#N/A,#N/A,TRUE,"STEEL";#N/A,#N/A,TRUE,"INT-Table";#N/A,#N/A,TRUE,"STEEL";#N/A,#N/A,TRUE,"Door"}</definedName>
    <definedName name="ㄱ미_1" localSheetId="3" hidden="1">{#N/A,#N/A,TRUE,"Basic";#N/A,#N/A,TRUE,"EXT-TABLE";#N/A,#N/A,TRUE,"STEEL";#N/A,#N/A,TRUE,"INT-Table";#N/A,#N/A,TRUE,"STEEL";#N/A,#N/A,TRUE,"Door"}</definedName>
    <definedName name="ㄱ미_1" localSheetId="2" hidden="1">{#N/A,#N/A,TRUE,"Basic";#N/A,#N/A,TRUE,"EXT-TABLE";#N/A,#N/A,TRUE,"STEEL";#N/A,#N/A,TRUE,"INT-Table";#N/A,#N/A,TRUE,"STEEL";#N/A,#N/A,TRUE,"Door"}</definedName>
    <definedName name="ㄱ미_1" localSheetId="4" hidden="1">{#N/A,#N/A,TRUE,"Basic";#N/A,#N/A,TRUE,"EXT-TABLE";#N/A,#N/A,TRUE,"STEEL";#N/A,#N/A,TRUE,"INT-Table";#N/A,#N/A,TRUE,"STEEL";#N/A,#N/A,TRUE,"Door"}</definedName>
    <definedName name="ㄱ미_1" localSheetId="16" hidden="1">{#N/A,#N/A,TRUE,"Basic";#N/A,#N/A,TRUE,"EXT-TABLE";#N/A,#N/A,TRUE,"STEEL";#N/A,#N/A,TRUE,"INT-Table";#N/A,#N/A,TRUE,"STEEL";#N/A,#N/A,TRUE,"Door"}</definedName>
    <definedName name="ㄱ미_1" localSheetId="21" hidden="1">{#N/A,#N/A,TRUE,"Basic";#N/A,#N/A,TRUE,"EXT-TABLE";#N/A,#N/A,TRUE,"STEEL";#N/A,#N/A,TRUE,"INT-Table";#N/A,#N/A,TRUE,"STEEL";#N/A,#N/A,TRUE,"Door"}</definedName>
    <definedName name="ㄱ미_1" localSheetId="5" hidden="1">{#N/A,#N/A,TRUE,"Basic";#N/A,#N/A,TRUE,"EXT-TABLE";#N/A,#N/A,TRUE,"STEEL";#N/A,#N/A,TRUE,"INT-Table";#N/A,#N/A,TRUE,"STEEL";#N/A,#N/A,TRUE,"Door"}</definedName>
    <definedName name="ㄱ미_1" localSheetId="13" hidden="1">{#N/A,#N/A,TRUE,"Basic";#N/A,#N/A,TRUE,"EXT-TABLE";#N/A,#N/A,TRUE,"STEEL";#N/A,#N/A,TRUE,"INT-Table";#N/A,#N/A,TRUE,"STEEL";#N/A,#N/A,TRUE,"Door"}</definedName>
    <definedName name="ㄱ미_1" localSheetId="14" hidden="1">{#N/A,#N/A,TRUE,"Basic";#N/A,#N/A,TRUE,"EXT-TABLE";#N/A,#N/A,TRUE,"STEEL";#N/A,#N/A,TRUE,"INT-Table";#N/A,#N/A,TRUE,"STEEL";#N/A,#N/A,TRUE,"Door"}</definedName>
    <definedName name="ㄱ미_1" localSheetId="15" hidden="1">{#N/A,#N/A,TRUE,"Basic";#N/A,#N/A,TRUE,"EXT-TABLE";#N/A,#N/A,TRUE,"STEEL";#N/A,#N/A,TRUE,"INT-Table";#N/A,#N/A,TRUE,"STEEL";#N/A,#N/A,TRUE,"Door"}</definedName>
    <definedName name="ㄱ미_1" hidden="1">{#N/A,#N/A,TRUE,"Basic";#N/A,#N/A,TRUE,"EXT-TABLE";#N/A,#N/A,TRUE,"STEEL";#N/A,#N/A,TRUE,"INT-Table";#N/A,#N/A,TRUE,"STEEL";#N/A,#N/A,TRUE,"Door"}</definedName>
    <definedName name="ㄱ미_1_1" localSheetId="3" hidden="1">{#N/A,#N/A,TRUE,"Basic";#N/A,#N/A,TRUE,"EXT-TABLE";#N/A,#N/A,TRUE,"STEEL";#N/A,#N/A,TRUE,"INT-Table";#N/A,#N/A,TRUE,"STEEL";#N/A,#N/A,TRUE,"Door"}</definedName>
    <definedName name="ㄱ미_1_1" localSheetId="2" hidden="1">{#N/A,#N/A,TRUE,"Basic";#N/A,#N/A,TRUE,"EXT-TABLE";#N/A,#N/A,TRUE,"STEEL";#N/A,#N/A,TRUE,"INT-Table";#N/A,#N/A,TRUE,"STEEL";#N/A,#N/A,TRUE,"Door"}</definedName>
    <definedName name="ㄱ미_1_1" localSheetId="4" hidden="1">{#N/A,#N/A,TRUE,"Basic";#N/A,#N/A,TRUE,"EXT-TABLE";#N/A,#N/A,TRUE,"STEEL";#N/A,#N/A,TRUE,"INT-Table";#N/A,#N/A,TRUE,"STEEL";#N/A,#N/A,TRUE,"Door"}</definedName>
    <definedName name="ㄱ미_1_1" localSheetId="16" hidden="1">{#N/A,#N/A,TRUE,"Basic";#N/A,#N/A,TRUE,"EXT-TABLE";#N/A,#N/A,TRUE,"STEEL";#N/A,#N/A,TRUE,"INT-Table";#N/A,#N/A,TRUE,"STEEL";#N/A,#N/A,TRUE,"Door"}</definedName>
    <definedName name="ㄱ미_1_1" localSheetId="21" hidden="1">{#N/A,#N/A,TRUE,"Basic";#N/A,#N/A,TRUE,"EXT-TABLE";#N/A,#N/A,TRUE,"STEEL";#N/A,#N/A,TRUE,"INT-Table";#N/A,#N/A,TRUE,"STEEL";#N/A,#N/A,TRUE,"Door"}</definedName>
    <definedName name="ㄱ미_1_1" localSheetId="5" hidden="1">{#N/A,#N/A,TRUE,"Basic";#N/A,#N/A,TRUE,"EXT-TABLE";#N/A,#N/A,TRUE,"STEEL";#N/A,#N/A,TRUE,"INT-Table";#N/A,#N/A,TRUE,"STEEL";#N/A,#N/A,TRUE,"Door"}</definedName>
    <definedName name="ㄱ미_1_1" localSheetId="13" hidden="1">{#N/A,#N/A,TRUE,"Basic";#N/A,#N/A,TRUE,"EXT-TABLE";#N/A,#N/A,TRUE,"STEEL";#N/A,#N/A,TRUE,"INT-Table";#N/A,#N/A,TRUE,"STEEL";#N/A,#N/A,TRUE,"Door"}</definedName>
    <definedName name="ㄱ미_1_1" localSheetId="14" hidden="1">{#N/A,#N/A,TRUE,"Basic";#N/A,#N/A,TRUE,"EXT-TABLE";#N/A,#N/A,TRUE,"STEEL";#N/A,#N/A,TRUE,"INT-Table";#N/A,#N/A,TRUE,"STEEL";#N/A,#N/A,TRUE,"Door"}</definedName>
    <definedName name="ㄱ미_1_1" localSheetId="15" hidden="1">{#N/A,#N/A,TRUE,"Basic";#N/A,#N/A,TRUE,"EXT-TABLE";#N/A,#N/A,TRUE,"STEEL";#N/A,#N/A,TRUE,"INT-Table";#N/A,#N/A,TRUE,"STEEL";#N/A,#N/A,TRUE,"Door"}</definedName>
    <definedName name="ㄱ미_1_1" hidden="1">{#N/A,#N/A,TRUE,"Basic";#N/A,#N/A,TRUE,"EXT-TABLE";#N/A,#N/A,TRUE,"STEEL";#N/A,#N/A,TRUE,"INT-Table";#N/A,#N/A,TRUE,"STEEL";#N/A,#N/A,TRUE,"Door"}</definedName>
    <definedName name="ㄱ미_1_2" localSheetId="3" hidden="1">{#N/A,#N/A,TRUE,"Basic";#N/A,#N/A,TRUE,"EXT-TABLE";#N/A,#N/A,TRUE,"STEEL";#N/A,#N/A,TRUE,"INT-Table";#N/A,#N/A,TRUE,"STEEL";#N/A,#N/A,TRUE,"Door"}</definedName>
    <definedName name="ㄱ미_1_2" localSheetId="2" hidden="1">{#N/A,#N/A,TRUE,"Basic";#N/A,#N/A,TRUE,"EXT-TABLE";#N/A,#N/A,TRUE,"STEEL";#N/A,#N/A,TRUE,"INT-Table";#N/A,#N/A,TRUE,"STEEL";#N/A,#N/A,TRUE,"Door"}</definedName>
    <definedName name="ㄱ미_1_2" localSheetId="4" hidden="1">{#N/A,#N/A,TRUE,"Basic";#N/A,#N/A,TRUE,"EXT-TABLE";#N/A,#N/A,TRUE,"STEEL";#N/A,#N/A,TRUE,"INT-Table";#N/A,#N/A,TRUE,"STEEL";#N/A,#N/A,TRUE,"Door"}</definedName>
    <definedName name="ㄱ미_1_2" localSheetId="16" hidden="1">{#N/A,#N/A,TRUE,"Basic";#N/A,#N/A,TRUE,"EXT-TABLE";#N/A,#N/A,TRUE,"STEEL";#N/A,#N/A,TRUE,"INT-Table";#N/A,#N/A,TRUE,"STEEL";#N/A,#N/A,TRUE,"Door"}</definedName>
    <definedName name="ㄱ미_1_2" localSheetId="21" hidden="1">{#N/A,#N/A,TRUE,"Basic";#N/A,#N/A,TRUE,"EXT-TABLE";#N/A,#N/A,TRUE,"STEEL";#N/A,#N/A,TRUE,"INT-Table";#N/A,#N/A,TRUE,"STEEL";#N/A,#N/A,TRUE,"Door"}</definedName>
    <definedName name="ㄱ미_1_2" localSheetId="5" hidden="1">{#N/A,#N/A,TRUE,"Basic";#N/A,#N/A,TRUE,"EXT-TABLE";#N/A,#N/A,TRUE,"STEEL";#N/A,#N/A,TRUE,"INT-Table";#N/A,#N/A,TRUE,"STEEL";#N/A,#N/A,TRUE,"Door"}</definedName>
    <definedName name="ㄱ미_1_2" localSheetId="13" hidden="1">{#N/A,#N/A,TRUE,"Basic";#N/A,#N/A,TRUE,"EXT-TABLE";#N/A,#N/A,TRUE,"STEEL";#N/A,#N/A,TRUE,"INT-Table";#N/A,#N/A,TRUE,"STEEL";#N/A,#N/A,TRUE,"Door"}</definedName>
    <definedName name="ㄱ미_1_2" localSheetId="14" hidden="1">{#N/A,#N/A,TRUE,"Basic";#N/A,#N/A,TRUE,"EXT-TABLE";#N/A,#N/A,TRUE,"STEEL";#N/A,#N/A,TRUE,"INT-Table";#N/A,#N/A,TRUE,"STEEL";#N/A,#N/A,TRUE,"Door"}</definedName>
    <definedName name="ㄱ미_1_2" localSheetId="15" hidden="1">{#N/A,#N/A,TRUE,"Basic";#N/A,#N/A,TRUE,"EXT-TABLE";#N/A,#N/A,TRUE,"STEEL";#N/A,#N/A,TRUE,"INT-Table";#N/A,#N/A,TRUE,"STEEL";#N/A,#N/A,TRUE,"Door"}</definedName>
    <definedName name="ㄱ미_1_2" hidden="1">{#N/A,#N/A,TRUE,"Basic";#N/A,#N/A,TRUE,"EXT-TABLE";#N/A,#N/A,TRUE,"STEEL";#N/A,#N/A,TRUE,"INT-Table";#N/A,#N/A,TRUE,"STEEL";#N/A,#N/A,TRUE,"Door"}</definedName>
    <definedName name="ㄱ미_2" localSheetId="3" hidden="1">{#N/A,#N/A,TRUE,"Basic";#N/A,#N/A,TRUE,"EXT-TABLE";#N/A,#N/A,TRUE,"STEEL";#N/A,#N/A,TRUE,"INT-Table";#N/A,#N/A,TRUE,"STEEL";#N/A,#N/A,TRUE,"Door"}</definedName>
    <definedName name="ㄱ미_2" localSheetId="2" hidden="1">{#N/A,#N/A,TRUE,"Basic";#N/A,#N/A,TRUE,"EXT-TABLE";#N/A,#N/A,TRUE,"STEEL";#N/A,#N/A,TRUE,"INT-Table";#N/A,#N/A,TRUE,"STEEL";#N/A,#N/A,TRUE,"Door"}</definedName>
    <definedName name="ㄱ미_2" localSheetId="4" hidden="1">{#N/A,#N/A,TRUE,"Basic";#N/A,#N/A,TRUE,"EXT-TABLE";#N/A,#N/A,TRUE,"STEEL";#N/A,#N/A,TRUE,"INT-Table";#N/A,#N/A,TRUE,"STEEL";#N/A,#N/A,TRUE,"Door"}</definedName>
    <definedName name="ㄱ미_2" localSheetId="16" hidden="1">{#N/A,#N/A,TRUE,"Basic";#N/A,#N/A,TRUE,"EXT-TABLE";#N/A,#N/A,TRUE,"STEEL";#N/A,#N/A,TRUE,"INT-Table";#N/A,#N/A,TRUE,"STEEL";#N/A,#N/A,TRUE,"Door"}</definedName>
    <definedName name="ㄱ미_2" localSheetId="21" hidden="1">{#N/A,#N/A,TRUE,"Basic";#N/A,#N/A,TRUE,"EXT-TABLE";#N/A,#N/A,TRUE,"STEEL";#N/A,#N/A,TRUE,"INT-Table";#N/A,#N/A,TRUE,"STEEL";#N/A,#N/A,TRUE,"Door"}</definedName>
    <definedName name="ㄱ미_2" localSheetId="5" hidden="1">{#N/A,#N/A,TRUE,"Basic";#N/A,#N/A,TRUE,"EXT-TABLE";#N/A,#N/A,TRUE,"STEEL";#N/A,#N/A,TRUE,"INT-Table";#N/A,#N/A,TRUE,"STEEL";#N/A,#N/A,TRUE,"Door"}</definedName>
    <definedName name="ㄱ미_2" localSheetId="13" hidden="1">{#N/A,#N/A,TRUE,"Basic";#N/A,#N/A,TRUE,"EXT-TABLE";#N/A,#N/A,TRUE,"STEEL";#N/A,#N/A,TRUE,"INT-Table";#N/A,#N/A,TRUE,"STEEL";#N/A,#N/A,TRUE,"Door"}</definedName>
    <definedName name="ㄱ미_2" localSheetId="14" hidden="1">{#N/A,#N/A,TRUE,"Basic";#N/A,#N/A,TRUE,"EXT-TABLE";#N/A,#N/A,TRUE,"STEEL";#N/A,#N/A,TRUE,"INT-Table";#N/A,#N/A,TRUE,"STEEL";#N/A,#N/A,TRUE,"Door"}</definedName>
    <definedName name="ㄱ미_2" localSheetId="15" hidden="1">{#N/A,#N/A,TRUE,"Basic";#N/A,#N/A,TRUE,"EXT-TABLE";#N/A,#N/A,TRUE,"STEEL";#N/A,#N/A,TRUE,"INT-Table";#N/A,#N/A,TRUE,"STEEL";#N/A,#N/A,TRUE,"Door"}</definedName>
    <definedName name="ㄱ미_2" hidden="1">{#N/A,#N/A,TRUE,"Basic";#N/A,#N/A,TRUE,"EXT-TABLE";#N/A,#N/A,TRUE,"STEEL";#N/A,#N/A,TRUE,"INT-Table";#N/A,#N/A,TRUE,"STEEL";#N/A,#N/A,TRUE,"Door"}</definedName>
    <definedName name="ㄱ미_2_1" localSheetId="3" hidden="1">{#N/A,#N/A,TRUE,"Basic";#N/A,#N/A,TRUE,"EXT-TABLE";#N/A,#N/A,TRUE,"STEEL";#N/A,#N/A,TRUE,"INT-Table";#N/A,#N/A,TRUE,"STEEL";#N/A,#N/A,TRUE,"Door"}</definedName>
    <definedName name="ㄱ미_2_1" localSheetId="2" hidden="1">{#N/A,#N/A,TRUE,"Basic";#N/A,#N/A,TRUE,"EXT-TABLE";#N/A,#N/A,TRUE,"STEEL";#N/A,#N/A,TRUE,"INT-Table";#N/A,#N/A,TRUE,"STEEL";#N/A,#N/A,TRUE,"Door"}</definedName>
    <definedName name="ㄱ미_2_1" localSheetId="4" hidden="1">{#N/A,#N/A,TRUE,"Basic";#N/A,#N/A,TRUE,"EXT-TABLE";#N/A,#N/A,TRUE,"STEEL";#N/A,#N/A,TRUE,"INT-Table";#N/A,#N/A,TRUE,"STEEL";#N/A,#N/A,TRUE,"Door"}</definedName>
    <definedName name="ㄱ미_2_1" localSheetId="16" hidden="1">{#N/A,#N/A,TRUE,"Basic";#N/A,#N/A,TRUE,"EXT-TABLE";#N/A,#N/A,TRUE,"STEEL";#N/A,#N/A,TRUE,"INT-Table";#N/A,#N/A,TRUE,"STEEL";#N/A,#N/A,TRUE,"Door"}</definedName>
    <definedName name="ㄱ미_2_1" localSheetId="21" hidden="1">{#N/A,#N/A,TRUE,"Basic";#N/A,#N/A,TRUE,"EXT-TABLE";#N/A,#N/A,TRUE,"STEEL";#N/A,#N/A,TRUE,"INT-Table";#N/A,#N/A,TRUE,"STEEL";#N/A,#N/A,TRUE,"Door"}</definedName>
    <definedName name="ㄱ미_2_1" localSheetId="5" hidden="1">{#N/A,#N/A,TRUE,"Basic";#N/A,#N/A,TRUE,"EXT-TABLE";#N/A,#N/A,TRUE,"STEEL";#N/A,#N/A,TRUE,"INT-Table";#N/A,#N/A,TRUE,"STEEL";#N/A,#N/A,TRUE,"Door"}</definedName>
    <definedName name="ㄱ미_2_1" localSheetId="13" hidden="1">{#N/A,#N/A,TRUE,"Basic";#N/A,#N/A,TRUE,"EXT-TABLE";#N/A,#N/A,TRUE,"STEEL";#N/A,#N/A,TRUE,"INT-Table";#N/A,#N/A,TRUE,"STEEL";#N/A,#N/A,TRUE,"Door"}</definedName>
    <definedName name="ㄱ미_2_1" localSheetId="14" hidden="1">{#N/A,#N/A,TRUE,"Basic";#N/A,#N/A,TRUE,"EXT-TABLE";#N/A,#N/A,TRUE,"STEEL";#N/A,#N/A,TRUE,"INT-Table";#N/A,#N/A,TRUE,"STEEL";#N/A,#N/A,TRUE,"Door"}</definedName>
    <definedName name="ㄱ미_2_1" localSheetId="15" hidden="1">{#N/A,#N/A,TRUE,"Basic";#N/A,#N/A,TRUE,"EXT-TABLE";#N/A,#N/A,TRUE,"STEEL";#N/A,#N/A,TRUE,"INT-Table";#N/A,#N/A,TRUE,"STEEL";#N/A,#N/A,TRUE,"Door"}</definedName>
    <definedName name="ㄱ미_2_1" hidden="1">{#N/A,#N/A,TRUE,"Basic";#N/A,#N/A,TRUE,"EXT-TABLE";#N/A,#N/A,TRUE,"STEEL";#N/A,#N/A,TRUE,"INT-Table";#N/A,#N/A,TRUE,"STEEL";#N/A,#N/A,TRUE,"Door"}</definedName>
    <definedName name="ㄱ미_2_2" localSheetId="3" hidden="1">{#N/A,#N/A,TRUE,"Basic";#N/A,#N/A,TRUE,"EXT-TABLE";#N/A,#N/A,TRUE,"STEEL";#N/A,#N/A,TRUE,"INT-Table";#N/A,#N/A,TRUE,"STEEL";#N/A,#N/A,TRUE,"Door"}</definedName>
    <definedName name="ㄱ미_2_2" localSheetId="2" hidden="1">{#N/A,#N/A,TRUE,"Basic";#N/A,#N/A,TRUE,"EXT-TABLE";#N/A,#N/A,TRUE,"STEEL";#N/A,#N/A,TRUE,"INT-Table";#N/A,#N/A,TRUE,"STEEL";#N/A,#N/A,TRUE,"Door"}</definedName>
    <definedName name="ㄱ미_2_2" localSheetId="4" hidden="1">{#N/A,#N/A,TRUE,"Basic";#N/A,#N/A,TRUE,"EXT-TABLE";#N/A,#N/A,TRUE,"STEEL";#N/A,#N/A,TRUE,"INT-Table";#N/A,#N/A,TRUE,"STEEL";#N/A,#N/A,TRUE,"Door"}</definedName>
    <definedName name="ㄱ미_2_2" localSheetId="16" hidden="1">{#N/A,#N/A,TRUE,"Basic";#N/A,#N/A,TRUE,"EXT-TABLE";#N/A,#N/A,TRUE,"STEEL";#N/A,#N/A,TRUE,"INT-Table";#N/A,#N/A,TRUE,"STEEL";#N/A,#N/A,TRUE,"Door"}</definedName>
    <definedName name="ㄱ미_2_2" localSheetId="21" hidden="1">{#N/A,#N/A,TRUE,"Basic";#N/A,#N/A,TRUE,"EXT-TABLE";#N/A,#N/A,TRUE,"STEEL";#N/A,#N/A,TRUE,"INT-Table";#N/A,#N/A,TRUE,"STEEL";#N/A,#N/A,TRUE,"Door"}</definedName>
    <definedName name="ㄱ미_2_2" localSheetId="5" hidden="1">{#N/A,#N/A,TRUE,"Basic";#N/A,#N/A,TRUE,"EXT-TABLE";#N/A,#N/A,TRUE,"STEEL";#N/A,#N/A,TRUE,"INT-Table";#N/A,#N/A,TRUE,"STEEL";#N/A,#N/A,TRUE,"Door"}</definedName>
    <definedName name="ㄱ미_2_2" localSheetId="13" hidden="1">{#N/A,#N/A,TRUE,"Basic";#N/A,#N/A,TRUE,"EXT-TABLE";#N/A,#N/A,TRUE,"STEEL";#N/A,#N/A,TRUE,"INT-Table";#N/A,#N/A,TRUE,"STEEL";#N/A,#N/A,TRUE,"Door"}</definedName>
    <definedName name="ㄱ미_2_2" localSheetId="14" hidden="1">{#N/A,#N/A,TRUE,"Basic";#N/A,#N/A,TRUE,"EXT-TABLE";#N/A,#N/A,TRUE,"STEEL";#N/A,#N/A,TRUE,"INT-Table";#N/A,#N/A,TRUE,"STEEL";#N/A,#N/A,TRUE,"Door"}</definedName>
    <definedName name="ㄱ미_2_2" localSheetId="15" hidden="1">{#N/A,#N/A,TRUE,"Basic";#N/A,#N/A,TRUE,"EXT-TABLE";#N/A,#N/A,TRUE,"STEEL";#N/A,#N/A,TRUE,"INT-Table";#N/A,#N/A,TRUE,"STEEL";#N/A,#N/A,TRUE,"Door"}</definedName>
    <definedName name="ㄱ미_2_2" hidden="1">{#N/A,#N/A,TRUE,"Basic";#N/A,#N/A,TRUE,"EXT-TABLE";#N/A,#N/A,TRUE,"STEEL";#N/A,#N/A,TRUE,"INT-Table";#N/A,#N/A,TRUE,"STEEL";#N/A,#N/A,TRUE,"Door"}</definedName>
    <definedName name="ㄱ미_3" localSheetId="3" hidden="1">{#N/A,#N/A,TRUE,"Basic";#N/A,#N/A,TRUE,"EXT-TABLE";#N/A,#N/A,TRUE,"STEEL";#N/A,#N/A,TRUE,"INT-Table";#N/A,#N/A,TRUE,"STEEL";#N/A,#N/A,TRUE,"Door"}</definedName>
    <definedName name="ㄱ미_3" localSheetId="2" hidden="1">{#N/A,#N/A,TRUE,"Basic";#N/A,#N/A,TRUE,"EXT-TABLE";#N/A,#N/A,TRUE,"STEEL";#N/A,#N/A,TRUE,"INT-Table";#N/A,#N/A,TRUE,"STEEL";#N/A,#N/A,TRUE,"Door"}</definedName>
    <definedName name="ㄱ미_3" localSheetId="4" hidden="1">{#N/A,#N/A,TRUE,"Basic";#N/A,#N/A,TRUE,"EXT-TABLE";#N/A,#N/A,TRUE,"STEEL";#N/A,#N/A,TRUE,"INT-Table";#N/A,#N/A,TRUE,"STEEL";#N/A,#N/A,TRUE,"Door"}</definedName>
    <definedName name="ㄱ미_3" localSheetId="16" hidden="1">{#N/A,#N/A,TRUE,"Basic";#N/A,#N/A,TRUE,"EXT-TABLE";#N/A,#N/A,TRUE,"STEEL";#N/A,#N/A,TRUE,"INT-Table";#N/A,#N/A,TRUE,"STEEL";#N/A,#N/A,TRUE,"Door"}</definedName>
    <definedName name="ㄱ미_3" localSheetId="21" hidden="1">{#N/A,#N/A,TRUE,"Basic";#N/A,#N/A,TRUE,"EXT-TABLE";#N/A,#N/A,TRUE,"STEEL";#N/A,#N/A,TRUE,"INT-Table";#N/A,#N/A,TRUE,"STEEL";#N/A,#N/A,TRUE,"Door"}</definedName>
    <definedName name="ㄱ미_3" localSheetId="5" hidden="1">{#N/A,#N/A,TRUE,"Basic";#N/A,#N/A,TRUE,"EXT-TABLE";#N/A,#N/A,TRUE,"STEEL";#N/A,#N/A,TRUE,"INT-Table";#N/A,#N/A,TRUE,"STEEL";#N/A,#N/A,TRUE,"Door"}</definedName>
    <definedName name="ㄱ미_3" localSheetId="13" hidden="1">{#N/A,#N/A,TRUE,"Basic";#N/A,#N/A,TRUE,"EXT-TABLE";#N/A,#N/A,TRUE,"STEEL";#N/A,#N/A,TRUE,"INT-Table";#N/A,#N/A,TRUE,"STEEL";#N/A,#N/A,TRUE,"Door"}</definedName>
    <definedName name="ㄱ미_3" localSheetId="14" hidden="1">{#N/A,#N/A,TRUE,"Basic";#N/A,#N/A,TRUE,"EXT-TABLE";#N/A,#N/A,TRUE,"STEEL";#N/A,#N/A,TRUE,"INT-Table";#N/A,#N/A,TRUE,"STEEL";#N/A,#N/A,TRUE,"Door"}</definedName>
    <definedName name="ㄱ미_3" localSheetId="15" hidden="1">{#N/A,#N/A,TRUE,"Basic";#N/A,#N/A,TRUE,"EXT-TABLE";#N/A,#N/A,TRUE,"STEEL";#N/A,#N/A,TRUE,"INT-Table";#N/A,#N/A,TRUE,"STEEL";#N/A,#N/A,TRUE,"Door"}</definedName>
    <definedName name="ㄱ미_3" hidden="1">{#N/A,#N/A,TRUE,"Basic";#N/A,#N/A,TRUE,"EXT-TABLE";#N/A,#N/A,TRUE,"STEEL";#N/A,#N/A,TRUE,"INT-Table";#N/A,#N/A,TRUE,"STEEL";#N/A,#N/A,TRUE,"Door"}</definedName>
    <definedName name="ㄱ미_3_1" localSheetId="3" hidden="1">{#N/A,#N/A,TRUE,"Basic";#N/A,#N/A,TRUE,"EXT-TABLE";#N/A,#N/A,TRUE,"STEEL";#N/A,#N/A,TRUE,"INT-Table";#N/A,#N/A,TRUE,"STEEL";#N/A,#N/A,TRUE,"Door"}</definedName>
    <definedName name="ㄱ미_3_1" localSheetId="2" hidden="1">{#N/A,#N/A,TRUE,"Basic";#N/A,#N/A,TRUE,"EXT-TABLE";#N/A,#N/A,TRUE,"STEEL";#N/A,#N/A,TRUE,"INT-Table";#N/A,#N/A,TRUE,"STEEL";#N/A,#N/A,TRUE,"Door"}</definedName>
    <definedName name="ㄱ미_3_1" localSheetId="4" hidden="1">{#N/A,#N/A,TRUE,"Basic";#N/A,#N/A,TRUE,"EXT-TABLE";#N/A,#N/A,TRUE,"STEEL";#N/A,#N/A,TRUE,"INT-Table";#N/A,#N/A,TRUE,"STEEL";#N/A,#N/A,TRUE,"Door"}</definedName>
    <definedName name="ㄱ미_3_1" localSheetId="16" hidden="1">{#N/A,#N/A,TRUE,"Basic";#N/A,#N/A,TRUE,"EXT-TABLE";#N/A,#N/A,TRUE,"STEEL";#N/A,#N/A,TRUE,"INT-Table";#N/A,#N/A,TRUE,"STEEL";#N/A,#N/A,TRUE,"Door"}</definedName>
    <definedName name="ㄱ미_3_1" localSheetId="21" hidden="1">{#N/A,#N/A,TRUE,"Basic";#N/A,#N/A,TRUE,"EXT-TABLE";#N/A,#N/A,TRUE,"STEEL";#N/A,#N/A,TRUE,"INT-Table";#N/A,#N/A,TRUE,"STEEL";#N/A,#N/A,TRUE,"Door"}</definedName>
    <definedName name="ㄱ미_3_1" localSheetId="5" hidden="1">{#N/A,#N/A,TRUE,"Basic";#N/A,#N/A,TRUE,"EXT-TABLE";#N/A,#N/A,TRUE,"STEEL";#N/A,#N/A,TRUE,"INT-Table";#N/A,#N/A,TRUE,"STEEL";#N/A,#N/A,TRUE,"Door"}</definedName>
    <definedName name="ㄱ미_3_1" localSheetId="13" hidden="1">{#N/A,#N/A,TRUE,"Basic";#N/A,#N/A,TRUE,"EXT-TABLE";#N/A,#N/A,TRUE,"STEEL";#N/A,#N/A,TRUE,"INT-Table";#N/A,#N/A,TRUE,"STEEL";#N/A,#N/A,TRUE,"Door"}</definedName>
    <definedName name="ㄱ미_3_1" localSheetId="14" hidden="1">{#N/A,#N/A,TRUE,"Basic";#N/A,#N/A,TRUE,"EXT-TABLE";#N/A,#N/A,TRUE,"STEEL";#N/A,#N/A,TRUE,"INT-Table";#N/A,#N/A,TRUE,"STEEL";#N/A,#N/A,TRUE,"Door"}</definedName>
    <definedName name="ㄱ미_3_1" localSheetId="15" hidden="1">{#N/A,#N/A,TRUE,"Basic";#N/A,#N/A,TRUE,"EXT-TABLE";#N/A,#N/A,TRUE,"STEEL";#N/A,#N/A,TRUE,"INT-Table";#N/A,#N/A,TRUE,"STEEL";#N/A,#N/A,TRUE,"Door"}</definedName>
    <definedName name="ㄱ미_3_1" hidden="1">{#N/A,#N/A,TRUE,"Basic";#N/A,#N/A,TRUE,"EXT-TABLE";#N/A,#N/A,TRUE,"STEEL";#N/A,#N/A,TRUE,"INT-Table";#N/A,#N/A,TRUE,"STEEL";#N/A,#N/A,TRUE,"Door"}</definedName>
    <definedName name="ㄱ미_3_2" localSheetId="3" hidden="1">{#N/A,#N/A,TRUE,"Basic";#N/A,#N/A,TRUE,"EXT-TABLE";#N/A,#N/A,TRUE,"STEEL";#N/A,#N/A,TRUE,"INT-Table";#N/A,#N/A,TRUE,"STEEL";#N/A,#N/A,TRUE,"Door"}</definedName>
    <definedName name="ㄱ미_3_2" localSheetId="2" hidden="1">{#N/A,#N/A,TRUE,"Basic";#N/A,#N/A,TRUE,"EXT-TABLE";#N/A,#N/A,TRUE,"STEEL";#N/A,#N/A,TRUE,"INT-Table";#N/A,#N/A,TRUE,"STEEL";#N/A,#N/A,TRUE,"Door"}</definedName>
    <definedName name="ㄱ미_3_2" localSheetId="4" hidden="1">{#N/A,#N/A,TRUE,"Basic";#N/A,#N/A,TRUE,"EXT-TABLE";#N/A,#N/A,TRUE,"STEEL";#N/A,#N/A,TRUE,"INT-Table";#N/A,#N/A,TRUE,"STEEL";#N/A,#N/A,TRUE,"Door"}</definedName>
    <definedName name="ㄱ미_3_2" localSheetId="16" hidden="1">{#N/A,#N/A,TRUE,"Basic";#N/A,#N/A,TRUE,"EXT-TABLE";#N/A,#N/A,TRUE,"STEEL";#N/A,#N/A,TRUE,"INT-Table";#N/A,#N/A,TRUE,"STEEL";#N/A,#N/A,TRUE,"Door"}</definedName>
    <definedName name="ㄱ미_3_2" localSheetId="21" hidden="1">{#N/A,#N/A,TRUE,"Basic";#N/A,#N/A,TRUE,"EXT-TABLE";#N/A,#N/A,TRUE,"STEEL";#N/A,#N/A,TRUE,"INT-Table";#N/A,#N/A,TRUE,"STEEL";#N/A,#N/A,TRUE,"Door"}</definedName>
    <definedName name="ㄱ미_3_2" localSheetId="5" hidden="1">{#N/A,#N/A,TRUE,"Basic";#N/A,#N/A,TRUE,"EXT-TABLE";#N/A,#N/A,TRUE,"STEEL";#N/A,#N/A,TRUE,"INT-Table";#N/A,#N/A,TRUE,"STEEL";#N/A,#N/A,TRUE,"Door"}</definedName>
    <definedName name="ㄱ미_3_2" localSheetId="13" hidden="1">{#N/A,#N/A,TRUE,"Basic";#N/A,#N/A,TRUE,"EXT-TABLE";#N/A,#N/A,TRUE,"STEEL";#N/A,#N/A,TRUE,"INT-Table";#N/A,#N/A,TRUE,"STEEL";#N/A,#N/A,TRUE,"Door"}</definedName>
    <definedName name="ㄱ미_3_2" localSheetId="14" hidden="1">{#N/A,#N/A,TRUE,"Basic";#N/A,#N/A,TRUE,"EXT-TABLE";#N/A,#N/A,TRUE,"STEEL";#N/A,#N/A,TRUE,"INT-Table";#N/A,#N/A,TRUE,"STEEL";#N/A,#N/A,TRUE,"Door"}</definedName>
    <definedName name="ㄱ미_3_2" localSheetId="15" hidden="1">{#N/A,#N/A,TRUE,"Basic";#N/A,#N/A,TRUE,"EXT-TABLE";#N/A,#N/A,TRUE,"STEEL";#N/A,#N/A,TRUE,"INT-Table";#N/A,#N/A,TRUE,"STEEL";#N/A,#N/A,TRUE,"Door"}</definedName>
    <definedName name="ㄱ미_3_2" hidden="1">{#N/A,#N/A,TRUE,"Basic";#N/A,#N/A,TRUE,"EXT-TABLE";#N/A,#N/A,TRUE,"STEEL";#N/A,#N/A,TRUE,"INT-Table";#N/A,#N/A,TRUE,"STEEL";#N/A,#N/A,TRUE,"Door"}</definedName>
    <definedName name="ㄱ미_4" localSheetId="3" hidden="1">{#N/A,#N/A,TRUE,"Basic";#N/A,#N/A,TRUE,"EXT-TABLE";#N/A,#N/A,TRUE,"STEEL";#N/A,#N/A,TRUE,"INT-Table";#N/A,#N/A,TRUE,"STEEL";#N/A,#N/A,TRUE,"Door"}</definedName>
    <definedName name="ㄱ미_4" localSheetId="2" hidden="1">{#N/A,#N/A,TRUE,"Basic";#N/A,#N/A,TRUE,"EXT-TABLE";#N/A,#N/A,TRUE,"STEEL";#N/A,#N/A,TRUE,"INT-Table";#N/A,#N/A,TRUE,"STEEL";#N/A,#N/A,TRUE,"Door"}</definedName>
    <definedName name="ㄱ미_4" localSheetId="4" hidden="1">{#N/A,#N/A,TRUE,"Basic";#N/A,#N/A,TRUE,"EXT-TABLE";#N/A,#N/A,TRUE,"STEEL";#N/A,#N/A,TRUE,"INT-Table";#N/A,#N/A,TRUE,"STEEL";#N/A,#N/A,TRUE,"Door"}</definedName>
    <definedName name="ㄱ미_4" localSheetId="16" hidden="1">{#N/A,#N/A,TRUE,"Basic";#N/A,#N/A,TRUE,"EXT-TABLE";#N/A,#N/A,TRUE,"STEEL";#N/A,#N/A,TRUE,"INT-Table";#N/A,#N/A,TRUE,"STEEL";#N/A,#N/A,TRUE,"Door"}</definedName>
    <definedName name="ㄱ미_4" localSheetId="21" hidden="1">{#N/A,#N/A,TRUE,"Basic";#N/A,#N/A,TRUE,"EXT-TABLE";#N/A,#N/A,TRUE,"STEEL";#N/A,#N/A,TRUE,"INT-Table";#N/A,#N/A,TRUE,"STEEL";#N/A,#N/A,TRUE,"Door"}</definedName>
    <definedName name="ㄱ미_4" localSheetId="5" hidden="1">{#N/A,#N/A,TRUE,"Basic";#N/A,#N/A,TRUE,"EXT-TABLE";#N/A,#N/A,TRUE,"STEEL";#N/A,#N/A,TRUE,"INT-Table";#N/A,#N/A,TRUE,"STEEL";#N/A,#N/A,TRUE,"Door"}</definedName>
    <definedName name="ㄱ미_4" localSheetId="13" hidden="1">{#N/A,#N/A,TRUE,"Basic";#N/A,#N/A,TRUE,"EXT-TABLE";#N/A,#N/A,TRUE,"STEEL";#N/A,#N/A,TRUE,"INT-Table";#N/A,#N/A,TRUE,"STEEL";#N/A,#N/A,TRUE,"Door"}</definedName>
    <definedName name="ㄱ미_4" localSheetId="14" hidden="1">{#N/A,#N/A,TRUE,"Basic";#N/A,#N/A,TRUE,"EXT-TABLE";#N/A,#N/A,TRUE,"STEEL";#N/A,#N/A,TRUE,"INT-Table";#N/A,#N/A,TRUE,"STEEL";#N/A,#N/A,TRUE,"Door"}</definedName>
    <definedName name="ㄱ미_4" localSheetId="15" hidden="1">{#N/A,#N/A,TRUE,"Basic";#N/A,#N/A,TRUE,"EXT-TABLE";#N/A,#N/A,TRUE,"STEEL";#N/A,#N/A,TRUE,"INT-Table";#N/A,#N/A,TRUE,"STEEL";#N/A,#N/A,TRUE,"Door"}</definedName>
    <definedName name="ㄱ미_4" hidden="1">{#N/A,#N/A,TRUE,"Basic";#N/A,#N/A,TRUE,"EXT-TABLE";#N/A,#N/A,TRUE,"STEEL";#N/A,#N/A,TRUE,"INT-Table";#N/A,#N/A,TRUE,"STEEL";#N/A,#N/A,TRUE,"Door"}</definedName>
    <definedName name="ㄱ미_4_1" localSheetId="3" hidden="1">{#N/A,#N/A,TRUE,"Basic";#N/A,#N/A,TRUE,"EXT-TABLE";#N/A,#N/A,TRUE,"STEEL";#N/A,#N/A,TRUE,"INT-Table";#N/A,#N/A,TRUE,"STEEL";#N/A,#N/A,TRUE,"Door"}</definedName>
    <definedName name="ㄱ미_4_1" localSheetId="2" hidden="1">{#N/A,#N/A,TRUE,"Basic";#N/A,#N/A,TRUE,"EXT-TABLE";#N/A,#N/A,TRUE,"STEEL";#N/A,#N/A,TRUE,"INT-Table";#N/A,#N/A,TRUE,"STEEL";#N/A,#N/A,TRUE,"Door"}</definedName>
    <definedName name="ㄱ미_4_1" localSheetId="4" hidden="1">{#N/A,#N/A,TRUE,"Basic";#N/A,#N/A,TRUE,"EXT-TABLE";#N/A,#N/A,TRUE,"STEEL";#N/A,#N/A,TRUE,"INT-Table";#N/A,#N/A,TRUE,"STEEL";#N/A,#N/A,TRUE,"Door"}</definedName>
    <definedName name="ㄱ미_4_1" localSheetId="16" hidden="1">{#N/A,#N/A,TRUE,"Basic";#N/A,#N/A,TRUE,"EXT-TABLE";#N/A,#N/A,TRUE,"STEEL";#N/A,#N/A,TRUE,"INT-Table";#N/A,#N/A,TRUE,"STEEL";#N/A,#N/A,TRUE,"Door"}</definedName>
    <definedName name="ㄱ미_4_1" localSheetId="21" hidden="1">{#N/A,#N/A,TRUE,"Basic";#N/A,#N/A,TRUE,"EXT-TABLE";#N/A,#N/A,TRUE,"STEEL";#N/A,#N/A,TRUE,"INT-Table";#N/A,#N/A,TRUE,"STEEL";#N/A,#N/A,TRUE,"Door"}</definedName>
    <definedName name="ㄱ미_4_1" localSheetId="5" hidden="1">{#N/A,#N/A,TRUE,"Basic";#N/A,#N/A,TRUE,"EXT-TABLE";#N/A,#N/A,TRUE,"STEEL";#N/A,#N/A,TRUE,"INT-Table";#N/A,#N/A,TRUE,"STEEL";#N/A,#N/A,TRUE,"Door"}</definedName>
    <definedName name="ㄱ미_4_1" localSheetId="13" hidden="1">{#N/A,#N/A,TRUE,"Basic";#N/A,#N/A,TRUE,"EXT-TABLE";#N/A,#N/A,TRUE,"STEEL";#N/A,#N/A,TRUE,"INT-Table";#N/A,#N/A,TRUE,"STEEL";#N/A,#N/A,TRUE,"Door"}</definedName>
    <definedName name="ㄱ미_4_1" localSheetId="14" hidden="1">{#N/A,#N/A,TRUE,"Basic";#N/A,#N/A,TRUE,"EXT-TABLE";#N/A,#N/A,TRUE,"STEEL";#N/A,#N/A,TRUE,"INT-Table";#N/A,#N/A,TRUE,"STEEL";#N/A,#N/A,TRUE,"Door"}</definedName>
    <definedName name="ㄱ미_4_1" localSheetId="15" hidden="1">{#N/A,#N/A,TRUE,"Basic";#N/A,#N/A,TRUE,"EXT-TABLE";#N/A,#N/A,TRUE,"STEEL";#N/A,#N/A,TRUE,"INT-Table";#N/A,#N/A,TRUE,"STEEL";#N/A,#N/A,TRUE,"Door"}</definedName>
    <definedName name="ㄱ미_4_1" hidden="1">{#N/A,#N/A,TRUE,"Basic";#N/A,#N/A,TRUE,"EXT-TABLE";#N/A,#N/A,TRUE,"STEEL";#N/A,#N/A,TRUE,"INT-Table";#N/A,#N/A,TRUE,"STEEL";#N/A,#N/A,TRUE,"Door"}</definedName>
    <definedName name="ㄱ미_4_2" localSheetId="3" hidden="1">{#N/A,#N/A,TRUE,"Basic";#N/A,#N/A,TRUE,"EXT-TABLE";#N/A,#N/A,TRUE,"STEEL";#N/A,#N/A,TRUE,"INT-Table";#N/A,#N/A,TRUE,"STEEL";#N/A,#N/A,TRUE,"Door"}</definedName>
    <definedName name="ㄱ미_4_2" localSheetId="2" hidden="1">{#N/A,#N/A,TRUE,"Basic";#N/A,#N/A,TRUE,"EXT-TABLE";#N/A,#N/A,TRUE,"STEEL";#N/A,#N/A,TRUE,"INT-Table";#N/A,#N/A,TRUE,"STEEL";#N/A,#N/A,TRUE,"Door"}</definedName>
    <definedName name="ㄱ미_4_2" localSheetId="4" hidden="1">{#N/A,#N/A,TRUE,"Basic";#N/A,#N/A,TRUE,"EXT-TABLE";#N/A,#N/A,TRUE,"STEEL";#N/A,#N/A,TRUE,"INT-Table";#N/A,#N/A,TRUE,"STEEL";#N/A,#N/A,TRUE,"Door"}</definedName>
    <definedName name="ㄱ미_4_2" localSheetId="16" hidden="1">{#N/A,#N/A,TRUE,"Basic";#N/A,#N/A,TRUE,"EXT-TABLE";#N/A,#N/A,TRUE,"STEEL";#N/A,#N/A,TRUE,"INT-Table";#N/A,#N/A,TRUE,"STEEL";#N/A,#N/A,TRUE,"Door"}</definedName>
    <definedName name="ㄱ미_4_2" localSheetId="21" hidden="1">{#N/A,#N/A,TRUE,"Basic";#N/A,#N/A,TRUE,"EXT-TABLE";#N/A,#N/A,TRUE,"STEEL";#N/A,#N/A,TRUE,"INT-Table";#N/A,#N/A,TRUE,"STEEL";#N/A,#N/A,TRUE,"Door"}</definedName>
    <definedName name="ㄱ미_4_2" localSheetId="5" hidden="1">{#N/A,#N/A,TRUE,"Basic";#N/A,#N/A,TRUE,"EXT-TABLE";#N/A,#N/A,TRUE,"STEEL";#N/A,#N/A,TRUE,"INT-Table";#N/A,#N/A,TRUE,"STEEL";#N/A,#N/A,TRUE,"Door"}</definedName>
    <definedName name="ㄱ미_4_2" localSheetId="13" hidden="1">{#N/A,#N/A,TRUE,"Basic";#N/A,#N/A,TRUE,"EXT-TABLE";#N/A,#N/A,TRUE,"STEEL";#N/A,#N/A,TRUE,"INT-Table";#N/A,#N/A,TRUE,"STEEL";#N/A,#N/A,TRUE,"Door"}</definedName>
    <definedName name="ㄱ미_4_2" localSheetId="14" hidden="1">{#N/A,#N/A,TRUE,"Basic";#N/A,#N/A,TRUE,"EXT-TABLE";#N/A,#N/A,TRUE,"STEEL";#N/A,#N/A,TRUE,"INT-Table";#N/A,#N/A,TRUE,"STEEL";#N/A,#N/A,TRUE,"Door"}</definedName>
    <definedName name="ㄱ미_4_2" localSheetId="15" hidden="1">{#N/A,#N/A,TRUE,"Basic";#N/A,#N/A,TRUE,"EXT-TABLE";#N/A,#N/A,TRUE,"STEEL";#N/A,#N/A,TRUE,"INT-Table";#N/A,#N/A,TRUE,"STEEL";#N/A,#N/A,TRUE,"Door"}</definedName>
    <definedName name="ㄱ미_4_2" hidden="1">{#N/A,#N/A,TRUE,"Basic";#N/A,#N/A,TRUE,"EXT-TABLE";#N/A,#N/A,TRUE,"STEEL";#N/A,#N/A,TRUE,"INT-Table";#N/A,#N/A,TRUE,"STEEL";#N/A,#N/A,TRUE,"Door"}</definedName>
    <definedName name="ㄱ미_5" localSheetId="3" hidden="1">{#N/A,#N/A,TRUE,"Basic";#N/A,#N/A,TRUE,"EXT-TABLE";#N/A,#N/A,TRUE,"STEEL";#N/A,#N/A,TRUE,"INT-Table";#N/A,#N/A,TRUE,"STEEL";#N/A,#N/A,TRUE,"Door"}</definedName>
    <definedName name="ㄱ미_5" localSheetId="2" hidden="1">{#N/A,#N/A,TRUE,"Basic";#N/A,#N/A,TRUE,"EXT-TABLE";#N/A,#N/A,TRUE,"STEEL";#N/A,#N/A,TRUE,"INT-Table";#N/A,#N/A,TRUE,"STEEL";#N/A,#N/A,TRUE,"Door"}</definedName>
    <definedName name="ㄱ미_5" localSheetId="4" hidden="1">{#N/A,#N/A,TRUE,"Basic";#N/A,#N/A,TRUE,"EXT-TABLE";#N/A,#N/A,TRUE,"STEEL";#N/A,#N/A,TRUE,"INT-Table";#N/A,#N/A,TRUE,"STEEL";#N/A,#N/A,TRUE,"Door"}</definedName>
    <definedName name="ㄱ미_5" localSheetId="16" hidden="1">{#N/A,#N/A,TRUE,"Basic";#N/A,#N/A,TRUE,"EXT-TABLE";#N/A,#N/A,TRUE,"STEEL";#N/A,#N/A,TRUE,"INT-Table";#N/A,#N/A,TRUE,"STEEL";#N/A,#N/A,TRUE,"Door"}</definedName>
    <definedName name="ㄱ미_5" localSheetId="21" hidden="1">{#N/A,#N/A,TRUE,"Basic";#N/A,#N/A,TRUE,"EXT-TABLE";#N/A,#N/A,TRUE,"STEEL";#N/A,#N/A,TRUE,"INT-Table";#N/A,#N/A,TRUE,"STEEL";#N/A,#N/A,TRUE,"Door"}</definedName>
    <definedName name="ㄱ미_5" localSheetId="5" hidden="1">{#N/A,#N/A,TRUE,"Basic";#N/A,#N/A,TRUE,"EXT-TABLE";#N/A,#N/A,TRUE,"STEEL";#N/A,#N/A,TRUE,"INT-Table";#N/A,#N/A,TRUE,"STEEL";#N/A,#N/A,TRUE,"Door"}</definedName>
    <definedName name="ㄱ미_5" localSheetId="13" hidden="1">{#N/A,#N/A,TRUE,"Basic";#N/A,#N/A,TRUE,"EXT-TABLE";#N/A,#N/A,TRUE,"STEEL";#N/A,#N/A,TRUE,"INT-Table";#N/A,#N/A,TRUE,"STEEL";#N/A,#N/A,TRUE,"Door"}</definedName>
    <definedName name="ㄱ미_5" localSheetId="14" hidden="1">{#N/A,#N/A,TRUE,"Basic";#N/A,#N/A,TRUE,"EXT-TABLE";#N/A,#N/A,TRUE,"STEEL";#N/A,#N/A,TRUE,"INT-Table";#N/A,#N/A,TRUE,"STEEL";#N/A,#N/A,TRUE,"Door"}</definedName>
    <definedName name="ㄱ미_5" localSheetId="15" hidden="1">{#N/A,#N/A,TRUE,"Basic";#N/A,#N/A,TRUE,"EXT-TABLE";#N/A,#N/A,TRUE,"STEEL";#N/A,#N/A,TRUE,"INT-Table";#N/A,#N/A,TRUE,"STEEL";#N/A,#N/A,TRUE,"Door"}</definedName>
    <definedName name="ㄱ미_5" hidden="1">{#N/A,#N/A,TRUE,"Basic";#N/A,#N/A,TRUE,"EXT-TABLE";#N/A,#N/A,TRUE,"STEEL";#N/A,#N/A,TRUE,"INT-Table";#N/A,#N/A,TRUE,"STEEL";#N/A,#N/A,TRUE,"Door"}</definedName>
    <definedName name="ㄱ미_5_1" localSheetId="3" hidden="1">{#N/A,#N/A,TRUE,"Basic";#N/A,#N/A,TRUE,"EXT-TABLE";#N/A,#N/A,TRUE,"STEEL";#N/A,#N/A,TRUE,"INT-Table";#N/A,#N/A,TRUE,"STEEL";#N/A,#N/A,TRUE,"Door"}</definedName>
    <definedName name="ㄱ미_5_1" localSheetId="2" hidden="1">{#N/A,#N/A,TRUE,"Basic";#N/A,#N/A,TRUE,"EXT-TABLE";#N/A,#N/A,TRUE,"STEEL";#N/A,#N/A,TRUE,"INT-Table";#N/A,#N/A,TRUE,"STEEL";#N/A,#N/A,TRUE,"Door"}</definedName>
    <definedName name="ㄱ미_5_1" localSheetId="4" hidden="1">{#N/A,#N/A,TRUE,"Basic";#N/A,#N/A,TRUE,"EXT-TABLE";#N/A,#N/A,TRUE,"STEEL";#N/A,#N/A,TRUE,"INT-Table";#N/A,#N/A,TRUE,"STEEL";#N/A,#N/A,TRUE,"Door"}</definedName>
    <definedName name="ㄱ미_5_1" localSheetId="16" hidden="1">{#N/A,#N/A,TRUE,"Basic";#N/A,#N/A,TRUE,"EXT-TABLE";#N/A,#N/A,TRUE,"STEEL";#N/A,#N/A,TRUE,"INT-Table";#N/A,#N/A,TRUE,"STEEL";#N/A,#N/A,TRUE,"Door"}</definedName>
    <definedName name="ㄱ미_5_1" localSheetId="21" hidden="1">{#N/A,#N/A,TRUE,"Basic";#N/A,#N/A,TRUE,"EXT-TABLE";#N/A,#N/A,TRUE,"STEEL";#N/A,#N/A,TRUE,"INT-Table";#N/A,#N/A,TRUE,"STEEL";#N/A,#N/A,TRUE,"Door"}</definedName>
    <definedName name="ㄱ미_5_1" localSheetId="5" hidden="1">{#N/A,#N/A,TRUE,"Basic";#N/A,#N/A,TRUE,"EXT-TABLE";#N/A,#N/A,TRUE,"STEEL";#N/A,#N/A,TRUE,"INT-Table";#N/A,#N/A,TRUE,"STEEL";#N/A,#N/A,TRUE,"Door"}</definedName>
    <definedName name="ㄱ미_5_1" localSheetId="13" hidden="1">{#N/A,#N/A,TRUE,"Basic";#N/A,#N/A,TRUE,"EXT-TABLE";#N/A,#N/A,TRUE,"STEEL";#N/A,#N/A,TRUE,"INT-Table";#N/A,#N/A,TRUE,"STEEL";#N/A,#N/A,TRUE,"Door"}</definedName>
    <definedName name="ㄱ미_5_1" localSheetId="14" hidden="1">{#N/A,#N/A,TRUE,"Basic";#N/A,#N/A,TRUE,"EXT-TABLE";#N/A,#N/A,TRUE,"STEEL";#N/A,#N/A,TRUE,"INT-Table";#N/A,#N/A,TRUE,"STEEL";#N/A,#N/A,TRUE,"Door"}</definedName>
    <definedName name="ㄱ미_5_1" localSheetId="15" hidden="1">{#N/A,#N/A,TRUE,"Basic";#N/A,#N/A,TRUE,"EXT-TABLE";#N/A,#N/A,TRUE,"STEEL";#N/A,#N/A,TRUE,"INT-Table";#N/A,#N/A,TRUE,"STEEL";#N/A,#N/A,TRUE,"Door"}</definedName>
    <definedName name="ㄱ미_5_1" hidden="1">{#N/A,#N/A,TRUE,"Basic";#N/A,#N/A,TRUE,"EXT-TABLE";#N/A,#N/A,TRUE,"STEEL";#N/A,#N/A,TRUE,"INT-Table";#N/A,#N/A,TRUE,"STEEL";#N/A,#N/A,TRUE,"Door"}</definedName>
    <definedName name="ㄱ미_5_2" localSheetId="3" hidden="1">{#N/A,#N/A,TRUE,"Basic";#N/A,#N/A,TRUE,"EXT-TABLE";#N/A,#N/A,TRUE,"STEEL";#N/A,#N/A,TRUE,"INT-Table";#N/A,#N/A,TRUE,"STEEL";#N/A,#N/A,TRUE,"Door"}</definedName>
    <definedName name="ㄱ미_5_2" localSheetId="2" hidden="1">{#N/A,#N/A,TRUE,"Basic";#N/A,#N/A,TRUE,"EXT-TABLE";#N/A,#N/A,TRUE,"STEEL";#N/A,#N/A,TRUE,"INT-Table";#N/A,#N/A,TRUE,"STEEL";#N/A,#N/A,TRUE,"Door"}</definedName>
    <definedName name="ㄱ미_5_2" localSheetId="4" hidden="1">{#N/A,#N/A,TRUE,"Basic";#N/A,#N/A,TRUE,"EXT-TABLE";#N/A,#N/A,TRUE,"STEEL";#N/A,#N/A,TRUE,"INT-Table";#N/A,#N/A,TRUE,"STEEL";#N/A,#N/A,TRUE,"Door"}</definedName>
    <definedName name="ㄱ미_5_2" localSheetId="16" hidden="1">{#N/A,#N/A,TRUE,"Basic";#N/A,#N/A,TRUE,"EXT-TABLE";#N/A,#N/A,TRUE,"STEEL";#N/A,#N/A,TRUE,"INT-Table";#N/A,#N/A,TRUE,"STEEL";#N/A,#N/A,TRUE,"Door"}</definedName>
    <definedName name="ㄱ미_5_2" localSheetId="21" hidden="1">{#N/A,#N/A,TRUE,"Basic";#N/A,#N/A,TRUE,"EXT-TABLE";#N/A,#N/A,TRUE,"STEEL";#N/A,#N/A,TRUE,"INT-Table";#N/A,#N/A,TRUE,"STEEL";#N/A,#N/A,TRUE,"Door"}</definedName>
    <definedName name="ㄱ미_5_2" localSheetId="5" hidden="1">{#N/A,#N/A,TRUE,"Basic";#N/A,#N/A,TRUE,"EXT-TABLE";#N/A,#N/A,TRUE,"STEEL";#N/A,#N/A,TRUE,"INT-Table";#N/A,#N/A,TRUE,"STEEL";#N/A,#N/A,TRUE,"Door"}</definedName>
    <definedName name="ㄱ미_5_2" localSheetId="13" hidden="1">{#N/A,#N/A,TRUE,"Basic";#N/A,#N/A,TRUE,"EXT-TABLE";#N/A,#N/A,TRUE,"STEEL";#N/A,#N/A,TRUE,"INT-Table";#N/A,#N/A,TRUE,"STEEL";#N/A,#N/A,TRUE,"Door"}</definedName>
    <definedName name="ㄱ미_5_2" localSheetId="14" hidden="1">{#N/A,#N/A,TRUE,"Basic";#N/A,#N/A,TRUE,"EXT-TABLE";#N/A,#N/A,TRUE,"STEEL";#N/A,#N/A,TRUE,"INT-Table";#N/A,#N/A,TRUE,"STEEL";#N/A,#N/A,TRUE,"Door"}</definedName>
    <definedName name="ㄱ미_5_2" localSheetId="15" hidden="1">{#N/A,#N/A,TRUE,"Basic";#N/A,#N/A,TRUE,"EXT-TABLE";#N/A,#N/A,TRUE,"STEEL";#N/A,#N/A,TRUE,"INT-Table";#N/A,#N/A,TRUE,"STEEL";#N/A,#N/A,TRUE,"Door"}</definedName>
    <definedName name="ㄱ미_5_2" hidden="1">{#N/A,#N/A,TRUE,"Basic";#N/A,#N/A,TRUE,"EXT-TABLE";#N/A,#N/A,TRUE,"STEEL";#N/A,#N/A,TRUE,"INT-Table";#N/A,#N/A,TRUE,"STEEL";#N/A,#N/A,TRUE,"Door"}</definedName>
    <definedName name="가도" hidden="1">#REF!</definedName>
    <definedName name="감" localSheetId="3" hidden="1">{#N/A,#N/A,TRUE,"Basic";#N/A,#N/A,TRUE,"EXT-TABLE";#N/A,#N/A,TRUE,"STEEL";#N/A,#N/A,TRUE,"INT-Table";#N/A,#N/A,TRUE,"STEEL";#N/A,#N/A,TRUE,"Door"}</definedName>
    <definedName name="감" localSheetId="2" hidden="1">{#N/A,#N/A,TRUE,"Basic";#N/A,#N/A,TRUE,"EXT-TABLE";#N/A,#N/A,TRUE,"STEEL";#N/A,#N/A,TRUE,"INT-Table";#N/A,#N/A,TRUE,"STEEL";#N/A,#N/A,TRUE,"Door"}</definedName>
    <definedName name="감" localSheetId="4" hidden="1">{#N/A,#N/A,TRUE,"Basic";#N/A,#N/A,TRUE,"EXT-TABLE";#N/A,#N/A,TRUE,"STEEL";#N/A,#N/A,TRUE,"INT-Table";#N/A,#N/A,TRUE,"STEEL";#N/A,#N/A,TRUE,"Door"}</definedName>
    <definedName name="감" localSheetId="16" hidden="1">{#N/A,#N/A,TRUE,"Basic";#N/A,#N/A,TRUE,"EXT-TABLE";#N/A,#N/A,TRUE,"STEEL";#N/A,#N/A,TRUE,"INT-Table";#N/A,#N/A,TRUE,"STEEL";#N/A,#N/A,TRUE,"Door"}</definedName>
    <definedName name="감" localSheetId="21" hidden="1">{#N/A,#N/A,TRUE,"Basic";#N/A,#N/A,TRUE,"EXT-TABLE";#N/A,#N/A,TRUE,"STEEL";#N/A,#N/A,TRUE,"INT-Table";#N/A,#N/A,TRUE,"STEEL";#N/A,#N/A,TRUE,"Door"}</definedName>
    <definedName name="감" localSheetId="5" hidden="1">{#N/A,#N/A,TRUE,"Basic";#N/A,#N/A,TRUE,"EXT-TABLE";#N/A,#N/A,TRUE,"STEEL";#N/A,#N/A,TRUE,"INT-Table";#N/A,#N/A,TRUE,"STEEL";#N/A,#N/A,TRUE,"Door"}</definedName>
    <definedName name="감" localSheetId="13" hidden="1">{#N/A,#N/A,TRUE,"Basic";#N/A,#N/A,TRUE,"EXT-TABLE";#N/A,#N/A,TRUE,"STEEL";#N/A,#N/A,TRUE,"INT-Table";#N/A,#N/A,TRUE,"STEEL";#N/A,#N/A,TRUE,"Door"}</definedName>
    <definedName name="감" localSheetId="14" hidden="1">{#N/A,#N/A,TRUE,"Basic";#N/A,#N/A,TRUE,"EXT-TABLE";#N/A,#N/A,TRUE,"STEEL";#N/A,#N/A,TRUE,"INT-Table";#N/A,#N/A,TRUE,"STEEL";#N/A,#N/A,TRUE,"Door"}</definedName>
    <definedName name="감" localSheetId="15" hidden="1">{#N/A,#N/A,TRUE,"Basic";#N/A,#N/A,TRUE,"EXT-TABLE";#N/A,#N/A,TRUE,"STEEL";#N/A,#N/A,TRUE,"INT-Table";#N/A,#N/A,TRUE,"STEEL";#N/A,#N/A,TRUE,"Door"}</definedName>
    <definedName name="감" hidden="1">{#N/A,#N/A,TRUE,"Basic";#N/A,#N/A,TRUE,"EXT-TABLE";#N/A,#N/A,TRUE,"STEEL";#N/A,#N/A,TRUE,"INT-Table";#N/A,#N/A,TRUE,"STEEL";#N/A,#N/A,TRUE,"Door"}</definedName>
    <definedName name="감_1" localSheetId="3" hidden="1">{#N/A,#N/A,TRUE,"Basic";#N/A,#N/A,TRUE,"EXT-TABLE";#N/A,#N/A,TRUE,"STEEL";#N/A,#N/A,TRUE,"INT-Table";#N/A,#N/A,TRUE,"STEEL";#N/A,#N/A,TRUE,"Door"}</definedName>
    <definedName name="감_1" localSheetId="2" hidden="1">{#N/A,#N/A,TRUE,"Basic";#N/A,#N/A,TRUE,"EXT-TABLE";#N/A,#N/A,TRUE,"STEEL";#N/A,#N/A,TRUE,"INT-Table";#N/A,#N/A,TRUE,"STEEL";#N/A,#N/A,TRUE,"Door"}</definedName>
    <definedName name="감_1" localSheetId="4" hidden="1">{#N/A,#N/A,TRUE,"Basic";#N/A,#N/A,TRUE,"EXT-TABLE";#N/A,#N/A,TRUE,"STEEL";#N/A,#N/A,TRUE,"INT-Table";#N/A,#N/A,TRUE,"STEEL";#N/A,#N/A,TRUE,"Door"}</definedName>
    <definedName name="감_1" localSheetId="16" hidden="1">{#N/A,#N/A,TRUE,"Basic";#N/A,#N/A,TRUE,"EXT-TABLE";#N/A,#N/A,TRUE,"STEEL";#N/A,#N/A,TRUE,"INT-Table";#N/A,#N/A,TRUE,"STEEL";#N/A,#N/A,TRUE,"Door"}</definedName>
    <definedName name="감_1" localSheetId="21" hidden="1">{#N/A,#N/A,TRUE,"Basic";#N/A,#N/A,TRUE,"EXT-TABLE";#N/A,#N/A,TRUE,"STEEL";#N/A,#N/A,TRUE,"INT-Table";#N/A,#N/A,TRUE,"STEEL";#N/A,#N/A,TRUE,"Door"}</definedName>
    <definedName name="감_1" localSheetId="5" hidden="1">{#N/A,#N/A,TRUE,"Basic";#N/A,#N/A,TRUE,"EXT-TABLE";#N/A,#N/A,TRUE,"STEEL";#N/A,#N/A,TRUE,"INT-Table";#N/A,#N/A,TRUE,"STEEL";#N/A,#N/A,TRUE,"Door"}</definedName>
    <definedName name="감_1" localSheetId="13" hidden="1">{#N/A,#N/A,TRUE,"Basic";#N/A,#N/A,TRUE,"EXT-TABLE";#N/A,#N/A,TRUE,"STEEL";#N/A,#N/A,TRUE,"INT-Table";#N/A,#N/A,TRUE,"STEEL";#N/A,#N/A,TRUE,"Door"}</definedName>
    <definedName name="감_1" localSheetId="14" hidden="1">{#N/A,#N/A,TRUE,"Basic";#N/A,#N/A,TRUE,"EXT-TABLE";#N/A,#N/A,TRUE,"STEEL";#N/A,#N/A,TRUE,"INT-Table";#N/A,#N/A,TRUE,"STEEL";#N/A,#N/A,TRUE,"Door"}</definedName>
    <definedName name="감_1" localSheetId="15" hidden="1">{#N/A,#N/A,TRUE,"Basic";#N/A,#N/A,TRUE,"EXT-TABLE";#N/A,#N/A,TRUE,"STEEL";#N/A,#N/A,TRUE,"INT-Table";#N/A,#N/A,TRUE,"STEEL";#N/A,#N/A,TRUE,"Door"}</definedName>
    <definedName name="감_1" hidden="1">{#N/A,#N/A,TRUE,"Basic";#N/A,#N/A,TRUE,"EXT-TABLE";#N/A,#N/A,TRUE,"STEEL";#N/A,#N/A,TRUE,"INT-Table";#N/A,#N/A,TRUE,"STEEL";#N/A,#N/A,TRUE,"Door"}</definedName>
    <definedName name="감_1_1" localSheetId="3" hidden="1">{#N/A,#N/A,TRUE,"Basic";#N/A,#N/A,TRUE,"EXT-TABLE";#N/A,#N/A,TRUE,"STEEL";#N/A,#N/A,TRUE,"INT-Table";#N/A,#N/A,TRUE,"STEEL";#N/A,#N/A,TRUE,"Door"}</definedName>
    <definedName name="감_1_1" localSheetId="2" hidden="1">{#N/A,#N/A,TRUE,"Basic";#N/A,#N/A,TRUE,"EXT-TABLE";#N/A,#N/A,TRUE,"STEEL";#N/A,#N/A,TRUE,"INT-Table";#N/A,#N/A,TRUE,"STEEL";#N/A,#N/A,TRUE,"Door"}</definedName>
    <definedName name="감_1_1" localSheetId="4" hidden="1">{#N/A,#N/A,TRUE,"Basic";#N/A,#N/A,TRUE,"EXT-TABLE";#N/A,#N/A,TRUE,"STEEL";#N/A,#N/A,TRUE,"INT-Table";#N/A,#N/A,TRUE,"STEEL";#N/A,#N/A,TRUE,"Door"}</definedName>
    <definedName name="감_1_1" localSheetId="16" hidden="1">{#N/A,#N/A,TRUE,"Basic";#N/A,#N/A,TRUE,"EXT-TABLE";#N/A,#N/A,TRUE,"STEEL";#N/A,#N/A,TRUE,"INT-Table";#N/A,#N/A,TRUE,"STEEL";#N/A,#N/A,TRUE,"Door"}</definedName>
    <definedName name="감_1_1" localSheetId="21" hidden="1">{#N/A,#N/A,TRUE,"Basic";#N/A,#N/A,TRUE,"EXT-TABLE";#N/A,#N/A,TRUE,"STEEL";#N/A,#N/A,TRUE,"INT-Table";#N/A,#N/A,TRUE,"STEEL";#N/A,#N/A,TRUE,"Door"}</definedName>
    <definedName name="감_1_1" localSheetId="5" hidden="1">{#N/A,#N/A,TRUE,"Basic";#N/A,#N/A,TRUE,"EXT-TABLE";#N/A,#N/A,TRUE,"STEEL";#N/A,#N/A,TRUE,"INT-Table";#N/A,#N/A,TRUE,"STEEL";#N/A,#N/A,TRUE,"Door"}</definedName>
    <definedName name="감_1_1" localSheetId="13" hidden="1">{#N/A,#N/A,TRUE,"Basic";#N/A,#N/A,TRUE,"EXT-TABLE";#N/A,#N/A,TRUE,"STEEL";#N/A,#N/A,TRUE,"INT-Table";#N/A,#N/A,TRUE,"STEEL";#N/A,#N/A,TRUE,"Door"}</definedName>
    <definedName name="감_1_1" localSheetId="14" hidden="1">{#N/A,#N/A,TRUE,"Basic";#N/A,#N/A,TRUE,"EXT-TABLE";#N/A,#N/A,TRUE,"STEEL";#N/A,#N/A,TRUE,"INT-Table";#N/A,#N/A,TRUE,"STEEL";#N/A,#N/A,TRUE,"Door"}</definedName>
    <definedName name="감_1_1" localSheetId="15" hidden="1">{#N/A,#N/A,TRUE,"Basic";#N/A,#N/A,TRUE,"EXT-TABLE";#N/A,#N/A,TRUE,"STEEL";#N/A,#N/A,TRUE,"INT-Table";#N/A,#N/A,TRUE,"STEEL";#N/A,#N/A,TRUE,"Door"}</definedName>
    <definedName name="감_1_1" hidden="1">{#N/A,#N/A,TRUE,"Basic";#N/A,#N/A,TRUE,"EXT-TABLE";#N/A,#N/A,TRUE,"STEEL";#N/A,#N/A,TRUE,"INT-Table";#N/A,#N/A,TRUE,"STEEL";#N/A,#N/A,TRUE,"Door"}</definedName>
    <definedName name="감_1_2" localSheetId="3" hidden="1">{#N/A,#N/A,TRUE,"Basic";#N/A,#N/A,TRUE,"EXT-TABLE";#N/A,#N/A,TRUE,"STEEL";#N/A,#N/A,TRUE,"INT-Table";#N/A,#N/A,TRUE,"STEEL";#N/A,#N/A,TRUE,"Door"}</definedName>
    <definedName name="감_1_2" localSheetId="2" hidden="1">{#N/A,#N/A,TRUE,"Basic";#N/A,#N/A,TRUE,"EXT-TABLE";#N/A,#N/A,TRUE,"STEEL";#N/A,#N/A,TRUE,"INT-Table";#N/A,#N/A,TRUE,"STEEL";#N/A,#N/A,TRUE,"Door"}</definedName>
    <definedName name="감_1_2" localSheetId="4" hidden="1">{#N/A,#N/A,TRUE,"Basic";#N/A,#N/A,TRUE,"EXT-TABLE";#N/A,#N/A,TRUE,"STEEL";#N/A,#N/A,TRUE,"INT-Table";#N/A,#N/A,TRUE,"STEEL";#N/A,#N/A,TRUE,"Door"}</definedName>
    <definedName name="감_1_2" localSheetId="16" hidden="1">{#N/A,#N/A,TRUE,"Basic";#N/A,#N/A,TRUE,"EXT-TABLE";#N/A,#N/A,TRUE,"STEEL";#N/A,#N/A,TRUE,"INT-Table";#N/A,#N/A,TRUE,"STEEL";#N/A,#N/A,TRUE,"Door"}</definedName>
    <definedName name="감_1_2" localSheetId="21" hidden="1">{#N/A,#N/A,TRUE,"Basic";#N/A,#N/A,TRUE,"EXT-TABLE";#N/A,#N/A,TRUE,"STEEL";#N/A,#N/A,TRUE,"INT-Table";#N/A,#N/A,TRUE,"STEEL";#N/A,#N/A,TRUE,"Door"}</definedName>
    <definedName name="감_1_2" localSheetId="5" hidden="1">{#N/A,#N/A,TRUE,"Basic";#N/A,#N/A,TRUE,"EXT-TABLE";#N/A,#N/A,TRUE,"STEEL";#N/A,#N/A,TRUE,"INT-Table";#N/A,#N/A,TRUE,"STEEL";#N/A,#N/A,TRUE,"Door"}</definedName>
    <definedName name="감_1_2" localSheetId="13" hidden="1">{#N/A,#N/A,TRUE,"Basic";#N/A,#N/A,TRUE,"EXT-TABLE";#N/A,#N/A,TRUE,"STEEL";#N/A,#N/A,TRUE,"INT-Table";#N/A,#N/A,TRUE,"STEEL";#N/A,#N/A,TRUE,"Door"}</definedName>
    <definedName name="감_1_2" localSheetId="14" hidden="1">{#N/A,#N/A,TRUE,"Basic";#N/A,#N/A,TRUE,"EXT-TABLE";#N/A,#N/A,TRUE,"STEEL";#N/A,#N/A,TRUE,"INT-Table";#N/A,#N/A,TRUE,"STEEL";#N/A,#N/A,TRUE,"Door"}</definedName>
    <definedName name="감_1_2" localSheetId="15" hidden="1">{#N/A,#N/A,TRUE,"Basic";#N/A,#N/A,TRUE,"EXT-TABLE";#N/A,#N/A,TRUE,"STEEL";#N/A,#N/A,TRUE,"INT-Table";#N/A,#N/A,TRUE,"STEEL";#N/A,#N/A,TRUE,"Door"}</definedName>
    <definedName name="감_1_2" hidden="1">{#N/A,#N/A,TRUE,"Basic";#N/A,#N/A,TRUE,"EXT-TABLE";#N/A,#N/A,TRUE,"STEEL";#N/A,#N/A,TRUE,"INT-Table";#N/A,#N/A,TRUE,"STEEL";#N/A,#N/A,TRUE,"Door"}</definedName>
    <definedName name="감_2" localSheetId="3" hidden="1">{#N/A,#N/A,TRUE,"Basic";#N/A,#N/A,TRUE,"EXT-TABLE";#N/A,#N/A,TRUE,"STEEL";#N/A,#N/A,TRUE,"INT-Table";#N/A,#N/A,TRUE,"STEEL";#N/A,#N/A,TRUE,"Door"}</definedName>
    <definedName name="감_2" localSheetId="2" hidden="1">{#N/A,#N/A,TRUE,"Basic";#N/A,#N/A,TRUE,"EXT-TABLE";#N/A,#N/A,TRUE,"STEEL";#N/A,#N/A,TRUE,"INT-Table";#N/A,#N/A,TRUE,"STEEL";#N/A,#N/A,TRUE,"Door"}</definedName>
    <definedName name="감_2" localSheetId="4" hidden="1">{#N/A,#N/A,TRUE,"Basic";#N/A,#N/A,TRUE,"EXT-TABLE";#N/A,#N/A,TRUE,"STEEL";#N/A,#N/A,TRUE,"INT-Table";#N/A,#N/A,TRUE,"STEEL";#N/A,#N/A,TRUE,"Door"}</definedName>
    <definedName name="감_2" localSheetId="16" hidden="1">{#N/A,#N/A,TRUE,"Basic";#N/A,#N/A,TRUE,"EXT-TABLE";#N/A,#N/A,TRUE,"STEEL";#N/A,#N/A,TRUE,"INT-Table";#N/A,#N/A,TRUE,"STEEL";#N/A,#N/A,TRUE,"Door"}</definedName>
    <definedName name="감_2" localSheetId="21" hidden="1">{#N/A,#N/A,TRUE,"Basic";#N/A,#N/A,TRUE,"EXT-TABLE";#N/A,#N/A,TRUE,"STEEL";#N/A,#N/A,TRUE,"INT-Table";#N/A,#N/A,TRUE,"STEEL";#N/A,#N/A,TRUE,"Door"}</definedName>
    <definedName name="감_2" localSheetId="5" hidden="1">{#N/A,#N/A,TRUE,"Basic";#N/A,#N/A,TRUE,"EXT-TABLE";#N/A,#N/A,TRUE,"STEEL";#N/A,#N/A,TRUE,"INT-Table";#N/A,#N/A,TRUE,"STEEL";#N/A,#N/A,TRUE,"Door"}</definedName>
    <definedName name="감_2" localSheetId="13" hidden="1">{#N/A,#N/A,TRUE,"Basic";#N/A,#N/A,TRUE,"EXT-TABLE";#N/A,#N/A,TRUE,"STEEL";#N/A,#N/A,TRUE,"INT-Table";#N/A,#N/A,TRUE,"STEEL";#N/A,#N/A,TRUE,"Door"}</definedName>
    <definedName name="감_2" localSheetId="14" hidden="1">{#N/A,#N/A,TRUE,"Basic";#N/A,#N/A,TRUE,"EXT-TABLE";#N/A,#N/A,TRUE,"STEEL";#N/A,#N/A,TRUE,"INT-Table";#N/A,#N/A,TRUE,"STEEL";#N/A,#N/A,TRUE,"Door"}</definedName>
    <definedName name="감_2" localSheetId="15" hidden="1">{#N/A,#N/A,TRUE,"Basic";#N/A,#N/A,TRUE,"EXT-TABLE";#N/A,#N/A,TRUE,"STEEL";#N/A,#N/A,TRUE,"INT-Table";#N/A,#N/A,TRUE,"STEEL";#N/A,#N/A,TRUE,"Door"}</definedName>
    <definedName name="감_2" hidden="1">{#N/A,#N/A,TRUE,"Basic";#N/A,#N/A,TRUE,"EXT-TABLE";#N/A,#N/A,TRUE,"STEEL";#N/A,#N/A,TRUE,"INT-Table";#N/A,#N/A,TRUE,"STEEL";#N/A,#N/A,TRUE,"Door"}</definedName>
    <definedName name="감_2_1" localSheetId="3" hidden="1">{#N/A,#N/A,TRUE,"Basic";#N/A,#N/A,TRUE,"EXT-TABLE";#N/A,#N/A,TRUE,"STEEL";#N/A,#N/A,TRUE,"INT-Table";#N/A,#N/A,TRUE,"STEEL";#N/A,#N/A,TRUE,"Door"}</definedName>
    <definedName name="감_2_1" localSheetId="2" hidden="1">{#N/A,#N/A,TRUE,"Basic";#N/A,#N/A,TRUE,"EXT-TABLE";#N/A,#N/A,TRUE,"STEEL";#N/A,#N/A,TRUE,"INT-Table";#N/A,#N/A,TRUE,"STEEL";#N/A,#N/A,TRUE,"Door"}</definedName>
    <definedName name="감_2_1" localSheetId="4" hidden="1">{#N/A,#N/A,TRUE,"Basic";#N/A,#N/A,TRUE,"EXT-TABLE";#N/A,#N/A,TRUE,"STEEL";#N/A,#N/A,TRUE,"INT-Table";#N/A,#N/A,TRUE,"STEEL";#N/A,#N/A,TRUE,"Door"}</definedName>
    <definedName name="감_2_1" localSheetId="16" hidden="1">{#N/A,#N/A,TRUE,"Basic";#N/A,#N/A,TRUE,"EXT-TABLE";#N/A,#N/A,TRUE,"STEEL";#N/A,#N/A,TRUE,"INT-Table";#N/A,#N/A,TRUE,"STEEL";#N/A,#N/A,TRUE,"Door"}</definedName>
    <definedName name="감_2_1" localSheetId="21" hidden="1">{#N/A,#N/A,TRUE,"Basic";#N/A,#N/A,TRUE,"EXT-TABLE";#N/A,#N/A,TRUE,"STEEL";#N/A,#N/A,TRUE,"INT-Table";#N/A,#N/A,TRUE,"STEEL";#N/A,#N/A,TRUE,"Door"}</definedName>
    <definedName name="감_2_1" localSheetId="5" hidden="1">{#N/A,#N/A,TRUE,"Basic";#N/A,#N/A,TRUE,"EXT-TABLE";#N/A,#N/A,TRUE,"STEEL";#N/A,#N/A,TRUE,"INT-Table";#N/A,#N/A,TRUE,"STEEL";#N/A,#N/A,TRUE,"Door"}</definedName>
    <definedName name="감_2_1" localSheetId="13" hidden="1">{#N/A,#N/A,TRUE,"Basic";#N/A,#N/A,TRUE,"EXT-TABLE";#N/A,#N/A,TRUE,"STEEL";#N/A,#N/A,TRUE,"INT-Table";#N/A,#N/A,TRUE,"STEEL";#N/A,#N/A,TRUE,"Door"}</definedName>
    <definedName name="감_2_1" localSheetId="14" hidden="1">{#N/A,#N/A,TRUE,"Basic";#N/A,#N/A,TRUE,"EXT-TABLE";#N/A,#N/A,TRUE,"STEEL";#N/A,#N/A,TRUE,"INT-Table";#N/A,#N/A,TRUE,"STEEL";#N/A,#N/A,TRUE,"Door"}</definedName>
    <definedName name="감_2_1" localSheetId="15" hidden="1">{#N/A,#N/A,TRUE,"Basic";#N/A,#N/A,TRUE,"EXT-TABLE";#N/A,#N/A,TRUE,"STEEL";#N/A,#N/A,TRUE,"INT-Table";#N/A,#N/A,TRUE,"STEEL";#N/A,#N/A,TRUE,"Door"}</definedName>
    <definedName name="감_2_1" hidden="1">{#N/A,#N/A,TRUE,"Basic";#N/A,#N/A,TRUE,"EXT-TABLE";#N/A,#N/A,TRUE,"STEEL";#N/A,#N/A,TRUE,"INT-Table";#N/A,#N/A,TRUE,"STEEL";#N/A,#N/A,TRUE,"Door"}</definedName>
    <definedName name="감_2_2" localSheetId="3" hidden="1">{#N/A,#N/A,TRUE,"Basic";#N/A,#N/A,TRUE,"EXT-TABLE";#N/A,#N/A,TRUE,"STEEL";#N/A,#N/A,TRUE,"INT-Table";#N/A,#N/A,TRUE,"STEEL";#N/A,#N/A,TRUE,"Door"}</definedName>
    <definedName name="감_2_2" localSheetId="2" hidden="1">{#N/A,#N/A,TRUE,"Basic";#N/A,#N/A,TRUE,"EXT-TABLE";#N/A,#N/A,TRUE,"STEEL";#N/A,#N/A,TRUE,"INT-Table";#N/A,#N/A,TRUE,"STEEL";#N/A,#N/A,TRUE,"Door"}</definedName>
    <definedName name="감_2_2" localSheetId="4" hidden="1">{#N/A,#N/A,TRUE,"Basic";#N/A,#N/A,TRUE,"EXT-TABLE";#N/A,#N/A,TRUE,"STEEL";#N/A,#N/A,TRUE,"INT-Table";#N/A,#N/A,TRUE,"STEEL";#N/A,#N/A,TRUE,"Door"}</definedName>
    <definedName name="감_2_2" localSheetId="16" hidden="1">{#N/A,#N/A,TRUE,"Basic";#N/A,#N/A,TRUE,"EXT-TABLE";#N/A,#N/A,TRUE,"STEEL";#N/A,#N/A,TRUE,"INT-Table";#N/A,#N/A,TRUE,"STEEL";#N/A,#N/A,TRUE,"Door"}</definedName>
    <definedName name="감_2_2" localSheetId="21" hidden="1">{#N/A,#N/A,TRUE,"Basic";#N/A,#N/A,TRUE,"EXT-TABLE";#N/A,#N/A,TRUE,"STEEL";#N/A,#N/A,TRUE,"INT-Table";#N/A,#N/A,TRUE,"STEEL";#N/A,#N/A,TRUE,"Door"}</definedName>
    <definedName name="감_2_2" localSheetId="5" hidden="1">{#N/A,#N/A,TRUE,"Basic";#N/A,#N/A,TRUE,"EXT-TABLE";#N/A,#N/A,TRUE,"STEEL";#N/A,#N/A,TRUE,"INT-Table";#N/A,#N/A,TRUE,"STEEL";#N/A,#N/A,TRUE,"Door"}</definedName>
    <definedName name="감_2_2" localSheetId="13" hidden="1">{#N/A,#N/A,TRUE,"Basic";#N/A,#N/A,TRUE,"EXT-TABLE";#N/A,#N/A,TRUE,"STEEL";#N/A,#N/A,TRUE,"INT-Table";#N/A,#N/A,TRUE,"STEEL";#N/A,#N/A,TRUE,"Door"}</definedName>
    <definedName name="감_2_2" localSheetId="14" hidden="1">{#N/A,#N/A,TRUE,"Basic";#N/A,#N/A,TRUE,"EXT-TABLE";#N/A,#N/A,TRUE,"STEEL";#N/A,#N/A,TRUE,"INT-Table";#N/A,#N/A,TRUE,"STEEL";#N/A,#N/A,TRUE,"Door"}</definedName>
    <definedName name="감_2_2" localSheetId="15" hidden="1">{#N/A,#N/A,TRUE,"Basic";#N/A,#N/A,TRUE,"EXT-TABLE";#N/A,#N/A,TRUE,"STEEL";#N/A,#N/A,TRUE,"INT-Table";#N/A,#N/A,TRUE,"STEEL";#N/A,#N/A,TRUE,"Door"}</definedName>
    <definedName name="감_2_2" hidden="1">{#N/A,#N/A,TRUE,"Basic";#N/A,#N/A,TRUE,"EXT-TABLE";#N/A,#N/A,TRUE,"STEEL";#N/A,#N/A,TRUE,"INT-Table";#N/A,#N/A,TRUE,"STEEL";#N/A,#N/A,TRUE,"Door"}</definedName>
    <definedName name="감_3" localSheetId="3" hidden="1">{#N/A,#N/A,TRUE,"Basic";#N/A,#N/A,TRUE,"EXT-TABLE";#N/A,#N/A,TRUE,"STEEL";#N/A,#N/A,TRUE,"INT-Table";#N/A,#N/A,TRUE,"STEEL";#N/A,#N/A,TRUE,"Door"}</definedName>
    <definedName name="감_3" localSheetId="2" hidden="1">{#N/A,#N/A,TRUE,"Basic";#N/A,#N/A,TRUE,"EXT-TABLE";#N/A,#N/A,TRUE,"STEEL";#N/A,#N/A,TRUE,"INT-Table";#N/A,#N/A,TRUE,"STEEL";#N/A,#N/A,TRUE,"Door"}</definedName>
    <definedName name="감_3" localSheetId="4" hidden="1">{#N/A,#N/A,TRUE,"Basic";#N/A,#N/A,TRUE,"EXT-TABLE";#N/A,#N/A,TRUE,"STEEL";#N/A,#N/A,TRUE,"INT-Table";#N/A,#N/A,TRUE,"STEEL";#N/A,#N/A,TRUE,"Door"}</definedName>
    <definedName name="감_3" localSheetId="16" hidden="1">{#N/A,#N/A,TRUE,"Basic";#N/A,#N/A,TRUE,"EXT-TABLE";#N/A,#N/A,TRUE,"STEEL";#N/A,#N/A,TRUE,"INT-Table";#N/A,#N/A,TRUE,"STEEL";#N/A,#N/A,TRUE,"Door"}</definedName>
    <definedName name="감_3" localSheetId="21" hidden="1">{#N/A,#N/A,TRUE,"Basic";#N/A,#N/A,TRUE,"EXT-TABLE";#N/A,#N/A,TRUE,"STEEL";#N/A,#N/A,TRUE,"INT-Table";#N/A,#N/A,TRUE,"STEEL";#N/A,#N/A,TRUE,"Door"}</definedName>
    <definedName name="감_3" localSheetId="5" hidden="1">{#N/A,#N/A,TRUE,"Basic";#N/A,#N/A,TRUE,"EXT-TABLE";#N/A,#N/A,TRUE,"STEEL";#N/A,#N/A,TRUE,"INT-Table";#N/A,#N/A,TRUE,"STEEL";#N/A,#N/A,TRUE,"Door"}</definedName>
    <definedName name="감_3" localSheetId="13" hidden="1">{#N/A,#N/A,TRUE,"Basic";#N/A,#N/A,TRUE,"EXT-TABLE";#N/A,#N/A,TRUE,"STEEL";#N/A,#N/A,TRUE,"INT-Table";#N/A,#N/A,TRUE,"STEEL";#N/A,#N/A,TRUE,"Door"}</definedName>
    <definedName name="감_3" localSheetId="14" hidden="1">{#N/A,#N/A,TRUE,"Basic";#N/A,#N/A,TRUE,"EXT-TABLE";#N/A,#N/A,TRUE,"STEEL";#N/A,#N/A,TRUE,"INT-Table";#N/A,#N/A,TRUE,"STEEL";#N/A,#N/A,TRUE,"Door"}</definedName>
    <definedName name="감_3" localSheetId="15" hidden="1">{#N/A,#N/A,TRUE,"Basic";#N/A,#N/A,TRUE,"EXT-TABLE";#N/A,#N/A,TRUE,"STEEL";#N/A,#N/A,TRUE,"INT-Table";#N/A,#N/A,TRUE,"STEEL";#N/A,#N/A,TRUE,"Door"}</definedName>
    <definedName name="감_3" hidden="1">{#N/A,#N/A,TRUE,"Basic";#N/A,#N/A,TRUE,"EXT-TABLE";#N/A,#N/A,TRUE,"STEEL";#N/A,#N/A,TRUE,"INT-Table";#N/A,#N/A,TRUE,"STEEL";#N/A,#N/A,TRUE,"Door"}</definedName>
    <definedName name="감_3_1" localSheetId="3" hidden="1">{#N/A,#N/A,TRUE,"Basic";#N/A,#N/A,TRUE,"EXT-TABLE";#N/A,#N/A,TRUE,"STEEL";#N/A,#N/A,TRUE,"INT-Table";#N/A,#N/A,TRUE,"STEEL";#N/A,#N/A,TRUE,"Door"}</definedName>
    <definedName name="감_3_1" localSheetId="2" hidden="1">{#N/A,#N/A,TRUE,"Basic";#N/A,#N/A,TRUE,"EXT-TABLE";#N/A,#N/A,TRUE,"STEEL";#N/A,#N/A,TRUE,"INT-Table";#N/A,#N/A,TRUE,"STEEL";#N/A,#N/A,TRUE,"Door"}</definedName>
    <definedName name="감_3_1" localSheetId="4" hidden="1">{#N/A,#N/A,TRUE,"Basic";#N/A,#N/A,TRUE,"EXT-TABLE";#N/A,#N/A,TRUE,"STEEL";#N/A,#N/A,TRUE,"INT-Table";#N/A,#N/A,TRUE,"STEEL";#N/A,#N/A,TRUE,"Door"}</definedName>
    <definedName name="감_3_1" localSheetId="16" hidden="1">{#N/A,#N/A,TRUE,"Basic";#N/A,#N/A,TRUE,"EXT-TABLE";#N/A,#N/A,TRUE,"STEEL";#N/A,#N/A,TRUE,"INT-Table";#N/A,#N/A,TRUE,"STEEL";#N/A,#N/A,TRUE,"Door"}</definedName>
    <definedName name="감_3_1" localSheetId="21" hidden="1">{#N/A,#N/A,TRUE,"Basic";#N/A,#N/A,TRUE,"EXT-TABLE";#N/A,#N/A,TRUE,"STEEL";#N/A,#N/A,TRUE,"INT-Table";#N/A,#N/A,TRUE,"STEEL";#N/A,#N/A,TRUE,"Door"}</definedName>
    <definedName name="감_3_1" localSheetId="5" hidden="1">{#N/A,#N/A,TRUE,"Basic";#N/A,#N/A,TRUE,"EXT-TABLE";#N/A,#N/A,TRUE,"STEEL";#N/A,#N/A,TRUE,"INT-Table";#N/A,#N/A,TRUE,"STEEL";#N/A,#N/A,TRUE,"Door"}</definedName>
    <definedName name="감_3_1" localSheetId="13" hidden="1">{#N/A,#N/A,TRUE,"Basic";#N/A,#N/A,TRUE,"EXT-TABLE";#N/A,#N/A,TRUE,"STEEL";#N/A,#N/A,TRUE,"INT-Table";#N/A,#N/A,TRUE,"STEEL";#N/A,#N/A,TRUE,"Door"}</definedName>
    <definedName name="감_3_1" localSheetId="14" hidden="1">{#N/A,#N/A,TRUE,"Basic";#N/A,#N/A,TRUE,"EXT-TABLE";#N/A,#N/A,TRUE,"STEEL";#N/A,#N/A,TRUE,"INT-Table";#N/A,#N/A,TRUE,"STEEL";#N/A,#N/A,TRUE,"Door"}</definedName>
    <definedName name="감_3_1" localSheetId="15" hidden="1">{#N/A,#N/A,TRUE,"Basic";#N/A,#N/A,TRUE,"EXT-TABLE";#N/A,#N/A,TRUE,"STEEL";#N/A,#N/A,TRUE,"INT-Table";#N/A,#N/A,TRUE,"STEEL";#N/A,#N/A,TRUE,"Door"}</definedName>
    <definedName name="감_3_1" hidden="1">{#N/A,#N/A,TRUE,"Basic";#N/A,#N/A,TRUE,"EXT-TABLE";#N/A,#N/A,TRUE,"STEEL";#N/A,#N/A,TRUE,"INT-Table";#N/A,#N/A,TRUE,"STEEL";#N/A,#N/A,TRUE,"Door"}</definedName>
    <definedName name="감_3_2" localSheetId="3" hidden="1">{#N/A,#N/A,TRUE,"Basic";#N/A,#N/A,TRUE,"EXT-TABLE";#N/A,#N/A,TRUE,"STEEL";#N/A,#N/A,TRUE,"INT-Table";#N/A,#N/A,TRUE,"STEEL";#N/A,#N/A,TRUE,"Door"}</definedName>
    <definedName name="감_3_2" localSheetId="2" hidden="1">{#N/A,#N/A,TRUE,"Basic";#N/A,#N/A,TRUE,"EXT-TABLE";#N/A,#N/A,TRUE,"STEEL";#N/A,#N/A,TRUE,"INT-Table";#N/A,#N/A,TRUE,"STEEL";#N/A,#N/A,TRUE,"Door"}</definedName>
    <definedName name="감_3_2" localSheetId="4" hidden="1">{#N/A,#N/A,TRUE,"Basic";#N/A,#N/A,TRUE,"EXT-TABLE";#N/A,#N/A,TRUE,"STEEL";#N/A,#N/A,TRUE,"INT-Table";#N/A,#N/A,TRUE,"STEEL";#N/A,#N/A,TRUE,"Door"}</definedName>
    <definedName name="감_3_2" localSheetId="16" hidden="1">{#N/A,#N/A,TRUE,"Basic";#N/A,#N/A,TRUE,"EXT-TABLE";#N/A,#N/A,TRUE,"STEEL";#N/A,#N/A,TRUE,"INT-Table";#N/A,#N/A,TRUE,"STEEL";#N/A,#N/A,TRUE,"Door"}</definedName>
    <definedName name="감_3_2" localSheetId="21" hidden="1">{#N/A,#N/A,TRUE,"Basic";#N/A,#N/A,TRUE,"EXT-TABLE";#N/A,#N/A,TRUE,"STEEL";#N/A,#N/A,TRUE,"INT-Table";#N/A,#N/A,TRUE,"STEEL";#N/A,#N/A,TRUE,"Door"}</definedName>
    <definedName name="감_3_2" localSheetId="5" hidden="1">{#N/A,#N/A,TRUE,"Basic";#N/A,#N/A,TRUE,"EXT-TABLE";#N/A,#N/A,TRUE,"STEEL";#N/A,#N/A,TRUE,"INT-Table";#N/A,#N/A,TRUE,"STEEL";#N/A,#N/A,TRUE,"Door"}</definedName>
    <definedName name="감_3_2" localSheetId="13" hidden="1">{#N/A,#N/A,TRUE,"Basic";#N/A,#N/A,TRUE,"EXT-TABLE";#N/A,#N/A,TRUE,"STEEL";#N/A,#N/A,TRUE,"INT-Table";#N/A,#N/A,TRUE,"STEEL";#N/A,#N/A,TRUE,"Door"}</definedName>
    <definedName name="감_3_2" localSheetId="14" hidden="1">{#N/A,#N/A,TRUE,"Basic";#N/A,#N/A,TRUE,"EXT-TABLE";#N/A,#N/A,TRUE,"STEEL";#N/A,#N/A,TRUE,"INT-Table";#N/A,#N/A,TRUE,"STEEL";#N/A,#N/A,TRUE,"Door"}</definedName>
    <definedName name="감_3_2" localSheetId="15" hidden="1">{#N/A,#N/A,TRUE,"Basic";#N/A,#N/A,TRUE,"EXT-TABLE";#N/A,#N/A,TRUE,"STEEL";#N/A,#N/A,TRUE,"INT-Table";#N/A,#N/A,TRUE,"STEEL";#N/A,#N/A,TRUE,"Door"}</definedName>
    <definedName name="감_3_2" hidden="1">{#N/A,#N/A,TRUE,"Basic";#N/A,#N/A,TRUE,"EXT-TABLE";#N/A,#N/A,TRUE,"STEEL";#N/A,#N/A,TRUE,"INT-Table";#N/A,#N/A,TRUE,"STEEL";#N/A,#N/A,TRUE,"Door"}</definedName>
    <definedName name="감_4" localSheetId="3" hidden="1">{#N/A,#N/A,TRUE,"Basic";#N/A,#N/A,TRUE,"EXT-TABLE";#N/A,#N/A,TRUE,"STEEL";#N/A,#N/A,TRUE,"INT-Table";#N/A,#N/A,TRUE,"STEEL";#N/A,#N/A,TRUE,"Door"}</definedName>
    <definedName name="감_4" localSheetId="2" hidden="1">{#N/A,#N/A,TRUE,"Basic";#N/A,#N/A,TRUE,"EXT-TABLE";#N/A,#N/A,TRUE,"STEEL";#N/A,#N/A,TRUE,"INT-Table";#N/A,#N/A,TRUE,"STEEL";#N/A,#N/A,TRUE,"Door"}</definedName>
    <definedName name="감_4" localSheetId="4" hidden="1">{#N/A,#N/A,TRUE,"Basic";#N/A,#N/A,TRUE,"EXT-TABLE";#N/A,#N/A,TRUE,"STEEL";#N/A,#N/A,TRUE,"INT-Table";#N/A,#N/A,TRUE,"STEEL";#N/A,#N/A,TRUE,"Door"}</definedName>
    <definedName name="감_4" localSheetId="16" hidden="1">{#N/A,#N/A,TRUE,"Basic";#N/A,#N/A,TRUE,"EXT-TABLE";#N/A,#N/A,TRUE,"STEEL";#N/A,#N/A,TRUE,"INT-Table";#N/A,#N/A,TRUE,"STEEL";#N/A,#N/A,TRUE,"Door"}</definedName>
    <definedName name="감_4" localSheetId="21" hidden="1">{#N/A,#N/A,TRUE,"Basic";#N/A,#N/A,TRUE,"EXT-TABLE";#N/A,#N/A,TRUE,"STEEL";#N/A,#N/A,TRUE,"INT-Table";#N/A,#N/A,TRUE,"STEEL";#N/A,#N/A,TRUE,"Door"}</definedName>
    <definedName name="감_4" localSheetId="5" hidden="1">{#N/A,#N/A,TRUE,"Basic";#N/A,#N/A,TRUE,"EXT-TABLE";#N/A,#N/A,TRUE,"STEEL";#N/A,#N/A,TRUE,"INT-Table";#N/A,#N/A,TRUE,"STEEL";#N/A,#N/A,TRUE,"Door"}</definedName>
    <definedName name="감_4" localSheetId="13" hidden="1">{#N/A,#N/A,TRUE,"Basic";#N/A,#N/A,TRUE,"EXT-TABLE";#N/A,#N/A,TRUE,"STEEL";#N/A,#N/A,TRUE,"INT-Table";#N/A,#N/A,TRUE,"STEEL";#N/A,#N/A,TRUE,"Door"}</definedName>
    <definedName name="감_4" localSheetId="14" hidden="1">{#N/A,#N/A,TRUE,"Basic";#N/A,#N/A,TRUE,"EXT-TABLE";#N/A,#N/A,TRUE,"STEEL";#N/A,#N/A,TRUE,"INT-Table";#N/A,#N/A,TRUE,"STEEL";#N/A,#N/A,TRUE,"Door"}</definedName>
    <definedName name="감_4" localSheetId="15" hidden="1">{#N/A,#N/A,TRUE,"Basic";#N/A,#N/A,TRUE,"EXT-TABLE";#N/A,#N/A,TRUE,"STEEL";#N/A,#N/A,TRUE,"INT-Table";#N/A,#N/A,TRUE,"STEEL";#N/A,#N/A,TRUE,"Door"}</definedName>
    <definedName name="감_4" hidden="1">{#N/A,#N/A,TRUE,"Basic";#N/A,#N/A,TRUE,"EXT-TABLE";#N/A,#N/A,TRUE,"STEEL";#N/A,#N/A,TRUE,"INT-Table";#N/A,#N/A,TRUE,"STEEL";#N/A,#N/A,TRUE,"Door"}</definedName>
    <definedName name="감_4_1" localSheetId="3" hidden="1">{#N/A,#N/A,TRUE,"Basic";#N/A,#N/A,TRUE,"EXT-TABLE";#N/A,#N/A,TRUE,"STEEL";#N/A,#N/A,TRUE,"INT-Table";#N/A,#N/A,TRUE,"STEEL";#N/A,#N/A,TRUE,"Door"}</definedName>
    <definedName name="감_4_1" localSheetId="2" hidden="1">{#N/A,#N/A,TRUE,"Basic";#N/A,#N/A,TRUE,"EXT-TABLE";#N/A,#N/A,TRUE,"STEEL";#N/A,#N/A,TRUE,"INT-Table";#N/A,#N/A,TRUE,"STEEL";#N/A,#N/A,TRUE,"Door"}</definedName>
    <definedName name="감_4_1" localSheetId="4" hidden="1">{#N/A,#N/A,TRUE,"Basic";#N/A,#N/A,TRUE,"EXT-TABLE";#N/A,#N/A,TRUE,"STEEL";#N/A,#N/A,TRUE,"INT-Table";#N/A,#N/A,TRUE,"STEEL";#N/A,#N/A,TRUE,"Door"}</definedName>
    <definedName name="감_4_1" localSheetId="16" hidden="1">{#N/A,#N/A,TRUE,"Basic";#N/A,#N/A,TRUE,"EXT-TABLE";#N/A,#N/A,TRUE,"STEEL";#N/A,#N/A,TRUE,"INT-Table";#N/A,#N/A,TRUE,"STEEL";#N/A,#N/A,TRUE,"Door"}</definedName>
    <definedName name="감_4_1" localSheetId="21" hidden="1">{#N/A,#N/A,TRUE,"Basic";#N/A,#N/A,TRUE,"EXT-TABLE";#N/A,#N/A,TRUE,"STEEL";#N/A,#N/A,TRUE,"INT-Table";#N/A,#N/A,TRUE,"STEEL";#N/A,#N/A,TRUE,"Door"}</definedName>
    <definedName name="감_4_1" localSheetId="5" hidden="1">{#N/A,#N/A,TRUE,"Basic";#N/A,#N/A,TRUE,"EXT-TABLE";#N/A,#N/A,TRUE,"STEEL";#N/A,#N/A,TRUE,"INT-Table";#N/A,#N/A,TRUE,"STEEL";#N/A,#N/A,TRUE,"Door"}</definedName>
    <definedName name="감_4_1" localSheetId="13" hidden="1">{#N/A,#N/A,TRUE,"Basic";#N/A,#N/A,TRUE,"EXT-TABLE";#N/A,#N/A,TRUE,"STEEL";#N/A,#N/A,TRUE,"INT-Table";#N/A,#N/A,TRUE,"STEEL";#N/A,#N/A,TRUE,"Door"}</definedName>
    <definedName name="감_4_1" localSheetId="14" hidden="1">{#N/A,#N/A,TRUE,"Basic";#N/A,#N/A,TRUE,"EXT-TABLE";#N/A,#N/A,TRUE,"STEEL";#N/A,#N/A,TRUE,"INT-Table";#N/A,#N/A,TRUE,"STEEL";#N/A,#N/A,TRUE,"Door"}</definedName>
    <definedName name="감_4_1" localSheetId="15" hidden="1">{#N/A,#N/A,TRUE,"Basic";#N/A,#N/A,TRUE,"EXT-TABLE";#N/A,#N/A,TRUE,"STEEL";#N/A,#N/A,TRUE,"INT-Table";#N/A,#N/A,TRUE,"STEEL";#N/A,#N/A,TRUE,"Door"}</definedName>
    <definedName name="감_4_1" hidden="1">{#N/A,#N/A,TRUE,"Basic";#N/A,#N/A,TRUE,"EXT-TABLE";#N/A,#N/A,TRUE,"STEEL";#N/A,#N/A,TRUE,"INT-Table";#N/A,#N/A,TRUE,"STEEL";#N/A,#N/A,TRUE,"Door"}</definedName>
    <definedName name="감_4_2" localSheetId="3" hidden="1">{#N/A,#N/A,TRUE,"Basic";#N/A,#N/A,TRUE,"EXT-TABLE";#N/A,#N/A,TRUE,"STEEL";#N/A,#N/A,TRUE,"INT-Table";#N/A,#N/A,TRUE,"STEEL";#N/A,#N/A,TRUE,"Door"}</definedName>
    <definedName name="감_4_2" localSheetId="2" hidden="1">{#N/A,#N/A,TRUE,"Basic";#N/A,#N/A,TRUE,"EXT-TABLE";#N/A,#N/A,TRUE,"STEEL";#N/A,#N/A,TRUE,"INT-Table";#N/A,#N/A,TRUE,"STEEL";#N/A,#N/A,TRUE,"Door"}</definedName>
    <definedName name="감_4_2" localSheetId="4" hidden="1">{#N/A,#N/A,TRUE,"Basic";#N/A,#N/A,TRUE,"EXT-TABLE";#N/A,#N/A,TRUE,"STEEL";#N/A,#N/A,TRUE,"INT-Table";#N/A,#N/A,TRUE,"STEEL";#N/A,#N/A,TRUE,"Door"}</definedName>
    <definedName name="감_4_2" localSheetId="16" hidden="1">{#N/A,#N/A,TRUE,"Basic";#N/A,#N/A,TRUE,"EXT-TABLE";#N/A,#N/A,TRUE,"STEEL";#N/A,#N/A,TRUE,"INT-Table";#N/A,#N/A,TRUE,"STEEL";#N/A,#N/A,TRUE,"Door"}</definedName>
    <definedName name="감_4_2" localSheetId="21" hidden="1">{#N/A,#N/A,TRUE,"Basic";#N/A,#N/A,TRUE,"EXT-TABLE";#N/A,#N/A,TRUE,"STEEL";#N/A,#N/A,TRUE,"INT-Table";#N/A,#N/A,TRUE,"STEEL";#N/A,#N/A,TRUE,"Door"}</definedName>
    <definedName name="감_4_2" localSheetId="5" hidden="1">{#N/A,#N/A,TRUE,"Basic";#N/A,#N/A,TRUE,"EXT-TABLE";#N/A,#N/A,TRUE,"STEEL";#N/A,#N/A,TRUE,"INT-Table";#N/A,#N/A,TRUE,"STEEL";#N/A,#N/A,TRUE,"Door"}</definedName>
    <definedName name="감_4_2" localSheetId="13" hidden="1">{#N/A,#N/A,TRUE,"Basic";#N/A,#N/A,TRUE,"EXT-TABLE";#N/A,#N/A,TRUE,"STEEL";#N/A,#N/A,TRUE,"INT-Table";#N/A,#N/A,TRUE,"STEEL";#N/A,#N/A,TRUE,"Door"}</definedName>
    <definedName name="감_4_2" localSheetId="14" hidden="1">{#N/A,#N/A,TRUE,"Basic";#N/A,#N/A,TRUE,"EXT-TABLE";#N/A,#N/A,TRUE,"STEEL";#N/A,#N/A,TRUE,"INT-Table";#N/A,#N/A,TRUE,"STEEL";#N/A,#N/A,TRUE,"Door"}</definedName>
    <definedName name="감_4_2" localSheetId="15" hidden="1">{#N/A,#N/A,TRUE,"Basic";#N/A,#N/A,TRUE,"EXT-TABLE";#N/A,#N/A,TRUE,"STEEL";#N/A,#N/A,TRUE,"INT-Table";#N/A,#N/A,TRUE,"STEEL";#N/A,#N/A,TRUE,"Door"}</definedName>
    <definedName name="감_4_2" hidden="1">{#N/A,#N/A,TRUE,"Basic";#N/A,#N/A,TRUE,"EXT-TABLE";#N/A,#N/A,TRUE,"STEEL";#N/A,#N/A,TRUE,"INT-Table";#N/A,#N/A,TRUE,"STEEL";#N/A,#N/A,TRUE,"Door"}</definedName>
    <definedName name="감_5" localSheetId="3" hidden="1">{#N/A,#N/A,TRUE,"Basic";#N/A,#N/A,TRUE,"EXT-TABLE";#N/A,#N/A,TRUE,"STEEL";#N/A,#N/A,TRUE,"INT-Table";#N/A,#N/A,TRUE,"STEEL";#N/A,#N/A,TRUE,"Door"}</definedName>
    <definedName name="감_5" localSheetId="2" hidden="1">{#N/A,#N/A,TRUE,"Basic";#N/A,#N/A,TRUE,"EXT-TABLE";#N/A,#N/A,TRUE,"STEEL";#N/A,#N/A,TRUE,"INT-Table";#N/A,#N/A,TRUE,"STEEL";#N/A,#N/A,TRUE,"Door"}</definedName>
    <definedName name="감_5" localSheetId="4" hidden="1">{#N/A,#N/A,TRUE,"Basic";#N/A,#N/A,TRUE,"EXT-TABLE";#N/A,#N/A,TRUE,"STEEL";#N/A,#N/A,TRUE,"INT-Table";#N/A,#N/A,TRUE,"STEEL";#N/A,#N/A,TRUE,"Door"}</definedName>
    <definedName name="감_5" localSheetId="16" hidden="1">{#N/A,#N/A,TRUE,"Basic";#N/A,#N/A,TRUE,"EXT-TABLE";#N/A,#N/A,TRUE,"STEEL";#N/A,#N/A,TRUE,"INT-Table";#N/A,#N/A,TRUE,"STEEL";#N/A,#N/A,TRUE,"Door"}</definedName>
    <definedName name="감_5" localSheetId="21" hidden="1">{#N/A,#N/A,TRUE,"Basic";#N/A,#N/A,TRUE,"EXT-TABLE";#N/A,#N/A,TRUE,"STEEL";#N/A,#N/A,TRUE,"INT-Table";#N/A,#N/A,TRUE,"STEEL";#N/A,#N/A,TRUE,"Door"}</definedName>
    <definedName name="감_5" localSheetId="5" hidden="1">{#N/A,#N/A,TRUE,"Basic";#N/A,#N/A,TRUE,"EXT-TABLE";#N/A,#N/A,TRUE,"STEEL";#N/A,#N/A,TRUE,"INT-Table";#N/A,#N/A,TRUE,"STEEL";#N/A,#N/A,TRUE,"Door"}</definedName>
    <definedName name="감_5" localSheetId="13" hidden="1">{#N/A,#N/A,TRUE,"Basic";#N/A,#N/A,TRUE,"EXT-TABLE";#N/A,#N/A,TRUE,"STEEL";#N/A,#N/A,TRUE,"INT-Table";#N/A,#N/A,TRUE,"STEEL";#N/A,#N/A,TRUE,"Door"}</definedName>
    <definedName name="감_5" localSheetId="14" hidden="1">{#N/A,#N/A,TRUE,"Basic";#N/A,#N/A,TRUE,"EXT-TABLE";#N/A,#N/A,TRUE,"STEEL";#N/A,#N/A,TRUE,"INT-Table";#N/A,#N/A,TRUE,"STEEL";#N/A,#N/A,TRUE,"Door"}</definedName>
    <definedName name="감_5" localSheetId="15" hidden="1">{#N/A,#N/A,TRUE,"Basic";#N/A,#N/A,TRUE,"EXT-TABLE";#N/A,#N/A,TRUE,"STEEL";#N/A,#N/A,TRUE,"INT-Table";#N/A,#N/A,TRUE,"STEEL";#N/A,#N/A,TRUE,"Door"}</definedName>
    <definedName name="감_5" hidden="1">{#N/A,#N/A,TRUE,"Basic";#N/A,#N/A,TRUE,"EXT-TABLE";#N/A,#N/A,TRUE,"STEEL";#N/A,#N/A,TRUE,"INT-Table";#N/A,#N/A,TRUE,"STEEL";#N/A,#N/A,TRUE,"Door"}</definedName>
    <definedName name="감_5_1" localSheetId="3" hidden="1">{#N/A,#N/A,TRUE,"Basic";#N/A,#N/A,TRUE,"EXT-TABLE";#N/A,#N/A,TRUE,"STEEL";#N/A,#N/A,TRUE,"INT-Table";#N/A,#N/A,TRUE,"STEEL";#N/A,#N/A,TRUE,"Door"}</definedName>
    <definedName name="감_5_1" localSheetId="2" hidden="1">{#N/A,#N/A,TRUE,"Basic";#N/A,#N/A,TRUE,"EXT-TABLE";#N/A,#N/A,TRUE,"STEEL";#N/A,#N/A,TRUE,"INT-Table";#N/A,#N/A,TRUE,"STEEL";#N/A,#N/A,TRUE,"Door"}</definedName>
    <definedName name="감_5_1" localSheetId="4" hidden="1">{#N/A,#N/A,TRUE,"Basic";#N/A,#N/A,TRUE,"EXT-TABLE";#N/A,#N/A,TRUE,"STEEL";#N/A,#N/A,TRUE,"INT-Table";#N/A,#N/A,TRUE,"STEEL";#N/A,#N/A,TRUE,"Door"}</definedName>
    <definedName name="감_5_1" localSheetId="16" hidden="1">{#N/A,#N/A,TRUE,"Basic";#N/A,#N/A,TRUE,"EXT-TABLE";#N/A,#N/A,TRUE,"STEEL";#N/A,#N/A,TRUE,"INT-Table";#N/A,#N/A,TRUE,"STEEL";#N/A,#N/A,TRUE,"Door"}</definedName>
    <definedName name="감_5_1" localSheetId="21" hidden="1">{#N/A,#N/A,TRUE,"Basic";#N/A,#N/A,TRUE,"EXT-TABLE";#N/A,#N/A,TRUE,"STEEL";#N/A,#N/A,TRUE,"INT-Table";#N/A,#N/A,TRUE,"STEEL";#N/A,#N/A,TRUE,"Door"}</definedName>
    <definedName name="감_5_1" localSheetId="5" hidden="1">{#N/A,#N/A,TRUE,"Basic";#N/A,#N/A,TRUE,"EXT-TABLE";#N/A,#N/A,TRUE,"STEEL";#N/A,#N/A,TRUE,"INT-Table";#N/A,#N/A,TRUE,"STEEL";#N/A,#N/A,TRUE,"Door"}</definedName>
    <definedName name="감_5_1" localSheetId="13" hidden="1">{#N/A,#N/A,TRUE,"Basic";#N/A,#N/A,TRUE,"EXT-TABLE";#N/A,#N/A,TRUE,"STEEL";#N/A,#N/A,TRUE,"INT-Table";#N/A,#N/A,TRUE,"STEEL";#N/A,#N/A,TRUE,"Door"}</definedName>
    <definedName name="감_5_1" localSheetId="14" hidden="1">{#N/A,#N/A,TRUE,"Basic";#N/A,#N/A,TRUE,"EXT-TABLE";#N/A,#N/A,TRUE,"STEEL";#N/A,#N/A,TRUE,"INT-Table";#N/A,#N/A,TRUE,"STEEL";#N/A,#N/A,TRUE,"Door"}</definedName>
    <definedName name="감_5_1" localSheetId="15" hidden="1">{#N/A,#N/A,TRUE,"Basic";#N/A,#N/A,TRUE,"EXT-TABLE";#N/A,#N/A,TRUE,"STEEL";#N/A,#N/A,TRUE,"INT-Table";#N/A,#N/A,TRUE,"STEEL";#N/A,#N/A,TRUE,"Door"}</definedName>
    <definedName name="감_5_1" hidden="1">{#N/A,#N/A,TRUE,"Basic";#N/A,#N/A,TRUE,"EXT-TABLE";#N/A,#N/A,TRUE,"STEEL";#N/A,#N/A,TRUE,"INT-Table";#N/A,#N/A,TRUE,"STEEL";#N/A,#N/A,TRUE,"Door"}</definedName>
    <definedName name="감_5_2" localSheetId="3" hidden="1">{#N/A,#N/A,TRUE,"Basic";#N/A,#N/A,TRUE,"EXT-TABLE";#N/A,#N/A,TRUE,"STEEL";#N/A,#N/A,TRUE,"INT-Table";#N/A,#N/A,TRUE,"STEEL";#N/A,#N/A,TRUE,"Door"}</definedName>
    <definedName name="감_5_2" localSheetId="2" hidden="1">{#N/A,#N/A,TRUE,"Basic";#N/A,#N/A,TRUE,"EXT-TABLE";#N/A,#N/A,TRUE,"STEEL";#N/A,#N/A,TRUE,"INT-Table";#N/A,#N/A,TRUE,"STEEL";#N/A,#N/A,TRUE,"Door"}</definedName>
    <definedName name="감_5_2" localSheetId="4" hidden="1">{#N/A,#N/A,TRUE,"Basic";#N/A,#N/A,TRUE,"EXT-TABLE";#N/A,#N/A,TRUE,"STEEL";#N/A,#N/A,TRUE,"INT-Table";#N/A,#N/A,TRUE,"STEEL";#N/A,#N/A,TRUE,"Door"}</definedName>
    <definedName name="감_5_2" localSheetId="16" hidden="1">{#N/A,#N/A,TRUE,"Basic";#N/A,#N/A,TRUE,"EXT-TABLE";#N/A,#N/A,TRUE,"STEEL";#N/A,#N/A,TRUE,"INT-Table";#N/A,#N/A,TRUE,"STEEL";#N/A,#N/A,TRUE,"Door"}</definedName>
    <definedName name="감_5_2" localSheetId="21" hidden="1">{#N/A,#N/A,TRUE,"Basic";#N/A,#N/A,TRUE,"EXT-TABLE";#N/A,#N/A,TRUE,"STEEL";#N/A,#N/A,TRUE,"INT-Table";#N/A,#N/A,TRUE,"STEEL";#N/A,#N/A,TRUE,"Door"}</definedName>
    <definedName name="감_5_2" localSheetId="5" hidden="1">{#N/A,#N/A,TRUE,"Basic";#N/A,#N/A,TRUE,"EXT-TABLE";#N/A,#N/A,TRUE,"STEEL";#N/A,#N/A,TRUE,"INT-Table";#N/A,#N/A,TRUE,"STEEL";#N/A,#N/A,TRUE,"Door"}</definedName>
    <definedName name="감_5_2" localSheetId="13" hidden="1">{#N/A,#N/A,TRUE,"Basic";#N/A,#N/A,TRUE,"EXT-TABLE";#N/A,#N/A,TRUE,"STEEL";#N/A,#N/A,TRUE,"INT-Table";#N/A,#N/A,TRUE,"STEEL";#N/A,#N/A,TRUE,"Door"}</definedName>
    <definedName name="감_5_2" localSheetId="14" hidden="1">{#N/A,#N/A,TRUE,"Basic";#N/A,#N/A,TRUE,"EXT-TABLE";#N/A,#N/A,TRUE,"STEEL";#N/A,#N/A,TRUE,"INT-Table";#N/A,#N/A,TRUE,"STEEL";#N/A,#N/A,TRUE,"Door"}</definedName>
    <definedName name="감_5_2" localSheetId="15" hidden="1">{#N/A,#N/A,TRUE,"Basic";#N/A,#N/A,TRUE,"EXT-TABLE";#N/A,#N/A,TRUE,"STEEL";#N/A,#N/A,TRUE,"INT-Table";#N/A,#N/A,TRUE,"STEEL";#N/A,#N/A,TRUE,"Door"}</definedName>
    <definedName name="감_5_2" hidden="1">{#N/A,#N/A,TRUE,"Basic";#N/A,#N/A,TRUE,"EXT-TABLE";#N/A,#N/A,TRUE,"STEEL";#N/A,#N/A,TRUE,"INT-Table";#N/A,#N/A,TRUE,"STEEL";#N/A,#N/A,TRUE,"Door"}</definedName>
    <definedName name="갑지"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개방항목" localSheetId="3" hidden="1">{#N/A,#N/A,TRUE,"COVERSHEET";#N/A,#N/A,TRUE,"LEGEND";#N/A,#N/A,TRUE,"LIST"}</definedName>
    <definedName name="개방항목" localSheetId="9" hidden="1">{#N/A,#N/A,TRUE,"COVERSHEET";#N/A,#N/A,TRUE,"LEGEND";#N/A,#N/A,TRUE,"LIST"}</definedName>
    <definedName name="개방항목" localSheetId="8" hidden="1">{#N/A,#N/A,TRUE,"COVERSHEET";#N/A,#N/A,TRUE,"LEGEND";#N/A,#N/A,TRUE,"LIST"}</definedName>
    <definedName name="개방항목" localSheetId="0" hidden="1">{#N/A,#N/A,TRUE,"COVERSHEET";#N/A,#N/A,TRUE,"LEGEND";#N/A,#N/A,TRUE,"LIST"}</definedName>
    <definedName name="개방항목" localSheetId="10" hidden="1">{#N/A,#N/A,TRUE,"COVERSHEET";#N/A,#N/A,TRUE,"LEGEND";#N/A,#N/A,TRUE,"LIST"}</definedName>
    <definedName name="개방항목" localSheetId="6" hidden="1">{#N/A,#N/A,TRUE,"COVERSHEET";#N/A,#N/A,TRUE,"LEGEND";#N/A,#N/A,TRUE,"LIST"}</definedName>
    <definedName name="개방항목" localSheetId="12" hidden="1">{#N/A,#N/A,TRUE,"COVERSHEET";#N/A,#N/A,TRUE,"LEGEND";#N/A,#N/A,TRUE,"LIST"}</definedName>
    <definedName name="개방항목" localSheetId="11" hidden="1">{#N/A,#N/A,TRUE,"COVERSHEET";#N/A,#N/A,TRUE,"LEGEND";#N/A,#N/A,TRUE,"LIST"}</definedName>
    <definedName name="개방항목" localSheetId="1" hidden="1">{#N/A,#N/A,TRUE,"COVERSHEET";#N/A,#N/A,TRUE,"LEGEND";#N/A,#N/A,TRUE,"LIST"}</definedName>
    <definedName name="개방항목" localSheetId="2" hidden="1">{#N/A,#N/A,TRUE,"COVERSHEET";#N/A,#N/A,TRUE,"LEGEND";#N/A,#N/A,TRUE,"LIST"}</definedName>
    <definedName name="개방항목" localSheetId="4" hidden="1">{#N/A,#N/A,TRUE,"COVERSHEET";#N/A,#N/A,TRUE,"LEGEND";#N/A,#N/A,TRUE,"LIST"}</definedName>
    <definedName name="개방항목" localSheetId="16" hidden="1">{#N/A,#N/A,TRUE,"COVERSHEET";#N/A,#N/A,TRUE,"LEGEND";#N/A,#N/A,TRUE,"LIST"}</definedName>
    <definedName name="개방항목" localSheetId="21" hidden="1">{#N/A,#N/A,TRUE,"COVERSHEET";#N/A,#N/A,TRUE,"LEGEND";#N/A,#N/A,TRUE,"LIST"}</definedName>
    <definedName name="개방항목" localSheetId="5" hidden="1">{#N/A,#N/A,TRUE,"COVERSHEET";#N/A,#N/A,TRUE,"LEGEND";#N/A,#N/A,TRUE,"LIST"}</definedName>
    <definedName name="개방항목" localSheetId="23" hidden="1">{#N/A,#N/A,TRUE,"COVERSHEET";#N/A,#N/A,TRUE,"LEGEND";#N/A,#N/A,TRUE,"LIST"}</definedName>
    <definedName name="개방항목" localSheetId="7" hidden="1">{#N/A,#N/A,TRUE,"COVERSHEET";#N/A,#N/A,TRUE,"LEGEND";#N/A,#N/A,TRUE,"LIST"}</definedName>
    <definedName name="개방항목" localSheetId="13" hidden="1">{#N/A,#N/A,TRUE,"COVERSHEET";#N/A,#N/A,TRUE,"LEGEND";#N/A,#N/A,TRUE,"LIST"}</definedName>
    <definedName name="개방항목" localSheetId="18" hidden="1">{#N/A,#N/A,TRUE,"COVERSHEET";#N/A,#N/A,TRUE,"LEGEND";#N/A,#N/A,TRUE,"LIST"}</definedName>
    <definedName name="개방항목" localSheetId="14" hidden="1">{#N/A,#N/A,TRUE,"COVERSHEET";#N/A,#N/A,TRUE,"LEGEND";#N/A,#N/A,TRUE,"LIST"}</definedName>
    <definedName name="개방항목" localSheetId="15" hidden="1">{#N/A,#N/A,TRUE,"COVERSHEET";#N/A,#N/A,TRUE,"LEGEND";#N/A,#N/A,TRUE,"LIST"}</definedName>
    <definedName name="개방항목" hidden="1">{#N/A,#N/A,TRUE,"COVERSHEET";#N/A,#N/A,TRUE,"LEGEND";#N/A,#N/A,TRUE,"LIST"}</definedName>
    <definedName name="건물">#REF!</definedName>
    <definedName name="것" localSheetId="3" hidden="1">{#N/A,#N/A,FALSE,"골재소요량";#N/A,#N/A,FALSE,"골재소요량"}</definedName>
    <definedName name="것" localSheetId="2" hidden="1">{#N/A,#N/A,FALSE,"골재소요량";#N/A,#N/A,FALSE,"골재소요량"}</definedName>
    <definedName name="것" localSheetId="4" hidden="1">{#N/A,#N/A,FALSE,"골재소요량";#N/A,#N/A,FALSE,"골재소요량"}</definedName>
    <definedName name="것" localSheetId="16" hidden="1">{#N/A,#N/A,FALSE,"골재소요량";#N/A,#N/A,FALSE,"골재소요량"}</definedName>
    <definedName name="것" localSheetId="21" hidden="1">{#N/A,#N/A,FALSE,"골재소요량";#N/A,#N/A,FALSE,"골재소요량"}</definedName>
    <definedName name="것" localSheetId="5" hidden="1">{#N/A,#N/A,FALSE,"골재소요량";#N/A,#N/A,FALSE,"골재소요량"}</definedName>
    <definedName name="것" localSheetId="13" hidden="1">{#N/A,#N/A,FALSE,"골재소요량";#N/A,#N/A,FALSE,"골재소요량"}</definedName>
    <definedName name="것" localSheetId="14" hidden="1">{#N/A,#N/A,FALSE,"골재소요량";#N/A,#N/A,FALSE,"골재소요량"}</definedName>
    <definedName name="것" localSheetId="15" hidden="1">{#N/A,#N/A,FALSE,"골재소요량";#N/A,#N/A,FALSE,"골재소요량"}</definedName>
    <definedName name="것" hidden="1">{#N/A,#N/A,FALSE,"골재소요량";#N/A,#N/A,FALSE,"골재소요량"}</definedName>
    <definedName name="겉표지" localSheetId="3" hidden="1">{#N/A,#N/A,TRUE,"Basic";#N/A,#N/A,TRUE,"EXT-TABLE";#N/A,#N/A,TRUE,"STEEL";#N/A,#N/A,TRUE,"INT-Table";#N/A,#N/A,TRUE,"STEEL";#N/A,#N/A,TRUE,"Door"}</definedName>
    <definedName name="겉표지" localSheetId="2" hidden="1">{#N/A,#N/A,TRUE,"Basic";#N/A,#N/A,TRUE,"EXT-TABLE";#N/A,#N/A,TRUE,"STEEL";#N/A,#N/A,TRUE,"INT-Table";#N/A,#N/A,TRUE,"STEEL";#N/A,#N/A,TRUE,"Door"}</definedName>
    <definedName name="겉표지" localSheetId="4" hidden="1">{#N/A,#N/A,TRUE,"Basic";#N/A,#N/A,TRUE,"EXT-TABLE";#N/A,#N/A,TRUE,"STEEL";#N/A,#N/A,TRUE,"INT-Table";#N/A,#N/A,TRUE,"STEEL";#N/A,#N/A,TRUE,"Door"}</definedName>
    <definedName name="겉표지" localSheetId="16" hidden="1">{#N/A,#N/A,TRUE,"Basic";#N/A,#N/A,TRUE,"EXT-TABLE";#N/A,#N/A,TRUE,"STEEL";#N/A,#N/A,TRUE,"INT-Table";#N/A,#N/A,TRUE,"STEEL";#N/A,#N/A,TRUE,"Door"}</definedName>
    <definedName name="겉표지" localSheetId="21" hidden="1">{#N/A,#N/A,TRUE,"Basic";#N/A,#N/A,TRUE,"EXT-TABLE";#N/A,#N/A,TRUE,"STEEL";#N/A,#N/A,TRUE,"INT-Table";#N/A,#N/A,TRUE,"STEEL";#N/A,#N/A,TRUE,"Door"}</definedName>
    <definedName name="겉표지" localSheetId="5" hidden="1">{#N/A,#N/A,TRUE,"Basic";#N/A,#N/A,TRUE,"EXT-TABLE";#N/A,#N/A,TRUE,"STEEL";#N/A,#N/A,TRUE,"INT-Table";#N/A,#N/A,TRUE,"STEEL";#N/A,#N/A,TRUE,"Door"}</definedName>
    <definedName name="겉표지" localSheetId="13" hidden="1">{#N/A,#N/A,TRUE,"Basic";#N/A,#N/A,TRUE,"EXT-TABLE";#N/A,#N/A,TRUE,"STEEL";#N/A,#N/A,TRUE,"INT-Table";#N/A,#N/A,TRUE,"STEEL";#N/A,#N/A,TRUE,"Door"}</definedName>
    <definedName name="겉표지" localSheetId="14" hidden="1">{#N/A,#N/A,TRUE,"Basic";#N/A,#N/A,TRUE,"EXT-TABLE";#N/A,#N/A,TRUE,"STEEL";#N/A,#N/A,TRUE,"INT-Table";#N/A,#N/A,TRUE,"STEEL";#N/A,#N/A,TRUE,"Door"}</definedName>
    <definedName name="겉표지" localSheetId="15" hidden="1">{#N/A,#N/A,TRUE,"Basic";#N/A,#N/A,TRUE,"EXT-TABLE";#N/A,#N/A,TRUE,"STEEL";#N/A,#N/A,TRUE,"INT-Table";#N/A,#N/A,TRUE,"STEEL";#N/A,#N/A,TRUE,"Door"}</definedName>
    <definedName name="겉표지" hidden="1">{#N/A,#N/A,TRUE,"Basic";#N/A,#N/A,TRUE,"EXT-TABLE";#N/A,#N/A,TRUE,"STEEL";#N/A,#N/A,TRUE,"INT-Table";#N/A,#N/A,TRUE,"STEEL";#N/A,#N/A,TRUE,"Door"}</definedName>
    <definedName name="겉표지_1" localSheetId="3" hidden="1">{#N/A,#N/A,TRUE,"Basic";#N/A,#N/A,TRUE,"EXT-TABLE";#N/A,#N/A,TRUE,"STEEL";#N/A,#N/A,TRUE,"INT-Table";#N/A,#N/A,TRUE,"STEEL";#N/A,#N/A,TRUE,"Door"}</definedName>
    <definedName name="겉표지_1" localSheetId="2" hidden="1">{#N/A,#N/A,TRUE,"Basic";#N/A,#N/A,TRUE,"EXT-TABLE";#N/A,#N/A,TRUE,"STEEL";#N/A,#N/A,TRUE,"INT-Table";#N/A,#N/A,TRUE,"STEEL";#N/A,#N/A,TRUE,"Door"}</definedName>
    <definedName name="겉표지_1" localSheetId="4" hidden="1">{#N/A,#N/A,TRUE,"Basic";#N/A,#N/A,TRUE,"EXT-TABLE";#N/A,#N/A,TRUE,"STEEL";#N/A,#N/A,TRUE,"INT-Table";#N/A,#N/A,TRUE,"STEEL";#N/A,#N/A,TRUE,"Door"}</definedName>
    <definedName name="겉표지_1" localSheetId="16" hidden="1">{#N/A,#N/A,TRUE,"Basic";#N/A,#N/A,TRUE,"EXT-TABLE";#N/A,#N/A,TRUE,"STEEL";#N/A,#N/A,TRUE,"INT-Table";#N/A,#N/A,TRUE,"STEEL";#N/A,#N/A,TRUE,"Door"}</definedName>
    <definedName name="겉표지_1" localSheetId="21" hidden="1">{#N/A,#N/A,TRUE,"Basic";#N/A,#N/A,TRUE,"EXT-TABLE";#N/A,#N/A,TRUE,"STEEL";#N/A,#N/A,TRUE,"INT-Table";#N/A,#N/A,TRUE,"STEEL";#N/A,#N/A,TRUE,"Door"}</definedName>
    <definedName name="겉표지_1" localSheetId="5" hidden="1">{#N/A,#N/A,TRUE,"Basic";#N/A,#N/A,TRUE,"EXT-TABLE";#N/A,#N/A,TRUE,"STEEL";#N/A,#N/A,TRUE,"INT-Table";#N/A,#N/A,TRUE,"STEEL";#N/A,#N/A,TRUE,"Door"}</definedName>
    <definedName name="겉표지_1" localSheetId="13" hidden="1">{#N/A,#N/A,TRUE,"Basic";#N/A,#N/A,TRUE,"EXT-TABLE";#N/A,#N/A,TRUE,"STEEL";#N/A,#N/A,TRUE,"INT-Table";#N/A,#N/A,TRUE,"STEEL";#N/A,#N/A,TRUE,"Door"}</definedName>
    <definedName name="겉표지_1" localSheetId="14" hidden="1">{#N/A,#N/A,TRUE,"Basic";#N/A,#N/A,TRUE,"EXT-TABLE";#N/A,#N/A,TRUE,"STEEL";#N/A,#N/A,TRUE,"INT-Table";#N/A,#N/A,TRUE,"STEEL";#N/A,#N/A,TRUE,"Door"}</definedName>
    <definedName name="겉표지_1" localSheetId="15" hidden="1">{#N/A,#N/A,TRUE,"Basic";#N/A,#N/A,TRUE,"EXT-TABLE";#N/A,#N/A,TRUE,"STEEL";#N/A,#N/A,TRUE,"INT-Table";#N/A,#N/A,TRUE,"STEEL";#N/A,#N/A,TRUE,"Door"}</definedName>
    <definedName name="겉표지_1" hidden="1">{#N/A,#N/A,TRUE,"Basic";#N/A,#N/A,TRUE,"EXT-TABLE";#N/A,#N/A,TRUE,"STEEL";#N/A,#N/A,TRUE,"INT-Table";#N/A,#N/A,TRUE,"STEEL";#N/A,#N/A,TRUE,"Door"}</definedName>
    <definedName name="겉표지_1_1" localSheetId="3" hidden="1">{#N/A,#N/A,TRUE,"Basic";#N/A,#N/A,TRUE,"EXT-TABLE";#N/A,#N/A,TRUE,"STEEL";#N/A,#N/A,TRUE,"INT-Table";#N/A,#N/A,TRUE,"STEEL";#N/A,#N/A,TRUE,"Door"}</definedName>
    <definedName name="겉표지_1_1" localSheetId="2" hidden="1">{#N/A,#N/A,TRUE,"Basic";#N/A,#N/A,TRUE,"EXT-TABLE";#N/A,#N/A,TRUE,"STEEL";#N/A,#N/A,TRUE,"INT-Table";#N/A,#N/A,TRUE,"STEEL";#N/A,#N/A,TRUE,"Door"}</definedName>
    <definedName name="겉표지_1_1" localSheetId="4" hidden="1">{#N/A,#N/A,TRUE,"Basic";#N/A,#N/A,TRUE,"EXT-TABLE";#N/A,#N/A,TRUE,"STEEL";#N/A,#N/A,TRUE,"INT-Table";#N/A,#N/A,TRUE,"STEEL";#N/A,#N/A,TRUE,"Door"}</definedName>
    <definedName name="겉표지_1_1" localSheetId="16" hidden="1">{#N/A,#N/A,TRUE,"Basic";#N/A,#N/A,TRUE,"EXT-TABLE";#N/A,#N/A,TRUE,"STEEL";#N/A,#N/A,TRUE,"INT-Table";#N/A,#N/A,TRUE,"STEEL";#N/A,#N/A,TRUE,"Door"}</definedName>
    <definedName name="겉표지_1_1" localSheetId="21" hidden="1">{#N/A,#N/A,TRUE,"Basic";#N/A,#N/A,TRUE,"EXT-TABLE";#N/A,#N/A,TRUE,"STEEL";#N/A,#N/A,TRUE,"INT-Table";#N/A,#N/A,TRUE,"STEEL";#N/A,#N/A,TRUE,"Door"}</definedName>
    <definedName name="겉표지_1_1" localSheetId="5" hidden="1">{#N/A,#N/A,TRUE,"Basic";#N/A,#N/A,TRUE,"EXT-TABLE";#N/A,#N/A,TRUE,"STEEL";#N/A,#N/A,TRUE,"INT-Table";#N/A,#N/A,TRUE,"STEEL";#N/A,#N/A,TRUE,"Door"}</definedName>
    <definedName name="겉표지_1_1" localSheetId="13" hidden="1">{#N/A,#N/A,TRUE,"Basic";#N/A,#N/A,TRUE,"EXT-TABLE";#N/A,#N/A,TRUE,"STEEL";#N/A,#N/A,TRUE,"INT-Table";#N/A,#N/A,TRUE,"STEEL";#N/A,#N/A,TRUE,"Door"}</definedName>
    <definedName name="겉표지_1_1" localSheetId="14" hidden="1">{#N/A,#N/A,TRUE,"Basic";#N/A,#N/A,TRUE,"EXT-TABLE";#N/A,#N/A,TRUE,"STEEL";#N/A,#N/A,TRUE,"INT-Table";#N/A,#N/A,TRUE,"STEEL";#N/A,#N/A,TRUE,"Door"}</definedName>
    <definedName name="겉표지_1_1" localSheetId="15" hidden="1">{#N/A,#N/A,TRUE,"Basic";#N/A,#N/A,TRUE,"EXT-TABLE";#N/A,#N/A,TRUE,"STEEL";#N/A,#N/A,TRUE,"INT-Table";#N/A,#N/A,TRUE,"STEEL";#N/A,#N/A,TRUE,"Door"}</definedName>
    <definedName name="겉표지_1_1" hidden="1">{#N/A,#N/A,TRUE,"Basic";#N/A,#N/A,TRUE,"EXT-TABLE";#N/A,#N/A,TRUE,"STEEL";#N/A,#N/A,TRUE,"INT-Table";#N/A,#N/A,TRUE,"STEEL";#N/A,#N/A,TRUE,"Door"}</definedName>
    <definedName name="겉표지_1_2" localSheetId="3" hidden="1">{#N/A,#N/A,TRUE,"Basic";#N/A,#N/A,TRUE,"EXT-TABLE";#N/A,#N/A,TRUE,"STEEL";#N/A,#N/A,TRUE,"INT-Table";#N/A,#N/A,TRUE,"STEEL";#N/A,#N/A,TRUE,"Door"}</definedName>
    <definedName name="겉표지_1_2" localSheetId="2" hidden="1">{#N/A,#N/A,TRUE,"Basic";#N/A,#N/A,TRUE,"EXT-TABLE";#N/A,#N/A,TRUE,"STEEL";#N/A,#N/A,TRUE,"INT-Table";#N/A,#N/A,TRUE,"STEEL";#N/A,#N/A,TRUE,"Door"}</definedName>
    <definedName name="겉표지_1_2" localSheetId="4" hidden="1">{#N/A,#N/A,TRUE,"Basic";#N/A,#N/A,TRUE,"EXT-TABLE";#N/A,#N/A,TRUE,"STEEL";#N/A,#N/A,TRUE,"INT-Table";#N/A,#N/A,TRUE,"STEEL";#N/A,#N/A,TRUE,"Door"}</definedName>
    <definedName name="겉표지_1_2" localSheetId="16" hidden="1">{#N/A,#N/A,TRUE,"Basic";#N/A,#N/A,TRUE,"EXT-TABLE";#N/A,#N/A,TRUE,"STEEL";#N/A,#N/A,TRUE,"INT-Table";#N/A,#N/A,TRUE,"STEEL";#N/A,#N/A,TRUE,"Door"}</definedName>
    <definedName name="겉표지_1_2" localSheetId="21" hidden="1">{#N/A,#N/A,TRUE,"Basic";#N/A,#N/A,TRUE,"EXT-TABLE";#N/A,#N/A,TRUE,"STEEL";#N/A,#N/A,TRUE,"INT-Table";#N/A,#N/A,TRUE,"STEEL";#N/A,#N/A,TRUE,"Door"}</definedName>
    <definedName name="겉표지_1_2" localSheetId="5" hidden="1">{#N/A,#N/A,TRUE,"Basic";#N/A,#N/A,TRUE,"EXT-TABLE";#N/A,#N/A,TRUE,"STEEL";#N/A,#N/A,TRUE,"INT-Table";#N/A,#N/A,TRUE,"STEEL";#N/A,#N/A,TRUE,"Door"}</definedName>
    <definedName name="겉표지_1_2" localSheetId="13" hidden="1">{#N/A,#N/A,TRUE,"Basic";#N/A,#N/A,TRUE,"EXT-TABLE";#N/A,#N/A,TRUE,"STEEL";#N/A,#N/A,TRUE,"INT-Table";#N/A,#N/A,TRUE,"STEEL";#N/A,#N/A,TRUE,"Door"}</definedName>
    <definedName name="겉표지_1_2" localSheetId="14" hidden="1">{#N/A,#N/A,TRUE,"Basic";#N/A,#N/A,TRUE,"EXT-TABLE";#N/A,#N/A,TRUE,"STEEL";#N/A,#N/A,TRUE,"INT-Table";#N/A,#N/A,TRUE,"STEEL";#N/A,#N/A,TRUE,"Door"}</definedName>
    <definedName name="겉표지_1_2" localSheetId="15" hidden="1">{#N/A,#N/A,TRUE,"Basic";#N/A,#N/A,TRUE,"EXT-TABLE";#N/A,#N/A,TRUE,"STEEL";#N/A,#N/A,TRUE,"INT-Table";#N/A,#N/A,TRUE,"STEEL";#N/A,#N/A,TRUE,"Door"}</definedName>
    <definedName name="겉표지_1_2" hidden="1">{#N/A,#N/A,TRUE,"Basic";#N/A,#N/A,TRUE,"EXT-TABLE";#N/A,#N/A,TRUE,"STEEL";#N/A,#N/A,TRUE,"INT-Table";#N/A,#N/A,TRUE,"STEEL";#N/A,#N/A,TRUE,"Door"}</definedName>
    <definedName name="겉표지_2" localSheetId="3" hidden="1">{#N/A,#N/A,TRUE,"Basic";#N/A,#N/A,TRUE,"EXT-TABLE";#N/A,#N/A,TRUE,"STEEL";#N/A,#N/A,TRUE,"INT-Table";#N/A,#N/A,TRUE,"STEEL";#N/A,#N/A,TRUE,"Door"}</definedName>
    <definedName name="겉표지_2" localSheetId="2" hidden="1">{#N/A,#N/A,TRUE,"Basic";#N/A,#N/A,TRUE,"EXT-TABLE";#N/A,#N/A,TRUE,"STEEL";#N/A,#N/A,TRUE,"INT-Table";#N/A,#N/A,TRUE,"STEEL";#N/A,#N/A,TRUE,"Door"}</definedName>
    <definedName name="겉표지_2" localSheetId="4" hidden="1">{#N/A,#N/A,TRUE,"Basic";#N/A,#N/A,TRUE,"EXT-TABLE";#N/A,#N/A,TRUE,"STEEL";#N/A,#N/A,TRUE,"INT-Table";#N/A,#N/A,TRUE,"STEEL";#N/A,#N/A,TRUE,"Door"}</definedName>
    <definedName name="겉표지_2" localSheetId="16" hidden="1">{#N/A,#N/A,TRUE,"Basic";#N/A,#N/A,TRUE,"EXT-TABLE";#N/A,#N/A,TRUE,"STEEL";#N/A,#N/A,TRUE,"INT-Table";#N/A,#N/A,TRUE,"STEEL";#N/A,#N/A,TRUE,"Door"}</definedName>
    <definedName name="겉표지_2" localSheetId="21" hidden="1">{#N/A,#N/A,TRUE,"Basic";#N/A,#N/A,TRUE,"EXT-TABLE";#N/A,#N/A,TRUE,"STEEL";#N/A,#N/A,TRUE,"INT-Table";#N/A,#N/A,TRUE,"STEEL";#N/A,#N/A,TRUE,"Door"}</definedName>
    <definedName name="겉표지_2" localSheetId="5" hidden="1">{#N/A,#N/A,TRUE,"Basic";#N/A,#N/A,TRUE,"EXT-TABLE";#N/A,#N/A,TRUE,"STEEL";#N/A,#N/A,TRUE,"INT-Table";#N/A,#N/A,TRUE,"STEEL";#N/A,#N/A,TRUE,"Door"}</definedName>
    <definedName name="겉표지_2" localSheetId="13" hidden="1">{#N/A,#N/A,TRUE,"Basic";#N/A,#N/A,TRUE,"EXT-TABLE";#N/A,#N/A,TRUE,"STEEL";#N/A,#N/A,TRUE,"INT-Table";#N/A,#N/A,TRUE,"STEEL";#N/A,#N/A,TRUE,"Door"}</definedName>
    <definedName name="겉표지_2" localSheetId="14" hidden="1">{#N/A,#N/A,TRUE,"Basic";#N/A,#N/A,TRUE,"EXT-TABLE";#N/A,#N/A,TRUE,"STEEL";#N/A,#N/A,TRUE,"INT-Table";#N/A,#N/A,TRUE,"STEEL";#N/A,#N/A,TRUE,"Door"}</definedName>
    <definedName name="겉표지_2" localSheetId="15" hidden="1">{#N/A,#N/A,TRUE,"Basic";#N/A,#N/A,TRUE,"EXT-TABLE";#N/A,#N/A,TRUE,"STEEL";#N/A,#N/A,TRUE,"INT-Table";#N/A,#N/A,TRUE,"STEEL";#N/A,#N/A,TRUE,"Door"}</definedName>
    <definedName name="겉표지_2" hidden="1">{#N/A,#N/A,TRUE,"Basic";#N/A,#N/A,TRUE,"EXT-TABLE";#N/A,#N/A,TRUE,"STEEL";#N/A,#N/A,TRUE,"INT-Table";#N/A,#N/A,TRUE,"STEEL";#N/A,#N/A,TRUE,"Door"}</definedName>
    <definedName name="겉표지_2_1" localSheetId="3" hidden="1">{#N/A,#N/A,TRUE,"Basic";#N/A,#N/A,TRUE,"EXT-TABLE";#N/A,#N/A,TRUE,"STEEL";#N/A,#N/A,TRUE,"INT-Table";#N/A,#N/A,TRUE,"STEEL";#N/A,#N/A,TRUE,"Door"}</definedName>
    <definedName name="겉표지_2_1" localSheetId="2" hidden="1">{#N/A,#N/A,TRUE,"Basic";#N/A,#N/A,TRUE,"EXT-TABLE";#N/A,#N/A,TRUE,"STEEL";#N/A,#N/A,TRUE,"INT-Table";#N/A,#N/A,TRUE,"STEEL";#N/A,#N/A,TRUE,"Door"}</definedName>
    <definedName name="겉표지_2_1" localSheetId="4" hidden="1">{#N/A,#N/A,TRUE,"Basic";#N/A,#N/A,TRUE,"EXT-TABLE";#N/A,#N/A,TRUE,"STEEL";#N/A,#N/A,TRUE,"INT-Table";#N/A,#N/A,TRUE,"STEEL";#N/A,#N/A,TRUE,"Door"}</definedName>
    <definedName name="겉표지_2_1" localSheetId="16" hidden="1">{#N/A,#N/A,TRUE,"Basic";#N/A,#N/A,TRUE,"EXT-TABLE";#N/A,#N/A,TRUE,"STEEL";#N/A,#N/A,TRUE,"INT-Table";#N/A,#N/A,TRUE,"STEEL";#N/A,#N/A,TRUE,"Door"}</definedName>
    <definedName name="겉표지_2_1" localSheetId="21" hidden="1">{#N/A,#N/A,TRUE,"Basic";#N/A,#N/A,TRUE,"EXT-TABLE";#N/A,#N/A,TRUE,"STEEL";#N/A,#N/A,TRUE,"INT-Table";#N/A,#N/A,TRUE,"STEEL";#N/A,#N/A,TRUE,"Door"}</definedName>
    <definedName name="겉표지_2_1" localSheetId="5" hidden="1">{#N/A,#N/A,TRUE,"Basic";#N/A,#N/A,TRUE,"EXT-TABLE";#N/A,#N/A,TRUE,"STEEL";#N/A,#N/A,TRUE,"INT-Table";#N/A,#N/A,TRUE,"STEEL";#N/A,#N/A,TRUE,"Door"}</definedName>
    <definedName name="겉표지_2_1" localSheetId="13" hidden="1">{#N/A,#N/A,TRUE,"Basic";#N/A,#N/A,TRUE,"EXT-TABLE";#N/A,#N/A,TRUE,"STEEL";#N/A,#N/A,TRUE,"INT-Table";#N/A,#N/A,TRUE,"STEEL";#N/A,#N/A,TRUE,"Door"}</definedName>
    <definedName name="겉표지_2_1" localSheetId="14" hidden="1">{#N/A,#N/A,TRUE,"Basic";#N/A,#N/A,TRUE,"EXT-TABLE";#N/A,#N/A,TRUE,"STEEL";#N/A,#N/A,TRUE,"INT-Table";#N/A,#N/A,TRUE,"STEEL";#N/A,#N/A,TRUE,"Door"}</definedName>
    <definedName name="겉표지_2_1" localSheetId="15" hidden="1">{#N/A,#N/A,TRUE,"Basic";#N/A,#N/A,TRUE,"EXT-TABLE";#N/A,#N/A,TRUE,"STEEL";#N/A,#N/A,TRUE,"INT-Table";#N/A,#N/A,TRUE,"STEEL";#N/A,#N/A,TRUE,"Door"}</definedName>
    <definedName name="겉표지_2_1" hidden="1">{#N/A,#N/A,TRUE,"Basic";#N/A,#N/A,TRUE,"EXT-TABLE";#N/A,#N/A,TRUE,"STEEL";#N/A,#N/A,TRUE,"INT-Table";#N/A,#N/A,TRUE,"STEEL";#N/A,#N/A,TRUE,"Door"}</definedName>
    <definedName name="겉표지_2_2" localSheetId="3" hidden="1">{#N/A,#N/A,TRUE,"Basic";#N/A,#N/A,TRUE,"EXT-TABLE";#N/A,#N/A,TRUE,"STEEL";#N/A,#N/A,TRUE,"INT-Table";#N/A,#N/A,TRUE,"STEEL";#N/A,#N/A,TRUE,"Door"}</definedName>
    <definedName name="겉표지_2_2" localSheetId="2" hidden="1">{#N/A,#N/A,TRUE,"Basic";#N/A,#N/A,TRUE,"EXT-TABLE";#N/A,#N/A,TRUE,"STEEL";#N/A,#N/A,TRUE,"INT-Table";#N/A,#N/A,TRUE,"STEEL";#N/A,#N/A,TRUE,"Door"}</definedName>
    <definedName name="겉표지_2_2" localSheetId="4" hidden="1">{#N/A,#N/A,TRUE,"Basic";#N/A,#N/A,TRUE,"EXT-TABLE";#N/A,#N/A,TRUE,"STEEL";#N/A,#N/A,TRUE,"INT-Table";#N/A,#N/A,TRUE,"STEEL";#N/A,#N/A,TRUE,"Door"}</definedName>
    <definedName name="겉표지_2_2" localSheetId="16" hidden="1">{#N/A,#N/A,TRUE,"Basic";#N/A,#N/A,TRUE,"EXT-TABLE";#N/A,#N/A,TRUE,"STEEL";#N/A,#N/A,TRUE,"INT-Table";#N/A,#N/A,TRUE,"STEEL";#N/A,#N/A,TRUE,"Door"}</definedName>
    <definedName name="겉표지_2_2" localSheetId="21" hidden="1">{#N/A,#N/A,TRUE,"Basic";#N/A,#N/A,TRUE,"EXT-TABLE";#N/A,#N/A,TRUE,"STEEL";#N/A,#N/A,TRUE,"INT-Table";#N/A,#N/A,TRUE,"STEEL";#N/A,#N/A,TRUE,"Door"}</definedName>
    <definedName name="겉표지_2_2" localSheetId="5" hidden="1">{#N/A,#N/A,TRUE,"Basic";#N/A,#N/A,TRUE,"EXT-TABLE";#N/A,#N/A,TRUE,"STEEL";#N/A,#N/A,TRUE,"INT-Table";#N/A,#N/A,TRUE,"STEEL";#N/A,#N/A,TRUE,"Door"}</definedName>
    <definedName name="겉표지_2_2" localSheetId="13" hidden="1">{#N/A,#N/A,TRUE,"Basic";#N/A,#N/A,TRUE,"EXT-TABLE";#N/A,#N/A,TRUE,"STEEL";#N/A,#N/A,TRUE,"INT-Table";#N/A,#N/A,TRUE,"STEEL";#N/A,#N/A,TRUE,"Door"}</definedName>
    <definedName name="겉표지_2_2" localSheetId="14" hidden="1">{#N/A,#N/A,TRUE,"Basic";#N/A,#N/A,TRUE,"EXT-TABLE";#N/A,#N/A,TRUE,"STEEL";#N/A,#N/A,TRUE,"INT-Table";#N/A,#N/A,TRUE,"STEEL";#N/A,#N/A,TRUE,"Door"}</definedName>
    <definedName name="겉표지_2_2" localSheetId="15" hidden="1">{#N/A,#N/A,TRUE,"Basic";#N/A,#N/A,TRUE,"EXT-TABLE";#N/A,#N/A,TRUE,"STEEL";#N/A,#N/A,TRUE,"INT-Table";#N/A,#N/A,TRUE,"STEEL";#N/A,#N/A,TRUE,"Door"}</definedName>
    <definedName name="겉표지_2_2" hidden="1">{#N/A,#N/A,TRUE,"Basic";#N/A,#N/A,TRUE,"EXT-TABLE";#N/A,#N/A,TRUE,"STEEL";#N/A,#N/A,TRUE,"INT-Table";#N/A,#N/A,TRUE,"STEEL";#N/A,#N/A,TRUE,"Door"}</definedName>
    <definedName name="겉표지_3" localSheetId="3" hidden="1">{#N/A,#N/A,TRUE,"Basic";#N/A,#N/A,TRUE,"EXT-TABLE";#N/A,#N/A,TRUE,"STEEL";#N/A,#N/A,TRUE,"INT-Table";#N/A,#N/A,TRUE,"STEEL";#N/A,#N/A,TRUE,"Door"}</definedName>
    <definedName name="겉표지_3" localSheetId="2" hidden="1">{#N/A,#N/A,TRUE,"Basic";#N/A,#N/A,TRUE,"EXT-TABLE";#N/A,#N/A,TRUE,"STEEL";#N/A,#N/A,TRUE,"INT-Table";#N/A,#N/A,TRUE,"STEEL";#N/A,#N/A,TRUE,"Door"}</definedName>
    <definedName name="겉표지_3" localSheetId="4" hidden="1">{#N/A,#N/A,TRUE,"Basic";#N/A,#N/A,TRUE,"EXT-TABLE";#N/A,#N/A,TRUE,"STEEL";#N/A,#N/A,TRUE,"INT-Table";#N/A,#N/A,TRUE,"STEEL";#N/A,#N/A,TRUE,"Door"}</definedName>
    <definedName name="겉표지_3" localSheetId="16" hidden="1">{#N/A,#N/A,TRUE,"Basic";#N/A,#N/A,TRUE,"EXT-TABLE";#N/A,#N/A,TRUE,"STEEL";#N/A,#N/A,TRUE,"INT-Table";#N/A,#N/A,TRUE,"STEEL";#N/A,#N/A,TRUE,"Door"}</definedName>
    <definedName name="겉표지_3" localSheetId="21" hidden="1">{#N/A,#N/A,TRUE,"Basic";#N/A,#N/A,TRUE,"EXT-TABLE";#N/A,#N/A,TRUE,"STEEL";#N/A,#N/A,TRUE,"INT-Table";#N/A,#N/A,TRUE,"STEEL";#N/A,#N/A,TRUE,"Door"}</definedName>
    <definedName name="겉표지_3" localSheetId="5" hidden="1">{#N/A,#N/A,TRUE,"Basic";#N/A,#N/A,TRUE,"EXT-TABLE";#N/A,#N/A,TRUE,"STEEL";#N/A,#N/A,TRUE,"INT-Table";#N/A,#N/A,TRUE,"STEEL";#N/A,#N/A,TRUE,"Door"}</definedName>
    <definedName name="겉표지_3" localSheetId="13" hidden="1">{#N/A,#N/A,TRUE,"Basic";#N/A,#N/A,TRUE,"EXT-TABLE";#N/A,#N/A,TRUE,"STEEL";#N/A,#N/A,TRUE,"INT-Table";#N/A,#N/A,TRUE,"STEEL";#N/A,#N/A,TRUE,"Door"}</definedName>
    <definedName name="겉표지_3" localSheetId="14" hidden="1">{#N/A,#N/A,TRUE,"Basic";#N/A,#N/A,TRUE,"EXT-TABLE";#N/A,#N/A,TRUE,"STEEL";#N/A,#N/A,TRUE,"INT-Table";#N/A,#N/A,TRUE,"STEEL";#N/A,#N/A,TRUE,"Door"}</definedName>
    <definedName name="겉표지_3" localSheetId="15" hidden="1">{#N/A,#N/A,TRUE,"Basic";#N/A,#N/A,TRUE,"EXT-TABLE";#N/A,#N/A,TRUE,"STEEL";#N/A,#N/A,TRUE,"INT-Table";#N/A,#N/A,TRUE,"STEEL";#N/A,#N/A,TRUE,"Door"}</definedName>
    <definedName name="겉표지_3" hidden="1">{#N/A,#N/A,TRUE,"Basic";#N/A,#N/A,TRUE,"EXT-TABLE";#N/A,#N/A,TRUE,"STEEL";#N/A,#N/A,TRUE,"INT-Table";#N/A,#N/A,TRUE,"STEEL";#N/A,#N/A,TRUE,"Door"}</definedName>
    <definedName name="겉표지_3_1" localSheetId="3" hidden="1">{#N/A,#N/A,TRUE,"Basic";#N/A,#N/A,TRUE,"EXT-TABLE";#N/A,#N/A,TRUE,"STEEL";#N/A,#N/A,TRUE,"INT-Table";#N/A,#N/A,TRUE,"STEEL";#N/A,#N/A,TRUE,"Door"}</definedName>
    <definedName name="겉표지_3_1" localSheetId="2" hidden="1">{#N/A,#N/A,TRUE,"Basic";#N/A,#N/A,TRUE,"EXT-TABLE";#N/A,#N/A,TRUE,"STEEL";#N/A,#N/A,TRUE,"INT-Table";#N/A,#N/A,TRUE,"STEEL";#N/A,#N/A,TRUE,"Door"}</definedName>
    <definedName name="겉표지_3_1" localSheetId="4" hidden="1">{#N/A,#N/A,TRUE,"Basic";#N/A,#N/A,TRUE,"EXT-TABLE";#N/A,#N/A,TRUE,"STEEL";#N/A,#N/A,TRUE,"INT-Table";#N/A,#N/A,TRUE,"STEEL";#N/A,#N/A,TRUE,"Door"}</definedName>
    <definedName name="겉표지_3_1" localSheetId="16" hidden="1">{#N/A,#N/A,TRUE,"Basic";#N/A,#N/A,TRUE,"EXT-TABLE";#N/A,#N/A,TRUE,"STEEL";#N/A,#N/A,TRUE,"INT-Table";#N/A,#N/A,TRUE,"STEEL";#N/A,#N/A,TRUE,"Door"}</definedName>
    <definedName name="겉표지_3_1" localSheetId="21" hidden="1">{#N/A,#N/A,TRUE,"Basic";#N/A,#N/A,TRUE,"EXT-TABLE";#N/A,#N/A,TRUE,"STEEL";#N/A,#N/A,TRUE,"INT-Table";#N/A,#N/A,TRUE,"STEEL";#N/A,#N/A,TRUE,"Door"}</definedName>
    <definedName name="겉표지_3_1" localSheetId="5" hidden="1">{#N/A,#N/A,TRUE,"Basic";#N/A,#N/A,TRUE,"EXT-TABLE";#N/A,#N/A,TRUE,"STEEL";#N/A,#N/A,TRUE,"INT-Table";#N/A,#N/A,TRUE,"STEEL";#N/A,#N/A,TRUE,"Door"}</definedName>
    <definedName name="겉표지_3_1" localSheetId="13" hidden="1">{#N/A,#N/A,TRUE,"Basic";#N/A,#N/A,TRUE,"EXT-TABLE";#N/A,#N/A,TRUE,"STEEL";#N/A,#N/A,TRUE,"INT-Table";#N/A,#N/A,TRUE,"STEEL";#N/A,#N/A,TRUE,"Door"}</definedName>
    <definedName name="겉표지_3_1" localSheetId="14" hidden="1">{#N/A,#N/A,TRUE,"Basic";#N/A,#N/A,TRUE,"EXT-TABLE";#N/A,#N/A,TRUE,"STEEL";#N/A,#N/A,TRUE,"INT-Table";#N/A,#N/A,TRUE,"STEEL";#N/A,#N/A,TRUE,"Door"}</definedName>
    <definedName name="겉표지_3_1" localSheetId="15" hidden="1">{#N/A,#N/A,TRUE,"Basic";#N/A,#N/A,TRUE,"EXT-TABLE";#N/A,#N/A,TRUE,"STEEL";#N/A,#N/A,TRUE,"INT-Table";#N/A,#N/A,TRUE,"STEEL";#N/A,#N/A,TRUE,"Door"}</definedName>
    <definedName name="겉표지_3_1" hidden="1">{#N/A,#N/A,TRUE,"Basic";#N/A,#N/A,TRUE,"EXT-TABLE";#N/A,#N/A,TRUE,"STEEL";#N/A,#N/A,TRUE,"INT-Table";#N/A,#N/A,TRUE,"STEEL";#N/A,#N/A,TRUE,"Door"}</definedName>
    <definedName name="겉표지_3_2" localSheetId="3" hidden="1">{#N/A,#N/A,TRUE,"Basic";#N/A,#N/A,TRUE,"EXT-TABLE";#N/A,#N/A,TRUE,"STEEL";#N/A,#N/A,TRUE,"INT-Table";#N/A,#N/A,TRUE,"STEEL";#N/A,#N/A,TRUE,"Door"}</definedName>
    <definedName name="겉표지_3_2" localSheetId="2" hidden="1">{#N/A,#N/A,TRUE,"Basic";#N/A,#N/A,TRUE,"EXT-TABLE";#N/A,#N/A,TRUE,"STEEL";#N/A,#N/A,TRUE,"INT-Table";#N/A,#N/A,TRUE,"STEEL";#N/A,#N/A,TRUE,"Door"}</definedName>
    <definedName name="겉표지_3_2" localSheetId="4" hidden="1">{#N/A,#N/A,TRUE,"Basic";#N/A,#N/A,TRUE,"EXT-TABLE";#N/A,#N/A,TRUE,"STEEL";#N/A,#N/A,TRUE,"INT-Table";#N/A,#N/A,TRUE,"STEEL";#N/A,#N/A,TRUE,"Door"}</definedName>
    <definedName name="겉표지_3_2" localSheetId="16" hidden="1">{#N/A,#N/A,TRUE,"Basic";#N/A,#N/A,TRUE,"EXT-TABLE";#N/A,#N/A,TRUE,"STEEL";#N/A,#N/A,TRUE,"INT-Table";#N/A,#N/A,TRUE,"STEEL";#N/A,#N/A,TRUE,"Door"}</definedName>
    <definedName name="겉표지_3_2" localSheetId="21" hidden="1">{#N/A,#N/A,TRUE,"Basic";#N/A,#N/A,TRUE,"EXT-TABLE";#N/A,#N/A,TRUE,"STEEL";#N/A,#N/A,TRUE,"INT-Table";#N/A,#N/A,TRUE,"STEEL";#N/A,#N/A,TRUE,"Door"}</definedName>
    <definedName name="겉표지_3_2" localSheetId="5" hidden="1">{#N/A,#N/A,TRUE,"Basic";#N/A,#N/A,TRUE,"EXT-TABLE";#N/A,#N/A,TRUE,"STEEL";#N/A,#N/A,TRUE,"INT-Table";#N/A,#N/A,TRUE,"STEEL";#N/A,#N/A,TRUE,"Door"}</definedName>
    <definedName name="겉표지_3_2" localSheetId="13" hidden="1">{#N/A,#N/A,TRUE,"Basic";#N/A,#N/A,TRUE,"EXT-TABLE";#N/A,#N/A,TRUE,"STEEL";#N/A,#N/A,TRUE,"INT-Table";#N/A,#N/A,TRUE,"STEEL";#N/A,#N/A,TRUE,"Door"}</definedName>
    <definedName name="겉표지_3_2" localSheetId="14" hidden="1">{#N/A,#N/A,TRUE,"Basic";#N/A,#N/A,TRUE,"EXT-TABLE";#N/A,#N/A,TRUE,"STEEL";#N/A,#N/A,TRUE,"INT-Table";#N/A,#N/A,TRUE,"STEEL";#N/A,#N/A,TRUE,"Door"}</definedName>
    <definedName name="겉표지_3_2" localSheetId="15" hidden="1">{#N/A,#N/A,TRUE,"Basic";#N/A,#N/A,TRUE,"EXT-TABLE";#N/A,#N/A,TRUE,"STEEL";#N/A,#N/A,TRUE,"INT-Table";#N/A,#N/A,TRUE,"STEEL";#N/A,#N/A,TRUE,"Door"}</definedName>
    <definedName name="겉표지_3_2" hidden="1">{#N/A,#N/A,TRUE,"Basic";#N/A,#N/A,TRUE,"EXT-TABLE";#N/A,#N/A,TRUE,"STEEL";#N/A,#N/A,TRUE,"INT-Table";#N/A,#N/A,TRUE,"STEEL";#N/A,#N/A,TRUE,"Door"}</definedName>
    <definedName name="겉표지_4" localSheetId="3" hidden="1">{#N/A,#N/A,TRUE,"Basic";#N/A,#N/A,TRUE,"EXT-TABLE";#N/A,#N/A,TRUE,"STEEL";#N/A,#N/A,TRUE,"INT-Table";#N/A,#N/A,TRUE,"STEEL";#N/A,#N/A,TRUE,"Door"}</definedName>
    <definedName name="겉표지_4" localSheetId="2" hidden="1">{#N/A,#N/A,TRUE,"Basic";#N/A,#N/A,TRUE,"EXT-TABLE";#N/A,#N/A,TRUE,"STEEL";#N/A,#N/A,TRUE,"INT-Table";#N/A,#N/A,TRUE,"STEEL";#N/A,#N/A,TRUE,"Door"}</definedName>
    <definedName name="겉표지_4" localSheetId="4" hidden="1">{#N/A,#N/A,TRUE,"Basic";#N/A,#N/A,TRUE,"EXT-TABLE";#N/A,#N/A,TRUE,"STEEL";#N/A,#N/A,TRUE,"INT-Table";#N/A,#N/A,TRUE,"STEEL";#N/A,#N/A,TRUE,"Door"}</definedName>
    <definedName name="겉표지_4" localSheetId="16" hidden="1">{#N/A,#N/A,TRUE,"Basic";#N/A,#N/A,TRUE,"EXT-TABLE";#N/A,#N/A,TRUE,"STEEL";#N/A,#N/A,TRUE,"INT-Table";#N/A,#N/A,TRUE,"STEEL";#N/A,#N/A,TRUE,"Door"}</definedName>
    <definedName name="겉표지_4" localSheetId="21" hidden="1">{#N/A,#N/A,TRUE,"Basic";#N/A,#N/A,TRUE,"EXT-TABLE";#N/A,#N/A,TRUE,"STEEL";#N/A,#N/A,TRUE,"INT-Table";#N/A,#N/A,TRUE,"STEEL";#N/A,#N/A,TRUE,"Door"}</definedName>
    <definedName name="겉표지_4" localSheetId="5" hidden="1">{#N/A,#N/A,TRUE,"Basic";#N/A,#N/A,TRUE,"EXT-TABLE";#N/A,#N/A,TRUE,"STEEL";#N/A,#N/A,TRUE,"INT-Table";#N/A,#N/A,TRUE,"STEEL";#N/A,#N/A,TRUE,"Door"}</definedName>
    <definedName name="겉표지_4" localSheetId="13" hidden="1">{#N/A,#N/A,TRUE,"Basic";#N/A,#N/A,TRUE,"EXT-TABLE";#N/A,#N/A,TRUE,"STEEL";#N/A,#N/A,TRUE,"INT-Table";#N/A,#N/A,TRUE,"STEEL";#N/A,#N/A,TRUE,"Door"}</definedName>
    <definedName name="겉표지_4" localSheetId="14" hidden="1">{#N/A,#N/A,TRUE,"Basic";#N/A,#N/A,TRUE,"EXT-TABLE";#N/A,#N/A,TRUE,"STEEL";#N/A,#N/A,TRUE,"INT-Table";#N/A,#N/A,TRUE,"STEEL";#N/A,#N/A,TRUE,"Door"}</definedName>
    <definedName name="겉표지_4" localSheetId="15" hidden="1">{#N/A,#N/A,TRUE,"Basic";#N/A,#N/A,TRUE,"EXT-TABLE";#N/A,#N/A,TRUE,"STEEL";#N/A,#N/A,TRUE,"INT-Table";#N/A,#N/A,TRUE,"STEEL";#N/A,#N/A,TRUE,"Door"}</definedName>
    <definedName name="겉표지_4" hidden="1">{#N/A,#N/A,TRUE,"Basic";#N/A,#N/A,TRUE,"EXT-TABLE";#N/A,#N/A,TRUE,"STEEL";#N/A,#N/A,TRUE,"INT-Table";#N/A,#N/A,TRUE,"STEEL";#N/A,#N/A,TRUE,"Door"}</definedName>
    <definedName name="겉표지_4_1" localSheetId="3" hidden="1">{#N/A,#N/A,TRUE,"Basic";#N/A,#N/A,TRUE,"EXT-TABLE";#N/A,#N/A,TRUE,"STEEL";#N/A,#N/A,TRUE,"INT-Table";#N/A,#N/A,TRUE,"STEEL";#N/A,#N/A,TRUE,"Door"}</definedName>
    <definedName name="겉표지_4_1" localSheetId="2" hidden="1">{#N/A,#N/A,TRUE,"Basic";#N/A,#N/A,TRUE,"EXT-TABLE";#N/A,#N/A,TRUE,"STEEL";#N/A,#N/A,TRUE,"INT-Table";#N/A,#N/A,TRUE,"STEEL";#N/A,#N/A,TRUE,"Door"}</definedName>
    <definedName name="겉표지_4_1" localSheetId="4" hidden="1">{#N/A,#N/A,TRUE,"Basic";#N/A,#N/A,TRUE,"EXT-TABLE";#N/A,#N/A,TRUE,"STEEL";#N/A,#N/A,TRUE,"INT-Table";#N/A,#N/A,TRUE,"STEEL";#N/A,#N/A,TRUE,"Door"}</definedName>
    <definedName name="겉표지_4_1" localSheetId="16" hidden="1">{#N/A,#N/A,TRUE,"Basic";#N/A,#N/A,TRUE,"EXT-TABLE";#N/A,#N/A,TRUE,"STEEL";#N/A,#N/A,TRUE,"INT-Table";#N/A,#N/A,TRUE,"STEEL";#N/A,#N/A,TRUE,"Door"}</definedName>
    <definedName name="겉표지_4_1" localSheetId="21" hidden="1">{#N/A,#N/A,TRUE,"Basic";#N/A,#N/A,TRUE,"EXT-TABLE";#N/A,#N/A,TRUE,"STEEL";#N/A,#N/A,TRUE,"INT-Table";#N/A,#N/A,TRUE,"STEEL";#N/A,#N/A,TRUE,"Door"}</definedName>
    <definedName name="겉표지_4_1" localSheetId="5" hidden="1">{#N/A,#N/A,TRUE,"Basic";#N/A,#N/A,TRUE,"EXT-TABLE";#N/A,#N/A,TRUE,"STEEL";#N/A,#N/A,TRUE,"INT-Table";#N/A,#N/A,TRUE,"STEEL";#N/A,#N/A,TRUE,"Door"}</definedName>
    <definedName name="겉표지_4_1" localSheetId="13" hidden="1">{#N/A,#N/A,TRUE,"Basic";#N/A,#N/A,TRUE,"EXT-TABLE";#N/A,#N/A,TRUE,"STEEL";#N/A,#N/A,TRUE,"INT-Table";#N/A,#N/A,TRUE,"STEEL";#N/A,#N/A,TRUE,"Door"}</definedName>
    <definedName name="겉표지_4_1" localSheetId="14" hidden="1">{#N/A,#N/A,TRUE,"Basic";#N/A,#N/A,TRUE,"EXT-TABLE";#N/A,#N/A,TRUE,"STEEL";#N/A,#N/A,TRUE,"INT-Table";#N/A,#N/A,TRUE,"STEEL";#N/A,#N/A,TRUE,"Door"}</definedName>
    <definedName name="겉표지_4_1" localSheetId="15" hidden="1">{#N/A,#N/A,TRUE,"Basic";#N/A,#N/A,TRUE,"EXT-TABLE";#N/A,#N/A,TRUE,"STEEL";#N/A,#N/A,TRUE,"INT-Table";#N/A,#N/A,TRUE,"STEEL";#N/A,#N/A,TRUE,"Door"}</definedName>
    <definedName name="겉표지_4_1" hidden="1">{#N/A,#N/A,TRUE,"Basic";#N/A,#N/A,TRUE,"EXT-TABLE";#N/A,#N/A,TRUE,"STEEL";#N/A,#N/A,TRUE,"INT-Table";#N/A,#N/A,TRUE,"STEEL";#N/A,#N/A,TRUE,"Door"}</definedName>
    <definedName name="겉표지_4_2" localSheetId="3" hidden="1">{#N/A,#N/A,TRUE,"Basic";#N/A,#N/A,TRUE,"EXT-TABLE";#N/A,#N/A,TRUE,"STEEL";#N/A,#N/A,TRUE,"INT-Table";#N/A,#N/A,TRUE,"STEEL";#N/A,#N/A,TRUE,"Door"}</definedName>
    <definedName name="겉표지_4_2" localSheetId="2" hidden="1">{#N/A,#N/A,TRUE,"Basic";#N/A,#N/A,TRUE,"EXT-TABLE";#N/A,#N/A,TRUE,"STEEL";#N/A,#N/A,TRUE,"INT-Table";#N/A,#N/A,TRUE,"STEEL";#N/A,#N/A,TRUE,"Door"}</definedName>
    <definedName name="겉표지_4_2" localSheetId="4" hidden="1">{#N/A,#N/A,TRUE,"Basic";#N/A,#N/A,TRUE,"EXT-TABLE";#N/A,#N/A,TRUE,"STEEL";#N/A,#N/A,TRUE,"INT-Table";#N/A,#N/A,TRUE,"STEEL";#N/A,#N/A,TRUE,"Door"}</definedName>
    <definedName name="겉표지_4_2" localSheetId="16" hidden="1">{#N/A,#N/A,TRUE,"Basic";#N/A,#N/A,TRUE,"EXT-TABLE";#N/A,#N/A,TRUE,"STEEL";#N/A,#N/A,TRUE,"INT-Table";#N/A,#N/A,TRUE,"STEEL";#N/A,#N/A,TRUE,"Door"}</definedName>
    <definedName name="겉표지_4_2" localSheetId="21" hidden="1">{#N/A,#N/A,TRUE,"Basic";#N/A,#N/A,TRUE,"EXT-TABLE";#N/A,#N/A,TRUE,"STEEL";#N/A,#N/A,TRUE,"INT-Table";#N/A,#N/A,TRUE,"STEEL";#N/A,#N/A,TRUE,"Door"}</definedName>
    <definedName name="겉표지_4_2" localSheetId="5" hidden="1">{#N/A,#N/A,TRUE,"Basic";#N/A,#N/A,TRUE,"EXT-TABLE";#N/A,#N/A,TRUE,"STEEL";#N/A,#N/A,TRUE,"INT-Table";#N/A,#N/A,TRUE,"STEEL";#N/A,#N/A,TRUE,"Door"}</definedName>
    <definedName name="겉표지_4_2" localSheetId="13" hidden="1">{#N/A,#N/A,TRUE,"Basic";#N/A,#N/A,TRUE,"EXT-TABLE";#N/A,#N/A,TRUE,"STEEL";#N/A,#N/A,TRUE,"INT-Table";#N/A,#N/A,TRUE,"STEEL";#N/A,#N/A,TRUE,"Door"}</definedName>
    <definedName name="겉표지_4_2" localSheetId="14" hidden="1">{#N/A,#N/A,TRUE,"Basic";#N/A,#N/A,TRUE,"EXT-TABLE";#N/A,#N/A,TRUE,"STEEL";#N/A,#N/A,TRUE,"INT-Table";#N/A,#N/A,TRUE,"STEEL";#N/A,#N/A,TRUE,"Door"}</definedName>
    <definedName name="겉표지_4_2" localSheetId="15" hidden="1">{#N/A,#N/A,TRUE,"Basic";#N/A,#N/A,TRUE,"EXT-TABLE";#N/A,#N/A,TRUE,"STEEL";#N/A,#N/A,TRUE,"INT-Table";#N/A,#N/A,TRUE,"STEEL";#N/A,#N/A,TRUE,"Door"}</definedName>
    <definedName name="겉표지_4_2" hidden="1">{#N/A,#N/A,TRUE,"Basic";#N/A,#N/A,TRUE,"EXT-TABLE";#N/A,#N/A,TRUE,"STEEL";#N/A,#N/A,TRUE,"INT-Table";#N/A,#N/A,TRUE,"STEEL";#N/A,#N/A,TRUE,"Door"}</definedName>
    <definedName name="겉표지_5" localSheetId="3" hidden="1">{#N/A,#N/A,TRUE,"Basic";#N/A,#N/A,TRUE,"EXT-TABLE";#N/A,#N/A,TRUE,"STEEL";#N/A,#N/A,TRUE,"INT-Table";#N/A,#N/A,TRUE,"STEEL";#N/A,#N/A,TRUE,"Door"}</definedName>
    <definedName name="겉표지_5" localSheetId="2" hidden="1">{#N/A,#N/A,TRUE,"Basic";#N/A,#N/A,TRUE,"EXT-TABLE";#N/A,#N/A,TRUE,"STEEL";#N/A,#N/A,TRUE,"INT-Table";#N/A,#N/A,TRUE,"STEEL";#N/A,#N/A,TRUE,"Door"}</definedName>
    <definedName name="겉표지_5" localSheetId="4" hidden="1">{#N/A,#N/A,TRUE,"Basic";#N/A,#N/A,TRUE,"EXT-TABLE";#N/A,#N/A,TRUE,"STEEL";#N/A,#N/A,TRUE,"INT-Table";#N/A,#N/A,TRUE,"STEEL";#N/A,#N/A,TRUE,"Door"}</definedName>
    <definedName name="겉표지_5" localSheetId="16" hidden="1">{#N/A,#N/A,TRUE,"Basic";#N/A,#N/A,TRUE,"EXT-TABLE";#N/A,#N/A,TRUE,"STEEL";#N/A,#N/A,TRUE,"INT-Table";#N/A,#N/A,TRUE,"STEEL";#N/A,#N/A,TRUE,"Door"}</definedName>
    <definedName name="겉표지_5" localSheetId="21" hidden="1">{#N/A,#N/A,TRUE,"Basic";#N/A,#N/A,TRUE,"EXT-TABLE";#N/A,#N/A,TRUE,"STEEL";#N/A,#N/A,TRUE,"INT-Table";#N/A,#N/A,TRUE,"STEEL";#N/A,#N/A,TRUE,"Door"}</definedName>
    <definedName name="겉표지_5" localSheetId="5" hidden="1">{#N/A,#N/A,TRUE,"Basic";#N/A,#N/A,TRUE,"EXT-TABLE";#N/A,#N/A,TRUE,"STEEL";#N/A,#N/A,TRUE,"INT-Table";#N/A,#N/A,TRUE,"STEEL";#N/A,#N/A,TRUE,"Door"}</definedName>
    <definedName name="겉표지_5" localSheetId="13" hidden="1">{#N/A,#N/A,TRUE,"Basic";#N/A,#N/A,TRUE,"EXT-TABLE";#N/A,#N/A,TRUE,"STEEL";#N/A,#N/A,TRUE,"INT-Table";#N/A,#N/A,TRUE,"STEEL";#N/A,#N/A,TRUE,"Door"}</definedName>
    <definedName name="겉표지_5" localSheetId="14" hidden="1">{#N/A,#N/A,TRUE,"Basic";#N/A,#N/A,TRUE,"EXT-TABLE";#N/A,#N/A,TRUE,"STEEL";#N/A,#N/A,TRUE,"INT-Table";#N/A,#N/A,TRUE,"STEEL";#N/A,#N/A,TRUE,"Door"}</definedName>
    <definedName name="겉표지_5" localSheetId="15" hidden="1">{#N/A,#N/A,TRUE,"Basic";#N/A,#N/A,TRUE,"EXT-TABLE";#N/A,#N/A,TRUE,"STEEL";#N/A,#N/A,TRUE,"INT-Table";#N/A,#N/A,TRUE,"STEEL";#N/A,#N/A,TRUE,"Door"}</definedName>
    <definedName name="겉표지_5" hidden="1">{#N/A,#N/A,TRUE,"Basic";#N/A,#N/A,TRUE,"EXT-TABLE";#N/A,#N/A,TRUE,"STEEL";#N/A,#N/A,TRUE,"INT-Table";#N/A,#N/A,TRUE,"STEEL";#N/A,#N/A,TRUE,"Door"}</definedName>
    <definedName name="겉표지_5_1" localSheetId="3" hidden="1">{#N/A,#N/A,TRUE,"Basic";#N/A,#N/A,TRUE,"EXT-TABLE";#N/A,#N/A,TRUE,"STEEL";#N/A,#N/A,TRUE,"INT-Table";#N/A,#N/A,TRUE,"STEEL";#N/A,#N/A,TRUE,"Door"}</definedName>
    <definedName name="겉표지_5_1" localSheetId="2" hidden="1">{#N/A,#N/A,TRUE,"Basic";#N/A,#N/A,TRUE,"EXT-TABLE";#N/A,#N/A,TRUE,"STEEL";#N/A,#N/A,TRUE,"INT-Table";#N/A,#N/A,TRUE,"STEEL";#N/A,#N/A,TRUE,"Door"}</definedName>
    <definedName name="겉표지_5_1" localSheetId="4" hidden="1">{#N/A,#N/A,TRUE,"Basic";#N/A,#N/A,TRUE,"EXT-TABLE";#N/A,#N/A,TRUE,"STEEL";#N/A,#N/A,TRUE,"INT-Table";#N/A,#N/A,TRUE,"STEEL";#N/A,#N/A,TRUE,"Door"}</definedName>
    <definedName name="겉표지_5_1" localSheetId="16" hidden="1">{#N/A,#N/A,TRUE,"Basic";#N/A,#N/A,TRUE,"EXT-TABLE";#N/A,#N/A,TRUE,"STEEL";#N/A,#N/A,TRUE,"INT-Table";#N/A,#N/A,TRUE,"STEEL";#N/A,#N/A,TRUE,"Door"}</definedName>
    <definedName name="겉표지_5_1" localSheetId="21" hidden="1">{#N/A,#N/A,TRUE,"Basic";#N/A,#N/A,TRUE,"EXT-TABLE";#N/A,#N/A,TRUE,"STEEL";#N/A,#N/A,TRUE,"INT-Table";#N/A,#N/A,TRUE,"STEEL";#N/A,#N/A,TRUE,"Door"}</definedName>
    <definedName name="겉표지_5_1" localSheetId="5" hidden="1">{#N/A,#N/A,TRUE,"Basic";#N/A,#N/A,TRUE,"EXT-TABLE";#N/A,#N/A,TRUE,"STEEL";#N/A,#N/A,TRUE,"INT-Table";#N/A,#N/A,TRUE,"STEEL";#N/A,#N/A,TRUE,"Door"}</definedName>
    <definedName name="겉표지_5_1" localSheetId="13" hidden="1">{#N/A,#N/A,TRUE,"Basic";#N/A,#N/A,TRUE,"EXT-TABLE";#N/A,#N/A,TRUE,"STEEL";#N/A,#N/A,TRUE,"INT-Table";#N/A,#N/A,TRUE,"STEEL";#N/A,#N/A,TRUE,"Door"}</definedName>
    <definedName name="겉표지_5_1" localSheetId="14" hidden="1">{#N/A,#N/A,TRUE,"Basic";#N/A,#N/A,TRUE,"EXT-TABLE";#N/A,#N/A,TRUE,"STEEL";#N/A,#N/A,TRUE,"INT-Table";#N/A,#N/A,TRUE,"STEEL";#N/A,#N/A,TRUE,"Door"}</definedName>
    <definedName name="겉표지_5_1" localSheetId="15" hidden="1">{#N/A,#N/A,TRUE,"Basic";#N/A,#N/A,TRUE,"EXT-TABLE";#N/A,#N/A,TRUE,"STEEL";#N/A,#N/A,TRUE,"INT-Table";#N/A,#N/A,TRUE,"STEEL";#N/A,#N/A,TRUE,"Door"}</definedName>
    <definedName name="겉표지_5_1" hidden="1">{#N/A,#N/A,TRUE,"Basic";#N/A,#N/A,TRUE,"EXT-TABLE";#N/A,#N/A,TRUE,"STEEL";#N/A,#N/A,TRUE,"INT-Table";#N/A,#N/A,TRUE,"STEEL";#N/A,#N/A,TRUE,"Door"}</definedName>
    <definedName name="겉표지_5_2" localSheetId="3" hidden="1">{#N/A,#N/A,TRUE,"Basic";#N/A,#N/A,TRUE,"EXT-TABLE";#N/A,#N/A,TRUE,"STEEL";#N/A,#N/A,TRUE,"INT-Table";#N/A,#N/A,TRUE,"STEEL";#N/A,#N/A,TRUE,"Door"}</definedName>
    <definedName name="겉표지_5_2" localSheetId="2" hidden="1">{#N/A,#N/A,TRUE,"Basic";#N/A,#N/A,TRUE,"EXT-TABLE";#N/A,#N/A,TRUE,"STEEL";#N/A,#N/A,TRUE,"INT-Table";#N/A,#N/A,TRUE,"STEEL";#N/A,#N/A,TRUE,"Door"}</definedName>
    <definedName name="겉표지_5_2" localSheetId="4" hidden="1">{#N/A,#N/A,TRUE,"Basic";#N/A,#N/A,TRUE,"EXT-TABLE";#N/A,#N/A,TRUE,"STEEL";#N/A,#N/A,TRUE,"INT-Table";#N/A,#N/A,TRUE,"STEEL";#N/A,#N/A,TRUE,"Door"}</definedName>
    <definedName name="겉표지_5_2" localSheetId="16" hidden="1">{#N/A,#N/A,TRUE,"Basic";#N/A,#N/A,TRUE,"EXT-TABLE";#N/A,#N/A,TRUE,"STEEL";#N/A,#N/A,TRUE,"INT-Table";#N/A,#N/A,TRUE,"STEEL";#N/A,#N/A,TRUE,"Door"}</definedName>
    <definedName name="겉표지_5_2" localSheetId="21" hidden="1">{#N/A,#N/A,TRUE,"Basic";#N/A,#N/A,TRUE,"EXT-TABLE";#N/A,#N/A,TRUE,"STEEL";#N/A,#N/A,TRUE,"INT-Table";#N/A,#N/A,TRUE,"STEEL";#N/A,#N/A,TRUE,"Door"}</definedName>
    <definedName name="겉표지_5_2" localSheetId="5" hidden="1">{#N/A,#N/A,TRUE,"Basic";#N/A,#N/A,TRUE,"EXT-TABLE";#N/A,#N/A,TRUE,"STEEL";#N/A,#N/A,TRUE,"INT-Table";#N/A,#N/A,TRUE,"STEEL";#N/A,#N/A,TRUE,"Door"}</definedName>
    <definedName name="겉표지_5_2" localSheetId="13" hidden="1">{#N/A,#N/A,TRUE,"Basic";#N/A,#N/A,TRUE,"EXT-TABLE";#N/A,#N/A,TRUE,"STEEL";#N/A,#N/A,TRUE,"INT-Table";#N/A,#N/A,TRUE,"STEEL";#N/A,#N/A,TRUE,"Door"}</definedName>
    <definedName name="겉표지_5_2" localSheetId="14" hidden="1">{#N/A,#N/A,TRUE,"Basic";#N/A,#N/A,TRUE,"EXT-TABLE";#N/A,#N/A,TRUE,"STEEL";#N/A,#N/A,TRUE,"INT-Table";#N/A,#N/A,TRUE,"STEEL";#N/A,#N/A,TRUE,"Door"}</definedName>
    <definedName name="겉표지_5_2" localSheetId="15" hidden="1">{#N/A,#N/A,TRUE,"Basic";#N/A,#N/A,TRUE,"EXT-TABLE";#N/A,#N/A,TRUE,"STEEL";#N/A,#N/A,TRUE,"INT-Table";#N/A,#N/A,TRUE,"STEEL";#N/A,#N/A,TRUE,"Door"}</definedName>
    <definedName name="겉표지_5_2" hidden="1">{#N/A,#N/A,TRUE,"Basic";#N/A,#N/A,TRUE,"EXT-TABLE";#N/A,#N/A,TRUE,"STEEL";#N/A,#N/A,TRUE,"INT-Table";#N/A,#N/A,TRUE,"STEEL";#N/A,#N/A,TRUE,"Door"}</definedName>
    <definedName name="겡오" localSheetId="3" hidden="1">{#N/A,#N/A,FALSE,"CCTV"}</definedName>
    <definedName name="겡오" localSheetId="9" hidden="1">{#N/A,#N/A,FALSE,"CCTV"}</definedName>
    <definedName name="겡오" localSheetId="8" hidden="1">{#N/A,#N/A,FALSE,"CCTV"}</definedName>
    <definedName name="겡오" localSheetId="0" hidden="1">{#N/A,#N/A,FALSE,"CCTV"}</definedName>
    <definedName name="겡오" localSheetId="10" hidden="1">{#N/A,#N/A,FALSE,"CCTV"}</definedName>
    <definedName name="겡오" localSheetId="6" hidden="1">{#N/A,#N/A,FALSE,"CCTV"}</definedName>
    <definedName name="겡오" localSheetId="12" hidden="1">{#N/A,#N/A,FALSE,"CCTV"}</definedName>
    <definedName name="겡오" localSheetId="11" hidden="1">{#N/A,#N/A,FALSE,"CCTV"}</definedName>
    <definedName name="겡오" localSheetId="1" hidden="1">{#N/A,#N/A,FALSE,"CCTV"}</definedName>
    <definedName name="겡오" localSheetId="2" hidden="1">{#N/A,#N/A,FALSE,"CCTV"}</definedName>
    <definedName name="겡오" localSheetId="4" hidden="1">{#N/A,#N/A,FALSE,"CCTV"}</definedName>
    <definedName name="겡오" localSheetId="16" hidden="1">{#N/A,#N/A,FALSE,"CCTV"}</definedName>
    <definedName name="겡오" localSheetId="21" hidden="1">{#N/A,#N/A,FALSE,"CCTV"}</definedName>
    <definedName name="겡오" localSheetId="5" hidden="1">{#N/A,#N/A,FALSE,"CCTV"}</definedName>
    <definedName name="겡오" localSheetId="23" hidden="1">{#N/A,#N/A,FALSE,"CCTV"}</definedName>
    <definedName name="겡오" localSheetId="7" hidden="1">{#N/A,#N/A,FALSE,"CCTV"}</definedName>
    <definedName name="겡오" localSheetId="13" hidden="1">{#N/A,#N/A,FALSE,"CCTV"}</definedName>
    <definedName name="겡오" localSheetId="18" hidden="1">{#N/A,#N/A,FALSE,"CCTV"}</definedName>
    <definedName name="겡오" localSheetId="14" hidden="1">{#N/A,#N/A,FALSE,"CCTV"}</definedName>
    <definedName name="겡오" localSheetId="15" hidden="1">{#N/A,#N/A,FALSE,"CCTV"}</definedName>
    <definedName name="겡오" hidden="1">{#N/A,#N/A,FALSE,"CCTV"}</definedName>
    <definedName name="견적" localSheetId="3" hidden="1">{#N/A,#N/A,FALSE,"CCTV"}</definedName>
    <definedName name="견적" localSheetId="2" hidden="1">{#N/A,#N/A,FALSE,"CCTV"}</definedName>
    <definedName name="견적" localSheetId="4" hidden="1">{#N/A,#N/A,FALSE,"CCTV"}</definedName>
    <definedName name="견적" localSheetId="16" hidden="1">{#N/A,#N/A,FALSE,"CCTV"}</definedName>
    <definedName name="견적" localSheetId="21" hidden="1">{#N/A,#N/A,FALSE,"CCTV"}</definedName>
    <definedName name="견적" localSheetId="5" hidden="1">{#N/A,#N/A,FALSE,"CCTV"}</definedName>
    <definedName name="견적" localSheetId="13" hidden="1">{#N/A,#N/A,FALSE,"CCTV"}</definedName>
    <definedName name="견적" localSheetId="14" hidden="1">{#N/A,#N/A,FALSE,"CCTV"}</definedName>
    <definedName name="견적" localSheetId="15" hidden="1">{#N/A,#N/A,FALSE,"CCTV"}</definedName>
    <definedName name="견적" hidden="1">{#N/A,#N/A,FALSE,"CCTV"}</definedName>
    <definedName name="견적2" localSheetId="3" hidden="1">{#N/A,#N/A,FALSE,"CCTV"}</definedName>
    <definedName name="견적2" localSheetId="2" hidden="1">{#N/A,#N/A,FALSE,"CCTV"}</definedName>
    <definedName name="견적2" localSheetId="4" hidden="1">{#N/A,#N/A,FALSE,"CCTV"}</definedName>
    <definedName name="견적2" localSheetId="16" hidden="1">{#N/A,#N/A,FALSE,"CCTV"}</definedName>
    <definedName name="견적2" localSheetId="21" hidden="1">{#N/A,#N/A,FALSE,"CCTV"}</definedName>
    <definedName name="견적2" localSheetId="5" hidden="1">{#N/A,#N/A,FALSE,"CCTV"}</definedName>
    <definedName name="견적2" localSheetId="13" hidden="1">{#N/A,#N/A,FALSE,"CCTV"}</definedName>
    <definedName name="견적2" localSheetId="14" hidden="1">{#N/A,#N/A,FALSE,"CCTV"}</definedName>
    <definedName name="견적2" localSheetId="15" hidden="1">{#N/A,#N/A,FALSE,"CCTV"}</definedName>
    <definedName name="견적2" hidden="1">{#N/A,#N/A,FALSE,"CCTV"}</definedName>
    <definedName name="견적SHEET" localSheetId="3" hidden="1">{#N/A,#N/A,FALSE,"CCTV"}</definedName>
    <definedName name="견적SHEET" localSheetId="2" hidden="1">{#N/A,#N/A,FALSE,"CCTV"}</definedName>
    <definedName name="견적SHEET" localSheetId="4" hidden="1">{#N/A,#N/A,FALSE,"CCTV"}</definedName>
    <definedName name="견적SHEET" localSheetId="16" hidden="1">{#N/A,#N/A,FALSE,"CCTV"}</definedName>
    <definedName name="견적SHEET" localSheetId="21" hidden="1">{#N/A,#N/A,FALSE,"CCTV"}</definedName>
    <definedName name="견적SHEET" localSheetId="5" hidden="1">{#N/A,#N/A,FALSE,"CCTV"}</definedName>
    <definedName name="견적SHEET" localSheetId="13" hidden="1">{#N/A,#N/A,FALSE,"CCTV"}</definedName>
    <definedName name="견적SHEET" localSheetId="14" hidden="1">{#N/A,#N/A,FALSE,"CCTV"}</definedName>
    <definedName name="견적SHEET" localSheetId="15" hidden="1">{#N/A,#N/A,FALSE,"CCTV"}</definedName>
    <definedName name="견적SHEET" hidden="1">{#N/A,#N/A,FALSE,"CCTV"}</definedName>
    <definedName name="견적가"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비교표_ACC용량변경전" hidden="1">#REF!</definedName>
    <definedName name="견적기준">#REF!</definedName>
    <definedName name="견적내역" localSheetId="3">[112]HVAC!#REF!</definedName>
    <definedName name="견적내역" localSheetId="9">[112]HVAC!#REF!</definedName>
    <definedName name="견적내역" localSheetId="8">[112]HVAC!#REF!</definedName>
    <definedName name="견적내역" localSheetId="0">[112]HVAC!#REF!</definedName>
    <definedName name="견적내역" localSheetId="10">[112]HVAC!#REF!</definedName>
    <definedName name="견적내역" localSheetId="6">[112]HVAC!#REF!</definedName>
    <definedName name="견적내역" localSheetId="12">[112]HVAC!#REF!</definedName>
    <definedName name="견적내역" localSheetId="11">[112]HVAC!#REF!</definedName>
    <definedName name="견적내역" localSheetId="1">[112]HVAC!#REF!</definedName>
    <definedName name="견적내역" localSheetId="2">[112]HVAC!#REF!</definedName>
    <definedName name="견적내역" localSheetId="4">[112]HVAC!#REF!</definedName>
    <definedName name="견적내역" localSheetId="16">[112]HVAC!#REF!</definedName>
    <definedName name="견적내역" localSheetId="21">[112]HVAC!#REF!</definedName>
    <definedName name="견적내역" localSheetId="5">[112]HVAC!#REF!</definedName>
    <definedName name="견적내역" localSheetId="7">[112]HVAC!#REF!</definedName>
    <definedName name="견적내역" localSheetId="13">[112]HVAC!#REF!</definedName>
    <definedName name="견적내역" localSheetId="18">[112]HVAC!#REF!</definedName>
    <definedName name="견적내역" localSheetId="14">[112]HVAC!#REF!</definedName>
    <definedName name="견적내역" localSheetId="15">[112]HVAC!#REF!</definedName>
    <definedName name="견적내역" hidden="1">{"'OVEN시방 '!$A$1:$C$11"}</definedName>
    <definedName name="견적서" hidden="1">#REF!</definedName>
    <definedName name="견적조건" localSheetId="3" hidden="1">#N/A</definedName>
    <definedName name="견적조건" localSheetId="2" hidden="1">#N/A</definedName>
    <definedName name="견적조건" localSheetId="4" hidden="1">#N/A</definedName>
    <definedName name="견적조건" localSheetId="16" hidden="1">#N/A</definedName>
    <definedName name="견적조건" localSheetId="21" hidden="1">#N/A</definedName>
    <definedName name="견적조건" localSheetId="5" hidden="1">#N/A</definedName>
    <definedName name="견적조건" localSheetId="13" hidden="1">#N/A</definedName>
    <definedName name="견적조건" localSheetId="18" hidden="1">#N/A</definedName>
    <definedName name="견적조건" localSheetId="14" hidden="1">#N/A</definedName>
    <definedName name="견적조건" localSheetId="15" hidden="1">#N/A</definedName>
    <definedName name="견적조건" hidden="1">#N/A</definedName>
    <definedName name="견적품의서" localSheetId="3" hidden="1">{"'장비'!$A$3:$M$12"}</definedName>
    <definedName name="견적품의서" localSheetId="2" hidden="1">{"'장비'!$A$3:$M$12"}</definedName>
    <definedName name="견적품의서" localSheetId="4" hidden="1">{"'장비'!$A$3:$M$12"}</definedName>
    <definedName name="견적품의서" localSheetId="16" hidden="1">{"'장비'!$A$3:$M$12"}</definedName>
    <definedName name="견적품의서" localSheetId="21" hidden="1">{"'장비'!$A$3:$M$12"}</definedName>
    <definedName name="견적품의서" localSheetId="5" hidden="1">{"'장비'!$A$3:$M$12"}</definedName>
    <definedName name="견적품의서" localSheetId="13" hidden="1">{"'장비'!$A$3:$M$12"}</definedName>
    <definedName name="견적품의서" localSheetId="14" hidden="1">{"'장비'!$A$3:$M$12"}</definedName>
    <definedName name="견적품의서" localSheetId="15" hidden="1">{"'장비'!$A$3:$M$12"}</definedName>
    <definedName name="견적품의서" hidden="1">{"'장비'!$A$3:$M$12"}</definedName>
    <definedName name="경비1" hidden="1">#REF!</definedName>
    <definedName name="계장공사" localSheetId="3" hidden="1">{#N/A,#N/A,FALSE,"CCTV"}</definedName>
    <definedName name="계장공사" localSheetId="9" hidden="1">{#N/A,#N/A,FALSE,"CCTV"}</definedName>
    <definedName name="계장공사" localSheetId="8" hidden="1">{#N/A,#N/A,FALSE,"CCTV"}</definedName>
    <definedName name="계장공사" localSheetId="0" hidden="1">{#N/A,#N/A,FALSE,"CCTV"}</definedName>
    <definedName name="계장공사" localSheetId="10" hidden="1">{#N/A,#N/A,FALSE,"CCTV"}</definedName>
    <definedName name="계장공사" localSheetId="6" hidden="1">{#N/A,#N/A,FALSE,"CCTV"}</definedName>
    <definedName name="계장공사" localSheetId="12" hidden="1">{#N/A,#N/A,FALSE,"CCTV"}</definedName>
    <definedName name="계장공사" localSheetId="11" hidden="1">{#N/A,#N/A,FALSE,"CCTV"}</definedName>
    <definedName name="계장공사" localSheetId="1" hidden="1">{#N/A,#N/A,FALSE,"CCTV"}</definedName>
    <definedName name="계장공사" localSheetId="2" hidden="1">{#N/A,#N/A,FALSE,"CCTV"}</definedName>
    <definedName name="계장공사" localSheetId="4" hidden="1">{#N/A,#N/A,FALSE,"CCTV"}</definedName>
    <definedName name="계장공사" localSheetId="16" hidden="1">{#N/A,#N/A,FALSE,"CCTV"}</definedName>
    <definedName name="계장공사" localSheetId="21" hidden="1">{#N/A,#N/A,FALSE,"CCTV"}</definedName>
    <definedName name="계장공사" localSheetId="5" hidden="1">{#N/A,#N/A,FALSE,"CCTV"}</definedName>
    <definedName name="계장공사" localSheetId="23" hidden="1">{#N/A,#N/A,FALSE,"CCTV"}</definedName>
    <definedName name="계장공사" localSheetId="7" hidden="1">{#N/A,#N/A,FALSE,"CCTV"}</definedName>
    <definedName name="계장공사" localSheetId="13" hidden="1">{#N/A,#N/A,FALSE,"CCTV"}</definedName>
    <definedName name="계장공사" localSheetId="18" hidden="1">{#N/A,#N/A,FALSE,"CCTV"}</definedName>
    <definedName name="계장공사" localSheetId="14" hidden="1">{#N/A,#N/A,FALSE,"CCTV"}</definedName>
    <definedName name="계장공사" localSheetId="15" hidden="1">{#N/A,#N/A,FALSE,"CCTV"}</definedName>
    <definedName name="계장공사" hidden="1">{#N/A,#N/A,FALSE,"CCTV"}</definedName>
    <definedName name="계전2" hidden="1">#REF!</definedName>
    <definedName name="공장동" hidden="1">#REF!</definedName>
    <definedName name="광양1소결합리화"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대펄근집계" localSheetId="3" hidden="1">{#N/A,#N/A,FALSE,"배수1"}</definedName>
    <definedName name="교대펄근집계" localSheetId="2" hidden="1">{#N/A,#N/A,FALSE,"배수1"}</definedName>
    <definedName name="교대펄근집계" localSheetId="4" hidden="1">{#N/A,#N/A,FALSE,"배수1"}</definedName>
    <definedName name="교대펄근집계" localSheetId="16" hidden="1">{#N/A,#N/A,FALSE,"배수1"}</definedName>
    <definedName name="교대펄근집계" localSheetId="21" hidden="1">{#N/A,#N/A,FALSE,"배수1"}</definedName>
    <definedName name="교대펄근집계" localSheetId="5" hidden="1">{#N/A,#N/A,FALSE,"배수1"}</definedName>
    <definedName name="교대펄근집계" localSheetId="13" hidden="1">{#N/A,#N/A,FALSE,"배수1"}</definedName>
    <definedName name="교대펄근집계" localSheetId="14" hidden="1">{#N/A,#N/A,FALSE,"배수1"}</definedName>
    <definedName name="교대펄근집계" localSheetId="15" hidden="1">{#N/A,#N/A,FALSE,"배수1"}</definedName>
    <definedName name="교대펄근집계" hidden="1">{#N/A,#N/A,FALSE,"배수1"}</definedName>
    <definedName name="구산갑지" hidden="1">#REF!</definedName>
    <definedName name="구조물공" localSheetId="3" hidden="1">{#N/A,#N/A,FALSE,"이정표"}</definedName>
    <definedName name="구조물공" localSheetId="2" hidden="1">{#N/A,#N/A,FALSE,"이정표"}</definedName>
    <definedName name="구조물공" localSheetId="4" hidden="1">{#N/A,#N/A,FALSE,"이정표"}</definedName>
    <definedName name="구조물공" localSheetId="16" hidden="1">{#N/A,#N/A,FALSE,"이정표"}</definedName>
    <definedName name="구조물공" localSheetId="21" hidden="1">{#N/A,#N/A,FALSE,"이정표"}</definedName>
    <definedName name="구조물공" localSheetId="5" hidden="1">{#N/A,#N/A,FALSE,"이정표"}</definedName>
    <definedName name="구조물공" localSheetId="13" hidden="1">{#N/A,#N/A,FALSE,"이정표"}</definedName>
    <definedName name="구조물공" localSheetId="14" hidden="1">{#N/A,#N/A,FALSE,"이정표"}</definedName>
    <definedName name="구조물공" localSheetId="15" hidden="1">{#N/A,#N/A,FALSE,"이정표"}</definedName>
    <definedName name="구조물공" hidden="1">{#N/A,#N/A,FALSE,"이정표"}</definedName>
    <definedName name="구조물공사" localSheetId="3" hidden="1">{#N/A,#N/A,TRUE,"토적및재료집계";#N/A,#N/A,TRUE,"토적및재료집계";#N/A,#N/A,TRUE,"단위량"}</definedName>
    <definedName name="구조물공사" localSheetId="2" hidden="1">{#N/A,#N/A,TRUE,"토적및재료집계";#N/A,#N/A,TRUE,"토적및재료집계";#N/A,#N/A,TRUE,"단위량"}</definedName>
    <definedName name="구조물공사" localSheetId="4" hidden="1">{#N/A,#N/A,TRUE,"토적및재료집계";#N/A,#N/A,TRUE,"토적및재료집계";#N/A,#N/A,TRUE,"단위량"}</definedName>
    <definedName name="구조물공사" localSheetId="16" hidden="1">{#N/A,#N/A,TRUE,"토적및재료집계";#N/A,#N/A,TRUE,"토적및재료집계";#N/A,#N/A,TRUE,"단위량"}</definedName>
    <definedName name="구조물공사" localSheetId="21" hidden="1">{#N/A,#N/A,TRUE,"토적및재료집계";#N/A,#N/A,TRUE,"토적및재료집계";#N/A,#N/A,TRUE,"단위량"}</definedName>
    <definedName name="구조물공사" localSheetId="5" hidden="1">{#N/A,#N/A,TRUE,"토적및재료집계";#N/A,#N/A,TRUE,"토적및재료집계";#N/A,#N/A,TRUE,"단위량"}</definedName>
    <definedName name="구조물공사" localSheetId="13" hidden="1">{#N/A,#N/A,TRUE,"토적및재료집계";#N/A,#N/A,TRUE,"토적및재료집계";#N/A,#N/A,TRUE,"단위량"}</definedName>
    <definedName name="구조물공사" localSheetId="14" hidden="1">{#N/A,#N/A,TRUE,"토적및재료집계";#N/A,#N/A,TRUE,"토적및재료집계";#N/A,#N/A,TRUE,"단위량"}</definedName>
    <definedName name="구조물공사" localSheetId="15" hidden="1">{#N/A,#N/A,TRUE,"토적및재료집계";#N/A,#N/A,TRUE,"토적및재료집계";#N/A,#N/A,TRUE,"단위량"}</definedName>
    <definedName name="구조물공사" hidden="1">{#N/A,#N/A,TRUE,"토적및재료집계";#N/A,#N/A,TRUE,"토적및재료집계";#N/A,#N/A,TRUE,"단위량"}</definedName>
    <definedName name="기"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구조직표" localSheetId="3" hidden="1">{"'장비'!$A$3:$M$12"}</definedName>
    <definedName name="기구조직표" localSheetId="2" hidden="1">{"'장비'!$A$3:$M$12"}</definedName>
    <definedName name="기구조직표" localSheetId="4" hidden="1">{"'장비'!$A$3:$M$12"}</definedName>
    <definedName name="기구조직표" localSheetId="16" hidden="1">{"'장비'!$A$3:$M$12"}</definedName>
    <definedName name="기구조직표" localSheetId="21" hidden="1">{"'장비'!$A$3:$M$12"}</definedName>
    <definedName name="기구조직표" localSheetId="5" hidden="1">{"'장비'!$A$3:$M$12"}</definedName>
    <definedName name="기구조직표" localSheetId="13" hidden="1">{"'장비'!$A$3:$M$12"}</definedName>
    <definedName name="기구조직표" localSheetId="14" hidden="1">{"'장비'!$A$3:$M$12"}</definedName>
    <definedName name="기구조직표" localSheetId="15" hidden="1">{"'장비'!$A$3:$M$12"}</definedName>
    <definedName name="기구조직표" hidden="1">{"'장비'!$A$3:$M$12"}</definedName>
    <definedName name="기기마" hidden="1">#REF!</definedName>
    <definedName name="기자재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 localSheetId="3" hidden="1">{#N/A,#N/A,TRUE,"Basic";#N/A,#N/A,TRUE,"EXT-TABLE";#N/A,#N/A,TRUE,"STEEL";#N/A,#N/A,TRUE,"INT-Table";#N/A,#N/A,TRUE,"STEEL";#N/A,#N/A,TRUE,"Door"}</definedName>
    <definedName name="김" localSheetId="2" hidden="1">{#N/A,#N/A,TRUE,"Basic";#N/A,#N/A,TRUE,"EXT-TABLE";#N/A,#N/A,TRUE,"STEEL";#N/A,#N/A,TRUE,"INT-Table";#N/A,#N/A,TRUE,"STEEL";#N/A,#N/A,TRUE,"Door"}</definedName>
    <definedName name="김" localSheetId="4" hidden="1">{#N/A,#N/A,TRUE,"Basic";#N/A,#N/A,TRUE,"EXT-TABLE";#N/A,#N/A,TRUE,"STEEL";#N/A,#N/A,TRUE,"INT-Table";#N/A,#N/A,TRUE,"STEEL";#N/A,#N/A,TRUE,"Door"}</definedName>
    <definedName name="김" localSheetId="16" hidden="1">{#N/A,#N/A,TRUE,"Basic";#N/A,#N/A,TRUE,"EXT-TABLE";#N/A,#N/A,TRUE,"STEEL";#N/A,#N/A,TRUE,"INT-Table";#N/A,#N/A,TRUE,"STEEL";#N/A,#N/A,TRUE,"Door"}</definedName>
    <definedName name="김" localSheetId="21" hidden="1">{#N/A,#N/A,TRUE,"Basic";#N/A,#N/A,TRUE,"EXT-TABLE";#N/A,#N/A,TRUE,"STEEL";#N/A,#N/A,TRUE,"INT-Table";#N/A,#N/A,TRUE,"STEEL";#N/A,#N/A,TRUE,"Door"}</definedName>
    <definedName name="김" localSheetId="5" hidden="1">{#N/A,#N/A,TRUE,"Basic";#N/A,#N/A,TRUE,"EXT-TABLE";#N/A,#N/A,TRUE,"STEEL";#N/A,#N/A,TRUE,"INT-Table";#N/A,#N/A,TRUE,"STEEL";#N/A,#N/A,TRUE,"Door"}</definedName>
    <definedName name="김" localSheetId="13" hidden="1">{#N/A,#N/A,TRUE,"Basic";#N/A,#N/A,TRUE,"EXT-TABLE";#N/A,#N/A,TRUE,"STEEL";#N/A,#N/A,TRUE,"INT-Table";#N/A,#N/A,TRUE,"STEEL";#N/A,#N/A,TRUE,"Door"}</definedName>
    <definedName name="김" localSheetId="14" hidden="1">{#N/A,#N/A,TRUE,"Basic";#N/A,#N/A,TRUE,"EXT-TABLE";#N/A,#N/A,TRUE,"STEEL";#N/A,#N/A,TRUE,"INT-Table";#N/A,#N/A,TRUE,"STEEL";#N/A,#N/A,TRUE,"Door"}</definedName>
    <definedName name="김" localSheetId="15" hidden="1">{#N/A,#N/A,TRUE,"Basic";#N/A,#N/A,TRUE,"EXT-TABLE";#N/A,#N/A,TRUE,"STEEL";#N/A,#N/A,TRUE,"INT-Table";#N/A,#N/A,TRUE,"STEEL";#N/A,#N/A,TRUE,"Door"}</definedName>
    <definedName name="김" hidden="1">{#N/A,#N/A,TRUE,"Basic";#N/A,#N/A,TRUE,"EXT-TABLE";#N/A,#N/A,TRUE,"STEEL";#N/A,#N/A,TRUE,"INT-Table";#N/A,#N/A,TRUE,"STEEL";#N/A,#N/A,TRUE,"Door"}</definedName>
    <definedName name="김_1" localSheetId="3" hidden="1">{#N/A,#N/A,TRUE,"Basic";#N/A,#N/A,TRUE,"EXT-TABLE";#N/A,#N/A,TRUE,"STEEL";#N/A,#N/A,TRUE,"INT-Table";#N/A,#N/A,TRUE,"STEEL";#N/A,#N/A,TRUE,"Door"}</definedName>
    <definedName name="김_1" localSheetId="2" hidden="1">{#N/A,#N/A,TRUE,"Basic";#N/A,#N/A,TRUE,"EXT-TABLE";#N/A,#N/A,TRUE,"STEEL";#N/A,#N/A,TRUE,"INT-Table";#N/A,#N/A,TRUE,"STEEL";#N/A,#N/A,TRUE,"Door"}</definedName>
    <definedName name="김_1" localSheetId="4" hidden="1">{#N/A,#N/A,TRUE,"Basic";#N/A,#N/A,TRUE,"EXT-TABLE";#N/A,#N/A,TRUE,"STEEL";#N/A,#N/A,TRUE,"INT-Table";#N/A,#N/A,TRUE,"STEEL";#N/A,#N/A,TRUE,"Door"}</definedName>
    <definedName name="김_1" localSheetId="16" hidden="1">{#N/A,#N/A,TRUE,"Basic";#N/A,#N/A,TRUE,"EXT-TABLE";#N/A,#N/A,TRUE,"STEEL";#N/A,#N/A,TRUE,"INT-Table";#N/A,#N/A,TRUE,"STEEL";#N/A,#N/A,TRUE,"Door"}</definedName>
    <definedName name="김_1" localSheetId="21" hidden="1">{#N/A,#N/A,TRUE,"Basic";#N/A,#N/A,TRUE,"EXT-TABLE";#N/A,#N/A,TRUE,"STEEL";#N/A,#N/A,TRUE,"INT-Table";#N/A,#N/A,TRUE,"STEEL";#N/A,#N/A,TRUE,"Door"}</definedName>
    <definedName name="김_1" localSheetId="5" hidden="1">{#N/A,#N/A,TRUE,"Basic";#N/A,#N/A,TRUE,"EXT-TABLE";#N/A,#N/A,TRUE,"STEEL";#N/A,#N/A,TRUE,"INT-Table";#N/A,#N/A,TRUE,"STEEL";#N/A,#N/A,TRUE,"Door"}</definedName>
    <definedName name="김_1" localSheetId="13" hidden="1">{#N/A,#N/A,TRUE,"Basic";#N/A,#N/A,TRUE,"EXT-TABLE";#N/A,#N/A,TRUE,"STEEL";#N/A,#N/A,TRUE,"INT-Table";#N/A,#N/A,TRUE,"STEEL";#N/A,#N/A,TRUE,"Door"}</definedName>
    <definedName name="김_1" localSheetId="14" hidden="1">{#N/A,#N/A,TRUE,"Basic";#N/A,#N/A,TRUE,"EXT-TABLE";#N/A,#N/A,TRUE,"STEEL";#N/A,#N/A,TRUE,"INT-Table";#N/A,#N/A,TRUE,"STEEL";#N/A,#N/A,TRUE,"Door"}</definedName>
    <definedName name="김_1" localSheetId="15" hidden="1">{#N/A,#N/A,TRUE,"Basic";#N/A,#N/A,TRUE,"EXT-TABLE";#N/A,#N/A,TRUE,"STEEL";#N/A,#N/A,TRUE,"INT-Table";#N/A,#N/A,TRUE,"STEEL";#N/A,#N/A,TRUE,"Door"}</definedName>
    <definedName name="김_1" hidden="1">{#N/A,#N/A,TRUE,"Basic";#N/A,#N/A,TRUE,"EXT-TABLE";#N/A,#N/A,TRUE,"STEEL";#N/A,#N/A,TRUE,"INT-Table";#N/A,#N/A,TRUE,"STEEL";#N/A,#N/A,TRUE,"Door"}</definedName>
    <definedName name="김_1_1" localSheetId="3" hidden="1">{#N/A,#N/A,TRUE,"Basic";#N/A,#N/A,TRUE,"EXT-TABLE";#N/A,#N/A,TRUE,"STEEL";#N/A,#N/A,TRUE,"INT-Table";#N/A,#N/A,TRUE,"STEEL";#N/A,#N/A,TRUE,"Door"}</definedName>
    <definedName name="김_1_1" localSheetId="2" hidden="1">{#N/A,#N/A,TRUE,"Basic";#N/A,#N/A,TRUE,"EXT-TABLE";#N/A,#N/A,TRUE,"STEEL";#N/A,#N/A,TRUE,"INT-Table";#N/A,#N/A,TRUE,"STEEL";#N/A,#N/A,TRUE,"Door"}</definedName>
    <definedName name="김_1_1" localSheetId="4" hidden="1">{#N/A,#N/A,TRUE,"Basic";#N/A,#N/A,TRUE,"EXT-TABLE";#N/A,#N/A,TRUE,"STEEL";#N/A,#N/A,TRUE,"INT-Table";#N/A,#N/A,TRUE,"STEEL";#N/A,#N/A,TRUE,"Door"}</definedName>
    <definedName name="김_1_1" localSheetId="16" hidden="1">{#N/A,#N/A,TRUE,"Basic";#N/A,#N/A,TRUE,"EXT-TABLE";#N/A,#N/A,TRUE,"STEEL";#N/A,#N/A,TRUE,"INT-Table";#N/A,#N/A,TRUE,"STEEL";#N/A,#N/A,TRUE,"Door"}</definedName>
    <definedName name="김_1_1" localSheetId="21" hidden="1">{#N/A,#N/A,TRUE,"Basic";#N/A,#N/A,TRUE,"EXT-TABLE";#N/A,#N/A,TRUE,"STEEL";#N/A,#N/A,TRUE,"INT-Table";#N/A,#N/A,TRUE,"STEEL";#N/A,#N/A,TRUE,"Door"}</definedName>
    <definedName name="김_1_1" localSheetId="5" hidden="1">{#N/A,#N/A,TRUE,"Basic";#N/A,#N/A,TRUE,"EXT-TABLE";#N/A,#N/A,TRUE,"STEEL";#N/A,#N/A,TRUE,"INT-Table";#N/A,#N/A,TRUE,"STEEL";#N/A,#N/A,TRUE,"Door"}</definedName>
    <definedName name="김_1_1" localSheetId="13" hidden="1">{#N/A,#N/A,TRUE,"Basic";#N/A,#N/A,TRUE,"EXT-TABLE";#N/A,#N/A,TRUE,"STEEL";#N/A,#N/A,TRUE,"INT-Table";#N/A,#N/A,TRUE,"STEEL";#N/A,#N/A,TRUE,"Door"}</definedName>
    <definedName name="김_1_1" localSheetId="14" hidden="1">{#N/A,#N/A,TRUE,"Basic";#N/A,#N/A,TRUE,"EXT-TABLE";#N/A,#N/A,TRUE,"STEEL";#N/A,#N/A,TRUE,"INT-Table";#N/A,#N/A,TRUE,"STEEL";#N/A,#N/A,TRUE,"Door"}</definedName>
    <definedName name="김_1_1" localSheetId="15" hidden="1">{#N/A,#N/A,TRUE,"Basic";#N/A,#N/A,TRUE,"EXT-TABLE";#N/A,#N/A,TRUE,"STEEL";#N/A,#N/A,TRUE,"INT-Table";#N/A,#N/A,TRUE,"STEEL";#N/A,#N/A,TRUE,"Door"}</definedName>
    <definedName name="김_1_1" hidden="1">{#N/A,#N/A,TRUE,"Basic";#N/A,#N/A,TRUE,"EXT-TABLE";#N/A,#N/A,TRUE,"STEEL";#N/A,#N/A,TRUE,"INT-Table";#N/A,#N/A,TRUE,"STEEL";#N/A,#N/A,TRUE,"Door"}</definedName>
    <definedName name="김_1_2" localSheetId="3" hidden="1">{#N/A,#N/A,TRUE,"Basic";#N/A,#N/A,TRUE,"EXT-TABLE";#N/A,#N/A,TRUE,"STEEL";#N/A,#N/A,TRUE,"INT-Table";#N/A,#N/A,TRUE,"STEEL";#N/A,#N/A,TRUE,"Door"}</definedName>
    <definedName name="김_1_2" localSheetId="2" hidden="1">{#N/A,#N/A,TRUE,"Basic";#N/A,#N/A,TRUE,"EXT-TABLE";#N/A,#N/A,TRUE,"STEEL";#N/A,#N/A,TRUE,"INT-Table";#N/A,#N/A,TRUE,"STEEL";#N/A,#N/A,TRUE,"Door"}</definedName>
    <definedName name="김_1_2" localSheetId="4" hidden="1">{#N/A,#N/A,TRUE,"Basic";#N/A,#N/A,TRUE,"EXT-TABLE";#N/A,#N/A,TRUE,"STEEL";#N/A,#N/A,TRUE,"INT-Table";#N/A,#N/A,TRUE,"STEEL";#N/A,#N/A,TRUE,"Door"}</definedName>
    <definedName name="김_1_2" localSheetId="16" hidden="1">{#N/A,#N/A,TRUE,"Basic";#N/A,#N/A,TRUE,"EXT-TABLE";#N/A,#N/A,TRUE,"STEEL";#N/A,#N/A,TRUE,"INT-Table";#N/A,#N/A,TRUE,"STEEL";#N/A,#N/A,TRUE,"Door"}</definedName>
    <definedName name="김_1_2" localSheetId="21" hidden="1">{#N/A,#N/A,TRUE,"Basic";#N/A,#N/A,TRUE,"EXT-TABLE";#N/A,#N/A,TRUE,"STEEL";#N/A,#N/A,TRUE,"INT-Table";#N/A,#N/A,TRUE,"STEEL";#N/A,#N/A,TRUE,"Door"}</definedName>
    <definedName name="김_1_2" localSheetId="5" hidden="1">{#N/A,#N/A,TRUE,"Basic";#N/A,#N/A,TRUE,"EXT-TABLE";#N/A,#N/A,TRUE,"STEEL";#N/A,#N/A,TRUE,"INT-Table";#N/A,#N/A,TRUE,"STEEL";#N/A,#N/A,TRUE,"Door"}</definedName>
    <definedName name="김_1_2" localSheetId="13" hidden="1">{#N/A,#N/A,TRUE,"Basic";#N/A,#N/A,TRUE,"EXT-TABLE";#N/A,#N/A,TRUE,"STEEL";#N/A,#N/A,TRUE,"INT-Table";#N/A,#N/A,TRUE,"STEEL";#N/A,#N/A,TRUE,"Door"}</definedName>
    <definedName name="김_1_2" localSheetId="14" hidden="1">{#N/A,#N/A,TRUE,"Basic";#N/A,#N/A,TRUE,"EXT-TABLE";#N/A,#N/A,TRUE,"STEEL";#N/A,#N/A,TRUE,"INT-Table";#N/A,#N/A,TRUE,"STEEL";#N/A,#N/A,TRUE,"Door"}</definedName>
    <definedName name="김_1_2" localSheetId="15" hidden="1">{#N/A,#N/A,TRUE,"Basic";#N/A,#N/A,TRUE,"EXT-TABLE";#N/A,#N/A,TRUE,"STEEL";#N/A,#N/A,TRUE,"INT-Table";#N/A,#N/A,TRUE,"STEEL";#N/A,#N/A,TRUE,"Door"}</definedName>
    <definedName name="김_1_2" hidden="1">{#N/A,#N/A,TRUE,"Basic";#N/A,#N/A,TRUE,"EXT-TABLE";#N/A,#N/A,TRUE,"STEEL";#N/A,#N/A,TRUE,"INT-Table";#N/A,#N/A,TRUE,"STEEL";#N/A,#N/A,TRUE,"Door"}</definedName>
    <definedName name="김_2" localSheetId="3" hidden="1">{#N/A,#N/A,TRUE,"Basic";#N/A,#N/A,TRUE,"EXT-TABLE";#N/A,#N/A,TRUE,"STEEL";#N/A,#N/A,TRUE,"INT-Table";#N/A,#N/A,TRUE,"STEEL";#N/A,#N/A,TRUE,"Door"}</definedName>
    <definedName name="김_2" localSheetId="2" hidden="1">{#N/A,#N/A,TRUE,"Basic";#N/A,#N/A,TRUE,"EXT-TABLE";#N/A,#N/A,TRUE,"STEEL";#N/A,#N/A,TRUE,"INT-Table";#N/A,#N/A,TRUE,"STEEL";#N/A,#N/A,TRUE,"Door"}</definedName>
    <definedName name="김_2" localSheetId="4" hidden="1">{#N/A,#N/A,TRUE,"Basic";#N/A,#N/A,TRUE,"EXT-TABLE";#N/A,#N/A,TRUE,"STEEL";#N/A,#N/A,TRUE,"INT-Table";#N/A,#N/A,TRUE,"STEEL";#N/A,#N/A,TRUE,"Door"}</definedName>
    <definedName name="김_2" localSheetId="16" hidden="1">{#N/A,#N/A,TRUE,"Basic";#N/A,#N/A,TRUE,"EXT-TABLE";#N/A,#N/A,TRUE,"STEEL";#N/A,#N/A,TRUE,"INT-Table";#N/A,#N/A,TRUE,"STEEL";#N/A,#N/A,TRUE,"Door"}</definedName>
    <definedName name="김_2" localSheetId="21" hidden="1">{#N/A,#N/A,TRUE,"Basic";#N/A,#N/A,TRUE,"EXT-TABLE";#N/A,#N/A,TRUE,"STEEL";#N/A,#N/A,TRUE,"INT-Table";#N/A,#N/A,TRUE,"STEEL";#N/A,#N/A,TRUE,"Door"}</definedName>
    <definedName name="김_2" localSheetId="5" hidden="1">{#N/A,#N/A,TRUE,"Basic";#N/A,#N/A,TRUE,"EXT-TABLE";#N/A,#N/A,TRUE,"STEEL";#N/A,#N/A,TRUE,"INT-Table";#N/A,#N/A,TRUE,"STEEL";#N/A,#N/A,TRUE,"Door"}</definedName>
    <definedName name="김_2" localSheetId="13" hidden="1">{#N/A,#N/A,TRUE,"Basic";#N/A,#N/A,TRUE,"EXT-TABLE";#N/A,#N/A,TRUE,"STEEL";#N/A,#N/A,TRUE,"INT-Table";#N/A,#N/A,TRUE,"STEEL";#N/A,#N/A,TRUE,"Door"}</definedName>
    <definedName name="김_2" localSheetId="14" hidden="1">{#N/A,#N/A,TRUE,"Basic";#N/A,#N/A,TRUE,"EXT-TABLE";#N/A,#N/A,TRUE,"STEEL";#N/A,#N/A,TRUE,"INT-Table";#N/A,#N/A,TRUE,"STEEL";#N/A,#N/A,TRUE,"Door"}</definedName>
    <definedName name="김_2" localSheetId="15" hidden="1">{#N/A,#N/A,TRUE,"Basic";#N/A,#N/A,TRUE,"EXT-TABLE";#N/A,#N/A,TRUE,"STEEL";#N/A,#N/A,TRUE,"INT-Table";#N/A,#N/A,TRUE,"STEEL";#N/A,#N/A,TRUE,"Door"}</definedName>
    <definedName name="김_2" hidden="1">{#N/A,#N/A,TRUE,"Basic";#N/A,#N/A,TRUE,"EXT-TABLE";#N/A,#N/A,TRUE,"STEEL";#N/A,#N/A,TRUE,"INT-Table";#N/A,#N/A,TRUE,"STEEL";#N/A,#N/A,TRUE,"Door"}</definedName>
    <definedName name="김_2_1" localSheetId="3" hidden="1">{#N/A,#N/A,TRUE,"Basic";#N/A,#N/A,TRUE,"EXT-TABLE";#N/A,#N/A,TRUE,"STEEL";#N/A,#N/A,TRUE,"INT-Table";#N/A,#N/A,TRUE,"STEEL";#N/A,#N/A,TRUE,"Door"}</definedName>
    <definedName name="김_2_1" localSheetId="2" hidden="1">{#N/A,#N/A,TRUE,"Basic";#N/A,#N/A,TRUE,"EXT-TABLE";#N/A,#N/A,TRUE,"STEEL";#N/A,#N/A,TRUE,"INT-Table";#N/A,#N/A,TRUE,"STEEL";#N/A,#N/A,TRUE,"Door"}</definedName>
    <definedName name="김_2_1" localSheetId="4" hidden="1">{#N/A,#N/A,TRUE,"Basic";#N/A,#N/A,TRUE,"EXT-TABLE";#N/A,#N/A,TRUE,"STEEL";#N/A,#N/A,TRUE,"INT-Table";#N/A,#N/A,TRUE,"STEEL";#N/A,#N/A,TRUE,"Door"}</definedName>
    <definedName name="김_2_1" localSheetId="16" hidden="1">{#N/A,#N/A,TRUE,"Basic";#N/A,#N/A,TRUE,"EXT-TABLE";#N/A,#N/A,TRUE,"STEEL";#N/A,#N/A,TRUE,"INT-Table";#N/A,#N/A,TRUE,"STEEL";#N/A,#N/A,TRUE,"Door"}</definedName>
    <definedName name="김_2_1" localSheetId="21" hidden="1">{#N/A,#N/A,TRUE,"Basic";#N/A,#N/A,TRUE,"EXT-TABLE";#N/A,#N/A,TRUE,"STEEL";#N/A,#N/A,TRUE,"INT-Table";#N/A,#N/A,TRUE,"STEEL";#N/A,#N/A,TRUE,"Door"}</definedName>
    <definedName name="김_2_1" localSheetId="5" hidden="1">{#N/A,#N/A,TRUE,"Basic";#N/A,#N/A,TRUE,"EXT-TABLE";#N/A,#N/A,TRUE,"STEEL";#N/A,#N/A,TRUE,"INT-Table";#N/A,#N/A,TRUE,"STEEL";#N/A,#N/A,TRUE,"Door"}</definedName>
    <definedName name="김_2_1" localSheetId="13" hidden="1">{#N/A,#N/A,TRUE,"Basic";#N/A,#N/A,TRUE,"EXT-TABLE";#N/A,#N/A,TRUE,"STEEL";#N/A,#N/A,TRUE,"INT-Table";#N/A,#N/A,TRUE,"STEEL";#N/A,#N/A,TRUE,"Door"}</definedName>
    <definedName name="김_2_1" localSheetId="14" hidden="1">{#N/A,#N/A,TRUE,"Basic";#N/A,#N/A,TRUE,"EXT-TABLE";#N/A,#N/A,TRUE,"STEEL";#N/A,#N/A,TRUE,"INT-Table";#N/A,#N/A,TRUE,"STEEL";#N/A,#N/A,TRUE,"Door"}</definedName>
    <definedName name="김_2_1" localSheetId="15" hidden="1">{#N/A,#N/A,TRUE,"Basic";#N/A,#N/A,TRUE,"EXT-TABLE";#N/A,#N/A,TRUE,"STEEL";#N/A,#N/A,TRUE,"INT-Table";#N/A,#N/A,TRUE,"STEEL";#N/A,#N/A,TRUE,"Door"}</definedName>
    <definedName name="김_2_1" hidden="1">{#N/A,#N/A,TRUE,"Basic";#N/A,#N/A,TRUE,"EXT-TABLE";#N/A,#N/A,TRUE,"STEEL";#N/A,#N/A,TRUE,"INT-Table";#N/A,#N/A,TRUE,"STEEL";#N/A,#N/A,TRUE,"Door"}</definedName>
    <definedName name="김_2_2" localSheetId="3" hidden="1">{#N/A,#N/A,TRUE,"Basic";#N/A,#N/A,TRUE,"EXT-TABLE";#N/A,#N/A,TRUE,"STEEL";#N/A,#N/A,TRUE,"INT-Table";#N/A,#N/A,TRUE,"STEEL";#N/A,#N/A,TRUE,"Door"}</definedName>
    <definedName name="김_2_2" localSheetId="2" hidden="1">{#N/A,#N/A,TRUE,"Basic";#N/A,#N/A,TRUE,"EXT-TABLE";#N/A,#N/A,TRUE,"STEEL";#N/A,#N/A,TRUE,"INT-Table";#N/A,#N/A,TRUE,"STEEL";#N/A,#N/A,TRUE,"Door"}</definedName>
    <definedName name="김_2_2" localSheetId="4" hidden="1">{#N/A,#N/A,TRUE,"Basic";#N/A,#N/A,TRUE,"EXT-TABLE";#N/A,#N/A,TRUE,"STEEL";#N/A,#N/A,TRUE,"INT-Table";#N/A,#N/A,TRUE,"STEEL";#N/A,#N/A,TRUE,"Door"}</definedName>
    <definedName name="김_2_2" localSheetId="16" hidden="1">{#N/A,#N/A,TRUE,"Basic";#N/A,#N/A,TRUE,"EXT-TABLE";#N/A,#N/A,TRUE,"STEEL";#N/A,#N/A,TRUE,"INT-Table";#N/A,#N/A,TRUE,"STEEL";#N/A,#N/A,TRUE,"Door"}</definedName>
    <definedName name="김_2_2" localSheetId="21" hidden="1">{#N/A,#N/A,TRUE,"Basic";#N/A,#N/A,TRUE,"EXT-TABLE";#N/A,#N/A,TRUE,"STEEL";#N/A,#N/A,TRUE,"INT-Table";#N/A,#N/A,TRUE,"STEEL";#N/A,#N/A,TRUE,"Door"}</definedName>
    <definedName name="김_2_2" localSheetId="5" hidden="1">{#N/A,#N/A,TRUE,"Basic";#N/A,#N/A,TRUE,"EXT-TABLE";#N/A,#N/A,TRUE,"STEEL";#N/A,#N/A,TRUE,"INT-Table";#N/A,#N/A,TRUE,"STEEL";#N/A,#N/A,TRUE,"Door"}</definedName>
    <definedName name="김_2_2" localSheetId="13" hidden="1">{#N/A,#N/A,TRUE,"Basic";#N/A,#N/A,TRUE,"EXT-TABLE";#N/A,#N/A,TRUE,"STEEL";#N/A,#N/A,TRUE,"INT-Table";#N/A,#N/A,TRUE,"STEEL";#N/A,#N/A,TRUE,"Door"}</definedName>
    <definedName name="김_2_2" localSheetId="14" hidden="1">{#N/A,#N/A,TRUE,"Basic";#N/A,#N/A,TRUE,"EXT-TABLE";#N/A,#N/A,TRUE,"STEEL";#N/A,#N/A,TRUE,"INT-Table";#N/A,#N/A,TRUE,"STEEL";#N/A,#N/A,TRUE,"Door"}</definedName>
    <definedName name="김_2_2" localSheetId="15" hidden="1">{#N/A,#N/A,TRUE,"Basic";#N/A,#N/A,TRUE,"EXT-TABLE";#N/A,#N/A,TRUE,"STEEL";#N/A,#N/A,TRUE,"INT-Table";#N/A,#N/A,TRUE,"STEEL";#N/A,#N/A,TRUE,"Door"}</definedName>
    <definedName name="김_2_2" hidden="1">{#N/A,#N/A,TRUE,"Basic";#N/A,#N/A,TRUE,"EXT-TABLE";#N/A,#N/A,TRUE,"STEEL";#N/A,#N/A,TRUE,"INT-Table";#N/A,#N/A,TRUE,"STEEL";#N/A,#N/A,TRUE,"Door"}</definedName>
    <definedName name="김_3" localSheetId="3" hidden="1">{#N/A,#N/A,TRUE,"Basic";#N/A,#N/A,TRUE,"EXT-TABLE";#N/A,#N/A,TRUE,"STEEL";#N/A,#N/A,TRUE,"INT-Table";#N/A,#N/A,TRUE,"STEEL";#N/A,#N/A,TRUE,"Door"}</definedName>
    <definedName name="김_3" localSheetId="2" hidden="1">{#N/A,#N/A,TRUE,"Basic";#N/A,#N/A,TRUE,"EXT-TABLE";#N/A,#N/A,TRUE,"STEEL";#N/A,#N/A,TRUE,"INT-Table";#N/A,#N/A,TRUE,"STEEL";#N/A,#N/A,TRUE,"Door"}</definedName>
    <definedName name="김_3" localSheetId="4" hidden="1">{#N/A,#N/A,TRUE,"Basic";#N/A,#N/A,TRUE,"EXT-TABLE";#N/A,#N/A,TRUE,"STEEL";#N/A,#N/A,TRUE,"INT-Table";#N/A,#N/A,TRUE,"STEEL";#N/A,#N/A,TRUE,"Door"}</definedName>
    <definedName name="김_3" localSheetId="16" hidden="1">{#N/A,#N/A,TRUE,"Basic";#N/A,#N/A,TRUE,"EXT-TABLE";#N/A,#N/A,TRUE,"STEEL";#N/A,#N/A,TRUE,"INT-Table";#N/A,#N/A,TRUE,"STEEL";#N/A,#N/A,TRUE,"Door"}</definedName>
    <definedName name="김_3" localSheetId="21" hidden="1">{#N/A,#N/A,TRUE,"Basic";#N/A,#N/A,TRUE,"EXT-TABLE";#N/A,#N/A,TRUE,"STEEL";#N/A,#N/A,TRUE,"INT-Table";#N/A,#N/A,TRUE,"STEEL";#N/A,#N/A,TRUE,"Door"}</definedName>
    <definedName name="김_3" localSheetId="5" hidden="1">{#N/A,#N/A,TRUE,"Basic";#N/A,#N/A,TRUE,"EXT-TABLE";#N/A,#N/A,TRUE,"STEEL";#N/A,#N/A,TRUE,"INT-Table";#N/A,#N/A,TRUE,"STEEL";#N/A,#N/A,TRUE,"Door"}</definedName>
    <definedName name="김_3" localSheetId="13" hidden="1">{#N/A,#N/A,TRUE,"Basic";#N/A,#N/A,TRUE,"EXT-TABLE";#N/A,#N/A,TRUE,"STEEL";#N/A,#N/A,TRUE,"INT-Table";#N/A,#N/A,TRUE,"STEEL";#N/A,#N/A,TRUE,"Door"}</definedName>
    <definedName name="김_3" localSheetId="14" hidden="1">{#N/A,#N/A,TRUE,"Basic";#N/A,#N/A,TRUE,"EXT-TABLE";#N/A,#N/A,TRUE,"STEEL";#N/A,#N/A,TRUE,"INT-Table";#N/A,#N/A,TRUE,"STEEL";#N/A,#N/A,TRUE,"Door"}</definedName>
    <definedName name="김_3" localSheetId="15" hidden="1">{#N/A,#N/A,TRUE,"Basic";#N/A,#N/A,TRUE,"EXT-TABLE";#N/A,#N/A,TRUE,"STEEL";#N/A,#N/A,TRUE,"INT-Table";#N/A,#N/A,TRUE,"STEEL";#N/A,#N/A,TRUE,"Door"}</definedName>
    <definedName name="김_3" hidden="1">{#N/A,#N/A,TRUE,"Basic";#N/A,#N/A,TRUE,"EXT-TABLE";#N/A,#N/A,TRUE,"STEEL";#N/A,#N/A,TRUE,"INT-Table";#N/A,#N/A,TRUE,"STEEL";#N/A,#N/A,TRUE,"Door"}</definedName>
    <definedName name="김_3_1" localSheetId="3" hidden="1">{#N/A,#N/A,TRUE,"Basic";#N/A,#N/A,TRUE,"EXT-TABLE";#N/A,#N/A,TRUE,"STEEL";#N/A,#N/A,TRUE,"INT-Table";#N/A,#N/A,TRUE,"STEEL";#N/A,#N/A,TRUE,"Door"}</definedName>
    <definedName name="김_3_1" localSheetId="2" hidden="1">{#N/A,#N/A,TRUE,"Basic";#N/A,#N/A,TRUE,"EXT-TABLE";#N/A,#N/A,TRUE,"STEEL";#N/A,#N/A,TRUE,"INT-Table";#N/A,#N/A,TRUE,"STEEL";#N/A,#N/A,TRUE,"Door"}</definedName>
    <definedName name="김_3_1" localSheetId="4" hidden="1">{#N/A,#N/A,TRUE,"Basic";#N/A,#N/A,TRUE,"EXT-TABLE";#N/A,#N/A,TRUE,"STEEL";#N/A,#N/A,TRUE,"INT-Table";#N/A,#N/A,TRUE,"STEEL";#N/A,#N/A,TRUE,"Door"}</definedName>
    <definedName name="김_3_1" localSheetId="16" hidden="1">{#N/A,#N/A,TRUE,"Basic";#N/A,#N/A,TRUE,"EXT-TABLE";#N/A,#N/A,TRUE,"STEEL";#N/A,#N/A,TRUE,"INT-Table";#N/A,#N/A,TRUE,"STEEL";#N/A,#N/A,TRUE,"Door"}</definedName>
    <definedName name="김_3_1" localSheetId="21" hidden="1">{#N/A,#N/A,TRUE,"Basic";#N/A,#N/A,TRUE,"EXT-TABLE";#N/A,#N/A,TRUE,"STEEL";#N/A,#N/A,TRUE,"INT-Table";#N/A,#N/A,TRUE,"STEEL";#N/A,#N/A,TRUE,"Door"}</definedName>
    <definedName name="김_3_1" localSheetId="5" hidden="1">{#N/A,#N/A,TRUE,"Basic";#N/A,#N/A,TRUE,"EXT-TABLE";#N/A,#N/A,TRUE,"STEEL";#N/A,#N/A,TRUE,"INT-Table";#N/A,#N/A,TRUE,"STEEL";#N/A,#N/A,TRUE,"Door"}</definedName>
    <definedName name="김_3_1" localSheetId="13" hidden="1">{#N/A,#N/A,TRUE,"Basic";#N/A,#N/A,TRUE,"EXT-TABLE";#N/A,#N/A,TRUE,"STEEL";#N/A,#N/A,TRUE,"INT-Table";#N/A,#N/A,TRUE,"STEEL";#N/A,#N/A,TRUE,"Door"}</definedName>
    <definedName name="김_3_1" localSheetId="14" hidden="1">{#N/A,#N/A,TRUE,"Basic";#N/A,#N/A,TRUE,"EXT-TABLE";#N/A,#N/A,TRUE,"STEEL";#N/A,#N/A,TRUE,"INT-Table";#N/A,#N/A,TRUE,"STEEL";#N/A,#N/A,TRUE,"Door"}</definedName>
    <definedName name="김_3_1" localSheetId="15" hidden="1">{#N/A,#N/A,TRUE,"Basic";#N/A,#N/A,TRUE,"EXT-TABLE";#N/A,#N/A,TRUE,"STEEL";#N/A,#N/A,TRUE,"INT-Table";#N/A,#N/A,TRUE,"STEEL";#N/A,#N/A,TRUE,"Door"}</definedName>
    <definedName name="김_3_1" hidden="1">{#N/A,#N/A,TRUE,"Basic";#N/A,#N/A,TRUE,"EXT-TABLE";#N/A,#N/A,TRUE,"STEEL";#N/A,#N/A,TRUE,"INT-Table";#N/A,#N/A,TRUE,"STEEL";#N/A,#N/A,TRUE,"Door"}</definedName>
    <definedName name="김_3_2" localSheetId="3" hidden="1">{#N/A,#N/A,TRUE,"Basic";#N/A,#N/A,TRUE,"EXT-TABLE";#N/A,#N/A,TRUE,"STEEL";#N/A,#N/A,TRUE,"INT-Table";#N/A,#N/A,TRUE,"STEEL";#N/A,#N/A,TRUE,"Door"}</definedName>
    <definedName name="김_3_2" localSheetId="2" hidden="1">{#N/A,#N/A,TRUE,"Basic";#N/A,#N/A,TRUE,"EXT-TABLE";#N/A,#N/A,TRUE,"STEEL";#N/A,#N/A,TRUE,"INT-Table";#N/A,#N/A,TRUE,"STEEL";#N/A,#N/A,TRUE,"Door"}</definedName>
    <definedName name="김_3_2" localSheetId="4" hidden="1">{#N/A,#N/A,TRUE,"Basic";#N/A,#N/A,TRUE,"EXT-TABLE";#N/A,#N/A,TRUE,"STEEL";#N/A,#N/A,TRUE,"INT-Table";#N/A,#N/A,TRUE,"STEEL";#N/A,#N/A,TRUE,"Door"}</definedName>
    <definedName name="김_3_2" localSheetId="16" hidden="1">{#N/A,#N/A,TRUE,"Basic";#N/A,#N/A,TRUE,"EXT-TABLE";#N/A,#N/A,TRUE,"STEEL";#N/A,#N/A,TRUE,"INT-Table";#N/A,#N/A,TRUE,"STEEL";#N/A,#N/A,TRUE,"Door"}</definedName>
    <definedName name="김_3_2" localSheetId="21" hidden="1">{#N/A,#N/A,TRUE,"Basic";#N/A,#N/A,TRUE,"EXT-TABLE";#N/A,#N/A,TRUE,"STEEL";#N/A,#N/A,TRUE,"INT-Table";#N/A,#N/A,TRUE,"STEEL";#N/A,#N/A,TRUE,"Door"}</definedName>
    <definedName name="김_3_2" localSheetId="5" hidden="1">{#N/A,#N/A,TRUE,"Basic";#N/A,#N/A,TRUE,"EXT-TABLE";#N/A,#N/A,TRUE,"STEEL";#N/A,#N/A,TRUE,"INT-Table";#N/A,#N/A,TRUE,"STEEL";#N/A,#N/A,TRUE,"Door"}</definedName>
    <definedName name="김_3_2" localSheetId="13" hidden="1">{#N/A,#N/A,TRUE,"Basic";#N/A,#N/A,TRUE,"EXT-TABLE";#N/A,#N/A,TRUE,"STEEL";#N/A,#N/A,TRUE,"INT-Table";#N/A,#N/A,TRUE,"STEEL";#N/A,#N/A,TRUE,"Door"}</definedName>
    <definedName name="김_3_2" localSheetId="14" hidden="1">{#N/A,#N/A,TRUE,"Basic";#N/A,#N/A,TRUE,"EXT-TABLE";#N/A,#N/A,TRUE,"STEEL";#N/A,#N/A,TRUE,"INT-Table";#N/A,#N/A,TRUE,"STEEL";#N/A,#N/A,TRUE,"Door"}</definedName>
    <definedName name="김_3_2" localSheetId="15" hidden="1">{#N/A,#N/A,TRUE,"Basic";#N/A,#N/A,TRUE,"EXT-TABLE";#N/A,#N/A,TRUE,"STEEL";#N/A,#N/A,TRUE,"INT-Table";#N/A,#N/A,TRUE,"STEEL";#N/A,#N/A,TRUE,"Door"}</definedName>
    <definedName name="김_3_2" hidden="1">{#N/A,#N/A,TRUE,"Basic";#N/A,#N/A,TRUE,"EXT-TABLE";#N/A,#N/A,TRUE,"STEEL";#N/A,#N/A,TRUE,"INT-Table";#N/A,#N/A,TRUE,"STEEL";#N/A,#N/A,TRUE,"Door"}</definedName>
    <definedName name="김_4" localSheetId="3" hidden="1">{#N/A,#N/A,TRUE,"Basic";#N/A,#N/A,TRUE,"EXT-TABLE";#N/A,#N/A,TRUE,"STEEL";#N/A,#N/A,TRUE,"INT-Table";#N/A,#N/A,TRUE,"STEEL";#N/A,#N/A,TRUE,"Door"}</definedName>
    <definedName name="김_4" localSheetId="2" hidden="1">{#N/A,#N/A,TRUE,"Basic";#N/A,#N/A,TRUE,"EXT-TABLE";#N/A,#N/A,TRUE,"STEEL";#N/A,#N/A,TRUE,"INT-Table";#N/A,#N/A,TRUE,"STEEL";#N/A,#N/A,TRUE,"Door"}</definedName>
    <definedName name="김_4" localSheetId="4" hidden="1">{#N/A,#N/A,TRUE,"Basic";#N/A,#N/A,TRUE,"EXT-TABLE";#N/A,#N/A,TRUE,"STEEL";#N/A,#N/A,TRUE,"INT-Table";#N/A,#N/A,TRUE,"STEEL";#N/A,#N/A,TRUE,"Door"}</definedName>
    <definedName name="김_4" localSheetId="16" hidden="1">{#N/A,#N/A,TRUE,"Basic";#N/A,#N/A,TRUE,"EXT-TABLE";#N/A,#N/A,TRUE,"STEEL";#N/A,#N/A,TRUE,"INT-Table";#N/A,#N/A,TRUE,"STEEL";#N/A,#N/A,TRUE,"Door"}</definedName>
    <definedName name="김_4" localSheetId="21" hidden="1">{#N/A,#N/A,TRUE,"Basic";#N/A,#N/A,TRUE,"EXT-TABLE";#N/A,#N/A,TRUE,"STEEL";#N/A,#N/A,TRUE,"INT-Table";#N/A,#N/A,TRUE,"STEEL";#N/A,#N/A,TRUE,"Door"}</definedName>
    <definedName name="김_4" localSheetId="5" hidden="1">{#N/A,#N/A,TRUE,"Basic";#N/A,#N/A,TRUE,"EXT-TABLE";#N/A,#N/A,TRUE,"STEEL";#N/A,#N/A,TRUE,"INT-Table";#N/A,#N/A,TRUE,"STEEL";#N/A,#N/A,TRUE,"Door"}</definedName>
    <definedName name="김_4" localSheetId="13" hidden="1">{#N/A,#N/A,TRUE,"Basic";#N/A,#N/A,TRUE,"EXT-TABLE";#N/A,#N/A,TRUE,"STEEL";#N/A,#N/A,TRUE,"INT-Table";#N/A,#N/A,TRUE,"STEEL";#N/A,#N/A,TRUE,"Door"}</definedName>
    <definedName name="김_4" localSheetId="14" hidden="1">{#N/A,#N/A,TRUE,"Basic";#N/A,#N/A,TRUE,"EXT-TABLE";#N/A,#N/A,TRUE,"STEEL";#N/A,#N/A,TRUE,"INT-Table";#N/A,#N/A,TRUE,"STEEL";#N/A,#N/A,TRUE,"Door"}</definedName>
    <definedName name="김_4" localSheetId="15" hidden="1">{#N/A,#N/A,TRUE,"Basic";#N/A,#N/A,TRUE,"EXT-TABLE";#N/A,#N/A,TRUE,"STEEL";#N/A,#N/A,TRUE,"INT-Table";#N/A,#N/A,TRUE,"STEEL";#N/A,#N/A,TRUE,"Door"}</definedName>
    <definedName name="김_4" hidden="1">{#N/A,#N/A,TRUE,"Basic";#N/A,#N/A,TRUE,"EXT-TABLE";#N/A,#N/A,TRUE,"STEEL";#N/A,#N/A,TRUE,"INT-Table";#N/A,#N/A,TRUE,"STEEL";#N/A,#N/A,TRUE,"Door"}</definedName>
    <definedName name="김_4_1" localSheetId="3" hidden="1">{#N/A,#N/A,TRUE,"Basic";#N/A,#N/A,TRUE,"EXT-TABLE";#N/A,#N/A,TRUE,"STEEL";#N/A,#N/A,TRUE,"INT-Table";#N/A,#N/A,TRUE,"STEEL";#N/A,#N/A,TRUE,"Door"}</definedName>
    <definedName name="김_4_1" localSheetId="2" hidden="1">{#N/A,#N/A,TRUE,"Basic";#N/A,#N/A,TRUE,"EXT-TABLE";#N/A,#N/A,TRUE,"STEEL";#N/A,#N/A,TRUE,"INT-Table";#N/A,#N/A,TRUE,"STEEL";#N/A,#N/A,TRUE,"Door"}</definedName>
    <definedName name="김_4_1" localSheetId="4" hidden="1">{#N/A,#N/A,TRUE,"Basic";#N/A,#N/A,TRUE,"EXT-TABLE";#N/A,#N/A,TRUE,"STEEL";#N/A,#N/A,TRUE,"INT-Table";#N/A,#N/A,TRUE,"STEEL";#N/A,#N/A,TRUE,"Door"}</definedName>
    <definedName name="김_4_1" localSheetId="16" hidden="1">{#N/A,#N/A,TRUE,"Basic";#N/A,#N/A,TRUE,"EXT-TABLE";#N/A,#N/A,TRUE,"STEEL";#N/A,#N/A,TRUE,"INT-Table";#N/A,#N/A,TRUE,"STEEL";#N/A,#N/A,TRUE,"Door"}</definedName>
    <definedName name="김_4_1" localSheetId="21" hidden="1">{#N/A,#N/A,TRUE,"Basic";#N/A,#N/A,TRUE,"EXT-TABLE";#N/A,#N/A,TRUE,"STEEL";#N/A,#N/A,TRUE,"INT-Table";#N/A,#N/A,TRUE,"STEEL";#N/A,#N/A,TRUE,"Door"}</definedName>
    <definedName name="김_4_1" localSheetId="5" hidden="1">{#N/A,#N/A,TRUE,"Basic";#N/A,#N/A,TRUE,"EXT-TABLE";#N/A,#N/A,TRUE,"STEEL";#N/A,#N/A,TRUE,"INT-Table";#N/A,#N/A,TRUE,"STEEL";#N/A,#N/A,TRUE,"Door"}</definedName>
    <definedName name="김_4_1" localSheetId="13" hidden="1">{#N/A,#N/A,TRUE,"Basic";#N/A,#N/A,TRUE,"EXT-TABLE";#N/A,#N/A,TRUE,"STEEL";#N/A,#N/A,TRUE,"INT-Table";#N/A,#N/A,TRUE,"STEEL";#N/A,#N/A,TRUE,"Door"}</definedName>
    <definedName name="김_4_1" localSheetId="14" hidden="1">{#N/A,#N/A,TRUE,"Basic";#N/A,#N/A,TRUE,"EXT-TABLE";#N/A,#N/A,TRUE,"STEEL";#N/A,#N/A,TRUE,"INT-Table";#N/A,#N/A,TRUE,"STEEL";#N/A,#N/A,TRUE,"Door"}</definedName>
    <definedName name="김_4_1" localSheetId="15" hidden="1">{#N/A,#N/A,TRUE,"Basic";#N/A,#N/A,TRUE,"EXT-TABLE";#N/A,#N/A,TRUE,"STEEL";#N/A,#N/A,TRUE,"INT-Table";#N/A,#N/A,TRUE,"STEEL";#N/A,#N/A,TRUE,"Door"}</definedName>
    <definedName name="김_4_1" hidden="1">{#N/A,#N/A,TRUE,"Basic";#N/A,#N/A,TRUE,"EXT-TABLE";#N/A,#N/A,TRUE,"STEEL";#N/A,#N/A,TRUE,"INT-Table";#N/A,#N/A,TRUE,"STEEL";#N/A,#N/A,TRUE,"Door"}</definedName>
    <definedName name="김_4_2" localSheetId="3" hidden="1">{#N/A,#N/A,TRUE,"Basic";#N/A,#N/A,TRUE,"EXT-TABLE";#N/A,#N/A,TRUE,"STEEL";#N/A,#N/A,TRUE,"INT-Table";#N/A,#N/A,TRUE,"STEEL";#N/A,#N/A,TRUE,"Door"}</definedName>
    <definedName name="김_4_2" localSheetId="2" hidden="1">{#N/A,#N/A,TRUE,"Basic";#N/A,#N/A,TRUE,"EXT-TABLE";#N/A,#N/A,TRUE,"STEEL";#N/A,#N/A,TRUE,"INT-Table";#N/A,#N/A,TRUE,"STEEL";#N/A,#N/A,TRUE,"Door"}</definedName>
    <definedName name="김_4_2" localSheetId="4" hidden="1">{#N/A,#N/A,TRUE,"Basic";#N/A,#N/A,TRUE,"EXT-TABLE";#N/A,#N/A,TRUE,"STEEL";#N/A,#N/A,TRUE,"INT-Table";#N/A,#N/A,TRUE,"STEEL";#N/A,#N/A,TRUE,"Door"}</definedName>
    <definedName name="김_4_2" localSheetId="16" hidden="1">{#N/A,#N/A,TRUE,"Basic";#N/A,#N/A,TRUE,"EXT-TABLE";#N/A,#N/A,TRUE,"STEEL";#N/A,#N/A,TRUE,"INT-Table";#N/A,#N/A,TRUE,"STEEL";#N/A,#N/A,TRUE,"Door"}</definedName>
    <definedName name="김_4_2" localSheetId="21" hidden="1">{#N/A,#N/A,TRUE,"Basic";#N/A,#N/A,TRUE,"EXT-TABLE";#N/A,#N/A,TRUE,"STEEL";#N/A,#N/A,TRUE,"INT-Table";#N/A,#N/A,TRUE,"STEEL";#N/A,#N/A,TRUE,"Door"}</definedName>
    <definedName name="김_4_2" localSheetId="5" hidden="1">{#N/A,#N/A,TRUE,"Basic";#N/A,#N/A,TRUE,"EXT-TABLE";#N/A,#N/A,TRUE,"STEEL";#N/A,#N/A,TRUE,"INT-Table";#N/A,#N/A,TRUE,"STEEL";#N/A,#N/A,TRUE,"Door"}</definedName>
    <definedName name="김_4_2" localSheetId="13" hidden="1">{#N/A,#N/A,TRUE,"Basic";#N/A,#N/A,TRUE,"EXT-TABLE";#N/A,#N/A,TRUE,"STEEL";#N/A,#N/A,TRUE,"INT-Table";#N/A,#N/A,TRUE,"STEEL";#N/A,#N/A,TRUE,"Door"}</definedName>
    <definedName name="김_4_2" localSheetId="14" hidden="1">{#N/A,#N/A,TRUE,"Basic";#N/A,#N/A,TRUE,"EXT-TABLE";#N/A,#N/A,TRUE,"STEEL";#N/A,#N/A,TRUE,"INT-Table";#N/A,#N/A,TRUE,"STEEL";#N/A,#N/A,TRUE,"Door"}</definedName>
    <definedName name="김_4_2" localSheetId="15" hidden="1">{#N/A,#N/A,TRUE,"Basic";#N/A,#N/A,TRUE,"EXT-TABLE";#N/A,#N/A,TRUE,"STEEL";#N/A,#N/A,TRUE,"INT-Table";#N/A,#N/A,TRUE,"STEEL";#N/A,#N/A,TRUE,"Door"}</definedName>
    <definedName name="김_4_2" hidden="1">{#N/A,#N/A,TRUE,"Basic";#N/A,#N/A,TRUE,"EXT-TABLE";#N/A,#N/A,TRUE,"STEEL";#N/A,#N/A,TRUE,"INT-Table";#N/A,#N/A,TRUE,"STEEL";#N/A,#N/A,TRUE,"Door"}</definedName>
    <definedName name="김_5" localSheetId="3" hidden="1">{#N/A,#N/A,TRUE,"Basic";#N/A,#N/A,TRUE,"EXT-TABLE";#N/A,#N/A,TRUE,"STEEL";#N/A,#N/A,TRUE,"INT-Table";#N/A,#N/A,TRUE,"STEEL";#N/A,#N/A,TRUE,"Door"}</definedName>
    <definedName name="김_5" localSheetId="2" hidden="1">{#N/A,#N/A,TRUE,"Basic";#N/A,#N/A,TRUE,"EXT-TABLE";#N/A,#N/A,TRUE,"STEEL";#N/A,#N/A,TRUE,"INT-Table";#N/A,#N/A,TRUE,"STEEL";#N/A,#N/A,TRUE,"Door"}</definedName>
    <definedName name="김_5" localSheetId="4" hidden="1">{#N/A,#N/A,TRUE,"Basic";#N/A,#N/A,TRUE,"EXT-TABLE";#N/A,#N/A,TRUE,"STEEL";#N/A,#N/A,TRUE,"INT-Table";#N/A,#N/A,TRUE,"STEEL";#N/A,#N/A,TRUE,"Door"}</definedName>
    <definedName name="김_5" localSheetId="16" hidden="1">{#N/A,#N/A,TRUE,"Basic";#N/A,#N/A,TRUE,"EXT-TABLE";#N/A,#N/A,TRUE,"STEEL";#N/A,#N/A,TRUE,"INT-Table";#N/A,#N/A,TRUE,"STEEL";#N/A,#N/A,TRUE,"Door"}</definedName>
    <definedName name="김_5" localSheetId="21" hidden="1">{#N/A,#N/A,TRUE,"Basic";#N/A,#N/A,TRUE,"EXT-TABLE";#N/A,#N/A,TRUE,"STEEL";#N/A,#N/A,TRUE,"INT-Table";#N/A,#N/A,TRUE,"STEEL";#N/A,#N/A,TRUE,"Door"}</definedName>
    <definedName name="김_5" localSheetId="5" hidden="1">{#N/A,#N/A,TRUE,"Basic";#N/A,#N/A,TRUE,"EXT-TABLE";#N/A,#N/A,TRUE,"STEEL";#N/A,#N/A,TRUE,"INT-Table";#N/A,#N/A,TRUE,"STEEL";#N/A,#N/A,TRUE,"Door"}</definedName>
    <definedName name="김_5" localSheetId="13" hidden="1">{#N/A,#N/A,TRUE,"Basic";#N/A,#N/A,TRUE,"EXT-TABLE";#N/A,#N/A,TRUE,"STEEL";#N/A,#N/A,TRUE,"INT-Table";#N/A,#N/A,TRUE,"STEEL";#N/A,#N/A,TRUE,"Door"}</definedName>
    <definedName name="김_5" localSheetId="14" hidden="1">{#N/A,#N/A,TRUE,"Basic";#N/A,#N/A,TRUE,"EXT-TABLE";#N/A,#N/A,TRUE,"STEEL";#N/A,#N/A,TRUE,"INT-Table";#N/A,#N/A,TRUE,"STEEL";#N/A,#N/A,TRUE,"Door"}</definedName>
    <definedName name="김_5" localSheetId="15" hidden="1">{#N/A,#N/A,TRUE,"Basic";#N/A,#N/A,TRUE,"EXT-TABLE";#N/A,#N/A,TRUE,"STEEL";#N/A,#N/A,TRUE,"INT-Table";#N/A,#N/A,TRUE,"STEEL";#N/A,#N/A,TRUE,"Door"}</definedName>
    <definedName name="김_5" hidden="1">{#N/A,#N/A,TRUE,"Basic";#N/A,#N/A,TRUE,"EXT-TABLE";#N/A,#N/A,TRUE,"STEEL";#N/A,#N/A,TRUE,"INT-Table";#N/A,#N/A,TRUE,"STEEL";#N/A,#N/A,TRUE,"Door"}</definedName>
    <definedName name="김_5_1" localSheetId="3" hidden="1">{#N/A,#N/A,TRUE,"Basic";#N/A,#N/A,TRUE,"EXT-TABLE";#N/A,#N/A,TRUE,"STEEL";#N/A,#N/A,TRUE,"INT-Table";#N/A,#N/A,TRUE,"STEEL";#N/A,#N/A,TRUE,"Door"}</definedName>
    <definedName name="김_5_1" localSheetId="2" hidden="1">{#N/A,#N/A,TRUE,"Basic";#N/A,#N/A,TRUE,"EXT-TABLE";#N/A,#N/A,TRUE,"STEEL";#N/A,#N/A,TRUE,"INT-Table";#N/A,#N/A,TRUE,"STEEL";#N/A,#N/A,TRUE,"Door"}</definedName>
    <definedName name="김_5_1" localSheetId="4" hidden="1">{#N/A,#N/A,TRUE,"Basic";#N/A,#N/A,TRUE,"EXT-TABLE";#N/A,#N/A,TRUE,"STEEL";#N/A,#N/A,TRUE,"INT-Table";#N/A,#N/A,TRUE,"STEEL";#N/A,#N/A,TRUE,"Door"}</definedName>
    <definedName name="김_5_1" localSheetId="16" hidden="1">{#N/A,#N/A,TRUE,"Basic";#N/A,#N/A,TRUE,"EXT-TABLE";#N/A,#N/A,TRUE,"STEEL";#N/A,#N/A,TRUE,"INT-Table";#N/A,#N/A,TRUE,"STEEL";#N/A,#N/A,TRUE,"Door"}</definedName>
    <definedName name="김_5_1" localSheetId="21" hidden="1">{#N/A,#N/A,TRUE,"Basic";#N/A,#N/A,TRUE,"EXT-TABLE";#N/A,#N/A,TRUE,"STEEL";#N/A,#N/A,TRUE,"INT-Table";#N/A,#N/A,TRUE,"STEEL";#N/A,#N/A,TRUE,"Door"}</definedName>
    <definedName name="김_5_1" localSheetId="5" hidden="1">{#N/A,#N/A,TRUE,"Basic";#N/A,#N/A,TRUE,"EXT-TABLE";#N/A,#N/A,TRUE,"STEEL";#N/A,#N/A,TRUE,"INT-Table";#N/A,#N/A,TRUE,"STEEL";#N/A,#N/A,TRUE,"Door"}</definedName>
    <definedName name="김_5_1" localSheetId="13" hidden="1">{#N/A,#N/A,TRUE,"Basic";#N/A,#N/A,TRUE,"EXT-TABLE";#N/A,#N/A,TRUE,"STEEL";#N/A,#N/A,TRUE,"INT-Table";#N/A,#N/A,TRUE,"STEEL";#N/A,#N/A,TRUE,"Door"}</definedName>
    <definedName name="김_5_1" localSheetId="14" hidden="1">{#N/A,#N/A,TRUE,"Basic";#N/A,#N/A,TRUE,"EXT-TABLE";#N/A,#N/A,TRUE,"STEEL";#N/A,#N/A,TRUE,"INT-Table";#N/A,#N/A,TRUE,"STEEL";#N/A,#N/A,TRUE,"Door"}</definedName>
    <definedName name="김_5_1" localSheetId="15" hidden="1">{#N/A,#N/A,TRUE,"Basic";#N/A,#N/A,TRUE,"EXT-TABLE";#N/A,#N/A,TRUE,"STEEL";#N/A,#N/A,TRUE,"INT-Table";#N/A,#N/A,TRUE,"STEEL";#N/A,#N/A,TRUE,"Door"}</definedName>
    <definedName name="김_5_1" hidden="1">{#N/A,#N/A,TRUE,"Basic";#N/A,#N/A,TRUE,"EXT-TABLE";#N/A,#N/A,TRUE,"STEEL";#N/A,#N/A,TRUE,"INT-Table";#N/A,#N/A,TRUE,"STEEL";#N/A,#N/A,TRUE,"Door"}</definedName>
    <definedName name="김_5_2" localSheetId="3" hidden="1">{#N/A,#N/A,TRUE,"Basic";#N/A,#N/A,TRUE,"EXT-TABLE";#N/A,#N/A,TRUE,"STEEL";#N/A,#N/A,TRUE,"INT-Table";#N/A,#N/A,TRUE,"STEEL";#N/A,#N/A,TRUE,"Door"}</definedName>
    <definedName name="김_5_2" localSheetId="2" hidden="1">{#N/A,#N/A,TRUE,"Basic";#N/A,#N/A,TRUE,"EXT-TABLE";#N/A,#N/A,TRUE,"STEEL";#N/A,#N/A,TRUE,"INT-Table";#N/A,#N/A,TRUE,"STEEL";#N/A,#N/A,TRUE,"Door"}</definedName>
    <definedName name="김_5_2" localSheetId="4" hidden="1">{#N/A,#N/A,TRUE,"Basic";#N/A,#N/A,TRUE,"EXT-TABLE";#N/A,#N/A,TRUE,"STEEL";#N/A,#N/A,TRUE,"INT-Table";#N/A,#N/A,TRUE,"STEEL";#N/A,#N/A,TRUE,"Door"}</definedName>
    <definedName name="김_5_2" localSheetId="16" hidden="1">{#N/A,#N/A,TRUE,"Basic";#N/A,#N/A,TRUE,"EXT-TABLE";#N/A,#N/A,TRUE,"STEEL";#N/A,#N/A,TRUE,"INT-Table";#N/A,#N/A,TRUE,"STEEL";#N/A,#N/A,TRUE,"Door"}</definedName>
    <definedName name="김_5_2" localSheetId="21" hidden="1">{#N/A,#N/A,TRUE,"Basic";#N/A,#N/A,TRUE,"EXT-TABLE";#N/A,#N/A,TRUE,"STEEL";#N/A,#N/A,TRUE,"INT-Table";#N/A,#N/A,TRUE,"STEEL";#N/A,#N/A,TRUE,"Door"}</definedName>
    <definedName name="김_5_2" localSheetId="5" hidden="1">{#N/A,#N/A,TRUE,"Basic";#N/A,#N/A,TRUE,"EXT-TABLE";#N/A,#N/A,TRUE,"STEEL";#N/A,#N/A,TRUE,"INT-Table";#N/A,#N/A,TRUE,"STEEL";#N/A,#N/A,TRUE,"Door"}</definedName>
    <definedName name="김_5_2" localSheetId="13" hidden="1">{#N/A,#N/A,TRUE,"Basic";#N/A,#N/A,TRUE,"EXT-TABLE";#N/A,#N/A,TRUE,"STEEL";#N/A,#N/A,TRUE,"INT-Table";#N/A,#N/A,TRUE,"STEEL";#N/A,#N/A,TRUE,"Door"}</definedName>
    <definedName name="김_5_2" localSheetId="14" hidden="1">{#N/A,#N/A,TRUE,"Basic";#N/A,#N/A,TRUE,"EXT-TABLE";#N/A,#N/A,TRUE,"STEEL";#N/A,#N/A,TRUE,"INT-Table";#N/A,#N/A,TRUE,"STEEL";#N/A,#N/A,TRUE,"Door"}</definedName>
    <definedName name="김_5_2" localSheetId="15" hidden="1">{#N/A,#N/A,TRUE,"Basic";#N/A,#N/A,TRUE,"EXT-TABLE";#N/A,#N/A,TRUE,"STEEL";#N/A,#N/A,TRUE,"INT-Table";#N/A,#N/A,TRUE,"STEEL";#N/A,#N/A,TRUE,"Door"}</definedName>
    <definedName name="김_5_2" hidden="1">{#N/A,#N/A,TRUE,"Basic";#N/A,#N/A,TRUE,"EXT-TABLE";#N/A,#N/A,TRUE,"STEEL";#N/A,#N/A,TRUE,"INT-Table";#N/A,#N/A,TRUE,"STEEL";#N/A,#N/A,TRUE,"Door"}</definedName>
    <definedName name="김1" localSheetId="3" hidden="1">{#N/A,#N/A,TRUE,"Basic";#N/A,#N/A,TRUE,"EXT-TABLE";#N/A,#N/A,TRUE,"STEEL";#N/A,#N/A,TRUE,"INT-Table";#N/A,#N/A,TRUE,"STEEL";#N/A,#N/A,TRUE,"Door"}</definedName>
    <definedName name="김1" localSheetId="2" hidden="1">{#N/A,#N/A,TRUE,"Basic";#N/A,#N/A,TRUE,"EXT-TABLE";#N/A,#N/A,TRUE,"STEEL";#N/A,#N/A,TRUE,"INT-Table";#N/A,#N/A,TRUE,"STEEL";#N/A,#N/A,TRUE,"Door"}</definedName>
    <definedName name="김1" localSheetId="4" hidden="1">{#N/A,#N/A,TRUE,"Basic";#N/A,#N/A,TRUE,"EXT-TABLE";#N/A,#N/A,TRUE,"STEEL";#N/A,#N/A,TRUE,"INT-Table";#N/A,#N/A,TRUE,"STEEL";#N/A,#N/A,TRUE,"Door"}</definedName>
    <definedName name="김1" localSheetId="16" hidden="1">{#N/A,#N/A,TRUE,"Basic";#N/A,#N/A,TRUE,"EXT-TABLE";#N/A,#N/A,TRUE,"STEEL";#N/A,#N/A,TRUE,"INT-Table";#N/A,#N/A,TRUE,"STEEL";#N/A,#N/A,TRUE,"Door"}</definedName>
    <definedName name="김1" localSheetId="21" hidden="1">{#N/A,#N/A,TRUE,"Basic";#N/A,#N/A,TRUE,"EXT-TABLE";#N/A,#N/A,TRUE,"STEEL";#N/A,#N/A,TRUE,"INT-Table";#N/A,#N/A,TRUE,"STEEL";#N/A,#N/A,TRUE,"Door"}</definedName>
    <definedName name="김1" localSheetId="5" hidden="1">{#N/A,#N/A,TRUE,"Basic";#N/A,#N/A,TRUE,"EXT-TABLE";#N/A,#N/A,TRUE,"STEEL";#N/A,#N/A,TRUE,"INT-Table";#N/A,#N/A,TRUE,"STEEL";#N/A,#N/A,TRUE,"Door"}</definedName>
    <definedName name="김1" localSheetId="13" hidden="1">{#N/A,#N/A,TRUE,"Basic";#N/A,#N/A,TRUE,"EXT-TABLE";#N/A,#N/A,TRUE,"STEEL";#N/A,#N/A,TRUE,"INT-Table";#N/A,#N/A,TRUE,"STEEL";#N/A,#N/A,TRUE,"Door"}</definedName>
    <definedName name="김1" localSheetId="14" hidden="1">{#N/A,#N/A,TRUE,"Basic";#N/A,#N/A,TRUE,"EXT-TABLE";#N/A,#N/A,TRUE,"STEEL";#N/A,#N/A,TRUE,"INT-Table";#N/A,#N/A,TRUE,"STEEL";#N/A,#N/A,TRUE,"Door"}</definedName>
    <definedName name="김1" localSheetId="15" hidden="1">{#N/A,#N/A,TRUE,"Basic";#N/A,#N/A,TRUE,"EXT-TABLE";#N/A,#N/A,TRUE,"STEEL";#N/A,#N/A,TRUE,"INT-Table";#N/A,#N/A,TRUE,"STEEL";#N/A,#N/A,TRUE,"Door"}</definedName>
    <definedName name="김1" hidden="1">{#N/A,#N/A,TRUE,"Basic";#N/A,#N/A,TRUE,"EXT-TABLE";#N/A,#N/A,TRUE,"STEEL";#N/A,#N/A,TRUE,"INT-Table";#N/A,#N/A,TRUE,"STEEL";#N/A,#N/A,TRUE,"Door"}</definedName>
    <definedName name="김1_1" localSheetId="3" hidden="1">{#N/A,#N/A,TRUE,"Basic";#N/A,#N/A,TRUE,"EXT-TABLE";#N/A,#N/A,TRUE,"STEEL";#N/A,#N/A,TRUE,"INT-Table";#N/A,#N/A,TRUE,"STEEL";#N/A,#N/A,TRUE,"Door"}</definedName>
    <definedName name="김1_1" localSheetId="2" hidden="1">{#N/A,#N/A,TRUE,"Basic";#N/A,#N/A,TRUE,"EXT-TABLE";#N/A,#N/A,TRUE,"STEEL";#N/A,#N/A,TRUE,"INT-Table";#N/A,#N/A,TRUE,"STEEL";#N/A,#N/A,TRUE,"Door"}</definedName>
    <definedName name="김1_1" localSheetId="4" hidden="1">{#N/A,#N/A,TRUE,"Basic";#N/A,#N/A,TRUE,"EXT-TABLE";#N/A,#N/A,TRUE,"STEEL";#N/A,#N/A,TRUE,"INT-Table";#N/A,#N/A,TRUE,"STEEL";#N/A,#N/A,TRUE,"Door"}</definedName>
    <definedName name="김1_1" localSheetId="16" hidden="1">{#N/A,#N/A,TRUE,"Basic";#N/A,#N/A,TRUE,"EXT-TABLE";#N/A,#N/A,TRUE,"STEEL";#N/A,#N/A,TRUE,"INT-Table";#N/A,#N/A,TRUE,"STEEL";#N/A,#N/A,TRUE,"Door"}</definedName>
    <definedName name="김1_1" localSheetId="21" hidden="1">{#N/A,#N/A,TRUE,"Basic";#N/A,#N/A,TRUE,"EXT-TABLE";#N/A,#N/A,TRUE,"STEEL";#N/A,#N/A,TRUE,"INT-Table";#N/A,#N/A,TRUE,"STEEL";#N/A,#N/A,TRUE,"Door"}</definedName>
    <definedName name="김1_1" localSheetId="5" hidden="1">{#N/A,#N/A,TRUE,"Basic";#N/A,#N/A,TRUE,"EXT-TABLE";#N/A,#N/A,TRUE,"STEEL";#N/A,#N/A,TRUE,"INT-Table";#N/A,#N/A,TRUE,"STEEL";#N/A,#N/A,TRUE,"Door"}</definedName>
    <definedName name="김1_1" localSheetId="13" hidden="1">{#N/A,#N/A,TRUE,"Basic";#N/A,#N/A,TRUE,"EXT-TABLE";#N/A,#N/A,TRUE,"STEEL";#N/A,#N/A,TRUE,"INT-Table";#N/A,#N/A,TRUE,"STEEL";#N/A,#N/A,TRUE,"Door"}</definedName>
    <definedName name="김1_1" localSheetId="14" hidden="1">{#N/A,#N/A,TRUE,"Basic";#N/A,#N/A,TRUE,"EXT-TABLE";#N/A,#N/A,TRUE,"STEEL";#N/A,#N/A,TRUE,"INT-Table";#N/A,#N/A,TRUE,"STEEL";#N/A,#N/A,TRUE,"Door"}</definedName>
    <definedName name="김1_1" localSheetId="15" hidden="1">{#N/A,#N/A,TRUE,"Basic";#N/A,#N/A,TRUE,"EXT-TABLE";#N/A,#N/A,TRUE,"STEEL";#N/A,#N/A,TRUE,"INT-Table";#N/A,#N/A,TRUE,"STEEL";#N/A,#N/A,TRUE,"Door"}</definedName>
    <definedName name="김1_1" hidden="1">{#N/A,#N/A,TRUE,"Basic";#N/A,#N/A,TRUE,"EXT-TABLE";#N/A,#N/A,TRUE,"STEEL";#N/A,#N/A,TRUE,"INT-Table";#N/A,#N/A,TRUE,"STEEL";#N/A,#N/A,TRUE,"Door"}</definedName>
    <definedName name="김1_1_1" localSheetId="3" hidden="1">{#N/A,#N/A,TRUE,"Basic";#N/A,#N/A,TRUE,"EXT-TABLE";#N/A,#N/A,TRUE,"STEEL";#N/A,#N/A,TRUE,"INT-Table";#N/A,#N/A,TRUE,"STEEL";#N/A,#N/A,TRUE,"Door"}</definedName>
    <definedName name="김1_1_1" localSheetId="2" hidden="1">{#N/A,#N/A,TRUE,"Basic";#N/A,#N/A,TRUE,"EXT-TABLE";#N/A,#N/A,TRUE,"STEEL";#N/A,#N/A,TRUE,"INT-Table";#N/A,#N/A,TRUE,"STEEL";#N/A,#N/A,TRUE,"Door"}</definedName>
    <definedName name="김1_1_1" localSheetId="4" hidden="1">{#N/A,#N/A,TRUE,"Basic";#N/A,#N/A,TRUE,"EXT-TABLE";#N/A,#N/A,TRUE,"STEEL";#N/A,#N/A,TRUE,"INT-Table";#N/A,#N/A,TRUE,"STEEL";#N/A,#N/A,TRUE,"Door"}</definedName>
    <definedName name="김1_1_1" localSheetId="16" hidden="1">{#N/A,#N/A,TRUE,"Basic";#N/A,#N/A,TRUE,"EXT-TABLE";#N/A,#N/A,TRUE,"STEEL";#N/A,#N/A,TRUE,"INT-Table";#N/A,#N/A,TRUE,"STEEL";#N/A,#N/A,TRUE,"Door"}</definedName>
    <definedName name="김1_1_1" localSheetId="21" hidden="1">{#N/A,#N/A,TRUE,"Basic";#N/A,#N/A,TRUE,"EXT-TABLE";#N/A,#N/A,TRUE,"STEEL";#N/A,#N/A,TRUE,"INT-Table";#N/A,#N/A,TRUE,"STEEL";#N/A,#N/A,TRUE,"Door"}</definedName>
    <definedName name="김1_1_1" localSheetId="5" hidden="1">{#N/A,#N/A,TRUE,"Basic";#N/A,#N/A,TRUE,"EXT-TABLE";#N/A,#N/A,TRUE,"STEEL";#N/A,#N/A,TRUE,"INT-Table";#N/A,#N/A,TRUE,"STEEL";#N/A,#N/A,TRUE,"Door"}</definedName>
    <definedName name="김1_1_1" localSheetId="13" hidden="1">{#N/A,#N/A,TRUE,"Basic";#N/A,#N/A,TRUE,"EXT-TABLE";#N/A,#N/A,TRUE,"STEEL";#N/A,#N/A,TRUE,"INT-Table";#N/A,#N/A,TRUE,"STEEL";#N/A,#N/A,TRUE,"Door"}</definedName>
    <definedName name="김1_1_1" localSheetId="14" hidden="1">{#N/A,#N/A,TRUE,"Basic";#N/A,#N/A,TRUE,"EXT-TABLE";#N/A,#N/A,TRUE,"STEEL";#N/A,#N/A,TRUE,"INT-Table";#N/A,#N/A,TRUE,"STEEL";#N/A,#N/A,TRUE,"Door"}</definedName>
    <definedName name="김1_1_1" localSheetId="15" hidden="1">{#N/A,#N/A,TRUE,"Basic";#N/A,#N/A,TRUE,"EXT-TABLE";#N/A,#N/A,TRUE,"STEEL";#N/A,#N/A,TRUE,"INT-Table";#N/A,#N/A,TRUE,"STEEL";#N/A,#N/A,TRUE,"Door"}</definedName>
    <definedName name="김1_1_1" hidden="1">{#N/A,#N/A,TRUE,"Basic";#N/A,#N/A,TRUE,"EXT-TABLE";#N/A,#N/A,TRUE,"STEEL";#N/A,#N/A,TRUE,"INT-Table";#N/A,#N/A,TRUE,"STEEL";#N/A,#N/A,TRUE,"Door"}</definedName>
    <definedName name="김1_1_2" localSheetId="3" hidden="1">{#N/A,#N/A,TRUE,"Basic";#N/A,#N/A,TRUE,"EXT-TABLE";#N/A,#N/A,TRUE,"STEEL";#N/A,#N/A,TRUE,"INT-Table";#N/A,#N/A,TRUE,"STEEL";#N/A,#N/A,TRUE,"Door"}</definedName>
    <definedName name="김1_1_2" localSheetId="2" hidden="1">{#N/A,#N/A,TRUE,"Basic";#N/A,#N/A,TRUE,"EXT-TABLE";#N/A,#N/A,TRUE,"STEEL";#N/A,#N/A,TRUE,"INT-Table";#N/A,#N/A,TRUE,"STEEL";#N/A,#N/A,TRUE,"Door"}</definedName>
    <definedName name="김1_1_2" localSheetId="4" hidden="1">{#N/A,#N/A,TRUE,"Basic";#N/A,#N/A,TRUE,"EXT-TABLE";#N/A,#N/A,TRUE,"STEEL";#N/A,#N/A,TRUE,"INT-Table";#N/A,#N/A,TRUE,"STEEL";#N/A,#N/A,TRUE,"Door"}</definedName>
    <definedName name="김1_1_2" localSheetId="16" hidden="1">{#N/A,#N/A,TRUE,"Basic";#N/A,#N/A,TRUE,"EXT-TABLE";#N/A,#N/A,TRUE,"STEEL";#N/A,#N/A,TRUE,"INT-Table";#N/A,#N/A,TRUE,"STEEL";#N/A,#N/A,TRUE,"Door"}</definedName>
    <definedName name="김1_1_2" localSheetId="21" hidden="1">{#N/A,#N/A,TRUE,"Basic";#N/A,#N/A,TRUE,"EXT-TABLE";#N/A,#N/A,TRUE,"STEEL";#N/A,#N/A,TRUE,"INT-Table";#N/A,#N/A,TRUE,"STEEL";#N/A,#N/A,TRUE,"Door"}</definedName>
    <definedName name="김1_1_2" localSheetId="5" hidden="1">{#N/A,#N/A,TRUE,"Basic";#N/A,#N/A,TRUE,"EXT-TABLE";#N/A,#N/A,TRUE,"STEEL";#N/A,#N/A,TRUE,"INT-Table";#N/A,#N/A,TRUE,"STEEL";#N/A,#N/A,TRUE,"Door"}</definedName>
    <definedName name="김1_1_2" localSheetId="13" hidden="1">{#N/A,#N/A,TRUE,"Basic";#N/A,#N/A,TRUE,"EXT-TABLE";#N/A,#N/A,TRUE,"STEEL";#N/A,#N/A,TRUE,"INT-Table";#N/A,#N/A,TRUE,"STEEL";#N/A,#N/A,TRUE,"Door"}</definedName>
    <definedName name="김1_1_2" localSheetId="14" hidden="1">{#N/A,#N/A,TRUE,"Basic";#N/A,#N/A,TRUE,"EXT-TABLE";#N/A,#N/A,TRUE,"STEEL";#N/A,#N/A,TRUE,"INT-Table";#N/A,#N/A,TRUE,"STEEL";#N/A,#N/A,TRUE,"Door"}</definedName>
    <definedName name="김1_1_2" localSheetId="15" hidden="1">{#N/A,#N/A,TRUE,"Basic";#N/A,#N/A,TRUE,"EXT-TABLE";#N/A,#N/A,TRUE,"STEEL";#N/A,#N/A,TRUE,"INT-Table";#N/A,#N/A,TRUE,"STEEL";#N/A,#N/A,TRUE,"Door"}</definedName>
    <definedName name="김1_1_2" hidden="1">{#N/A,#N/A,TRUE,"Basic";#N/A,#N/A,TRUE,"EXT-TABLE";#N/A,#N/A,TRUE,"STEEL";#N/A,#N/A,TRUE,"INT-Table";#N/A,#N/A,TRUE,"STEEL";#N/A,#N/A,TRUE,"Door"}</definedName>
    <definedName name="김1_2" localSheetId="3" hidden="1">{#N/A,#N/A,TRUE,"Basic";#N/A,#N/A,TRUE,"EXT-TABLE";#N/A,#N/A,TRUE,"STEEL";#N/A,#N/A,TRUE,"INT-Table";#N/A,#N/A,TRUE,"STEEL";#N/A,#N/A,TRUE,"Door"}</definedName>
    <definedName name="김1_2" localSheetId="2" hidden="1">{#N/A,#N/A,TRUE,"Basic";#N/A,#N/A,TRUE,"EXT-TABLE";#N/A,#N/A,TRUE,"STEEL";#N/A,#N/A,TRUE,"INT-Table";#N/A,#N/A,TRUE,"STEEL";#N/A,#N/A,TRUE,"Door"}</definedName>
    <definedName name="김1_2" localSheetId="4" hidden="1">{#N/A,#N/A,TRUE,"Basic";#N/A,#N/A,TRUE,"EXT-TABLE";#N/A,#N/A,TRUE,"STEEL";#N/A,#N/A,TRUE,"INT-Table";#N/A,#N/A,TRUE,"STEEL";#N/A,#N/A,TRUE,"Door"}</definedName>
    <definedName name="김1_2" localSheetId="16" hidden="1">{#N/A,#N/A,TRUE,"Basic";#N/A,#N/A,TRUE,"EXT-TABLE";#N/A,#N/A,TRUE,"STEEL";#N/A,#N/A,TRUE,"INT-Table";#N/A,#N/A,TRUE,"STEEL";#N/A,#N/A,TRUE,"Door"}</definedName>
    <definedName name="김1_2" localSheetId="21" hidden="1">{#N/A,#N/A,TRUE,"Basic";#N/A,#N/A,TRUE,"EXT-TABLE";#N/A,#N/A,TRUE,"STEEL";#N/A,#N/A,TRUE,"INT-Table";#N/A,#N/A,TRUE,"STEEL";#N/A,#N/A,TRUE,"Door"}</definedName>
    <definedName name="김1_2" localSheetId="5" hidden="1">{#N/A,#N/A,TRUE,"Basic";#N/A,#N/A,TRUE,"EXT-TABLE";#N/A,#N/A,TRUE,"STEEL";#N/A,#N/A,TRUE,"INT-Table";#N/A,#N/A,TRUE,"STEEL";#N/A,#N/A,TRUE,"Door"}</definedName>
    <definedName name="김1_2" localSheetId="13" hidden="1">{#N/A,#N/A,TRUE,"Basic";#N/A,#N/A,TRUE,"EXT-TABLE";#N/A,#N/A,TRUE,"STEEL";#N/A,#N/A,TRUE,"INT-Table";#N/A,#N/A,TRUE,"STEEL";#N/A,#N/A,TRUE,"Door"}</definedName>
    <definedName name="김1_2" localSheetId="14" hidden="1">{#N/A,#N/A,TRUE,"Basic";#N/A,#N/A,TRUE,"EXT-TABLE";#N/A,#N/A,TRUE,"STEEL";#N/A,#N/A,TRUE,"INT-Table";#N/A,#N/A,TRUE,"STEEL";#N/A,#N/A,TRUE,"Door"}</definedName>
    <definedName name="김1_2" localSheetId="15" hidden="1">{#N/A,#N/A,TRUE,"Basic";#N/A,#N/A,TRUE,"EXT-TABLE";#N/A,#N/A,TRUE,"STEEL";#N/A,#N/A,TRUE,"INT-Table";#N/A,#N/A,TRUE,"STEEL";#N/A,#N/A,TRUE,"Door"}</definedName>
    <definedName name="김1_2" hidden="1">{#N/A,#N/A,TRUE,"Basic";#N/A,#N/A,TRUE,"EXT-TABLE";#N/A,#N/A,TRUE,"STEEL";#N/A,#N/A,TRUE,"INT-Table";#N/A,#N/A,TRUE,"STEEL";#N/A,#N/A,TRUE,"Door"}</definedName>
    <definedName name="김1_2_1" localSheetId="3" hidden="1">{#N/A,#N/A,TRUE,"Basic";#N/A,#N/A,TRUE,"EXT-TABLE";#N/A,#N/A,TRUE,"STEEL";#N/A,#N/A,TRUE,"INT-Table";#N/A,#N/A,TRUE,"STEEL";#N/A,#N/A,TRUE,"Door"}</definedName>
    <definedName name="김1_2_1" localSheetId="2" hidden="1">{#N/A,#N/A,TRUE,"Basic";#N/A,#N/A,TRUE,"EXT-TABLE";#N/A,#N/A,TRUE,"STEEL";#N/A,#N/A,TRUE,"INT-Table";#N/A,#N/A,TRUE,"STEEL";#N/A,#N/A,TRUE,"Door"}</definedName>
    <definedName name="김1_2_1" localSheetId="4" hidden="1">{#N/A,#N/A,TRUE,"Basic";#N/A,#N/A,TRUE,"EXT-TABLE";#N/A,#N/A,TRUE,"STEEL";#N/A,#N/A,TRUE,"INT-Table";#N/A,#N/A,TRUE,"STEEL";#N/A,#N/A,TRUE,"Door"}</definedName>
    <definedName name="김1_2_1" localSheetId="16" hidden="1">{#N/A,#N/A,TRUE,"Basic";#N/A,#N/A,TRUE,"EXT-TABLE";#N/A,#N/A,TRUE,"STEEL";#N/A,#N/A,TRUE,"INT-Table";#N/A,#N/A,TRUE,"STEEL";#N/A,#N/A,TRUE,"Door"}</definedName>
    <definedName name="김1_2_1" localSheetId="21" hidden="1">{#N/A,#N/A,TRUE,"Basic";#N/A,#N/A,TRUE,"EXT-TABLE";#N/A,#N/A,TRUE,"STEEL";#N/A,#N/A,TRUE,"INT-Table";#N/A,#N/A,TRUE,"STEEL";#N/A,#N/A,TRUE,"Door"}</definedName>
    <definedName name="김1_2_1" localSheetId="5" hidden="1">{#N/A,#N/A,TRUE,"Basic";#N/A,#N/A,TRUE,"EXT-TABLE";#N/A,#N/A,TRUE,"STEEL";#N/A,#N/A,TRUE,"INT-Table";#N/A,#N/A,TRUE,"STEEL";#N/A,#N/A,TRUE,"Door"}</definedName>
    <definedName name="김1_2_1" localSheetId="13" hidden="1">{#N/A,#N/A,TRUE,"Basic";#N/A,#N/A,TRUE,"EXT-TABLE";#N/A,#N/A,TRUE,"STEEL";#N/A,#N/A,TRUE,"INT-Table";#N/A,#N/A,TRUE,"STEEL";#N/A,#N/A,TRUE,"Door"}</definedName>
    <definedName name="김1_2_1" localSheetId="14" hidden="1">{#N/A,#N/A,TRUE,"Basic";#N/A,#N/A,TRUE,"EXT-TABLE";#N/A,#N/A,TRUE,"STEEL";#N/A,#N/A,TRUE,"INT-Table";#N/A,#N/A,TRUE,"STEEL";#N/A,#N/A,TRUE,"Door"}</definedName>
    <definedName name="김1_2_1" localSheetId="15" hidden="1">{#N/A,#N/A,TRUE,"Basic";#N/A,#N/A,TRUE,"EXT-TABLE";#N/A,#N/A,TRUE,"STEEL";#N/A,#N/A,TRUE,"INT-Table";#N/A,#N/A,TRUE,"STEEL";#N/A,#N/A,TRUE,"Door"}</definedName>
    <definedName name="김1_2_1" hidden="1">{#N/A,#N/A,TRUE,"Basic";#N/A,#N/A,TRUE,"EXT-TABLE";#N/A,#N/A,TRUE,"STEEL";#N/A,#N/A,TRUE,"INT-Table";#N/A,#N/A,TRUE,"STEEL";#N/A,#N/A,TRUE,"Door"}</definedName>
    <definedName name="김1_2_2" localSheetId="3" hidden="1">{#N/A,#N/A,TRUE,"Basic";#N/A,#N/A,TRUE,"EXT-TABLE";#N/A,#N/A,TRUE,"STEEL";#N/A,#N/A,TRUE,"INT-Table";#N/A,#N/A,TRUE,"STEEL";#N/A,#N/A,TRUE,"Door"}</definedName>
    <definedName name="김1_2_2" localSheetId="2" hidden="1">{#N/A,#N/A,TRUE,"Basic";#N/A,#N/A,TRUE,"EXT-TABLE";#N/A,#N/A,TRUE,"STEEL";#N/A,#N/A,TRUE,"INT-Table";#N/A,#N/A,TRUE,"STEEL";#N/A,#N/A,TRUE,"Door"}</definedName>
    <definedName name="김1_2_2" localSheetId="4" hidden="1">{#N/A,#N/A,TRUE,"Basic";#N/A,#N/A,TRUE,"EXT-TABLE";#N/A,#N/A,TRUE,"STEEL";#N/A,#N/A,TRUE,"INT-Table";#N/A,#N/A,TRUE,"STEEL";#N/A,#N/A,TRUE,"Door"}</definedName>
    <definedName name="김1_2_2" localSheetId="16" hidden="1">{#N/A,#N/A,TRUE,"Basic";#N/A,#N/A,TRUE,"EXT-TABLE";#N/A,#N/A,TRUE,"STEEL";#N/A,#N/A,TRUE,"INT-Table";#N/A,#N/A,TRUE,"STEEL";#N/A,#N/A,TRUE,"Door"}</definedName>
    <definedName name="김1_2_2" localSheetId="21" hidden="1">{#N/A,#N/A,TRUE,"Basic";#N/A,#N/A,TRUE,"EXT-TABLE";#N/A,#N/A,TRUE,"STEEL";#N/A,#N/A,TRUE,"INT-Table";#N/A,#N/A,TRUE,"STEEL";#N/A,#N/A,TRUE,"Door"}</definedName>
    <definedName name="김1_2_2" localSheetId="5" hidden="1">{#N/A,#N/A,TRUE,"Basic";#N/A,#N/A,TRUE,"EXT-TABLE";#N/A,#N/A,TRUE,"STEEL";#N/A,#N/A,TRUE,"INT-Table";#N/A,#N/A,TRUE,"STEEL";#N/A,#N/A,TRUE,"Door"}</definedName>
    <definedName name="김1_2_2" localSheetId="13" hidden="1">{#N/A,#N/A,TRUE,"Basic";#N/A,#N/A,TRUE,"EXT-TABLE";#N/A,#N/A,TRUE,"STEEL";#N/A,#N/A,TRUE,"INT-Table";#N/A,#N/A,TRUE,"STEEL";#N/A,#N/A,TRUE,"Door"}</definedName>
    <definedName name="김1_2_2" localSheetId="14" hidden="1">{#N/A,#N/A,TRUE,"Basic";#N/A,#N/A,TRUE,"EXT-TABLE";#N/A,#N/A,TRUE,"STEEL";#N/A,#N/A,TRUE,"INT-Table";#N/A,#N/A,TRUE,"STEEL";#N/A,#N/A,TRUE,"Door"}</definedName>
    <definedName name="김1_2_2" localSheetId="15" hidden="1">{#N/A,#N/A,TRUE,"Basic";#N/A,#N/A,TRUE,"EXT-TABLE";#N/A,#N/A,TRUE,"STEEL";#N/A,#N/A,TRUE,"INT-Table";#N/A,#N/A,TRUE,"STEEL";#N/A,#N/A,TRUE,"Door"}</definedName>
    <definedName name="김1_2_2" hidden="1">{#N/A,#N/A,TRUE,"Basic";#N/A,#N/A,TRUE,"EXT-TABLE";#N/A,#N/A,TRUE,"STEEL";#N/A,#N/A,TRUE,"INT-Table";#N/A,#N/A,TRUE,"STEEL";#N/A,#N/A,TRUE,"Door"}</definedName>
    <definedName name="김1_3" localSheetId="3" hidden="1">{#N/A,#N/A,TRUE,"Basic";#N/A,#N/A,TRUE,"EXT-TABLE";#N/A,#N/A,TRUE,"STEEL";#N/A,#N/A,TRUE,"INT-Table";#N/A,#N/A,TRUE,"STEEL";#N/A,#N/A,TRUE,"Door"}</definedName>
    <definedName name="김1_3" localSheetId="2" hidden="1">{#N/A,#N/A,TRUE,"Basic";#N/A,#N/A,TRUE,"EXT-TABLE";#N/A,#N/A,TRUE,"STEEL";#N/A,#N/A,TRUE,"INT-Table";#N/A,#N/A,TRUE,"STEEL";#N/A,#N/A,TRUE,"Door"}</definedName>
    <definedName name="김1_3" localSheetId="4" hidden="1">{#N/A,#N/A,TRUE,"Basic";#N/A,#N/A,TRUE,"EXT-TABLE";#N/A,#N/A,TRUE,"STEEL";#N/A,#N/A,TRUE,"INT-Table";#N/A,#N/A,TRUE,"STEEL";#N/A,#N/A,TRUE,"Door"}</definedName>
    <definedName name="김1_3" localSheetId="16" hidden="1">{#N/A,#N/A,TRUE,"Basic";#N/A,#N/A,TRUE,"EXT-TABLE";#N/A,#N/A,TRUE,"STEEL";#N/A,#N/A,TRUE,"INT-Table";#N/A,#N/A,TRUE,"STEEL";#N/A,#N/A,TRUE,"Door"}</definedName>
    <definedName name="김1_3" localSheetId="21" hidden="1">{#N/A,#N/A,TRUE,"Basic";#N/A,#N/A,TRUE,"EXT-TABLE";#N/A,#N/A,TRUE,"STEEL";#N/A,#N/A,TRUE,"INT-Table";#N/A,#N/A,TRUE,"STEEL";#N/A,#N/A,TRUE,"Door"}</definedName>
    <definedName name="김1_3" localSheetId="5" hidden="1">{#N/A,#N/A,TRUE,"Basic";#N/A,#N/A,TRUE,"EXT-TABLE";#N/A,#N/A,TRUE,"STEEL";#N/A,#N/A,TRUE,"INT-Table";#N/A,#N/A,TRUE,"STEEL";#N/A,#N/A,TRUE,"Door"}</definedName>
    <definedName name="김1_3" localSheetId="13" hidden="1">{#N/A,#N/A,TRUE,"Basic";#N/A,#N/A,TRUE,"EXT-TABLE";#N/A,#N/A,TRUE,"STEEL";#N/A,#N/A,TRUE,"INT-Table";#N/A,#N/A,TRUE,"STEEL";#N/A,#N/A,TRUE,"Door"}</definedName>
    <definedName name="김1_3" localSheetId="14" hidden="1">{#N/A,#N/A,TRUE,"Basic";#N/A,#N/A,TRUE,"EXT-TABLE";#N/A,#N/A,TRUE,"STEEL";#N/A,#N/A,TRUE,"INT-Table";#N/A,#N/A,TRUE,"STEEL";#N/A,#N/A,TRUE,"Door"}</definedName>
    <definedName name="김1_3" localSheetId="15" hidden="1">{#N/A,#N/A,TRUE,"Basic";#N/A,#N/A,TRUE,"EXT-TABLE";#N/A,#N/A,TRUE,"STEEL";#N/A,#N/A,TRUE,"INT-Table";#N/A,#N/A,TRUE,"STEEL";#N/A,#N/A,TRUE,"Door"}</definedName>
    <definedName name="김1_3" hidden="1">{#N/A,#N/A,TRUE,"Basic";#N/A,#N/A,TRUE,"EXT-TABLE";#N/A,#N/A,TRUE,"STEEL";#N/A,#N/A,TRUE,"INT-Table";#N/A,#N/A,TRUE,"STEEL";#N/A,#N/A,TRUE,"Door"}</definedName>
    <definedName name="김1_3_1" localSheetId="3" hidden="1">{#N/A,#N/A,TRUE,"Basic";#N/A,#N/A,TRUE,"EXT-TABLE";#N/A,#N/A,TRUE,"STEEL";#N/A,#N/A,TRUE,"INT-Table";#N/A,#N/A,TRUE,"STEEL";#N/A,#N/A,TRUE,"Door"}</definedName>
    <definedName name="김1_3_1" localSheetId="2" hidden="1">{#N/A,#N/A,TRUE,"Basic";#N/A,#N/A,TRUE,"EXT-TABLE";#N/A,#N/A,TRUE,"STEEL";#N/A,#N/A,TRUE,"INT-Table";#N/A,#N/A,TRUE,"STEEL";#N/A,#N/A,TRUE,"Door"}</definedName>
    <definedName name="김1_3_1" localSheetId="4" hidden="1">{#N/A,#N/A,TRUE,"Basic";#N/A,#N/A,TRUE,"EXT-TABLE";#N/A,#N/A,TRUE,"STEEL";#N/A,#N/A,TRUE,"INT-Table";#N/A,#N/A,TRUE,"STEEL";#N/A,#N/A,TRUE,"Door"}</definedName>
    <definedName name="김1_3_1" localSheetId="16" hidden="1">{#N/A,#N/A,TRUE,"Basic";#N/A,#N/A,TRUE,"EXT-TABLE";#N/A,#N/A,TRUE,"STEEL";#N/A,#N/A,TRUE,"INT-Table";#N/A,#N/A,TRUE,"STEEL";#N/A,#N/A,TRUE,"Door"}</definedName>
    <definedName name="김1_3_1" localSheetId="21" hidden="1">{#N/A,#N/A,TRUE,"Basic";#N/A,#N/A,TRUE,"EXT-TABLE";#N/A,#N/A,TRUE,"STEEL";#N/A,#N/A,TRUE,"INT-Table";#N/A,#N/A,TRUE,"STEEL";#N/A,#N/A,TRUE,"Door"}</definedName>
    <definedName name="김1_3_1" localSheetId="5" hidden="1">{#N/A,#N/A,TRUE,"Basic";#N/A,#N/A,TRUE,"EXT-TABLE";#N/A,#N/A,TRUE,"STEEL";#N/A,#N/A,TRUE,"INT-Table";#N/A,#N/A,TRUE,"STEEL";#N/A,#N/A,TRUE,"Door"}</definedName>
    <definedName name="김1_3_1" localSheetId="13" hidden="1">{#N/A,#N/A,TRUE,"Basic";#N/A,#N/A,TRUE,"EXT-TABLE";#N/A,#N/A,TRUE,"STEEL";#N/A,#N/A,TRUE,"INT-Table";#N/A,#N/A,TRUE,"STEEL";#N/A,#N/A,TRUE,"Door"}</definedName>
    <definedName name="김1_3_1" localSheetId="14" hidden="1">{#N/A,#N/A,TRUE,"Basic";#N/A,#N/A,TRUE,"EXT-TABLE";#N/A,#N/A,TRUE,"STEEL";#N/A,#N/A,TRUE,"INT-Table";#N/A,#N/A,TRUE,"STEEL";#N/A,#N/A,TRUE,"Door"}</definedName>
    <definedName name="김1_3_1" localSheetId="15" hidden="1">{#N/A,#N/A,TRUE,"Basic";#N/A,#N/A,TRUE,"EXT-TABLE";#N/A,#N/A,TRUE,"STEEL";#N/A,#N/A,TRUE,"INT-Table";#N/A,#N/A,TRUE,"STEEL";#N/A,#N/A,TRUE,"Door"}</definedName>
    <definedName name="김1_3_1" hidden="1">{#N/A,#N/A,TRUE,"Basic";#N/A,#N/A,TRUE,"EXT-TABLE";#N/A,#N/A,TRUE,"STEEL";#N/A,#N/A,TRUE,"INT-Table";#N/A,#N/A,TRUE,"STEEL";#N/A,#N/A,TRUE,"Door"}</definedName>
    <definedName name="김1_3_2" localSheetId="3" hidden="1">{#N/A,#N/A,TRUE,"Basic";#N/A,#N/A,TRUE,"EXT-TABLE";#N/A,#N/A,TRUE,"STEEL";#N/A,#N/A,TRUE,"INT-Table";#N/A,#N/A,TRUE,"STEEL";#N/A,#N/A,TRUE,"Door"}</definedName>
    <definedName name="김1_3_2" localSheetId="2" hidden="1">{#N/A,#N/A,TRUE,"Basic";#N/A,#N/A,TRUE,"EXT-TABLE";#N/A,#N/A,TRUE,"STEEL";#N/A,#N/A,TRUE,"INT-Table";#N/A,#N/A,TRUE,"STEEL";#N/A,#N/A,TRUE,"Door"}</definedName>
    <definedName name="김1_3_2" localSheetId="4" hidden="1">{#N/A,#N/A,TRUE,"Basic";#N/A,#N/A,TRUE,"EXT-TABLE";#N/A,#N/A,TRUE,"STEEL";#N/A,#N/A,TRUE,"INT-Table";#N/A,#N/A,TRUE,"STEEL";#N/A,#N/A,TRUE,"Door"}</definedName>
    <definedName name="김1_3_2" localSheetId="16" hidden="1">{#N/A,#N/A,TRUE,"Basic";#N/A,#N/A,TRUE,"EXT-TABLE";#N/A,#N/A,TRUE,"STEEL";#N/A,#N/A,TRUE,"INT-Table";#N/A,#N/A,TRUE,"STEEL";#N/A,#N/A,TRUE,"Door"}</definedName>
    <definedName name="김1_3_2" localSheetId="21" hidden="1">{#N/A,#N/A,TRUE,"Basic";#N/A,#N/A,TRUE,"EXT-TABLE";#N/A,#N/A,TRUE,"STEEL";#N/A,#N/A,TRUE,"INT-Table";#N/A,#N/A,TRUE,"STEEL";#N/A,#N/A,TRUE,"Door"}</definedName>
    <definedName name="김1_3_2" localSheetId="5" hidden="1">{#N/A,#N/A,TRUE,"Basic";#N/A,#N/A,TRUE,"EXT-TABLE";#N/A,#N/A,TRUE,"STEEL";#N/A,#N/A,TRUE,"INT-Table";#N/A,#N/A,TRUE,"STEEL";#N/A,#N/A,TRUE,"Door"}</definedName>
    <definedName name="김1_3_2" localSheetId="13" hidden="1">{#N/A,#N/A,TRUE,"Basic";#N/A,#N/A,TRUE,"EXT-TABLE";#N/A,#N/A,TRUE,"STEEL";#N/A,#N/A,TRUE,"INT-Table";#N/A,#N/A,TRUE,"STEEL";#N/A,#N/A,TRUE,"Door"}</definedName>
    <definedName name="김1_3_2" localSheetId="14" hidden="1">{#N/A,#N/A,TRUE,"Basic";#N/A,#N/A,TRUE,"EXT-TABLE";#N/A,#N/A,TRUE,"STEEL";#N/A,#N/A,TRUE,"INT-Table";#N/A,#N/A,TRUE,"STEEL";#N/A,#N/A,TRUE,"Door"}</definedName>
    <definedName name="김1_3_2" localSheetId="15" hidden="1">{#N/A,#N/A,TRUE,"Basic";#N/A,#N/A,TRUE,"EXT-TABLE";#N/A,#N/A,TRUE,"STEEL";#N/A,#N/A,TRUE,"INT-Table";#N/A,#N/A,TRUE,"STEEL";#N/A,#N/A,TRUE,"Door"}</definedName>
    <definedName name="김1_3_2" hidden="1">{#N/A,#N/A,TRUE,"Basic";#N/A,#N/A,TRUE,"EXT-TABLE";#N/A,#N/A,TRUE,"STEEL";#N/A,#N/A,TRUE,"INT-Table";#N/A,#N/A,TRUE,"STEEL";#N/A,#N/A,TRUE,"Door"}</definedName>
    <definedName name="김1_4" localSheetId="3" hidden="1">{#N/A,#N/A,TRUE,"Basic";#N/A,#N/A,TRUE,"EXT-TABLE";#N/A,#N/A,TRUE,"STEEL";#N/A,#N/A,TRUE,"INT-Table";#N/A,#N/A,TRUE,"STEEL";#N/A,#N/A,TRUE,"Door"}</definedName>
    <definedName name="김1_4" localSheetId="2" hidden="1">{#N/A,#N/A,TRUE,"Basic";#N/A,#N/A,TRUE,"EXT-TABLE";#N/A,#N/A,TRUE,"STEEL";#N/A,#N/A,TRUE,"INT-Table";#N/A,#N/A,TRUE,"STEEL";#N/A,#N/A,TRUE,"Door"}</definedName>
    <definedName name="김1_4" localSheetId="4" hidden="1">{#N/A,#N/A,TRUE,"Basic";#N/A,#N/A,TRUE,"EXT-TABLE";#N/A,#N/A,TRUE,"STEEL";#N/A,#N/A,TRUE,"INT-Table";#N/A,#N/A,TRUE,"STEEL";#N/A,#N/A,TRUE,"Door"}</definedName>
    <definedName name="김1_4" localSheetId="16" hidden="1">{#N/A,#N/A,TRUE,"Basic";#N/A,#N/A,TRUE,"EXT-TABLE";#N/A,#N/A,TRUE,"STEEL";#N/A,#N/A,TRUE,"INT-Table";#N/A,#N/A,TRUE,"STEEL";#N/A,#N/A,TRUE,"Door"}</definedName>
    <definedName name="김1_4" localSheetId="21" hidden="1">{#N/A,#N/A,TRUE,"Basic";#N/A,#N/A,TRUE,"EXT-TABLE";#N/A,#N/A,TRUE,"STEEL";#N/A,#N/A,TRUE,"INT-Table";#N/A,#N/A,TRUE,"STEEL";#N/A,#N/A,TRUE,"Door"}</definedName>
    <definedName name="김1_4" localSheetId="5" hidden="1">{#N/A,#N/A,TRUE,"Basic";#N/A,#N/A,TRUE,"EXT-TABLE";#N/A,#N/A,TRUE,"STEEL";#N/A,#N/A,TRUE,"INT-Table";#N/A,#N/A,TRUE,"STEEL";#N/A,#N/A,TRUE,"Door"}</definedName>
    <definedName name="김1_4" localSheetId="13" hidden="1">{#N/A,#N/A,TRUE,"Basic";#N/A,#N/A,TRUE,"EXT-TABLE";#N/A,#N/A,TRUE,"STEEL";#N/A,#N/A,TRUE,"INT-Table";#N/A,#N/A,TRUE,"STEEL";#N/A,#N/A,TRUE,"Door"}</definedName>
    <definedName name="김1_4" localSheetId="14" hidden="1">{#N/A,#N/A,TRUE,"Basic";#N/A,#N/A,TRUE,"EXT-TABLE";#N/A,#N/A,TRUE,"STEEL";#N/A,#N/A,TRUE,"INT-Table";#N/A,#N/A,TRUE,"STEEL";#N/A,#N/A,TRUE,"Door"}</definedName>
    <definedName name="김1_4" localSheetId="15" hidden="1">{#N/A,#N/A,TRUE,"Basic";#N/A,#N/A,TRUE,"EXT-TABLE";#N/A,#N/A,TRUE,"STEEL";#N/A,#N/A,TRUE,"INT-Table";#N/A,#N/A,TRUE,"STEEL";#N/A,#N/A,TRUE,"Door"}</definedName>
    <definedName name="김1_4" hidden="1">{#N/A,#N/A,TRUE,"Basic";#N/A,#N/A,TRUE,"EXT-TABLE";#N/A,#N/A,TRUE,"STEEL";#N/A,#N/A,TRUE,"INT-Table";#N/A,#N/A,TRUE,"STEEL";#N/A,#N/A,TRUE,"Door"}</definedName>
    <definedName name="김1_4_1" localSheetId="3" hidden="1">{#N/A,#N/A,TRUE,"Basic";#N/A,#N/A,TRUE,"EXT-TABLE";#N/A,#N/A,TRUE,"STEEL";#N/A,#N/A,TRUE,"INT-Table";#N/A,#N/A,TRUE,"STEEL";#N/A,#N/A,TRUE,"Door"}</definedName>
    <definedName name="김1_4_1" localSheetId="2" hidden="1">{#N/A,#N/A,TRUE,"Basic";#N/A,#N/A,TRUE,"EXT-TABLE";#N/A,#N/A,TRUE,"STEEL";#N/A,#N/A,TRUE,"INT-Table";#N/A,#N/A,TRUE,"STEEL";#N/A,#N/A,TRUE,"Door"}</definedName>
    <definedName name="김1_4_1" localSheetId="4" hidden="1">{#N/A,#N/A,TRUE,"Basic";#N/A,#N/A,TRUE,"EXT-TABLE";#N/A,#N/A,TRUE,"STEEL";#N/A,#N/A,TRUE,"INT-Table";#N/A,#N/A,TRUE,"STEEL";#N/A,#N/A,TRUE,"Door"}</definedName>
    <definedName name="김1_4_1" localSheetId="16" hidden="1">{#N/A,#N/A,TRUE,"Basic";#N/A,#N/A,TRUE,"EXT-TABLE";#N/A,#N/A,TRUE,"STEEL";#N/A,#N/A,TRUE,"INT-Table";#N/A,#N/A,TRUE,"STEEL";#N/A,#N/A,TRUE,"Door"}</definedName>
    <definedName name="김1_4_1" localSheetId="21" hidden="1">{#N/A,#N/A,TRUE,"Basic";#N/A,#N/A,TRUE,"EXT-TABLE";#N/A,#N/A,TRUE,"STEEL";#N/A,#N/A,TRUE,"INT-Table";#N/A,#N/A,TRUE,"STEEL";#N/A,#N/A,TRUE,"Door"}</definedName>
    <definedName name="김1_4_1" localSheetId="5" hidden="1">{#N/A,#N/A,TRUE,"Basic";#N/A,#N/A,TRUE,"EXT-TABLE";#N/A,#N/A,TRUE,"STEEL";#N/A,#N/A,TRUE,"INT-Table";#N/A,#N/A,TRUE,"STEEL";#N/A,#N/A,TRUE,"Door"}</definedName>
    <definedName name="김1_4_1" localSheetId="13" hidden="1">{#N/A,#N/A,TRUE,"Basic";#N/A,#N/A,TRUE,"EXT-TABLE";#N/A,#N/A,TRUE,"STEEL";#N/A,#N/A,TRUE,"INT-Table";#N/A,#N/A,TRUE,"STEEL";#N/A,#N/A,TRUE,"Door"}</definedName>
    <definedName name="김1_4_1" localSheetId="14" hidden="1">{#N/A,#N/A,TRUE,"Basic";#N/A,#N/A,TRUE,"EXT-TABLE";#N/A,#N/A,TRUE,"STEEL";#N/A,#N/A,TRUE,"INT-Table";#N/A,#N/A,TRUE,"STEEL";#N/A,#N/A,TRUE,"Door"}</definedName>
    <definedName name="김1_4_1" localSheetId="15" hidden="1">{#N/A,#N/A,TRUE,"Basic";#N/A,#N/A,TRUE,"EXT-TABLE";#N/A,#N/A,TRUE,"STEEL";#N/A,#N/A,TRUE,"INT-Table";#N/A,#N/A,TRUE,"STEEL";#N/A,#N/A,TRUE,"Door"}</definedName>
    <definedName name="김1_4_1" hidden="1">{#N/A,#N/A,TRUE,"Basic";#N/A,#N/A,TRUE,"EXT-TABLE";#N/A,#N/A,TRUE,"STEEL";#N/A,#N/A,TRUE,"INT-Table";#N/A,#N/A,TRUE,"STEEL";#N/A,#N/A,TRUE,"Door"}</definedName>
    <definedName name="김1_4_2" localSheetId="3" hidden="1">{#N/A,#N/A,TRUE,"Basic";#N/A,#N/A,TRUE,"EXT-TABLE";#N/A,#N/A,TRUE,"STEEL";#N/A,#N/A,TRUE,"INT-Table";#N/A,#N/A,TRUE,"STEEL";#N/A,#N/A,TRUE,"Door"}</definedName>
    <definedName name="김1_4_2" localSheetId="2" hidden="1">{#N/A,#N/A,TRUE,"Basic";#N/A,#N/A,TRUE,"EXT-TABLE";#N/A,#N/A,TRUE,"STEEL";#N/A,#N/A,TRUE,"INT-Table";#N/A,#N/A,TRUE,"STEEL";#N/A,#N/A,TRUE,"Door"}</definedName>
    <definedName name="김1_4_2" localSheetId="4" hidden="1">{#N/A,#N/A,TRUE,"Basic";#N/A,#N/A,TRUE,"EXT-TABLE";#N/A,#N/A,TRUE,"STEEL";#N/A,#N/A,TRUE,"INT-Table";#N/A,#N/A,TRUE,"STEEL";#N/A,#N/A,TRUE,"Door"}</definedName>
    <definedName name="김1_4_2" localSheetId="16" hidden="1">{#N/A,#N/A,TRUE,"Basic";#N/A,#N/A,TRUE,"EXT-TABLE";#N/A,#N/A,TRUE,"STEEL";#N/A,#N/A,TRUE,"INT-Table";#N/A,#N/A,TRUE,"STEEL";#N/A,#N/A,TRUE,"Door"}</definedName>
    <definedName name="김1_4_2" localSheetId="21" hidden="1">{#N/A,#N/A,TRUE,"Basic";#N/A,#N/A,TRUE,"EXT-TABLE";#N/A,#N/A,TRUE,"STEEL";#N/A,#N/A,TRUE,"INT-Table";#N/A,#N/A,TRUE,"STEEL";#N/A,#N/A,TRUE,"Door"}</definedName>
    <definedName name="김1_4_2" localSheetId="5" hidden="1">{#N/A,#N/A,TRUE,"Basic";#N/A,#N/A,TRUE,"EXT-TABLE";#N/A,#N/A,TRUE,"STEEL";#N/A,#N/A,TRUE,"INT-Table";#N/A,#N/A,TRUE,"STEEL";#N/A,#N/A,TRUE,"Door"}</definedName>
    <definedName name="김1_4_2" localSheetId="13" hidden="1">{#N/A,#N/A,TRUE,"Basic";#N/A,#N/A,TRUE,"EXT-TABLE";#N/A,#N/A,TRUE,"STEEL";#N/A,#N/A,TRUE,"INT-Table";#N/A,#N/A,TRUE,"STEEL";#N/A,#N/A,TRUE,"Door"}</definedName>
    <definedName name="김1_4_2" localSheetId="14" hidden="1">{#N/A,#N/A,TRUE,"Basic";#N/A,#N/A,TRUE,"EXT-TABLE";#N/A,#N/A,TRUE,"STEEL";#N/A,#N/A,TRUE,"INT-Table";#N/A,#N/A,TRUE,"STEEL";#N/A,#N/A,TRUE,"Door"}</definedName>
    <definedName name="김1_4_2" localSheetId="15" hidden="1">{#N/A,#N/A,TRUE,"Basic";#N/A,#N/A,TRUE,"EXT-TABLE";#N/A,#N/A,TRUE,"STEEL";#N/A,#N/A,TRUE,"INT-Table";#N/A,#N/A,TRUE,"STEEL";#N/A,#N/A,TRUE,"Door"}</definedName>
    <definedName name="김1_4_2" hidden="1">{#N/A,#N/A,TRUE,"Basic";#N/A,#N/A,TRUE,"EXT-TABLE";#N/A,#N/A,TRUE,"STEEL";#N/A,#N/A,TRUE,"INT-Table";#N/A,#N/A,TRUE,"STEEL";#N/A,#N/A,TRUE,"Door"}</definedName>
    <definedName name="김1_5" localSheetId="3" hidden="1">{#N/A,#N/A,TRUE,"Basic";#N/A,#N/A,TRUE,"EXT-TABLE";#N/A,#N/A,TRUE,"STEEL";#N/A,#N/A,TRUE,"INT-Table";#N/A,#N/A,TRUE,"STEEL";#N/A,#N/A,TRUE,"Door"}</definedName>
    <definedName name="김1_5" localSheetId="2" hidden="1">{#N/A,#N/A,TRUE,"Basic";#N/A,#N/A,TRUE,"EXT-TABLE";#N/A,#N/A,TRUE,"STEEL";#N/A,#N/A,TRUE,"INT-Table";#N/A,#N/A,TRUE,"STEEL";#N/A,#N/A,TRUE,"Door"}</definedName>
    <definedName name="김1_5" localSheetId="4" hidden="1">{#N/A,#N/A,TRUE,"Basic";#N/A,#N/A,TRUE,"EXT-TABLE";#N/A,#N/A,TRUE,"STEEL";#N/A,#N/A,TRUE,"INT-Table";#N/A,#N/A,TRUE,"STEEL";#N/A,#N/A,TRUE,"Door"}</definedName>
    <definedName name="김1_5" localSheetId="16" hidden="1">{#N/A,#N/A,TRUE,"Basic";#N/A,#N/A,TRUE,"EXT-TABLE";#N/A,#N/A,TRUE,"STEEL";#N/A,#N/A,TRUE,"INT-Table";#N/A,#N/A,TRUE,"STEEL";#N/A,#N/A,TRUE,"Door"}</definedName>
    <definedName name="김1_5" localSheetId="21" hidden="1">{#N/A,#N/A,TRUE,"Basic";#N/A,#N/A,TRUE,"EXT-TABLE";#N/A,#N/A,TRUE,"STEEL";#N/A,#N/A,TRUE,"INT-Table";#N/A,#N/A,TRUE,"STEEL";#N/A,#N/A,TRUE,"Door"}</definedName>
    <definedName name="김1_5" localSheetId="5" hidden="1">{#N/A,#N/A,TRUE,"Basic";#N/A,#N/A,TRUE,"EXT-TABLE";#N/A,#N/A,TRUE,"STEEL";#N/A,#N/A,TRUE,"INT-Table";#N/A,#N/A,TRUE,"STEEL";#N/A,#N/A,TRUE,"Door"}</definedName>
    <definedName name="김1_5" localSheetId="13" hidden="1">{#N/A,#N/A,TRUE,"Basic";#N/A,#N/A,TRUE,"EXT-TABLE";#N/A,#N/A,TRUE,"STEEL";#N/A,#N/A,TRUE,"INT-Table";#N/A,#N/A,TRUE,"STEEL";#N/A,#N/A,TRUE,"Door"}</definedName>
    <definedName name="김1_5" localSheetId="14" hidden="1">{#N/A,#N/A,TRUE,"Basic";#N/A,#N/A,TRUE,"EXT-TABLE";#N/A,#N/A,TRUE,"STEEL";#N/A,#N/A,TRUE,"INT-Table";#N/A,#N/A,TRUE,"STEEL";#N/A,#N/A,TRUE,"Door"}</definedName>
    <definedName name="김1_5" localSheetId="15" hidden="1">{#N/A,#N/A,TRUE,"Basic";#N/A,#N/A,TRUE,"EXT-TABLE";#N/A,#N/A,TRUE,"STEEL";#N/A,#N/A,TRUE,"INT-Table";#N/A,#N/A,TRUE,"STEEL";#N/A,#N/A,TRUE,"Door"}</definedName>
    <definedName name="김1_5" hidden="1">{#N/A,#N/A,TRUE,"Basic";#N/A,#N/A,TRUE,"EXT-TABLE";#N/A,#N/A,TRUE,"STEEL";#N/A,#N/A,TRUE,"INT-Table";#N/A,#N/A,TRUE,"STEEL";#N/A,#N/A,TRUE,"Door"}</definedName>
    <definedName name="김1_5_1" localSheetId="3" hidden="1">{#N/A,#N/A,TRUE,"Basic";#N/A,#N/A,TRUE,"EXT-TABLE";#N/A,#N/A,TRUE,"STEEL";#N/A,#N/A,TRUE,"INT-Table";#N/A,#N/A,TRUE,"STEEL";#N/A,#N/A,TRUE,"Door"}</definedName>
    <definedName name="김1_5_1" localSheetId="2" hidden="1">{#N/A,#N/A,TRUE,"Basic";#N/A,#N/A,TRUE,"EXT-TABLE";#N/A,#N/A,TRUE,"STEEL";#N/A,#N/A,TRUE,"INT-Table";#N/A,#N/A,TRUE,"STEEL";#N/A,#N/A,TRUE,"Door"}</definedName>
    <definedName name="김1_5_1" localSheetId="4" hidden="1">{#N/A,#N/A,TRUE,"Basic";#N/A,#N/A,TRUE,"EXT-TABLE";#N/A,#N/A,TRUE,"STEEL";#N/A,#N/A,TRUE,"INT-Table";#N/A,#N/A,TRUE,"STEEL";#N/A,#N/A,TRUE,"Door"}</definedName>
    <definedName name="김1_5_1" localSheetId="16" hidden="1">{#N/A,#N/A,TRUE,"Basic";#N/A,#N/A,TRUE,"EXT-TABLE";#N/A,#N/A,TRUE,"STEEL";#N/A,#N/A,TRUE,"INT-Table";#N/A,#N/A,TRUE,"STEEL";#N/A,#N/A,TRUE,"Door"}</definedName>
    <definedName name="김1_5_1" localSheetId="21" hidden="1">{#N/A,#N/A,TRUE,"Basic";#N/A,#N/A,TRUE,"EXT-TABLE";#N/A,#N/A,TRUE,"STEEL";#N/A,#N/A,TRUE,"INT-Table";#N/A,#N/A,TRUE,"STEEL";#N/A,#N/A,TRUE,"Door"}</definedName>
    <definedName name="김1_5_1" localSheetId="5" hidden="1">{#N/A,#N/A,TRUE,"Basic";#N/A,#N/A,TRUE,"EXT-TABLE";#N/A,#N/A,TRUE,"STEEL";#N/A,#N/A,TRUE,"INT-Table";#N/A,#N/A,TRUE,"STEEL";#N/A,#N/A,TRUE,"Door"}</definedName>
    <definedName name="김1_5_1" localSheetId="13" hidden="1">{#N/A,#N/A,TRUE,"Basic";#N/A,#N/A,TRUE,"EXT-TABLE";#N/A,#N/A,TRUE,"STEEL";#N/A,#N/A,TRUE,"INT-Table";#N/A,#N/A,TRUE,"STEEL";#N/A,#N/A,TRUE,"Door"}</definedName>
    <definedName name="김1_5_1" localSheetId="14" hidden="1">{#N/A,#N/A,TRUE,"Basic";#N/A,#N/A,TRUE,"EXT-TABLE";#N/A,#N/A,TRUE,"STEEL";#N/A,#N/A,TRUE,"INT-Table";#N/A,#N/A,TRUE,"STEEL";#N/A,#N/A,TRUE,"Door"}</definedName>
    <definedName name="김1_5_1" localSheetId="15" hidden="1">{#N/A,#N/A,TRUE,"Basic";#N/A,#N/A,TRUE,"EXT-TABLE";#N/A,#N/A,TRUE,"STEEL";#N/A,#N/A,TRUE,"INT-Table";#N/A,#N/A,TRUE,"STEEL";#N/A,#N/A,TRUE,"Door"}</definedName>
    <definedName name="김1_5_1" hidden="1">{#N/A,#N/A,TRUE,"Basic";#N/A,#N/A,TRUE,"EXT-TABLE";#N/A,#N/A,TRUE,"STEEL";#N/A,#N/A,TRUE,"INT-Table";#N/A,#N/A,TRUE,"STEEL";#N/A,#N/A,TRUE,"Door"}</definedName>
    <definedName name="김1_5_2" localSheetId="3" hidden="1">{#N/A,#N/A,TRUE,"Basic";#N/A,#N/A,TRUE,"EXT-TABLE";#N/A,#N/A,TRUE,"STEEL";#N/A,#N/A,TRUE,"INT-Table";#N/A,#N/A,TRUE,"STEEL";#N/A,#N/A,TRUE,"Door"}</definedName>
    <definedName name="김1_5_2" localSheetId="2" hidden="1">{#N/A,#N/A,TRUE,"Basic";#N/A,#N/A,TRUE,"EXT-TABLE";#N/A,#N/A,TRUE,"STEEL";#N/A,#N/A,TRUE,"INT-Table";#N/A,#N/A,TRUE,"STEEL";#N/A,#N/A,TRUE,"Door"}</definedName>
    <definedName name="김1_5_2" localSheetId="4" hidden="1">{#N/A,#N/A,TRUE,"Basic";#N/A,#N/A,TRUE,"EXT-TABLE";#N/A,#N/A,TRUE,"STEEL";#N/A,#N/A,TRUE,"INT-Table";#N/A,#N/A,TRUE,"STEEL";#N/A,#N/A,TRUE,"Door"}</definedName>
    <definedName name="김1_5_2" localSheetId="16" hidden="1">{#N/A,#N/A,TRUE,"Basic";#N/A,#N/A,TRUE,"EXT-TABLE";#N/A,#N/A,TRUE,"STEEL";#N/A,#N/A,TRUE,"INT-Table";#N/A,#N/A,TRUE,"STEEL";#N/A,#N/A,TRUE,"Door"}</definedName>
    <definedName name="김1_5_2" localSheetId="21" hidden="1">{#N/A,#N/A,TRUE,"Basic";#N/A,#N/A,TRUE,"EXT-TABLE";#N/A,#N/A,TRUE,"STEEL";#N/A,#N/A,TRUE,"INT-Table";#N/A,#N/A,TRUE,"STEEL";#N/A,#N/A,TRUE,"Door"}</definedName>
    <definedName name="김1_5_2" localSheetId="5" hidden="1">{#N/A,#N/A,TRUE,"Basic";#N/A,#N/A,TRUE,"EXT-TABLE";#N/A,#N/A,TRUE,"STEEL";#N/A,#N/A,TRUE,"INT-Table";#N/A,#N/A,TRUE,"STEEL";#N/A,#N/A,TRUE,"Door"}</definedName>
    <definedName name="김1_5_2" localSheetId="13" hidden="1">{#N/A,#N/A,TRUE,"Basic";#N/A,#N/A,TRUE,"EXT-TABLE";#N/A,#N/A,TRUE,"STEEL";#N/A,#N/A,TRUE,"INT-Table";#N/A,#N/A,TRUE,"STEEL";#N/A,#N/A,TRUE,"Door"}</definedName>
    <definedName name="김1_5_2" localSheetId="14" hidden="1">{#N/A,#N/A,TRUE,"Basic";#N/A,#N/A,TRUE,"EXT-TABLE";#N/A,#N/A,TRUE,"STEEL";#N/A,#N/A,TRUE,"INT-Table";#N/A,#N/A,TRUE,"STEEL";#N/A,#N/A,TRUE,"Door"}</definedName>
    <definedName name="김1_5_2" localSheetId="15" hidden="1">{#N/A,#N/A,TRUE,"Basic";#N/A,#N/A,TRUE,"EXT-TABLE";#N/A,#N/A,TRUE,"STEEL";#N/A,#N/A,TRUE,"INT-Table";#N/A,#N/A,TRUE,"STEEL";#N/A,#N/A,TRUE,"Door"}</definedName>
    <definedName name="김1_5_2" hidden="1">{#N/A,#N/A,TRUE,"Basic";#N/A,#N/A,TRUE,"EXT-TABLE";#N/A,#N/A,TRUE,"STEEL";#N/A,#N/A,TRUE,"INT-Table";#N/A,#N/A,TRUE,"STEEL";#N/A,#N/A,TRUE,"Door"}</definedName>
    <definedName name="김3" localSheetId="3" hidden="1">{#N/A,#N/A,TRUE,"Basic";#N/A,#N/A,TRUE,"EXT-TABLE";#N/A,#N/A,TRUE,"STEEL";#N/A,#N/A,TRUE,"INT-Table";#N/A,#N/A,TRUE,"STEEL";#N/A,#N/A,TRUE,"Door"}</definedName>
    <definedName name="김3" localSheetId="2" hidden="1">{#N/A,#N/A,TRUE,"Basic";#N/A,#N/A,TRUE,"EXT-TABLE";#N/A,#N/A,TRUE,"STEEL";#N/A,#N/A,TRUE,"INT-Table";#N/A,#N/A,TRUE,"STEEL";#N/A,#N/A,TRUE,"Door"}</definedName>
    <definedName name="김3" localSheetId="4" hidden="1">{#N/A,#N/A,TRUE,"Basic";#N/A,#N/A,TRUE,"EXT-TABLE";#N/A,#N/A,TRUE,"STEEL";#N/A,#N/A,TRUE,"INT-Table";#N/A,#N/A,TRUE,"STEEL";#N/A,#N/A,TRUE,"Door"}</definedName>
    <definedName name="김3" localSheetId="16" hidden="1">{#N/A,#N/A,TRUE,"Basic";#N/A,#N/A,TRUE,"EXT-TABLE";#N/A,#N/A,TRUE,"STEEL";#N/A,#N/A,TRUE,"INT-Table";#N/A,#N/A,TRUE,"STEEL";#N/A,#N/A,TRUE,"Door"}</definedName>
    <definedName name="김3" localSheetId="21" hidden="1">{#N/A,#N/A,TRUE,"Basic";#N/A,#N/A,TRUE,"EXT-TABLE";#N/A,#N/A,TRUE,"STEEL";#N/A,#N/A,TRUE,"INT-Table";#N/A,#N/A,TRUE,"STEEL";#N/A,#N/A,TRUE,"Door"}</definedName>
    <definedName name="김3" localSheetId="5" hidden="1">{#N/A,#N/A,TRUE,"Basic";#N/A,#N/A,TRUE,"EXT-TABLE";#N/A,#N/A,TRUE,"STEEL";#N/A,#N/A,TRUE,"INT-Table";#N/A,#N/A,TRUE,"STEEL";#N/A,#N/A,TRUE,"Door"}</definedName>
    <definedName name="김3" localSheetId="13" hidden="1">{#N/A,#N/A,TRUE,"Basic";#N/A,#N/A,TRUE,"EXT-TABLE";#N/A,#N/A,TRUE,"STEEL";#N/A,#N/A,TRUE,"INT-Table";#N/A,#N/A,TRUE,"STEEL";#N/A,#N/A,TRUE,"Door"}</definedName>
    <definedName name="김3" localSheetId="14" hidden="1">{#N/A,#N/A,TRUE,"Basic";#N/A,#N/A,TRUE,"EXT-TABLE";#N/A,#N/A,TRUE,"STEEL";#N/A,#N/A,TRUE,"INT-Table";#N/A,#N/A,TRUE,"STEEL";#N/A,#N/A,TRUE,"Door"}</definedName>
    <definedName name="김3" localSheetId="15" hidden="1">{#N/A,#N/A,TRUE,"Basic";#N/A,#N/A,TRUE,"EXT-TABLE";#N/A,#N/A,TRUE,"STEEL";#N/A,#N/A,TRUE,"INT-Table";#N/A,#N/A,TRUE,"STEEL";#N/A,#N/A,TRUE,"Door"}</definedName>
    <definedName name="김3" hidden="1">{#N/A,#N/A,TRUE,"Basic";#N/A,#N/A,TRUE,"EXT-TABLE";#N/A,#N/A,TRUE,"STEEL";#N/A,#N/A,TRUE,"INT-Table";#N/A,#N/A,TRUE,"STEEL";#N/A,#N/A,TRUE,"Door"}</definedName>
    <definedName name="김3_1" localSheetId="3" hidden="1">{#N/A,#N/A,TRUE,"Basic";#N/A,#N/A,TRUE,"EXT-TABLE";#N/A,#N/A,TRUE,"STEEL";#N/A,#N/A,TRUE,"INT-Table";#N/A,#N/A,TRUE,"STEEL";#N/A,#N/A,TRUE,"Door"}</definedName>
    <definedName name="김3_1" localSheetId="2" hidden="1">{#N/A,#N/A,TRUE,"Basic";#N/A,#N/A,TRUE,"EXT-TABLE";#N/A,#N/A,TRUE,"STEEL";#N/A,#N/A,TRUE,"INT-Table";#N/A,#N/A,TRUE,"STEEL";#N/A,#N/A,TRUE,"Door"}</definedName>
    <definedName name="김3_1" localSheetId="4" hidden="1">{#N/A,#N/A,TRUE,"Basic";#N/A,#N/A,TRUE,"EXT-TABLE";#N/A,#N/A,TRUE,"STEEL";#N/A,#N/A,TRUE,"INT-Table";#N/A,#N/A,TRUE,"STEEL";#N/A,#N/A,TRUE,"Door"}</definedName>
    <definedName name="김3_1" localSheetId="16" hidden="1">{#N/A,#N/A,TRUE,"Basic";#N/A,#N/A,TRUE,"EXT-TABLE";#N/A,#N/A,TRUE,"STEEL";#N/A,#N/A,TRUE,"INT-Table";#N/A,#N/A,TRUE,"STEEL";#N/A,#N/A,TRUE,"Door"}</definedName>
    <definedName name="김3_1" localSheetId="21" hidden="1">{#N/A,#N/A,TRUE,"Basic";#N/A,#N/A,TRUE,"EXT-TABLE";#N/A,#N/A,TRUE,"STEEL";#N/A,#N/A,TRUE,"INT-Table";#N/A,#N/A,TRUE,"STEEL";#N/A,#N/A,TRUE,"Door"}</definedName>
    <definedName name="김3_1" localSheetId="5" hidden="1">{#N/A,#N/A,TRUE,"Basic";#N/A,#N/A,TRUE,"EXT-TABLE";#N/A,#N/A,TRUE,"STEEL";#N/A,#N/A,TRUE,"INT-Table";#N/A,#N/A,TRUE,"STEEL";#N/A,#N/A,TRUE,"Door"}</definedName>
    <definedName name="김3_1" localSheetId="13" hidden="1">{#N/A,#N/A,TRUE,"Basic";#N/A,#N/A,TRUE,"EXT-TABLE";#N/A,#N/A,TRUE,"STEEL";#N/A,#N/A,TRUE,"INT-Table";#N/A,#N/A,TRUE,"STEEL";#N/A,#N/A,TRUE,"Door"}</definedName>
    <definedName name="김3_1" localSheetId="14" hidden="1">{#N/A,#N/A,TRUE,"Basic";#N/A,#N/A,TRUE,"EXT-TABLE";#N/A,#N/A,TRUE,"STEEL";#N/A,#N/A,TRUE,"INT-Table";#N/A,#N/A,TRUE,"STEEL";#N/A,#N/A,TRUE,"Door"}</definedName>
    <definedName name="김3_1" localSheetId="15" hidden="1">{#N/A,#N/A,TRUE,"Basic";#N/A,#N/A,TRUE,"EXT-TABLE";#N/A,#N/A,TRUE,"STEEL";#N/A,#N/A,TRUE,"INT-Table";#N/A,#N/A,TRUE,"STEEL";#N/A,#N/A,TRUE,"Door"}</definedName>
    <definedName name="김3_1" hidden="1">{#N/A,#N/A,TRUE,"Basic";#N/A,#N/A,TRUE,"EXT-TABLE";#N/A,#N/A,TRUE,"STEEL";#N/A,#N/A,TRUE,"INT-Table";#N/A,#N/A,TRUE,"STEEL";#N/A,#N/A,TRUE,"Door"}</definedName>
    <definedName name="김3_1_1" localSheetId="3" hidden="1">{#N/A,#N/A,TRUE,"Basic";#N/A,#N/A,TRUE,"EXT-TABLE";#N/A,#N/A,TRUE,"STEEL";#N/A,#N/A,TRUE,"INT-Table";#N/A,#N/A,TRUE,"STEEL";#N/A,#N/A,TRUE,"Door"}</definedName>
    <definedName name="김3_1_1" localSheetId="2" hidden="1">{#N/A,#N/A,TRUE,"Basic";#N/A,#N/A,TRUE,"EXT-TABLE";#N/A,#N/A,TRUE,"STEEL";#N/A,#N/A,TRUE,"INT-Table";#N/A,#N/A,TRUE,"STEEL";#N/A,#N/A,TRUE,"Door"}</definedName>
    <definedName name="김3_1_1" localSheetId="4" hidden="1">{#N/A,#N/A,TRUE,"Basic";#N/A,#N/A,TRUE,"EXT-TABLE";#N/A,#N/A,TRUE,"STEEL";#N/A,#N/A,TRUE,"INT-Table";#N/A,#N/A,TRUE,"STEEL";#N/A,#N/A,TRUE,"Door"}</definedName>
    <definedName name="김3_1_1" localSheetId="16" hidden="1">{#N/A,#N/A,TRUE,"Basic";#N/A,#N/A,TRUE,"EXT-TABLE";#N/A,#N/A,TRUE,"STEEL";#N/A,#N/A,TRUE,"INT-Table";#N/A,#N/A,TRUE,"STEEL";#N/A,#N/A,TRUE,"Door"}</definedName>
    <definedName name="김3_1_1" localSheetId="21" hidden="1">{#N/A,#N/A,TRUE,"Basic";#N/A,#N/A,TRUE,"EXT-TABLE";#N/A,#N/A,TRUE,"STEEL";#N/A,#N/A,TRUE,"INT-Table";#N/A,#N/A,TRUE,"STEEL";#N/A,#N/A,TRUE,"Door"}</definedName>
    <definedName name="김3_1_1" localSheetId="5" hidden="1">{#N/A,#N/A,TRUE,"Basic";#N/A,#N/A,TRUE,"EXT-TABLE";#N/A,#N/A,TRUE,"STEEL";#N/A,#N/A,TRUE,"INT-Table";#N/A,#N/A,TRUE,"STEEL";#N/A,#N/A,TRUE,"Door"}</definedName>
    <definedName name="김3_1_1" localSheetId="13" hidden="1">{#N/A,#N/A,TRUE,"Basic";#N/A,#N/A,TRUE,"EXT-TABLE";#N/A,#N/A,TRUE,"STEEL";#N/A,#N/A,TRUE,"INT-Table";#N/A,#N/A,TRUE,"STEEL";#N/A,#N/A,TRUE,"Door"}</definedName>
    <definedName name="김3_1_1" localSheetId="14" hidden="1">{#N/A,#N/A,TRUE,"Basic";#N/A,#N/A,TRUE,"EXT-TABLE";#N/A,#N/A,TRUE,"STEEL";#N/A,#N/A,TRUE,"INT-Table";#N/A,#N/A,TRUE,"STEEL";#N/A,#N/A,TRUE,"Door"}</definedName>
    <definedName name="김3_1_1" localSheetId="15" hidden="1">{#N/A,#N/A,TRUE,"Basic";#N/A,#N/A,TRUE,"EXT-TABLE";#N/A,#N/A,TRUE,"STEEL";#N/A,#N/A,TRUE,"INT-Table";#N/A,#N/A,TRUE,"STEEL";#N/A,#N/A,TRUE,"Door"}</definedName>
    <definedName name="김3_1_1" hidden="1">{#N/A,#N/A,TRUE,"Basic";#N/A,#N/A,TRUE,"EXT-TABLE";#N/A,#N/A,TRUE,"STEEL";#N/A,#N/A,TRUE,"INT-Table";#N/A,#N/A,TRUE,"STEEL";#N/A,#N/A,TRUE,"Door"}</definedName>
    <definedName name="김3_1_2" localSheetId="3" hidden="1">{#N/A,#N/A,TRUE,"Basic";#N/A,#N/A,TRUE,"EXT-TABLE";#N/A,#N/A,TRUE,"STEEL";#N/A,#N/A,TRUE,"INT-Table";#N/A,#N/A,TRUE,"STEEL";#N/A,#N/A,TRUE,"Door"}</definedName>
    <definedName name="김3_1_2" localSheetId="2" hidden="1">{#N/A,#N/A,TRUE,"Basic";#N/A,#N/A,TRUE,"EXT-TABLE";#N/A,#N/A,TRUE,"STEEL";#N/A,#N/A,TRUE,"INT-Table";#N/A,#N/A,TRUE,"STEEL";#N/A,#N/A,TRUE,"Door"}</definedName>
    <definedName name="김3_1_2" localSheetId="4" hidden="1">{#N/A,#N/A,TRUE,"Basic";#N/A,#N/A,TRUE,"EXT-TABLE";#N/A,#N/A,TRUE,"STEEL";#N/A,#N/A,TRUE,"INT-Table";#N/A,#N/A,TRUE,"STEEL";#N/A,#N/A,TRUE,"Door"}</definedName>
    <definedName name="김3_1_2" localSheetId="16" hidden="1">{#N/A,#N/A,TRUE,"Basic";#N/A,#N/A,TRUE,"EXT-TABLE";#N/A,#N/A,TRUE,"STEEL";#N/A,#N/A,TRUE,"INT-Table";#N/A,#N/A,TRUE,"STEEL";#N/A,#N/A,TRUE,"Door"}</definedName>
    <definedName name="김3_1_2" localSheetId="21" hidden="1">{#N/A,#N/A,TRUE,"Basic";#N/A,#N/A,TRUE,"EXT-TABLE";#N/A,#N/A,TRUE,"STEEL";#N/A,#N/A,TRUE,"INT-Table";#N/A,#N/A,TRUE,"STEEL";#N/A,#N/A,TRUE,"Door"}</definedName>
    <definedName name="김3_1_2" localSheetId="5" hidden="1">{#N/A,#N/A,TRUE,"Basic";#N/A,#N/A,TRUE,"EXT-TABLE";#N/A,#N/A,TRUE,"STEEL";#N/A,#N/A,TRUE,"INT-Table";#N/A,#N/A,TRUE,"STEEL";#N/A,#N/A,TRUE,"Door"}</definedName>
    <definedName name="김3_1_2" localSheetId="13" hidden="1">{#N/A,#N/A,TRUE,"Basic";#N/A,#N/A,TRUE,"EXT-TABLE";#N/A,#N/A,TRUE,"STEEL";#N/A,#N/A,TRUE,"INT-Table";#N/A,#N/A,TRUE,"STEEL";#N/A,#N/A,TRUE,"Door"}</definedName>
    <definedName name="김3_1_2" localSheetId="14" hidden="1">{#N/A,#N/A,TRUE,"Basic";#N/A,#N/A,TRUE,"EXT-TABLE";#N/A,#N/A,TRUE,"STEEL";#N/A,#N/A,TRUE,"INT-Table";#N/A,#N/A,TRUE,"STEEL";#N/A,#N/A,TRUE,"Door"}</definedName>
    <definedName name="김3_1_2" localSheetId="15" hidden="1">{#N/A,#N/A,TRUE,"Basic";#N/A,#N/A,TRUE,"EXT-TABLE";#N/A,#N/A,TRUE,"STEEL";#N/A,#N/A,TRUE,"INT-Table";#N/A,#N/A,TRUE,"STEEL";#N/A,#N/A,TRUE,"Door"}</definedName>
    <definedName name="김3_1_2" hidden="1">{#N/A,#N/A,TRUE,"Basic";#N/A,#N/A,TRUE,"EXT-TABLE";#N/A,#N/A,TRUE,"STEEL";#N/A,#N/A,TRUE,"INT-Table";#N/A,#N/A,TRUE,"STEEL";#N/A,#N/A,TRUE,"Door"}</definedName>
    <definedName name="김3_2" localSheetId="3" hidden="1">{#N/A,#N/A,TRUE,"Basic";#N/A,#N/A,TRUE,"EXT-TABLE";#N/A,#N/A,TRUE,"STEEL";#N/A,#N/A,TRUE,"INT-Table";#N/A,#N/A,TRUE,"STEEL";#N/A,#N/A,TRUE,"Door"}</definedName>
    <definedName name="김3_2" localSheetId="2" hidden="1">{#N/A,#N/A,TRUE,"Basic";#N/A,#N/A,TRUE,"EXT-TABLE";#N/A,#N/A,TRUE,"STEEL";#N/A,#N/A,TRUE,"INT-Table";#N/A,#N/A,TRUE,"STEEL";#N/A,#N/A,TRUE,"Door"}</definedName>
    <definedName name="김3_2" localSheetId="4" hidden="1">{#N/A,#N/A,TRUE,"Basic";#N/A,#N/A,TRUE,"EXT-TABLE";#N/A,#N/A,TRUE,"STEEL";#N/A,#N/A,TRUE,"INT-Table";#N/A,#N/A,TRUE,"STEEL";#N/A,#N/A,TRUE,"Door"}</definedName>
    <definedName name="김3_2" localSheetId="16" hidden="1">{#N/A,#N/A,TRUE,"Basic";#N/A,#N/A,TRUE,"EXT-TABLE";#N/A,#N/A,TRUE,"STEEL";#N/A,#N/A,TRUE,"INT-Table";#N/A,#N/A,TRUE,"STEEL";#N/A,#N/A,TRUE,"Door"}</definedName>
    <definedName name="김3_2" localSheetId="21" hidden="1">{#N/A,#N/A,TRUE,"Basic";#N/A,#N/A,TRUE,"EXT-TABLE";#N/A,#N/A,TRUE,"STEEL";#N/A,#N/A,TRUE,"INT-Table";#N/A,#N/A,TRUE,"STEEL";#N/A,#N/A,TRUE,"Door"}</definedName>
    <definedName name="김3_2" localSheetId="5" hidden="1">{#N/A,#N/A,TRUE,"Basic";#N/A,#N/A,TRUE,"EXT-TABLE";#N/A,#N/A,TRUE,"STEEL";#N/A,#N/A,TRUE,"INT-Table";#N/A,#N/A,TRUE,"STEEL";#N/A,#N/A,TRUE,"Door"}</definedName>
    <definedName name="김3_2" localSheetId="13" hidden="1">{#N/A,#N/A,TRUE,"Basic";#N/A,#N/A,TRUE,"EXT-TABLE";#N/A,#N/A,TRUE,"STEEL";#N/A,#N/A,TRUE,"INT-Table";#N/A,#N/A,TRUE,"STEEL";#N/A,#N/A,TRUE,"Door"}</definedName>
    <definedName name="김3_2" localSheetId="14" hidden="1">{#N/A,#N/A,TRUE,"Basic";#N/A,#N/A,TRUE,"EXT-TABLE";#N/A,#N/A,TRUE,"STEEL";#N/A,#N/A,TRUE,"INT-Table";#N/A,#N/A,TRUE,"STEEL";#N/A,#N/A,TRUE,"Door"}</definedName>
    <definedName name="김3_2" localSheetId="15" hidden="1">{#N/A,#N/A,TRUE,"Basic";#N/A,#N/A,TRUE,"EXT-TABLE";#N/A,#N/A,TRUE,"STEEL";#N/A,#N/A,TRUE,"INT-Table";#N/A,#N/A,TRUE,"STEEL";#N/A,#N/A,TRUE,"Door"}</definedName>
    <definedName name="김3_2" hidden="1">{#N/A,#N/A,TRUE,"Basic";#N/A,#N/A,TRUE,"EXT-TABLE";#N/A,#N/A,TRUE,"STEEL";#N/A,#N/A,TRUE,"INT-Table";#N/A,#N/A,TRUE,"STEEL";#N/A,#N/A,TRUE,"Door"}</definedName>
    <definedName name="김3_2_1" localSheetId="3" hidden="1">{#N/A,#N/A,TRUE,"Basic";#N/A,#N/A,TRUE,"EXT-TABLE";#N/A,#N/A,TRUE,"STEEL";#N/A,#N/A,TRUE,"INT-Table";#N/A,#N/A,TRUE,"STEEL";#N/A,#N/A,TRUE,"Door"}</definedName>
    <definedName name="김3_2_1" localSheetId="2" hidden="1">{#N/A,#N/A,TRUE,"Basic";#N/A,#N/A,TRUE,"EXT-TABLE";#N/A,#N/A,TRUE,"STEEL";#N/A,#N/A,TRUE,"INT-Table";#N/A,#N/A,TRUE,"STEEL";#N/A,#N/A,TRUE,"Door"}</definedName>
    <definedName name="김3_2_1" localSheetId="4" hidden="1">{#N/A,#N/A,TRUE,"Basic";#N/A,#N/A,TRUE,"EXT-TABLE";#N/A,#N/A,TRUE,"STEEL";#N/A,#N/A,TRUE,"INT-Table";#N/A,#N/A,TRUE,"STEEL";#N/A,#N/A,TRUE,"Door"}</definedName>
    <definedName name="김3_2_1" localSheetId="16" hidden="1">{#N/A,#N/A,TRUE,"Basic";#N/A,#N/A,TRUE,"EXT-TABLE";#N/A,#N/A,TRUE,"STEEL";#N/A,#N/A,TRUE,"INT-Table";#N/A,#N/A,TRUE,"STEEL";#N/A,#N/A,TRUE,"Door"}</definedName>
    <definedName name="김3_2_1" localSheetId="21" hidden="1">{#N/A,#N/A,TRUE,"Basic";#N/A,#N/A,TRUE,"EXT-TABLE";#N/A,#N/A,TRUE,"STEEL";#N/A,#N/A,TRUE,"INT-Table";#N/A,#N/A,TRUE,"STEEL";#N/A,#N/A,TRUE,"Door"}</definedName>
    <definedName name="김3_2_1" localSheetId="5" hidden="1">{#N/A,#N/A,TRUE,"Basic";#N/A,#N/A,TRUE,"EXT-TABLE";#N/A,#N/A,TRUE,"STEEL";#N/A,#N/A,TRUE,"INT-Table";#N/A,#N/A,TRUE,"STEEL";#N/A,#N/A,TRUE,"Door"}</definedName>
    <definedName name="김3_2_1" localSheetId="13" hidden="1">{#N/A,#N/A,TRUE,"Basic";#N/A,#N/A,TRUE,"EXT-TABLE";#N/A,#N/A,TRUE,"STEEL";#N/A,#N/A,TRUE,"INT-Table";#N/A,#N/A,TRUE,"STEEL";#N/A,#N/A,TRUE,"Door"}</definedName>
    <definedName name="김3_2_1" localSheetId="14" hidden="1">{#N/A,#N/A,TRUE,"Basic";#N/A,#N/A,TRUE,"EXT-TABLE";#N/A,#N/A,TRUE,"STEEL";#N/A,#N/A,TRUE,"INT-Table";#N/A,#N/A,TRUE,"STEEL";#N/A,#N/A,TRUE,"Door"}</definedName>
    <definedName name="김3_2_1" localSheetId="15" hidden="1">{#N/A,#N/A,TRUE,"Basic";#N/A,#N/A,TRUE,"EXT-TABLE";#N/A,#N/A,TRUE,"STEEL";#N/A,#N/A,TRUE,"INT-Table";#N/A,#N/A,TRUE,"STEEL";#N/A,#N/A,TRUE,"Door"}</definedName>
    <definedName name="김3_2_1" hidden="1">{#N/A,#N/A,TRUE,"Basic";#N/A,#N/A,TRUE,"EXT-TABLE";#N/A,#N/A,TRUE,"STEEL";#N/A,#N/A,TRUE,"INT-Table";#N/A,#N/A,TRUE,"STEEL";#N/A,#N/A,TRUE,"Door"}</definedName>
    <definedName name="김3_2_2" localSheetId="3" hidden="1">{#N/A,#N/A,TRUE,"Basic";#N/A,#N/A,TRUE,"EXT-TABLE";#N/A,#N/A,TRUE,"STEEL";#N/A,#N/A,TRUE,"INT-Table";#N/A,#N/A,TRUE,"STEEL";#N/A,#N/A,TRUE,"Door"}</definedName>
    <definedName name="김3_2_2" localSheetId="2" hidden="1">{#N/A,#N/A,TRUE,"Basic";#N/A,#N/A,TRUE,"EXT-TABLE";#N/A,#N/A,TRUE,"STEEL";#N/A,#N/A,TRUE,"INT-Table";#N/A,#N/A,TRUE,"STEEL";#N/A,#N/A,TRUE,"Door"}</definedName>
    <definedName name="김3_2_2" localSheetId="4" hidden="1">{#N/A,#N/A,TRUE,"Basic";#N/A,#N/A,TRUE,"EXT-TABLE";#N/A,#N/A,TRUE,"STEEL";#N/A,#N/A,TRUE,"INT-Table";#N/A,#N/A,TRUE,"STEEL";#N/A,#N/A,TRUE,"Door"}</definedName>
    <definedName name="김3_2_2" localSheetId="16" hidden="1">{#N/A,#N/A,TRUE,"Basic";#N/A,#N/A,TRUE,"EXT-TABLE";#N/A,#N/A,TRUE,"STEEL";#N/A,#N/A,TRUE,"INT-Table";#N/A,#N/A,TRUE,"STEEL";#N/A,#N/A,TRUE,"Door"}</definedName>
    <definedName name="김3_2_2" localSheetId="21" hidden="1">{#N/A,#N/A,TRUE,"Basic";#N/A,#N/A,TRUE,"EXT-TABLE";#N/A,#N/A,TRUE,"STEEL";#N/A,#N/A,TRUE,"INT-Table";#N/A,#N/A,TRUE,"STEEL";#N/A,#N/A,TRUE,"Door"}</definedName>
    <definedName name="김3_2_2" localSheetId="5" hidden="1">{#N/A,#N/A,TRUE,"Basic";#N/A,#N/A,TRUE,"EXT-TABLE";#N/A,#N/A,TRUE,"STEEL";#N/A,#N/A,TRUE,"INT-Table";#N/A,#N/A,TRUE,"STEEL";#N/A,#N/A,TRUE,"Door"}</definedName>
    <definedName name="김3_2_2" localSheetId="13" hidden="1">{#N/A,#N/A,TRUE,"Basic";#N/A,#N/A,TRUE,"EXT-TABLE";#N/A,#N/A,TRUE,"STEEL";#N/A,#N/A,TRUE,"INT-Table";#N/A,#N/A,TRUE,"STEEL";#N/A,#N/A,TRUE,"Door"}</definedName>
    <definedName name="김3_2_2" localSheetId="14" hidden="1">{#N/A,#N/A,TRUE,"Basic";#N/A,#N/A,TRUE,"EXT-TABLE";#N/A,#N/A,TRUE,"STEEL";#N/A,#N/A,TRUE,"INT-Table";#N/A,#N/A,TRUE,"STEEL";#N/A,#N/A,TRUE,"Door"}</definedName>
    <definedName name="김3_2_2" localSheetId="15" hidden="1">{#N/A,#N/A,TRUE,"Basic";#N/A,#N/A,TRUE,"EXT-TABLE";#N/A,#N/A,TRUE,"STEEL";#N/A,#N/A,TRUE,"INT-Table";#N/A,#N/A,TRUE,"STEEL";#N/A,#N/A,TRUE,"Door"}</definedName>
    <definedName name="김3_2_2" hidden="1">{#N/A,#N/A,TRUE,"Basic";#N/A,#N/A,TRUE,"EXT-TABLE";#N/A,#N/A,TRUE,"STEEL";#N/A,#N/A,TRUE,"INT-Table";#N/A,#N/A,TRUE,"STEEL";#N/A,#N/A,TRUE,"Door"}</definedName>
    <definedName name="김3_3" localSheetId="3" hidden="1">{#N/A,#N/A,TRUE,"Basic";#N/A,#N/A,TRUE,"EXT-TABLE";#N/A,#N/A,TRUE,"STEEL";#N/A,#N/A,TRUE,"INT-Table";#N/A,#N/A,TRUE,"STEEL";#N/A,#N/A,TRUE,"Door"}</definedName>
    <definedName name="김3_3" localSheetId="2" hidden="1">{#N/A,#N/A,TRUE,"Basic";#N/A,#N/A,TRUE,"EXT-TABLE";#N/A,#N/A,TRUE,"STEEL";#N/A,#N/A,TRUE,"INT-Table";#N/A,#N/A,TRUE,"STEEL";#N/A,#N/A,TRUE,"Door"}</definedName>
    <definedName name="김3_3" localSheetId="4" hidden="1">{#N/A,#N/A,TRUE,"Basic";#N/A,#N/A,TRUE,"EXT-TABLE";#N/A,#N/A,TRUE,"STEEL";#N/A,#N/A,TRUE,"INT-Table";#N/A,#N/A,TRUE,"STEEL";#N/A,#N/A,TRUE,"Door"}</definedName>
    <definedName name="김3_3" localSheetId="16" hidden="1">{#N/A,#N/A,TRUE,"Basic";#N/A,#N/A,TRUE,"EXT-TABLE";#N/A,#N/A,TRUE,"STEEL";#N/A,#N/A,TRUE,"INT-Table";#N/A,#N/A,TRUE,"STEEL";#N/A,#N/A,TRUE,"Door"}</definedName>
    <definedName name="김3_3" localSheetId="21" hidden="1">{#N/A,#N/A,TRUE,"Basic";#N/A,#N/A,TRUE,"EXT-TABLE";#N/A,#N/A,TRUE,"STEEL";#N/A,#N/A,TRUE,"INT-Table";#N/A,#N/A,TRUE,"STEEL";#N/A,#N/A,TRUE,"Door"}</definedName>
    <definedName name="김3_3" localSheetId="5" hidden="1">{#N/A,#N/A,TRUE,"Basic";#N/A,#N/A,TRUE,"EXT-TABLE";#N/A,#N/A,TRUE,"STEEL";#N/A,#N/A,TRUE,"INT-Table";#N/A,#N/A,TRUE,"STEEL";#N/A,#N/A,TRUE,"Door"}</definedName>
    <definedName name="김3_3" localSheetId="13" hidden="1">{#N/A,#N/A,TRUE,"Basic";#N/A,#N/A,TRUE,"EXT-TABLE";#N/A,#N/A,TRUE,"STEEL";#N/A,#N/A,TRUE,"INT-Table";#N/A,#N/A,TRUE,"STEEL";#N/A,#N/A,TRUE,"Door"}</definedName>
    <definedName name="김3_3" localSheetId="14" hidden="1">{#N/A,#N/A,TRUE,"Basic";#N/A,#N/A,TRUE,"EXT-TABLE";#N/A,#N/A,TRUE,"STEEL";#N/A,#N/A,TRUE,"INT-Table";#N/A,#N/A,TRUE,"STEEL";#N/A,#N/A,TRUE,"Door"}</definedName>
    <definedName name="김3_3" localSheetId="15" hidden="1">{#N/A,#N/A,TRUE,"Basic";#N/A,#N/A,TRUE,"EXT-TABLE";#N/A,#N/A,TRUE,"STEEL";#N/A,#N/A,TRUE,"INT-Table";#N/A,#N/A,TRUE,"STEEL";#N/A,#N/A,TRUE,"Door"}</definedName>
    <definedName name="김3_3" hidden="1">{#N/A,#N/A,TRUE,"Basic";#N/A,#N/A,TRUE,"EXT-TABLE";#N/A,#N/A,TRUE,"STEEL";#N/A,#N/A,TRUE,"INT-Table";#N/A,#N/A,TRUE,"STEEL";#N/A,#N/A,TRUE,"Door"}</definedName>
    <definedName name="김3_3_1" localSheetId="3" hidden="1">{#N/A,#N/A,TRUE,"Basic";#N/A,#N/A,TRUE,"EXT-TABLE";#N/A,#N/A,TRUE,"STEEL";#N/A,#N/A,TRUE,"INT-Table";#N/A,#N/A,TRUE,"STEEL";#N/A,#N/A,TRUE,"Door"}</definedName>
    <definedName name="김3_3_1" localSheetId="2" hidden="1">{#N/A,#N/A,TRUE,"Basic";#N/A,#N/A,TRUE,"EXT-TABLE";#N/A,#N/A,TRUE,"STEEL";#N/A,#N/A,TRUE,"INT-Table";#N/A,#N/A,TRUE,"STEEL";#N/A,#N/A,TRUE,"Door"}</definedName>
    <definedName name="김3_3_1" localSheetId="4" hidden="1">{#N/A,#N/A,TRUE,"Basic";#N/A,#N/A,TRUE,"EXT-TABLE";#N/A,#N/A,TRUE,"STEEL";#N/A,#N/A,TRUE,"INT-Table";#N/A,#N/A,TRUE,"STEEL";#N/A,#N/A,TRUE,"Door"}</definedName>
    <definedName name="김3_3_1" localSheetId="16" hidden="1">{#N/A,#N/A,TRUE,"Basic";#N/A,#N/A,TRUE,"EXT-TABLE";#N/A,#N/A,TRUE,"STEEL";#N/A,#N/A,TRUE,"INT-Table";#N/A,#N/A,TRUE,"STEEL";#N/A,#N/A,TRUE,"Door"}</definedName>
    <definedName name="김3_3_1" localSheetId="21" hidden="1">{#N/A,#N/A,TRUE,"Basic";#N/A,#N/A,TRUE,"EXT-TABLE";#N/A,#N/A,TRUE,"STEEL";#N/A,#N/A,TRUE,"INT-Table";#N/A,#N/A,TRUE,"STEEL";#N/A,#N/A,TRUE,"Door"}</definedName>
    <definedName name="김3_3_1" localSheetId="5" hidden="1">{#N/A,#N/A,TRUE,"Basic";#N/A,#N/A,TRUE,"EXT-TABLE";#N/A,#N/A,TRUE,"STEEL";#N/A,#N/A,TRUE,"INT-Table";#N/A,#N/A,TRUE,"STEEL";#N/A,#N/A,TRUE,"Door"}</definedName>
    <definedName name="김3_3_1" localSheetId="13" hidden="1">{#N/A,#N/A,TRUE,"Basic";#N/A,#N/A,TRUE,"EXT-TABLE";#N/A,#N/A,TRUE,"STEEL";#N/A,#N/A,TRUE,"INT-Table";#N/A,#N/A,TRUE,"STEEL";#N/A,#N/A,TRUE,"Door"}</definedName>
    <definedName name="김3_3_1" localSheetId="14" hidden="1">{#N/A,#N/A,TRUE,"Basic";#N/A,#N/A,TRUE,"EXT-TABLE";#N/A,#N/A,TRUE,"STEEL";#N/A,#N/A,TRUE,"INT-Table";#N/A,#N/A,TRUE,"STEEL";#N/A,#N/A,TRUE,"Door"}</definedName>
    <definedName name="김3_3_1" localSheetId="15" hidden="1">{#N/A,#N/A,TRUE,"Basic";#N/A,#N/A,TRUE,"EXT-TABLE";#N/A,#N/A,TRUE,"STEEL";#N/A,#N/A,TRUE,"INT-Table";#N/A,#N/A,TRUE,"STEEL";#N/A,#N/A,TRUE,"Door"}</definedName>
    <definedName name="김3_3_1" hidden="1">{#N/A,#N/A,TRUE,"Basic";#N/A,#N/A,TRUE,"EXT-TABLE";#N/A,#N/A,TRUE,"STEEL";#N/A,#N/A,TRUE,"INT-Table";#N/A,#N/A,TRUE,"STEEL";#N/A,#N/A,TRUE,"Door"}</definedName>
    <definedName name="김3_3_2" localSheetId="3" hidden="1">{#N/A,#N/A,TRUE,"Basic";#N/A,#N/A,TRUE,"EXT-TABLE";#N/A,#N/A,TRUE,"STEEL";#N/A,#N/A,TRUE,"INT-Table";#N/A,#N/A,TRUE,"STEEL";#N/A,#N/A,TRUE,"Door"}</definedName>
    <definedName name="김3_3_2" localSheetId="2" hidden="1">{#N/A,#N/A,TRUE,"Basic";#N/A,#N/A,TRUE,"EXT-TABLE";#N/A,#N/A,TRUE,"STEEL";#N/A,#N/A,TRUE,"INT-Table";#N/A,#N/A,TRUE,"STEEL";#N/A,#N/A,TRUE,"Door"}</definedName>
    <definedName name="김3_3_2" localSheetId="4" hidden="1">{#N/A,#N/A,TRUE,"Basic";#N/A,#N/A,TRUE,"EXT-TABLE";#N/A,#N/A,TRUE,"STEEL";#N/A,#N/A,TRUE,"INT-Table";#N/A,#N/A,TRUE,"STEEL";#N/A,#N/A,TRUE,"Door"}</definedName>
    <definedName name="김3_3_2" localSheetId="16" hidden="1">{#N/A,#N/A,TRUE,"Basic";#N/A,#N/A,TRUE,"EXT-TABLE";#N/A,#N/A,TRUE,"STEEL";#N/A,#N/A,TRUE,"INT-Table";#N/A,#N/A,TRUE,"STEEL";#N/A,#N/A,TRUE,"Door"}</definedName>
    <definedName name="김3_3_2" localSheetId="21" hidden="1">{#N/A,#N/A,TRUE,"Basic";#N/A,#N/A,TRUE,"EXT-TABLE";#N/A,#N/A,TRUE,"STEEL";#N/A,#N/A,TRUE,"INT-Table";#N/A,#N/A,TRUE,"STEEL";#N/A,#N/A,TRUE,"Door"}</definedName>
    <definedName name="김3_3_2" localSheetId="5" hidden="1">{#N/A,#N/A,TRUE,"Basic";#N/A,#N/A,TRUE,"EXT-TABLE";#N/A,#N/A,TRUE,"STEEL";#N/A,#N/A,TRUE,"INT-Table";#N/A,#N/A,TRUE,"STEEL";#N/A,#N/A,TRUE,"Door"}</definedName>
    <definedName name="김3_3_2" localSheetId="13" hidden="1">{#N/A,#N/A,TRUE,"Basic";#N/A,#N/A,TRUE,"EXT-TABLE";#N/A,#N/A,TRUE,"STEEL";#N/A,#N/A,TRUE,"INT-Table";#N/A,#N/A,TRUE,"STEEL";#N/A,#N/A,TRUE,"Door"}</definedName>
    <definedName name="김3_3_2" localSheetId="14" hidden="1">{#N/A,#N/A,TRUE,"Basic";#N/A,#N/A,TRUE,"EXT-TABLE";#N/A,#N/A,TRUE,"STEEL";#N/A,#N/A,TRUE,"INT-Table";#N/A,#N/A,TRUE,"STEEL";#N/A,#N/A,TRUE,"Door"}</definedName>
    <definedName name="김3_3_2" localSheetId="15" hidden="1">{#N/A,#N/A,TRUE,"Basic";#N/A,#N/A,TRUE,"EXT-TABLE";#N/A,#N/A,TRUE,"STEEL";#N/A,#N/A,TRUE,"INT-Table";#N/A,#N/A,TRUE,"STEEL";#N/A,#N/A,TRUE,"Door"}</definedName>
    <definedName name="김3_3_2" hidden="1">{#N/A,#N/A,TRUE,"Basic";#N/A,#N/A,TRUE,"EXT-TABLE";#N/A,#N/A,TRUE,"STEEL";#N/A,#N/A,TRUE,"INT-Table";#N/A,#N/A,TRUE,"STEEL";#N/A,#N/A,TRUE,"Door"}</definedName>
    <definedName name="김3_4" localSheetId="3" hidden="1">{#N/A,#N/A,TRUE,"Basic";#N/A,#N/A,TRUE,"EXT-TABLE";#N/A,#N/A,TRUE,"STEEL";#N/A,#N/A,TRUE,"INT-Table";#N/A,#N/A,TRUE,"STEEL";#N/A,#N/A,TRUE,"Door"}</definedName>
    <definedName name="김3_4" localSheetId="2" hidden="1">{#N/A,#N/A,TRUE,"Basic";#N/A,#N/A,TRUE,"EXT-TABLE";#N/A,#N/A,TRUE,"STEEL";#N/A,#N/A,TRUE,"INT-Table";#N/A,#N/A,TRUE,"STEEL";#N/A,#N/A,TRUE,"Door"}</definedName>
    <definedName name="김3_4" localSheetId="4" hidden="1">{#N/A,#N/A,TRUE,"Basic";#N/A,#N/A,TRUE,"EXT-TABLE";#N/A,#N/A,TRUE,"STEEL";#N/A,#N/A,TRUE,"INT-Table";#N/A,#N/A,TRUE,"STEEL";#N/A,#N/A,TRUE,"Door"}</definedName>
    <definedName name="김3_4" localSheetId="16" hidden="1">{#N/A,#N/A,TRUE,"Basic";#N/A,#N/A,TRUE,"EXT-TABLE";#N/A,#N/A,TRUE,"STEEL";#N/A,#N/A,TRUE,"INT-Table";#N/A,#N/A,TRUE,"STEEL";#N/A,#N/A,TRUE,"Door"}</definedName>
    <definedName name="김3_4" localSheetId="21" hidden="1">{#N/A,#N/A,TRUE,"Basic";#N/A,#N/A,TRUE,"EXT-TABLE";#N/A,#N/A,TRUE,"STEEL";#N/A,#N/A,TRUE,"INT-Table";#N/A,#N/A,TRUE,"STEEL";#N/A,#N/A,TRUE,"Door"}</definedName>
    <definedName name="김3_4" localSheetId="5" hidden="1">{#N/A,#N/A,TRUE,"Basic";#N/A,#N/A,TRUE,"EXT-TABLE";#N/A,#N/A,TRUE,"STEEL";#N/A,#N/A,TRUE,"INT-Table";#N/A,#N/A,TRUE,"STEEL";#N/A,#N/A,TRUE,"Door"}</definedName>
    <definedName name="김3_4" localSheetId="13" hidden="1">{#N/A,#N/A,TRUE,"Basic";#N/A,#N/A,TRUE,"EXT-TABLE";#N/A,#N/A,TRUE,"STEEL";#N/A,#N/A,TRUE,"INT-Table";#N/A,#N/A,TRUE,"STEEL";#N/A,#N/A,TRUE,"Door"}</definedName>
    <definedName name="김3_4" localSheetId="14" hidden="1">{#N/A,#N/A,TRUE,"Basic";#N/A,#N/A,TRUE,"EXT-TABLE";#N/A,#N/A,TRUE,"STEEL";#N/A,#N/A,TRUE,"INT-Table";#N/A,#N/A,TRUE,"STEEL";#N/A,#N/A,TRUE,"Door"}</definedName>
    <definedName name="김3_4" localSheetId="15" hidden="1">{#N/A,#N/A,TRUE,"Basic";#N/A,#N/A,TRUE,"EXT-TABLE";#N/A,#N/A,TRUE,"STEEL";#N/A,#N/A,TRUE,"INT-Table";#N/A,#N/A,TRUE,"STEEL";#N/A,#N/A,TRUE,"Door"}</definedName>
    <definedName name="김3_4" hidden="1">{#N/A,#N/A,TRUE,"Basic";#N/A,#N/A,TRUE,"EXT-TABLE";#N/A,#N/A,TRUE,"STEEL";#N/A,#N/A,TRUE,"INT-Table";#N/A,#N/A,TRUE,"STEEL";#N/A,#N/A,TRUE,"Door"}</definedName>
    <definedName name="김3_4_1" localSheetId="3" hidden="1">{#N/A,#N/A,TRUE,"Basic";#N/A,#N/A,TRUE,"EXT-TABLE";#N/A,#N/A,TRUE,"STEEL";#N/A,#N/A,TRUE,"INT-Table";#N/A,#N/A,TRUE,"STEEL";#N/A,#N/A,TRUE,"Door"}</definedName>
    <definedName name="김3_4_1" localSheetId="2" hidden="1">{#N/A,#N/A,TRUE,"Basic";#N/A,#N/A,TRUE,"EXT-TABLE";#N/A,#N/A,TRUE,"STEEL";#N/A,#N/A,TRUE,"INT-Table";#N/A,#N/A,TRUE,"STEEL";#N/A,#N/A,TRUE,"Door"}</definedName>
    <definedName name="김3_4_1" localSheetId="4" hidden="1">{#N/A,#N/A,TRUE,"Basic";#N/A,#N/A,TRUE,"EXT-TABLE";#N/A,#N/A,TRUE,"STEEL";#N/A,#N/A,TRUE,"INT-Table";#N/A,#N/A,TRUE,"STEEL";#N/A,#N/A,TRUE,"Door"}</definedName>
    <definedName name="김3_4_1" localSheetId="16" hidden="1">{#N/A,#N/A,TRUE,"Basic";#N/A,#N/A,TRUE,"EXT-TABLE";#N/A,#N/A,TRUE,"STEEL";#N/A,#N/A,TRUE,"INT-Table";#N/A,#N/A,TRUE,"STEEL";#N/A,#N/A,TRUE,"Door"}</definedName>
    <definedName name="김3_4_1" localSheetId="21" hidden="1">{#N/A,#N/A,TRUE,"Basic";#N/A,#N/A,TRUE,"EXT-TABLE";#N/A,#N/A,TRUE,"STEEL";#N/A,#N/A,TRUE,"INT-Table";#N/A,#N/A,TRUE,"STEEL";#N/A,#N/A,TRUE,"Door"}</definedName>
    <definedName name="김3_4_1" localSheetId="5" hidden="1">{#N/A,#N/A,TRUE,"Basic";#N/A,#N/A,TRUE,"EXT-TABLE";#N/A,#N/A,TRUE,"STEEL";#N/A,#N/A,TRUE,"INT-Table";#N/A,#N/A,TRUE,"STEEL";#N/A,#N/A,TRUE,"Door"}</definedName>
    <definedName name="김3_4_1" localSheetId="13" hidden="1">{#N/A,#N/A,TRUE,"Basic";#N/A,#N/A,TRUE,"EXT-TABLE";#N/A,#N/A,TRUE,"STEEL";#N/A,#N/A,TRUE,"INT-Table";#N/A,#N/A,TRUE,"STEEL";#N/A,#N/A,TRUE,"Door"}</definedName>
    <definedName name="김3_4_1" localSheetId="14" hidden="1">{#N/A,#N/A,TRUE,"Basic";#N/A,#N/A,TRUE,"EXT-TABLE";#N/A,#N/A,TRUE,"STEEL";#N/A,#N/A,TRUE,"INT-Table";#N/A,#N/A,TRUE,"STEEL";#N/A,#N/A,TRUE,"Door"}</definedName>
    <definedName name="김3_4_1" localSheetId="15" hidden="1">{#N/A,#N/A,TRUE,"Basic";#N/A,#N/A,TRUE,"EXT-TABLE";#N/A,#N/A,TRUE,"STEEL";#N/A,#N/A,TRUE,"INT-Table";#N/A,#N/A,TRUE,"STEEL";#N/A,#N/A,TRUE,"Door"}</definedName>
    <definedName name="김3_4_1" hidden="1">{#N/A,#N/A,TRUE,"Basic";#N/A,#N/A,TRUE,"EXT-TABLE";#N/A,#N/A,TRUE,"STEEL";#N/A,#N/A,TRUE,"INT-Table";#N/A,#N/A,TRUE,"STEEL";#N/A,#N/A,TRUE,"Door"}</definedName>
    <definedName name="김3_4_2" localSheetId="3" hidden="1">{#N/A,#N/A,TRUE,"Basic";#N/A,#N/A,TRUE,"EXT-TABLE";#N/A,#N/A,TRUE,"STEEL";#N/A,#N/A,TRUE,"INT-Table";#N/A,#N/A,TRUE,"STEEL";#N/A,#N/A,TRUE,"Door"}</definedName>
    <definedName name="김3_4_2" localSheetId="2" hidden="1">{#N/A,#N/A,TRUE,"Basic";#N/A,#N/A,TRUE,"EXT-TABLE";#N/A,#N/A,TRUE,"STEEL";#N/A,#N/A,TRUE,"INT-Table";#N/A,#N/A,TRUE,"STEEL";#N/A,#N/A,TRUE,"Door"}</definedName>
    <definedName name="김3_4_2" localSheetId="4" hidden="1">{#N/A,#N/A,TRUE,"Basic";#N/A,#N/A,TRUE,"EXT-TABLE";#N/A,#N/A,TRUE,"STEEL";#N/A,#N/A,TRUE,"INT-Table";#N/A,#N/A,TRUE,"STEEL";#N/A,#N/A,TRUE,"Door"}</definedName>
    <definedName name="김3_4_2" localSheetId="16" hidden="1">{#N/A,#N/A,TRUE,"Basic";#N/A,#N/A,TRUE,"EXT-TABLE";#N/A,#N/A,TRUE,"STEEL";#N/A,#N/A,TRUE,"INT-Table";#N/A,#N/A,TRUE,"STEEL";#N/A,#N/A,TRUE,"Door"}</definedName>
    <definedName name="김3_4_2" localSheetId="21" hidden="1">{#N/A,#N/A,TRUE,"Basic";#N/A,#N/A,TRUE,"EXT-TABLE";#N/A,#N/A,TRUE,"STEEL";#N/A,#N/A,TRUE,"INT-Table";#N/A,#N/A,TRUE,"STEEL";#N/A,#N/A,TRUE,"Door"}</definedName>
    <definedName name="김3_4_2" localSheetId="5" hidden="1">{#N/A,#N/A,TRUE,"Basic";#N/A,#N/A,TRUE,"EXT-TABLE";#N/A,#N/A,TRUE,"STEEL";#N/A,#N/A,TRUE,"INT-Table";#N/A,#N/A,TRUE,"STEEL";#N/A,#N/A,TRUE,"Door"}</definedName>
    <definedName name="김3_4_2" localSheetId="13" hidden="1">{#N/A,#N/A,TRUE,"Basic";#N/A,#N/A,TRUE,"EXT-TABLE";#N/A,#N/A,TRUE,"STEEL";#N/A,#N/A,TRUE,"INT-Table";#N/A,#N/A,TRUE,"STEEL";#N/A,#N/A,TRUE,"Door"}</definedName>
    <definedName name="김3_4_2" localSheetId="14" hidden="1">{#N/A,#N/A,TRUE,"Basic";#N/A,#N/A,TRUE,"EXT-TABLE";#N/A,#N/A,TRUE,"STEEL";#N/A,#N/A,TRUE,"INT-Table";#N/A,#N/A,TRUE,"STEEL";#N/A,#N/A,TRUE,"Door"}</definedName>
    <definedName name="김3_4_2" localSheetId="15" hidden="1">{#N/A,#N/A,TRUE,"Basic";#N/A,#N/A,TRUE,"EXT-TABLE";#N/A,#N/A,TRUE,"STEEL";#N/A,#N/A,TRUE,"INT-Table";#N/A,#N/A,TRUE,"STEEL";#N/A,#N/A,TRUE,"Door"}</definedName>
    <definedName name="김3_4_2" hidden="1">{#N/A,#N/A,TRUE,"Basic";#N/A,#N/A,TRUE,"EXT-TABLE";#N/A,#N/A,TRUE,"STEEL";#N/A,#N/A,TRUE,"INT-Table";#N/A,#N/A,TRUE,"STEEL";#N/A,#N/A,TRUE,"Door"}</definedName>
    <definedName name="김3_5" localSheetId="3" hidden="1">{#N/A,#N/A,TRUE,"Basic";#N/A,#N/A,TRUE,"EXT-TABLE";#N/A,#N/A,TRUE,"STEEL";#N/A,#N/A,TRUE,"INT-Table";#N/A,#N/A,TRUE,"STEEL";#N/A,#N/A,TRUE,"Door"}</definedName>
    <definedName name="김3_5" localSheetId="2" hidden="1">{#N/A,#N/A,TRUE,"Basic";#N/A,#N/A,TRUE,"EXT-TABLE";#N/A,#N/A,TRUE,"STEEL";#N/A,#N/A,TRUE,"INT-Table";#N/A,#N/A,TRUE,"STEEL";#N/A,#N/A,TRUE,"Door"}</definedName>
    <definedName name="김3_5" localSheetId="4" hidden="1">{#N/A,#N/A,TRUE,"Basic";#N/A,#N/A,TRUE,"EXT-TABLE";#N/A,#N/A,TRUE,"STEEL";#N/A,#N/A,TRUE,"INT-Table";#N/A,#N/A,TRUE,"STEEL";#N/A,#N/A,TRUE,"Door"}</definedName>
    <definedName name="김3_5" localSheetId="16" hidden="1">{#N/A,#N/A,TRUE,"Basic";#N/A,#N/A,TRUE,"EXT-TABLE";#N/A,#N/A,TRUE,"STEEL";#N/A,#N/A,TRUE,"INT-Table";#N/A,#N/A,TRUE,"STEEL";#N/A,#N/A,TRUE,"Door"}</definedName>
    <definedName name="김3_5" localSheetId="21" hidden="1">{#N/A,#N/A,TRUE,"Basic";#N/A,#N/A,TRUE,"EXT-TABLE";#N/A,#N/A,TRUE,"STEEL";#N/A,#N/A,TRUE,"INT-Table";#N/A,#N/A,TRUE,"STEEL";#N/A,#N/A,TRUE,"Door"}</definedName>
    <definedName name="김3_5" localSheetId="5" hidden="1">{#N/A,#N/A,TRUE,"Basic";#N/A,#N/A,TRUE,"EXT-TABLE";#N/A,#N/A,TRUE,"STEEL";#N/A,#N/A,TRUE,"INT-Table";#N/A,#N/A,TRUE,"STEEL";#N/A,#N/A,TRUE,"Door"}</definedName>
    <definedName name="김3_5" localSheetId="13" hidden="1">{#N/A,#N/A,TRUE,"Basic";#N/A,#N/A,TRUE,"EXT-TABLE";#N/A,#N/A,TRUE,"STEEL";#N/A,#N/A,TRUE,"INT-Table";#N/A,#N/A,TRUE,"STEEL";#N/A,#N/A,TRUE,"Door"}</definedName>
    <definedName name="김3_5" localSheetId="14" hidden="1">{#N/A,#N/A,TRUE,"Basic";#N/A,#N/A,TRUE,"EXT-TABLE";#N/A,#N/A,TRUE,"STEEL";#N/A,#N/A,TRUE,"INT-Table";#N/A,#N/A,TRUE,"STEEL";#N/A,#N/A,TRUE,"Door"}</definedName>
    <definedName name="김3_5" localSheetId="15" hidden="1">{#N/A,#N/A,TRUE,"Basic";#N/A,#N/A,TRUE,"EXT-TABLE";#N/A,#N/A,TRUE,"STEEL";#N/A,#N/A,TRUE,"INT-Table";#N/A,#N/A,TRUE,"STEEL";#N/A,#N/A,TRUE,"Door"}</definedName>
    <definedName name="김3_5" hidden="1">{#N/A,#N/A,TRUE,"Basic";#N/A,#N/A,TRUE,"EXT-TABLE";#N/A,#N/A,TRUE,"STEEL";#N/A,#N/A,TRUE,"INT-Table";#N/A,#N/A,TRUE,"STEEL";#N/A,#N/A,TRUE,"Door"}</definedName>
    <definedName name="김3_5_1" localSheetId="3" hidden="1">{#N/A,#N/A,TRUE,"Basic";#N/A,#N/A,TRUE,"EXT-TABLE";#N/A,#N/A,TRUE,"STEEL";#N/A,#N/A,TRUE,"INT-Table";#N/A,#N/A,TRUE,"STEEL";#N/A,#N/A,TRUE,"Door"}</definedName>
    <definedName name="김3_5_1" localSheetId="2" hidden="1">{#N/A,#N/A,TRUE,"Basic";#N/A,#N/A,TRUE,"EXT-TABLE";#N/A,#N/A,TRUE,"STEEL";#N/A,#N/A,TRUE,"INT-Table";#N/A,#N/A,TRUE,"STEEL";#N/A,#N/A,TRUE,"Door"}</definedName>
    <definedName name="김3_5_1" localSheetId="4" hidden="1">{#N/A,#N/A,TRUE,"Basic";#N/A,#N/A,TRUE,"EXT-TABLE";#N/A,#N/A,TRUE,"STEEL";#N/A,#N/A,TRUE,"INT-Table";#N/A,#N/A,TRUE,"STEEL";#N/A,#N/A,TRUE,"Door"}</definedName>
    <definedName name="김3_5_1" localSheetId="16" hidden="1">{#N/A,#N/A,TRUE,"Basic";#N/A,#N/A,TRUE,"EXT-TABLE";#N/A,#N/A,TRUE,"STEEL";#N/A,#N/A,TRUE,"INT-Table";#N/A,#N/A,TRUE,"STEEL";#N/A,#N/A,TRUE,"Door"}</definedName>
    <definedName name="김3_5_1" localSheetId="21" hidden="1">{#N/A,#N/A,TRUE,"Basic";#N/A,#N/A,TRUE,"EXT-TABLE";#N/A,#N/A,TRUE,"STEEL";#N/A,#N/A,TRUE,"INT-Table";#N/A,#N/A,TRUE,"STEEL";#N/A,#N/A,TRUE,"Door"}</definedName>
    <definedName name="김3_5_1" localSheetId="5" hidden="1">{#N/A,#N/A,TRUE,"Basic";#N/A,#N/A,TRUE,"EXT-TABLE";#N/A,#N/A,TRUE,"STEEL";#N/A,#N/A,TRUE,"INT-Table";#N/A,#N/A,TRUE,"STEEL";#N/A,#N/A,TRUE,"Door"}</definedName>
    <definedName name="김3_5_1" localSheetId="13" hidden="1">{#N/A,#N/A,TRUE,"Basic";#N/A,#N/A,TRUE,"EXT-TABLE";#N/A,#N/A,TRUE,"STEEL";#N/A,#N/A,TRUE,"INT-Table";#N/A,#N/A,TRUE,"STEEL";#N/A,#N/A,TRUE,"Door"}</definedName>
    <definedName name="김3_5_1" localSheetId="14" hidden="1">{#N/A,#N/A,TRUE,"Basic";#N/A,#N/A,TRUE,"EXT-TABLE";#N/A,#N/A,TRUE,"STEEL";#N/A,#N/A,TRUE,"INT-Table";#N/A,#N/A,TRUE,"STEEL";#N/A,#N/A,TRUE,"Door"}</definedName>
    <definedName name="김3_5_1" localSheetId="15" hidden="1">{#N/A,#N/A,TRUE,"Basic";#N/A,#N/A,TRUE,"EXT-TABLE";#N/A,#N/A,TRUE,"STEEL";#N/A,#N/A,TRUE,"INT-Table";#N/A,#N/A,TRUE,"STEEL";#N/A,#N/A,TRUE,"Door"}</definedName>
    <definedName name="김3_5_1" hidden="1">{#N/A,#N/A,TRUE,"Basic";#N/A,#N/A,TRUE,"EXT-TABLE";#N/A,#N/A,TRUE,"STEEL";#N/A,#N/A,TRUE,"INT-Table";#N/A,#N/A,TRUE,"STEEL";#N/A,#N/A,TRUE,"Door"}</definedName>
    <definedName name="김3_5_2" localSheetId="3" hidden="1">{#N/A,#N/A,TRUE,"Basic";#N/A,#N/A,TRUE,"EXT-TABLE";#N/A,#N/A,TRUE,"STEEL";#N/A,#N/A,TRUE,"INT-Table";#N/A,#N/A,TRUE,"STEEL";#N/A,#N/A,TRUE,"Door"}</definedName>
    <definedName name="김3_5_2" localSheetId="2" hidden="1">{#N/A,#N/A,TRUE,"Basic";#N/A,#N/A,TRUE,"EXT-TABLE";#N/A,#N/A,TRUE,"STEEL";#N/A,#N/A,TRUE,"INT-Table";#N/A,#N/A,TRUE,"STEEL";#N/A,#N/A,TRUE,"Door"}</definedName>
    <definedName name="김3_5_2" localSheetId="4" hidden="1">{#N/A,#N/A,TRUE,"Basic";#N/A,#N/A,TRUE,"EXT-TABLE";#N/A,#N/A,TRUE,"STEEL";#N/A,#N/A,TRUE,"INT-Table";#N/A,#N/A,TRUE,"STEEL";#N/A,#N/A,TRUE,"Door"}</definedName>
    <definedName name="김3_5_2" localSheetId="16" hidden="1">{#N/A,#N/A,TRUE,"Basic";#N/A,#N/A,TRUE,"EXT-TABLE";#N/A,#N/A,TRUE,"STEEL";#N/A,#N/A,TRUE,"INT-Table";#N/A,#N/A,TRUE,"STEEL";#N/A,#N/A,TRUE,"Door"}</definedName>
    <definedName name="김3_5_2" localSheetId="21" hidden="1">{#N/A,#N/A,TRUE,"Basic";#N/A,#N/A,TRUE,"EXT-TABLE";#N/A,#N/A,TRUE,"STEEL";#N/A,#N/A,TRUE,"INT-Table";#N/A,#N/A,TRUE,"STEEL";#N/A,#N/A,TRUE,"Door"}</definedName>
    <definedName name="김3_5_2" localSheetId="5" hidden="1">{#N/A,#N/A,TRUE,"Basic";#N/A,#N/A,TRUE,"EXT-TABLE";#N/A,#N/A,TRUE,"STEEL";#N/A,#N/A,TRUE,"INT-Table";#N/A,#N/A,TRUE,"STEEL";#N/A,#N/A,TRUE,"Door"}</definedName>
    <definedName name="김3_5_2" localSheetId="13" hidden="1">{#N/A,#N/A,TRUE,"Basic";#N/A,#N/A,TRUE,"EXT-TABLE";#N/A,#N/A,TRUE,"STEEL";#N/A,#N/A,TRUE,"INT-Table";#N/A,#N/A,TRUE,"STEEL";#N/A,#N/A,TRUE,"Door"}</definedName>
    <definedName name="김3_5_2" localSheetId="14" hidden="1">{#N/A,#N/A,TRUE,"Basic";#N/A,#N/A,TRUE,"EXT-TABLE";#N/A,#N/A,TRUE,"STEEL";#N/A,#N/A,TRUE,"INT-Table";#N/A,#N/A,TRUE,"STEEL";#N/A,#N/A,TRUE,"Door"}</definedName>
    <definedName name="김3_5_2" localSheetId="15" hidden="1">{#N/A,#N/A,TRUE,"Basic";#N/A,#N/A,TRUE,"EXT-TABLE";#N/A,#N/A,TRUE,"STEEL";#N/A,#N/A,TRUE,"INT-Table";#N/A,#N/A,TRUE,"STEEL";#N/A,#N/A,TRUE,"Door"}</definedName>
    <definedName name="김3_5_2" hidden="1">{#N/A,#N/A,TRUE,"Basic";#N/A,#N/A,TRUE,"EXT-TABLE";#N/A,#N/A,TRUE,"STEEL";#N/A,#N/A,TRUE,"INT-Table";#N/A,#N/A,TRUE,"STEEL";#N/A,#N/A,TRUE,"Door"}</definedName>
    <definedName name="ㄳ" localSheetId="3" hidden="1">{#N/A,#N/A,FALSE,"단가표지"}</definedName>
    <definedName name="ㄳ" localSheetId="2" hidden="1">{#N/A,#N/A,FALSE,"단가표지"}</definedName>
    <definedName name="ㄳ" localSheetId="4" hidden="1">{#N/A,#N/A,FALSE,"단가표지"}</definedName>
    <definedName name="ㄳ" localSheetId="16" hidden="1">{#N/A,#N/A,FALSE,"단가표지"}</definedName>
    <definedName name="ㄳ" localSheetId="21" hidden="1">{#N/A,#N/A,FALSE,"단가표지"}</definedName>
    <definedName name="ㄳ" localSheetId="5" hidden="1">{#N/A,#N/A,FALSE,"단가표지"}</definedName>
    <definedName name="ㄳ" localSheetId="13" hidden="1">{#N/A,#N/A,FALSE,"단가표지"}</definedName>
    <definedName name="ㄳ" localSheetId="14" hidden="1">{#N/A,#N/A,FALSE,"단가표지"}</definedName>
    <definedName name="ㄳ" localSheetId="15" hidden="1">{#N/A,#N/A,FALSE,"단가표지"}</definedName>
    <definedName name="ㄳ" hidden="1">{#N/A,#N/A,FALSE,"단가표지"}</definedName>
    <definedName name="ㄴ" localSheetId="3" hidden="1">{"'장비'!$A$3:$M$12"}</definedName>
    <definedName name="ㄴ" localSheetId="2" hidden="1">{"'장비'!$A$3:$M$12"}</definedName>
    <definedName name="ㄴ" localSheetId="4" hidden="1">{"'장비'!$A$3:$M$12"}</definedName>
    <definedName name="ㄴ" localSheetId="16" hidden="1">{"'장비'!$A$3:$M$12"}</definedName>
    <definedName name="ㄴ" localSheetId="21" hidden="1">{"'장비'!$A$3:$M$12"}</definedName>
    <definedName name="ㄴ" localSheetId="5" hidden="1">{"'장비'!$A$3:$M$12"}</definedName>
    <definedName name="ㄴ" localSheetId="13" hidden="1">{"'장비'!$A$3:$M$12"}</definedName>
    <definedName name="ㄴ" localSheetId="14" hidden="1">{"'장비'!$A$3:$M$12"}</definedName>
    <definedName name="ㄴ" localSheetId="15" hidden="1">{"'장비'!$A$3:$M$12"}</definedName>
    <definedName name="ㄴ" hidden="1">{"'장비'!$A$3:$M$12"}</definedName>
    <definedName name="ㄴㄴ" localSheetId="3" hidden="1">{#N/A,#N/A,FALSE,"표지목차"}</definedName>
    <definedName name="ㄴㄴ" localSheetId="2" hidden="1">{#N/A,#N/A,FALSE,"표지목차"}</definedName>
    <definedName name="ㄴㄴ" localSheetId="4" hidden="1">{#N/A,#N/A,FALSE,"표지목차"}</definedName>
    <definedName name="ㄴㄴ" localSheetId="16" hidden="1">{#N/A,#N/A,FALSE,"표지목차"}</definedName>
    <definedName name="ㄴㄴ" localSheetId="21" hidden="1">{#N/A,#N/A,FALSE,"표지목차"}</definedName>
    <definedName name="ㄴㄴ" localSheetId="5" hidden="1">{#N/A,#N/A,FALSE,"표지목차"}</definedName>
    <definedName name="ㄴㄴ" localSheetId="13" hidden="1">{#N/A,#N/A,FALSE,"표지목차"}</definedName>
    <definedName name="ㄴㄴ" localSheetId="14" hidden="1">{#N/A,#N/A,FALSE,"표지목차"}</definedName>
    <definedName name="ㄴㄴ" localSheetId="15" hidden="1">{#N/A,#N/A,FALSE,"표지목차"}</definedName>
    <definedName name="ㄴㄴ" hidden="1">{#N/A,#N/A,FALSE,"표지목차"}</definedName>
    <definedName name="ㄴㄴㄴ" localSheetId="3" hidden="1">{#N/A,#N/A,FALSE,"포장2"}</definedName>
    <definedName name="ㄴㄴㄴ" localSheetId="2" hidden="1">{#N/A,#N/A,FALSE,"포장2"}</definedName>
    <definedName name="ㄴㄴㄴ" localSheetId="4" hidden="1">{#N/A,#N/A,FALSE,"포장2"}</definedName>
    <definedName name="ㄴㄴㄴ" localSheetId="16" hidden="1">{#N/A,#N/A,FALSE,"포장2"}</definedName>
    <definedName name="ㄴㄴㄴ" localSheetId="21" hidden="1">{#N/A,#N/A,FALSE,"포장2"}</definedName>
    <definedName name="ㄴㄴㄴ" localSheetId="5" hidden="1">{#N/A,#N/A,FALSE,"포장2"}</definedName>
    <definedName name="ㄴㄴㄴ" localSheetId="13" hidden="1">{#N/A,#N/A,FALSE,"포장2"}</definedName>
    <definedName name="ㄴㄴㄴ" localSheetId="14" hidden="1">{#N/A,#N/A,FALSE,"포장2"}</definedName>
    <definedName name="ㄴㄴㄴ" localSheetId="15" hidden="1">{#N/A,#N/A,FALSE,"포장2"}</definedName>
    <definedName name="ㄴㄴㄴ" hidden="1">{#N/A,#N/A,FALSE,"포장2"}</definedName>
    <definedName name="ㄴㄹㄴㄹ" localSheetId="3" hidden="1">{#N/A,#N/A,FALSE,"혼합골재"}</definedName>
    <definedName name="ㄴㄹㄴㄹ" localSheetId="2" hidden="1">{#N/A,#N/A,FALSE,"혼합골재"}</definedName>
    <definedName name="ㄴㄹㄴㄹ" localSheetId="4" hidden="1">{#N/A,#N/A,FALSE,"혼합골재"}</definedName>
    <definedName name="ㄴㄹㄴㄹ" localSheetId="16" hidden="1">{#N/A,#N/A,FALSE,"혼합골재"}</definedName>
    <definedName name="ㄴㄹㄴㄹ" localSheetId="21" hidden="1">{#N/A,#N/A,FALSE,"혼합골재"}</definedName>
    <definedName name="ㄴㄹㄴㄹ" localSheetId="5" hidden="1">{#N/A,#N/A,FALSE,"혼합골재"}</definedName>
    <definedName name="ㄴㄹㄴㄹ" localSheetId="13" hidden="1">{#N/A,#N/A,FALSE,"혼합골재"}</definedName>
    <definedName name="ㄴㄹㄴㄹ" localSheetId="14" hidden="1">{#N/A,#N/A,FALSE,"혼합골재"}</definedName>
    <definedName name="ㄴㄹㄴㄹ" localSheetId="15" hidden="1">{#N/A,#N/A,FALSE,"혼합골재"}</definedName>
    <definedName name="ㄴㄹㄴㄹ" hidden="1">{#N/A,#N/A,FALSE,"혼합골재"}</definedName>
    <definedName name="ㄴㄹㅇㄹㅇ" localSheetId="3" hidden="1">{#N/A,#N/A,FALSE,"2~8번"}</definedName>
    <definedName name="ㄴㄹㅇㄹㅇ" localSheetId="2" hidden="1">{#N/A,#N/A,FALSE,"2~8번"}</definedName>
    <definedName name="ㄴㄹㅇㄹㅇ" localSheetId="4" hidden="1">{#N/A,#N/A,FALSE,"2~8번"}</definedName>
    <definedName name="ㄴㄹㅇㄹㅇ" localSheetId="16" hidden="1">{#N/A,#N/A,FALSE,"2~8번"}</definedName>
    <definedName name="ㄴㄹㅇㄹㅇ" localSheetId="21" hidden="1">{#N/A,#N/A,FALSE,"2~8번"}</definedName>
    <definedName name="ㄴㄹㅇㄹㅇ" localSheetId="5" hidden="1">{#N/A,#N/A,FALSE,"2~8번"}</definedName>
    <definedName name="ㄴㄹㅇㄹㅇ" localSheetId="13" hidden="1">{#N/A,#N/A,FALSE,"2~8번"}</definedName>
    <definedName name="ㄴㄹㅇㄹㅇ" localSheetId="14" hidden="1">{#N/A,#N/A,FALSE,"2~8번"}</definedName>
    <definedName name="ㄴㄹㅇㄹㅇ" localSheetId="15" hidden="1">{#N/A,#N/A,FALSE,"2~8번"}</definedName>
    <definedName name="ㄴㄹㅇㄹㅇ" hidden="1">{#N/A,#N/A,FALSE,"2~8번"}</definedName>
    <definedName name="ㄴㄻㄴㅇ" localSheetId="3" hidden="1">{#N/A,#N/A,FALSE,"조골재"}</definedName>
    <definedName name="ㄴㄻㄴㅇ" localSheetId="2" hidden="1">{#N/A,#N/A,FALSE,"조골재"}</definedName>
    <definedName name="ㄴㄻㄴㅇ" localSheetId="4" hidden="1">{#N/A,#N/A,FALSE,"조골재"}</definedName>
    <definedName name="ㄴㄻㄴㅇ" localSheetId="16" hidden="1">{#N/A,#N/A,FALSE,"조골재"}</definedName>
    <definedName name="ㄴㄻㄴㅇ" localSheetId="21" hidden="1">{#N/A,#N/A,FALSE,"조골재"}</definedName>
    <definedName name="ㄴㄻㄴㅇ" localSheetId="5" hidden="1">{#N/A,#N/A,FALSE,"조골재"}</definedName>
    <definedName name="ㄴㄻㄴㅇ" localSheetId="13" hidden="1">{#N/A,#N/A,FALSE,"조골재"}</definedName>
    <definedName name="ㄴㄻㄴㅇ" localSheetId="14" hidden="1">{#N/A,#N/A,FALSE,"조골재"}</definedName>
    <definedName name="ㄴㄻㄴㅇ" localSheetId="15" hidden="1">{#N/A,#N/A,FALSE,"조골재"}</definedName>
    <definedName name="ㄴㄻㄴㅇ" hidden="1">{#N/A,#N/A,FALSE,"조골재"}</definedName>
    <definedName name="ㄴㅁㄹㄴㅁㅇㄴㅇㅁㄹㄴ" localSheetId="3" hidden="1">{#N/A,#N/A,FALSE,"단가표지"}</definedName>
    <definedName name="ㄴㅁㄹㄴㅁㅇㄴㅇㅁㄹㄴ" localSheetId="2" hidden="1">{#N/A,#N/A,FALSE,"단가표지"}</definedName>
    <definedName name="ㄴㅁㄹㄴㅁㅇㄴㅇㅁㄹㄴ" localSheetId="4" hidden="1">{#N/A,#N/A,FALSE,"단가표지"}</definedName>
    <definedName name="ㄴㅁㄹㄴㅁㅇㄴㅇㅁㄹㄴ" localSheetId="16" hidden="1">{#N/A,#N/A,FALSE,"단가표지"}</definedName>
    <definedName name="ㄴㅁㄹㄴㅁㅇㄴㅇㅁㄹㄴ" localSheetId="21" hidden="1">{#N/A,#N/A,FALSE,"단가표지"}</definedName>
    <definedName name="ㄴㅁㄹㄴㅁㅇㄴㅇㅁㄹㄴ" localSheetId="5" hidden="1">{#N/A,#N/A,FALSE,"단가표지"}</definedName>
    <definedName name="ㄴㅁㄹㄴㅁㅇㄴㅇㅁㄹㄴ" localSheetId="13" hidden="1">{#N/A,#N/A,FALSE,"단가표지"}</definedName>
    <definedName name="ㄴㅁㄹㄴㅁㅇㄴㅇㅁㄹㄴ" localSheetId="14" hidden="1">{#N/A,#N/A,FALSE,"단가표지"}</definedName>
    <definedName name="ㄴㅁㄹㄴㅁㅇㄴㅇㅁㄹㄴ" localSheetId="15" hidden="1">{#N/A,#N/A,FALSE,"단가표지"}</definedName>
    <definedName name="ㄴㅁㄹㄴㅁㅇㄴㅇㅁㄹㄴ" hidden="1">{#N/A,#N/A,FALSE,"단가표지"}</definedName>
    <definedName name="ㄴㅁㄹㅈㄹ" localSheetId="3" hidden="1">#N/A</definedName>
    <definedName name="ㄴㅁㄹㅈㄹ" localSheetId="2" hidden="1">#N/A</definedName>
    <definedName name="ㄴㅁㄹㅈㄹ" localSheetId="4" hidden="1">#N/A</definedName>
    <definedName name="ㄴㅁㄹㅈㄹ" localSheetId="16" hidden="1">#N/A</definedName>
    <definedName name="ㄴㅁㄹㅈㄹ" localSheetId="21" hidden="1">#N/A</definedName>
    <definedName name="ㄴㅁㄹㅈㄹ" localSheetId="5" hidden="1">#N/A</definedName>
    <definedName name="ㄴㅁㄹㅈㄹ" localSheetId="13" hidden="1">#N/A</definedName>
    <definedName name="ㄴㅁㄹㅈㄹ" localSheetId="18" hidden="1">#N/A</definedName>
    <definedName name="ㄴㅁㄹㅈㄹ" localSheetId="14" hidden="1">#N/A</definedName>
    <definedName name="ㄴㅁㄹㅈㄹ" localSheetId="15" hidden="1">#N/A</definedName>
    <definedName name="ㄴㅁㄹㅈㄹ" hidden="1">#N/A</definedName>
    <definedName name="ㄴㅇ"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ㄹ" localSheetId="3" hidden="1">{#N/A,#N/A,FALSE,"CCTV"}</definedName>
    <definedName name="ㄴㅇㄹ" localSheetId="9" hidden="1">{#N/A,#N/A,FALSE,"CCTV"}</definedName>
    <definedName name="ㄴㅇㄹ" localSheetId="8" hidden="1">{#N/A,#N/A,FALSE,"CCTV"}</definedName>
    <definedName name="ㄴㅇㄹ" localSheetId="0" hidden="1">{#N/A,#N/A,FALSE,"CCTV"}</definedName>
    <definedName name="ㄴㅇㄹ" localSheetId="10" hidden="1">{#N/A,#N/A,FALSE,"CCTV"}</definedName>
    <definedName name="ㄴㅇㄹ" localSheetId="6" hidden="1">{#N/A,#N/A,FALSE,"CCTV"}</definedName>
    <definedName name="ㄴㅇㄹ" localSheetId="12" hidden="1">{#N/A,#N/A,FALSE,"CCTV"}</definedName>
    <definedName name="ㄴㅇㄹ" localSheetId="11" hidden="1">{#N/A,#N/A,FALSE,"CCTV"}</definedName>
    <definedName name="ㄴㅇㄹ" localSheetId="1" hidden="1">{#N/A,#N/A,FALSE,"CCTV"}</definedName>
    <definedName name="ㄴㅇㄹ" localSheetId="2" hidden="1">{#N/A,#N/A,FALSE,"CCTV"}</definedName>
    <definedName name="ㄴㅇㄹ" localSheetId="4" hidden="1">{#N/A,#N/A,FALSE,"CCTV"}</definedName>
    <definedName name="ㄴㅇㄹ" localSheetId="16" hidden="1">{#N/A,#N/A,FALSE,"CCTV"}</definedName>
    <definedName name="ㄴㅇㄹ" localSheetId="21" hidden="1">{#N/A,#N/A,FALSE,"CCTV"}</definedName>
    <definedName name="ㄴㅇㄹ" localSheetId="5" hidden="1">{#N/A,#N/A,FALSE,"CCTV"}</definedName>
    <definedName name="ㄴㅇㄹ" localSheetId="23" hidden="1">{#N/A,#N/A,FALSE,"CCTV"}</definedName>
    <definedName name="ㄴㅇㄹ" localSheetId="7" hidden="1">{#N/A,#N/A,FALSE,"CCTV"}</definedName>
    <definedName name="ㄴㅇㄹ" localSheetId="13" hidden="1">{#N/A,#N/A,FALSE,"CCTV"}</definedName>
    <definedName name="ㄴㅇㄹ" localSheetId="18" hidden="1">{#N/A,#N/A,FALSE,"CCTV"}</definedName>
    <definedName name="ㄴㅇㄹ" localSheetId="14" hidden="1">{#N/A,#N/A,FALSE,"CCTV"}</definedName>
    <definedName name="ㄴㅇㄹ" localSheetId="15" hidden="1">{#N/A,#N/A,FALSE,"CCTV"}</definedName>
    <definedName name="ㄴㅇㄹ" hidden="1">{#N/A,#N/A,FALSE,"CCTV"}</definedName>
    <definedName name="ㄴㅇㅀ" localSheetId="3" hidden="1">{#N/A,#N/A,FALSE,"토공2"}</definedName>
    <definedName name="ㄴㅇㅀ" localSheetId="2" hidden="1">{#N/A,#N/A,FALSE,"토공2"}</definedName>
    <definedName name="ㄴㅇㅀ" localSheetId="4" hidden="1">{#N/A,#N/A,FALSE,"토공2"}</definedName>
    <definedName name="ㄴㅇㅀ" localSheetId="16" hidden="1">{#N/A,#N/A,FALSE,"토공2"}</definedName>
    <definedName name="ㄴㅇㅀ" localSheetId="21" hidden="1">{#N/A,#N/A,FALSE,"토공2"}</definedName>
    <definedName name="ㄴㅇㅀ" localSheetId="5" hidden="1">{#N/A,#N/A,FALSE,"토공2"}</definedName>
    <definedName name="ㄴㅇㅀ" localSheetId="13" hidden="1">{#N/A,#N/A,FALSE,"토공2"}</definedName>
    <definedName name="ㄴㅇㅀ" localSheetId="14" hidden="1">{#N/A,#N/A,FALSE,"토공2"}</definedName>
    <definedName name="ㄴㅇㅀ" localSheetId="15" hidden="1">{#N/A,#N/A,FALSE,"토공2"}</definedName>
    <definedName name="ㄴㅇㅀ" hidden="1">{#N/A,#N/A,FALSE,"토공2"}</definedName>
    <definedName name="나" localSheetId="3" hidden="1">{#N/A,#N/A,FALSE,"2~8번"}</definedName>
    <definedName name="나" localSheetId="2" hidden="1">{#N/A,#N/A,FALSE,"2~8번"}</definedName>
    <definedName name="나" localSheetId="4" hidden="1">{#N/A,#N/A,FALSE,"2~8번"}</definedName>
    <definedName name="나" localSheetId="16" hidden="1">{#N/A,#N/A,FALSE,"2~8번"}</definedName>
    <definedName name="나" localSheetId="21" hidden="1">{#N/A,#N/A,FALSE,"2~8번"}</definedName>
    <definedName name="나" localSheetId="5" hidden="1">{#N/A,#N/A,FALSE,"2~8번"}</definedName>
    <definedName name="나" localSheetId="13" hidden="1">{#N/A,#N/A,FALSE,"2~8번"}</definedName>
    <definedName name="나" localSheetId="14" hidden="1">{#N/A,#N/A,FALSE,"2~8번"}</definedName>
    <definedName name="나" localSheetId="15" hidden="1">{#N/A,#N/A,FALSE,"2~8번"}</definedName>
    <definedName name="나" hidden="1">{#N/A,#N/A,FALSE,"2~8번"}</definedName>
    <definedName name="나나" localSheetId="3" hidden="1">{#N/A,#N/A,FALSE,"2~8번"}</definedName>
    <definedName name="나나" localSheetId="2" hidden="1">{#N/A,#N/A,FALSE,"2~8번"}</definedName>
    <definedName name="나나" localSheetId="4" hidden="1">{#N/A,#N/A,FALSE,"2~8번"}</definedName>
    <definedName name="나나" localSheetId="16" hidden="1">{#N/A,#N/A,FALSE,"2~8번"}</definedName>
    <definedName name="나나" localSheetId="21" hidden="1">{#N/A,#N/A,FALSE,"2~8번"}</definedName>
    <definedName name="나나" localSheetId="5" hidden="1">{#N/A,#N/A,FALSE,"2~8번"}</definedName>
    <definedName name="나나" localSheetId="13" hidden="1">{#N/A,#N/A,FALSE,"2~8번"}</definedName>
    <definedName name="나나" localSheetId="14" hidden="1">{#N/A,#N/A,FALSE,"2~8번"}</definedName>
    <definedName name="나나" localSheetId="15" hidden="1">{#N/A,#N/A,FALSE,"2~8번"}</definedName>
    <definedName name="나나" hidden="1">{#N/A,#N/A,FALSE,"2~8번"}</definedName>
    <definedName name="나나나" localSheetId="3" hidden="1">{#N/A,#N/A,FALSE,"속도"}</definedName>
    <definedName name="나나나" localSheetId="2" hidden="1">{#N/A,#N/A,FALSE,"속도"}</definedName>
    <definedName name="나나나" localSheetId="4" hidden="1">{#N/A,#N/A,FALSE,"속도"}</definedName>
    <definedName name="나나나" localSheetId="16" hidden="1">{#N/A,#N/A,FALSE,"속도"}</definedName>
    <definedName name="나나나" localSheetId="21" hidden="1">{#N/A,#N/A,FALSE,"속도"}</definedName>
    <definedName name="나나나" localSheetId="5" hidden="1">{#N/A,#N/A,FALSE,"속도"}</definedName>
    <definedName name="나나나" localSheetId="13" hidden="1">{#N/A,#N/A,FALSE,"속도"}</definedName>
    <definedName name="나나나" localSheetId="14" hidden="1">{#N/A,#N/A,FALSE,"속도"}</definedName>
    <definedName name="나나나" localSheetId="15" hidden="1">{#N/A,#N/A,FALSE,"속도"}</definedName>
    <definedName name="나나나" hidden="1">{#N/A,#N/A,FALSE,"속도"}</definedName>
    <definedName name="나나나나나" localSheetId="3" hidden="1">{#N/A,#N/A,FALSE,"2~8번"}</definedName>
    <definedName name="나나나나나" localSheetId="2" hidden="1">{#N/A,#N/A,FALSE,"2~8번"}</definedName>
    <definedName name="나나나나나" localSheetId="4" hidden="1">{#N/A,#N/A,FALSE,"2~8번"}</definedName>
    <definedName name="나나나나나" localSheetId="16" hidden="1">{#N/A,#N/A,FALSE,"2~8번"}</definedName>
    <definedName name="나나나나나" localSheetId="21" hidden="1">{#N/A,#N/A,FALSE,"2~8번"}</definedName>
    <definedName name="나나나나나" localSheetId="5" hidden="1">{#N/A,#N/A,FALSE,"2~8번"}</definedName>
    <definedName name="나나나나나" localSheetId="13" hidden="1">{#N/A,#N/A,FALSE,"2~8번"}</definedName>
    <definedName name="나나나나나" localSheetId="14" hidden="1">{#N/A,#N/A,FALSE,"2~8번"}</definedName>
    <definedName name="나나나나나" localSheetId="15" hidden="1">{#N/A,#N/A,FALSE,"2~8번"}</definedName>
    <definedName name="나나나나나" hidden="1">{#N/A,#N/A,FALSE,"2~8번"}</definedName>
    <definedName name="나나나나나나나나" localSheetId="3" hidden="1">{#N/A,#N/A,FALSE,"혼합골재"}</definedName>
    <definedName name="나나나나나나나나" localSheetId="2" hidden="1">{#N/A,#N/A,FALSE,"혼합골재"}</definedName>
    <definedName name="나나나나나나나나" localSheetId="4" hidden="1">{#N/A,#N/A,FALSE,"혼합골재"}</definedName>
    <definedName name="나나나나나나나나" localSheetId="16" hidden="1">{#N/A,#N/A,FALSE,"혼합골재"}</definedName>
    <definedName name="나나나나나나나나" localSheetId="21" hidden="1">{#N/A,#N/A,FALSE,"혼합골재"}</definedName>
    <definedName name="나나나나나나나나" localSheetId="5" hidden="1">{#N/A,#N/A,FALSE,"혼합골재"}</definedName>
    <definedName name="나나나나나나나나" localSheetId="13" hidden="1">{#N/A,#N/A,FALSE,"혼합골재"}</definedName>
    <definedName name="나나나나나나나나" localSheetId="14" hidden="1">{#N/A,#N/A,FALSE,"혼합골재"}</definedName>
    <definedName name="나나나나나나나나" localSheetId="15" hidden="1">{#N/A,#N/A,FALSE,"혼합골재"}</definedName>
    <definedName name="나나나나나나나나" hidden="1">{#N/A,#N/A,FALSE,"혼합골재"}</definedName>
    <definedName name="나나나나나나나나난" localSheetId="3" hidden="1">{#N/A,#N/A,FALSE,"표지목차"}</definedName>
    <definedName name="나나나나나나나나난" localSheetId="2" hidden="1">{#N/A,#N/A,FALSE,"표지목차"}</definedName>
    <definedName name="나나나나나나나나난" localSheetId="4" hidden="1">{#N/A,#N/A,FALSE,"표지목차"}</definedName>
    <definedName name="나나나나나나나나난" localSheetId="16" hidden="1">{#N/A,#N/A,FALSE,"표지목차"}</definedName>
    <definedName name="나나나나나나나나난" localSheetId="21" hidden="1">{#N/A,#N/A,FALSE,"표지목차"}</definedName>
    <definedName name="나나나나나나나나난" localSheetId="5" hidden="1">{#N/A,#N/A,FALSE,"표지목차"}</definedName>
    <definedName name="나나나나나나나나난" localSheetId="13" hidden="1">{#N/A,#N/A,FALSE,"표지목차"}</definedName>
    <definedName name="나나나나나나나나난" localSheetId="14" hidden="1">{#N/A,#N/A,FALSE,"표지목차"}</definedName>
    <definedName name="나나나나나나나나난" localSheetId="15" hidden="1">{#N/A,#N/A,FALSE,"표지목차"}</definedName>
    <definedName name="나나나나나나나나난" hidden="1">{#N/A,#N/A,FALSE,"표지목차"}</definedName>
    <definedName name="나나아" localSheetId="3" hidden="1">{#N/A,#N/A,FALSE,"2~8번"}</definedName>
    <definedName name="나나아" localSheetId="2" hidden="1">{#N/A,#N/A,FALSE,"2~8번"}</definedName>
    <definedName name="나나아" localSheetId="4" hidden="1">{#N/A,#N/A,FALSE,"2~8번"}</definedName>
    <definedName name="나나아" localSheetId="16" hidden="1">{#N/A,#N/A,FALSE,"2~8번"}</definedName>
    <definedName name="나나아" localSheetId="21" hidden="1">{#N/A,#N/A,FALSE,"2~8번"}</definedName>
    <definedName name="나나아" localSheetId="5" hidden="1">{#N/A,#N/A,FALSE,"2~8번"}</definedName>
    <definedName name="나나아" localSheetId="13" hidden="1">{#N/A,#N/A,FALSE,"2~8번"}</definedName>
    <definedName name="나나아" localSheetId="14" hidden="1">{#N/A,#N/A,FALSE,"2~8번"}</definedName>
    <definedName name="나나아" localSheetId="15" hidden="1">{#N/A,#N/A,FALSE,"2~8번"}</definedName>
    <definedName name="나나아" hidden="1">{#N/A,#N/A,FALSE,"2~8번"}</definedName>
    <definedName name="나이로" localSheetId="3" hidden="1">{#N/A,#N/A,FALSE,"속도"}</definedName>
    <definedName name="나이로" localSheetId="2" hidden="1">{#N/A,#N/A,FALSE,"속도"}</definedName>
    <definedName name="나이로" localSheetId="4" hidden="1">{#N/A,#N/A,FALSE,"속도"}</definedName>
    <definedName name="나이로" localSheetId="16" hidden="1">{#N/A,#N/A,FALSE,"속도"}</definedName>
    <definedName name="나이로" localSheetId="21" hidden="1">{#N/A,#N/A,FALSE,"속도"}</definedName>
    <definedName name="나이로" localSheetId="5" hidden="1">{#N/A,#N/A,FALSE,"속도"}</definedName>
    <definedName name="나이로" localSheetId="13" hidden="1">{#N/A,#N/A,FALSE,"속도"}</definedName>
    <definedName name="나이로" localSheetId="14" hidden="1">{#N/A,#N/A,FALSE,"속도"}</definedName>
    <definedName name="나이로" localSheetId="15" hidden="1">{#N/A,#N/A,FALSE,"속도"}</definedName>
    <definedName name="나이로" hidden="1">{#N/A,#N/A,FALSE,"속도"}</definedName>
    <definedName name="내부거래분"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 localSheetId="3" hidden="1">{#N/A,#N/A,FALSE,"CCTV"}</definedName>
    <definedName name="내역" localSheetId="2" hidden="1">{#N/A,#N/A,FALSE,"CCTV"}</definedName>
    <definedName name="내역" localSheetId="4" hidden="1">{#N/A,#N/A,FALSE,"CCTV"}</definedName>
    <definedName name="내역" localSheetId="16" hidden="1">{#N/A,#N/A,FALSE,"CCTV"}</definedName>
    <definedName name="내역" localSheetId="21" hidden="1">{#N/A,#N/A,FALSE,"CCTV"}</definedName>
    <definedName name="내역" localSheetId="5" hidden="1">{#N/A,#N/A,FALSE,"CCTV"}</definedName>
    <definedName name="내역" localSheetId="13" hidden="1">{#N/A,#N/A,FALSE,"CCTV"}</definedName>
    <definedName name="내역" localSheetId="14" hidden="1">{#N/A,#N/A,FALSE,"CCTV"}</definedName>
    <definedName name="내역" localSheetId="15" hidden="1">{#N/A,#N/A,FALSE,"CCTV"}</definedName>
    <definedName name="내역" hidden="1">{#N/A,#N/A,FALSE,"CCTV"}</definedName>
    <definedName name="내역노무"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냐" localSheetId="3" hidden="1">{#N/A,#N/A,FALSE,"혼합골재"}</definedName>
    <definedName name="냐" localSheetId="2" hidden="1">{#N/A,#N/A,FALSE,"혼합골재"}</definedName>
    <definedName name="냐" localSheetId="4" hidden="1">{#N/A,#N/A,FALSE,"혼합골재"}</definedName>
    <definedName name="냐" localSheetId="16" hidden="1">{#N/A,#N/A,FALSE,"혼합골재"}</definedName>
    <definedName name="냐" localSheetId="21" hidden="1">{#N/A,#N/A,FALSE,"혼합골재"}</definedName>
    <definedName name="냐" localSheetId="5" hidden="1">{#N/A,#N/A,FALSE,"혼합골재"}</definedName>
    <definedName name="냐" localSheetId="13" hidden="1">{#N/A,#N/A,FALSE,"혼합골재"}</definedName>
    <definedName name="냐" localSheetId="14" hidden="1">{#N/A,#N/A,FALSE,"혼합골재"}</definedName>
    <definedName name="냐" localSheetId="15" hidden="1">{#N/A,#N/A,FALSE,"혼합골재"}</definedName>
    <definedName name="냐" hidden="1">{#N/A,#N/A,FALSE,"혼합골재"}</definedName>
    <definedName name="넣러" localSheetId="3" hidden="1">{#N/A,#N/A,FALSE,"표지목차"}</definedName>
    <definedName name="넣러" localSheetId="2" hidden="1">{#N/A,#N/A,FALSE,"표지목차"}</definedName>
    <definedName name="넣러" localSheetId="4" hidden="1">{#N/A,#N/A,FALSE,"표지목차"}</definedName>
    <definedName name="넣러" localSheetId="16" hidden="1">{#N/A,#N/A,FALSE,"표지목차"}</definedName>
    <definedName name="넣러" localSheetId="21" hidden="1">{#N/A,#N/A,FALSE,"표지목차"}</definedName>
    <definedName name="넣러" localSheetId="5" hidden="1">{#N/A,#N/A,FALSE,"표지목차"}</definedName>
    <definedName name="넣러" localSheetId="13" hidden="1">{#N/A,#N/A,FALSE,"표지목차"}</definedName>
    <definedName name="넣러" localSheetId="14" hidden="1">{#N/A,#N/A,FALSE,"표지목차"}</definedName>
    <definedName name="넣러" localSheetId="15" hidden="1">{#N/A,#N/A,FALSE,"표지목차"}</definedName>
    <definedName name="넣러" hidden="1">{#N/A,#N/A,FALSE,"표지목차"}</definedName>
    <definedName name="년배관실적" localSheetId="3" hidden="1">{"'EOMS'!$E$20"}</definedName>
    <definedName name="년배관실적" localSheetId="9" hidden="1">{"'EOMS'!$E$20"}</definedName>
    <definedName name="년배관실적" localSheetId="8" hidden="1">{"'EOMS'!$E$20"}</definedName>
    <definedName name="년배관실적" localSheetId="0" hidden="1">{"'EOMS'!$E$20"}</definedName>
    <definedName name="년배관실적" localSheetId="10" hidden="1">{"'EOMS'!$E$20"}</definedName>
    <definedName name="년배관실적" localSheetId="6" hidden="1">{"'EOMS'!$E$20"}</definedName>
    <definedName name="년배관실적" localSheetId="12" hidden="1">{"'EOMS'!$E$20"}</definedName>
    <definedName name="년배관실적" localSheetId="11" hidden="1">{"'EOMS'!$E$20"}</definedName>
    <definedName name="년배관실적" localSheetId="1" hidden="1">{"'EOMS'!$E$20"}</definedName>
    <definedName name="년배관실적" localSheetId="2" hidden="1">{"'EOMS'!$E$20"}</definedName>
    <definedName name="년배관실적" localSheetId="4" hidden="1">{"'EOMS'!$E$20"}</definedName>
    <definedName name="년배관실적" localSheetId="16" hidden="1">{"'EOMS'!$E$20"}</definedName>
    <definedName name="년배관실적" localSheetId="21" hidden="1">{"'EOMS'!$E$20"}</definedName>
    <definedName name="년배관실적" localSheetId="5" hidden="1">{"'EOMS'!$E$20"}</definedName>
    <definedName name="년배관실적" localSheetId="23" hidden="1">{"'EOMS'!$E$20"}</definedName>
    <definedName name="년배관실적" localSheetId="7" hidden="1">{"'EOMS'!$E$20"}</definedName>
    <definedName name="년배관실적" localSheetId="13" hidden="1">{"'EOMS'!$E$20"}</definedName>
    <definedName name="년배관실적" localSheetId="18" hidden="1">{"'EOMS'!$E$20"}</definedName>
    <definedName name="년배관실적" localSheetId="14" hidden="1">{"'EOMS'!$E$20"}</definedName>
    <definedName name="년배관실적" localSheetId="15" hidden="1">{"'EOMS'!$E$20"}</definedName>
    <definedName name="년배관실적" hidden="1">{"'EOMS'!$E$20"}</definedName>
    <definedName name="노" hidden="1">#REF!</definedName>
    <definedName name="노무비내역"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트" localSheetId="3" hidden="1">{#N/A,#N/A,TRUE,"총괄"}</definedName>
    <definedName name="노트" localSheetId="2" hidden="1">{#N/A,#N/A,TRUE,"총괄"}</definedName>
    <definedName name="노트" localSheetId="4" hidden="1">{#N/A,#N/A,TRUE,"총괄"}</definedName>
    <definedName name="노트" localSheetId="16" hidden="1">{#N/A,#N/A,TRUE,"총괄"}</definedName>
    <definedName name="노트" localSheetId="21" hidden="1">{#N/A,#N/A,TRUE,"총괄"}</definedName>
    <definedName name="노트" localSheetId="5" hidden="1">{#N/A,#N/A,TRUE,"총괄"}</definedName>
    <definedName name="노트" localSheetId="13" hidden="1">{#N/A,#N/A,TRUE,"총괄"}</definedName>
    <definedName name="노트" localSheetId="14" hidden="1">{#N/A,#N/A,TRUE,"총괄"}</definedName>
    <definedName name="노트" localSheetId="15" hidden="1">{#N/A,#N/A,TRUE,"총괄"}</definedName>
    <definedName name="노트" hidden="1">{#N/A,#N/A,TRUE,"총괄"}</definedName>
    <definedName name="놓ㄹ노" localSheetId="3" hidden="1">{#N/A,#N/A,FALSE,"골재소요량";#N/A,#N/A,FALSE,"골재소요량"}</definedName>
    <definedName name="놓ㄹ노" localSheetId="2" hidden="1">{#N/A,#N/A,FALSE,"골재소요량";#N/A,#N/A,FALSE,"골재소요량"}</definedName>
    <definedName name="놓ㄹ노" localSheetId="4" hidden="1">{#N/A,#N/A,FALSE,"골재소요량";#N/A,#N/A,FALSE,"골재소요량"}</definedName>
    <definedName name="놓ㄹ노" localSheetId="16" hidden="1">{#N/A,#N/A,FALSE,"골재소요량";#N/A,#N/A,FALSE,"골재소요량"}</definedName>
    <definedName name="놓ㄹ노" localSheetId="21" hidden="1">{#N/A,#N/A,FALSE,"골재소요량";#N/A,#N/A,FALSE,"골재소요량"}</definedName>
    <definedName name="놓ㄹ노" localSheetId="5" hidden="1">{#N/A,#N/A,FALSE,"골재소요량";#N/A,#N/A,FALSE,"골재소요량"}</definedName>
    <definedName name="놓ㄹ노" localSheetId="13" hidden="1">{#N/A,#N/A,FALSE,"골재소요량";#N/A,#N/A,FALSE,"골재소요량"}</definedName>
    <definedName name="놓ㄹ노" localSheetId="14" hidden="1">{#N/A,#N/A,FALSE,"골재소요량";#N/A,#N/A,FALSE,"골재소요량"}</definedName>
    <definedName name="놓ㄹ노" localSheetId="15" hidden="1">{#N/A,#N/A,FALSE,"골재소요량";#N/A,#N/A,FALSE,"골재소요량"}</definedName>
    <definedName name="놓ㄹ노" hidden="1">{#N/A,#N/A,FALSE,"골재소요량";#N/A,#N/A,FALSE,"골재소요량"}</definedName>
    <definedName name="ㄶ뫃ㄴㅁㄹㄴㅁㄹㄴㅇ" localSheetId="3" hidden="1">{#N/A,#N/A,FALSE,"부대2"}</definedName>
    <definedName name="ㄶ뫃ㄴㅁㄹㄴㅁㄹㄴㅇ" localSheetId="2" hidden="1">{#N/A,#N/A,FALSE,"부대2"}</definedName>
    <definedName name="ㄶ뫃ㄴㅁㄹㄴㅁㄹㄴㅇ" localSheetId="4" hidden="1">{#N/A,#N/A,FALSE,"부대2"}</definedName>
    <definedName name="ㄶ뫃ㄴㅁㄹㄴㅁㄹㄴㅇ" localSheetId="16" hidden="1">{#N/A,#N/A,FALSE,"부대2"}</definedName>
    <definedName name="ㄶ뫃ㄴㅁㄹㄴㅁㄹㄴㅇ" localSheetId="21" hidden="1">{#N/A,#N/A,FALSE,"부대2"}</definedName>
    <definedName name="ㄶ뫃ㄴㅁㄹㄴㅁㄹㄴㅇ" localSheetId="5" hidden="1">{#N/A,#N/A,FALSE,"부대2"}</definedName>
    <definedName name="ㄶ뫃ㄴㅁㄹㄴㅁㄹㄴㅇ" localSheetId="13" hidden="1">{#N/A,#N/A,FALSE,"부대2"}</definedName>
    <definedName name="ㄶ뫃ㄴㅁㄹㄴㅁㄹㄴㅇ" localSheetId="14" hidden="1">{#N/A,#N/A,FALSE,"부대2"}</definedName>
    <definedName name="ㄶ뫃ㄴㅁㄹㄴㅁㄹㄴㅇ" localSheetId="15" hidden="1">{#N/A,#N/A,FALSE,"부대2"}</definedName>
    <definedName name="ㄶ뫃ㄴㅁㄹㄴㅁㄹㄴㅇ" hidden="1">{#N/A,#N/A,FALSE,"부대2"}</definedName>
    <definedName name="ㄶㅇㅀㄴㅇ" localSheetId="3" hidden="1">{#N/A,#N/A,FALSE,"표지목차"}</definedName>
    <definedName name="ㄶㅇㅀㄴㅇ" localSheetId="2" hidden="1">{#N/A,#N/A,FALSE,"표지목차"}</definedName>
    <definedName name="ㄶㅇㅀㄴㅇ" localSheetId="4" hidden="1">{#N/A,#N/A,FALSE,"표지목차"}</definedName>
    <definedName name="ㄶㅇㅀㄴㅇ" localSheetId="16" hidden="1">{#N/A,#N/A,FALSE,"표지목차"}</definedName>
    <definedName name="ㄶㅇㅀㄴㅇ" localSheetId="21" hidden="1">{#N/A,#N/A,FALSE,"표지목차"}</definedName>
    <definedName name="ㄶㅇㅀㄴㅇ" localSheetId="5" hidden="1">{#N/A,#N/A,FALSE,"표지목차"}</definedName>
    <definedName name="ㄶㅇㅀㄴㅇ" localSheetId="13" hidden="1">{#N/A,#N/A,FALSE,"표지목차"}</definedName>
    <definedName name="ㄶㅇㅀㄴㅇ" localSheetId="14" hidden="1">{#N/A,#N/A,FALSE,"표지목차"}</definedName>
    <definedName name="ㄶㅇㅀㄴㅇ" localSheetId="15" hidden="1">{#N/A,#N/A,FALSE,"표지목차"}</definedName>
    <definedName name="ㄶㅇㅀㄴㅇ" hidden="1">{#N/A,#N/A,FALSE,"표지목차"}</definedName>
    <definedName name="ㄷㄱ" localSheetId="3" hidden="1">{#N/A,#N/A,FALSE,"단가표지"}</definedName>
    <definedName name="ㄷㄱ" localSheetId="2" hidden="1">{#N/A,#N/A,FALSE,"단가표지"}</definedName>
    <definedName name="ㄷㄱ" localSheetId="4" hidden="1">{#N/A,#N/A,FALSE,"단가표지"}</definedName>
    <definedName name="ㄷㄱ" localSheetId="16" hidden="1">{#N/A,#N/A,FALSE,"단가표지"}</definedName>
    <definedName name="ㄷㄱ" localSheetId="21" hidden="1">{#N/A,#N/A,FALSE,"단가표지"}</definedName>
    <definedName name="ㄷㄱ" localSheetId="5" hidden="1">{#N/A,#N/A,FALSE,"단가표지"}</definedName>
    <definedName name="ㄷㄱ" localSheetId="13" hidden="1">{#N/A,#N/A,FALSE,"단가표지"}</definedName>
    <definedName name="ㄷㄱ" localSheetId="14" hidden="1">{#N/A,#N/A,FALSE,"단가표지"}</definedName>
    <definedName name="ㄷㄱ" localSheetId="15" hidden="1">{#N/A,#N/A,FALSE,"단가표지"}</definedName>
    <definedName name="ㄷㄱ" hidden="1">{#N/A,#N/A,FALSE,"단가표지"}</definedName>
    <definedName name="ㄷㄳ" localSheetId="3" hidden="1">{"'장비'!$A$3:$M$12"}</definedName>
    <definedName name="ㄷㄳ" localSheetId="2" hidden="1">{"'장비'!$A$3:$M$12"}</definedName>
    <definedName name="ㄷㄳ" localSheetId="4" hidden="1">{"'장비'!$A$3:$M$12"}</definedName>
    <definedName name="ㄷㄳ" localSheetId="16" hidden="1">{"'장비'!$A$3:$M$12"}</definedName>
    <definedName name="ㄷㄳ" localSheetId="21" hidden="1">{"'장비'!$A$3:$M$12"}</definedName>
    <definedName name="ㄷㄳ" localSheetId="5" hidden="1">{"'장비'!$A$3:$M$12"}</definedName>
    <definedName name="ㄷㄳ" localSheetId="13" hidden="1">{"'장비'!$A$3:$M$12"}</definedName>
    <definedName name="ㄷㄳ" localSheetId="14" hidden="1">{"'장비'!$A$3:$M$12"}</definedName>
    <definedName name="ㄷㄳ" localSheetId="15" hidden="1">{"'장비'!$A$3:$M$12"}</definedName>
    <definedName name="ㄷㄳ" hidden="1">{"'장비'!$A$3:$M$12"}</definedName>
    <definedName name="ㄷㄷㄷ" localSheetId="3" hidden="1">{#N/A,#N/A,FALSE,"운반시간"}</definedName>
    <definedName name="ㄷㄷㄷ" localSheetId="2" hidden="1">{#N/A,#N/A,FALSE,"운반시간"}</definedName>
    <definedName name="ㄷㄷㄷ" localSheetId="4" hidden="1">{#N/A,#N/A,FALSE,"운반시간"}</definedName>
    <definedName name="ㄷㄷㄷ" localSheetId="16" hidden="1">{#N/A,#N/A,FALSE,"운반시간"}</definedName>
    <definedName name="ㄷㄷㄷ" localSheetId="21" hidden="1">{#N/A,#N/A,FALSE,"운반시간"}</definedName>
    <definedName name="ㄷㄷㄷ" localSheetId="5" hidden="1">{#N/A,#N/A,FALSE,"운반시간"}</definedName>
    <definedName name="ㄷㄷㄷ" localSheetId="13" hidden="1">{#N/A,#N/A,FALSE,"운반시간"}</definedName>
    <definedName name="ㄷㄷㄷ" localSheetId="14" hidden="1">{#N/A,#N/A,FALSE,"운반시간"}</definedName>
    <definedName name="ㄷㄷㄷ" localSheetId="15" hidden="1">{#N/A,#N/A,FALSE,"운반시간"}</definedName>
    <definedName name="ㄷㄷㄷ" hidden="1">{#N/A,#N/A,FALSE,"운반시간"}</definedName>
    <definedName name="ㄷㄷㄷㄷ" localSheetId="3" hidden="1">{"'장비'!$A$3:$M$12"}</definedName>
    <definedName name="ㄷㄷㄷㄷ" localSheetId="2" hidden="1">{"'장비'!$A$3:$M$12"}</definedName>
    <definedName name="ㄷㄷㄷㄷ" localSheetId="4" hidden="1">{"'장비'!$A$3:$M$12"}</definedName>
    <definedName name="ㄷㄷㄷㄷ" localSheetId="16" hidden="1">{"'장비'!$A$3:$M$12"}</definedName>
    <definedName name="ㄷㄷㄷㄷ" localSheetId="21" hidden="1">{"'장비'!$A$3:$M$12"}</definedName>
    <definedName name="ㄷㄷㄷㄷ" localSheetId="5" hidden="1">{"'장비'!$A$3:$M$12"}</definedName>
    <definedName name="ㄷㄷㄷㄷ" localSheetId="13" hidden="1">{"'장비'!$A$3:$M$12"}</definedName>
    <definedName name="ㄷㄷㄷㄷ" localSheetId="14" hidden="1">{"'장비'!$A$3:$M$12"}</definedName>
    <definedName name="ㄷㄷㄷㄷ" localSheetId="15" hidden="1">{"'장비'!$A$3:$M$12"}</definedName>
    <definedName name="ㄷㄷㄷㄷ" hidden="1">{"'장비'!$A$3:$M$12"}</definedName>
    <definedName name="ㄷㄷㄷㄷㄷ"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ㄷㄷㄷ" localSheetId="3" hidden="1">{"'설비가동율'!$A$2:$O$45"}</definedName>
    <definedName name="ㄷㄷㄷㄷㄷㄷㄷㄷ" localSheetId="2" hidden="1">{"'설비가동율'!$A$2:$O$45"}</definedName>
    <definedName name="ㄷㄷㄷㄷㄷㄷㄷㄷ" localSheetId="4" hidden="1">{"'설비가동율'!$A$2:$O$45"}</definedName>
    <definedName name="ㄷㄷㄷㄷㄷㄷㄷㄷ" localSheetId="16" hidden="1">{"'설비가동율'!$A$2:$O$45"}</definedName>
    <definedName name="ㄷㄷㄷㄷㄷㄷㄷㄷ" localSheetId="21" hidden="1">{"'설비가동율'!$A$2:$O$45"}</definedName>
    <definedName name="ㄷㄷㄷㄷㄷㄷㄷㄷ" localSheetId="5" hidden="1">{"'설비가동율'!$A$2:$O$45"}</definedName>
    <definedName name="ㄷㄷㄷㄷㄷㄷㄷㄷ" localSheetId="13" hidden="1">{"'설비가동율'!$A$2:$O$45"}</definedName>
    <definedName name="ㄷㄷㄷㄷㄷㄷㄷㄷ" localSheetId="14" hidden="1">{"'설비가동율'!$A$2:$O$45"}</definedName>
    <definedName name="ㄷㄷㄷㄷㄷㄷㄷㄷ" localSheetId="15" hidden="1">{"'설비가동율'!$A$2:$O$45"}</definedName>
    <definedName name="ㄷㄷㄷㄷㄷㄷㄷㄷ" hidden="1">{"'설비가동율'!$A$2:$O$45"}</definedName>
    <definedName name="ㄷㅈㅂㄷ" localSheetId="3" hidden="1">{"'장비'!$A$3:$M$12"}</definedName>
    <definedName name="ㄷㅈㅂㄷ" localSheetId="2" hidden="1">{"'장비'!$A$3:$M$12"}</definedName>
    <definedName name="ㄷㅈㅂㄷ" localSheetId="4" hidden="1">{"'장비'!$A$3:$M$12"}</definedName>
    <definedName name="ㄷㅈㅂㄷ" localSheetId="16" hidden="1">{"'장비'!$A$3:$M$12"}</definedName>
    <definedName name="ㄷㅈㅂㄷ" localSheetId="21" hidden="1">{"'장비'!$A$3:$M$12"}</definedName>
    <definedName name="ㄷㅈㅂㄷ" localSheetId="5" hidden="1">{"'장비'!$A$3:$M$12"}</definedName>
    <definedName name="ㄷㅈㅂㄷ" localSheetId="13" hidden="1">{"'장비'!$A$3:$M$12"}</definedName>
    <definedName name="ㄷㅈㅂㄷ" localSheetId="14" hidden="1">{"'장비'!$A$3:$M$12"}</definedName>
    <definedName name="ㄷㅈㅂㄷ" localSheetId="15" hidden="1">{"'장비'!$A$3:$M$12"}</definedName>
    <definedName name="ㄷㅈㅂㄷ" hidden="1">{"'장비'!$A$3:$M$12"}</definedName>
    <definedName name="ㄷㅎㄹㅇ" localSheetId="3" hidden="1">#N/A</definedName>
    <definedName name="ㄷㅎㄹㅇ" localSheetId="2" hidden="1">#N/A</definedName>
    <definedName name="ㄷㅎㄹㅇ" localSheetId="4" hidden="1">#N/A</definedName>
    <definedName name="ㄷㅎㄹㅇ" localSheetId="16" hidden="1">#N/A</definedName>
    <definedName name="ㄷㅎㄹㅇ" localSheetId="21" hidden="1">#N/A</definedName>
    <definedName name="ㄷㅎㄹㅇ" localSheetId="5" hidden="1">#N/A</definedName>
    <definedName name="ㄷㅎㄹㅇ" localSheetId="13" hidden="1">#N/A</definedName>
    <definedName name="ㄷㅎㄹㅇ" localSheetId="18" hidden="1">#N/A</definedName>
    <definedName name="ㄷㅎㄹㅇ" localSheetId="14" hidden="1">#N/A</definedName>
    <definedName name="ㄷㅎㄹㅇ" localSheetId="15" hidden="1">#N/A</definedName>
    <definedName name="ㄷㅎㄹㅇ" hidden="1">#N/A</definedName>
    <definedName name="단가___kW">#REF!</definedName>
    <definedName name="단가비교">#N/A</definedName>
    <definedName name="단가확정분내역" hidden="1">#REF!</definedName>
    <definedName name="단가확정분집계표" hidden="1">#REF!</definedName>
    <definedName name="당초계획" hidden="1">#REF!</definedName>
    <definedName name="도면외주" hidden="1">#REF!</definedName>
    <definedName name="도면용역비" hidden="1">#REF!</definedName>
    <definedName name="동영" localSheetId="3" hidden="1">{#N/A,#N/A,FALSE,"CCTV"}</definedName>
    <definedName name="동영" localSheetId="2" hidden="1">{#N/A,#N/A,FALSE,"CCTV"}</definedName>
    <definedName name="동영" localSheetId="4" hidden="1">{#N/A,#N/A,FALSE,"CCTV"}</definedName>
    <definedName name="동영" localSheetId="16" hidden="1">{#N/A,#N/A,FALSE,"CCTV"}</definedName>
    <definedName name="동영" localSheetId="21" hidden="1">{#N/A,#N/A,FALSE,"CCTV"}</definedName>
    <definedName name="동영" localSheetId="5" hidden="1">{#N/A,#N/A,FALSE,"CCTV"}</definedName>
    <definedName name="동영" localSheetId="13" hidden="1">{#N/A,#N/A,FALSE,"CCTV"}</definedName>
    <definedName name="동영" localSheetId="14" hidden="1">{#N/A,#N/A,FALSE,"CCTV"}</definedName>
    <definedName name="동영" localSheetId="15" hidden="1">{#N/A,#N/A,FALSE,"CCTV"}</definedName>
    <definedName name="동영" hidden="1">{#N/A,#N/A,FALSE,"CCTV"}</definedName>
    <definedName name="되" localSheetId="3" hidden="1">{#N/A,#N/A,FALSE,"운반시간"}</definedName>
    <definedName name="되" localSheetId="2" hidden="1">{#N/A,#N/A,FALSE,"운반시간"}</definedName>
    <definedName name="되" localSheetId="4" hidden="1">{#N/A,#N/A,FALSE,"운반시간"}</definedName>
    <definedName name="되" localSheetId="16" hidden="1">{#N/A,#N/A,FALSE,"운반시간"}</definedName>
    <definedName name="되" localSheetId="21" hidden="1">{#N/A,#N/A,FALSE,"운반시간"}</definedName>
    <definedName name="되" localSheetId="5" hidden="1">{#N/A,#N/A,FALSE,"운반시간"}</definedName>
    <definedName name="되" localSheetId="13" hidden="1">{#N/A,#N/A,FALSE,"운반시간"}</definedName>
    <definedName name="되" localSheetId="14" hidden="1">{#N/A,#N/A,FALSE,"운반시간"}</definedName>
    <definedName name="되" localSheetId="15" hidden="1">{#N/A,#N/A,FALSE,"운반시간"}</definedName>
    <definedName name="되" hidden="1">{#N/A,#N/A,FALSE,"운반시간"}</definedName>
    <definedName name="ㄹㄴㅇㄻㄴ" localSheetId="3" hidden="1">{#N/A,#N/A,FALSE,"단가표지"}</definedName>
    <definedName name="ㄹㄴㅇㄻㄴ" localSheetId="2" hidden="1">{#N/A,#N/A,FALSE,"단가표지"}</definedName>
    <definedName name="ㄹㄴㅇㄻㄴ" localSheetId="4" hidden="1">{#N/A,#N/A,FALSE,"단가표지"}</definedName>
    <definedName name="ㄹㄴㅇㄻㄴ" localSheetId="16" hidden="1">{#N/A,#N/A,FALSE,"단가표지"}</definedName>
    <definedName name="ㄹㄴㅇㄻㄴ" localSheetId="21" hidden="1">{#N/A,#N/A,FALSE,"단가표지"}</definedName>
    <definedName name="ㄹㄴㅇㄻㄴ" localSheetId="5" hidden="1">{#N/A,#N/A,FALSE,"단가표지"}</definedName>
    <definedName name="ㄹㄴㅇㄻㄴ" localSheetId="13" hidden="1">{#N/A,#N/A,FALSE,"단가표지"}</definedName>
    <definedName name="ㄹㄴㅇㄻㄴ" localSheetId="14" hidden="1">{#N/A,#N/A,FALSE,"단가표지"}</definedName>
    <definedName name="ㄹㄴㅇㄻㄴ" localSheetId="15" hidden="1">{#N/A,#N/A,FALSE,"단가표지"}</definedName>
    <definedName name="ㄹㄴㅇㄻㄴ" hidden="1">{#N/A,#N/A,FALSE,"단가표지"}</definedName>
    <definedName name="ㄹㄴ웋" localSheetId="3" hidden="1">{#N/A,#N/A,FALSE,"운반시간"}</definedName>
    <definedName name="ㄹㄴ웋" localSheetId="2" hidden="1">{#N/A,#N/A,FALSE,"운반시간"}</definedName>
    <definedName name="ㄹㄴ웋" localSheetId="4" hidden="1">{#N/A,#N/A,FALSE,"운반시간"}</definedName>
    <definedName name="ㄹㄴ웋" localSheetId="16" hidden="1">{#N/A,#N/A,FALSE,"운반시간"}</definedName>
    <definedName name="ㄹㄴ웋" localSheetId="21" hidden="1">{#N/A,#N/A,FALSE,"운반시간"}</definedName>
    <definedName name="ㄹㄴ웋" localSheetId="5" hidden="1">{#N/A,#N/A,FALSE,"운반시간"}</definedName>
    <definedName name="ㄹㄴ웋" localSheetId="13" hidden="1">{#N/A,#N/A,FALSE,"운반시간"}</definedName>
    <definedName name="ㄹㄴ웋" localSheetId="14" hidden="1">{#N/A,#N/A,FALSE,"운반시간"}</definedName>
    <definedName name="ㄹㄴ웋" localSheetId="15" hidden="1">{#N/A,#N/A,FALSE,"운반시간"}</definedName>
    <definedName name="ㄹㄴ웋" hidden="1">{#N/A,#N/A,FALSE,"운반시간"}</definedName>
    <definedName name="ㄹㄹ" localSheetId="3" hidden="1">{"'장비'!$A$3:$M$12"}</definedName>
    <definedName name="ㄹㄹ" localSheetId="2" hidden="1">{"'장비'!$A$3:$M$12"}</definedName>
    <definedName name="ㄹㄹ" localSheetId="4" hidden="1">{"'장비'!$A$3:$M$12"}</definedName>
    <definedName name="ㄹㄹ" localSheetId="16" hidden="1">{"'장비'!$A$3:$M$12"}</definedName>
    <definedName name="ㄹㄹ" localSheetId="21" hidden="1">{"'장비'!$A$3:$M$12"}</definedName>
    <definedName name="ㄹㄹ" localSheetId="5" hidden="1">{"'장비'!$A$3:$M$12"}</definedName>
    <definedName name="ㄹㄹ" localSheetId="13" hidden="1">{"'장비'!$A$3:$M$12"}</definedName>
    <definedName name="ㄹㄹ" localSheetId="14" hidden="1">{"'장비'!$A$3:$M$12"}</definedName>
    <definedName name="ㄹㄹ" localSheetId="15" hidden="1">{"'장비'!$A$3:$M$12"}</definedName>
    <definedName name="ㄹㄹ" hidden="1">{"'장비'!$A$3:$M$12"}</definedName>
    <definedName name="ㄹㄹㄹ" localSheetId="3" hidden="1">{"'장비'!$A$3:$M$12"}</definedName>
    <definedName name="ㄹㄹㄹ" localSheetId="2" hidden="1">{"'장비'!$A$3:$M$12"}</definedName>
    <definedName name="ㄹㄹㄹ" localSheetId="4" hidden="1">{"'장비'!$A$3:$M$12"}</definedName>
    <definedName name="ㄹㄹㄹ" localSheetId="16" hidden="1">{"'장비'!$A$3:$M$12"}</definedName>
    <definedName name="ㄹㄹㄹ" localSheetId="21" hidden="1">{"'장비'!$A$3:$M$12"}</definedName>
    <definedName name="ㄹㄹㄹ" localSheetId="5" hidden="1">{"'장비'!$A$3:$M$12"}</definedName>
    <definedName name="ㄹㄹㄹ" localSheetId="13" hidden="1">{"'장비'!$A$3:$M$12"}</definedName>
    <definedName name="ㄹㄹㄹ" localSheetId="14" hidden="1">{"'장비'!$A$3:$M$12"}</definedName>
    <definedName name="ㄹㄹㄹ" localSheetId="15" hidden="1">{"'장비'!$A$3:$M$12"}</definedName>
    <definedName name="ㄹㄹㄹ" hidden="1">{"'장비'!$A$3:$M$12"}</definedName>
    <definedName name="ㄹㄹㄹㄹㄹㄹㄹㄹ" localSheetId="3" hidden="1">{"'설비가동율'!$A$2:$O$45"}</definedName>
    <definedName name="ㄹㄹㄹㄹㄹㄹㄹㄹ" localSheetId="2" hidden="1">{"'설비가동율'!$A$2:$O$45"}</definedName>
    <definedName name="ㄹㄹㄹㄹㄹㄹㄹㄹ" localSheetId="4" hidden="1">{"'설비가동율'!$A$2:$O$45"}</definedName>
    <definedName name="ㄹㄹㄹㄹㄹㄹㄹㄹ" localSheetId="16" hidden="1">{"'설비가동율'!$A$2:$O$45"}</definedName>
    <definedName name="ㄹㄹㄹㄹㄹㄹㄹㄹ" localSheetId="21" hidden="1">{"'설비가동율'!$A$2:$O$45"}</definedName>
    <definedName name="ㄹㄹㄹㄹㄹㄹㄹㄹ" localSheetId="5" hidden="1">{"'설비가동율'!$A$2:$O$45"}</definedName>
    <definedName name="ㄹㄹㄹㄹㄹㄹㄹㄹ" localSheetId="13" hidden="1">{"'설비가동율'!$A$2:$O$45"}</definedName>
    <definedName name="ㄹㄹㄹㄹㄹㄹㄹㄹ" localSheetId="14" hidden="1">{"'설비가동율'!$A$2:$O$45"}</definedName>
    <definedName name="ㄹㄹㄹㄹㄹㄹㄹㄹ" localSheetId="15" hidden="1">{"'설비가동율'!$A$2:$O$45"}</definedName>
    <definedName name="ㄹㄹㄹㄹㄹㄹㄹㄹ" hidden="1">{"'설비가동율'!$A$2:$O$45"}</definedName>
    <definedName name="ㄹㅇㄴ" localSheetId="3" hidden="1">{"'Sheet1'!$L$16"}</definedName>
    <definedName name="ㄹㅇㄴ" localSheetId="2" hidden="1">{"'Sheet1'!$L$16"}</definedName>
    <definedName name="ㄹㅇㄴ" localSheetId="4" hidden="1">{"'Sheet1'!$L$16"}</definedName>
    <definedName name="ㄹㅇㄴ" localSheetId="16" hidden="1">{"'Sheet1'!$L$16"}</definedName>
    <definedName name="ㄹㅇㄴ" localSheetId="21" hidden="1">{"'Sheet1'!$L$16"}</definedName>
    <definedName name="ㄹㅇㄴ" localSheetId="5" hidden="1">{"'Sheet1'!$L$16"}</definedName>
    <definedName name="ㄹㅇㄴ" localSheetId="13" hidden="1">{"'Sheet1'!$L$16"}</definedName>
    <definedName name="ㄹㅇㄴ" localSheetId="14" hidden="1">{"'Sheet1'!$L$16"}</definedName>
    <definedName name="ㄹㅇㄴ" localSheetId="15" hidden="1">{"'Sheet1'!$L$16"}</definedName>
    <definedName name="ㄹㅇㄴ" hidden="1">{"'Sheet1'!$L$16"}</definedName>
    <definedName name="ㄹㅇㄹ" localSheetId="3" hidden="1">{#N/A,#N/A,FALSE,"혼합골재"}</definedName>
    <definedName name="ㄹㅇㄹ" localSheetId="2" hidden="1">{#N/A,#N/A,FALSE,"혼합골재"}</definedName>
    <definedName name="ㄹㅇㄹ" localSheetId="4" hidden="1">{#N/A,#N/A,FALSE,"혼합골재"}</definedName>
    <definedName name="ㄹㅇㄹ" localSheetId="16" hidden="1">{#N/A,#N/A,FALSE,"혼합골재"}</definedName>
    <definedName name="ㄹㅇㄹ" localSheetId="21" hidden="1">{#N/A,#N/A,FALSE,"혼합골재"}</definedName>
    <definedName name="ㄹㅇㄹ" localSheetId="5" hidden="1">{#N/A,#N/A,FALSE,"혼합골재"}</definedName>
    <definedName name="ㄹㅇㄹ" localSheetId="13" hidden="1">{#N/A,#N/A,FALSE,"혼합골재"}</definedName>
    <definedName name="ㄹㅇㄹ" localSheetId="14" hidden="1">{#N/A,#N/A,FALSE,"혼합골재"}</definedName>
    <definedName name="ㄹㅇㄹ" localSheetId="15" hidden="1">{#N/A,#N/A,FALSE,"혼합골재"}</definedName>
    <definedName name="ㄹㅇㄹ" hidden="1">{#N/A,#N/A,FALSE,"혼합골재"}</definedName>
    <definedName name="ㄹㅇㅎㄴㅇ" localSheetId="3" hidden="1">{#N/A,#N/A,FALSE,"조골재"}</definedName>
    <definedName name="ㄹㅇㅎㄴㅇ" localSheetId="2" hidden="1">{#N/A,#N/A,FALSE,"조골재"}</definedName>
    <definedName name="ㄹㅇㅎㄴㅇ" localSheetId="4" hidden="1">{#N/A,#N/A,FALSE,"조골재"}</definedName>
    <definedName name="ㄹㅇㅎㄴㅇ" localSheetId="16" hidden="1">{#N/A,#N/A,FALSE,"조골재"}</definedName>
    <definedName name="ㄹㅇㅎㄴㅇ" localSheetId="21" hidden="1">{#N/A,#N/A,FALSE,"조골재"}</definedName>
    <definedName name="ㄹㅇㅎㄴㅇ" localSheetId="5" hidden="1">{#N/A,#N/A,FALSE,"조골재"}</definedName>
    <definedName name="ㄹㅇㅎㄴㅇ" localSheetId="13" hidden="1">{#N/A,#N/A,FALSE,"조골재"}</definedName>
    <definedName name="ㄹㅇㅎㄴㅇ" localSheetId="14" hidden="1">{#N/A,#N/A,FALSE,"조골재"}</definedName>
    <definedName name="ㄹㅇㅎㄴㅇ" localSheetId="15" hidden="1">{#N/A,#N/A,FALSE,"조골재"}</definedName>
    <definedName name="ㄹㅇㅎㄴㅇ" hidden="1">{#N/A,#N/A,FALSE,"조골재"}</definedName>
    <definedName name="래그" localSheetId="3" hidden="1">{#N/A,#N/A,FALSE,"CCTV"}</definedName>
    <definedName name="래그" localSheetId="2" hidden="1">{#N/A,#N/A,FALSE,"CCTV"}</definedName>
    <definedName name="래그" localSheetId="4" hidden="1">{#N/A,#N/A,FALSE,"CCTV"}</definedName>
    <definedName name="래그" localSheetId="16" hidden="1">{#N/A,#N/A,FALSE,"CCTV"}</definedName>
    <definedName name="래그" localSheetId="21" hidden="1">{#N/A,#N/A,FALSE,"CCTV"}</definedName>
    <definedName name="래그" localSheetId="5" hidden="1">{#N/A,#N/A,FALSE,"CCTV"}</definedName>
    <definedName name="래그" localSheetId="13" hidden="1">{#N/A,#N/A,FALSE,"CCTV"}</definedName>
    <definedName name="래그" localSheetId="14" hidden="1">{#N/A,#N/A,FALSE,"CCTV"}</definedName>
    <definedName name="래그" localSheetId="15" hidden="1">{#N/A,#N/A,FALSE,"CCTV"}</definedName>
    <definedName name="래그" hidden="1">{#N/A,#N/A,FALSE,"CCTV"}</definedName>
    <definedName name="로ㅓ허ㅗ하" localSheetId="3" hidden="1">{"'자리배치도'!$AG$1:$CI$28"}</definedName>
    <definedName name="로ㅓ허ㅗ하" localSheetId="2" hidden="1">{"'자리배치도'!$AG$1:$CI$28"}</definedName>
    <definedName name="로ㅓ허ㅗ하" localSheetId="4" hidden="1">{"'자리배치도'!$AG$1:$CI$28"}</definedName>
    <definedName name="로ㅓ허ㅗ하" localSheetId="16" hidden="1">{"'자리배치도'!$AG$1:$CI$28"}</definedName>
    <definedName name="로ㅓ허ㅗ하" localSheetId="21" hidden="1">{"'자리배치도'!$AG$1:$CI$28"}</definedName>
    <definedName name="로ㅓ허ㅗ하" localSheetId="5" hidden="1">{"'자리배치도'!$AG$1:$CI$28"}</definedName>
    <definedName name="로ㅓ허ㅗ하" localSheetId="13" hidden="1">{"'자리배치도'!$AG$1:$CI$28"}</definedName>
    <definedName name="로ㅓ허ㅗ하" localSheetId="14" hidden="1">{"'자리배치도'!$AG$1:$CI$28"}</definedName>
    <definedName name="로ㅓ허ㅗ하" localSheetId="15" hidden="1">{"'자리배치도'!$AG$1:$CI$28"}</definedName>
    <definedName name="로ㅓ허ㅗ하" hidden="1">{"'자리배치도'!$AG$1:$CI$28"}</definedName>
    <definedName name="ㄻㄴㄹㅇㄴㅁ" localSheetId="3" hidden="1">{#N/A,#N/A,FALSE,"운반시간"}</definedName>
    <definedName name="ㄻㄴㄹㅇㄴㅁ" localSheetId="2" hidden="1">{#N/A,#N/A,FALSE,"운반시간"}</definedName>
    <definedName name="ㄻㄴㄹㅇㄴㅁ" localSheetId="4" hidden="1">{#N/A,#N/A,FALSE,"운반시간"}</definedName>
    <definedName name="ㄻㄴㄹㅇㄴㅁ" localSheetId="16" hidden="1">{#N/A,#N/A,FALSE,"운반시간"}</definedName>
    <definedName name="ㄻㄴㄹㅇㄴㅁ" localSheetId="21" hidden="1">{#N/A,#N/A,FALSE,"운반시간"}</definedName>
    <definedName name="ㄻㄴㄹㅇㄴㅁ" localSheetId="5" hidden="1">{#N/A,#N/A,FALSE,"운반시간"}</definedName>
    <definedName name="ㄻㄴㄹㅇㄴㅁ" localSheetId="13" hidden="1">{#N/A,#N/A,FALSE,"운반시간"}</definedName>
    <definedName name="ㄻㄴㄹㅇㄴㅁ" localSheetId="14" hidden="1">{#N/A,#N/A,FALSE,"운반시간"}</definedName>
    <definedName name="ㄻㄴㄹㅇㄴㅁ" localSheetId="15" hidden="1">{#N/A,#N/A,FALSE,"운반시간"}</definedName>
    <definedName name="ㄻㄴㄹㅇㄴㅁ" hidden="1">{#N/A,#N/A,FALSE,"운반시간"}</definedName>
    <definedName name="ㄻㄴㅇㄻㄴ" localSheetId="3" hidden="1">{#N/A,#N/A,FALSE,"단가표지"}</definedName>
    <definedName name="ㄻㄴㅇㄻㄴ" localSheetId="2" hidden="1">{#N/A,#N/A,FALSE,"단가표지"}</definedName>
    <definedName name="ㄻㄴㅇㄻㄴ" localSheetId="4" hidden="1">{#N/A,#N/A,FALSE,"단가표지"}</definedName>
    <definedName name="ㄻㄴㅇㄻㄴ" localSheetId="16" hidden="1">{#N/A,#N/A,FALSE,"단가표지"}</definedName>
    <definedName name="ㄻㄴㅇㄻㄴ" localSheetId="21" hidden="1">{#N/A,#N/A,FALSE,"단가표지"}</definedName>
    <definedName name="ㄻㄴㅇㄻㄴ" localSheetId="5" hidden="1">{#N/A,#N/A,FALSE,"단가표지"}</definedName>
    <definedName name="ㄻㄴㅇㄻㄴ" localSheetId="13" hidden="1">{#N/A,#N/A,FALSE,"단가표지"}</definedName>
    <definedName name="ㄻㄴㅇㄻㄴ" localSheetId="14" hidden="1">{#N/A,#N/A,FALSE,"단가표지"}</definedName>
    <definedName name="ㄻㄴㅇㄻㄴ" localSheetId="15" hidden="1">{#N/A,#N/A,FALSE,"단가표지"}</definedName>
    <definedName name="ㄻㄴㅇㄻㄴ" hidden="1">{#N/A,#N/A,FALSE,"단가표지"}</definedName>
    <definedName name="ㄻㄴㅇㄻㄴㄹ" localSheetId="3" hidden="1">{#N/A,#N/A,FALSE,"2~8번"}</definedName>
    <definedName name="ㄻㄴㅇㄻㄴㄹ" localSheetId="2" hidden="1">{#N/A,#N/A,FALSE,"2~8번"}</definedName>
    <definedName name="ㄻㄴㅇㄻㄴㄹ" localSheetId="4" hidden="1">{#N/A,#N/A,FALSE,"2~8번"}</definedName>
    <definedName name="ㄻㄴㅇㄻㄴㄹ" localSheetId="16" hidden="1">{#N/A,#N/A,FALSE,"2~8번"}</definedName>
    <definedName name="ㄻㄴㅇㄻㄴㄹ" localSheetId="21" hidden="1">{#N/A,#N/A,FALSE,"2~8번"}</definedName>
    <definedName name="ㄻㄴㅇㄻㄴㄹ" localSheetId="5" hidden="1">{#N/A,#N/A,FALSE,"2~8번"}</definedName>
    <definedName name="ㄻㄴㅇㄻㄴㄹ" localSheetId="13" hidden="1">{#N/A,#N/A,FALSE,"2~8번"}</definedName>
    <definedName name="ㄻㄴㅇㄻㄴㄹ" localSheetId="14" hidden="1">{#N/A,#N/A,FALSE,"2~8번"}</definedName>
    <definedName name="ㄻㄴㅇㄻㄴㄹ" localSheetId="15" hidden="1">{#N/A,#N/A,FALSE,"2~8번"}</definedName>
    <definedName name="ㄻㄴㅇㄻㄴㄹ" hidden="1">{#N/A,#N/A,FALSE,"2~8번"}</definedName>
    <definedName name="ㄻㄴㅇㄻㄴㄻㄴㅁㄴ" localSheetId="3" hidden="1">{#N/A,#N/A,FALSE,"단가표지"}</definedName>
    <definedName name="ㄻㄴㅇㄻㄴㄻㄴㅁㄴ" localSheetId="2" hidden="1">{#N/A,#N/A,FALSE,"단가표지"}</definedName>
    <definedName name="ㄻㄴㅇㄻㄴㄻㄴㅁㄴ" localSheetId="4" hidden="1">{#N/A,#N/A,FALSE,"단가표지"}</definedName>
    <definedName name="ㄻㄴㅇㄻㄴㄻㄴㅁㄴ" localSheetId="16" hidden="1">{#N/A,#N/A,FALSE,"단가표지"}</definedName>
    <definedName name="ㄻㄴㅇㄻㄴㄻㄴㅁㄴ" localSheetId="21" hidden="1">{#N/A,#N/A,FALSE,"단가표지"}</definedName>
    <definedName name="ㄻㄴㅇㄻㄴㄻㄴㅁㄴ" localSheetId="5" hidden="1">{#N/A,#N/A,FALSE,"단가표지"}</definedName>
    <definedName name="ㄻㄴㅇㄻㄴㄻㄴㅁㄴ" localSheetId="13" hidden="1">{#N/A,#N/A,FALSE,"단가표지"}</definedName>
    <definedName name="ㄻㄴㅇㄻㄴㄻㄴㅁㄴ" localSheetId="14" hidden="1">{#N/A,#N/A,FALSE,"단가표지"}</definedName>
    <definedName name="ㄻㄴㅇㄻㄴㄻㄴㅁㄴ" localSheetId="15" hidden="1">{#N/A,#N/A,FALSE,"단가표지"}</definedName>
    <definedName name="ㄻㄴㅇㄻㄴㄻㄴㅁㄴ" hidden="1">{#N/A,#N/A,FALSE,"단가표지"}</definedName>
    <definedName name="ㄻㄴㅇㄻㄴㅁ" localSheetId="3" hidden="1">{#N/A,#N/A,FALSE,"운반시간"}</definedName>
    <definedName name="ㄻㄴㅇㄻㄴㅁ" localSheetId="2" hidden="1">{#N/A,#N/A,FALSE,"운반시간"}</definedName>
    <definedName name="ㄻㄴㅇㄻㄴㅁ" localSheetId="4" hidden="1">{#N/A,#N/A,FALSE,"운반시간"}</definedName>
    <definedName name="ㄻㄴㅇㄻㄴㅁ" localSheetId="16" hidden="1">{#N/A,#N/A,FALSE,"운반시간"}</definedName>
    <definedName name="ㄻㄴㅇㄻㄴㅁ" localSheetId="21" hidden="1">{#N/A,#N/A,FALSE,"운반시간"}</definedName>
    <definedName name="ㄻㄴㅇㄻㄴㅁ" localSheetId="5" hidden="1">{#N/A,#N/A,FALSE,"운반시간"}</definedName>
    <definedName name="ㄻㄴㅇㄻㄴㅁ" localSheetId="13" hidden="1">{#N/A,#N/A,FALSE,"운반시간"}</definedName>
    <definedName name="ㄻㄴㅇㄻㄴㅁ" localSheetId="14" hidden="1">{#N/A,#N/A,FALSE,"운반시간"}</definedName>
    <definedName name="ㄻㄴㅇㄻㄴㅁ" localSheetId="15" hidden="1">{#N/A,#N/A,FALSE,"운반시간"}</definedName>
    <definedName name="ㄻㄴㅇㄻㄴㅁ" hidden="1">{#N/A,#N/A,FALSE,"운반시간"}</definedName>
    <definedName name="ㄻㄴㅇㄻㄴㅇ" localSheetId="3" hidden="1">{#N/A,#N/A,FALSE,"단가표지"}</definedName>
    <definedName name="ㄻㄴㅇㄻㄴㅇ" localSheetId="2" hidden="1">{#N/A,#N/A,FALSE,"단가표지"}</definedName>
    <definedName name="ㄻㄴㅇㄻㄴㅇ" localSheetId="4" hidden="1">{#N/A,#N/A,FALSE,"단가표지"}</definedName>
    <definedName name="ㄻㄴㅇㄻㄴㅇ" localSheetId="16" hidden="1">{#N/A,#N/A,FALSE,"단가표지"}</definedName>
    <definedName name="ㄻㄴㅇㄻㄴㅇ" localSheetId="21" hidden="1">{#N/A,#N/A,FALSE,"단가표지"}</definedName>
    <definedName name="ㄻㄴㅇㄻㄴㅇ" localSheetId="5" hidden="1">{#N/A,#N/A,FALSE,"단가표지"}</definedName>
    <definedName name="ㄻㄴㅇㄻㄴㅇ" localSheetId="13" hidden="1">{#N/A,#N/A,FALSE,"단가표지"}</definedName>
    <definedName name="ㄻㄴㅇㄻㄴㅇ" localSheetId="14" hidden="1">{#N/A,#N/A,FALSE,"단가표지"}</definedName>
    <definedName name="ㄻㄴㅇㄻㄴㅇ" localSheetId="15" hidden="1">{#N/A,#N/A,FALSE,"단가표지"}</definedName>
    <definedName name="ㄻㄴㅇㄻㄴㅇ" hidden="1">{#N/A,#N/A,FALSE,"단가표지"}</definedName>
    <definedName name="ㄻㄴㅇㄻㄴㅇㄻ" localSheetId="3" hidden="1">{#N/A,#N/A,FALSE,"표지목차"}</definedName>
    <definedName name="ㄻㄴㅇㄻㄴㅇㄻ" localSheetId="2" hidden="1">{#N/A,#N/A,FALSE,"표지목차"}</definedName>
    <definedName name="ㄻㄴㅇㄻㄴㅇㄻ" localSheetId="4" hidden="1">{#N/A,#N/A,FALSE,"표지목차"}</definedName>
    <definedName name="ㄻㄴㅇㄻㄴㅇㄻ" localSheetId="16" hidden="1">{#N/A,#N/A,FALSE,"표지목차"}</definedName>
    <definedName name="ㄻㄴㅇㄻㄴㅇㄻ" localSheetId="21" hidden="1">{#N/A,#N/A,FALSE,"표지목차"}</definedName>
    <definedName name="ㄻㄴㅇㄻㄴㅇㄻ" localSheetId="5" hidden="1">{#N/A,#N/A,FALSE,"표지목차"}</definedName>
    <definedName name="ㄻㄴㅇㄻㄴㅇㄻ" localSheetId="13" hidden="1">{#N/A,#N/A,FALSE,"표지목차"}</definedName>
    <definedName name="ㄻㄴㅇㄻㄴㅇㄻ" localSheetId="14" hidden="1">{#N/A,#N/A,FALSE,"표지목차"}</definedName>
    <definedName name="ㄻㄴㅇㄻㄴㅇㄻ" localSheetId="15" hidden="1">{#N/A,#N/A,FALSE,"표지목차"}</definedName>
    <definedName name="ㄻㄴㅇㄻㄴㅇㄻ" hidden="1">{#N/A,#N/A,FALSE,"표지목차"}</definedName>
    <definedName name="ㄻㄴㅇㅁㄴㅇ" localSheetId="3" hidden="1">{#N/A,#N/A,FALSE,"단가표지"}</definedName>
    <definedName name="ㄻㄴㅇㅁㄴㅇ" localSheetId="2" hidden="1">{#N/A,#N/A,FALSE,"단가표지"}</definedName>
    <definedName name="ㄻㄴㅇㅁㄴㅇ" localSheetId="4" hidden="1">{#N/A,#N/A,FALSE,"단가표지"}</definedName>
    <definedName name="ㄻㄴㅇㅁㄴㅇ" localSheetId="16" hidden="1">{#N/A,#N/A,FALSE,"단가표지"}</definedName>
    <definedName name="ㄻㄴㅇㅁㄴㅇ" localSheetId="21" hidden="1">{#N/A,#N/A,FALSE,"단가표지"}</definedName>
    <definedName name="ㄻㄴㅇㅁㄴㅇ" localSheetId="5" hidden="1">{#N/A,#N/A,FALSE,"단가표지"}</definedName>
    <definedName name="ㄻㄴㅇㅁㄴㅇ" localSheetId="13" hidden="1">{#N/A,#N/A,FALSE,"단가표지"}</definedName>
    <definedName name="ㄻㄴㅇㅁㄴㅇ" localSheetId="14" hidden="1">{#N/A,#N/A,FALSE,"단가표지"}</definedName>
    <definedName name="ㄻㄴㅇㅁㄴㅇ" localSheetId="15" hidden="1">{#N/A,#N/A,FALSE,"단가표지"}</definedName>
    <definedName name="ㄻㄴㅇㅁㄴㅇ" hidden="1">{#N/A,#N/A,FALSE,"단가표지"}</definedName>
    <definedName name="ㄻㅁ" localSheetId="3" hidden="1">{#N/A,#N/A,FALSE,"조골재"}</definedName>
    <definedName name="ㄻㅁ" localSheetId="2" hidden="1">{#N/A,#N/A,FALSE,"조골재"}</definedName>
    <definedName name="ㄻㅁ" localSheetId="4" hidden="1">{#N/A,#N/A,FALSE,"조골재"}</definedName>
    <definedName name="ㄻㅁ" localSheetId="16" hidden="1">{#N/A,#N/A,FALSE,"조골재"}</definedName>
    <definedName name="ㄻㅁ" localSheetId="21" hidden="1">{#N/A,#N/A,FALSE,"조골재"}</definedName>
    <definedName name="ㄻㅁ" localSheetId="5" hidden="1">{#N/A,#N/A,FALSE,"조골재"}</definedName>
    <definedName name="ㄻㅁ" localSheetId="13" hidden="1">{#N/A,#N/A,FALSE,"조골재"}</definedName>
    <definedName name="ㄻㅁ" localSheetId="14" hidden="1">{#N/A,#N/A,FALSE,"조골재"}</definedName>
    <definedName name="ㄻㅁ" localSheetId="15" hidden="1">{#N/A,#N/A,FALSE,"조골재"}</definedName>
    <definedName name="ㄻㅁ" hidden="1">{#N/A,#N/A,FALSE,"조골재"}</definedName>
    <definedName name="ㅀㅇㅁ" localSheetId="3" hidden="1">{#N/A,#N/A,FALSE,"골재소요량";#N/A,#N/A,FALSE,"골재소요량"}</definedName>
    <definedName name="ㅀㅇㅁ" localSheetId="2" hidden="1">{#N/A,#N/A,FALSE,"골재소요량";#N/A,#N/A,FALSE,"골재소요량"}</definedName>
    <definedName name="ㅀㅇㅁ" localSheetId="4" hidden="1">{#N/A,#N/A,FALSE,"골재소요량";#N/A,#N/A,FALSE,"골재소요량"}</definedName>
    <definedName name="ㅀㅇㅁ" localSheetId="16" hidden="1">{#N/A,#N/A,FALSE,"골재소요량";#N/A,#N/A,FALSE,"골재소요량"}</definedName>
    <definedName name="ㅀㅇㅁ" localSheetId="21" hidden="1">{#N/A,#N/A,FALSE,"골재소요량";#N/A,#N/A,FALSE,"골재소요량"}</definedName>
    <definedName name="ㅀㅇㅁ" localSheetId="5" hidden="1">{#N/A,#N/A,FALSE,"골재소요량";#N/A,#N/A,FALSE,"골재소요량"}</definedName>
    <definedName name="ㅀㅇㅁ" localSheetId="13" hidden="1">{#N/A,#N/A,FALSE,"골재소요량";#N/A,#N/A,FALSE,"골재소요량"}</definedName>
    <definedName name="ㅀㅇㅁ" localSheetId="14" hidden="1">{#N/A,#N/A,FALSE,"골재소요량";#N/A,#N/A,FALSE,"골재소요량"}</definedName>
    <definedName name="ㅀㅇㅁ" localSheetId="15" hidden="1">{#N/A,#N/A,FALSE,"골재소요량";#N/A,#N/A,FALSE,"골재소요량"}</definedName>
    <definedName name="ㅀㅇㅁ" hidden="1">{#N/A,#N/A,FALSE,"골재소요량";#N/A,#N/A,FALSE,"골재소요량"}</definedName>
    <definedName name="ㅁ" localSheetId="3" hidden="1">{#N/A,#N/A,FALSE,"CCTV"}</definedName>
    <definedName name="ㅁ" localSheetId="9" hidden="1">{#N/A,#N/A,FALSE,"CCTV"}</definedName>
    <definedName name="ㅁ" localSheetId="8" hidden="1">{#N/A,#N/A,FALSE,"CCTV"}</definedName>
    <definedName name="ㅁ" localSheetId="0" hidden="1">{#N/A,#N/A,FALSE,"CCTV"}</definedName>
    <definedName name="ㅁ" localSheetId="10" hidden="1">{#N/A,#N/A,FALSE,"CCTV"}</definedName>
    <definedName name="ㅁ" localSheetId="6" hidden="1">{#N/A,#N/A,FALSE,"CCTV"}</definedName>
    <definedName name="ㅁ" localSheetId="12" hidden="1">{#N/A,#N/A,FALSE,"CCTV"}</definedName>
    <definedName name="ㅁ" localSheetId="11" hidden="1">{#N/A,#N/A,FALSE,"CCTV"}</definedName>
    <definedName name="ㅁ" localSheetId="1" hidden="1">{#N/A,#N/A,FALSE,"CCTV"}</definedName>
    <definedName name="ㅁ" localSheetId="2" hidden="1">{#N/A,#N/A,FALSE,"CCTV"}</definedName>
    <definedName name="ㅁ" localSheetId="4" hidden="1">{#N/A,#N/A,FALSE,"CCTV"}</definedName>
    <definedName name="ㅁ" localSheetId="16" hidden="1">{#N/A,#N/A,FALSE,"CCTV"}</definedName>
    <definedName name="ㅁ" localSheetId="21" hidden="1">{#N/A,#N/A,FALSE,"CCTV"}</definedName>
    <definedName name="ㅁ" localSheetId="5" hidden="1">{#N/A,#N/A,FALSE,"CCTV"}</definedName>
    <definedName name="ㅁ" localSheetId="23" hidden="1">{#N/A,#N/A,FALSE,"CCTV"}</definedName>
    <definedName name="ㅁ" localSheetId="7" hidden="1">{#N/A,#N/A,FALSE,"CCTV"}</definedName>
    <definedName name="ㅁ" localSheetId="13" hidden="1">{#N/A,#N/A,FALSE,"CCTV"}</definedName>
    <definedName name="ㅁ" localSheetId="18" hidden="1">{#N/A,#N/A,FALSE,"CCTV"}</definedName>
    <definedName name="ㅁ" localSheetId="14" hidden="1">{#N/A,#N/A,FALSE,"CCTV"}</definedName>
    <definedName name="ㅁ" localSheetId="15" hidden="1">{#N/A,#N/A,FALSE,"CCTV"}</definedName>
    <definedName name="ㅁ" hidden="1">{#N/A,#N/A,FALSE,"CCTV"}</definedName>
    <definedName name="ㅁ300">#REF!</definedName>
    <definedName name="ㅁㄴㄹㄴ" localSheetId="3" hidden="1">{#N/A,#N/A,FALSE,"운반시간"}</definedName>
    <definedName name="ㅁㄴㄹㄴ" localSheetId="2" hidden="1">{#N/A,#N/A,FALSE,"운반시간"}</definedName>
    <definedName name="ㅁㄴㄹㄴ" localSheetId="4" hidden="1">{#N/A,#N/A,FALSE,"운반시간"}</definedName>
    <definedName name="ㅁㄴㄹㄴ" localSheetId="16" hidden="1">{#N/A,#N/A,FALSE,"운반시간"}</definedName>
    <definedName name="ㅁㄴㄹㄴ" localSheetId="21" hidden="1">{#N/A,#N/A,FALSE,"운반시간"}</definedName>
    <definedName name="ㅁㄴㄹㄴ" localSheetId="5" hidden="1">{#N/A,#N/A,FALSE,"운반시간"}</definedName>
    <definedName name="ㅁㄴㄹㄴ" localSheetId="13" hidden="1">{#N/A,#N/A,FALSE,"운반시간"}</definedName>
    <definedName name="ㅁㄴㄹㄴ" localSheetId="14" hidden="1">{#N/A,#N/A,FALSE,"운반시간"}</definedName>
    <definedName name="ㅁㄴㄹㄴ" localSheetId="15" hidden="1">{#N/A,#N/A,FALSE,"운반시간"}</definedName>
    <definedName name="ㅁㄴㄹㄴ" hidden="1">{#N/A,#N/A,FALSE,"운반시간"}</definedName>
    <definedName name="ㅁㄴㄹㄴㅁㄹㄴㅁㄻㄻㅁㅁㅁㅁ" localSheetId="3" hidden="1">{#N/A,#N/A,FALSE,"혼합골재"}</definedName>
    <definedName name="ㅁㄴㄹㄴㅁㄹㄴㅁㄻㄻㅁㅁㅁㅁ" localSheetId="2" hidden="1">{#N/A,#N/A,FALSE,"혼합골재"}</definedName>
    <definedName name="ㅁㄴㄹㄴㅁㄹㄴㅁㄻㄻㅁㅁㅁㅁ" localSheetId="4" hidden="1">{#N/A,#N/A,FALSE,"혼합골재"}</definedName>
    <definedName name="ㅁㄴㄹㄴㅁㄹㄴㅁㄻㄻㅁㅁㅁㅁ" localSheetId="16" hidden="1">{#N/A,#N/A,FALSE,"혼합골재"}</definedName>
    <definedName name="ㅁㄴㄹㄴㅁㄹㄴㅁㄻㄻㅁㅁㅁㅁ" localSheetId="21" hidden="1">{#N/A,#N/A,FALSE,"혼합골재"}</definedName>
    <definedName name="ㅁㄴㄹㄴㅁㄹㄴㅁㄻㄻㅁㅁㅁㅁ" localSheetId="5" hidden="1">{#N/A,#N/A,FALSE,"혼합골재"}</definedName>
    <definedName name="ㅁㄴㄹㄴㅁㄹㄴㅁㄻㄻㅁㅁㅁㅁ" localSheetId="13" hidden="1">{#N/A,#N/A,FALSE,"혼합골재"}</definedName>
    <definedName name="ㅁㄴㄹㄴㅁㄹㄴㅁㄻㄻㅁㅁㅁㅁ" localSheetId="14" hidden="1">{#N/A,#N/A,FALSE,"혼합골재"}</definedName>
    <definedName name="ㅁㄴㄹㄴㅁㄹㄴㅁㄻㄻㅁㅁㅁㅁ" localSheetId="15" hidden="1">{#N/A,#N/A,FALSE,"혼합골재"}</definedName>
    <definedName name="ㅁㄴㄹㄴㅁㄹㄴㅁㄻㄻㅁㅁㅁㅁ" hidden="1">{#N/A,#N/A,FALSE,"혼합골재"}</definedName>
    <definedName name="ㅁㄴㄹㅇㅁ" localSheetId="3" hidden="1">{#N/A,#N/A,FALSE,"단가표지"}</definedName>
    <definedName name="ㅁㄴㄹㅇㅁ" localSheetId="2" hidden="1">{#N/A,#N/A,FALSE,"단가표지"}</definedName>
    <definedName name="ㅁㄴㄹㅇㅁ" localSheetId="4" hidden="1">{#N/A,#N/A,FALSE,"단가표지"}</definedName>
    <definedName name="ㅁㄴㄹㅇㅁ" localSheetId="16" hidden="1">{#N/A,#N/A,FALSE,"단가표지"}</definedName>
    <definedName name="ㅁㄴㄹㅇㅁ" localSheetId="21" hidden="1">{#N/A,#N/A,FALSE,"단가표지"}</definedName>
    <definedName name="ㅁㄴㄹㅇㅁ" localSheetId="5" hidden="1">{#N/A,#N/A,FALSE,"단가표지"}</definedName>
    <definedName name="ㅁㄴㄹㅇㅁ" localSheetId="13" hidden="1">{#N/A,#N/A,FALSE,"단가표지"}</definedName>
    <definedName name="ㅁㄴㄹㅇㅁ" localSheetId="14" hidden="1">{#N/A,#N/A,FALSE,"단가표지"}</definedName>
    <definedName name="ㅁㄴㄹㅇㅁ" localSheetId="15" hidden="1">{#N/A,#N/A,FALSE,"단가표지"}</definedName>
    <definedName name="ㅁㄴㄹㅇㅁ" hidden="1">{#N/A,#N/A,FALSE,"단가표지"}</definedName>
    <definedName name="ㅁㄴㅇ" hidden="1">#REF!</definedName>
    <definedName name="ㅁㄴㅇㄹ호" localSheetId="3" hidden="1">{#N/A,#N/A,FALSE,"토공2"}</definedName>
    <definedName name="ㅁㄴㅇㄹ호" localSheetId="2" hidden="1">{#N/A,#N/A,FALSE,"토공2"}</definedName>
    <definedName name="ㅁㄴㅇㄹ호" localSheetId="4" hidden="1">{#N/A,#N/A,FALSE,"토공2"}</definedName>
    <definedName name="ㅁㄴㅇㄹ호" localSheetId="16" hidden="1">{#N/A,#N/A,FALSE,"토공2"}</definedName>
    <definedName name="ㅁㄴㅇㄹ호" localSheetId="21" hidden="1">{#N/A,#N/A,FALSE,"토공2"}</definedName>
    <definedName name="ㅁㄴㅇㄹ호" localSheetId="5" hidden="1">{#N/A,#N/A,FALSE,"토공2"}</definedName>
    <definedName name="ㅁㄴㅇㄹ호" localSheetId="13" hidden="1">{#N/A,#N/A,FALSE,"토공2"}</definedName>
    <definedName name="ㅁㄴㅇㄹ호" localSheetId="14" hidden="1">{#N/A,#N/A,FALSE,"토공2"}</definedName>
    <definedName name="ㅁㄴㅇㄹ호" localSheetId="15" hidden="1">{#N/A,#N/A,FALSE,"토공2"}</definedName>
    <definedName name="ㅁㄴㅇㄹ호" hidden="1">{#N/A,#N/A,FALSE,"토공2"}</definedName>
    <definedName name="ㅁㄶㄷㅎㄴㄹㅇㄴ" localSheetId="3" hidden="1">{#N/A,#N/A,FALSE,"배수1"}</definedName>
    <definedName name="ㅁㄶㄷㅎㄴㄹㅇㄴ" localSheetId="2" hidden="1">{#N/A,#N/A,FALSE,"배수1"}</definedName>
    <definedName name="ㅁㄶㄷㅎㄴㄹㅇㄴ" localSheetId="4" hidden="1">{#N/A,#N/A,FALSE,"배수1"}</definedName>
    <definedName name="ㅁㄶㄷㅎㄴㄹㅇㄴ" localSheetId="16" hidden="1">{#N/A,#N/A,FALSE,"배수1"}</definedName>
    <definedName name="ㅁㄶㄷㅎㄴㄹㅇㄴ" localSheetId="21" hidden="1">{#N/A,#N/A,FALSE,"배수1"}</definedName>
    <definedName name="ㅁㄶㄷㅎㄴㄹㅇㄴ" localSheetId="5" hidden="1">{#N/A,#N/A,FALSE,"배수1"}</definedName>
    <definedName name="ㅁㄶㄷㅎㄴㄹㅇㄴ" localSheetId="13" hidden="1">{#N/A,#N/A,FALSE,"배수1"}</definedName>
    <definedName name="ㅁㄶㄷㅎㄴㄹㅇㄴ" localSheetId="14" hidden="1">{#N/A,#N/A,FALSE,"배수1"}</definedName>
    <definedName name="ㅁㄶㄷㅎㄴㄹㅇㄴ" localSheetId="15" hidden="1">{#N/A,#N/A,FALSE,"배수1"}</definedName>
    <definedName name="ㅁㄶㄷㅎㄴㄹㅇㄴ" hidden="1">{#N/A,#N/A,FALSE,"배수1"}</definedName>
    <definedName name="ㅁㄹ" localSheetId="3" hidden="1">{#N/A,#N/A,FALSE,"속도"}</definedName>
    <definedName name="ㅁㄹ" localSheetId="2" hidden="1">{#N/A,#N/A,FALSE,"속도"}</definedName>
    <definedName name="ㅁㄹ" localSheetId="4" hidden="1">{#N/A,#N/A,FALSE,"속도"}</definedName>
    <definedName name="ㅁㄹ" localSheetId="16" hidden="1">{#N/A,#N/A,FALSE,"속도"}</definedName>
    <definedName name="ㅁㄹ" localSheetId="21" hidden="1">{#N/A,#N/A,FALSE,"속도"}</definedName>
    <definedName name="ㅁㄹ" localSheetId="5" hidden="1">{#N/A,#N/A,FALSE,"속도"}</definedName>
    <definedName name="ㅁㄹ" localSheetId="13" hidden="1">{#N/A,#N/A,FALSE,"속도"}</definedName>
    <definedName name="ㅁㄹ" localSheetId="14" hidden="1">{#N/A,#N/A,FALSE,"속도"}</definedName>
    <definedName name="ㅁㄹ" localSheetId="15" hidden="1">{#N/A,#N/A,FALSE,"속도"}</definedName>
    <definedName name="ㅁㄹ" hidden="1">{#N/A,#N/A,FALSE,"속도"}</definedName>
    <definedName name="ㅁㄹㄴㄻㄴㄹㄴㅁㄹㄴㅇㄹㄴㅇㄹ" localSheetId="3" hidden="1">{#N/A,#N/A,FALSE,"포장2"}</definedName>
    <definedName name="ㅁㄹㄴㄻㄴㄹㄴㅁㄹㄴㅇㄹㄴㅇㄹ" localSheetId="2" hidden="1">{#N/A,#N/A,FALSE,"포장2"}</definedName>
    <definedName name="ㅁㄹㄴㄻㄴㄹㄴㅁㄹㄴㅇㄹㄴㅇㄹ" localSheetId="4" hidden="1">{#N/A,#N/A,FALSE,"포장2"}</definedName>
    <definedName name="ㅁㄹㄴㄻㄴㄹㄴㅁㄹㄴㅇㄹㄴㅇㄹ" localSheetId="16" hidden="1">{#N/A,#N/A,FALSE,"포장2"}</definedName>
    <definedName name="ㅁㄹㄴㄻㄴㄹㄴㅁㄹㄴㅇㄹㄴㅇㄹ" localSheetId="21" hidden="1">{#N/A,#N/A,FALSE,"포장2"}</definedName>
    <definedName name="ㅁㄹㄴㄻㄴㄹㄴㅁㄹㄴㅇㄹㄴㅇㄹ" localSheetId="5" hidden="1">{#N/A,#N/A,FALSE,"포장2"}</definedName>
    <definedName name="ㅁㄹㄴㄻㄴㄹㄴㅁㄹㄴㅇㄹㄴㅇㄹ" localSheetId="13" hidden="1">{#N/A,#N/A,FALSE,"포장2"}</definedName>
    <definedName name="ㅁㄹㄴㄻㄴㄹㄴㅁㄹㄴㅇㄹㄴㅇㄹ" localSheetId="14" hidden="1">{#N/A,#N/A,FALSE,"포장2"}</definedName>
    <definedName name="ㅁㄹㄴㄻㄴㄹㄴㅁㄹㄴㅇㄹㄴㅇㄹ" localSheetId="15" hidden="1">{#N/A,#N/A,FALSE,"포장2"}</definedName>
    <definedName name="ㅁㄹㄴㄻㄴㄹㄴㅁㄹㄴㅇㄹㄴㅇㄹ" hidden="1">{#N/A,#N/A,FALSE,"포장2"}</definedName>
    <definedName name="ㅁㄹㄴㅇ" localSheetId="3" hidden="1">{#N/A,#N/A,FALSE,"단가표지"}</definedName>
    <definedName name="ㅁㄹㄴㅇ" localSheetId="2" hidden="1">{#N/A,#N/A,FALSE,"단가표지"}</definedName>
    <definedName name="ㅁㄹㄴㅇ" localSheetId="4" hidden="1">{#N/A,#N/A,FALSE,"단가표지"}</definedName>
    <definedName name="ㅁㄹㄴㅇ" localSheetId="16" hidden="1">{#N/A,#N/A,FALSE,"단가표지"}</definedName>
    <definedName name="ㅁㄹㄴㅇ" localSheetId="21" hidden="1">{#N/A,#N/A,FALSE,"단가표지"}</definedName>
    <definedName name="ㅁㄹㄴㅇ" localSheetId="5" hidden="1">{#N/A,#N/A,FALSE,"단가표지"}</definedName>
    <definedName name="ㅁㄹㄴㅇ" localSheetId="13" hidden="1">{#N/A,#N/A,FALSE,"단가표지"}</definedName>
    <definedName name="ㅁㄹㄴㅇ" localSheetId="14" hidden="1">{#N/A,#N/A,FALSE,"단가표지"}</definedName>
    <definedName name="ㅁㄹㄴㅇ" localSheetId="15" hidden="1">{#N/A,#N/A,FALSE,"단가표지"}</definedName>
    <definedName name="ㅁㄹㄴㅇ" hidden="1">{#N/A,#N/A,FALSE,"단가표지"}</definedName>
    <definedName name="ㅁㄹㄴㅇㄹㄴㅁㄹ" localSheetId="3" hidden="1">{#N/A,#N/A,FALSE,"포장1";#N/A,#N/A,FALSE,"포장1"}</definedName>
    <definedName name="ㅁㄹㄴㅇㄹㄴㅁㄹ" localSheetId="2" hidden="1">{#N/A,#N/A,FALSE,"포장1";#N/A,#N/A,FALSE,"포장1"}</definedName>
    <definedName name="ㅁㄹㄴㅇㄹㄴㅁㄹ" localSheetId="4" hidden="1">{#N/A,#N/A,FALSE,"포장1";#N/A,#N/A,FALSE,"포장1"}</definedName>
    <definedName name="ㅁㄹㄴㅇㄹㄴㅁㄹ" localSheetId="16" hidden="1">{#N/A,#N/A,FALSE,"포장1";#N/A,#N/A,FALSE,"포장1"}</definedName>
    <definedName name="ㅁㄹㄴㅇㄹㄴㅁㄹ" localSheetId="21" hidden="1">{#N/A,#N/A,FALSE,"포장1";#N/A,#N/A,FALSE,"포장1"}</definedName>
    <definedName name="ㅁㄹㄴㅇㄹㄴㅁㄹ" localSheetId="5" hidden="1">{#N/A,#N/A,FALSE,"포장1";#N/A,#N/A,FALSE,"포장1"}</definedName>
    <definedName name="ㅁㄹㄴㅇㄹㄴㅁㄹ" localSheetId="13" hidden="1">{#N/A,#N/A,FALSE,"포장1";#N/A,#N/A,FALSE,"포장1"}</definedName>
    <definedName name="ㅁㄹㄴㅇㄹㄴㅁㄹ" localSheetId="14" hidden="1">{#N/A,#N/A,FALSE,"포장1";#N/A,#N/A,FALSE,"포장1"}</definedName>
    <definedName name="ㅁㄹㄴㅇㄹㄴㅁㄹ" localSheetId="15" hidden="1">{#N/A,#N/A,FALSE,"포장1";#N/A,#N/A,FALSE,"포장1"}</definedName>
    <definedName name="ㅁㄹㄴㅇㄹㄴㅁㄹ" hidden="1">{#N/A,#N/A,FALSE,"포장1";#N/A,#N/A,FALSE,"포장1"}</definedName>
    <definedName name="ㅁㄹㄴㅇㄻㄴㄹ" localSheetId="3" hidden="1">{#N/A,#N/A,FALSE,"골재소요량";#N/A,#N/A,FALSE,"골재소요량"}</definedName>
    <definedName name="ㅁㄹㄴㅇㄻㄴㄹ" localSheetId="2" hidden="1">{#N/A,#N/A,FALSE,"골재소요량";#N/A,#N/A,FALSE,"골재소요량"}</definedName>
    <definedName name="ㅁㄹㄴㅇㄻㄴㄹ" localSheetId="4" hidden="1">{#N/A,#N/A,FALSE,"골재소요량";#N/A,#N/A,FALSE,"골재소요량"}</definedName>
    <definedName name="ㅁㄹㄴㅇㄻㄴㄹ" localSheetId="16" hidden="1">{#N/A,#N/A,FALSE,"골재소요량";#N/A,#N/A,FALSE,"골재소요량"}</definedName>
    <definedName name="ㅁㄹㄴㅇㄻㄴㄹ" localSheetId="21" hidden="1">{#N/A,#N/A,FALSE,"골재소요량";#N/A,#N/A,FALSE,"골재소요량"}</definedName>
    <definedName name="ㅁㄹㄴㅇㄻㄴㄹ" localSheetId="5" hidden="1">{#N/A,#N/A,FALSE,"골재소요량";#N/A,#N/A,FALSE,"골재소요량"}</definedName>
    <definedName name="ㅁㄹㄴㅇㄻㄴㄹ" localSheetId="13" hidden="1">{#N/A,#N/A,FALSE,"골재소요량";#N/A,#N/A,FALSE,"골재소요량"}</definedName>
    <definedName name="ㅁㄹㄴㅇㄻㄴㄹ" localSheetId="14" hidden="1">{#N/A,#N/A,FALSE,"골재소요량";#N/A,#N/A,FALSE,"골재소요량"}</definedName>
    <definedName name="ㅁㄹㄴㅇㄻㄴㄹ" localSheetId="15" hidden="1">{#N/A,#N/A,FALSE,"골재소요량";#N/A,#N/A,FALSE,"골재소요량"}</definedName>
    <definedName name="ㅁㄹㄴㅇㄻㄴㄹ" hidden="1">{#N/A,#N/A,FALSE,"골재소요량";#N/A,#N/A,FALSE,"골재소요량"}</definedName>
    <definedName name="ㅁㄹㄴㅇㅁ" localSheetId="3" hidden="1">{#N/A,#N/A,FALSE,"표지목차"}</definedName>
    <definedName name="ㅁㄹㄴㅇㅁ" localSheetId="2" hidden="1">{#N/A,#N/A,FALSE,"표지목차"}</definedName>
    <definedName name="ㅁㄹㄴㅇㅁ" localSheetId="4" hidden="1">{#N/A,#N/A,FALSE,"표지목차"}</definedName>
    <definedName name="ㅁㄹㄴㅇㅁ" localSheetId="16" hidden="1">{#N/A,#N/A,FALSE,"표지목차"}</definedName>
    <definedName name="ㅁㄹㄴㅇㅁ" localSheetId="21" hidden="1">{#N/A,#N/A,FALSE,"표지목차"}</definedName>
    <definedName name="ㅁㄹㄴㅇㅁ" localSheetId="5" hidden="1">{#N/A,#N/A,FALSE,"표지목차"}</definedName>
    <definedName name="ㅁㄹㄴㅇㅁ" localSheetId="13" hidden="1">{#N/A,#N/A,FALSE,"표지목차"}</definedName>
    <definedName name="ㅁㄹㄴㅇㅁ" localSheetId="14" hidden="1">{#N/A,#N/A,FALSE,"표지목차"}</definedName>
    <definedName name="ㅁㄹㄴㅇㅁ" localSheetId="15" hidden="1">{#N/A,#N/A,FALSE,"표지목차"}</definedName>
    <definedName name="ㅁㄹㄴㅇㅁ" hidden="1">{#N/A,#N/A,FALSE,"표지목차"}</definedName>
    <definedName name="ㅁㄹㄴㅇㅁㄻㄹㄴㅁㄹ" localSheetId="3" hidden="1">{#N/A,#N/A,FALSE,"조골재"}</definedName>
    <definedName name="ㅁㄹㄴㅇㅁㄻㄹㄴㅁㄹ" localSheetId="2" hidden="1">{#N/A,#N/A,FALSE,"조골재"}</definedName>
    <definedName name="ㅁㄹㄴㅇㅁㄻㄹㄴㅁㄹ" localSheetId="4" hidden="1">{#N/A,#N/A,FALSE,"조골재"}</definedName>
    <definedName name="ㅁㄹㄴㅇㅁㄻㄹㄴㅁㄹ" localSheetId="16" hidden="1">{#N/A,#N/A,FALSE,"조골재"}</definedName>
    <definedName name="ㅁㄹㄴㅇㅁㄻㄹㄴㅁㄹ" localSheetId="21" hidden="1">{#N/A,#N/A,FALSE,"조골재"}</definedName>
    <definedName name="ㅁㄹㄴㅇㅁㄻㄹㄴㅁㄹ" localSheetId="5" hidden="1">{#N/A,#N/A,FALSE,"조골재"}</definedName>
    <definedName name="ㅁㄹㄴㅇㅁㄻㄹㄴㅁㄹ" localSheetId="13" hidden="1">{#N/A,#N/A,FALSE,"조골재"}</definedName>
    <definedName name="ㅁㄹㄴㅇㅁㄻㄹㄴㅁㄹ" localSheetId="14" hidden="1">{#N/A,#N/A,FALSE,"조골재"}</definedName>
    <definedName name="ㅁㄹㄴㅇㅁㄻㄹㄴㅁㄹ" localSheetId="15" hidden="1">{#N/A,#N/A,FALSE,"조골재"}</definedName>
    <definedName name="ㅁㄹㄴㅇㅁㄻㄹㄴㅁㄹ" hidden="1">{#N/A,#N/A,FALSE,"조골재"}</definedName>
    <definedName name="ㅁㄹㄴㅇㅎㄴㄻㄴㄹㄴㅇ" localSheetId="3" hidden="1">{#N/A,#N/A,FALSE,"부대1"}</definedName>
    <definedName name="ㅁㄹㄴㅇㅎㄴㄻㄴㄹㄴㅇ" localSheetId="2" hidden="1">{#N/A,#N/A,FALSE,"부대1"}</definedName>
    <definedName name="ㅁㄹㄴㅇㅎㄴㄻㄴㄹㄴㅇ" localSheetId="4" hidden="1">{#N/A,#N/A,FALSE,"부대1"}</definedName>
    <definedName name="ㅁㄹㄴㅇㅎㄴㄻㄴㄹㄴㅇ" localSheetId="16" hidden="1">{#N/A,#N/A,FALSE,"부대1"}</definedName>
    <definedName name="ㅁㄹㄴㅇㅎㄴㄻㄴㄹㄴㅇ" localSheetId="21" hidden="1">{#N/A,#N/A,FALSE,"부대1"}</definedName>
    <definedName name="ㅁㄹㄴㅇㅎㄴㄻㄴㄹㄴㅇ" localSheetId="5" hidden="1">{#N/A,#N/A,FALSE,"부대1"}</definedName>
    <definedName name="ㅁㄹㄴㅇㅎㄴㄻㄴㄹㄴㅇ" localSheetId="13" hidden="1">{#N/A,#N/A,FALSE,"부대1"}</definedName>
    <definedName name="ㅁㄹㄴㅇㅎㄴㄻㄴㄹㄴㅇ" localSheetId="14" hidden="1">{#N/A,#N/A,FALSE,"부대1"}</definedName>
    <definedName name="ㅁㄹㄴㅇㅎㄴㄻㄴㄹㄴㅇ" localSheetId="15" hidden="1">{#N/A,#N/A,FALSE,"부대1"}</definedName>
    <definedName name="ㅁㄹㄴㅇㅎㄴㄻㄴㄹㄴㅇ" hidden="1">{#N/A,#N/A,FALSE,"부대1"}</definedName>
    <definedName name="ㅁㄹㅇㄴ" localSheetId="3" hidden="1">{#N/A,#N/A,FALSE,"단가표지"}</definedName>
    <definedName name="ㅁㄹㅇㄴ" localSheetId="2" hidden="1">{#N/A,#N/A,FALSE,"단가표지"}</definedName>
    <definedName name="ㅁㄹㅇㄴ" localSheetId="4" hidden="1">{#N/A,#N/A,FALSE,"단가표지"}</definedName>
    <definedName name="ㅁㄹㅇㄴ" localSheetId="16" hidden="1">{#N/A,#N/A,FALSE,"단가표지"}</definedName>
    <definedName name="ㅁㄹㅇㄴ" localSheetId="21" hidden="1">{#N/A,#N/A,FALSE,"단가표지"}</definedName>
    <definedName name="ㅁㄹㅇㄴ" localSheetId="5" hidden="1">{#N/A,#N/A,FALSE,"단가표지"}</definedName>
    <definedName name="ㅁㄹㅇㄴ" localSheetId="13" hidden="1">{#N/A,#N/A,FALSE,"단가표지"}</definedName>
    <definedName name="ㅁㄹㅇㄴ" localSheetId="14" hidden="1">{#N/A,#N/A,FALSE,"단가표지"}</definedName>
    <definedName name="ㅁㄹㅇㄴ" localSheetId="15" hidden="1">{#N/A,#N/A,FALSE,"단가표지"}</definedName>
    <definedName name="ㅁㄹㅇㄴ" hidden="1">{#N/A,#N/A,FALSE,"단가표지"}</definedName>
    <definedName name="ㅁㄹㅇㄴㅇㅁㄹㄴㄻㄴ" localSheetId="3" hidden="1">{#N/A,#N/A,FALSE,"이정표"}</definedName>
    <definedName name="ㅁㄹㅇㄴㅇㅁㄹㄴㄻㄴ" localSheetId="2" hidden="1">{#N/A,#N/A,FALSE,"이정표"}</definedName>
    <definedName name="ㅁㄹㅇㄴㅇㅁㄹㄴㄻㄴ" localSheetId="4" hidden="1">{#N/A,#N/A,FALSE,"이정표"}</definedName>
    <definedName name="ㅁㄹㅇㄴㅇㅁㄹㄴㄻㄴ" localSheetId="16" hidden="1">{#N/A,#N/A,FALSE,"이정표"}</definedName>
    <definedName name="ㅁㄹㅇㄴㅇㅁㄹㄴㄻㄴ" localSheetId="21" hidden="1">{#N/A,#N/A,FALSE,"이정표"}</definedName>
    <definedName name="ㅁㄹㅇㄴㅇㅁㄹㄴㄻㄴ" localSheetId="5" hidden="1">{#N/A,#N/A,FALSE,"이정표"}</definedName>
    <definedName name="ㅁㄹㅇㄴㅇㅁㄹㄴㄻㄴ" localSheetId="13" hidden="1">{#N/A,#N/A,FALSE,"이정표"}</definedName>
    <definedName name="ㅁㄹㅇㄴㅇㅁㄹㄴㄻㄴ" localSheetId="14" hidden="1">{#N/A,#N/A,FALSE,"이정표"}</definedName>
    <definedName name="ㅁㄹㅇㄴㅇㅁㄹㄴㄻㄴ" localSheetId="15" hidden="1">{#N/A,#N/A,FALSE,"이정표"}</definedName>
    <definedName name="ㅁㄹㅇㄴㅇㅁㄹㄴㄻㄴ" hidden="1">{#N/A,#N/A,FALSE,"이정표"}</definedName>
    <definedName name="ㅁㄹㅇㄹㅇㄴㄹㅇㄹㅇ" localSheetId="3" hidden="1">{#N/A,#N/A,FALSE,"표지목차"}</definedName>
    <definedName name="ㅁㄹㅇㄹㅇㄴㄹㅇㄹㅇ" localSheetId="2" hidden="1">{#N/A,#N/A,FALSE,"표지목차"}</definedName>
    <definedName name="ㅁㄹㅇㄹㅇㄴㄹㅇㄹㅇ" localSheetId="4" hidden="1">{#N/A,#N/A,FALSE,"표지목차"}</definedName>
    <definedName name="ㅁㄹㅇㄹㅇㄴㄹㅇㄹㅇ" localSheetId="16" hidden="1">{#N/A,#N/A,FALSE,"표지목차"}</definedName>
    <definedName name="ㅁㄹㅇㄹㅇㄴㄹㅇㄹㅇ" localSheetId="21" hidden="1">{#N/A,#N/A,FALSE,"표지목차"}</definedName>
    <definedName name="ㅁㄹㅇㄹㅇㄴㄹㅇㄹㅇ" localSheetId="5" hidden="1">{#N/A,#N/A,FALSE,"표지목차"}</definedName>
    <definedName name="ㅁㄹㅇㄹㅇㄴㄹㅇㄹㅇ" localSheetId="13" hidden="1">{#N/A,#N/A,FALSE,"표지목차"}</definedName>
    <definedName name="ㅁㄹㅇㄹㅇㄴㄹㅇㄹㅇ" localSheetId="14" hidden="1">{#N/A,#N/A,FALSE,"표지목차"}</definedName>
    <definedName name="ㅁㄹㅇㄹㅇㄴㄹㅇㄹㅇ" localSheetId="15" hidden="1">{#N/A,#N/A,FALSE,"표지목차"}</definedName>
    <definedName name="ㅁㄹㅇㄹㅇㄴㄹㅇㄹㅇ" hidden="1">{#N/A,#N/A,FALSE,"표지목차"}</definedName>
    <definedName name="ㅁㄹㅇㅁㄴ" localSheetId="3" hidden="1">{#N/A,#N/A,FALSE,"골재소요량";#N/A,#N/A,FALSE,"골재소요량"}</definedName>
    <definedName name="ㅁㄹㅇㅁㄴ" localSheetId="2" hidden="1">{#N/A,#N/A,FALSE,"골재소요량";#N/A,#N/A,FALSE,"골재소요량"}</definedName>
    <definedName name="ㅁㄹㅇㅁㄴ" localSheetId="4" hidden="1">{#N/A,#N/A,FALSE,"골재소요량";#N/A,#N/A,FALSE,"골재소요량"}</definedName>
    <definedName name="ㅁㄹㅇㅁㄴ" localSheetId="16" hidden="1">{#N/A,#N/A,FALSE,"골재소요량";#N/A,#N/A,FALSE,"골재소요량"}</definedName>
    <definedName name="ㅁㄹㅇㅁㄴ" localSheetId="21" hidden="1">{#N/A,#N/A,FALSE,"골재소요량";#N/A,#N/A,FALSE,"골재소요량"}</definedName>
    <definedName name="ㅁㄹㅇㅁㄴ" localSheetId="5" hidden="1">{#N/A,#N/A,FALSE,"골재소요량";#N/A,#N/A,FALSE,"골재소요량"}</definedName>
    <definedName name="ㅁㄹㅇㅁㄴ" localSheetId="13" hidden="1">{#N/A,#N/A,FALSE,"골재소요량";#N/A,#N/A,FALSE,"골재소요량"}</definedName>
    <definedName name="ㅁㄹㅇㅁㄴ" localSheetId="14" hidden="1">{#N/A,#N/A,FALSE,"골재소요량";#N/A,#N/A,FALSE,"골재소요량"}</definedName>
    <definedName name="ㅁㄹㅇㅁㄴ" localSheetId="15" hidden="1">{#N/A,#N/A,FALSE,"골재소요량";#N/A,#N/A,FALSE,"골재소요량"}</definedName>
    <definedName name="ㅁㄹㅇㅁㄴ" hidden="1">{#N/A,#N/A,FALSE,"골재소요량";#N/A,#N/A,FALSE,"골재소요량"}</definedName>
    <definedName name="ㅁㄻㄴㄹ" localSheetId="3" hidden="1">{#N/A,#N/A,FALSE,"골재소요량";#N/A,#N/A,FALSE,"골재소요량"}</definedName>
    <definedName name="ㅁㄻㄴㄹ" localSheetId="2" hidden="1">{#N/A,#N/A,FALSE,"골재소요량";#N/A,#N/A,FALSE,"골재소요량"}</definedName>
    <definedName name="ㅁㄻㄴㄹ" localSheetId="4" hidden="1">{#N/A,#N/A,FALSE,"골재소요량";#N/A,#N/A,FALSE,"골재소요량"}</definedName>
    <definedName name="ㅁㄻㄴㄹ" localSheetId="16" hidden="1">{#N/A,#N/A,FALSE,"골재소요량";#N/A,#N/A,FALSE,"골재소요량"}</definedName>
    <definedName name="ㅁㄻㄴㄹ" localSheetId="21" hidden="1">{#N/A,#N/A,FALSE,"골재소요량";#N/A,#N/A,FALSE,"골재소요량"}</definedName>
    <definedName name="ㅁㄻㄴㄹ" localSheetId="5" hidden="1">{#N/A,#N/A,FALSE,"골재소요량";#N/A,#N/A,FALSE,"골재소요량"}</definedName>
    <definedName name="ㅁㄻㄴㄹ" localSheetId="13" hidden="1">{#N/A,#N/A,FALSE,"골재소요량";#N/A,#N/A,FALSE,"골재소요량"}</definedName>
    <definedName name="ㅁㄻㄴㄹ" localSheetId="14" hidden="1">{#N/A,#N/A,FALSE,"골재소요량";#N/A,#N/A,FALSE,"골재소요량"}</definedName>
    <definedName name="ㅁㄻㄴㄹ" localSheetId="15" hidden="1">{#N/A,#N/A,FALSE,"골재소요량";#N/A,#N/A,FALSE,"골재소요량"}</definedName>
    <definedName name="ㅁㄻㄴㄹ" hidden="1">{#N/A,#N/A,FALSE,"골재소요량";#N/A,#N/A,FALSE,"골재소요량"}</definedName>
    <definedName name="ㅁㄻㅁㅁㅁㄹㄴㅇㄹㅇㄴㄹㅈㄹㄴㅇ" localSheetId="3" hidden="1">{#N/A,#N/A,FALSE,"운반시간"}</definedName>
    <definedName name="ㅁㄻㅁㅁㅁㄹㄴㅇㄹㅇㄴㄹㅈㄹㄴㅇ" localSheetId="2" hidden="1">{#N/A,#N/A,FALSE,"운반시간"}</definedName>
    <definedName name="ㅁㄻㅁㅁㅁㄹㄴㅇㄹㅇㄴㄹㅈㄹㄴㅇ" localSheetId="4" hidden="1">{#N/A,#N/A,FALSE,"운반시간"}</definedName>
    <definedName name="ㅁㄻㅁㅁㅁㄹㄴㅇㄹㅇㄴㄹㅈㄹㄴㅇ" localSheetId="16" hidden="1">{#N/A,#N/A,FALSE,"운반시간"}</definedName>
    <definedName name="ㅁㄻㅁㅁㅁㄹㄴㅇㄹㅇㄴㄹㅈㄹㄴㅇ" localSheetId="21" hidden="1">{#N/A,#N/A,FALSE,"운반시간"}</definedName>
    <definedName name="ㅁㄻㅁㅁㅁㄹㄴㅇㄹㅇㄴㄹㅈㄹㄴㅇ" localSheetId="5" hidden="1">{#N/A,#N/A,FALSE,"운반시간"}</definedName>
    <definedName name="ㅁㄻㅁㅁㅁㄹㄴㅇㄹㅇㄴㄹㅈㄹㄴㅇ" localSheetId="13" hidden="1">{#N/A,#N/A,FALSE,"운반시간"}</definedName>
    <definedName name="ㅁㄻㅁㅁㅁㄹㄴㅇㄹㅇㄴㄹㅈㄹㄴㅇ" localSheetId="14" hidden="1">{#N/A,#N/A,FALSE,"운반시간"}</definedName>
    <definedName name="ㅁㄻㅁㅁㅁㄹㄴㅇㄹㅇㄴㄹㅈㄹㄴㅇ" localSheetId="15" hidden="1">{#N/A,#N/A,FALSE,"운반시간"}</definedName>
    <definedName name="ㅁㄻㅁㅁㅁㄹㄴㅇㄹㅇㄴㄹㅈㄹㄴㅇ" hidden="1">{#N/A,#N/A,FALSE,"운반시간"}</definedName>
    <definedName name="ㅁㅁ" localSheetId="3" hidden="1">{#N/A,#N/A,FALSE,"CCTV"}</definedName>
    <definedName name="ㅁㅁ" localSheetId="9" hidden="1">{#N/A,#N/A,FALSE,"CCTV"}</definedName>
    <definedName name="ㅁㅁ" localSheetId="8" hidden="1">{#N/A,#N/A,FALSE,"CCTV"}</definedName>
    <definedName name="ㅁㅁ" localSheetId="0" hidden="1">{#N/A,#N/A,FALSE,"CCTV"}</definedName>
    <definedName name="ㅁㅁ" localSheetId="10" hidden="1">{#N/A,#N/A,FALSE,"CCTV"}</definedName>
    <definedName name="ㅁㅁ" localSheetId="6" hidden="1">{#N/A,#N/A,FALSE,"CCTV"}</definedName>
    <definedName name="ㅁㅁ" localSheetId="12" hidden="1">{#N/A,#N/A,FALSE,"CCTV"}</definedName>
    <definedName name="ㅁㅁ" localSheetId="11" hidden="1">{#N/A,#N/A,FALSE,"CCTV"}</definedName>
    <definedName name="ㅁㅁ" localSheetId="1" hidden="1">{#N/A,#N/A,FALSE,"CCTV"}</definedName>
    <definedName name="ㅁㅁ" localSheetId="2" hidden="1">{#N/A,#N/A,FALSE,"CCTV"}</definedName>
    <definedName name="ㅁㅁ" localSheetId="4" hidden="1">{#N/A,#N/A,FALSE,"CCTV"}</definedName>
    <definedName name="ㅁㅁ" localSheetId="16" hidden="1">{#N/A,#N/A,FALSE,"CCTV"}</definedName>
    <definedName name="ㅁㅁ" localSheetId="21" hidden="1">{#N/A,#N/A,FALSE,"CCTV"}</definedName>
    <definedName name="ㅁㅁ" localSheetId="5" hidden="1">{#N/A,#N/A,FALSE,"CCTV"}</definedName>
    <definedName name="ㅁㅁ" localSheetId="23" hidden="1">{#N/A,#N/A,FALSE,"CCTV"}</definedName>
    <definedName name="ㅁㅁ" localSheetId="7" hidden="1">{#N/A,#N/A,FALSE,"CCTV"}</definedName>
    <definedName name="ㅁㅁ" localSheetId="13" hidden="1">{#N/A,#N/A,FALSE,"CCTV"}</definedName>
    <definedName name="ㅁㅁ" localSheetId="18" hidden="1">{#N/A,#N/A,FALSE,"CCTV"}</definedName>
    <definedName name="ㅁㅁ" localSheetId="14" hidden="1">{#N/A,#N/A,FALSE,"CCTV"}</definedName>
    <definedName name="ㅁㅁ" localSheetId="15" hidden="1">{#N/A,#N/A,FALSE,"CCTV"}</definedName>
    <definedName name="ㅁㅁ" hidden="1">{#N/A,#N/A,FALSE,"CCTV"}</definedName>
    <definedName name="ㅁㅁㅁㅁ" localSheetId="3" hidden="1">{#N/A,#N/A,FALSE,"혼합골재"}</definedName>
    <definedName name="ㅁㅁㅁㅁ" localSheetId="2" hidden="1">{#N/A,#N/A,FALSE,"혼합골재"}</definedName>
    <definedName name="ㅁㅁㅁㅁ" localSheetId="4" hidden="1">{#N/A,#N/A,FALSE,"혼합골재"}</definedName>
    <definedName name="ㅁㅁㅁㅁ" localSheetId="16" hidden="1">{#N/A,#N/A,FALSE,"혼합골재"}</definedName>
    <definedName name="ㅁㅁㅁㅁ" localSheetId="21" hidden="1">{#N/A,#N/A,FALSE,"혼합골재"}</definedName>
    <definedName name="ㅁㅁㅁㅁ" localSheetId="5" hidden="1">{#N/A,#N/A,FALSE,"혼합골재"}</definedName>
    <definedName name="ㅁㅁㅁㅁ" localSheetId="13" hidden="1">{#N/A,#N/A,FALSE,"혼합골재"}</definedName>
    <definedName name="ㅁㅁㅁㅁ" localSheetId="14" hidden="1">{#N/A,#N/A,FALSE,"혼합골재"}</definedName>
    <definedName name="ㅁㅁㅁㅁ" localSheetId="15" hidden="1">{#N/A,#N/A,FALSE,"혼합골재"}</definedName>
    <definedName name="ㅁㅁㅁㅁ" hidden="1">{#N/A,#N/A,FALSE,"혼합골재"}</definedName>
    <definedName name="ㅁㅇㄴㄹ" localSheetId="3" hidden="1">{"SJ - 기본 보기",#N/A,FALSE,"공사별 외주견적"}</definedName>
    <definedName name="ㅁㅇㄴㄹ" localSheetId="2" hidden="1">{"SJ - 기본 보기",#N/A,FALSE,"공사별 외주견적"}</definedName>
    <definedName name="ㅁㅇㄴㄹ" localSheetId="4" hidden="1">{"SJ - 기본 보기",#N/A,FALSE,"공사별 외주견적"}</definedName>
    <definedName name="ㅁㅇㄴㄹ" localSheetId="16" hidden="1">{"SJ - 기본 보기",#N/A,FALSE,"공사별 외주견적"}</definedName>
    <definedName name="ㅁㅇㄴㄹ" localSheetId="21" hidden="1">{"SJ - 기본 보기",#N/A,FALSE,"공사별 외주견적"}</definedName>
    <definedName name="ㅁㅇㄴㄹ" localSheetId="5" hidden="1">{"SJ - 기본 보기",#N/A,FALSE,"공사별 외주견적"}</definedName>
    <definedName name="ㅁㅇㄴㄹ" localSheetId="13" hidden="1">{"SJ - 기본 보기",#N/A,FALSE,"공사별 외주견적"}</definedName>
    <definedName name="ㅁㅇㄴㄹ" localSheetId="14" hidden="1">{"SJ - 기본 보기",#N/A,FALSE,"공사별 외주견적"}</definedName>
    <definedName name="ㅁㅇㄴㄹ" localSheetId="15" hidden="1">{"SJ - 기본 보기",#N/A,FALSE,"공사별 외주견적"}</definedName>
    <definedName name="ㅁㅇㄴㄹ" hidden="1">{"SJ - 기본 보기",#N/A,FALSE,"공사별 외주견적"}</definedName>
    <definedName name="ㅁㅇㄹㄴㅇㅁㄹ" localSheetId="3" hidden="1">{#N/A,#N/A,FALSE,"운반시간"}</definedName>
    <definedName name="ㅁㅇㄹㄴㅇㅁㄹ" localSheetId="2" hidden="1">{#N/A,#N/A,FALSE,"운반시간"}</definedName>
    <definedName name="ㅁㅇㄹㄴㅇㅁㄹ" localSheetId="4" hidden="1">{#N/A,#N/A,FALSE,"운반시간"}</definedName>
    <definedName name="ㅁㅇㄹㄴㅇㅁㄹ" localSheetId="16" hidden="1">{#N/A,#N/A,FALSE,"운반시간"}</definedName>
    <definedName name="ㅁㅇㄹㄴㅇㅁㄹ" localSheetId="21" hidden="1">{#N/A,#N/A,FALSE,"운반시간"}</definedName>
    <definedName name="ㅁㅇㄹㄴㅇㅁㄹ" localSheetId="5" hidden="1">{#N/A,#N/A,FALSE,"운반시간"}</definedName>
    <definedName name="ㅁㅇㄹㄴㅇㅁㄹ" localSheetId="13" hidden="1">{#N/A,#N/A,FALSE,"운반시간"}</definedName>
    <definedName name="ㅁㅇㄹㄴㅇㅁㄹ" localSheetId="14" hidden="1">{#N/A,#N/A,FALSE,"운반시간"}</definedName>
    <definedName name="ㅁㅇㄹㄴㅇㅁㄹ" localSheetId="15" hidden="1">{#N/A,#N/A,FALSE,"운반시간"}</definedName>
    <definedName name="ㅁㅇㄹㄴㅇㅁㄹ" hidden="1">{#N/A,#N/A,FALSE,"운반시간"}</definedName>
    <definedName name="ㅁㅇㄻ" localSheetId="3" hidden="1">{#N/A,#N/A,FALSE,"조골재"}</definedName>
    <definedName name="ㅁㅇㄻ" localSheetId="2" hidden="1">{#N/A,#N/A,FALSE,"조골재"}</definedName>
    <definedName name="ㅁㅇㄻ" localSheetId="4" hidden="1">{#N/A,#N/A,FALSE,"조골재"}</definedName>
    <definedName name="ㅁㅇㄻ" localSheetId="16" hidden="1">{#N/A,#N/A,FALSE,"조골재"}</definedName>
    <definedName name="ㅁㅇㄻ" localSheetId="21" hidden="1">{#N/A,#N/A,FALSE,"조골재"}</definedName>
    <definedName name="ㅁㅇㄻ" localSheetId="5" hidden="1">{#N/A,#N/A,FALSE,"조골재"}</definedName>
    <definedName name="ㅁㅇㄻ" localSheetId="13" hidden="1">{#N/A,#N/A,FALSE,"조골재"}</definedName>
    <definedName name="ㅁㅇㄻ" localSheetId="14" hidden="1">{#N/A,#N/A,FALSE,"조골재"}</definedName>
    <definedName name="ㅁㅇㄻ" localSheetId="15" hidden="1">{#N/A,#N/A,FALSE,"조골재"}</definedName>
    <definedName name="ㅁㅇㄻ" hidden="1">{#N/A,#N/A,FALSE,"조골재"}</definedName>
    <definedName name="ㅁㅇㄻㄴㄹ" localSheetId="3" hidden="1">{#N/A,#N/A,FALSE,"혼합골재"}</definedName>
    <definedName name="ㅁㅇㄻㄴㄹ" localSheetId="2" hidden="1">{#N/A,#N/A,FALSE,"혼합골재"}</definedName>
    <definedName name="ㅁㅇㄻㄴㄹ" localSheetId="4" hidden="1">{#N/A,#N/A,FALSE,"혼합골재"}</definedName>
    <definedName name="ㅁㅇㄻㄴㄹ" localSheetId="16" hidden="1">{#N/A,#N/A,FALSE,"혼합골재"}</definedName>
    <definedName name="ㅁㅇㄻㄴㄹ" localSheetId="21" hidden="1">{#N/A,#N/A,FALSE,"혼합골재"}</definedName>
    <definedName name="ㅁㅇㄻㄴㄹ" localSheetId="5" hidden="1">{#N/A,#N/A,FALSE,"혼합골재"}</definedName>
    <definedName name="ㅁㅇㄻㄴㄹ" localSheetId="13" hidden="1">{#N/A,#N/A,FALSE,"혼합골재"}</definedName>
    <definedName name="ㅁㅇㄻㄴㄹ" localSheetId="14" hidden="1">{#N/A,#N/A,FALSE,"혼합골재"}</definedName>
    <definedName name="ㅁㅇㄻㄴㄹ" localSheetId="15" hidden="1">{#N/A,#N/A,FALSE,"혼합골재"}</definedName>
    <definedName name="ㅁㅇㄻㄴㄹ" hidden="1">{#N/A,#N/A,FALSE,"혼합골재"}</definedName>
    <definedName name="ㅁㅇㄻㅇㅎ" localSheetId="3" hidden="1">{#N/A,#N/A,FALSE,"조골재"}</definedName>
    <definedName name="ㅁㅇㄻㅇㅎ" localSheetId="2" hidden="1">{#N/A,#N/A,FALSE,"조골재"}</definedName>
    <definedName name="ㅁㅇㄻㅇㅎ" localSheetId="4" hidden="1">{#N/A,#N/A,FALSE,"조골재"}</definedName>
    <definedName name="ㅁㅇㄻㅇㅎ" localSheetId="16" hidden="1">{#N/A,#N/A,FALSE,"조골재"}</definedName>
    <definedName name="ㅁㅇㄻㅇㅎ" localSheetId="21" hidden="1">{#N/A,#N/A,FALSE,"조골재"}</definedName>
    <definedName name="ㅁㅇㄻㅇㅎ" localSheetId="5" hidden="1">{#N/A,#N/A,FALSE,"조골재"}</definedName>
    <definedName name="ㅁㅇㄻㅇㅎ" localSheetId="13" hidden="1">{#N/A,#N/A,FALSE,"조골재"}</definedName>
    <definedName name="ㅁㅇㄻㅇㅎ" localSheetId="14" hidden="1">{#N/A,#N/A,FALSE,"조골재"}</definedName>
    <definedName name="ㅁㅇㄻㅇㅎ" localSheetId="15" hidden="1">{#N/A,#N/A,FALSE,"조골재"}</definedName>
    <definedName name="ㅁㅇㄻㅇㅎ" hidden="1">{#N/A,#N/A,FALSE,"조골재"}</definedName>
    <definedName name="ㅁㅇㅀㅁㅇ" localSheetId="3" hidden="1">{#N/A,#N/A,FALSE,"단가표지"}</definedName>
    <definedName name="ㅁㅇㅀㅁㅇ" localSheetId="2" hidden="1">{#N/A,#N/A,FALSE,"단가표지"}</definedName>
    <definedName name="ㅁㅇㅀㅁㅇ" localSheetId="4" hidden="1">{#N/A,#N/A,FALSE,"단가표지"}</definedName>
    <definedName name="ㅁㅇㅀㅁㅇ" localSheetId="16" hidden="1">{#N/A,#N/A,FALSE,"단가표지"}</definedName>
    <definedName name="ㅁㅇㅀㅁㅇ" localSheetId="21" hidden="1">{#N/A,#N/A,FALSE,"단가표지"}</definedName>
    <definedName name="ㅁㅇㅀㅁㅇ" localSheetId="5" hidden="1">{#N/A,#N/A,FALSE,"단가표지"}</definedName>
    <definedName name="ㅁㅇㅀㅁㅇ" localSheetId="13" hidden="1">{#N/A,#N/A,FALSE,"단가표지"}</definedName>
    <definedName name="ㅁㅇㅀㅁㅇ" localSheetId="14" hidden="1">{#N/A,#N/A,FALSE,"단가표지"}</definedName>
    <definedName name="ㅁㅇㅀㅁㅇ" localSheetId="15" hidden="1">{#N/A,#N/A,FALSE,"단가표지"}</definedName>
    <definedName name="ㅁㅇㅀㅁㅇ" hidden="1">{#N/A,#N/A,FALSE,"단가표지"}</definedName>
    <definedName name="ㅁㅋㄹㄴㅁㄻㄻㄴㄻ" localSheetId="3" hidden="1">{#N/A,#N/A,FALSE,"구조1"}</definedName>
    <definedName name="ㅁㅋㄹㄴㅁㄻㄻㄴㄻ" localSheetId="2" hidden="1">{#N/A,#N/A,FALSE,"구조1"}</definedName>
    <definedName name="ㅁㅋㄹㄴㅁㄻㄻㄴㄻ" localSheetId="4" hidden="1">{#N/A,#N/A,FALSE,"구조1"}</definedName>
    <definedName name="ㅁㅋㄹㄴㅁㄻㄻㄴㄻ" localSheetId="16" hidden="1">{#N/A,#N/A,FALSE,"구조1"}</definedName>
    <definedName name="ㅁㅋㄹㄴㅁㄻㄻㄴㄻ" localSheetId="21" hidden="1">{#N/A,#N/A,FALSE,"구조1"}</definedName>
    <definedName name="ㅁㅋㄹㄴㅁㄻㄻㄴㄻ" localSheetId="5" hidden="1">{#N/A,#N/A,FALSE,"구조1"}</definedName>
    <definedName name="ㅁㅋㄹㄴㅁㄻㄻㄴㄻ" localSheetId="13" hidden="1">{#N/A,#N/A,FALSE,"구조1"}</definedName>
    <definedName name="ㅁㅋㄹㄴㅁㄻㄻㄴㄻ" localSheetId="14" hidden="1">{#N/A,#N/A,FALSE,"구조1"}</definedName>
    <definedName name="ㅁㅋㄹㄴㅁㄻㄻㄴㄻ" localSheetId="15" hidden="1">{#N/A,#N/A,FALSE,"구조1"}</definedName>
    <definedName name="ㅁㅋㄹㄴㅁㄻㄻㄴㄻ" hidden="1">{#N/A,#N/A,FALSE,"구조1"}</definedName>
    <definedName name="ㅁㅎㄻㅇㄻ" localSheetId="3" hidden="1">{#N/A,#N/A,FALSE,"운반시간"}</definedName>
    <definedName name="ㅁㅎㄻㅇㄻ" localSheetId="2" hidden="1">{#N/A,#N/A,FALSE,"운반시간"}</definedName>
    <definedName name="ㅁㅎㄻㅇㄻ" localSheetId="4" hidden="1">{#N/A,#N/A,FALSE,"운반시간"}</definedName>
    <definedName name="ㅁㅎㄻㅇㄻ" localSheetId="16" hidden="1">{#N/A,#N/A,FALSE,"운반시간"}</definedName>
    <definedName name="ㅁㅎㄻㅇㄻ" localSheetId="21" hidden="1">{#N/A,#N/A,FALSE,"운반시간"}</definedName>
    <definedName name="ㅁㅎㄻㅇㄻ" localSheetId="5" hidden="1">{#N/A,#N/A,FALSE,"운반시간"}</definedName>
    <definedName name="ㅁㅎㄻㅇㄻ" localSheetId="13" hidden="1">{#N/A,#N/A,FALSE,"운반시간"}</definedName>
    <definedName name="ㅁㅎㄻㅇㄻ" localSheetId="14" hidden="1">{#N/A,#N/A,FALSE,"운반시간"}</definedName>
    <definedName name="ㅁㅎㄻㅇㄻ" localSheetId="15" hidden="1">{#N/A,#N/A,FALSE,"운반시간"}</definedName>
    <definedName name="ㅁㅎㄻㅇㄻ" hidden="1">{#N/A,#N/A,FALSE,"운반시간"}</definedName>
    <definedName name="ㅁㅎㅇㅀㅁㅇ" localSheetId="3" hidden="1">{#N/A,#N/A,FALSE,"2~8번"}</definedName>
    <definedName name="ㅁㅎㅇㅀㅁㅇ" localSheetId="2" hidden="1">{#N/A,#N/A,FALSE,"2~8번"}</definedName>
    <definedName name="ㅁㅎㅇㅀㅁㅇ" localSheetId="4" hidden="1">{#N/A,#N/A,FALSE,"2~8번"}</definedName>
    <definedName name="ㅁㅎㅇㅀㅁㅇ" localSheetId="16" hidden="1">{#N/A,#N/A,FALSE,"2~8번"}</definedName>
    <definedName name="ㅁㅎㅇㅀㅁㅇ" localSheetId="21" hidden="1">{#N/A,#N/A,FALSE,"2~8번"}</definedName>
    <definedName name="ㅁㅎㅇㅀㅁㅇ" localSheetId="5" hidden="1">{#N/A,#N/A,FALSE,"2~8번"}</definedName>
    <definedName name="ㅁㅎㅇㅀㅁㅇ" localSheetId="13" hidden="1">{#N/A,#N/A,FALSE,"2~8번"}</definedName>
    <definedName name="ㅁㅎㅇㅀㅁㅇ" localSheetId="14" hidden="1">{#N/A,#N/A,FALSE,"2~8번"}</definedName>
    <definedName name="ㅁㅎㅇㅀㅁㅇ" localSheetId="15" hidden="1">{#N/A,#N/A,FALSE,"2~8번"}</definedName>
    <definedName name="ㅁㅎㅇㅀㅁㅇ" hidden="1">{#N/A,#N/A,FALSE,"2~8번"}</definedName>
    <definedName name="ㅁㅎㅇㅀㅁㅎ" localSheetId="3" hidden="1">{#N/A,#N/A,FALSE,"단가표지"}</definedName>
    <definedName name="ㅁㅎㅇㅀㅁㅎ" localSheetId="2" hidden="1">{#N/A,#N/A,FALSE,"단가표지"}</definedName>
    <definedName name="ㅁㅎㅇㅀㅁㅎ" localSheetId="4" hidden="1">{#N/A,#N/A,FALSE,"단가표지"}</definedName>
    <definedName name="ㅁㅎㅇㅀㅁㅎ" localSheetId="16" hidden="1">{#N/A,#N/A,FALSE,"단가표지"}</definedName>
    <definedName name="ㅁㅎㅇㅀㅁㅎ" localSheetId="21" hidden="1">{#N/A,#N/A,FALSE,"단가표지"}</definedName>
    <definedName name="ㅁㅎㅇㅀㅁㅎ" localSheetId="5" hidden="1">{#N/A,#N/A,FALSE,"단가표지"}</definedName>
    <definedName name="ㅁㅎㅇㅀㅁㅎ" localSheetId="13" hidden="1">{#N/A,#N/A,FALSE,"단가표지"}</definedName>
    <definedName name="ㅁㅎㅇㅀㅁㅎ" localSheetId="14" hidden="1">{#N/A,#N/A,FALSE,"단가표지"}</definedName>
    <definedName name="ㅁㅎㅇㅀㅁㅎ" localSheetId="15" hidden="1">{#N/A,#N/A,FALSE,"단가표지"}</definedName>
    <definedName name="ㅁㅎㅇㅀㅁㅎ" hidden="1">{#N/A,#N/A,FALSE,"단가표지"}</definedName>
    <definedName name="ㅁㅎㅎㄴㅁㄹㅈ" localSheetId="3" hidden="1">{#N/A,#N/A,FALSE,"배수2"}</definedName>
    <definedName name="ㅁㅎㅎㄴㅁㄹㅈ" localSheetId="2" hidden="1">{#N/A,#N/A,FALSE,"배수2"}</definedName>
    <definedName name="ㅁㅎㅎㄴㅁㄹㅈ" localSheetId="4" hidden="1">{#N/A,#N/A,FALSE,"배수2"}</definedName>
    <definedName name="ㅁㅎㅎㄴㅁㄹㅈ" localSheetId="16" hidden="1">{#N/A,#N/A,FALSE,"배수2"}</definedName>
    <definedName name="ㅁㅎㅎㄴㅁㄹㅈ" localSheetId="21" hidden="1">{#N/A,#N/A,FALSE,"배수2"}</definedName>
    <definedName name="ㅁㅎㅎㄴㅁㄹㅈ" localSheetId="5" hidden="1">{#N/A,#N/A,FALSE,"배수2"}</definedName>
    <definedName name="ㅁㅎㅎㄴㅁㄹㅈ" localSheetId="13" hidden="1">{#N/A,#N/A,FALSE,"배수2"}</definedName>
    <definedName name="ㅁㅎㅎㄴㅁㄹㅈ" localSheetId="14" hidden="1">{#N/A,#N/A,FALSE,"배수2"}</definedName>
    <definedName name="ㅁㅎㅎㄴㅁㄹㅈ" localSheetId="15" hidden="1">{#N/A,#N/A,FALSE,"배수2"}</definedName>
    <definedName name="ㅁㅎㅎㄴㅁㄹㅈ" hidden="1">{#N/A,#N/A,FALSE,"배수2"}</definedName>
    <definedName name="만득이" localSheetId="3" hidden="1">{#N/A,#N/A,FALSE,"2~8번"}</definedName>
    <definedName name="만득이" localSheetId="2" hidden="1">{#N/A,#N/A,FALSE,"2~8번"}</definedName>
    <definedName name="만득이" localSheetId="4" hidden="1">{#N/A,#N/A,FALSE,"2~8번"}</definedName>
    <definedName name="만득이" localSheetId="16" hidden="1">{#N/A,#N/A,FALSE,"2~8번"}</definedName>
    <definedName name="만득이" localSheetId="21" hidden="1">{#N/A,#N/A,FALSE,"2~8번"}</definedName>
    <definedName name="만득이" localSheetId="5" hidden="1">{#N/A,#N/A,FALSE,"2~8번"}</definedName>
    <definedName name="만득이" localSheetId="13" hidden="1">{#N/A,#N/A,FALSE,"2~8번"}</definedName>
    <definedName name="만득이" localSheetId="14" hidden="1">{#N/A,#N/A,FALSE,"2~8번"}</definedName>
    <definedName name="만득이" localSheetId="15" hidden="1">{#N/A,#N/A,FALSE,"2~8번"}</definedName>
    <definedName name="만득이" hidden="1">{#N/A,#N/A,FALSE,"2~8번"}</definedName>
    <definedName name="먁" hidden="1">#REF!</definedName>
    <definedName name="뭉" localSheetId="3" hidden="1">{"'장비'!$A$3:$M$12"}</definedName>
    <definedName name="뭉" localSheetId="2" hidden="1">{"'장비'!$A$3:$M$12"}</definedName>
    <definedName name="뭉" localSheetId="4" hidden="1">{"'장비'!$A$3:$M$12"}</definedName>
    <definedName name="뭉" localSheetId="16" hidden="1">{"'장비'!$A$3:$M$12"}</definedName>
    <definedName name="뭉" localSheetId="21" hidden="1">{"'장비'!$A$3:$M$12"}</definedName>
    <definedName name="뭉" localSheetId="5" hidden="1">{"'장비'!$A$3:$M$12"}</definedName>
    <definedName name="뭉" localSheetId="13" hidden="1">{"'장비'!$A$3:$M$12"}</definedName>
    <definedName name="뭉" localSheetId="14" hidden="1">{"'장비'!$A$3:$M$12"}</definedName>
    <definedName name="뭉" localSheetId="15" hidden="1">{"'장비'!$A$3:$M$12"}</definedName>
    <definedName name="뭉" hidden="1">{"'장비'!$A$3:$M$12"}</definedName>
    <definedName name="뭐" localSheetId="3" hidden="1">{#N/A,#N/A,FALSE,"단가표지"}</definedName>
    <definedName name="뭐" localSheetId="2" hidden="1">{#N/A,#N/A,FALSE,"단가표지"}</definedName>
    <definedName name="뭐" localSheetId="4" hidden="1">{#N/A,#N/A,FALSE,"단가표지"}</definedName>
    <definedName name="뭐" localSheetId="16" hidden="1">{#N/A,#N/A,FALSE,"단가표지"}</definedName>
    <definedName name="뭐" localSheetId="21" hidden="1">{#N/A,#N/A,FALSE,"단가표지"}</definedName>
    <definedName name="뭐" localSheetId="5" hidden="1">{#N/A,#N/A,FALSE,"단가표지"}</definedName>
    <definedName name="뭐" localSheetId="13" hidden="1">{#N/A,#N/A,FALSE,"단가표지"}</definedName>
    <definedName name="뭐" localSheetId="14" hidden="1">{#N/A,#N/A,FALSE,"단가표지"}</definedName>
    <definedName name="뭐" localSheetId="15" hidden="1">{#N/A,#N/A,FALSE,"단가표지"}</definedName>
    <definedName name="뭐" hidden="1">{#N/A,#N/A,FALSE,"단가표지"}</definedName>
    <definedName name="뭐야" localSheetId="3" hidden="1">{#N/A,#N/A,FALSE,"속도"}</definedName>
    <definedName name="뭐야" localSheetId="2" hidden="1">{#N/A,#N/A,FALSE,"속도"}</definedName>
    <definedName name="뭐야" localSheetId="4" hidden="1">{#N/A,#N/A,FALSE,"속도"}</definedName>
    <definedName name="뭐야" localSheetId="16" hidden="1">{#N/A,#N/A,FALSE,"속도"}</definedName>
    <definedName name="뭐야" localSheetId="21" hidden="1">{#N/A,#N/A,FALSE,"속도"}</definedName>
    <definedName name="뭐야" localSheetId="5" hidden="1">{#N/A,#N/A,FALSE,"속도"}</definedName>
    <definedName name="뭐야" localSheetId="13" hidden="1">{#N/A,#N/A,FALSE,"속도"}</definedName>
    <definedName name="뭐야" localSheetId="14" hidden="1">{#N/A,#N/A,FALSE,"속도"}</definedName>
    <definedName name="뭐야" localSheetId="15" hidden="1">{#N/A,#N/A,FALSE,"속도"}</definedName>
    <definedName name="뭐야" hidden="1">{#N/A,#N/A,FALSE,"속도"}</definedName>
    <definedName name="뭐여" localSheetId="3" hidden="1">{#N/A,#N/A,FALSE,"CCTV"}</definedName>
    <definedName name="뭐여" localSheetId="2" hidden="1">{#N/A,#N/A,FALSE,"CCTV"}</definedName>
    <definedName name="뭐여" localSheetId="4" hidden="1">{#N/A,#N/A,FALSE,"CCTV"}</definedName>
    <definedName name="뭐여" localSheetId="16" hidden="1">{#N/A,#N/A,FALSE,"CCTV"}</definedName>
    <definedName name="뭐여" localSheetId="21" hidden="1">{#N/A,#N/A,FALSE,"CCTV"}</definedName>
    <definedName name="뭐여" localSheetId="5" hidden="1">{#N/A,#N/A,FALSE,"CCTV"}</definedName>
    <definedName name="뭐여" localSheetId="13" hidden="1">{#N/A,#N/A,FALSE,"CCTV"}</definedName>
    <definedName name="뭐여" localSheetId="14" hidden="1">{#N/A,#N/A,FALSE,"CCTV"}</definedName>
    <definedName name="뭐여" localSheetId="15" hidden="1">{#N/A,#N/A,FALSE,"CCTV"}</definedName>
    <definedName name="뭐여" hidden="1">{#N/A,#N/A,FALSE,"CCTV"}</definedName>
    <definedName name="ㅂ"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ㅂ" localSheetId="3" hidden="1">{#N/A,#N/A,FALSE,"단가표지"}</definedName>
    <definedName name="ㅂㅂ" localSheetId="2" hidden="1">{#N/A,#N/A,FALSE,"단가표지"}</definedName>
    <definedName name="ㅂㅂ" localSheetId="4" hidden="1">{#N/A,#N/A,FALSE,"단가표지"}</definedName>
    <definedName name="ㅂㅂ" localSheetId="16" hidden="1">{#N/A,#N/A,FALSE,"단가표지"}</definedName>
    <definedName name="ㅂㅂ" localSheetId="21" hidden="1">{#N/A,#N/A,FALSE,"단가표지"}</definedName>
    <definedName name="ㅂㅂ" localSheetId="5" hidden="1">{#N/A,#N/A,FALSE,"단가표지"}</definedName>
    <definedName name="ㅂㅂ" localSheetId="13" hidden="1">{#N/A,#N/A,FALSE,"단가표지"}</definedName>
    <definedName name="ㅂㅂ" localSheetId="14" hidden="1">{#N/A,#N/A,FALSE,"단가표지"}</definedName>
    <definedName name="ㅂㅂ" localSheetId="15" hidden="1">{#N/A,#N/A,FALSE,"단가표지"}</definedName>
    <definedName name="ㅂㅂ" hidden="1">{#N/A,#N/A,FALSE,"단가표지"}</definedName>
    <definedName name="ㅂㅂㅂㅂ" localSheetId="3" hidden="1">{#N/A,#N/A,FALSE,"조골재"}</definedName>
    <definedName name="ㅂㅂㅂㅂ" localSheetId="2" hidden="1">{#N/A,#N/A,FALSE,"조골재"}</definedName>
    <definedName name="ㅂㅂㅂㅂ" localSheetId="4" hidden="1">{#N/A,#N/A,FALSE,"조골재"}</definedName>
    <definedName name="ㅂㅂㅂㅂ" localSheetId="16" hidden="1">{#N/A,#N/A,FALSE,"조골재"}</definedName>
    <definedName name="ㅂㅂㅂㅂ" localSheetId="21" hidden="1">{#N/A,#N/A,FALSE,"조골재"}</definedName>
    <definedName name="ㅂㅂㅂㅂ" localSheetId="5" hidden="1">{#N/A,#N/A,FALSE,"조골재"}</definedName>
    <definedName name="ㅂㅂㅂㅂ" localSheetId="13" hidden="1">{#N/A,#N/A,FALSE,"조골재"}</definedName>
    <definedName name="ㅂㅂㅂㅂ" localSheetId="14" hidden="1">{#N/A,#N/A,FALSE,"조골재"}</definedName>
    <definedName name="ㅂㅂㅂㅂ" localSheetId="15" hidden="1">{#N/A,#N/A,FALSE,"조골재"}</definedName>
    <definedName name="ㅂㅂㅂㅂ" hidden="1">{#N/A,#N/A,FALSE,"조골재"}</definedName>
    <definedName name="ㅂㅈ" localSheetId="3" hidden="1">{#N/A,#N/A,FALSE,"Sheet1"}</definedName>
    <definedName name="ㅂㅈ" localSheetId="2" hidden="1">{#N/A,#N/A,FALSE,"Sheet1"}</definedName>
    <definedName name="ㅂㅈ" localSheetId="4" hidden="1">{#N/A,#N/A,FALSE,"Sheet1"}</definedName>
    <definedName name="ㅂㅈ" localSheetId="16" hidden="1">{#N/A,#N/A,FALSE,"Sheet1"}</definedName>
    <definedName name="ㅂㅈ" localSheetId="21" hidden="1">{#N/A,#N/A,FALSE,"Sheet1"}</definedName>
    <definedName name="ㅂㅈ" localSheetId="5" hidden="1">{#N/A,#N/A,FALSE,"Sheet1"}</definedName>
    <definedName name="ㅂㅈ" localSheetId="13" hidden="1">{#N/A,#N/A,FALSE,"Sheet1"}</definedName>
    <definedName name="ㅂㅈ" localSheetId="14" hidden="1">{#N/A,#N/A,FALSE,"Sheet1"}</definedName>
    <definedName name="ㅂㅈ" localSheetId="15" hidden="1">{#N/A,#N/A,FALSE,"Sheet1"}</definedName>
    <definedName name="ㅂㅈ" hidden="1">{#N/A,#N/A,FALSE,"Sheet1"}</definedName>
    <definedName name="ㅂㅈㄱㅂㅈㄷㄱ" localSheetId="3" hidden="1">{"'장비'!$A$3:$M$12"}</definedName>
    <definedName name="ㅂㅈㄱㅂㅈㄷㄱ" localSheetId="2" hidden="1">{"'장비'!$A$3:$M$12"}</definedName>
    <definedName name="ㅂㅈㄱㅂㅈㄷㄱ" localSheetId="4" hidden="1">{"'장비'!$A$3:$M$12"}</definedName>
    <definedName name="ㅂㅈㄱㅂㅈㄷㄱ" localSheetId="16" hidden="1">{"'장비'!$A$3:$M$12"}</definedName>
    <definedName name="ㅂㅈㄱㅂㅈㄷㄱ" localSheetId="21" hidden="1">{"'장비'!$A$3:$M$12"}</definedName>
    <definedName name="ㅂㅈㄱㅂㅈㄷㄱ" localSheetId="5" hidden="1">{"'장비'!$A$3:$M$12"}</definedName>
    <definedName name="ㅂㅈㄱㅂㅈㄷㄱ" localSheetId="13" hidden="1">{"'장비'!$A$3:$M$12"}</definedName>
    <definedName name="ㅂㅈㄱㅂㅈㄷㄱ" localSheetId="14" hidden="1">{"'장비'!$A$3:$M$12"}</definedName>
    <definedName name="ㅂㅈㄱㅂㅈㄷㄱ" localSheetId="15" hidden="1">{"'장비'!$A$3:$M$12"}</definedName>
    <definedName name="ㅂㅈㄱㅂㅈㄷㄱ" hidden="1">{"'장비'!$A$3:$M$12"}</definedName>
    <definedName name="ㅂㅈㄷ" localSheetId="3" hidden="1">{"'장비'!$A$3:$M$12"}</definedName>
    <definedName name="ㅂㅈㄷ" localSheetId="2" hidden="1">{"'장비'!$A$3:$M$12"}</definedName>
    <definedName name="ㅂㅈㄷ" localSheetId="4" hidden="1">{"'장비'!$A$3:$M$12"}</definedName>
    <definedName name="ㅂㅈㄷ" localSheetId="16" hidden="1">{"'장비'!$A$3:$M$12"}</definedName>
    <definedName name="ㅂㅈㄷ" localSheetId="21" hidden="1">{"'장비'!$A$3:$M$12"}</definedName>
    <definedName name="ㅂㅈㄷ" localSheetId="5" hidden="1">{"'장비'!$A$3:$M$12"}</definedName>
    <definedName name="ㅂㅈㄷ" localSheetId="13" hidden="1">{"'장비'!$A$3:$M$12"}</definedName>
    <definedName name="ㅂㅈㄷ" localSheetId="14" hidden="1">{"'장비'!$A$3:$M$12"}</definedName>
    <definedName name="ㅂㅈㄷ" localSheetId="15" hidden="1">{"'장비'!$A$3:$M$12"}</definedName>
    <definedName name="ㅂㅈㄷ" hidden="1">{"'장비'!$A$3:$M$12"}</definedName>
    <definedName name="ㅂㅈㄷㄷㅂㅈㅈㅂ" localSheetId="3" hidden="1">{"'장비'!$A$3:$M$12"}</definedName>
    <definedName name="ㅂㅈㄷㄷㅂㅈㅈㅂ" localSheetId="2" hidden="1">{"'장비'!$A$3:$M$12"}</definedName>
    <definedName name="ㅂㅈㄷㄷㅂㅈㅈㅂ" localSheetId="4" hidden="1">{"'장비'!$A$3:$M$12"}</definedName>
    <definedName name="ㅂㅈㄷㄷㅂㅈㅈㅂ" localSheetId="16" hidden="1">{"'장비'!$A$3:$M$12"}</definedName>
    <definedName name="ㅂㅈㄷㄷㅂㅈㅈㅂ" localSheetId="21" hidden="1">{"'장비'!$A$3:$M$12"}</definedName>
    <definedName name="ㅂㅈㄷㄷㅂㅈㅈㅂ" localSheetId="5" hidden="1">{"'장비'!$A$3:$M$12"}</definedName>
    <definedName name="ㅂㅈㄷㄷㅂㅈㅈㅂ" localSheetId="13" hidden="1">{"'장비'!$A$3:$M$12"}</definedName>
    <definedName name="ㅂㅈㄷㄷㅂㅈㅈㅂ" localSheetId="14" hidden="1">{"'장비'!$A$3:$M$12"}</definedName>
    <definedName name="ㅂㅈㄷㄷㅂㅈㅈㅂ" localSheetId="15" hidden="1">{"'장비'!$A$3:$M$12"}</definedName>
    <definedName name="ㅂㅈㄷㄷㅂㅈㅈㅂ" hidden="1">{"'장비'!$A$3:$M$12"}</definedName>
    <definedName name="ㅂㅈㄷㅂㅈ" localSheetId="3" hidden="1">{"'장비'!$A$3:$M$12"}</definedName>
    <definedName name="ㅂㅈㄷㅂㅈ" localSheetId="2" hidden="1">{"'장비'!$A$3:$M$12"}</definedName>
    <definedName name="ㅂㅈㄷㅂㅈ" localSheetId="4" hidden="1">{"'장비'!$A$3:$M$12"}</definedName>
    <definedName name="ㅂㅈㄷㅂㅈ" localSheetId="16" hidden="1">{"'장비'!$A$3:$M$12"}</definedName>
    <definedName name="ㅂㅈㄷㅂㅈ" localSheetId="21" hidden="1">{"'장비'!$A$3:$M$12"}</definedName>
    <definedName name="ㅂㅈㄷㅂㅈ" localSheetId="5" hidden="1">{"'장비'!$A$3:$M$12"}</definedName>
    <definedName name="ㅂㅈㄷㅂㅈ" localSheetId="13" hidden="1">{"'장비'!$A$3:$M$12"}</definedName>
    <definedName name="ㅂㅈㄷㅂㅈ" localSheetId="14" hidden="1">{"'장비'!$A$3:$M$12"}</definedName>
    <definedName name="ㅂㅈㄷㅂㅈ" localSheetId="15" hidden="1">{"'장비'!$A$3:$M$12"}</definedName>
    <definedName name="ㅂㅈㄷㅂㅈ" hidden="1">{"'장비'!$A$3:$M$12"}</definedName>
    <definedName name="ㅂㅈㄷㅂㅈㅈㅂㄷ" localSheetId="3" hidden="1">{"'장비'!$A$3:$M$12"}</definedName>
    <definedName name="ㅂㅈㄷㅂㅈㅈㅂㄷ" localSheetId="2" hidden="1">{"'장비'!$A$3:$M$12"}</definedName>
    <definedName name="ㅂㅈㄷㅂㅈㅈㅂㄷ" localSheetId="4" hidden="1">{"'장비'!$A$3:$M$12"}</definedName>
    <definedName name="ㅂㅈㄷㅂㅈㅈㅂㄷ" localSheetId="16" hidden="1">{"'장비'!$A$3:$M$12"}</definedName>
    <definedName name="ㅂㅈㄷㅂㅈㅈㅂㄷ" localSheetId="21" hidden="1">{"'장비'!$A$3:$M$12"}</definedName>
    <definedName name="ㅂㅈㄷㅂㅈㅈㅂㄷ" localSheetId="5" hidden="1">{"'장비'!$A$3:$M$12"}</definedName>
    <definedName name="ㅂㅈㄷㅂㅈㅈㅂㄷ" localSheetId="13" hidden="1">{"'장비'!$A$3:$M$12"}</definedName>
    <definedName name="ㅂㅈㄷㅂㅈㅈㅂㄷ" localSheetId="14" hidden="1">{"'장비'!$A$3:$M$12"}</definedName>
    <definedName name="ㅂㅈㄷㅂㅈㅈㅂㄷ" localSheetId="15" hidden="1">{"'장비'!$A$3:$M$12"}</definedName>
    <definedName name="ㅂㅈㄷㅂㅈㅈㅂㄷ" hidden="1">{"'장비'!$A$3:$M$12"}</definedName>
    <definedName name="ㅂㅈㄷㅈㅂㄷ" localSheetId="3" hidden="1">{"'장비'!$A$3:$M$12"}</definedName>
    <definedName name="ㅂㅈㄷㅈㅂㄷ" localSheetId="2" hidden="1">{"'장비'!$A$3:$M$12"}</definedName>
    <definedName name="ㅂㅈㄷㅈㅂㄷ" localSheetId="4" hidden="1">{"'장비'!$A$3:$M$12"}</definedName>
    <definedName name="ㅂㅈㄷㅈㅂㄷ" localSheetId="16" hidden="1">{"'장비'!$A$3:$M$12"}</definedName>
    <definedName name="ㅂㅈㄷㅈㅂㄷ" localSheetId="21" hidden="1">{"'장비'!$A$3:$M$12"}</definedName>
    <definedName name="ㅂㅈㄷㅈㅂㄷ" localSheetId="5" hidden="1">{"'장비'!$A$3:$M$12"}</definedName>
    <definedName name="ㅂㅈㄷㅈㅂㄷ" localSheetId="13" hidden="1">{"'장비'!$A$3:$M$12"}</definedName>
    <definedName name="ㅂㅈㄷㅈㅂㄷ" localSheetId="14" hidden="1">{"'장비'!$A$3:$M$12"}</definedName>
    <definedName name="ㅂㅈㄷㅈㅂㄷ" localSheetId="15" hidden="1">{"'장비'!$A$3:$M$12"}</definedName>
    <definedName name="ㅂㅈㄷㅈㅂㄷ" hidden="1">{"'장비'!$A$3:$M$12"}</definedName>
    <definedName name="발주계획" localSheetId="3" hidden="1">{"'자리배치도'!$AG$1:$CI$28"}</definedName>
    <definedName name="발주계획" localSheetId="2" hidden="1">{"'자리배치도'!$AG$1:$CI$28"}</definedName>
    <definedName name="발주계획" localSheetId="4" hidden="1">{"'자리배치도'!$AG$1:$CI$28"}</definedName>
    <definedName name="발주계획" localSheetId="16" hidden="1">{"'자리배치도'!$AG$1:$CI$28"}</definedName>
    <definedName name="발주계획" localSheetId="21" hidden="1">{"'자리배치도'!$AG$1:$CI$28"}</definedName>
    <definedName name="발주계획" localSheetId="5" hidden="1">{"'자리배치도'!$AG$1:$CI$28"}</definedName>
    <definedName name="발주계획" localSheetId="13" hidden="1">{"'자리배치도'!$AG$1:$CI$28"}</definedName>
    <definedName name="발주계획" localSheetId="14" hidden="1">{"'자리배치도'!$AG$1:$CI$28"}</definedName>
    <definedName name="발주계획" localSheetId="15" hidden="1">{"'자리배치도'!$AG$1:$CI$28"}</definedName>
    <definedName name="발주계획" hidden="1">{"'자리배치도'!$AG$1:$CI$28"}</definedName>
    <definedName name="배관" localSheetId="3" hidden="1">{#N/A,#N/A,FALSE,"단가표지"}</definedName>
    <definedName name="배관" localSheetId="2" hidden="1">{#N/A,#N/A,FALSE,"단가표지"}</definedName>
    <definedName name="배관" localSheetId="4" hidden="1">{#N/A,#N/A,FALSE,"단가표지"}</definedName>
    <definedName name="배관" localSheetId="16" hidden="1">{#N/A,#N/A,FALSE,"단가표지"}</definedName>
    <definedName name="배관" localSheetId="21" hidden="1">{#N/A,#N/A,FALSE,"단가표지"}</definedName>
    <definedName name="배관" localSheetId="5" hidden="1">{#N/A,#N/A,FALSE,"단가표지"}</definedName>
    <definedName name="배관" localSheetId="13" hidden="1">{#N/A,#N/A,FALSE,"단가표지"}</definedName>
    <definedName name="배관" localSheetId="14" hidden="1">{#N/A,#N/A,FALSE,"단가표지"}</definedName>
    <definedName name="배관" localSheetId="15" hidden="1">{#N/A,#N/A,FALSE,"단가표지"}</definedName>
    <definedName name="배관" hidden="1">{#N/A,#N/A,FALSE,"단가표지"}</definedName>
    <definedName name="배관3"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설치" localSheetId="3" hidden="1">{#N/A,#N/A,FALSE,"단가표지"}</definedName>
    <definedName name="배관설치" localSheetId="2" hidden="1">{#N/A,#N/A,FALSE,"단가표지"}</definedName>
    <definedName name="배관설치" localSheetId="4" hidden="1">{#N/A,#N/A,FALSE,"단가표지"}</definedName>
    <definedName name="배관설치" localSheetId="16" hidden="1">{#N/A,#N/A,FALSE,"단가표지"}</definedName>
    <definedName name="배관설치" localSheetId="21" hidden="1">{#N/A,#N/A,FALSE,"단가표지"}</definedName>
    <definedName name="배관설치" localSheetId="5" hidden="1">{#N/A,#N/A,FALSE,"단가표지"}</definedName>
    <definedName name="배관설치" localSheetId="13" hidden="1">{#N/A,#N/A,FALSE,"단가표지"}</definedName>
    <definedName name="배관설치" localSheetId="14" hidden="1">{#N/A,#N/A,FALSE,"단가표지"}</definedName>
    <definedName name="배관설치" localSheetId="15" hidden="1">{#N/A,#N/A,FALSE,"단가표지"}</definedName>
    <definedName name="배관설치" hidden="1">{#N/A,#N/A,FALSE,"단가표지"}</definedName>
    <definedName name="배관설치1" localSheetId="3" hidden="1">{#N/A,#N/A,FALSE,"운반시간"}</definedName>
    <definedName name="배관설치1" localSheetId="2" hidden="1">{#N/A,#N/A,FALSE,"운반시간"}</definedName>
    <definedName name="배관설치1" localSheetId="4" hidden="1">{#N/A,#N/A,FALSE,"운반시간"}</definedName>
    <definedName name="배관설치1" localSheetId="16" hidden="1">{#N/A,#N/A,FALSE,"운반시간"}</definedName>
    <definedName name="배관설치1" localSheetId="21" hidden="1">{#N/A,#N/A,FALSE,"운반시간"}</definedName>
    <definedName name="배관설치1" localSheetId="5" hidden="1">{#N/A,#N/A,FALSE,"운반시간"}</definedName>
    <definedName name="배관설치1" localSheetId="13" hidden="1">{#N/A,#N/A,FALSE,"운반시간"}</definedName>
    <definedName name="배관설치1" localSheetId="14" hidden="1">{#N/A,#N/A,FALSE,"운반시간"}</definedName>
    <definedName name="배관설치1" localSheetId="15" hidden="1">{#N/A,#N/A,FALSE,"운반시간"}</definedName>
    <definedName name="배관설치1" hidden="1">{#N/A,#N/A,FALSE,"운반시간"}</definedName>
    <definedName name="배관설치10" localSheetId="3" hidden="1">{#N/A,#N/A,FALSE,"단가표지"}</definedName>
    <definedName name="배관설치10" localSheetId="2" hidden="1">{#N/A,#N/A,FALSE,"단가표지"}</definedName>
    <definedName name="배관설치10" localSheetId="4" hidden="1">{#N/A,#N/A,FALSE,"단가표지"}</definedName>
    <definedName name="배관설치10" localSheetId="16" hidden="1">{#N/A,#N/A,FALSE,"단가표지"}</definedName>
    <definedName name="배관설치10" localSheetId="21" hidden="1">{#N/A,#N/A,FALSE,"단가표지"}</definedName>
    <definedName name="배관설치10" localSheetId="5" hidden="1">{#N/A,#N/A,FALSE,"단가표지"}</definedName>
    <definedName name="배관설치10" localSheetId="13" hidden="1">{#N/A,#N/A,FALSE,"단가표지"}</definedName>
    <definedName name="배관설치10" localSheetId="14" hidden="1">{#N/A,#N/A,FALSE,"단가표지"}</definedName>
    <definedName name="배관설치10" localSheetId="15" hidden="1">{#N/A,#N/A,FALSE,"단가표지"}</definedName>
    <definedName name="배관설치10" hidden="1">{#N/A,#N/A,FALSE,"단가표지"}</definedName>
    <definedName name="배수공" localSheetId="3" hidden="1">{#N/A,#N/A,FALSE,"부대1"}</definedName>
    <definedName name="배수공" localSheetId="2" hidden="1">{#N/A,#N/A,FALSE,"부대1"}</definedName>
    <definedName name="배수공" localSheetId="4" hidden="1">{#N/A,#N/A,FALSE,"부대1"}</definedName>
    <definedName name="배수공" localSheetId="16" hidden="1">{#N/A,#N/A,FALSE,"부대1"}</definedName>
    <definedName name="배수공" localSheetId="21" hidden="1">{#N/A,#N/A,FALSE,"부대1"}</definedName>
    <definedName name="배수공" localSheetId="5" hidden="1">{#N/A,#N/A,FALSE,"부대1"}</definedName>
    <definedName name="배수공" localSheetId="13" hidden="1">{#N/A,#N/A,FALSE,"부대1"}</definedName>
    <definedName name="배수공" localSheetId="14" hidden="1">{#N/A,#N/A,FALSE,"부대1"}</definedName>
    <definedName name="배수공" localSheetId="15" hidden="1">{#N/A,#N/A,FALSE,"부대1"}</definedName>
    <definedName name="배수공" hidden="1">{#N/A,#N/A,FALSE,"부대1"}</definedName>
    <definedName name="버ㅓㅓㅓ" localSheetId="3" hidden="1">{#N/A,#N/A,FALSE,"표지목차"}</definedName>
    <definedName name="버ㅓㅓㅓ" localSheetId="2" hidden="1">{#N/A,#N/A,FALSE,"표지목차"}</definedName>
    <definedName name="버ㅓㅓㅓ" localSheetId="4" hidden="1">{#N/A,#N/A,FALSE,"표지목차"}</definedName>
    <definedName name="버ㅓㅓㅓ" localSheetId="16" hidden="1">{#N/A,#N/A,FALSE,"표지목차"}</definedName>
    <definedName name="버ㅓㅓㅓ" localSheetId="21" hidden="1">{#N/A,#N/A,FALSE,"표지목차"}</definedName>
    <definedName name="버ㅓㅓㅓ" localSheetId="5" hidden="1">{#N/A,#N/A,FALSE,"표지목차"}</definedName>
    <definedName name="버ㅓㅓㅓ" localSheetId="13" hidden="1">{#N/A,#N/A,FALSE,"표지목차"}</definedName>
    <definedName name="버ㅓㅓㅓ" localSheetId="14" hidden="1">{#N/A,#N/A,FALSE,"표지목차"}</definedName>
    <definedName name="버ㅓㅓㅓ" localSheetId="15" hidden="1">{#N/A,#N/A,FALSE,"표지목차"}</definedName>
    <definedName name="버ㅓㅓㅓ" hidden="1">{#N/A,#N/A,FALSE,"표지목차"}</definedName>
    <definedName name="법인세4.6"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localSheetId="3" hidden="1">{#N/A,#N/A,FALSE,"혼합골재"}</definedName>
    <definedName name="벽체" localSheetId="2" hidden="1">{#N/A,#N/A,FALSE,"혼합골재"}</definedName>
    <definedName name="벽체" localSheetId="4" hidden="1">{#N/A,#N/A,FALSE,"혼합골재"}</definedName>
    <definedName name="벽체" localSheetId="16" hidden="1">{#N/A,#N/A,FALSE,"혼합골재"}</definedName>
    <definedName name="벽체" localSheetId="21" hidden="1">{#N/A,#N/A,FALSE,"혼합골재"}</definedName>
    <definedName name="벽체" localSheetId="5" hidden="1">{#N/A,#N/A,FALSE,"혼합골재"}</definedName>
    <definedName name="벽체" localSheetId="13" hidden="1">{#N/A,#N/A,FALSE,"혼합골재"}</definedName>
    <definedName name="벽체" localSheetId="14" hidden="1">{#N/A,#N/A,FALSE,"혼합골재"}</definedName>
    <definedName name="벽체" localSheetId="15" hidden="1">{#N/A,#N/A,FALSE,"혼합골재"}</definedName>
    <definedName name="벽체" hidden="1">{#N/A,#N/A,FALSE,"혼합골재"}</definedName>
    <definedName name="벽체1" localSheetId="3" hidden="1">{#N/A,#N/A,FALSE,"혼합골재"}</definedName>
    <definedName name="벽체1" localSheetId="2" hidden="1">{#N/A,#N/A,FALSE,"혼합골재"}</definedName>
    <definedName name="벽체1" localSheetId="4" hidden="1">{#N/A,#N/A,FALSE,"혼합골재"}</definedName>
    <definedName name="벽체1" localSheetId="16" hidden="1">{#N/A,#N/A,FALSE,"혼합골재"}</definedName>
    <definedName name="벽체1" localSheetId="21" hidden="1">{#N/A,#N/A,FALSE,"혼합골재"}</definedName>
    <definedName name="벽체1" localSheetId="5" hidden="1">{#N/A,#N/A,FALSE,"혼합골재"}</definedName>
    <definedName name="벽체1" localSheetId="13" hidden="1">{#N/A,#N/A,FALSE,"혼합골재"}</definedName>
    <definedName name="벽체1" localSheetId="14" hidden="1">{#N/A,#N/A,FALSE,"혼합골재"}</definedName>
    <definedName name="벽체1" localSheetId="15" hidden="1">{#N/A,#N/A,FALSE,"혼합골재"}</definedName>
    <definedName name="벽체1" hidden="1">{#N/A,#N/A,FALSE,"혼합골재"}</definedName>
    <definedName name="변_경_간_기">#REF!</definedName>
    <definedName name="변경수량집계"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보충" hidden="1">#REF!</definedName>
    <definedName name="복사" hidden="1">#REF!</definedName>
    <definedName name="본관"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관"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관"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관"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관"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관"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관"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관"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관"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부대" localSheetId="3" hidden="1">{#N/A,#N/A,FALSE,"골재소요량";#N/A,#N/A,FALSE,"골재소요량"}</definedName>
    <definedName name="부대" localSheetId="2" hidden="1">{#N/A,#N/A,FALSE,"골재소요량";#N/A,#N/A,FALSE,"골재소요량"}</definedName>
    <definedName name="부대" localSheetId="4" hidden="1">{#N/A,#N/A,FALSE,"골재소요량";#N/A,#N/A,FALSE,"골재소요량"}</definedName>
    <definedName name="부대" localSheetId="16" hidden="1">{#N/A,#N/A,FALSE,"골재소요량";#N/A,#N/A,FALSE,"골재소요량"}</definedName>
    <definedName name="부대" localSheetId="21" hidden="1">{#N/A,#N/A,FALSE,"골재소요량";#N/A,#N/A,FALSE,"골재소요량"}</definedName>
    <definedName name="부대" localSheetId="5" hidden="1">{#N/A,#N/A,FALSE,"골재소요량";#N/A,#N/A,FALSE,"골재소요량"}</definedName>
    <definedName name="부대" localSheetId="13" hidden="1">{#N/A,#N/A,FALSE,"골재소요량";#N/A,#N/A,FALSE,"골재소요량"}</definedName>
    <definedName name="부대" localSheetId="14" hidden="1">{#N/A,#N/A,FALSE,"골재소요량";#N/A,#N/A,FALSE,"골재소요량"}</definedName>
    <definedName name="부대" localSheetId="15" hidden="1">{#N/A,#N/A,FALSE,"골재소요량";#N/A,#N/A,FALSE,"골재소요량"}</definedName>
    <definedName name="부대" hidden="1">{#N/A,#N/A,FALSE,"골재소요량";#N/A,#N/A,FALSE,"골재소요량"}</definedName>
    <definedName name="부대1" localSheetId="3" hidden="1">{#N/A,#N/A,FALSE,"운반시간"}</definedName>
    <definedName name="부대1" localSheetId="2" hidden="1">{#N/A,#N/A,FALSE,"운반시간"}</definedName>
    <definedName name="부대1" localSheetId="4" hidden="1">{#N/A,#N/A,FALSE,"운반시간"}</definedName>
    <definedName name="부대1" localSheetId="16" hidden="1">{#N/A,#N/A,FALSE,"운반시간"}</definedName>
    <definedName name="부대1" localSheetId="21" hidden="1">{#N/A,#N/A,FALSE,"운반시간"}</definedName>
    <definedName name="부대1" localSheetId="5" hidden="1">{#N/A,#N/A,FALSE,"운반시간"}</definedName>
    <definedName name="부대1" localSheetId="13" hidden="1">{#N/A,#N/A,FALSE,"운반시간"}</definedName>
    <definedName name="부대1" localSheetId="14" hidden="1">{#N/A,#N/A,FALSE,"운반시간"}</definedName>
    <definedName name="부대1" localSheetId="15" hidden="1">{#N/A,#N/A,FALSE,"운반시간"}</definedName>
    <definedName name="부대1" hidden="1">{#N/A,#N/A,FALSE,"운반시간"}</definedName>
    <definedName name="부대공사" localSheetId="3" hidden="1">#N/A</definedName>
    <definedName name="부대공사" localSheetId="2" hidden="1">#N/A</definedName>
    <definedName name="부대공사" localSheetId="4" hidden="1">#N/A</definedName>
    <definedName name="부대공사" localSheetId="16" hidden="1">#N/A</definedName>
    <definedName name="부대공사" localSheetId="21" hidden="1">#N/A</definedName>
    <definedName name="부대공사" localSheetId="5" hidden="1">#N/A</definedName>
    <definedName name="부대공사" localSheetId="13" hidden="1">#N/A</definedName>
    <definedName name="부대공사" localSheetId="18" hidden="1">#N/A</definedName>
    <definedName name="부대공사" localSheetId="14" hidden="1">#N/A</definedName>
    <definedName name="부대공사" localSheetId="15" hidden="1">#N/A</definedName>
    <definedName name="부대공사" hidden="1">#N/A</definedName>
    <definedName name="부대입찰서류작성" hidden="1">#REF!</definedName>
    <definedName name="분야"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뷰" localSheetId="3" hidden="1">{#N/A,#N/A,FALSE,"단가표지"}</definedName>
    <definedName name="뷰" localSheetId="2" hidden="1">{#N/A,#N/A,FALSE,"단가표지"}</definedName>
    <definedName name="뷰" localSheetId="4" hidden="1">{#N/A,#N/A,FALSE,"단가표지"}</definedName>
    <definedName name="뷰" localSheetId="16" hidden="1">{#N/A,#N/A,FALSE,"단가표지"}</definedName>
    <definedName name="뷰" localSheetId="21" hidden="1">{#N/A,#N/A,FALSE,"단가표지"}</definedName>
    <definedName name="뷰" localSheetId="5" hidden="1">{#N/A,#N/A,FALSE,"단가표지"}</definedName>
    <definedName name="뷰" localSheetId="13" hidden="1">{#N/A,#N/A,FALSE,"단가표지"}</definedName>
    <definedName name="뷰" localSheetId="14" hidden="1">{#N/A,#N/A,FALSE,"단가표지"}</definedName>
    <definedName name="뷰" localSheetId="15" hidden="1">{#N/A,#N/A,FALSE,"단가표지"}</definedName>
    <definedName name="뷰" hidden="1">{#N/A,#N/A,FALSE,"단가표지"}</definedName>
    <definedName name="비교" hidden="1">255</definedName>
    <definedName name="비교표1" hidden="1">255</definedName>
    <definedName name="비교표2" hidden="1">#REF!</definedName>
    <definedName name="ㅅㄱㄱㄷ" localSheetId="3" hidden="1">{"'장비'!$A$3:$M$12"}</definedName>
    <definedName name="ㅅㄱㄱㄷ" localSheetId="2" hidden="1">{"'장비'!$A$3:$M$12"}</definedName>
    <definedName name="ㅅㄱㄱㄷ" localSheetId="4" hidden="1">{"'장비'!$A$3:$M$12"}</definedName>
    <definedName name="ㅅㄱㄱㄷ" localSheetId="16" hidden="1">{"'장비'!$A$3:$M$12"}</definedName>
    <definedName name="ㅅㄱㄱㄷ" localSheetId="21" hidden="1">{"'장비'!$A$3:$M$12"}</definedName>
    <definedName name="ㅅㄱㄱㄷ" localSheetId="5" hidden="1">{"'장비'!$A$3:$M$12"}</definedName>
    <definedName name="ㅅㄱㄱㄷ" localSheetId="13" hidden="1">{"'장비'!$A$3:$M$12"}</definedName>
    <definedName name="ㅅㄱㄱㄷ" localSheetId="14" hidden="1">{"'장비'!$A$3:$M$12"}</definedName>
    <definedName name="ㅅㄱㄱㄷ" localSheetId="15" hidden="1">{"'장비'!$A$3:$M$12"}</definedName>
    <definedName name="ㅅㄱㄱㄷ" hidden="1">{"'장비'!$A$3:$M$12"}</definedName>
    <definedName name="ㅅ굲유" localSheetId="3" hidden="1">{#N/A,#N/A,FALSE,"조골재"}</definedName>
    <definedName name="ㅅ굲유" localSheetId="2" hidden="1">{#N/A,#N/A,FALSE,"조골재"}</definedName>
    <definedName name="ㅅ굲유" localSheetId="4" hidden="1">{#N/A,#N/A,FALSE,"조골재"}</definedName>
    <definedName name="ㅅ굲유" localSheetId="16" hidden="1">{#N/A,#N/A,FALSE,"조골재"}</definedName>
    <definedName name="ㅅ굲유" localSheetId="21" hidden="1">{#N/A,#N/A,FALSE,"조골재"}</definedName>
    <definedName name="ㅅ굲유" localSheetId="5" hidden="1">{#N/A,#N/A,FALSE,"조골재"}</definedName>
    <definedName name="ㅅ굲유" localSheetId="13" hidden="1">{#N/A,#N/A,FALSE,"조골재"}</definedName>
    <definedName name="ㅅ굲유" localSheetId="14" hidden="1">{#N/A,#N/A,FALSE,"조골재"}</definedName>
    <definedName name="ㅅ굲유" localSheetId="15" hidden="1">{#N/A,#N/A,FALSE,"조골재"}</definedName>
    <definedName name="ㅅ굲유" hidden="1">{#N/A,#N/A,FALSE,"조골재"}</definedName>
    <definedName name="ㅅㄷ" localSheetId="3" hidden="1">{"'Sheet1'!$L$16"}</definedName>
    <definedName name="ㅅㄷ" localSheetId="2" hidden="1">{"'Sheet1'!$L$16"}</definedName>
    <definedName name="ㅅㄷ" localSheetId="4" hidden="1">{"'Sheet1'!$L$16"}</definedName>
    <definedName name="ㅅㄷ" localSheetId="16" hidden="1">{"'Sheet1'!$L$16"}</definedName>
    <definedName name="ㅅㄷ" localSheetId="21" hidden="1">{"'Sheet1'!$L$16"}</definedName>
    <definedName name="ㅅㄷ" localSheetId="5" hidden="1">{"'Sheet1'!$L$16"}</definedName>
    <definedName name="ㅅㄷ" localSheetId="13" hidden="1">{"'Sheet1'!$L$16"}</definedName>
    <definedName name="ㅅㄷ" localSheetId="14" hidden="1">{"'Sheet1'!$L$16"}</definedName>
    <definedName name="ㅅㄷ" localSheetId="15" hidden="1">{"'Sheet1'!$L$16"}</definedName>
    <definedName name="ㅅㄷ" hidden="1">{"'Sheet1'!$L$16"}</definedName>
    <definedName name="ㅅㅅㅅㅅㅅ" localSheetId="3" hidden="1">{"'장비'!$A$3:$M$12"}</definedName>
    <definedName name="ㅅㅅㅅㅅㅅ" localSheetId="2" hidden="1">{"'장비'!$A$3:$M$12"}</definedName>
    <definedName name="ㅅㅅㅅㅅㅅ" localSheetId="4" hidden="1">{"'장비'!$A$3:$M$12"}</definedName>
    <definedName name="ㅅㅅㅅㅅㅅ" localSheetId="16" hidden="1">{"'장비'!$A$3:$M$12"}</definedName>
    <definedName name="ㅅㅅㅅㅅㅅ" localSheetId="21" hidden="1">{"'장비'!$A$3:$M$12"}</definedName>
    <definedName name="ㅅㅅㅅㅅㅅ" localSheetId="5" hidden="1">{"'장비'!$A$3:$M$12"}</definedName>
    <definedName name="ㅅㅅㅅㅅㅅ" localSheetId="13" hidden="1">{"'장비'!$A$3:$M$12"}</definedName>
    <definedName name="ㅅㅅㅅㅅㅅ" localSheetId="14" hidden="1">{"'장비'!$A$3:$M$12"}</definedName>
    <definedName name="ㅅㅅㅅㅅㅅ" localSheetId="15" hidden="1">{"'장비'!$A$3:$M$12"}</definedName>
    <definedName name="ㅅㅅㅅㅅㅅ" hidden="1">{"'장비'!$A$3:$M$12"}</definedName>
    <definedName name="사업"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hidden="1">#REF!</definedName>
    <definedName name="사업관리"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비">#REF!</definedName>
    <definedName name="사업부양식2" hidden="1">#REF!</definedName>
    <definedName name="사업비최종" localSheetId="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9"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4"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7"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산출" hidden="1">#REF!</definedName>
    <definedName name="상각비2" hidden="1">#REF!</definedName>
    <definedName name="샘풀카피" localSheetId="3" hidden="1">{#N/A,#N/A,FALSE,"CCTV"}</definedName>
    <definedName name="샘풀카피" localSheetId="2" hidden="1">{#N/A,#N/A,FALSE,"CCTV"}</definedName>
    <definedName name="샘풀카피" localSheetId="4" hidden="1">{#N/A,#N/A,FALSE,"CCTV"}</definedName>
    <definedName name="샘풀카피" localSheetId="16" hidden="1">{#N/A,#N/A,FALSE,"CCTV"}</definedName>
    <definedName name="샘풀카피" localSheetId="21" hidden="1">{#N/A,#N/A,FALSE,"CCTV"}</definedName>
    <definedName name="샘풀카피" localSheetId="5" hidden="1">{#N/A,#N/A,FALSE,"CCTV"}</definedName>
    <definedName name="샘풀카피" localSheetId="13" hidden="1">{#N/A,#N/A,FALSE,"CCTV"}</definedName>
    <definedName name="샘풀카피" localSheetId="14" hidden="1">{#N/A,#N/A,FALSE,"CCTV"}</definedName>
    <definedName name="샘풀카피" localSheetId="15" hidden="1">{#N/A,#N/A,FALSE,"CCTV"}</definedName>
    <definedName name="샘풀카피" hidden="1">{#N/A,#N/A,FALSE,"CCTV"}</definedName>
    <definedName name="샘플카피2" localSheetId="3" hidden="1">{#N/A,#N/A,FALSE,"CCTV"}</definedName>
    <definedName name="샘플카피2" localSheetId="2" hidden="1">{#N/A,#N/A,FALSE,"CCTV"}</definedName>
    <definedName name="샘플카피2" localSheetId="4" hidden="1">{#N/A,#N/A,FALSE,"CCTV"}</definedName>
    <definedName name="샘플카피2" localSheetId="16" hidden="1">{#N/A,#N/A,FALSE,"CCTV"}</definedName>
    <definedName name="샘플카피2" localSheetId="21" hidden="1">{#N/A,#N/A,FALSE,"CCTV"}</definedName>
    <definedName name="샘플카피2" localSheetId="5" hidden="1">{#N/A,#N/A,FALSE,"CCTV"}</definedName>
    <definedName name="샘플카피2" localSheetId="13" hidden="1">{#N/A,#N/A,FALSE,"CCTV"}</definedName>
    <definedName name="샘플카피2" localSheetId="14" hidden="1">{#N/A,#N/A,FALSE,"CCTV"}</definedName>
    <definedName name="샘플카피2" localSheetId="15" hidden="1">{#N/A,#N/A,FALSE,"CCTV"}</definedName>
    <definedName name="샘플카피2" hidden="1">{#N/A,#N/A,FALSE,"CCTV"}</definedName>
    <definedName name="샘플카피3" localSheetId="3" hidden="1">{#N/A,#N/A,FALSE,"CCTV"}</definedName>
    <definedName name="샘플카피3" localSheetId="2" hidden="1">{#N/A,#N/A,FALSE,"CCTV"}</definedName>
    <definedName name="샘플카피3" localSheetId="4" hidden="1">{#N/A,#N/A,FALSE,"CCTV"}</definedName>
    <definedName name="샘플카피3" localSheetId="16" hidden="1">{#N/A,#N/A,FALSE,"CCTV"}</definedName>
    <definedName name="샘플카피3" localSheetId="21" hidden="1">{#N/A,#N/A,FALSE,"CCTV"}</definedName>
    <definedName name="샘플카피3" localSheetId="5" hidden="1">{#N/A,#N/A,FALSE,"CCTV"}</definedName>
    <definedName name="샘플카피3" localSheetId="13" hidden="1">{#N/A,#N/A,FALSE,"CCTV"}</definedName>
    <definedName name="샘플카피3" localSheetId="14" hidden="1">{#N/A,#N/A,FALSE,"CCTV"}</definedName>
    <definedName name="샘플카피3" localSheetId="15" hidden="1">{#N/A,#N/A,FALSE,"CCTV"}</definedName>
    <definedName name="샘플카피3" hidden="1">{#N/A,#N/A,FALSE,"CCTV"}</definedName>
    <definedName name="설" localSheetId="3" hidden="1">{#N/A,#N/A,TRUE,"총괄"}</definedName>
    <definedName name="설" localSheetId="2" hidden="1">{#N/A,#N/A,TRUE,"총괄"}</definedName>
    <definedName name="설" localSheetId="4" hidden="1">{#N/A,#N/A,TRUE,"총괄"}</definedName>
    <definedName name="설" localSheetId="16" hidden="1">{#N/A,#N/A,TRUE,"총괄"}</definedName>
    <definedName name="설" localSheetId="21" hidden="1">{#N/A,#N/A,TRUE,"총괄"}</definedName>
    <definedName name="설" localSheetId="5" hidden="1">{#N/A,#N/A,TRUE,"총괄"}</definedName>
    <definedName name="설" localSheetId="13" hidden="1">{#N/A,#N/A,TRUE,"총괄"}</definedName>
    <definedName name="설" localSheetId="14" hidden="1">{#N/A,#N/A,TRUE,"총괄"}</definedName>
    <definedName name="설" localSheetId="15" hidden="1">{#N/A,#N/A,TRUE,"총괄"}</definedName>
    <definedName name="설" hidden="1">{#N/A,#N/A,TRUE,"총괄"}</definedName>
    <definedName name="설계현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변" localSheetId="3" hidden="1">{#N/A,#N/A,TRUE,"총괄"}</definedName>
    <definedName name="설변" localSheetId="2" hidden="1">{#N/A,#N/A,TRUE,"총괄"}</definedName>
    <definedName name="설변" localSheetId="4" hidden="1">{#N/A,#N/A,TRUE,"총괄"}</definedName>
    <definedName name="설변" localSheetId="16" hidden="1">{#N/A,#N/A,TRUE,"총괄"}</definedName>
    <definedName name="설변" localSheetId="21" hidden="1">{#N/A,#N/A,TRUE,"총괄"}</definedName>
    <definedName name="설변" localSheetId="5" hidden="1">{#N/A,#N/A,TRUE,"총괄"}</definedName>
    <definedName name="설변" localSheetId="13" hidden="1">{#N/A,#N/A,TRUE,"총괄"}</definedName>
    <definedName name="설변" localSheetId="14" hidden="1">{#N/A,#N/A,TRUE,"총괄"}</definedName>
    <definedName name="설변" localSheetId="15" hidden="1">{#N/A,#N/A,TRUE,"총괄"}</definedName>
    <definedName name="설변" hidden="1">{#N/A,#N/A,TRUE,"총괄"}</definedName>
    <definedName name="설비원가집계표" hidden="1">#REF!</definedName>
    <definedName name="성"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_시험">#REF!</definedName>
    <definedName name="소구경_supt자재" hidden="1">#REF!</definedName>
    <definedName name="소방" localSheetId="3" hidden="1">{"SJ - 기본 보기",#N/A,FALSE,"공사별 외주견적"}</definedName>
    <definedName name="소방" localSheetId="2" hidden="1">{"SJ - 기본 보기",#N/A,FALSE,"공사별 외주견적"}</definedName>
    <definedName name="소방" localSheetId="4" hidden="1">{"SJ - 기본 보기",#N/A,FALSE,"공사별 외주견적"}</definedName>
    <definedName name="소방" localSheetId="16" hidden="1">{"SJ - 기본 보기",#N/A,FALSE,"공사별 외주견적"}</definedName>
    <definedName name="소방" localSheetId="21" hidden="1">{"SJ - 기본 보기",#N/A,FALSE,"공사별 외주견적"}</definedName>
    <definedName name="소방" localSheetId="5" hidden="1">{"SJ - 기본 보기",#N/A,FALSE,"공사별 외주견적"}</definedName>
    <definedName name="소방" localSheetId="13" hidden="1">{"SJ - 기본 보기",#N/A,FALSE,"공사별 외주견적"}</definedName>
    <definedName name="소방" localSheetId="14" hidden="1">{"SJ - 기본 보기",#N/A,FALSE,"공사별 외주견적"}</definedName>
    <definedName name="소방" localSheetId="15" hidden="1">{"SJ - 기본 보기",#N/A,FALSE,"공사별 외주견적"}</definedName>
    <definedName name="소방" hidden="1">{"SJ - 기본 보기",#N/A,FALSE,"공사별 외주견적"}</definedName>
    <definedName name="소솟" hidden="1">#REF!</definedName>
    <definedName name="손익계산서" hidden="1">#REF!</definedName>
    <definedName name="쇼ㅗㅎ로" localSheetId="3" hidden="1">{"'장비'!$A$3:$M$12"}</definedName>
    <definedName name="쇼ㅗㅎ로" localSheetId="2" hidden="1">{"'장비'!$A$3:$M$12"}</definedName>
    <definedName name="쇼ㅗㅎ로" localSheetId="4" hidden="1">{"'장비'!$A$3:$M$12"}</definedName>
    <definedName name="쇼ㅗㅎ로" localSheetId="16" hidden="1">{"'장비'!$A$3:$M$12"}</definedName>
    <definedName name="쇼ㅗㅎ로" localSheetId="21" hidden="1">{"'장비'!$A$3:$M$12"}</definedName>
    <definedName name="쇼ㅗㅎ로" localSheetId="5" hidden="1">{"'장비'!$A$3:$M$12"}</definedName>
    <definedName name="쇼ㅗㅎ로" localSheetId="13" hidden="1">{"'장비'!$A$3:$M$12"}</definedName>
    <definedName name="쇼ㅗㅎ로" localSheetId="14" hidden="1">{"'장비'!$A$3:$M$12"}</definedName>
    <definedName name="쇼ㅗㅎ로" localSheetId="15" hidden="1">{"'장비'!$A$3:$M$12"}</definedName>
    <definedName name="쇼ㅗㅎ로" hidden="1">{"'장비'!$A$3:$M$12"}</definedName>
    <definedName name="수" localSheetId="3" hidden="1">{#N/A,#N/A,TRUE,"Basic";#N/A,#N/A,TRUE,"EXT-TABLE";#N/A,#N/A,TRUE,"STEEL";#N/A,#N/A,TRUE,"INT-Table";#N/A,#N/A,TRUE,"STEEL";#N/A,#N/A,TRUE,"Door"}</definedName>
    <definedName name="수" localSheetId="2" hidden="1">{#N/A,#N/A,TRUE,"Basic";#N/A,#N/A,TRUE,"EXT-TABLE";#N/A,#N/A,TRUE,"STEEL";#N/A,#N/A,TRUE,"INT-Table";#N/A,#N/A,TRUE,"STEEL";#N/A,#N/A,TRUE,"Door"}</definedName>
    <definedName name="수" localSheetId="4" hidden="1">{#N/A,#N/A,TRUE,"Basic";#N/A,#N/A,TRUE,"EXT-TABLE";#N/A,#N/A,TRUE,"STEEL";#N/A,#N/A,TRUE,"INT-Table";#N/A,#N/A,TRUE,"STEEL";#N/A,#N/A,TRUE,"Door"}</definedName>
    <definedName name="수" localSheetId="16" hidden="1">{#N/A,#N/A,TRUE,"Basic";#N/A,#N/A,TRUE,"EXT-TABLE";#N/A,#N/A,TRUE,"STEEL";#N/A,#N/A,TRUE,"INT-Table";#N/A,#N/A,TRUE,"STEEL";#N/A,#N/A,TRUE,"Door"}</definedName>
    <definedName name="수" localSheetId="21" hidden="1">{#N/A,#N/A,TRUE,"Basic";#N/A,#N/A,TRUE,"EXT-TABLE";#N/A,#N/A,TRUE,"STEEL";#N/A,#N/A,TRUE,"INT-Table";#N/A,#N/A,TRUE,"STEEL";#N/A,#N/A,TRUE,"Door"}</definedName>
    <definedName name="수" localSheetId="5" hidden="1">{#N/A,#N/A,TRUE,"Basic";#N/A,#N/A,TRUE,"EXT-TABLE";#N/A,#N/A,TRUE,"STEEL";#N/A,#N/A,TRUE,"INT-Table";#N/A,#N/A,TRUE,"STEEL";#N/A,#N/A,TRUE,"Door"}</definedName>
    <definedName name="수" localSheetId="13" hidden="1">{#N/A,#N/A,TRUE,"Basic";#N/A,#N/A,TRUE,"EXT-TABLE";#N/A,#N/A,TRUE,"STEEL";#N/A,#N/A,TRUE,"INT-Table";#N/A,#N/A,TRUE,"STEEL";#N/A,#N/A,TRUE,"Door"}</definedName>
    <definedName name="수" localSheetId="14" hidden="1">{#N/A,#N/A,TRUE,"Basic";#N/A,#N/A,TRUE,"EXT-TABLE";#N/A,#N/A,TRUE,"STEEL";#N/A,#N/A,TRUE,"INT-Table";#N/A,#N/A,TRUE,"STEEL";#N/A,#N/A,TRUE,"Door"}</definedName>
    <definedName name="수" localSheetId="15" hidden="1">{#N/A,#N/A,TRUE,"Basic";#N/A,#N/A,TRUE,"EXT-TABLE";#N/A,#N/A,TRUE,"STEEL";#N/A,#N/A,TRUE,"INT-Table";#N/A,#N/A,TRUE,"STEEL";#N/A,#N/A,TRUE,"Door"}</definedName>
    <definedName name="수" hidden="1">{#N/A,#N/A,TRUE,"Basic";#N/A,#N/A,TRUE,"EXT-TABLE";#N/A,#N/A,TRUE,"STEEL";#N/A,#N/A,TRUE,"INT-Table";#N/A,#N/A,TRUE,"STEEL";#N/A,#N/A,TRUE,"Door"}</definedName>
    <definedName name="수_1" localSheetId="3" hidden="1">{#N/A,#N/A,TRUE,"Basic";#N/A,#N/A,TRUE,"EXT-TABLE";#N/A,#N/A,TRUE,"STEEL";#N/A,#N/A,TRUE,"INT-Table";#N/A,#N/A,TRUE,"STEEL";#N/A,#N/A,TRUE,"Door"}</definedName>
    <definedName name="수_1" localSheetId="2" hidden="1">{#N/A,#N/A,TRUE,"Basic";#N/A,#N/A,TRUE,"EXT-TABLE";#N/A,#N/A,TRUE,"STEEL";#N/A,#N/A,TRUE,"INT-Table";#N/A,#N/A,TRUE,"STEEL";#N/A,#N/A,TRUE,"Door"}</definedName>
    <definedName name="수_1" localSheetId="4" hidden="1">{#N/A,#N/A,TRUE,"Basic";#N/A,#N/A,TRUE,"EXT-TABLE";#N/A,#N/A,TRUE,"STEEL";#N/A,#N/A,TRUE,"INT-Table";#N/A,#N/A,TRUE,"STEEL";#N/A,#N/A,TRUE,"Door"}</definedName>
    <definedName name="수_1" localSheetId="16" hidden="1">{#N/A,#N/A,TRUE,"Basic";#N/A,#N/A,TRUE,"EXT-TABLE";#N/A,#N/A,TRUE,"STEEL";#N/A,#N/A,TRUE,"INT-Table";#N/A,#N/A,TRUE,"STEEL";#N/A,#N/A,TRUE,"Door"}</definedName>
    <definedName name="수_1" localSheetId="21" hidden="1">{#N/A,#N/A,TRUE,"Basic";#N/A,#N/A,TRUE,"EXT-TABLE";#N/A,#N/A,TRUE,"STEEL";#N/A,#N/A,TRUE,"INT-Table";#N/A,#N/A,TRUE,"STEEL";#N/A,#N/A,TRUE,"Door"}</definedName>
    <definedName name="수_1" localSheetId="5" hidden="1">{#N/A,#N/A,TRUE,"Basic";#N/A,#N/A,TRUE,"EXT-TABLE";#N/A,#N/A,TRUE,"STEEL";#N/A,#N/A,TRUE,"INT-Table";#N/A,#N/A,TRUE,"STEEL";#N/A,#N/A,TRUE,"Door"}</definedName>
    <definedName name="수_1" localSheetId="13" hidden="1">{#N/A,#N/A,TRUE,"Basic";#N/A,#N/A,TRUE,"EXT-TABLE";#N/A,#N/A,TRUE,"STEEL";#N/A,#N/A,TRUE,"INT-Table";#N/A,#N/A,TRUE,"STEEL";#N/A,#N/A,TRUE,"Door"}</definedName>
    <definedName name="수_1" localSheetId="14" hidden="1">{#N/A,#N/A,TRUE,"Basic";#N/A,#N/A,TRUE,"EXT-TABLE";#N/A,#N/A,TRUE,"STEEL";#N/A,#N/A,TRUE,"INT-Table";#N/A,#N/A,TRUE,"STEEL";#N/A,#N/A,TRUE,"Door"}</definedName>
    <definedName name="수_1" localSheetId="15" hidden="1">{#N/A,#N/A,TRUE,"Basic";#N/A,#N/A,TRUE,"EXT-TABLE";#N/A,#N/A,TRUE,"STEEL";#N/A,#N/A,TRUE,"INT-Table";#N/A,#N/A,TRUE,"STEEL";#N/A,#N/A,TRUE,"Door"}</definedName>
    <definedName name="수_1" hidden="1">{#N/A,#N/A,TRUE,"Basic";#N/A,#N/A,TRUE,"EXT-TABLE";#N/A,#N/A,TRUE,"STEEL";#N/A,#N/A,TRUE,"INT-Table";#N/A,#N/A,TRUE,"STEEL";#N/A,#N/A,TRUE,"Door"}</definedName>
    <definedName name="수_1_1" localSheetId="3" hidden="1">{#N/A,#N/A,TRUE,"Basic";#N/A,#N/A,TRUE,"EXT-TABLE";#N/A,#N/A,TRUE,"STEEL";#N/A,#N/A,TRUE,"INT-Table";#N/A,#N/A,TRUE,"STEEL";#N/A,#N/A,TRUE,"Door"}</definedName>
    <definedName name="수_1_1" localSheetId="2" hidden="1">{#N/A,#N/A,TRUE,"Basic";#N/A,#N/A,TRUE,"EXT-TABLE";#N/A,#N/A,TRUE,"STEEL";#N/A,#N/A,TRUE,"INT-Table";#N/A,#N/A,TRUE,"STEEL";#N/A,#N/A,TRUE,"Door"}</definedName>
    <definedName name="수_1_1" localSheetId="4" hidden="1">{#N/A,#N/A,TRUE,"Basic";#N/A,#N/A,TRUE,"EXT-TABLE";#N/A,#N/A,TRUE,"STEEL";#N/A,#N/A,TRUE,"INT-Table";#N/A,#N/A,TRUE,"STEEL";#N/A,#N/A,TRUE,"Door"}</definedName>
    <definedName name="수_1_1" localSheetId="16" hidden="1">{#N/A,#N/A,TRUE,"Basic";#N/A,#N/A,TRUE,"EXT-TABLE";#N/A,#N/A,TRUE,"STEEL";#N/A,#N/A,TRUE,"INT-Table";#N/A,#N/A,TRUE,"STEEL";#N/A,#N/A,TRUE,"Door"}</definedName>
    <definedName name="수_1_1" localSheetId="21" hidden="1">{#N/A,#N/A,TRUE,"Basic";#N/A,#N/A,TRUE,"EXT-TABLE";#N/A,#N/A,TRUE,"STEEL";#N/A,#N/A,TRUE,"INT-Table";#N/A,#N/A,TRUE,"STEEL";#N/A,#N/A,TRUE,"Door"}</definedName>
    <definedName name="수_1_1" localSheetId="5" hidden="1">{#N/A,#N/A,TRUE,"Basic";#N/A,#N/A,TRUE,"EXT-TABLE";#N/A,#N/A,TRUE,"STEEL";#N/A,#N/A,TRUE,"INT-Table";#N/A,#N/A,TRUE,"STEEL";#N/A,#N/A,TRUE,"Door"}</definedName>
    <definedName name="수_1_1" localSheetId="13" hidden="1">{#N/A,#N/A,TRUE,"Basic";#N/A,#N/A,TRUE,"EXT-TABLE";#N/A,#N/A,TRUE,"STEEL";#N/A,#N/A,TRUE,"INT-Table";#N/A,#N/A,TRUE,"STEEL";#N/A,#N/A,TRUE,"Door"}</definedName>
    <definedName name="수_1_1" localSheetId="14" hidden="1">{#N/A,#N/A,TRUE,"Basic";#N/A,#N/A,TRUE,"EXT-TABLE";#N/A,#N/A,TRUE,"STEEL";#N/A,#N/A,TRUE,"INT-Table";#N/A,#N/A,TRUE,"STEEL";#N/A,#N/A,TRUE,"Door"}</definedName>
    <definedName name="수_1_1" localSheetId="15" hidden="1">{#N/A,#N/A,TRUE,"Basic";#N/A,#N/A,TRUE,"EXT-TABLE";#N/A,#N/A,TRUE,"STEEL";#N/A,#N/A,TRUE,"INT-Table";#N/A,#N/A,TRUE,"STEEL";#N/A,#N/A,TRUE,"Door"}</definedName>
    <definedName name="수_1_1" hidden="1">{#N/A,#N/A,TRUE,"Basic";#N/A,#N/A,TRUE,"EXT-TABLE";#N/A,#N/A,TRUE,"STEEL";#N/A,#N/A,TRUE,"INT-Table";#N/A,#N/A,TRUE,"STEEL";#N/A,#N/A,TRUE,"Door"}</definedName>
    <definedName name="수_1_2" localSheetId="3" hidden="1">{#N/A,#N/A,TRUE,"Basic";#N/A,#N/A,TRUE,"EXT-TABLE";#N/A,#N/A,TRUE,"STEEL";#N/A,#N/A,TRUE,"INT-Table";#N/A,#N/A,TRUE,"STEEL";#N/A,#N/A,TRUE,"Door"}</definedName>
    <definedName name="수_1_2" localSheetId="2" hidden="1">{#N/A,#N/A,TRUE,"Basic";#N/A,#N/A,TRUE,"EXT-TABLE";#N/A,#N/A,TRUE,"STEEL";#N/A,#N/A,TRUE,"INT-Table";#N/A,#N/A,TRUE,"STEEL";#N/A,#N/A,TRUE,"Door"}</definedName>
    <definedName name="수_1_2" localSheetId="4" hidden="1">{#N/A,#N/A,TRUE,"Basic";#N/A,#N/A,TRUE,"EXT-TABLE";#N/A,#N/A,TRUE,"STEEL";#N/A,#N/A,TRUE,"INT-Table";#N/A,#N/A,TRUE,"STEEL";#N/A,#N/A,TRUE,"Door"}</definedName>
    <definedName name="수_1_2" localSheetId="16" hidden="1">{#N/A,#N/A,TRUE,"Basic";#N/A,#N/A,TRUE,"EXT-TABLE";#N/A,#N/A,TRUE,"STEEL";#N/A,#N/A,TRUE,"INT-Table";#N/A,#N/A,TRUE,"STEEL";#N/A,#N/A,TRUE,"Door"}</definedName>
    <definedName name="수_1_2" localSheetId="21" hidden="1">{#N/A,#N/A,TRUE,"Basic";#N/A,#N/A,TRUE,"EXT-TABLE";#N/A,#N/A,TRUE,"STEEL";#N/A,#N/A,TRUE,"INT-Table";#N/A,#N/A,TRUE,"STEEL";#N/A,#N/A,TRUE,"Door"}</definedName>
    <definedName name="수_1_2" localSheetId="5" hidden="1">{#N/A,#N/A,TRUE,"Basic";#N/A,#N/A,TRUE,"EXT-TABLE";#N/A,#N/A,TRUE,"STEEL";#N/A,#N/A,TRUE,"INT-Table";#N/A,#N/A,TRUE,"STEEL";#N/A,#N/A,TRUE,"Door"}</definedName>
    <definedName name="수_1_2" localSheetId="13" hidden="1">{#N/A,#N/A,TRUE,"Basic";#N/A,#N/A,TRUE,"EXT-TABLE";#N/A,#N/A,TRUE,"STEEL";#N/A,#N/A,TRUE,"INT-Table";#N/A,#N/A,TRUE,"STEEL";#N/A,#N/A,TRUE,"Door"}</definedName>
    <definedName name="수_1_2" localSheetId="14" hidden="1">{#N/A,#N/A,TRUE,"Basic";#N/A,#N/A,TRUE,"EXT-TABLE";#N/A,#N/A,TRUE,"STEEL";#N/A,#N/A,TRUE,"INT-Table";#N/A,#N/A,TRUE,"STEEL";#N/A,#N/A,TRUE,"Door"}</definedName>
    <definedName name="수_1_2" localSheetId="15" hidden="1">{#N/A,#N/A,TRUE,"Basic";#N/A,#N/A,TRUE,"EXT-TABLE";#N/A,#N/A,TRUE,"STEEL";#N/A,#N/A,TRUE,"INT-Table";#N/A,#N/A,TRUE,"STEEL";#N/A,#N/A,TRUE,"Door"}</definedName>
    <definedName name="수_1_2" hidden="1">{#N/A,#N/A,TRUE,"Basic";#N/A,#N/A,TRUE,"EXT-TABLE";#N/A,#N/A,TRUE,"STEEL";#N/A,#N/A,TRUE,"INT-Table";#N/A,#N/A,TRUE,"STEEL";#N/A,#N/A,TRUE,"Door"}</definedName>
    <definedName name="수_2" localSheetId="3" hidden="1">{#N/A,#N/A,TRUE,"Basic";#N/A,#N/A,TRUE,"EXT-TABLE";#N/A,#N/A,TRUE,"STEEL";#N/A,#N/A,TRUE,"INT-Table";#N/A,#N/A,TRUE,"STEEL";#N/A,#N/A,TRUE,"Door"}</definedName>
    <definedName name="수_2" localSheetId="2" hidden="1">{#N/A,#N/A,TRUE,"Basic";#N/A,#N/A,TRUE,"EXT-TABLE";#N/A,#N/A,TRUE,"STEEL";#N/A,#N/A,TRUE,"INT-Table";#N/A,#N/A,TRUE,"STEEL";#N/A,#N/A,TRUE,"Door"}</definedName>
    <definedName name="수_2" localSheetId="4" hidden="1">{#N/A,#N/A,TRUE,"Basic";#N/A,#N/A,TRUE,"EXT-TABLE";#N/A,#N/A,TRUE,"STEEL";#N/A,#N/A,TRUE,"INT-Table";#N/A,#N/A,TRUE,"STEEL";#N/A,#N/A,TRUE,"Door"}</definedName>
    <definedName name="수_2" localSheetId="16" hidden="1">{#N/A,#N/A,TRUE,"Basic";#N/A,#N/A,TRUE,"EXT-TABLE";#N/A,#N/A,TRUE,"STEEL";#N/A,#N/A,TRUE,"INT-Table";#N/A,#N/A,TRUE,"STEEL";#N/A,#N/A,TRUE,"Door"}</definedName>
    <definedName name="수_2" localSheetId="21" hidden="1">{#N/A,#N/A,TRUE,"Basic";#N/A,#N/A,TRUE,"EXT-TABLE";#N/A,#N/A,TRUE,"STEEL";#N/A,#N/A,TRUE,"INT-Table";#N/A,#N/A,TRUE,"STEEL";#N/A,#N/A,TRUE,"Door"}</definedName>
    <definedName name="수_2" localSheetId="5" hidden="1">{#N/A,#N/A,TRUE,"Basic";#N/A,#N/A,TRUE,"EXT-TABLE";#N/A,#N/A,TRUE,"STEEL";#N/A,#N/A,TRUE,"INT-Table";#N/A,#N/A,TRUE,"STEEL";#N/A,#N/A,TRUE,"Door"}</definedName>
    <definedName name="수_2" localSheetId="13" hidden="1">{#N/A,#N/A,TRUE,"Basic";#N/A,#N/A,TRUE,"EXT-TABLE";#N/A,#N/A,TRUE,"STEEL";#N/A,#N/A,TRUE,"INT-Table";#N/A,#N/A,TRUE,"STEEL";#N/A,#N/A,TRUE,"Door"}</definedName>
    <definedName name="수_2" localSheetId="14" hidden="1">{#N/A,#N/A,TRUE,"Basic";#N/A,#N/A,TRUE,"EXT-TABLE";#N/A,#N/A,TRUE,"STEEL";#N/A,#N/A,TRUE,"INT-Table";#N/A,#N/A,TRUE,"STEEL";#N/A,#N/A,TRUE,"Door"}</definedName>
    <definedName name="수_2" localSheetId="15" hidden="1">{#N/A,#N/A,TRUE,"Basic";#N/A,#N/A,TRUE,"EXT-TABLE";#N/A,#N/A,TRUE,"STEEL";#N/A,#N/A,TRUE,"INT-Table";#N/A,#N/A,TRUE,"STEEL";#N/A,#N/A,TRUE,"Door"}</definedName>
    <definedName name="수_2" hidden="1">{#N/A,#N/A,TRUE,"Basic";#N/A,#N/A,TRUE,"EXT-TABLE";#N/A,#N/A,TRUE,"STEEL";#N/A,#N/A,TRUE,"INT-Table";#N/A,#N/A,TRUE,"STEEL";#N/A,#N/A,TRUE,"Door"}</definedName>
    <definedName name="수_2_1" localSheetId="3" hidden="1">{#N/A,#N/A,TRUE,"Basic";#N/A,#N/A,TRUE,"EXT-TABLE";#N/A,#N/A,TRUE,"STEEL";#N/A,#N/A,TRUE,"INT-Table";#N/A,#N/A,TRUE,"STEEL";#N/A,#N/A,TRUE,"Door"}</definedName>
    <definedName name="수_2_1" localSheetId="2" hidden="1">{#N/A,#N/A,TRUE,"Basic";#N/A,#N/A,TRUE,"EXT-TABLE";#N/A,#N/A,TRUE,"STEEL";#N/A,#N/A,TRUE,"INT-Table";#N/A,#N/A,TRUE,"STEEL";#N/A,#N/A,TRUE,"Door"}</definedName>
    <definedName name="수_2_1" localSheetId="4" hidden="1">{#N/A,#N/A,TRUE,"Basic";#N/A,#N/A,TRUE,"EXT-TABLE";#N/A,#N/A,TRUE,"STEEL";#N/A,#N/A,TRUE,"INT-Table";#N/A,#N/A,TRUE,"STEEL";#N/A,#N/A,TRUE,"Door"}</definedName>
    <definedName name="수_2_1" localSheetId="16" hidden="1">{#N/A,#N/A,TRUE,"Basic";#N/A,#N/A,TRUE,"EXT-TABLE";#N/A,#N/A,TRUE,"STEEL";#N/A,#N/A,TRUE,"INT-Table";#N/A,#N/A,TRUE,"STEEL";#N/A,#N/A,TRUE,"Door"}</definedName>
    <definedName name="수_2_1" localSheetId="21" hidden="1">{#N/A,#N/A,TRUE,"Basic";#N/A,#N/A,TRUE,"EXT-TABLE";#N/A,#N/A,TRUE,"STEEL";#N/A,#N/A,TRUE,"INT-Table";#N/A,#N/A,TRUE,"STEEL";#N/A,#N/A,TRUE,"Door"}</definedName>
    <definedName name="수_2_1" localSheetId="5" hidden="1">{#N/A,#N/A,TRUE,"Basic";#N/A,#N/A,TRUE,"EXT-TABLE";#N/A,#N/A,TRUE,"STEEL";#N/A,#N/A,TRUE,"INT-Table";#N/A,#N/A,TRUE,"STEEL";#N/A,#N/A,TRUE,"Door"}</definedName>
    <definedName name="수_2_1" localSheetId="13" hidden="1">{#N/A,#N/A,TRUE,"Basic";#N/A,#N/A,TRUE,"EXT-TABLE";#N/A,#N/A,TRUE,"STEEL";#N/A,#N/A,TRUE,"INT-Table";#N/A,#N/A,TRUE,"STEEL";#N/A,#N/A,TRUE,"Door"}</definedName>
    <definedName name="수_2_1" localSheetId="14" hidden="1">{#N/A,#N/A,TRUE,"Basic";#N/A,#N/A,TRUE,"EXT-TABLE";#N/A,#N/A,TRUE,"STEEL";#N/A,#N/A,TRUE,"INT-Table";#N/A,#N/A,TRUE,"STEEL";#N/A,#N/A,TRUE,"Door"}</definedName>
    <definedName name="수_2_1" localSheetId="15" hidden="1">{#N/A,#N/A,TRUE,"Basic";#N/A,#N/A,TRUE,"EXT-TABLE";#N/A,#N/A,TRUE,"STEEL";#N/A,#N/A,TRUE,"INT-Table";#N/A,#N/A,TRUE,"STEEL";#N/A,#N/A,TRUE,"Door"}</definedName>
    <definedName name="수_2_1" hidden="1">{#N/A,#N/A,TRUE,"Basic";#N/A,#N/A,TRUE,"EXT-TABLE";#N/A,#N/A,TRUE,"STEEL";#N/A,#N/A,TRUE,"INT-Table";#N/A,#N/A,TRUE,"STEEL";#N/A,#N/A,TRUE,"Door"}</definedName>
    <definedName name="수_2_2" localSheetId="3" hidden="1">{#N/A,#N/A,TRUE,"Basic";#N/A,#N/A,TRUE,"EXT-TABLE";#N/A,#N/A,TRUE,"STEEL";#N/A,#N/A,TRUE,"INT-Table";#N/A,#N/A,TRUE,"STEEL";#N/A,#N/A,TRUE,"Door"}</definedName>
    <definedName name="수_2_2" localSheetId="2" hidden="1">{#N/A,#N/A,TRUE,"Basic";#N/A,#N/A,TRUE,"EXT-TABLE";#N/A,#N/A,TRUE,"STEEL";#N/A,#N/A,TRUE,"INT-Table";#N/A,#N/A,TRUE,"STEEL";#N/A,#N/A,TRUE,"Door"}</definedName>
    <definedName name="수_2_2" localSheetId="4" hidden="1">{#N/A,#N/A,TRUE,"Basic";#N/A,#N/A,TRUE,"EXT-TABLE";#N/A,#N/A,TRUE,"STEEL";#N/A,#N/A,TRUE,"INT-Table";#N/A,#N/A,TRUE,"STEEL";#N/A,#N/A,TRUE,"Door"}</definedName>
    <definedName name="수_2_2" localSheetId="16" hidden="1">{#N/A,#N/A,TRUE,"Basic";#N/A,#N/A,TRUE,"EXT-TABLE";#N/A,#N/A,TRUE,"STEEL";#N/A,#N/A,TRUE,"INT-Table";#N/A,#N/A,TRUE,"STEEL";#N/A,#N/A,TRUE,"Door"}</definedName>
    <definedName name="수_2_2" localSheetId="21" hidden="1">{#N/A,#N/A,TRUE,"Basic";#N/A,#N/A,TRUE,"EXT-TABLE";#N/A,#N/A,TRUE,"STEEL";#N/A,#N/A,TRUE,"INT-Table";#N/A,#N/A,TRUE,"STEEL";#N/A,#N/A,TRUE,"Door"}</definedName>
    <definedName name="수_2_2" localSheetId="5" hidden="1">{#N/A,#N/A,TRUE,"Basic";#N/A,#N/A,TRUE,"EXT-TABLE";#N/A,#N/A,TRUE,"STEEL";#N/A,#N/A,TRUE,"INT-Table";#N/A,#N/A,TRUE,"STEEL";#N/A,#N/A,TRUE,"Door"}</definedName>
    <definedName name="수_2_2" localSheetId="13" hidden="1">{#N/A,#N/A,TRUE,"Basic";#N/A,#N/A,TRUE,"EXT-TABLE";#N/A,#N/A,TRUE,"STEEL";#N/A,#N/A,TRUE,"INT-Table";#N/A,#N/A,TRUE,"STEEL";#N/A,#N/A,TRUE,"Door"}</definedName>
    <definedName name="수_2_2" localSheetId="14" hidden="1">{#N/A,#N/A,TRUE,"Basic";#N/A,#N/A,TRUE,"EXT-TABLE";#N/A,#N/A,TRUE,"STEEL";#N/A,#N/A,TRUE,"INT-Table";#N/A,#N/A,TRUE,"STEEL";#N/A,#N/A,TRUE,"Door"}</definedName>
    <definedName name="수_2_2" localSheetId="15" hidden="1">{#N/A,#N/A,TRUE,"Basic";#N/A,#N/A,TRUE,"EXT-TABLE";#N/A,#N/A,TRUE,"STEEL";#N/A,#N/A,TRUE,"INT-Table";#N/A,#N/A,TRUE,"STEEL";#N/A,#N/A,TRUE,"Door"}</definedName>
    <definedName name="수_2_2" hidden="1">{#N/A,#N/A,TRUE,"Basic";#N/A,#N/A,TRUE,"EXT-TABLE";#N/A,#N/A,TRUE,"STEEL";#N/A,#N/A,TRUE,"INT-Table";#N/A,#N/A,TRUE,"STEEL";#N/A,#N/A,TRUE,"Door"}</definedName>
    <definedName name="수_3" localSheetId="3" hidden="1">{#N/A,#N/A,TRUE,"Basic";#N/A,#N/A,TRUE,"EXT-TABLE";#N/A,#N/A,TRUE,"STEEL";#N/A,#N/A,TRUE,"INT-Table";#N/A,#N/A,TRUE,"STEEL";#N/A,#N/A,TRUE,"Door"}</definedName>
    <definedName name="수_3" localSheetId="2" hidden="1">{#N/A,#N/A,TRUE,"Basic";#N/A,#N/A,TRUE,"EXT-TABLE";#N/A,#N/A,TRUE,"STEEL";#N/A,#N/A,TRUE,"INT-Table";#N/A,#N/A,TRUE,"STEEL";#N/A,#N/A,TRUE,"Door"}</definedName>
    <definedName name="수_3" localSheetId="4" hidden="1">{#N/A,#N/A,TRUE,"Basic";#N/A,#N/A,TRUE,"EXT-TABLE";#N/A,#N/A,TRUE,"STEEL";#N/A,#N/A,TRUE,"INT-Table";#N/A,#N/A,TRUE,"STEEL";#N/A,#N/A,TRUE,"Door"}</definedName>
    <definedName name="수_3" localSheetId="16" hidden="1">{#N/A,#N/A,TRUE,"Basic";#N/A,#N/A,TRUE,"EXT-TABLE";#N/A,#N/A,TRUE,"STEEL";#N/A,#N/A,TRUE,"INT-Table";#N/A,#N/A,TRUE,"STEEL";#N/A,#N/A,TRUE,"Door"}</definedName>
    <definedName name="수_3" localSheetId="21" hidden="1">{#N/A,#N/A,TRUE,"Basic";#N/A,#N/A,TRUE,"EXT-TABLE";#N/A,#N/A,TRUE,"STEEL";#N/A,#N/A,TRUE,"INT-Table";#N/A,#N/A,TRUE,"STEEL";#N/A,#N/A,TRUE,"Door"}</definedName>
    <definedName name="수_3" localSheetId="5" hidden="1">{#N/A,#N/A,TRUE,"Basic";#N/A,#N/A,TRUE,"EXT-TABLE";#N/A,#N/A,TRUE,"STEEL";#N/A,#N/A,TRUE,"INT-Table";#N/A,#N/A,TRUE,"STEEL";#N/A,#N/A,TRUE,"Door"}</definedName>
    <definedName name="수_3" localSheetId="13" hidden="1">{#N/A,#N/A,TRUE,"Basic";#N/A,#N/A,TRUE,"EXT-TABLE";#N/A,#N/A,TRUE,"STEEL";#N/A,#N/A,TRUE,"INT-Table";#N/A,#N/A,TRUE,"STEEL";#N/A,#N/A,TRUE,"Door"}</definedName>
    <definedName name="수_3" localSheetId="14" hidden="1">{#N/A,#N/A,TRUE,"Basic";#N/A,#N/A,TRUE,"EXT-TABLE";#N/A,#N/A,TRUE,"STEEL";#N/A,#N/A,TRUE,"INT-Table";#N/A,#N/A,TRUE,"STEEL";#N/A,#N/A,TRUE,"Door"}</definedName>
    <definedName name="수_3" localSheetId="15" hidden="1">{#N/A,#N/A,TRUE,"Basic";#N/A,#N/A,TRUE,"EXT-TABLE";#N/A,#N/A,TRUE,"STEEL";#N/A,#N/A,TRUE,"INT-Table";#N/A,#N/A,TRUE,"STEEL";#N/A,#N/A,TRUE,"Door"}</definedName>
    <definedName name="수_3" hidden="1">{#N/A,#N/A,TRUE,"Basic";#N/A,#N/A,TRUE,"EXT-TABLE";#N/A,#N/A,TRUE,"STEEL";#N/A,#N/A,TRUE,"INT-Table";#N/A,#N/A,TRUE,"STEEL";#N/A,#N/A,TRUE,"Door"}</definedName>
    <definedName name="수_3_1" localSheetId="3" hidden="1">{#N/A,#N/A,TRUE,"Basic";#N/A,#N/A,TRUE,"EXT-TABLE";#N/A,#N/A,TRUE,"STEEL";#N/A,#N/A,TRUE,"INT-Table";#N/A,#N/A,TRUE,"STEEL";#N/A,#N/A,TRUE,"Door"}</definedName>
    <definedName name="수_3_1" localSheetId="2" hidden="1">{#N/A,#N/A,TRUE,"Basic";#N/A,#N/A,TRUE,"EXT-TABLE";#N/A,#N/A,TRUE,"STEEL";#N/A,#N/A,TRUE,"INT-Table";#N/A,#N/A,TRUE,"STEEL";#N/A,#N/A,TRUE,"Door"}</definedName>
    <definedName name="수_3_1" localSheetId="4" hidden="1">{#N/A,#N/A,TRUE,"Basic";#N/A,#N/A,TRUE,"EXT-TABLE";#N/A,#N/A,TRUE,"STEEL";#N/A,#N/A,TRUE,"INT-Table";#N/A,#N/A,TRUE,"STEEL";#N/A,#N/A,TRUE,"Door"}</definedName>
    <definedName name="수_3_1" localSheetId="16" hidden="1">{#N/A,#N/A,TRUE,"Basic";#N/A,#N/A,TRUE,"EXT-TABLE";#N/A,#N/A,TRUE,"STEEL";#N/A,#N/A,TRUE,"INT-Table";#N/A,#N/A,TRUE,"STEEL";#N/A,#N/A,TRUE,"Door"}</definedName>
    <definedName name="수_3_1" localSheetId="21" hidden="1">{#N/A,#N/A,TRUE,"Basic";#N/A,#N/A,TRUE,"EXT-TABLE";#N/A,#N/A,TRUE,"STEEL";#N/A,#N/A,TRUE,"INT-Table";#N/A,#N/A,TRUE,"STEEL";#N/A,#N/A,TRUE,"Door"}</definedName>
    <definedName name="수_3_1" localSheetId="5" hidden="1">{#N/A,#N/A,TRUE,"Basic";#N/A,#N/A,TRUE,"EXT-TABLE";#N/A,#N/A,TRUE,"STEEL";#N/A,#N/A,TRUE,"INT-Table";#N/A,#N/A,TRUE,"STEEL";#N/A,#N/A,TRUE,"Door"}</definedName>
    <definedName name="수_3_1" localSheetId="13" hidden="1">{#N/A,#N/A,TRUE,"Basic";#N/A,#N/A,TRUE,"EXT-TABLE";#N/A,#N/A,TRUE,"STEEL";#N/A,#N/A,TRUE,"INT-Table";#N/A,#N/A,TRUE,"STEEL";#N/A,#N/A,TRUE,"Door"}</definedName>
    <definedName name="수_3_1" localSheetId="14" hidden="1">{#N/A,#N/A,TRUE,"Basic";#N/A,#N/A,TRUE,"EXT-TABLE";#N/A,#N/A,TRUE,"STEEL";#N/A,#N/A,TRUE,"INT-Table";#N/A,#N/A,TRUE,"STEEL";#N/A,#N/A,TRUE,"Door"}</definedName>
    <definedName name="수_3_1" localSheetId="15" hidden="1">{#N/A,#N/A,TRUE,"Basic";#N/A,#N/A,TRUE,"EXT-TABLE";#N/A,#N/A,TRUE,"STEEL";#N/A,#N/A,TRUE,"INT-Table";#N/A,#N/A,TRUE,"STEEL";#N/A,#N/A,TRUE,"Door"}</definedName>
    <definedName name="수_3_1" hidden="1">{#N/A,#N/A,TRUE,"Basic";#N/A,#N/A,TRUE,"EXT-TABLE";#N/A,#N/A,TRUE,"STEEL";#N/A,#N/A,TRUE,"INT-Table";#N/A,#N/A,TRUE,"STEEL";#N/A,#N/A,TRUE,"Door"}</definedName>
    <definedName name="수_3_2" localSheetId="3" hidden="1">{#N/A,#N/A,TRUE,"Basic";#N/A,#N/A,TRUE,"EXT-TABLE";#N/A,#N/A,TRUE,"STEEL";#N/A,#N/A,TRUE,"INT-Table";#N/A,#N/A,TRUE,"STEEL";#N/A,#N/A,TRUE,"Door"}</definedName>
    <definedName name="수_3_2" localSheetId="2" hidden="1">{#N/A,#N/A,TRUE,"Basic";#N/A,#N/A,TRUE,"EXT-TABLE";#N/A,#N/A,TRUE,"STEEL";#N/A,#N/A,TRUE,"INT-Table";#N/A,#N/A,TRUE,"STEEL";#N/A,#N/A,TRUE,"Door"}</definedName>
    <definedName name="수_3_2" localSheetId="4" hidden="1">{#N/A,#N/A,TRUE,"Basic";#N/A,#N/A,TRUE,"EXT-TABLE";#N/A,#N/A,TRUE,"STEEL";#N/A,#N/A,TRUE,"INT-Table";#N/A,#N/A,TRUE,"STEEL";#N/A,#N/A,TRUE,"Door"}</definedName>
    <definedName name="수_3_2" localSheetId="16" hidden="1">{#N/A,#N/A,TRUE,"Basic";#N/A,#N/A,TRUE,"EXT-TABLE";#N/A,#N/A,TRUE,"STEEL";#N/A,#N/A,TRUE,"INT-Table";#N/A,#N/A,TRUE,"STEEL";#N/A,#N/A,TRUE,"Door"}</definedName>
    <definedName name="수_3_2" localSheetId="21" hidden="1">{#N/A,#N/A,TRUE,"Basic";#N/A,#N/A,TRUE,"EXT-TABLE";#N/A,#N/A,TRUE,"STEEL";#N/A,#N/A,TRUE,"INT-Table";#N/A,#N/A,TRUE,"STEEL";#N/A,#N/A,TRUE,"Door"}</definedName>
    <definedName name="수_3_2" localSheetId="5" hidden="1">{#N/A,#N/A,TRUE,"Basic";#N/A,#N/A,TRUE,"EXT-TABLE";#N/A,#N/A,TRUE,"STEEL";#N/A,#N/A,TRUE,"INT-Table";#N/A,#N/A,TRUE,"STEEL";#N/A,#N/A,TRUE,"Door"}</definedName>
    <definedName name="수_3_2" localSheetId="13" hidden="1">{#N/A,#N/A,TRUE,"Basic";#N/A,#N/A,TRUE,"EXT-TABLE";#N/A,#N/A,TRUE,"STEEL";#N/A,#N/A,TRUE,"INT-Table";#N/A,#N/A,TRUE,"STEEL";#N/A,#N/A,TRUE,"Door"}</definedName>
    <definedName name="수_3_2" localSheetId="14" hidden="1">{#N/A,#N/A,TRUE,"Basic";#N/A,#N/A,TRUE,"EXT-TABLE";#N/A,#N/A,TRUE,"STEEL";#N/A,#N/A,TRUE,"INT-Table";#N/A,#N/A,TRUE,"STEEL";#N/A,#N/A,TRUE,"Door"}</definedName>
    <definedName name="수_3_2" localSheetId="15" hidden="1">{#N/A,#N/A,TRUE,"Basic";#N/A,#N/A,TRUE,"EXT-TABLE";#N/A,#N/A,TRUE,"STEEL";#N/A,#N/A,TRUE,"INT-Table";#N/A,#N/A,TRUE,"STEEL";#N/A,#N/A,TRUE,"Door"}</definedName>
    <definedName name="수_3_2" hidden="1">{#N/A,#N/A,TRUE,"Basic";#N/A,#N/A,TRUE,"EXT-TABLE";#N/A,#N/A,TRUE,"STEEL";#N/A,#N/A,TRUE,"INT-Table";#N/A,#N/A,TRUE,"STEEL";#N/A,#N/A,TRUE,"Door"}</definedName>
    <definedName name="수_4" localSheetId="3" hidden="1">{#N/A,#N/A,TRUE,"Basic";#N/A,#N/A,TRUE,"EXT-TABLE";#N/A,#N/A,TRUE,"STEEL";#N/A,#N/A,TRUE,"INT-Table";#N/A,#N/A,TRUE,"STEEL";#N/A,#N/A,TRUE,"Door"}</definedName>
    <definedName name="수_4" localSheetId="2" hidden="1">{#N/A,#N/A,TRUE,"Basic";#N/A,#N/A,TRUE,"EXT-TABLE";#N/A,#N/A,TRUE,"STEEL";#N/A,#N/A,TRUE,"INT-Table";#N/A,#N/A,TRUE,"STEEL";#N/A,#N/A,TRUE,"Door"}</definedName>
    <definedName name="수_4" localSheetId="4" hidden="1">{#N/A,#N/A,TRUE,"Basic";#N/A,#N/A,TRUE,"EXT-TABLE";#N/A,#N/A,TRUE,"STEEL";#N/A,#N/A,TRUE,"INT-Table";#N/A,#N/A,TRUE,"STEEL";#N/A,#N/A,TRUE,"Door"}</definedName>
    <definedName name="수_4" localSheetId="16" hidden="1">{#N/A,#N/A,TRUE,"Basic";#N/A,#N/A,TRUE,"EXT-TABLE";#N/A,#N/A,TRUE,"STEEL";#N/A,#N/A,TRUE,"INT-Table";#N/A,#N/A,TRUE,"STEEL";#N/A,#N/A,TRUE,"Door"}</definedName>
    <definedName name="수_4" localSheetId="21" hidden="1">{#N/A,#N/A,TRUE,"Basic";#N/A,#N/A,TRUE,"EXT-TABLE";#N/A,#N/A,TRUE,"STEEL";#N/A,#N/A,TRUE,"INT-Table";#N/A,#N/A,TRUE,"STEEL";#N/A,#N/A,TRUE,"Door"}</definedName>
    <definedName name="수_4" localSheetId="5" hidden="1">{#N/A,#N/A,TRUE,"Basic";#N/A,#N/A,TRUE,"EXT-TABLE";#N/A,#N/A,TRUE,"STEEL";#N/A,#N/A,TRUE,"INT-Table";#N/A,#N/A,TRUE,"STEEL";#N/A,#N/A,TRUE,"Door"}</definedName>
    <definedName name="수_4" localSheetId="13" hidden="1">{#N/A,#N/A,TRUE,"Basic";#N/A,#N/A,TRUE,"EXT-TABLE";#N/A,#N/A,TRUE,"STEEL";#N/A,#N/A,TRUE,"INT-Table";#N/A,#N/A,TRUE,"STEEL";#N/A,#N/A,TRUE,"Door"}</definedName>
    <definedName name="수_4" localSheetId="14" hidden="1">{#N/A,#N/A,TRUE,"Basic";#N/A,#N/A,TRUE,"EXT-TABLE";#N/A,#N/A,TRUE,"STEEL";#N/A,#N/A,TRUE,"INT-Table";#N/A,#N/A,TRUE,"STEEL";#N/A,#N/A,TRUE,"Door"}</definedName>
    <definedName name="수_4" localSheetId="15" hidden="1">{#N/A,#N/A,TRUE,"Basic";#N/A,#N/A,TRUE,"EXT-TABLE";#N/A,#N/A,TRUE,"STEEL";#N/A,#N/A,TRUE,"INT-Table";#N/A,#N/A,TRUE,"STEEL";#N/A,#N/A,TRUE,"Door"}</definedName>
    <definedName name="수_4" hidden="1">{#N/A,#N/A,TRUE,"Basic";#N/A,#N/A,TRUE,"EXT-TABLE";#N/A,#N/A,TRUE,"STEEL";#N/A,#N/A,TRUE,"INT-Table";#N/A,#N/A,TRUE,"STEEL";#N/A,#N/A,TRUE,"Door"}</definedName>
    <definedName name="수_4_1" localSheetId="3" hidden="1">{#N/A,#N/A,TRUE,"Basic";#N/A,#N/A,TRUE,"EXT-TABLE";#N/A,#N/A,TRUE,"STEEL";#N/A,#N/A,TRUE,"INT-Table";#N/A,#N/A,TRUE,"STEEL";#N/A,#N/A,TRUE,"Door"}</definedName>
    <definedName name="수_4_1" localSheetId="2" hidden="1">{#N/A,#N/A,TRUE,"Basic";#N/A,#N/A,TRUE,"EXT-TABLE";#N/A,#N/A,TRUE,"STEEL";#N/A,#N/A,TRUE,"INT-Table";#N/A,#N/A,TRUE,"STEEL";#N/A,#N/A,TRUE,"Door"}</definedName>
    <definedName name="수_4_1" localSheetId="4" hidden="1">{#N/A,#N/A,TRUE,"Basic";#N/A,#N/A,TRUE,"EXT-TABLE";#N/A,#N/A,TRUE,"STEEL";#N/A,#N/A,TRUE,"INT-Table";#N/A,#N/A,TRUE,"STEEL";#N/A,#N/A,TRUE,"Door"}</definedName>
    <definedName name="수_4_1" localSheetId="16" hidden="1">{#N/A,#N/A,TRUE,"Basic";#N/A,#N/A,TRUE,"EXT-TABLE";#N/A,#N/A,TRUE,"STEEL";#N/A,#N/A,TRUE,"INT-Table";#N/A,#N/A,TRUE,"STEEL";#N/A,#N/A,TRUE,"Door"}</definedName>
    <definedName name="수_4_1" localSheetId="21" hidden="1">{#N/A,#N/A,TRUE,"Basic";#N/A,#N/A,TRUE,"EXT-TABLE";#N/A,#N/A,TRUE,"STEEL";#N/A,#N/A,TRUE,"INT-Table";#N/A,#N/A,TRUE,"STEEL";#N/A,#N/A,TRUE,"Door"}</definedName>
    <definedName name="수_4_1" localSheetId="5" hidden="1">{#N/A,#N/A,TRUE,"Basic";#N/A,#N/A,TRUE,"EXT-TABLE";#N/A,#N/A,TRUE,"STEEL";#N/A,#N/A,TRUE,"INT-Table";#N/A,#N/A,TRUE,"STEEL";#N/A,#N/A,TRUE,"Door"}</definedName>
    <definedName name="수_4_1" localSheetId="13" hidden="1">{#N/A,#N/A,TRUE,"Basic";#N/A,#N/A,TRUE,"EXT-TABLE";#N/A,#N/A,TRUE,"STEEL";#N/A,#N/A,TRUE,"INT-Table";#N/A,#N/A,TRUE,"STEEL";#N/A,#N/A,TRUE,"Door"}</definedName>
    <definedName name="수_4_1" localSheetId="14" hidden="1">{#N/A,#N/A,TRUE,"Basic";#N/A,#N/A,TRUE,"EXT-TABLE";#N/A,#N/A,TRUE,"STEEL";#N/A,#N/A,TRUE,"INT-Table";#N/A,#N/A,TRUE,"STEEL";#N/A,#N/A,TRUE,"Door"}</definedName>
    <definedName name="수_4_1" localSheetId="15" hidden="1">{#N/A,#N/A,TRUE,"Basic";#N/A,#N/A,TRUE,"EXT-TABLE";#N/A,#N/A,TRUE,"STEEL";#N/A,#N/A,TRUE,"INT-Table";#N/A,#N/A,TRUE,"STEEL";#N/A,#N/A,TRUE,"Door"}</definedName>
    <definedName name="수_4_1" hidden="1">{#N/A,#N/A,TRUE,"Basic";#N/A,#N/A,TRUE,"EXT-TABLE";#N/A,#N/A,TRUE,"STEEL";#N/A,#N/A,TRUE,"INT-Table";#N/A,#N/A,TRUE,"STEEL";#N/A,#N/A,TRUE,"Door"}</definedName>
    <definedName name="수_4_2" localSheetId="3" hidden="1">{#N/A,#N/A,TRUE,"Basic";#N/A,#N/A,TRUE,"EXT-TABLE";#N/A,#N/A,TRUE,"STEEL";#N/A,#N/A,TRUE,"INT-Table";#N/A,#N/A,TRUE,"STEEL";#N/A,#N/A,TRUE,"Door"}</definedName>
    <definedName name="수_4_2" localSheetId="2" hidden="1">{#N/A,#N/A,TRUE,"Basic";#N/A,#N/A,TRUE,"EXT-TABLE";#N/A,#N/A,TRUE,"STEEL";#N/A,#N/A,TRUE,"INT-Table";#N/A,#N/A,TRUE,"STEEL";#N/A,#N/A,TRUE,"Door"}</definedName>
    <definedName name="수_4_2" localSheetId="4" hidden="1">{#N/A,#N/A,TRUE,"Basic";#N/A,#N/A,TRUE,"EXT-TABLE";#N/A,#N/A,TRUE,"STEEL";#N/A,#N/A,TRUE,"INT-Table";#N/A,#N/A,TRUE,"STEEL";#N/A,#N/A,TRUE,"Door"}</definedName>
    <definedName name="수_4_2" localSheetId="16" hidden="1">{#N/A,#N/A,TRUE,"Basic";#N/A,#N/A,TRUE,"EXT-TABLE";#N/A,#N/A,TRUE,"STEEL";#N/A,#N/A,TRUE,"INT-Table";#N/A,#N/A,TRUE,"STEEL";#N/A,#N/A,TRUE,"Door"}</definedName>
    <definedName name="수_4_2" localSheetId="21" hidden="1">{#N/A,#N/A,TRUE,"Basic";#N/A,#N/A,TRUE,"EXT-TABLE";#N/A,#N/A,TRUE,"STEEL";#N/A,#N/A,TRUE,"INT-Table";#N/A,#N/A,TRUE,"STEEL";#N/A,#N/A,TRUE,"Door"}</definedName>
    <definedName name="수_4_2" localSheetId="5" hidden="1">{#N/A,#N/A,TRUE,"Basic";#N/A,#N/A,TRUE,"EXT-TABLE";#N/A,#N/A,TRUE,"STEEL";#N/A,#N/A,TRUE,"INT-Table";#N/A,#N/A,TRUE,"STEEL";#N/A,#N/A,TRUE,"Door"}</definedName>
    <definedName name="수_4_2" localSheetId="13" hidden="1">{#N/A,#N/A,TRUE,"Basic";#N/A,#N/A,TRUE,"EXT-TABLE";#N/A,#N/A,TRUE,"STEEL";#N/A,#N/A,TRUE,"INT-Table";#N/A,#N/A,TRUE,"STEEL";#N/A,#N/A,TRUE,"Door"}</definedName>
    <definedName name="수_4_2" localSheetId="14" hidden="1">{#N/A,#N/A,TRUE,"Basic";#N/A,#N/A,TRUE,"EXT-TABLE";#N/A,#N/A,TRUE,"STEEL";#N/A,#N/A,TRUE,"INT-Table";#N/A,#N/A,TRUE,"STEEL";#N/A,#N/A,TRUE,"Door"}</definedName>
    <definedName name="수_4_2" localSheetId="15" hidden="1">{#N/A,#N/A,TRUE,"Basic";#N/A,#N/A,TRUE,"EXT-TABLE";#N/A,#N/A,TRUE,"STEEL";#N/A,#N/A,TRUE,"INT-Table";#N/A,#N/A,TRUE,"STEEL";#N/A,#N/A,TRUE,"Door"}</definedName>
    <definedName name="수_4_2" hidden="1">{#N/A,#N/A,TRUE,"Basic";#N/A,#N/A,TRUE,"EXT-TABLE";#N/A,#N/A,TRUE,"STEEL";#N/A,#N/A,TRUE,"INT-Table";#N/A,#N/A,TRUE,"STEEL";#N/A,#N/A,TRUE,"Door"}</definedName>
    <definedName name="수_5" localSheetId="3" hidden="1">{#N/A,#N/A,TRUE,"Basic";#N/A,#N/A,TRUE,"EXT-TABLE";#N/A,#N/A,TRUE,"STEEL";#N/A,#N/A,TRUE,"INT-Table";#N/A,#N/A,TRUE,"STEEL";#N/A,#N/A,TRUE,"Door"}</definedName>
    <definedName name="수_5" localSheetId="2" hidden="1">{#N/A,#N/A,TRUE,"Basic";#N/A,#N/A,TRUE,"EXT-TABLE";#N/A,#N/A,TRUE,"STEEL";#N/A,#N/A,TRUE,"INT-Table";#N/A,#N/A,TRUE,"STEEL";#N/A,#N/A,TRUE,"Door"}</definedName>
    <definedName name="수_5" localSheetId="4" hidden="1">{#N/A,#N/A,TRUE,"Basic";#N/A,#N/A,TRUE,"EXT-TABLE";#N/A,#N/A,TRUE,"STEEL";#N/A,#N/A,TRUE,"INT-Table";#N/A,#N/A,TRUE,"STEEL";#N/A,#N/A,TRUE,"Door"}</definedName>
    <definedName name="수_5" localSheetId="16" hidden="1">{#N/A,#N/A,TRUE,"Basic";#N/A,#N/A,TRUE,"EXT-TABLE";#N/A,#N/A,TRUE,"STEEL";#N/A,#N/A,TRUE,"INT-Table";#N/A,#N/A,TRUE,"STEEL";#N/A,#N/A,TRUE,"Door"}</definedName>
    <definedName name="수_5" localSheetId="21" hidden="1">{#N/A,#N/A,TRUE,"Basic";#N/A,#N/A,TRUE,"EXT-TABLE";#N/A,#N/A,TRUE,"STEEL";#N/A,#N/A,TRUE,"INT-Table";#N/A,#N/A,TRUE,"STEEL";#N/A,#N/A,TRUE,"Door"}</definedName>
    <definedName name="수_5" localSheetId="5" hidden="1">{#N/A,#N/A,TRUE,"Basic";#N/A,#N/A,TRUE,"EXT-TABLE";#N/A,#N/A,TRUE,"STEEL";#N/A,#N/A,TRUE,"INT-Table";#N/A,#N/A,TRUE,"STEEL";#N/A,#N/A,TRUE,"Door"}</definedName>
    <definedName name="수_5" localSheetId="13" hidden="1">{#N/A,#N/A,TRUE,"Basic";#N/A,#N/A,TRUE,"EXT-TABLE";#N/A,#N/A,TRUE,"STEEL";#N/A,#N/A,TRUE,"INT-Table";#N/A,#N/A,TRUE,"STEEL";#N/A,#N/A,TRUE,"Door"}</definedName>
    <definedName name="수_5" localSheetId="14" hidden="1">{#N/A,#N/A,TRUE,"Basic";#N/A,#N/A,TRUE,"EXT-TABLE";#N/A,#N/A,TRUE,"STEEL";#N/A,#N/A,TRUE,"INT-Table";#N/A,#N/A,TRUE,"STEEL";#N/A,#N/A,TRUE,"Door"}</definedName>
    <definedName name="수_5" localSheetId="15" hidden="1">{#N/A,#N/A,TRUE,"Basic";#N/A,#N/A,TRUE,"EXT-TABLE";#N/A,#N/A,TRUE,"STEEL";#N/A,#N/A,TRUE,"INT-Table";#N/A,#N/A,TRUE,"STEEL";#N/A,#N/A,TRUE,"Door"}</definedName>
    <definedName name="수_5" hidden="1">{#N/A,#N/A,TRUE,"Basic";#N/A,#N/A,TRUE,"EXT-TABLE";#N/A,#N/A,TRUE,"STEEL";#N/A,#N/A,TRUE,"INT-Table";#N/A,#N/A,TRUE,"STEEL";#N/A,#N/A,TRUE,"Door"}</definedName>
    <definedName name="수_5_1" localSheetId="3" hidden="1">{#N/A,#N/A,TRUE,"Basic";#N/A,#N/A,TRUE,"EXT-TABLE";#N/A,#N/A,TRUE,"STEEL";#N/A,#N/A,TRUE,"INT-Table";#N/A,#N/A,TRUE,"STEEL";#N/A,#N/A,TRUE,"Door"}</definedName>
    <definedName name="수_5_1" localSheetId="2" hidden="1">{#N/A,#N/A,TRUE,"Basic";#N/A,#N/A,TRUE,"EXT-TABLE";#N/A,#N/A,TRUE,"STEEL";#N/A,#N/A,TRUE,"INT-Table";#N/A,#N/A,TRUE,"STEEL";#N/A,#N/A,TRUE,"Door"}</definedName>
    <definedName name="수_5_1" localSheetId="4" hidden="1">{#N/A,#N/A,TRUE,"Basic";#N/A,#N/A,TRUE,"EXT-TABLE";#N/A,#N/A,TRUE,"STEEL";#N/A,#N/A,TRUE,"INT-Table";#N/A,#N/A,TRUE,"STEEL";#N/A,#N/A,TRUE,"Door"}</definedName>
    <definedName name="수_5_1" localSheetId="16" hidden="1">{#N/A,#N/A,TRUE,"Basic";#N/A,#N/A,TRUE,"EXT-TABLE";#N/A,#N/A,TRUE,"STEEL";#N/A,#N/A,TRUE,"INT-Table";#N/A,#N/A,TRUE,"STEEL";#N/A,#N/A,TRUE,"Door"}</definedName>
    <definedName name="수_5_1" localSheetId="21" hidden="1">{#N/A,#N/A,TRUE,"Basic";#N/A,#N/A,TRUE,"EXT-TABLE";#N/A,#N/A,TRUE,"STEEL";#N/A,#N/A,TRUE,"INT-Table";#N/A,#N/A,TRUE,"STEEL";#N/A,#N/A,TRUE,"Door"}</definedName>
    <definedName name="수_5_1" localSheetId="5" hidden="1">{#N/A,#N/A,TRUE,"Basic";#N/A,#N/A,TRUE,"EXT-TABLE";#N/A,#N/A,TRUE,"STEEL";#N/A,#N/A,TRUE,"INT-Table";#N/A,#N/A,TRUE,"STEEL";#N/A,#N/A,TRUE,"Door"}</definedName>
    <definedName name="수_5_1" localSheetId="13" hidden="1">{#N/A,#N/A,TRUE,"Basic";#N/A,#N/A,TRUE,"EXT-TABLE";#N/A,#N/A,TRUE,"STEEL";#N/A,#N/A,TRUE,"INT-Table";#N/A,#N/A,TRUE,"STEEL";#N/A,#N/A,TRUE,"Door"}</definedName>
    <definedName name="수_5_1" localSheetId="14" hidden="1">{#N/A,#N/A,TRUE,"Basic";#N/A,#N/A,TRUE,"EXT-TABLE";#N/A,#N/A,TRUE,"STEEL";#N/A,#N/A,TRUE,"INT-Table";#N/A,#N/A,TRUE,"STEEL";#N/A,#N/A,TRUE,"Door"}</definedName>
    <definedName name="수_5_1" localSheetId="15" hidden="1">{#N/A,#N/A,TRUE,"Basic";#N/A,#N/A,TRUE,"EXT-TABLE";#N/A,#N/A,TRUE,"STEEL";#N/A,#N/A,TRUE,"INT-Table";#N/A,#N/A,TRUE,"STEEL";#N/A,#N/A,TRUE,"Door"}</definedName>
    <definedName name="수_5_1" hidden="1">{#N/A,#N/A,TRUE,"Basic";#N/A,#N/A,TRUE,"EXT-TABLE";#N/A,#N/A,TRUE,"STEEL";#N/A,#N/A,TRUE,"INT-Table";#N/A,#N/A,TRUE,"STEEL";#N/A,#N/A,TRUE,"Door"}</definedName>
    <definedName name="수_5_2" localSheetId="3" hidden="1">{#N/A,#N/A,TRUE,"Basic";#N/A,#N/A,TRUE,"EXT-TABLE";#N/A,#N/A,TRUE,"STEEL";#N/A,#N/A,TRUE,"INT-Table";#N/A,#N/A,TRUE,"STEEL";#N/A,#N/A,TRUE,"Door"}</definedName>
    <definedName name="수_5_2" localSheetId="2" hidden="1">{#N/A,#N/A,TRUE,"Basic";#N/A,#N/A,TRUE,"EXT-TABLE";#N/A,#N/A,TRUE,"STEEL";#N/A,#N/A,TRUE,"INT-Table";#N/A,#N/A,TRUE,"STEEL";#N/A,#N/A,TRUE,"Door"}</definedName>
    <definedName name="수_5_2" localSheetId="4" hidden="1">{#N/A,#N/A,TRUE,"Basic";#N/A,#N/A,TRUE,"EXT-TABLE";#N/A,#N/A,TRUE,"STEEL";#N/A,#N/A,TRUE,"INT-Table";#N/A,#N/A,TRUE,"STEEL";#N/A,#N/A,TRUE,"Door"}</definedName>
    <definedName name="수_5_2" localSheetId="16" hidden="1">{#N/A,#N/A,TRUE,"Basic";#N/A,#N/A,TRUE,"EXT-TABLE";#N/A,#N/A,TRUE,"STEEL";#N/A,#N/A,TRUE,"INT-Table";#N/A,#N/A,TRUE,"STEEL";#N/A,#N/A,TRUE,"Door"}</definedName>
    <definedName name="수_5_2" localSheetId="21" hidden="1">{#N/A,#N/A,TRUE,"Basic";#N/A,#N/A,TRUE,"EXT-TABLE";#N/A,#N/A,TRUE,"STEEL";#N/A,#N/A,TRUE,"INT-Table";#N/A,#N/A,TRUE,"STEEL";#N/A,#N/A,TRUE,"Door"}</definedName>
    <definedName name="수_5_2" localSheetId="5" hidden="1">{#N/A,#N/A,TRUE,"Basic";#N/A,#N/A,TRUE,"EXT-TABLE";#N/A,#N/A,TRUE,"STEEL";#N/A,#N/A,TRUE,"INT-Table";#N/A,#N/A,TRUE,"STEEL";#N/A,#N/A,TRUE,"Door"}</definedName>
    <definedName name="수_5_2" localSheetId="13" hidden="1">{#N/A,#N/A,TRUE,"Basic";#N/A,#N/A,TRUE,"EXT-TABLE";#N/A,#N/A,TRUE,"STEEL";#N/A,#N/A,TRUE,"INT-Table";#N/A,#N/A,TRUE,"STEEL";#N/A,#N/A,TRUE,"Door"}</definedName>
    <definedName name="수_5_2" localSheetId="14" hidden="1">{#N/A,#N/A,TRUE,"Basic";#N/A,#N/A,TRUE,"EXT-TABLE";#N/A,#N/A,TRUE,"STEEL";#N/A,#N/A,TRUE,"INT-Table";#N/A,#N/A,TRUE,"STEEL";#N/A,#N/A,TRUE,"Door"}</definedName>
    <definedName name="수_5_2" localSheetId="15" hidden="1">{#N/A,#N/A,TRUE,"Basic";#N/A,#N/A,TRUE,"EXT-TABLE";#N/A,#N/A,TRUE,"STEEL";#N/A,#N/A,TRUE,"INT-Table";#N/A,#N/A,TRUE,"STEEL";#N/A,#N/A,TRUE,"Door"}</definedName>
    <definedName name="수_5_2" hidden="1">{#N/A,#N/A,TRUE,"Basic";#N/A,#N/A,TRUE,"EXT-TABLE";#N/A,#N/A,TRUE,"STEEL";#N/A,#N/A,TRUE,"INT-Table";#N/A,#N/A,TRUE,"STEEL";#N/A,#N/A,TRUE,"Door"}</definedName>
    <definedName name="수당" hidden="1">#N/A</definedName>
    <definedName name="수주일">#REF!</definedName>
    <definedName name="수처리" hidden="1">#REF!</definedName>
    <definedName name="승용교" localSheetId="3" hidden="1">{#N/A,#N/A,FALSE,"2~8번"}</definedName>
    <definedName name="승용교" localSheetId="2" hidden="1">{#N/A,#N/A,FALSE,"2~8번"}</definedName>
    <definedName name="승용교" localSheetId="4" hidden="1">{#N/A,#N/A,FALSE,"2~8번"}</definedName>
    <definedName name="승용교" localSheetId="16" hidden="1">{#N/A,#N/A,FALSE,"2~8번"}</definedName>
    <definedName name="승용교" localSheetId="21" hidden="1">{#N/A,#N/A,FALSE,"2~8번"}</definedName>
    <definedName name="승용교" localSheetId="5" hidden="1">{#N/A,#N/A,FALSE,"2~8번"}</definedName>
    <definedName name="승용교" localSheetId="13" hidden="1">{#N/A,#N/A,FALSE,"2~8번"}</definedName>
    <definedName name="승용교" localSheetId="14" hidden="1">{#N/A,#N/A,FALSE,"2~8번"}</definedName>
    <definedName name="승용교" localSheetId="15" hidden="1">{#N/A,#N/A,FALSE,"2~8번"}</definedName>
    <definedName name="승용교" hidden="1">{#N/A,#N/A,FALSE,"2~8번"}</definedName>
    <definedName name="ㅇㄴㄻ" localSheetId="3" hidden="1">{#N/A,#N/A,FALSE,"표지목차"}</definedName>
    <definedName name="ㅇㄴㄻ" localSheetId="2" hidden="1">{#N/A,#N/A,FALSE,"표지목차"}</definedName>
    <definedName name="ㅇㄴㄻ" localSheetId="4" hidden="1">{#N/A,#N/A,FALSE,"표지목차"}</definedName>
    <definedName name="ㅇㄴㄻ" localSheetId="16" hidden="1">{#N/A,#N/A,FALSE,"표지목차"}</definedName>
    <definedName name="ㅇㄴㄻ" localSheetId="21" hidden="1">{#N/A,#N/A,FALSE,"표지목차"}</definedName>
    <definedName name="ㅇㄴㄻ" localSheetId="5" hidden="1">{#N/A,#N/A,FALSE,"표지목차"}</definedName>
    <definedName name="ㅇㄴㄻ" localSheetId="13" hidden="1">{#N/A,#N/A,FALSE,"표지목차"}</definedName>
    <definedName name="ㅇㄴㄻ" localSheetId="14" hidden="1">{#N/A,#N/A,FALSE,"표지목차"}</definedName>
    <definedName name="ㅇㄴㄻ" localSheetId="15" hidden="1">{#N/A,#N/A,FALSE,"표지목차"}</definedName>
    <definedName name="ㅇㄴㄻ" hidden="1">{#N/A,#N/A,FALSE,"표지목차"}</definedName>
    <definedName name="ㅇㄴㄻㄴㅇ" localSheetId="3" hidden="1">{#N/A,#N/A,FALSE,"표지목차"}</definedName>
    <definedName name="ㅇㄴㄻㄴㅇ" localSheetId="2" hidden="1">{#N/A,#N/A,FALSE,"표지목차"}</definedName>
    <definedName name="ㅇㄴㄻㄴㅇ" localSheetId="4" hidden="1">{#N/A,#N/A,FALSE,"표지목차"}</definedName>
    <definedName name="ㅇㄴㄻㄴㅇ" localSheetId="16" hidden="1">{#N/A,#N/A,FALSE,"표지목차"}</definedName>
    <definedName name="ㅇㄴㄻㄴㅇ" localSheetId="21" hidden="1">{#N/A,#N/A,FALSE,"표지목차"}</definedName>
    <definedName name="ㅇㄴㄻㄴㅇ" localSheetId="5" hidden="1">{#N/A,#N/A,FALSE,"표지목차"}</definedName>
    <definedName name="ㅇㄴㄻㄴㅇ" localSheetId="13" hidden="1">{#N/A,#N/A,FALSE,"표지목차"}</definedName>
    <definedName name="ㅇㄴㄻㄴㅇ" localSheetId="14" hidden="1">{#N/A,#N/A,FALSE,"표지목차"}</definedName>
    <definedName name="ㅇㄴㄻㄴㅇ" localSheetId="15" hidden="1">{#N/A,#N/A,FALSE,"표지목차"}</definedName>
    <definedName name="ㅇㄴㄻㄴㅇ" hidden="1">{#N/A,#N/A,FALSE,"표지목차"}</definedName>
    <definedName name="ㅇㄴㅇㄴ" localSheetId="3" hidden="1">{#N/A,#N/A,FALSE,"포장2"}</definedName>
    <definedName name="ㅇㄴㅇㄴ" localSheetId="2" hidden="1">{#N/A,#N/A,FALSE,"포장2"}</definedName>
    <definedName name="ㅇㄴㅇㄴ" localSheetId="4" hidden="1">{#N/A,#N/A,FALSE,"포장2"}</definedName>
    <definedName name="ㅇㄴㅇㄴ" localSheetId="16" hidden="1">{#N/A,#N/A,FALSE,"포장2"}</definedName>
    <definedName name="ㅇㄴㅇㄴ" localSheetId="21" hidden="1">{#N/A,#N/A,FALSE,"포장2"}</definedName>
    <definedName name="ㅇㄴㅇㄴ" localSheetId="5" hidden="1">{#N/A,#N/A,FALSE,"포장2"}</definedName>
    <definedName name="ㅇㄴㅇㄴ" localSheetId="13" hidden="1">{#N/A,#N/A,FALSE,"포장2"}</definedName>
    <definedName name="ㅇㄴㅇㄴ" localSheetId="14" hidden="1">{#N/A,#N/A,FALSE,"포장2"}</definedName>
    <definedName name="ㅇㄴㅇㄴ" localSheetId="15" hidden="1">{#N/A,#N/A,FALSE,"포장2"}</definedName>
    <definedName name="ㅇㄴㅇㄴ" hidden="1">{#N/A,#N/A,FALSE,"포장2"}</definedName>
    <definedName name="ㅇㄷㄴㄶㅎ" localSheetId="3" hidden="1">{#N/A,#N/A,FALSE,"골재소요량";#N/A,#N/A,FALSE,"골재소요량"}</definedName>
    <definedName name="ㅇㄷㄴㄶㅎ" localSheetId="2" hidden="1">{#N/A,#N/A,FALSE,"골재소요량";#N/A,#N/A,FALSE,"골재소요량"}</definedName>
    <definedName name="ㅇㄷㄴㄶㅎ" localSheetId="4" hidden="1">{#N/A,#N/A,FALSE,"골재소요량";#N/A,#N/A,FALSE,"골재소요량"}</definedName>
    <definedName name="ㅇㄷㄴㄶㅎ" localSheetId="16" hidden="1">{#N/A,#N/A,FALSE,"골재소요량";#N/A,#N/A,FALSE,"골재소요량"}</definedName>
    <definedName name="ㅇㄷㄴㄶㅎ" localSheetId="21" hidden="1">{#N/A,#N/A,FALSE,"골재소요량";#N/A,#N/A,FALSE,"골재소요량"}</definedName>
    <definedName name="ㅇㄷㄴㄶㅎ" localSheetId="5" hidden="1">{#N/A,#N/A,FALSE,"골재소요량";#N/A,#N/A,FALSE,"골재소요량"}</definedName>
    <definedName name="ㅇㄷㄴㄶㅎ" localSheetId="13" hidden="1">{#N/A,#N/A,FALSE,"골재소요량";#N/A,#N/A,FALSE,"골재소요량"}</definedName>
    <definedName name="ㅇㄷㄴㄶㅎ" localSheetId="14" hidden="1">{#N/A,#N/A,FALSE,"골재소요량";#N/A,#N/A,FALSE,"골재소요량"}</definedName>
    <definedName name="ㅇㄷㄴㄶㅎ" localSheetId="15" hidden="1">{#N/A,#N/A,FALSE,"골재소요량";#N/A,#N/A,FALSE,"골재소요량"}</definedName>
    <definedName name="ㅇㄷㄴㄶㅎ" hidden="1">{#N/A,#N/A,FALSE,"골재소요량";#N/A,#N/A,FALSE,"골재소요량"}</definedName>
    <definedName name="ㅇㄹㄹ" hidden="1">#REF!</definedName>
    <definedName name="ㅇ롤옹롤ㅇ" localSheetId="3" hidden="1">{#N/A,#N/A,FALSE,"운반시간"}</definedName>
    <definedName name="ㅇ롤옹롤ㅇ" localSheetId="2" hidden="1">{#N/A,#N/A,FALSE,"운반시간"}</definedName>
    <definedName name="ㅇ롤옹롤ㅇ" localSheetId="4" hidden="1">{#N/A,#N/A,FALSE,"운반시간"}</definedName>
    <definedName name="ㅇ롤옹롤ㅇ" localSheetId="16" hidden="1">{#N/A,#N/A,FALSE,"운반시간"}</definedName>
    <definedName name="ㅇ롤옹롤ㅇ" localSheetId="21" hidden="1">{#N/A,#N/A,FALSE,"운반시간"}</definedName>
    <definedName name="ㅇ롤옹롤ㅇ" localSheetId="5" hidden="1">{#N/A,#N/A,FALSE,"운반시간"}</definedName>
    <definedName name="ㅇ롤옹롤ㅇ" localSheetId="13" hidden="1">{#N/A,#N/A,FALSE,"운반시간"}</definedName>
    <definedName name="ㅇ롤옹롤ㅇ" localSheetId="14" hidden="1">{#N/A,#N/A,FALSE,"운반시간"}</definedName>
    <definedName name="ㅇ롤옹롤ㅇ" localSheetId="15" hidden="1">{#N/A,#N/A,FALSE,"운반시간"}</definedName>
    <definedName name="ㅇ롤옹롤ㅇ" hidden="1">{#N/A,#N/A,FALSE,"운반시간"}</definedName>
    <definedName name="ㅇㄻㅇㄻㄴㄹ" localSheetId="3" hidden="1">{#N/A,#N/A,FALSE,"단가표지"}</definedName>
    <definedName name="ㅇㄻㅇㄻㄴㄹ" localSheetId="2" hidden="1">{#N/A,#N/A,FALSE,"단가표지"}</definedName>
    <definedName name="ㅇㄻㅇㄻㄴㄹ" localSheetId="4" hidden="1">{#N/A,#N/A,FALSE,"단가표지"}</definedName>
    <definedName name="ㅇㄻㅇㄻㄴㄹ" localSheetId="16" hidden="1">{#N/A,#N/A,FALSE,"단가표지"}</definedName>
    <definedName name="ㅇㄻㅇㄻㄴㄹ" localSheetId="21" hidden="1">{#N/A,#N/A,FALSE,"단가표지"}</definedName>
    <definedName name="ㅇㄻㅇㄻㄴㄹ" localSheetId="5" hidden="1">{#N/A,#N/A,FALSE,"단가표지"}</definedName>
    <definedName name="ㅇㄻㅇㄻㄴㄹ" localSheetId="13" hidden="1">{#N/A,#N/A,FALSE,"단가표지"}</definedName>
    <definedName name="ㅇㄻㅇㄻㄴㄹ" localSheetId="14" hidden="1">{#N/A,#N/A,FALSE,"단가표지"}</definedName>
    <definedName name="ㅇㄻㅇㄻㄴㄹ" localSheetId="15" hidden="1">{#N/A,#N/A,FALSE,"단가표지"}</definedName>
    <definedName name="ㅇㄻㅇㄻㄴㄹ" hidden="1">{#N/A,#N/A,FALSE,"단가표지"}</definedName>
    <definedName name="ㅇㅀㅁㅇㅁㅇ" localSheetId="3" hidden="1">{#N/A,#N/A,FALSE,"단가표지"}</definedName>
    <definedName name="ㅇㅀㅁㅇㅁㅇ" localSheetId="2" hidden="1">{#N/A,#N/A,FALSE,"단가표지"}</definedName>
    <definedName name="ㅇㅀㅁㅇㅁㅇ" localSheetId="4" hidden="1">{#N/A,#N/A,FALSE,"단가표지"}</definedName>
    <definedName name="ㅇㅀㅁㅇㅁㅇ" localSheetId="16" hidden="1">{#N/A,#N/A,FALSE,"단가표지"}</definedName>
    <definedName name="ㅇㅀㅁㅇㅁㅇ" localSheetId="21" hidden="1">{#N/A,#N/A,FALSE,"단가표지"}</definedName>
    <definedName name="ㅇㅀㅁㅇㅁㅇ" localSheetId="5" hidden="1">{#N/A,#N/A,FALSE,"단가표지"}</definedName>
    <definedName name="ㅇㅀㅁㅇㅁㅇ" localSheetId="13" hidden="1">{#N/A,#N/A,FALSE,"단가표지"}</definedName>
    <definedName name="ㅇㅀㅁㅇㅁㅇ" localSheetId="14" hidden="1">{#N/A,#N/A,FALSE,"단가표지"}</definedName>
    <definedName name="ㅇㅀㅁㅇㅁㅇ" localSheetId="15" hidden="1">{#N/A,#N/A,FALSE,"단가표지"}</definedName>
    <definedName name="ㅇㅀㅁㅇㅁㅇ" hidden="1">{#N/A,#N/A,FALSE,"단가표지"}</definedName>
    <definedName name="ㅇㅇ"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 localSheetId="3" hidden="1">{#N/A,#N/A,FALSE,"CCTV"}</definedName>
    <definedName name="ㅇㅇㅇ" localSheetId="2" hidden="1">{#N/A,#N/A,FALSE,"CCTV"}</definedName>
    <definedName name="ㅇㅇㅇ" localSheetId="4" hidden="1">{#N/A,#N/A,FALSE,"CCTV"}</definedName>
    <definedName name="ㅇㅇㅇ" localSheetId="16" hidden="1">{#N/A,#N/A,FALSE,"CCTV"}</definedName>
    <definedName name="ㅇㅇㅇ" localSheetId="21" hidden="1">{#N/A,#N/A,FALSE,"CCTV"}</definedName>
    <definedName name="ㅇㅇㅇ" localSheetId="5" hidden="1">{#N/A,#N/A,FALSE,"CCTV"}</definedName>
    <definedName name="ㅇㅇㅇ" localSheetId="13" hidden="1">{#N/A,#N/A,FALSE,"CCTV"}</definedName>
    <definedName name="ㅇㅇㅇ" localSheetId="14" hidden="1">{#N/A,#N/A,FALSE,"CCTV"}</definedName>
    <definedName name="ㅇㅇㅇ" localSheetId="15" hidden="1">{#N/A,#N/A,FALSE,"CCTV"}</definedName>
    <definedName name="ㅇㅇㅇ" hidden="1">{#N/A,#N/A,FALSE,"CCTV"}</definedName>
    <definedName name="ㅇㅇㅇㅇ" localSheetId="3"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9"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2"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4"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6"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21"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23"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7"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8"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ㅇㅇㅇ" hidden="1">{#N/A,#N/A,FALSE,"손익표지";#N/A,#N/A,FALSE,"손익계산";#N/A,#N/A,FALSE,"일반관리비";#N/A,#N/A,FALSE,"영업외수익";#N/A,#N/A,FALSE,"영업외비용";#N/A,#N/A,FALSE,"매출액";#N/A,#N/A,FALSE,"요약손익";#N/A,#N/A,FALSE,"요약대차";#N/A,#N/A,FALSE,"매출채권현황";#N/A,#N/A,FALSE,"매출채권명세"}</definedName>
    <definedName name="ㅇ호" localSheetId="3" hidden="1">{#N/A,#N/A,FALSE,"혼합골재"}</definedName>
    <definedName name="ㅇ호" localSheetId="2" hidden="1">{#N/A,#N/A,FALSE,"혼합골재"}</definedName>
    <definedName name="ㅇ호" localSheetId="4" hidden="1">{#N/A,#N/A,FALSE,"혼합골재"}</definedName>
    <definedName name="ㅇ호" localSheetId="16" hidden="1">{#N/A,#N/A,FALSE,"혼합골재"}</definedName>
    <definedName name="ㅇ호" localSheetId="21" hidden="1">{#N/A,#N/A,FALSE,"혼합골재"}</definedName>
    <definedName name="ㅇ호" localSheetId="5" hidden="1">{#N/A,#N/A,FALSE,"혼합골재"}</definedName>
    <definedName name="ㅇ호" localSheetId="13" hidden="1">{#N/A,#N/A,FALSE,"혼합골재"}</definedName>
    <definedName name="ㅇ호" localSheetId="14" hidden="1">{#N/A,#N/A,FALSE,"혼합골재"}</definedName>
    <definedName name="ㅇ호" localSheetId="15" hidden="1">{#N/A,#N/A,FALSE,"혼합골재"}</definedName>
    <definedName name="ㅇ호" hidden="1">{#N/A,#N/A,FALSE,"혼합골재"}</definedName>
    <definedName name="아" localSheetId="3" hidden="1">{#N/A,#N/A,FALSE,"배수2"}</definedName>
    <definedName name="아" localSheetId="2" hidden="1">{#N/A,#N/A,FALSE,"배수2"}</definedName>
    <definedName name="아" localSheetId="4" hidden="1">{#N/A,#N/A,FALSE,"배수2"}</definedName>
    <definedName name="아" localSheetId="16" hidden="1">{#N/A,#N/A,FALSE,"배수2"}</definedName>
    <definedName name="아" localSheetId="21" hidden="1">{#N/A,#N/A,FALSE,"배수2"}</definedName>
    <definedName name="아" localSheetId="5" hidden="1">{#N/A,#N/A,FALSE,"배수2"}</definedName>
    <definedName name="아" localSheetId="13" hidden="1">{#N/A,#N/A,FALSE,"배수2"}</definedName>
    <definedName name="아" localSheetId="14" hidden="1">{#N/A,#N/A,FALSE,"배수2"}</definedName>
    <definedName name="아" localSheetId="15" hidden="1">{#N/A,#N/A,FALSE,"배수2"}</definedName>
    <definedName name="아" hidden="1">{#N/A,#N/A,FALSE,"배수2"}</definedName>
    <definedName name="안" localSheetId="3" hidden="1">{#N/A,#N/A,FALSE,"포장2"}</definedName>
    <definedName name="안" localSheetId="2" hidden="1">{#N/A,#N/A,FALSE,"포장2"}</definedName>
    <definedName name="안" localSheetId="4" hidden="1">{#N/A,#N/A,FALSE,"포장2"}</definedName>
    <definedName name="안" localSheetId="16" hidden="1">{#N/A,#N/A,FALSE,"포장2"}</definedName>
    <definedName name="안" localSheetId="21" hidden="1">{#N/A,#N/A,FALSE,"포장2"}</definedName>
    <definedName name="안" localSheetId="5" hidden="1">{#N/A,#N/A,FALSE,"포장2"}</definedName>
    <definedName name="안" localSheetId="13" hidden="1">{#N/A,#N/A,FALSE,"포장2"}</definedName>
    <definedName name="안" localSheetId="14" hidden="1">{#N/A,#N/A,FALSE,"포장2"}</definedName>
    <definedName name="안" localSheetId="15" hidden="1">{#N/A,#N/A,FALSE,"포장2"}</definedName>
    <definedName name="안" hidden="1">{#N/A,#N/A,FALSE,"포장2"}</definedName>
    <definedName name="알제리" localSheetId="3"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9"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8"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0"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6"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4"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21"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5"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23"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7"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알제리" hidden="1">{#N/A,#N/A,FALSE,"손익표지";#N/A,#N/A,FALSE,"손익계산";#N/A,#N/A,FALSE,"일반관리비";#N/A,#N/A,FALSE,"영업외수익";#N/A,#N/A,FALSE,"영업외비용";#N/A,#N/A,FALSE,"매출액";#N/A,#N/A,FALSE,"요약손익";#N/A,#N/A,FALSE,"요약대차";#N/A,#N/A,FALSE,"매출채권현황";#N/A,#N/A,FALSE,"매출채권명세"}</definedName>
    <definedName name="야" localSheetId="3" hidden="1">{#N/A,#N/A,FALSE,"배수1"}</definedName>
    <definedName name="야" localSheetId="2" hidden="1">{#N/A,#N/A,FALSE,"배수1"}</definedName>
    <definedName name="야" localSheetId="4" hidden="1">{#N/A,#N/A,FALSE,"배수1"}</definedName>
    <definedName name="야" localSheetId="16" hidden="1">{#N/A,#N/A,FALSE,"배수1"}</definedName>
    <definedName name="야" localSheetId="21" hidden="1">{#N/A,#N/A,FALSE,"배수1"}</definedName>
    <definedName name="야" localSheetId="5" hidden="1">{#N/A,#N/A,FALSE,"배수1"}</definedName>
    <definedName name="야" localSheetId="13" hidden="1">{#N/A,#N/A,FALSE,"배수1"}</definedName>
    <definedName name="야" localSheetId="14" hidden="1">{#N/A,#N/A,FALSE,"배수1"}</definedName>
    <definedName name="야" localSheetId="15" hidden="1">{#N/A,#N/A,FALSE,"배수1"}</definedName>
    <definedName name="야" hidden="1">{#N/A,#N/A,FALSE,"배수1"}</definedName>
    <definedName name="영업외비용" hidden="1">#REF!</definedName>
    <definedName name="옹" localSheetId="3" hidden="1">{#N/A,#N/A,FALSE,"골재소요량";#N/A,#N/A,FALSE,"골재소요량"}</definedName>
    <definedName name="옹" localSheetId="2" hidden="1">{#N/A,#N/A,FALSE,"골재소요량";#N/A,#N/A,FALSE,"골재소요량"}</definedName>
    <definedName name="옹" localSheetId="4" hidden="1">{#N/A,#N/A,FALSE,"골재소요량";#N/A,#N/A,FALSE,"골재소요량"}</definedName>
    <definedName name="옹" localSheetId="16" hidden="1">{#N/A,#N/A,FALSE,"골재소요량";#N/A,#N/A,FALSE,"골재소요량"}</definedName>
    <definedName name="옹" localSheetId="21" hidden="1">{#N/A,#N/A,FALSE,"골재소요량";#N/A,#N/A,FALSE,"골재소요량"}</definedName>
    <definedName name="옹" localSheetId="5" hidden="1">{#N/A,#N/A,FALSE,"골재소요량";#N/A,#N/A,FALSE,"골재소요량"}</definedName>
    <definedName name="옹" localSheetId="13" hidden="1">{#N/A,#N/A,FALSE,"골재소요량";#N/A,#N/A,FALSE,"골재소요량"}</definedName>
    <definedName name="옹" localSheetId="14" hidden="1">{#N/A,#N/A,FALSE,"골재소요량";#N/A,#N/A,FALSE,"골재소요량"}</definedName>
    <definedName name="옹" localSheetId="15" hidden="1">{#N/A,#N/A,FALSE,"골재소요량";#N/A,#N/A,FALSE,"골재소요량"}</definedName>
    <definedName name="옹" hidden="1">{#N/A,#N/A,FALSE,"골재소요량";#N/A,#N/A,FALSE,"골재소요량"}</definedName>
    <definedName name="옹벽" localSheetId="3" hidden="1">{#N/A,#N/A,FALSE,"혼합골재"}</definedName>
    <definedName name="옹벽" localSheetId="2" hidden="1">{#N/A,#N/A,FALSE,"혼합골재"}</definedName>
    <definedName name="옹벽" localSheetId="4" hidden="1">{#N/A,#N/A,FALSE,"혼합골재"}</definedName>
    <definedName name="옹벽" localSheetId="16" hidden="1">{#N/A,#N/A,FALSE,"혼합골재"}</definedName>
    <definedName name="옹벽" localSheetId="21" hidden="1">{#N/A,#N/A,FALSE,"혼합골재"}</definedName>
    <definedName name="옹벽" localSheetId="5" hidden="1">{#N/A,#N/A,FALSE,"혼합골재"}</definedName>
    <definedName name="옹벽" localSheetId="13" hidden="1">{#N/A,#N/A,FALSE,"혼합골재"}</definedName>
    <definedName name="옹벽" localSheetId="14" hidden="1">{#N/A,#N/A,FALSE,"혼합골재"}</definedName>
    <definedName name="옹벽" localSheetId="15" hidden="1">{#N/A,#N/A,FALSE,"혼합골재"}</definedName>
    <definedName name="옹벽" hidden="1">{#N/A,#N/A,FALSE,"혼합골재"}</definedName>
    <definedName name="옹벽수량집계표" localSheetId="3" hidden="1">{#N/A,#N/A,FALSE,"2~8번"}</definedName>
    <definedName name="옹벽수량집계표" localSheetId="2" hidden="1">{#N/A,#N/A,FALSE,"2~8번"}</definedName>
    <definedName name="옹벽수량집계표" localSheetId="4" hidden="1">{#N/A,#N/A,FALSE,"2~8번"}</definedName>
    <definedName name="옹벽수량집계표" localSheetId="16" hidden="1">{#N/A,#N/A,FALSE,"2~8번"}</definedName>
    <definedName name="옹벽수량집계표" localSheetId="21" hidden="1">{#N/A,#N/A,FALSE,"2~8번"}</definedName>
    <definedName name="옹벽수량집계표" localSheetId="5" hidden="1">{#N/A,#N/A,FALSE,"2~8번"}</definedName>
    <definedName name="옹벽수량집계표" localSheetId="13" hidden="1">{#N/A,#N/A,FALSE,"2~8번"}</definedName>
    <definedName name="옹벽수량집계표" localSheetId="14" hidden="1">{#N/A,#N/A,FALSE,"2~8번"}</definedName>
    <definedName name="옹벽수량집계표" localSheetId="15" hidden="1">{#N/A,#N/A,FALSE,"2~8번"}</definedName>
    <definedName name="옹벽수량집계표" hidden="1">{#N/A,#N/A,FALSE,"2~8번"}</definedName>
    <definedName name="옹벽수량집계표총괄" localSheetId="3" hidden="1">{#N/A,#N/A,FALSE,"혼합골재"}</definedName>
    <definedName name="옹벽수량집계표총괄" localSheetId="2" hidden="1">{#N/A,#N/A,FALSE,"혼합골재"}</definedName>
    <definedName name="옹벽수량집계표총괄" localSheetId="4" hidden="1">{#N/A,#N/A,FALSE,"혼합골재"}</definedName>
    <definedName name="옹벽수량집계표총괄" localSheetId="16" hidden="1">{#N/A,#N/A,FALSE,"혼합골재"}</definedName>
    <definedName name="옹벽수량집계표총괄" localSheetId="21" hidden="1">{#N/A,#N/A,FALSE,"혼합골재"}</definedName>
    <definedName name="옹벽수량집계표총괄" localSheetId="5" hidden="1">{#N/A,#N/A,FALSE,"혼합골재"}</definedName>
    <definedName name="옹벽수량집계표총괄" localSheetId="13" hidden="1">{#N/A,#N/A,FALSE,"혼합골재"}</definedName>
    <definedName name="옹벽수량집계표총괄" localSheetId="14" hidden="1">{#N/A,#N/A,FALSE,"혼합골재"}</definedName>
    <definedName name="옹벽수량집계표총괄" localSheetId="15" hidden="1">{#N/A,#N/A,FALSE,"혼합골재"}</definedName>
    <definedName name="옹벽수량집계표총괄" hidden="1">{#N/A,#N/A,FALSE,"혼합골재"}</definedName>
    <definedName name="왜" localSheetId="3" hidden="1">{#N/A,#N/A,FALSE,"배수2"}</definedName>
    <definedName name="왜" localSheetId="2" hidden="1">{#N/A,#N/A,FALSE,"배수2"}</definedName>
    <definedName name="왜" localSheetId="4" hidden="1">{#N/A,#N/A,FALSE,"배수2"}</definedName>
    <definedName name="왜" localSheetId="16" hidden="1">{#N/A,#N/A,FALSE,"배수2"}</definedName>
    <definedName name="왜" localSheetId="21" hidden="1">{#N/A,#N/A,FALSE,"배수2"}</definedName>
    <definedName name="왜" localSheetId="5" hidden="1">{#N/A,#N/A,FALSE,"배수2"}</definedName>
    <definedName name="왜" localSheetId="13" hidden="1">{#N/A,#N/A,FALSE,"배수2"}</definedName>
    <definedName name="왜" localSheetId="14" hidden="1">{#N/A,#N/A,FALSE,"배수2"}</definedName>
    <definedName name="왜" localSheetId="15" hidden="1">{#N/A,#N/A,FALSE,"배수2"}</definedName>
    <definedName name="왜" hidden="1">{#N/A,#N/A,FALSE,"배수2"}</definedName>
    <definedName name="우오수공" localSheetId="3" hidden="1">{#N/A,#N/A,FALSE,"기안지";#N/A,#N/A,FALSE,"통신지"}</definedName>
    <definedName name="우오수공" localSheetId="2" hidden="1">{#N/A,#N/A,FALSE,"기안지";#N/A,#N/A,FALSE,"통신지"}</definedName>
    <definedName name="우오수공" localSheetId="4" hidden="1">{#N/A,#N/A,FALSE,"기안지";#N/A,#N/A,FALSE,"통신지"}</definedName>
    <definedName name="우오수공" localSheetId="16" hidden="1">{#N/A,#N/A,FALSE,"기안지";#N/A,#N/A,FALSE,"통신지"}</definedName>
    <definedName name="우오수공" localSheetId="21" hidden="1">{#N/A,#N/A,FALSE,"기안지";#N/A,#N/A,FALSE,"통신지"}</definedName>
    <definedName name="우오수공" localSheetId="5" hidden="1">{#N/A,#N/A,FALSE,"기안지";#N/A,#N/A,FALSE,"통신지"}</definedName>
    <definedName name="우오수공" localSheetId="13" hidden="1">{#N/A,#N/A,FALSE,"기안지";#N/A,#N/A,FALSE,"통신지"}</definedName>
    <definedName name="우오수공" localSheetId="14" hidden="1">{#N/A,#N/A,FALSE,"기안지";#N/A,#N/A,FALSE,"통신지"}</definedName>
    <definedName name="우오수공" localSheetId="15" hidden="1">{#N/A,#N/A,FALSE,"기안지";#N/A,#N/A,FALSE,"통신지"}</definedName>
    <definedName name="우오수공" hidden="1">{#N/A,#N/A,FALSE,"기안지";#N/A,#N/A,FALSE,"통신지"}</definedName>
    <definedName name="우ㅗ홓ㅇ" localSheetId="3" hidden="1">{#N/A,#N/A,FALSE,"조골재"}</definedName>
    <definedName name="우ㅗ홓ㅇ" localSheetId="2" hidden="1">{#N/A,#N/A,FALSE,"조골재"}</definedName>
    <definedName name="우ㅗ홓ㅇ" localSheetId="4" hidden="1">{#N/A,#N/A,FALSE,"조골재"}</definedName>
    <definedName name="우ㅗ홓ㅇ" localSheetId="16" hidden="1">{#N/A,#N/A,FALSE,"조골재"}</definedName>
    <definedName name="우ㅗ홓ㅇ" localSheetId="21" hidden="1">{#N/A,#N/A,FALSE,"조골재"}</definedName>
    <definedName name="우ㅗ홓ㅇ" localSheetId="5" hidden="1">{#N/A,#N/A,FALSE,"조골재"}</definedName>
    <definedName name="우ㅗ홓ㅇ" localSheetId="13" hidden="1">{#N/A,#N/A,FALSE,"조골재"}</definedName>
    <definedName name="우ㅗ홓ㅇ" localSheetId="14" hidden="1">{#N/A,#N/A,FALSE,"조골재"}</definedName>
    <definedName name="우ㅗ홓ㅇ" localSheetId="15" hidden="1">{#N/A,#N/A,FALSE,"조골재"}</definedName>
    <definedName name="우ㅗ홓ㅇ" hidden="1">{#N/A,#N/A,FALSE,"조골재"}</definedName>
    <definedName name="원가집계">'[113] 갑지'!$B$1:$M$40</definedName>
    <definedName name="은" localSheetId="3" hidden="1">{#N/A,#N/A,FALSE,"구조2"}</definedName>
    <definedName name="은" localSheetId="2" hidden="1">{#N/A,#N/A,FALSE,"구조2"}</definedName>
    <definedName name="은" localSheetId="4" hidden="1">{#N/A,#N/A,FALSE,"구조2"}</definedName>
    <definedName name="은" localSheetId="16" hidden="1">{#N/A,#N/A,FALSE,"구조2"}</definedName>
    <definedName name="은" localSheetId="21" hidden="1">{#N/A,#N/A,FALSE,"구조2"}</definedName>
    <definedName name="은" localSheetId="5" hidden="1">{#N/A,#N/A,FALSE,"구조2"}</definedName>
    <definedName name="은" localSheetId="13" hidden="1">{#N/A,#N/A,FALSE,"구조2"}</definedName>
    <definedName name="은" localSheetId="14" hidden="1">{#N/A,#N/A,FALSE,"구조2"}</definedName>
    <definedName name="은" localSheetId="15" hidden="1">{#N/A,#N/A,FALSE,"구조2"}</definedName>
    <definedName name="은" hidden="1">{#N/A,#N/A,FALSE,"구조2"}</definedName>
    <definedName name="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론" localSheetId="3" hidden="1">{#N/A,#N/A,FALSE,"속도"}</definedName>
    <definedName name="이론" localSheetId="2" hidden="1">{#N/A,#N/A,FALSE,"속도"}</definedName>
    <definedName name="이론" localSheetId="4" hidden="1">{#N/A,#N/A,FALSE,"속도"}</definedName>
    <definedName name="이론" localSheetId="16" hidden="1">{#N/A,#N/A,FALSE,"속도"}</definedName>
    <definedName name="이론" localSheetId="21" hidden="1">{#N/A,#N/A,FALSE,"속도"}</definedName>
    <definedName name="이론" localSheetId="5" hidden="1">{#N/A,#N/A,FALSE,"속도"}</definedName>
    <definedName name="이론" localSheetId="13" hidden="1">{#N/A,#N/A,FALSE,"속도"}</definedName>
    <definedName name="이론" localSheetId="14" hidden="1">{#N/A,#N/A,FALSE,"속도"}</definedName>
    <definedName name="이론" localSheetId="15" hidden="1">{#N/A,#N/A,FALSE,"속도"}</definedName>
    <definedName name="이론" hidden="1">{#N/A,#N/A,FALSE,"속도"}</definedName>
    <definedName name="이름충돌"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2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 localSheetId="3" hidden="1">{#N/A,#N/A,FALSE,"2~8번"}</definedName>
    <definedName name="이정" localSheetId="2" hidden="1">{#N/A,#N/A,FALSE,"2~8번"}</definedName>
    <definedName name="이정" localSheetId="4" hidden="1">{#N/A,#N/A,FALSE,"2~8번"}</definedName>
    <definedName name="이정" localSheetId="16" hidden="1">{#N/A,#N/A,FALSE,"2~8번"}</definedName>
    <definedName name="이정" localSheetId="21" hidden="1">{#N/A,#N/A,FALSE,"2~8번"}</definedName>
    <definedName name="이정" localSheetId="5" hidden="1">{#N/A,#N/A,FALSE,"2~8번"}</definedName>
    <definedName name="이정" localSheetId="13" hidden="1">{#N/A,#N/A,FALSE,"2~8번"}</definedName>
    <definedName name="이정" localSheetId="14" hidden="1">{#N/A,#N/A,FALSE,"2~8번"}</definedName>
    <definedName name="이정" localSheetId="15" hidden="1">{#N/A,#N/A,FALSE,"2~8번"}</definedName>
    <definedName name="이정" hidden="1">{#N/A,#N/A,FALSE,"2~8번"}</definedName>
    <definedName name="이찰">#REF!</definedName>
    <definedName name="인력"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위3" localSheetId="3" hidden="1">{"'OVEN시방 '!$A$1:$C$11"}</definedName>
    <definedName name="일위3" localSheetId="2" hidden="1">{"'OVEN시방 '!$A$1:$C$11"}</definedName>
    <definedName name="일위3" localSheetId="4" hidden="1">{"'OVEN시방 '!$A$1:$C$11"}</definedName>
    <definedName name="일위3" localSheetId="16" hidden="1">{"'OVEN시방 '!$A$1:$C$11"}</definedName>
    <definedName name="일위3" localSheetId="21" hidden="1">{"'OVEN시방 '!$A$1:$C$11"}</definedName>
    <definedName name="일위3" localSheetId="5" hidden="1">{"'OVEN시방 '!$A$1:$C$11"}</definedName>
    <definedName name="일위3" localSheetId="13" hidden="1">{"'OVEN시방 '!$A$1:$C$11"}</definedName>
    <definedName name="일위3" localSheetId="14" hidden="1">{"'OVEN시방 '!$A$1:$C$11"}</definedName>
    <definedName name="일위3" localSheetId="15" hidden="1">{"'OVEN시방 '!$A$1:$C$11"}</definedName>
    <definedName name="일위3" hidden="1">{"'OVEN시방 '!$A$1:$C$11"}</definedName>
    <definedName name="입찰1">#N/A</definedName>
    <definedName name="ㅈ" localSheetId="3" hidden="1">{#N/A,#N/A,FALSE,"혼합골재"}</definedName>
    <definedName name="ㅈ" localSheetId="2" hidden="1">{#N/A,#N/A,FALSE,"혼합골재"}</definedName>
    <definedName name="ㅈ" localSheetId="4" hidden="1">{#N/A,#N/A,FALSE,"혼합골재"}</definedName>
    <definedName name="ㅈ" localSheetId="16" hidden="1">{#N/A,#N/A,FALSE,"혼합골재"}</definedName>
    <definedName name="ㅈ" localSheetId="21" hidden="1">{#N/A,#N/A,FALSE,"혼합골재"}</definedName>
    <definedName name="ㅈ" localSheetId="5" hidden="1">{#N/A,#N/A,FALSE,"혼합골재"}</definedName>
    <definedName name="ㅈ" localSheetId="13" hidden="1">{#N/A,#N/A,FALSE,"혼합골재"}</definedName>
    <definedName name="ㅈ" localSheetId="14" hidden="1">{#N/A,#N/A,FALSE,"혼합골재"}</definedName>
    <definedName name="ㅈ" localSheetId="15" hidden="1">{#N/A,#N/A,FALSE,"혼합골재"}</definedName>
    <definedName name="ㅈ" hidden="1">{#N/A,#N/A,FALSE,"혼합골재"}</definedName>
    <definedName name="ㅈㄱ" localSheetId="3" hidden="1">{#N/A,#N/A,FALSE,"CCTV"}</definedName>
    <definedName name="ㅈㄱ" localSheetId="2" hidden="1">{#N/A,#N/A,FALSE,"CCTV"}</definedName>
    <definedName name="ㅈㄱ" localSheetId="4" hidden="1">{#N/A,#N/A,FALSE,"CCTV"}</definedName>
    <definedName name="ㅈㄱ" localSheetId="16" hidden="1">{#N/A,#N/A,FALSE,"CCTV"}</definedName>
    <definedName name="ㅈㄱ" localSheetId="21" hidden="1">{#N/A,#N/A,FALSE,"CCTV"}</definedName>
    <definedName name="ㅈㄱ" localSheetId="5" hidden="1">{#N/A,#N/A,FALSE,"CCTV"}</definedName>
    <definedName name="ㅈㄱ" localSheetId="13" hidden="1">{#N/A,#N/A,FALSE,"CCTV"}</definedName>
    <definedName name="ㅈㄱ" localSheetId="14" hidden="1">{#N/A,#N/A,FALSE,"CCTV"}</definedName>
    <definedName name="ㅈㄱ" localSheetId="15" hidden="1">{#N/A,#N/A,FALSE,"CCTV"}</definedName>
    <definedName name="ㅈㄱ" hidden="1">{#N/A,#N/A,FALSE,"CCTV"}</definedName>
    <definedName name="ㅈ그" localSheetId="3" hidden="1">{#N/A,#N/A,FALSE,"CCTV"}</definedName>
    <definedName name="ㅈ그" localSheetId="2" hidden="1">{#N/A,#N/A,FALSE,"CCTV"}</definedName>
    <definedName name="ㅈ그" localSheetId="4" hidden="1">{#N/A,#N/A,FALSE,"CCTV"}</definedName>
    <definedName name="ㅈ그" localSheetId="16" hidden="1">{#N/A,#N/A,FALSE,"CCTV"}</definedName>
    <definedName name="ㅈ그" localSheetId="21" hidden="1">{#N/A,#N/A,FALSE,"CCTV"}</definedName>
    <definedName name="ㅈ그" localSheetId="5" hidden="1">{#N/A,#N/A,FALSE,"CCTV"}</definedName>
    <definedName name="ㅈ그" localSheetId="13" hidden="1">{#N/A,#N/A,FALSE,"CCTV"}</definedName>
    <definedName name="ㅈ그" localSheetId="14" hidden="1">{#N/A,#N/A,FALSE,"CCTV"}</definedName>
    <definedName name="ㅈ그" localSheetId="15" hidden="1">{#N/A,#N/A,FALSE,"CCTV"}</definedName>
    <definedName name="ㅈ그" hidden="1">{#N/A,#N/A,FALSE,"CCTV"}</definedName>
    <definedName name="ㅈㅁ" localSheetId="3" hidden="1">{#N/A,#N/A,FALSE,"CCTV"}</definedName>
    <definedName name="ㅈㅁ" localSheetId="9" hidden="1">{#N/A,#N/A,FALSE,"CCTV"}</definedName>
    <definedName name="ㅈㅁ" localSheetId="8" hidden="1">{#N/A,#N/A,FALSE,"CCTV"}</definedName>
    <definedName name="ㅈㅁ" localSheetId="0" hidden="1">{#N/A,#N/A,FALSE,"CCTV"}</definedName>
    <definedName name="ㅈㅁ" localSheetId="10" hidden="1">{#N/A,#N/A,FALSE,"CCTV"}</definedName>
    <definedName name="ㅈㅁ" localSheetId="6" hidden="1">{#N/A,#N/A,FALSE,"CCTV"}</definedName>
    <definedName name="ㅈㅁ" localSheetId="12" hidden="1">{#N/A,#N/A,FALSE,"CCTV"}</definedName>
    <definedName name="ㅈㅁ" localSheetId="11" hidden="1">{#N/A,#N/A,FALSE,"CCTV"}</definedName>
    <definedName name="ㅈㅁ" localSheetId="1" hidden="1">{#N/A,#N/A,FALSE,"CCTV"}</definedName>
    <definedName name="ㅈㅁ" localSheetId="2" hidden="1">{#N/A,#N/A,FALSE,"CCTV"}</definedName>
    <definedName name="ㅈㅁ" localSheetId="4" hidden="1">{#N/A,#N/A,FALSE,"CCTV"}</definedName>
    <definedName name="ㅈㅁ" localSheetId="16" hidden="1">{#N/A,#N/A,FALSE,"CCTV"}</definedName>
    <definedName name="ㅈㅁ" localSheetId="21" hidden="1">{#N/A,#N/A,FALSE,"CCTV"}</definedName>
    <definedName name="ㅈㅁ" localSheetId="5" hidden="1">{#N/A,#N/A,FALSE,"CCTV"}</definedName>
    <definedName name="ㅈㅁ" localSheetId="23" hidden="1">{#N/A,#N/A,FALSE,"CCTV"}</definedName>
    <definedName name="ㅈㅁ" localSheetId="7" hidden="1">{#N/A,#N/A,FALSE,"CCTV"}</definedName>
    <definedName name="ㅈㅁ" localSheetId="13" hidden="1">{#N/A,#N/A,FALSE,"CCTV"}</definedName>
    <definedName name="ㅈㅁ" localSheetId="18" hidden="1">{#N/A,#N/A,FALSE,"CCTV"}</definedName>
    <definedName name="ㅈㅁ" localSheetId="14" hidden="1">{#N/A,#N/A,FALSE,"CCTV"}</definedName>
    <definedName name="ㅈㅁ" localSheetId="15" hidden="1">{#N/A,#N/A,FALSE,"CCTV"}</definedName>
    <definedName name="ㅈㅁ" hidden="1">{#N/A,#N/A,FALSE,"CCTV"}</definedName>
    <definedName name="ㅈㅈ" localSheetId="3" hidden="1">{#N/A,#N/A,FALSE,"표지목차"}</definedName>
    <definedName name="ㅈㅈ" localSheetId="2" hidden="1">{#N/A,#N/A,FALSE,"표지목차"}</definedName>
    <definedName name="ㅈㅈ" localSheetId="4" hidden="1">{#N/A,#N/A,FALSE,"표지목차"}</definedName>
    <definedName name="ㅈㅈ" localSheetId="16" hidden="1">{#N/A,#N/A,FALSE,"표지목차"}</definedName>
    <definedName name="ㅈㅈ" localSheetId="21" hidden="1">{#N/A,#N/A,FALSE,"표지목차"}</definedName>
    <definedName name="ㅈㅈ" localSheetId="5" hidden="1">{#N/A,#N/A,FALSE,"표지목차"}</definedName>
    <definedName name="ㅈㅈ" localSheetId="13" hidden="1">{#N/A,#N/A,FALSE,"표지목차"}</definedName>
    <definedName name="ㅈㅈ" localSheetId="14" hidden="1">{#N/A,#N/A,FALSE,"표지목차"}</definedName>
    <definedName name="ㅈㅈ" localSheetId="15" hidden="1">{#N/A,#N/A,FALSE,"표지목차"}</definedName>
    <definedName name="ㅈㅈ" hidden="1">{#N/A,#N/A,FALSE,"표지목차"}</definedName>
    <definedName name="자재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업" hidden="1">#REF!</definedName>
    <definedName name="잡철공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재" hidden="1">#REF!</definedName>
    <definedName name="전계장금액" hidden="1">#REF!</definedName>
    <definedName name="전기" localSheetId="3" hidden="1">{"'장비'!$A$3:$M$12"}</definedName>
    <definedName name="전기" localSheetId="2" hidden="1">{"'장비'!$A$3:$M$12"}</definedName>
    <definedName name="전기" localSheetId="4" hidden="1">{"'장비'!$A$3:$M$12"}</definedName>
    <definedName name="전기" localSheetId="16" hidden="1">{"'장비'!$A$3:$M$12"}</definedName>
    <definedName name="전기" localSheetId="21" hidden="1">{"'장비'!$A$3:$M$12"}</definedName>
    <definedName name="전기" localSheetId="5" hidden="1">{"'장비'!$A$3:$M$12"}</definedName>
    <definedName name="전기" localSheetId="13" hidden="1">{"'장비'!$A$3:$M$12"}</definedName>
    <definedName name="전기" localSheetId="14" hidden="1">{"'장비'!$A$3:$M$12"}</definedName>
    <definedName name="전기" localSheetId="15" hidden="1">{"'장비'!$A$3:$M$12"}</definedName>
    <definedName name="전기" hidden="1">{"'장비'!$A$3:$M$12"}</definedName>
    <definedName name="전기계장">#REF!</definedName>
    <definedName name="전기공사비교" localSheetId="3"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9"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0"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4"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2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23"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7"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선관및접지내역서" hidden="1">#REF!</definedName>
    <definedName name="정리용" localSheetId="3" hidden="1">{#N/A,#N/A,FALSE,"Tower &amp; Car Park"}</definedName>
    <definedName name="정리용" localSheetId="9" hidden="1">{#N/A,#N/A,FALSE,"Tower &amp; Car Park"}</definedName>
    <definedName name="정리용" localSheetId="8" hidden="1">{#N/A,#N/A,FALSE,"Tower &amp; Car Park"}</definedName>
    <definedName name="정리용" localSheetId="0" hidden="1">{#N/A,#N/A,FALSE,"Tower &amp; Car Park"}</definedName>
    <definedName name="정리용" localSheetId="10" hidden="1">{#N/A,#N/A,FALSE,"Tower &amp; Car Park"}</definedName>
    <definedName name="정리용" localSheetId="6" hidden="1">{#N/A,#N/A,FALSE,"Tower &amp; Car Park"}</definedName>
    <definedName name="정리용" localSheetId="12" hidden="1">{#N/A,#N/A,FALSE,"Tower &amp; Car Park"}</definedName>
    <definedName name="정리용" localSheetId="11" hidden="1">{#N/A,#N/A,FALSE,"Tower &amp; Car Park"}</definedName>
    <definedName name="정리용" localSheetId="1" hidden="1">{#N/A,#N/A,FALSE,"Tower &amp; Car Park"}</definedName>
    <definedName name="정리용" localSheetId="2" hidden="1">{#N/A,#N/A,FALSE,"Tower &amp; Car Park"}</definedName>
    <definedName name="정리용" localSheetId="4" hidden="1">{#N/A,#N/A,FALSE,"Tower &amp; Car Park"}</definedName>
    <definedName name="정리용" localSheetId="16" hidden="1">{#N/A,#N/A,FALSE,"Tower &amp; Car Park"}</definedName>
    <definedName name="정리용" localSheetId="21" hidden="1">{#N/A,#N/A,FALSE,"Tower &amp; Car Park"}</definedName>
    <definedName name="정리용" localSheetId="5" hidden="1">{#N/A,#N/A,FALSE,"Tower &amp; Car Park"}</definedName>
    <definedName name="정리용" localSheetId="23" hidden="1">{#N/A,#N/A,FALSE,"Tower &amp; Car Park"}</definedName>
    <definedName name="정리용" localSheetId="7" hidden="1">{#N/A,#N/A,FALSE,"Tower &amp; Car Park"}</definedName>
    <definedName name="정리용" localSheetId="13" hidden="1">{#N/A,#N/A,FALSE,"Tower &amp; Car Park"}</definedName>
    <definedName name="정리용" localSheetId="18" hidden="1">{#N/A,#N/A,FALSE,"Tower &amp; Car Park"}</definedName>
    <definedName name="정리용" localSheetId="14" hidden="1">{#N/A,#N/A,FALSE,"Tower &amp; Car Park"}</definedName>
    <definedName name="정리용" localSheetId="15" hidden="1">{#N/A,#N/A,FALSE,"Tower &amp; Car Park"}</definedName>
    <definedName name="정리용" hidden="1">{#N/A,#N/A,FALSE,"Tower &amp; Car Park"}</definedName>
    <definedName name="정리용2" localSheetId="3" hidden="1">{#N/A,#N/A,FALSE,"Tower &amp; Car Park"}</definedName>
    <definedName name="정리용2" localSheetId="9" hidden="1">{#N/A,#N/A,FALSE,"Tower &amp; Car Park"}</definedName>
    <definedName name="정리용2" localSheetId="8" hidden="1">{#N/A,#N/A,FALSE,"Tower &amp; Car Park"}</definedName>
    <definedName name="정리용2" localSheetId="0" hidden="1">{#N/A,#N/A,FALSE,"Tower &amp; Car Park"}</definedName>
    <definedName name="정리용2" localSheetId="10" hidden="1">{#N/A,#N/A,FALSE,"Tower &amp; Car Park"}</definedName>
    <definedName name="정리용2" localSheetId="6" hidden="1">{#N/A,#N/A,FALSE,"Tower &amp; Car Park"}</definedName>
    <definedName name="정리용2" localSheetId="12" hidden="1">{#N/A,#N/A,FALSE,"Tower &amp; Car Park"}</definedName>
    <definedName name="정리용2" localSheetId="11" hidden="1">{#N/A,#N/A,FALSE,"Tower &amp; Car Park"}</definedName>
    <definedName name="정리용2" localSheetId="1" hidden="1">{#N/A,#N/A,FALSE,"Tower &amp; Car Park"}</definedName>
    <definedName name="정리용2" localSheetId="2" hidden="1">{#N/A,#N/A,FALSE,"Tower &amp; Car Park"}</definedName>
    <definedName name="정리용2" localSheetId="4" hidden="1">{#N/A,#N/A,FALSE,"Tower &amp; Car Park"}</definedName>
    <definedName name="정리용2" localSheetId="16" hidden="1">{#N/A,#N/A,FALSE,"Tower &amp; Car Park"}</definedName>
    <definedName name="정리용2" localSheetId="21" hidden="1">{#N/A,#N/A,FALSE,"Tower &amp; Car Park"}</definedName>
    <definedName name="정리용2" localSheetId="5" hidden="1">{#N/A,#N/A,FALSE,"Tower &amp; Car Park"}</definedName>
    <definedName name="정리용2" localSheetId="23" hidden="1">{#N/A,#N/A,FALSE,"Tower &amp; Car Park"}</definedName>
    <definedName name="정리용2" localSheetId="7" hidden="1">{#N/A,#N/A,FALSE,"Tower &amp; Car Park"}</definedName>
    <definedName name="정리용2" localSheetId="13" hidden="1">{#N/A,#N/A,FALSE,"Tower &amp; Car Park"}</definedName>
    <definedName name="정리용2" localSheetId="18" hidden="1">{#N/A,#N/A,FALSE,"Tower &amp; Car Park"}</definedName>
    <definedName name="정리용2" localSheetId="14" hidden="1">{#N/A,#N/A,FALSE,"Tower &amp; Car Park"}</definedName>
    <definedName name="정리용2" localSheetId="15" hidden="1">{#N/A,#N/A,FALSE,"Tower &amp; Car Park"}</definedName>
    <definedName name="정리용2" hidden="1">{#N/A,#N/A,FALSE,"Tower &amp; Car Park"}</definedName>
    <definedName name="조직표현장" hidden="1">#REF!</definedName>
    <definedName name="조진원" hidden="1">#REF!</definedName>
    <definedName name="종합설계현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물량비교">#N/A</definedName>
    <definedName name="중기">#REF!</definedName>
    <definedName name="중량산출" localSheetId="3" hidden="1">{#N/A,#N/A,FALSE,"Sheet1"}</definedName>
    <definedName name="중량산출" localSheetId="2" hidden="1">{#N/A,#N/A,FALSE,"Sheet1"}</definedName>
    <definedName name="중량산출" localSheetId="4" hidden="1">{#N/A,#N/A,FALSE,"Sheet1"}</definedName>
    <definedName name="중량산출" localSheetId="16" hidden="1">{#N/A,#N/A,FALSE,"Sheet1"}</definedName>
    <definedName name="중량산출" localSheetId="21" hidden="1">{#N/A,#N/A,FALSE,"Sheet1"}</definedName>
    <definedName name="중량산출" localSheetId="5" hidden="1">{#N/A,#N/A,FALSE,"Sheet1"}</definedName>
    <definedName name="중량산출" localSheetId="13" hidden="1">{#N/A,#N/A,FALSE,"Sheet1"}</definedName>
    <definedName name="중량산출" localSheetId="14" hidden="1">{#N/A,#N/A,FALSE,"Sheet1"}</definedName>
    <definedName name="중량산출" localSheetId="15" hidden="1">{#N/A,#N/A,FALSE,"Sheet1"}</definedName>
    <definedName name="중량산출" hidden="1">{#N/A,#N/A,FALSE,"Sheet1"}</definedName>
    <definedName name="중량산출1" localSheetId="3" hidden="1">{#N/A,#N/A,FALSE,"Sheet1"}</definedName>
    <definedName name="중량산출1" localSheetId="2" hidden="1">{#N/A,#N/A,FALSE,"Sheet1"}</definedName>
    <definedName name="중량산출1" localSheetId="4" hidden="1">{#N/A,#N/A,FALSE,"Sheet1"}</definedName>
    <definedName name="중량산출1" localSheetId="16" hidden="1">{#N/A,#N/A,FALSE,"Sheet1"}</definedName>
    <definedName name="중량산출1" localSheetId="21" hidden="1">{#N/A,#N/A,FALSE,"Sheet1"}</definedName>
    <definedName name="중량산출1" localSheetId="5" hidden="1">{#N/A,#N/A,FALSE,"Sheet1"}</definedName>
    <definedName name="중량산출1" localSheetId="13" hidden="1">{#N/A,#N/A,FALSE,"Sheet1"}</definedName>
    <definedName name="중량산출1" localSheetId="14" hidden="1">{#N/A,#N/A,FALSE,"Sheet1"}</definedName>
    <definedName name="중량산출1" localSheetId="15" hidden="1">{#N/A,#N/A,FALSE,"Sheet1"}</definedName>
    <definedName name="중량산출1" hidden="1">{#N/A,#N/A,FALSE,"Sheet1"}</definedName>
    <definedName name="즈" localSheetId="3" hidden="1">{#N/A,#N/A,FALSE,"CCTV"}</definedName>
    <definedName name="즈" localSheetId="2" hidden="1">{#N/A,#N/A,FALSE,"CCTV"}</definedName>
    <definedName name="즈" localSheetId="4" hidden="1">{#N/A,#N/A,FALSE,"CCTV"}</definedName>
    <definedName name="즈" localSheetId="16" hidden="1">{#N/A,#N/A,FALSE,"CCTV"}</definedName>
    <definedName name="즈" localSheetId="21" hidden="1">{#N/A,#N/A,FALSE,"CCTV"}</definedName>
    <definedName name="즈" localSheetId="5" hidden="1">{#N/A,#N/A,FALSE,"CCTV"}</definedName>
    <definedName name="즈" localSheetId="13" hidden="1">{#N/A,#N/A,FALSE,"CCTV"}</definedName>
    <definedName name="즈" localSheetId="14" hidden="1">{#N/A,#N/A,FALSE,"CCTV"}</definedName>
    <definedName name="즈" localSheetId="15" hidden="1">{#N/A,#N/A,FALSE,"CCTV"}</definedName>
    <definedName name="즈" hidden="1">{#N/A,#N/A,FALSE,"CCTV"}</definedName>
    <definedName name="증감내역"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localSheetId="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localSheetId="16"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localSheetId="2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localSheetId="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localSheetId="1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localSheetId="1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localSheetId="1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직매54P" localSheetId="3" hidden="1">{#N/A,#N/A,TRUE,"토적및재료집계";#N/A,#N/A,TRUE,"토적및재료집계";#N/A,#N/A,TRUE,"단위량"}</definedName>
    <definedName name="직매54P" localSheetId="2" hidden="1">{#N/A,#N/A,TRUE,"토적및재료집계";#N/A,#N/A,TRUE,"토적및재료집계";#N/A,#N/A,TRUE,"단위량"}</definedName>
    <definedName name="직매54P" localSheetId="4" hidden="1">{#N/A,#N/A,TRUE,"토적및재료집계";#N/A,#N/A,TRUE,"토적및재료집계";#N/A,#N/A,TRUE,"단위량"}</definedName>
    <definedName name="직매54P" localSheetId="16" hidden="1">{#N/A,#N/A,TRUE,"토적및재료집계";#N/A,#N/A,TRUE,"토적및재료집계";#N/A,#N/A,TRUE,"단위량"}</definedName>
    <definedName name="직매54P" localSheetId="21" hidden="1">{#N/A,#N/A,TRUE,"토적및재료집계";#N/A,#N/A,TRUE,"토적및재료집계";#N/A,#N/A,TRUE,"단위량"}</definedName>
    <definedName name="직매54P" localSheetId="5" hidden="1">{#N/A,#N/A,TRUE,"토적및재료집계";#N/A,#N/A,TRUE,"토적및재료집계";#N/A,#N/A,TRUE,"단위량"}</definedName>
    <definedName name="직매54P" localSheetId="13" hidden="1">{#N/A,#N/A,TRUE,"토적및재료집계";#N/A,#N/A,TRUE,"토적및재료집계";#N/A,#N/A,TRUE,"단위량"}</definedName>
    <definedName name="직매54P" localSheetId="14" hidden="1">{#N/A,#N/A,TRUE,"토적및재료집계";#N/A,#N/A,TRUE,"토적및재료집계";#N/A,#N/A,TRUE,"단위량"}</definedName>
    <definedName name="직매54P" localSheetId="15" hidden="1">{#N/A,#N/A,TRUE,"토적및재료집계";#N/A,#N/A,TRUE,"토적및재료집계";#N/A,#N/A,TRUE,"단위량"}</definedName>
    <definedName name="직매54P" hidden="1">{#N/A,#N/A,TRUE,"토적및재료집계";#N/A,#N/A,TRUE,"토적및재료집계";#N/A,#N/A,TRUE,"단위량"}</definedName>
    <definedName name="직접_선택">#REF!</definedName>
    <definedName name="진" localSheetId="3" hidden="1">{#N/A,#N/A,FALSE,"2~8번"}</definedName>
    <definedName name="진" localSheetId="2" hidden="1">{#N/A,#N/A,FALSE,"2~8번"}</definedName>
    <definedName name="진" localSheetId="4" hidden="1">{#N/A,#N/A,FALSE,"2~8번"}</definedName>
    <definedName name="진" localSheetId="16" hidden="1">{#N/A,#N/A,FALSE,"2~8번"}</definedName>
    <definedName name="진" localSheetId="21" hidden="1">{#N/A,#N/A,FALSE,"2~8번"}</definedName>
    <definedName name="진" localSheetId="5" hidden="1">{#N/A,#N/A,FALSE,"2~8번"}</definedName>
    <definedName name="진" localSheetId="13" hidden="1">{#N/A,#N/A,FALSE,"2~8번"}</definedName>
    <definedName name="진" localSheetId="14" hidden="1">{#N/A,#N/A,FALSE,"2~8번"}</definedName>
    <definedName name="진" localSheetId="15" hidden="1">{#N/A,#N/A,FALSE,"2~8번"}</definedName>
    <definedName name="진" hidden="1">{#N/A,#N/A,FALSE,"2~8번"}</definedName>
    <definedName name="집계표" localSheetId="3" hidden="1">{#N/A,#N/A,FALSE,"Sheet1"}</definedName>
    <definedName name="집계표" localSheetId="2" hidden="1">{#N/A,#N/A,FALSE,"Sheet1"}</definedName>
    <definedName name="집계표" localSheetId="4" hidden="1">{#N/A,#N/A,FALSE,"Sheet1"}</definedName>
    <definedName name="집계표" localSheetId="16" hidden="1">{#N/A,#N/A,FALSE,"Sheet1"}</definedName>
    <definedName name="집계표" localSheetId="21" hidden="1">{#N/A,#N/A,FALSE,"Sheet1"}</definedName>
    <definedName name="집계표" localSheetId="5" hidden="1">{#N/A,#N/A,FALSE,"Sheet1"}</definedName>
    <definedName name="집계표" localSheetId="13" hidden="1">{#N/A,#N/A,FALSE,"Sheet1"}</definedName>
    <definedName name="집계표" localSheetId="14" hidden="1">{#N/A,#N/A,FALSE,"Sheet1"}</definedName>
    <definedName name="집계표" localSheetId="15" hidden="1">{#N/A,#N/A,FALSE,"Sheet1"}</definedName>
    <definedName name="집계표" hidden="1">{#N/A,#N/A,FALSE,"Sheet1"}</definedName>
    <definedName name="ㅉㅉㅉㅉㅉ" localSheetId="3" hidden="1">{"'장비'!$A$3:$M$12"}</definedName>
    <definedName name="ㅉㅉㅉㅉㅉ" localSheetId="2" hidden="1">{"'장비'!$A$3:$M$12"}</definedName>
    <definedName name="ㅉㅉㅉㅉㅉ" localSheetId="4" hidden="1">{"'장비'!$A$3:$M$12"}</definedName>
    <definedName name="ㅉㅉㅉㅉㅉ" localSheetId="16" hidden="1">{"'장비'!$A$3:$M$12"}</definedName>
    <definedName name="ㅉㅉㅉㅉㅉ" localSheetId="21" hidden="1">{"'장비'!$A$3:$M$12"}</definedName>
    <definedName name="ㅉㅉㅉㅉㅉ" localSheetId="5" hidden="1">{"'장비'!$A$3:$M$12"}</definedName>
    <definedName name="ㅉㅉㅉㅉㅉ" localSheetId="13" hidden="1">{"'장비'!$A$3:$M$12"}</definedName>
    <definedName name="ㅉㅉㅉㅉㅉ" localSheetId="14" hidden="1">{"'장비'!$A$3:$M$12"}</definedName>
    <definedName name="ㅉㅉㅉㅉㅉ" localSheetId="15" hidden="1">{"'장비'!$A$3:$M$12"}</definedName>
    <definedName name="ㅉㅉㅉㅉㅉ" hidden="1">{"'장비'!$A$3:$M$12"}</definedName>
    <definedName name="쪽쪽쪽" localSheetId="3" hidden="1">{"'장비'!$A$3:$M$12"}</definedName>
    <definedName name="쪽쪽쪽" localSheetId="2" hidden="1">{"'장비'!$A$3:$M$12"}</definedName>
    <definedName name="쪽쪽쪽" localSheetId="4" hidden="1">{"'장비'!$A$3:$M$12"}</definedName>
    <definedName name="쪽쪽쪽" localSheetId="16" hidden="1">{"'장비'!$A$3:$M$12"}</definedName>
    <definedName name="쪽쪽쪽" localSheetId="21" hidden="1">{"'장비'!$A$3:$M$12"}</definedName>
    <definedName name="쪽쪽쪽" localSheetId="5" hidden="1">{"'장비'!$A$3:$M$12"}</definedName>
    <definedName name="쪽쪽쪽" localSheetId="13" hidden="1">{"'장비'!$A$3:$M$12"}</definedName>
    <definedName name="쪽쪽쪽" localSheetId="14" hidden="1">{"'장비'!$A$3:$M$12"}</definedName>
    <definedName name="쪽쪽쪽" localSheetId="15" hidden="1">{"'장비'!$A$3:$M$12"}</definedName>
    <definedName name="쪽쪽쪽" hidden="1">{"'장비'!$A$3:$M$12"}</definedName>
    <definedName name="ㅊㅍㅋㅌㅊㅋ" localSheetId="3" hidden="1">{#N/A,#N/A,FALSE,"운반시간"}</definedName>
    <definedName name="ㅊㅍㅋㅌㅊㅋ" localSheetId="2" hidden="1">{#N/A,#N/A,FALSE,"운반시간"}</definedName>
    <definedName name="ㅊㅍㅋㅌㅊㅋ" localSheetId="4" hidden="1">{#N/A,#N/A,FALSE,"운반시간"}</definedName>
    <definedName name="ㅊㅍㅋㅌㅊㅋ" localSheetId="16" hidden="1">{#N/A,#N/A,FALSE,"운반시간"}</definedName>
    <definedName name="ㅊㅍㅋㅌㅊㅋ" localSheetId="21" hidden="1">{#N/A,#N/A,FALSE,"운반시간"}</definedName>
    <definedName name="ㅊㅍㅋㅌㅊㅋ" localSheetId="5" hidden="1">{#N/A,#N/A,FALSE,"운반시간"}</definedName>
    <definedName name="ㅊㅍㅋㅌㅊㅋ" localSheetId="13" hidden="1">{#N/A,#N/A,FALSE,"운반시간"}</definedName>
    <definedName name="ㅊㅍㅋㅌㅊㅋ" localSheetId="14" hidden="1">{#N/A,#N/A,FALSE,"운반시간"}</definedName>
    <definedName name="ㅊㅍㅋㅌㅊㅋ" localSheetId="15" hidden="1">{#N/A,#N/A,FALSE,"운반시간"}</definedName>
    <definedName name="ㅊㅍㅋㅌㅊㅋ" hidden="1">{#N/A,#N/A,FALSE,"운반시간"}</definedName>
    <definedName name="ㅊㅍㅋㅌㅍㅌ" localSheetId="3" hidden="1">{#N/A,#N/A,FALSE,"혼합골재"}</definedName>
    <definedName name="ㅊㅍㅋㅌㅍㅌ" localSheetId="2" hidden="1">{#N/A,#N/A,FALSE,"혼합골재"}</definedName>
    <definedName name="ㅊㅍㅋㅌㅍㅌ" localSheetId="4" hidden="1">{#N/A,#N/A,FALSE,"혼합골재"}</definedName>
    <definedName name="ㅊㅍㅋㅌㅍㅌ" localSheetId="16" hidden="1">{#N/A,#N/A,FALSE,"혼합골재"}</definedName>
    <definedName name="ㅊㅍㅋㅌㅍㅌ" localSheetId="21" hidden="1">{#N/A,#N/A,FALSE,"혼합골재"}</definedName>
    <definedName name="ㅊㅍㅋㅌㅍㅌ" localSheetId="5" hidden="1">{#N/A,#N/A,FALSE,"혼합골재"}</definedName>
    <definedName name="ㅊㅍㅋㅌㅍㅌ" localSheetId="13" hidden="1">{#N/A,#N/A,FALSE,"혼합골재"}</definedName>
    <definedName name="ㅊㅍㅋㅌㅍㅌ" localSheetId="14" hidden="1">{#N/A,#N/A,FALSE,"혼합골재"}</definedName>
    <definedName name="ㅊㅍㅋㅌㅍㅌ" localSheetId="15" hidden="1">{#N/A,#N/A,FALSE,"혼합골재"}</definedName>
    <definedName name="ㅊㅍㅋㅌㅍㅌ" hidden="1">{#N/A,#N/A,FALSE,"혼합골재"}</definedName>
    <definedName name="차이내역" localSheetId="3" hidden="1">{#N/A,#N/A,FALSE,"이정표"}</definedName>
    <definedName name="차이내역" localSheetId="2" hidden="1">{#N/A,#N/A,FALSE,"이정표"}</definedName>
    <definedName name="차이내역" localSheetId="4" hidden="1">{#N/A,#N/A,FALSE,"이정표"}</definedName>
    <definedName name="차이내역" localSheetId="16" hidden="1">{#N/A,#N/A,FALSE,"이정표"}</definedName>
    <definedName name="차이내역" localSheetId="21" hidden="1">{#N/A,#N/A,FALSE,"이정표"}</definedName>
    <definedName name="차이내역" localSheetId="5" hidden="1">{#N/A,#N/A,FALSE,"이정표"}</definedName>
    <definedName name="차이내역" localSheetId="13" hidden="1">{#N/A,#N/A,FALSE,"이정표"}</definedName>
    <definedName name="차이내역" localSheetId="14" hidden="1">{#N/A,#N/A,FALSE,"이정표"}</definedName>
    <definedName name="차이내역" localSheetId="15" hidden="1">{#N/A,#N/A,FALSE,"이정표"}</definedName>
    <definedName name="차이내역" hidden="1">{#N/A,#N/A,FALSE,"이정표"}</definedName>
    <definedName name="찰샇기" localSheetId="3" hidden="1">#N/A</definedName>
    <definedName name="찰샇기" localSheetId="2" hidden="1">#N/A</definedName>
    <definedName name="찰샇기" localSheetId="4" hidden="1">#N/A</definedName>
    <definedName name="찰샇기" localSheetId="16" hidden="1">#N/A</definedName>
    <definedName name="찰샇기" localSheetId="21" hidden="1">#N/A</definedName>
    <definedName name="찰샇기" localSheetId="5" hidden="1">#N/A</definedName>
    <definedName name="찰샇기" localSheetId="13" hidden="1">#N/A</definedName>
    <definedName name="찰샇기" localSheetId="18" hidden="1">#N/A</definedName>
    <definedName name="찰샇기" localSheetId="14" hidden="1">#N/A</definedName>
    <definedName name="찰샇기" localSheetId="15" hidden="1">#N/A</definedName>
    <definedName name="찰샇기" hidden="1">#N/A</definedName>
    <definedName name="첫장" localSheetId="3" hidden="1">{#N/A,#N/A,TRUE,"총괄"}</definedName>
    <definedName name="첫장" localSheetId="2" hidden="1">{#N/A,#N/A,TRUE,"총괄"}</definedName>
    <definedName name="첫장" localSheetId="4" hidden="1">{#N/A,#N/A,TRUE,"총괄"}</definedName>
    <definedName name="첫장" localSheetId="16" hidden="1">{#N/A,#N/A,TRUE,"총괄"}</definedName>
    <definedName name="첫장" localSheetId="21" hidden="1">{#N/A,#N/A,TRUE,"총괄"}</definedName>
    <definedName name="첫장" localSheetId="5" hidden="1">{#N/A,#N/A,TRUE,"총괄"}</definedName>
    <definedName name="첫장" localSheetId="13" hidden="1">{#N/A,#N/A,TRUE,"총괄"}</definedName>
    <definedName name="첫장" localSheetId="14" hidden="1">{#N/A,#N/A,TRUE,"총괄"}</definedName>
    <definedName name="첫장" localSheetId="15" hidden="1">{#N/A,#N/A,TRUE,"총괄"}</definedName>
    <definedName name="첫장" hidden="1">{#N/A,#N/A,TRUE,"총괄"}</definedName>
    <definedName name="총괄내역" localSheetId="3" hidden="1">{#N/A,#N/A,TRUE,"총괄"}</definedName>
    <definedName name="총괄내역" localSheetId="2" hidden="1">{#N/A,#N/A,TRUE,"총괄"}</definedName>
    <definedName name="총괄내역" localSheetId="4" hidden="1">{#N/A,#N/A,TRUE,"총괄"}</definedName>
    <definedName name="총괄내역" localSheetId="16" hidden="1">{#N/A,#N/A,TRUE,"총괄"}</definedName>
    <definedName name="총괄내역" localSheetId="21" hidden="1">{#N/A,#N/A,TRUE,"총괄"}</definedName>
    <definedName name="총괄내역" localSheetId="5" hidden="1">{#N/A,#N/A,TRUE,"총괄"}</definedName>
    <definedName name="총괄내역" localSheetId="13" hidden="1">{#N/A,#N/A,TRUE,"총괄"}</definedName>
    <definedName name="총괄내역" localSheetId="14" hidden="1">{#N/A,#N/A,TRUE,"총괄"}</definedName>
    <definedName name="총괄내역" localSheetId="15" hidden="1">{#N/A,#N/A,TRUE,"총괄"}</definedName>
    <definedName name="총괄내역" hidden="1">{#N/A,#N/A,TRUE,"총괄"}</definedName>
    <definedName name="총괄내역서" localSheetId="3" hidden="1">{#N/A,#N/A,TRUE,"총괄"}</definedName>
    <definedName name="총괄내역서" localSheetId="2" hidden="1">{#N/A,#N/A,TRUE,"총괄"}</definedName>
    <definedName name="총괄내역서" localSheetId="4" hidden="1">{#N/A,#N/A,TRUE,"총괄"}</definedName>
    <definedName name="총괄내역서" localSheetId="16" hidden="1">{#N/A,#N/A,TRUE,"총괄"}</definedName>
    <definedName name="총괄내역서" localSheetId="21" hidden="1">{#N/A,#N/A,TRUE,"총괄"}</definedName>
    <definedName name="총괄내역서" localSheetId="5" hidden="1">{#N/A,#N/A,TRUE,"총괄"}</definedName>
    <definedName name="총괄내역서" localSheetId="13" hidden="1">{#N/A,#N/A,TRUE,"총괄"}</definedName>
    <definedName name="총괄내역서" localSheetId="14" hidden="1">{#N/A,#N/A,TRUE,"총괄"}</definedName>
    <definedName name="총괄내역서" localSheetId="15" hidden="1">{#N/A,#N/A,TRUE,"총괄"}</definedName>
    <definedName name="총괄내역서" hidden="1">{#N/A,#N/A,TRUE,"총괄"}</definedName>
    <definedName name="총괄표" hidden="1">#REF!</definedName>
    <definedName name="총괄표3"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추" localSheetId="3" hidden="1">{"'Sheet1'!$L$16"}</definedName>
    <definedName name="추" localSheetId="2" hidden="1">{"'Sheet1'!$L$16"}</definedName>
    <definedName name="추" localSheetId="4" hidden="1">{"'Sheet1'!$L$16"}</definedName>
    <definedName name="추" localSheetId="16" hidden="1">{"'Sheet1'!$L$16"}</definedName>
    <definedName name="추" localSheetId="21" hidden="1">{"'Sheet1'!$L$16"}</definedName>
    <definedName name="추" localSheetId="5" hidden="1">{"'Sheet1'!$L$16"}</definedName>
    <definedName name="추" localSheetId="13" hidden="1">{"'Sheet1'!$L$16"}</definedName>
    <definedName name="추" localSheetId="14" hidden="1">{"'Sheet1'!$L$16"}</definedName>
    <definedName name="추" localSheetId="15" hidden="1">{"'Sheet1'!$L$16"}</definedName>
    <definedName name="추" hidden="1">{"'Sheet1'!$L$16"}</definedName>
    <definedName name="추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분" localSheetId="3" hidden="1">{"'장비'!$A$3:$M$12"}</definedName>
    <definedName name="추가분" localSheetId="2" hidden="1">{"'장비'!$A$3:$M$12"}</definedName>
    <definedName name="추가분" localSheetId="4" hidden="1">{"'장비'!$A$3:$M$12"}</definedName>
    <definedName name="추가분" localSheetId="16" hidden="1">{"'장비'!$A$3:$M$12"}</definedName>
    <definedName name="추가분" localSheetId="21" hidden="1">{"'장비'!$A$3:$M$12"}</definedName>
    <definedName name="추가분" localSheetId="5" hidden="1">{"'장비'!$A$3:$M$12"}</definedName>
    <definedName name="추가분" localSheetId="13" hidden="1">{"'장비'!$A$3:$M$12"}</definedName>
    <definedName name="추가분" localSheetId="14" hidden="1">{"'장비'!$A$3:$M$12"}</definedName>
    <definedName name="추가분" localSheetId="15" hidden="1">{"'장비'!$A$3:$M$12"}</definedName>
    <definedName name="추가분" hidden="1">{"'장비'!$A$3:$M$12"}</definedName>
    <definedName name="추가분1" localSheetId="3" hidden="1">{"'장비'!$A$3:$M$12"}</definedName>
    <definedName name="추가분1" localSheetId="2" hidden="1">{"'장비'!$A$3:$M$12"}</definedName>
    <definedName name="추가분1" localSheetId="4" hidden="1">{"'장비'!$A$3:$M$12"}</definedName>
    <definedName name="추가분1" localSheetId="16" hidden="1">{"'장비'!$A$3:$M$12"}</definedName>
    <definedName name="추가분1" localSheetId="21" hidden="1">{"'장비'!$A$3:$M$12"}</definedName>
    <definedName name="추가분1" localSheetId="5" hidden="1">{"'장비'!$A$3:$M$12"}</definedName>
    <definedName name="추가분1" localSheetId="13" hidden="1">{"'장비'!$A$3:$M$12"}</definedName>
    <definedName name="추가분1" localSheetId="14" hidden="1">{"'장비'!$A$3:$M$12"}</definedName>
    <definedName name="추가분1" localSheetId="15" hidden="1">{"'장비'!$A$3:$M$12"}</definedName>
    <definedName name="추가분1" hidden="1">{"'장비'!$A$3:$M$12"}</definedName>
    <definedName name="출입문2"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취수설비_T.W.S">#REF!</definedName>
    <definedName name="ㅋ" localSheetId="3" hidden="1">{"'장비'!$A$3:$M$12"}</definedName>
    <definedName name="ㅋ" localSheetId="2" hidden="1">{"'장비'!$A$3:$M$12"}</definedName>
    <definedName name="ㅋ" localSheetId="4" hidden="1">{"'장비'!$A$3:$M$12"}</definedName>
    <definedName name="ㅋ" localSheetId="16" hidden="1">{"'장비'!$A$3:$M$12"}</definedName>
    <definedName name="ㅋ" localSheetId="21" hidden="1">{"'장비'!$A$3:$M$12"}</definedName>
    <definedName name="ㅋ" localSheetId="5" hidden="1">{"'장비'!$A$3:$M$12"}</definedName>
    <definedName name="ㅋ" localSheetId="13" hidden="1">{"'장비'!$A$3:$M$12"}</definedName>
    <definedName name="ㅋ" localSheetId="14" hidden="1">{"'장비'!$A$3:$M$12"}</definedName>
    <definedName name="ㅋ" localSheetId="15" hidden="1">{"'장비'!$A$3:$M$12"}</definedName>
    <definedName name="ㅋ" hidden="1">{"'장비'!$A$3:$M$12"}</definedName>
    <definedName name="ㅋㅋ" localSheetId="3" hidden="1">{"'장비'!$A$3:$M$12"}</definedName>
    <definedName name="ㅋㅋ" localSheetId="2" hidden="1">{"'장비'!$A$3:$M$12"}</definedName>
    <definedName name="ㅋㅋ" localSheetId="4" hidden="1">{"'장비'!$A$3:$M$12"}</definedName>
    <definedName name="ㅋㅋ" localSheetId="16" hidden="1">{"'장비'!$A$3:$M$12"}</definedName>
    <definedName name="ㅋㅋ" localSheetId="21" hidden="1">{"'장비'!$A$3:$M$12"}</definedName>
    <definedName name="ㅋㅋ" localSheetId="5" hidden="1">{"'장비'!$A$3:$M$12"}</definedName>
    <definedName name="ㅋㅋ" localSheetId="13" hidden="1">{"'장비'!$A$3:$M$12"}</definedName>
    <definedName name="ㅋㅋ" localSheetId="14" hidden="1">{"'장비'!$A$3:$M$12"}</definedName>
    <definedName name="ㅋㅋ" localSheetId="15" hidden="1">{"'장비'!$A$3:$M$12"}</definedName>
    <definedName name="ㅋㅋ" hidden="1">{"'장비'!$A$3:$M$12"}</definedName>
    <definedName name="ㅋㅋㅋ" localSheetId="3" hidden="1">{"'장비'!$A$3:$M$12"}</definedName>
    <definedName name="ㅋㅋㅋ" localSheetId="2" hidden="1">{"'장비'!$A$3:$M$12"}</definedName>
    <definedName name="ㅋㅋㅋ" localSheetId="4" hidden="1">{"'장비'!$A$3:$M$12"}</definedName>
    <definedName name="ㅋㅋㅋ" localSheetId="16" hidden="1">{"'장비'!$A$3:$M$12"}</definedName>
    <definedName name="ㅋㅋㅋ" localSheetId="21" hidden="1">{"'장비'!$A$3:$M$12"}</definedName>
    <definedName name="ㅋㅋㅋ" localSheetId="5" hidden="1">{"'장비'!$A$3:$M$12"}</definedName>
    <definedName name="ㅋㅋㅋ" localSheetId="13" hidden="1">{"'장비'!$A$3:$M$12"}</definedName>
    <definedName name="ㅋㅋㅋ" localSheetId="14" hidden="1">{"'장비'!$A$3:$M$12"}</definedName>
    <definedName name="ㅋㅋㅋ" localSheetId="15" hidden="1">{"'장비'!$A$3:$M$12"}</definedName>
    <definedName name="ㅋㅋㅋ" hidden="1">{"'장비'!$A$3:$M$12"}</definedName>
    <definedName name="ㅋㅋㅋㅋㅋ" localSheetId="3" hidden="1">{"'장비'!$A$3:$M$12"}</definedName>
    <definedName name="ㅋㅋㅋㅋㅋ" localSheetId="2" hidden="1">{"'장비'!$A$3:$M$12"}</definedName>
    <definedName name="ㅋㅋㅋㅋㅋ" localSheetId="4" hidden="1">{"'장비'!$A$3:$M$12"}</definedName>
    <definedName name="ㅋㅋㅋㅋㅋ" localSheetId="16" hidden="1">{"'장비'!$A$3:$M$12"}</definedName>
    <definedName name="ㅋㅋㅋㅋㅋ" localSheetId="21" hidden="1">{"'장비'!$A$3:$M$12"}</definedName>
    <definedName name="ㅋㅋㅋㅋㅋ" localSheetId="5" hidden="1">{"'장비'!$A$3:$M$12"}</definedName>
    <definedName name="ㅋㅋㅋㅋㅋ" localSheetId="13" hidden="1">{"'장비'!$A$3:$M$12"}</definedName>
    <definedName name="ㅋㅋㅋㅋㅋ" localSheetId="14" hidden="1">{"'장비'!$A$3:$M$12"}</definedName>
    <definedName name="ㅋㅋㅋㅋㅋ" localSheetId="15" hidden="1">{"'장비'!$A$3:$M$12"}</definedName>
    <definedName name="ㅋㅋㅋㅋㅋ" hidden="1">{"'장비'!$A$3:$M$12"}</definedName>
    <definedName name="ㅋㅋㅋㅋㅋㅋ" localSheetId="3" hidden="1">{"'장비'!$A$3:$M$12"}</definedName>
    <definedName name="ㅋㅋㅋㅋㅋㅋ" localSheetId="2" hidden="1">{"'장비'!$A$3:$M$12"}</definedName>
    <definedName name="ㅋㅋㅋㅋㅋㅋ" localSheetId="4" hidden="1">{"'장비'!$A$3:$M$12"}</definedName>
    <definedName name="ㅋㅋㅋㅋㅋㅋ" localSheetId="16" hidden="1">{"'장비'!$A$3:$M$12"}</definedName>
    <definedName name="ㅋㅋㅋㅋㅋㅋ" localSheetId="21" hidden="1">{"'장비'!$A$3:$M$12"}</definedName>
    <definedName name="ㅋㅋㅋㅋㅋㅋ" localSheetId="5" hidden="1">{"'장비'!$A$3:$M$12"}</definedName>
    <definedName name="ㅋㅋㅋㅋㅋㅋ" localSheetId="13" hidden="1">{"'장비'!$A$3:$M$12"}</definedName>
    <definedName name="ㅋㅋㅋㅋㅋㅋ" localSheetId="14" hidden="1">{"'장비'!$A$3:$M$12"}</definedName>
    <definedName name="ㅋㅋㅋㅋㅋㅋ" localSheetId="15" hidden="1">{"'장비'!$A$3:$M$12"}</definedName>
    <definedName name="ㅋㅋㅋㅋㅋㅋ" hidden="1">{"'장비'!$A$3:$M$12"}</definedName>
    <definedName name="ㅋㅋㅋㅋㅋㅋㅋ" localSheetId="3" hidden="1">{"'장비'!$A$3:$M$12"}</definedName>
    <definedName name="ㅋㅋㅋㅋㅋㅋㅋ" localSheetId="2" hidden="1">{"'장비'!$A$3:$M$12"}</definedName>
    <definedName name="ㅋㅋㅋㅋㅋㅋㅋ" localSheetId="4" hidden="1">{"'장비'!$A$3:$M$12"}</definedName>
    <definedName name="ㅋㅋㅋㅋㅋㅋㅋ" localSheetId="16" hidden="1">{"'장비'!$A$3:$M$12"}</definedName>
    <definedName name="ㅋㅋㅋㅋㅋㅋㅋ" localSheetId="21" hidden="1">{"'장비'!$A$3:$M$12"}</definedName>
    <definedName name="ㅋㅋㅋㅋㅋㅋㅋ" localSheetId="5" hidden="1">{"'장비'!$A$3:$M$12"}</definedName>
    <definedName name="ㅋㅋㅋㅋㅋㅋㅋ" localSheetId="13" hidden="1">{"'장비'!$A$3:$M$12"}</definedName>
    <definedName name="ㅋㅋㅋㅋㅋㅋㅋ" localSheetId="14" hidden="1">{"'장비'!$A$3:$M$12"}</definedName>
    <definedName name="ㅋㅋㅋㅋㅋㅋㅋ" localSheetId="15" hidden="1">{"'장비'!$A$3:$M$12"}</definedName>
    <definedName name="ㅋㅋㅋㅋㅋㅋㅋ" hidden="1">{"'장비'!$A$3:$M$12"}</definedName>
    <definedName name="콘크리트2" hidden="1">#REF!</definedName>
    <definedName name="ㅌㅍ츛ㅌ" localSheetId="3" hidden="1">{#N/A,#N/A,FALSE,"운반시간"}</definedName>
    <definedName name="ㅌㅍ츛ㅌ" localSheetId="2" hidden="1">{#N/A,#N/A,FALSE,"운반시간"}</definedName>
    <definedName name="ㅌㅍ츛ㅌ" localSheetId="4" hidden="1">{#N/A,#N/A,FALSE,"운반시간"}</definedName>
    <definedName name="ㅌㅍ츛ㅌ" localSheetId="16" hidden="1">{#N/A,#N/A,FALSE,"운반시간"}</definedName>
    <definedName name="ㅌㅍ츛ㅌ" localSheetId="21" hidden="1">{#N/A,#N/A,FALSE,"운반시간"}</definedName>
    <definedName name="ㅌㅍ츛ㅌ" localSheetId="5" hidden="1">{#N/A,#N/A,FALSE,"운반시간"}</definedName>
    <definedName name="ㅌㅍ츛ㅌ" localSheetId="13" hidden="1">{#N/A,#N/A,FALSE,"운반시간"}</definedName>
    <definedName name="ㅌㅍ츛ㅌ" localSheetId="14" hidden="1">{#N/A,#N/A,FALSE,"운반시간"}</definedName>
    <definedName name="ㅌㅍ츛ㅌ" localSheetId="15" hidden="1">{#N/A,#N/A,FALSE,"운반시간"}</definedName>
    <definedName name="ㅌㅍ츛ㅌ" hidden="1">{#N/A,#N/A,FALSE,"운반시간"}</definedName>
    <definedName name="타부서_선택">#REF!</definedName>
    <definedName name="테스크" localSheetId="3" hidden="1">{#N/A,#N/A,FALSE,"단가표지"}</definedName>
    <definedName name="테스크" localSheetId="2" hidden="1">{#N/A,#N/A,FALSE,"단가표지"}</definedName>
    <definedName name="테스크" localSheetId="4" hidden="1">{#N/A,#N/A,FALSE,"단가표지"}</definedName>
    <definedName name="테스크" localSheetId="16" hidden="1">{#N/A,#N/A,FALSE,"단가표지"}</definedName>
    <definedName name="테스크" localSheetId="21" hidden="1">{#N/A,#N/A,FALSE,"단가표지"}</definedName>
    <definedName name="테스크" localSheetId="5" hidden="1">{#N/A,#N/A,FALSE,"단가표지"}</definedName>
    <definedName name="테스크" localSheetId="13" hidden="1">{#N/A,#N/A,FALSE,"단가표지"}</definedName>
    <definedName name="테스크" localSheetId="14" hidden="1">{#N/A,#N/A,FALSE,"단가표지"}</definedName>
    <definedName name="테스크" localSheetId="15" hidden="1">{#N/A,#N/A,FALSE,"단가표지"}</definedName>
    <definedName name="테스크" hidden="1">{#N/A,#N/A,FALSE,"단가표지"}</definedName>
    <definedName name="토"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건" localSheetId="3" hidden="1">{"'장비'!$A$3:$M$12"}</definedName>
    <definedName name="토건" localSheetId="2" hidden="1">{"'장비'!$A$3:$M$12"}</definedName>
    <definedName name="토건" localSheetId="4" hidden="1">{"'장비'!$A$3:$M$12"}</definedName>
    <definedName name="토건" localSheetId="16" hidden="1">{"'장비'!$A$3:$M$12"}</definedName>
    <definedName name="토건" localSheetId="21" hidden="1">{"'장비'!$A$3:$M$12"}</definedName>
    <definedName name="토건" localSheetId="5" hidden="1">{"'장비'!$A$3:$M$12"}</definedName>
    <definedName name="토건" localSheetId="13" hidden="1">{"'장비'!$A$3:$M$12"}</definedName>
    <definedName name="토건" localSheetId="14" hidden="1">{"'장비'!$A$3:$M$12"}</definedName>
    <definedName name="토건" localSheetId="15" hidden="1">{"'장비'!$A$3:$M$12"}</definedName>
    <definedName name="토건" hidden="1">{"'장비'!$A$3:$M$12"}</definedName>
    <definedName name="토건공사비대비r" localSheetId="3" hidden="1">{"'장비'!$A$3:$M$12"}</definedName>
    <definedName name="토건공사비대비r" localSheetId="2" hidden="1">{"'장비'!$A$3:$M$12"}</definedName>
    <definedName name="토건공사비대비r" localSheetId="4" hidden="1">{"'장비'!$A$3:$M$12"}</definedName>
    <definedName name="토건공사비대비r" localSheetId="16" hidden="1">{"'장비'!$A$3:$M$12"}</definedName>
    <definedName name="토건공사비대비r" localSheetId="21" hidden="1">{"'장비'!$A$3:$M$12"}</definedName>
    <definedName name="토건공사비대비r" localSheetId="5" hidden="1">{"'장비'!$A$3:$M$12"}</definedName>
    <definedName name="토건공사비대비r" localSheetId="13" hidden="1">{"'장비'!$A$3:$M$12"}</definedName>
    <definedName name="토건공사비대비r" localSheetId="14" hidden="1">{"'장비'!$A$3:$M$12"}</definedName>
    <definedName name="토건공사비대비r" localSheetId="15" hidden="1">{"'장비'!$A$3:$M$12"}</definedName>
    <definedName name="토건공사비대비r" hidden="1">{"'장비'!$A$3:$M$12"}</definedName>
    <definedName name="토건업체" localSheetId="3" hidden="1">{"'장비'!$A$3:$M$12"}</definedName>
    <definedName name="토건업체" localSheetId="2" hidden="1">{"'장비'!$A$3:$M$12"}</definedName>
    <definedName name="토건업체" localSheetId="4" hidden="1">{"'장비'!$A$3:$M$12"}</definedName>
    <definedName name="토건업체" localSheetId="16" hidden="1">{"'장비'!$A$3:$M$12"}</definedName>
    <definedName name="토건업체" localSheetId="21" hidden="1">{"'장비'!$A$3:$M$12"}</definedName>
    <definedName name="토건업체" localSheetId="5" hidden="1">{"'장비'!$A$3:$M$12"}</definedName>
    <definedName name="토건업체" localSheetId="13" hidden="1">{"'장비'!$A$3:$M$12"}</definedName>
    <definedName name="토건업체" localSheetId="14" hidden="1">{"'장비'!$A$3:$M$12"}</definedName>
    <definedName name="토건업체" localSheetId="15" hidden="1">{"'장비'!$A$3:$M$12"}</definedName>
    <definedName name="토건업체" hidden="1">{"'장비'!$A$3:$M$12"}</definedName>
    <definedName name="토건집계표r" localSheetId="3" hidden="1">{"'장비'!$A$3:$M$12"}</definedName>
    <definedName name="토건집계표r" localSheetId="2" hidden="1">{"'장비'!$A$3:$M$12"}</definedName>
    <definedName name="토건집계표r" localSheetId="4" hidden="1">{"'장비'!$A$3:$M$12"}</definedName>
    <definedName name="토건집계표r" localSheetId="16" hidden="1">{"'장비'!$A$3:$M$12"}</definedName>
    <definedName name="토건집계표r" localSheetId="21" hidden="1">{"'장비'!$A$3:$M$12"}</definedName>
    <definedName name="토건집계표r" localSheetId="5" hidden="1">{"'장비'!$A$3:$M$12"}</definedName>
    <definedName name="토건집계표r" localSheetId="13" hidden="1">{"'장비'!$A$3:$M$12"}</definedName>
    <definedName name="토건집계표r" localSheetId="14" hidden="1">{"'장비'!$A$3:$M$12"}</definedName>
    <definedName name="토건집계표r" localSheetId="15" hidden="1">{"'장비'!$A$3:$M$12"}</definedName>
    <definedName name="토건집계표r" hidden="1">{"'장비'!$A$3:$M$12"}</definedName>
    <definedName name="토공량" localSheetId="3" hidden="1">{#N/A,#N/A,FALSE,"기안지";#N/A,#N/A,FALSE,"통신지"}</definedName>
    <definedName name="토공량" localSheetId="2" hidden="1">{#N/A,#N/A,FALSE,"기안지";#N/A,#N/A,FALSE,"통신지"}</definedName>
    <definedName name="토공량" localSheetId="4" hidden="1">{#N/A,#N/A,FALSE,"기안지";#N/A,#N/A,FALSE,"통신지"}</definedName>
    <definedName name="토공량" localSheetId="16" hidden="1">{#N/A,#N/A,FALSE,"기안지";#N/A,#N/A,FALSE,"통신지"}</definedName>
    <definedName name="토공량" localSheetId="21" hidden="1">{#N/A,#N/A,FALSE,"기안지";#N/A,#N/A,FALSE,"통신지"}</definedName>
    <definedName name="토공량" localSheetId="5" hidden="1">{#N/A,#N/A,FALSE,"기안지";#N/A,#N/A,FALSE,"통신지"}</definedName>
    <definedName name="토공량" localSheetId="13" hidden="1">{#N/A,#N/A,FALSE,"기안지";#N/A,#N/A,FALSE,"통신지"}</definedName>
    <definedName name="토공량" localSheetId="14" hidden="1">{#N/A,#N/A,FALSE,"기안지";#N/A,#N/A,FALSE,"통신지"}</definedName>
    <definedName name="토공량" localSheetId="15" hidden="1">{#N/A,#N/A,FALSE,"기안지";#N/A,#N/A,FALSE,"통신지"}</definedName>
    <definedName name="토공량" hidden="1">{#N/A,#N/A,FALSE,"기안지";#N/A,#N/A,FALSE,"통신지"}</definedName>
    <definedName name="토공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이수" hidden="1">#REF!</definedName>
    <definedName name="토목" localSheetId="3">#REF!</definedName>
    <definedName name="토목" localSheetId="9">#REF!</definedName>
    <definedName name="토목" localSheetId="8">#REF!</definedName>
    <definedName name="토목" localSheetId="0">#REF!</definedName>
    <definedName name="토목" localSheetId="10">#REF!</definedName>
    <definedName name="토목" localSheetId="6">#REF!</definedName>
    <definedName name="토목" localSheetId="12">#REF!</definedName>
    <definedName name="토목" localSheetId="11">#REF!</definedName>
    <definedName name="토목" localSheetId="1">#REF!</definedName>
    <definedName name="토목" localSheetId="2">#REF!</definedName>
    <definedName name="토목" localSheetId="4">#REF!</definedName>
    <definedName name="토목" localSheetId="16">#REF!</definedName>
    <definedName name="토목" localSheetId="21">#REF!</definedName>
    <definedName name="토목" localSheetId="5">#REF!</definedName>
    <definedName name="토목" localSheetId="7">#REF!</definedName>
    <definedName name="토목" localSheetId="13">#REF!</definedName>
    <definedName name="토목" localSheetId="18">#REF!</definedName>
    <definedName name="토목" localSheetId="14">#REF!</definedName>
    <definedName name="토목" localSheetId="15">#REF!</definedName>
    <definedName name="토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토목변경" localSheetId="3" hidden="1">{"'장비'!$A$3:$M$12"}</definedName>
    <definedName name="토목변경" localSheetId="2" hidden="1">{"'장비'!$A$3:$M$12"}</definedName>
    <definedName name="토목변경" localSheetId="4" hidden="1">{"'장비'!$A$3:$M$12"}</definedName>
    <definedName name="토목변경" localSheetId="16" hidden="1">{"'장비'!$A$3:$M$12"}</definedName>
    <definedName name="토목변경" localSheetId="21" hidden="1">{"'장비'!$A$3:$M$12"}</definedName>
    <definedName name="토목변경" localSheetId="5" hidden="1">{"'장비'!$A$3:$M$12"}</definedName>
    <definedName name="토목변경" localSheetId="13" hidden="1">{"'장비'!$A$3:$M$12"}</definedName>
    <definedName name="토목변경" localSheetId="14" hidden="1">{"'장비'!$A$3:$M$12"}</definedName>
    <definedName name="토목변경" localSheetId="15" hidden="1">{"'장비'!$A$3:$M$12"}</definedName>
    <definedName name="토목변경" hidden="1">{"'장비'!$A$3:$M$12"}</definedName>
    <definedName name="토목설계" localSheetId="3" hidden="1">{#N/A,#N/A,FALSE,"골재소요량";#N/A,#N/A,FALSE,"골재소요량"}</definedName>
    <definedName name="토목설계" localSheetId="2" hidden="1">{#N/A,#N/A,FALSE,"골재소요량";#N/A,#N/A,FALSE,"골재소요량"}</definedName>
    <definedName name="토목설계" localSheetId="4" hidden="1">{#N/A,#N/A,FALSE,"골재소요량";#N/A,#N/A,FALSE,"골재소요량"}</definedName>
    <definedName name="토목설계" localSheetId="16" hidden="1">{#N/A,#N/A,FALSE,"골재소요량";#N/A,#N/A,FALSE,"골재소요량"}</definedName>
    <definedName name="토목설계" localSheetId="21" hidden="1">{#N/A,#N/A,FALSE,"골재소요량";#N/A,#N/A,FALSE,"골재소요량"}</definedName>
    <definedName name="토목설계" localSheetId="5" hidden="1">{#N/A,#N/A,FALSE,"골재소요량";#N/A,#N/A,FALSE,"골재소요량"}</definedName>
    <definedName name="토목설계" localSheetId="13" hidden="1">{#N/A,#N/A,FALSE,"골재소요량";#N/A,#N/A,FALSE,"골재소요량"}</definedName>
    <definedName name="토목설계" localSheetId="14" hidden="1">{#N/A,#N/A,FALSE,"골재소요량";#N/A,#N/A,FALSE,"골재소요량"}</definedName>
    <definedName name="토목설계" localSheetId="15" hidden="1">{#N/A,#N/A,FALSE,"골재소요량";#N/A,#N/A,FALSE,"골재소요량"}</definedName>
    <definedName name="토목설계" hidden="1">{#N/A,#N/A,FALSE,"골재소요량";#N/A,#N/A,FALSE,"골재소요량"}</definedName>
    <definedName name="토목실행예산" localSheetId="3" hidden="1">{"'장비'!$A$3:$M$12"}</definedName>
    <definedName name="토목실행예산" localSheetId="2" hidden="1">{"'장비'!$A$3:$M$12"}</definedName>
    <definedName name="토목실행예산" localSheetId="4" hidden="1">{"'장비'!$A$3:$M$12"}</definedName>
    <definedName name="토목실행예산" localSheetId="16" hidden="1">{"'장비'!$A$3:$M$12"}</definedName>
    <definedName name="토목실행예산" localSheetId="21" hidden="1">{"'장비'!$A$3:$M$12"}</definedName>
    <definedName name="토목실행예산" localSheetId="5" hidden="1">{"'장비'!$A$3:$M$12"}</definedName>
    <definedName name="토목실행예산" localSheetId="13" hidden="1">{"'장비'!$A$3:$M$12"}</definedName>
    <definedName name="토목실행예산" localSheetId="14" hidden="1">{"'장비'!$A$3:$M$12"}</definedName>
    <definedName name="토목실행예산" localSheetId="15" hidden="1">{"'장비'!$A$3:$M$12"}</definedName>
    <definedName name="토목실행예산" hidden="1">{"'장비'!$A$3:$M$12"}</definedName>
    <definedName name="토목조정분" localSheetId="3" hidden="1">{"'장비'!$A$3:$M$12"}</definedName>
    <definedName name="토목조정분" localSheetId="2" hidden="1">{"'장비'!$A$3:$M$12"}</definedName>
    <definedName name="토목조정분" localSheetId="4" hidden="1">{"'장비'!$A$3:$M$12"}</definedName>
    <definedName name="토목조정분" localSheetId="16" hidden="1">{"'장비'!$A$3:$M$12"}</definedName>
    <definedName name="토목조정분" localSheetId="21" hidden="1">{"'장비'!$A$3:$M$12"}</definedName>
    <definedName name="토목조정분" localSheetId="5" hidden="1">{"'장비'!$A$3:$M$12"}</definedName>
    <definedName name="토목조정분" localSheetId="13" hidden="1">{"'장비'!$A$3:$M$12"}</definedName>
    <definedName name="토목조정분" localSheetId="14" hidden="1">{"'장비'!$A$3:$M$12"}</definedName>
    <definedName name="토목조정분" localSheetId="15" hidden="1">{"'장비'!$A$3:$M$12"}</definedName>
    <definedName name="토목조정분" hidden="1">{"'장비'!$A$3:$M$12"}</definedName>
    <definedName name="토목지입재료비">#REF!</definedName>
    <definedName name="토적표" hidden="1">#REF!</definedName>
    <definedName name="투찰예정가50" localSheetId="3" hidden="1">{"'장비'!$A$3:$M$12"}</definedName>
    <definedName name="투찰예정가50" localSheetId="2" hidden="1">{"'장비'!$A$3:$M$12"}</definedName>
    <definedName name="투찰예정가50" localSheetId="4" hidden="1">{"'장비'!$A$3:$M$12"}</definedName>
    <definedName name="투찰예정가50" localSheetId="16" hidden="1">{"'장비'!$A$3:$M$12"}</definedName>
    <definedName name="투찰예정가50" localSheetId="21" hidden="1">{"'장비'!$A$3:$M$12"}</definedName>
    <definedName name="투찰예정가50" localSheetId="5" hidden="1">{"'장비'!$A$3:$M$12"}</definedName>
    <definedName name="투찰예정가50" localSheetId="13" hidden="1">{"'장비'!$A$3:$M$12"}</definedName>
    <definedName name="투찰예정가50" localSheetId="14" hidden="1">{"'장비'!$A$3:$M$12"}</definedName>
    <definedName name="투찰예정가50" localSheetId="15" hidden="1">{"'장비'!$A$3:$M$12"}</definedName>
    <definedName name="투찰예정가50" hidden="1">{"'장비'!$A$3:$M$12"}</definedName>
    <definedName name="투찰예정본부장" localSheetId="3" hidden="1">{"'장비'!$A$3:$M$12"}</definedName>
    <definedName name="투찰예정본부장" localSheetId="2" hidden="1">{"'장비'!$A$3:$M$12"}</definedName>
    <definedName name="투찰예정본부장" localSheetId="4" hidden="1">{"'장비'!$A$3:$M$12"}</definedName>
    <definedName name="투찰예정본부장" localSheetId="16" hidden="1">{"'장비'!$A$3:$M$12"}</definedName>
    <definedName name="투찰예정본부장" localSheetId="21" hidden="1">{"'장비'!$A$3:$M$12"}</definedName>
    <definedName name="투찰예정본부장" localSheetId="5" hidden="1">{"'장비'!$A$3:$M$12"}</definedName>
    <definedName name="투찰예정본부장" localSheetId="13" hidden="1">{"'장비'!$A$3:$M$12"}</definedName>
    <definedName name="투찰예정본부장" localSheetId="14" hidden="1">{"'장비'!$A$3:$M$12"}</definedName>
    <definedName name="투찰예정본부장" localSheetId="15" hidden="1">{"'장비'!$A$3:$M$12"}</definedName>
    <definedName name="투찰예정본부장" hidden="1">{"'장비'!$A$3:$M$12"}</definedName>
    <definedName name="트레이집계"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ㅍ" localSheetId="3" hidden="1">{"'장비'!$A$3:$M$12"}</definedName>
    <definedName name="ㅍ" localSheetId="2" hidden="1">{"'장비'!$A$3:$M$12"}</definedName>
    <definedName name="ㅍ" localSheetId="4" hidden="1">{"'장비'!$A$3:$M$12"}</definedName>
    <definedName name="ㅍ" localSheetId="16" hidden="1">{"'장비'!$A$3:$M$12"}</definedName>
    <definedName name="ㅍ" localSheetId="21" hidden="1">{"'장비'!$A$3:$M$12"}</definedName>
    <definedName name="ㅍ" localSheetId="5" hidden="1">{"'장비'!$A$3:$M$12"}</definedName>
    <definedName name="ㅍ" localSheetId="13" hidden="1">{"'장비'!$A$3:$M$12"}</definedName>
    <definedName name="ㅍ" localSheetId="14" hidden="1">{"'장비'!$A$3:$M$12"}</definedName>
    <definedName name="ㅍ" localSheetId="15" hidden="1">{"'장비'!$A$3:$M$12"}</definedName>
    <definedName name="ㅍ" hidden="1">{"'장비'!$A$3:$M$12"}</definedName>
    <definedName name="ㅍ춫" localSheetId="3" hidden="1">{#N/A,#N/A,FALSE,"골재소요량";#N/A,#N/A,FALSE,"골재소요량"}</definedName>
    <definedName name="ㅍ춫" localSheetId="2" hidden="1">{#N/A,#N/A,FALSE,"골재소요량";#N/A,#N/A,FALSE,"골재소요량"}</definedName>
    <definedName name="ㅍ춫" localSheetId="4" hidden="1">{#N/A,#N/A,FALSE,"골재소요량";#N/A,#N/A,FALSE,"골재소요량"}</definedName>
    <definedName name="ㅍ춫" localSheetId="16" hidden="1">{#N/A,#N/A,FALSE,"골재소요량";#N/A,#N/A,FALSE,"골재소요량"}</definedName>
    <definedName name="ㅍ춫" localSheetId="21" hidden="1">{#N/A,#N/A,FALSE,"골재소요량";#N/A,#N/A,FALSE,"골재소요량"}</definedName>
    <definedName name="ㅍ춫" localSheetId="5" hidden="1">{#N/A,#N/A,FALSE,"골재소요량";#N/A,#N/A,FALSE,"골재소요량"}</definedName>
    <definedName name="ㅍ춫" localSheetId="13" hidden="1">{#N/A,#N/A,FALSE,"골재소요량";#N/A,#N/A,FALSE,"골재소요량"}</definedName>
    <definedName name="ㅍ춫" localSheetId="14" hidden="1">{#N/A,#N/A,FALSE,"골재소요량";#N/A,#N/A,FALSE,"골재소요량"}</definedName>
    <definedName name="ㅍ춫" localSheetId="15" hidden="1">{#N/A,#N/A,FALSE,"골재소요량";#N/A,#N/A,FALSE,"골재소요량"}</definedName>
    <definedName name="ㅍ춫" hidden="1">{#N/A,#N/A,FALSE,"골재소요량";#N/A,#N/A,FALSE,"골재소요량"}</definedName>
    <definedName name="ㅍ츝" localSheetId="3" hidden="1">{#N/A,#N/A,FALSE,"표지목차"}</definedName>
    <definedName name="ㅍ츝" localSheetId="2" hidden="1">{#N/A,#N/A,FALSE,"표지목차"}</definedName>
    <definedName name="ㅍ츝" localSheetId="4" hidden="1">{#N/A,#N/A,FALSE,"표지목차"}</definedName>
    <definedName name="ㅍ츝" localSheetId="16" hidden="1">{#N/A,#N/A,FALSE,"표지목차"}</definedName>
    <definedName name="ㅍ츝" localSheetId="21" hidden="1">{#N/A,#N/A,FALSE,"표지목차"}</definedName>
    <definedName name="ㅍ츝" localSheetId="5" hidden="1">{#N/A,#N/A,FALSE,"표지목차"}</definedName>
    <definedName name="ㅍ츝" localSheetId="13" hidden="1">{#N/A,#N/A,FALSE,"표지목차"}</definedName>
    <definedName name="ㅍ츝" localSheetId="14" hidden="1">{#N/A,#N/A,FALSE,"표지목차"}</definedName>
    <definedName name="ㅍ츝" localSheetId="15" hidden="1">{#N/A,#N/A,FALSE,"표지목차"}</definedName>
    <definedName name="ㅍ츝" hidden="1">{#N/A,#N/A,FALSE,"표지목차"}</definedName>
    <definedName name="파일" hidden="1">#REF!</definedName>
    <definedName name="표지" localSheetId="3" hidden="1">{#N/A,#N/A,TRUE,"Basic";#N/A,#N/A,TRUE,"EXT-TABLE";#N/A,#N/A,TRUE,"STEEL";#N/A,#N/A,TRUE,"INT-Table";#N/A,#N/A,TRUE,"STEEL";#N/A,#N/A,TRUE,"Door"}</definedName>
    <definedName name="표지" localSheetId="2" hidden="1">{#N/A,#N/A,TRUE,"Basic";#N/A,#N/A,TRUE,"EXT-TABLE";#N/A,#N/A,TRUE,"STEEL";#N/A,#N/A,TRUE,"INT-Table";#N/A,#N/A,TRUE,"STEEL";#N/A,#N/A,TRUE,"Door"}</definedName>
    <definedName name="표지" localSheetId="4" hidden="1">{#N/A,#N/A,TRUE,"Basic";#N/A,#N/A,TRUE,"EXT-TABLE";#N/A,#N/A,TRUE,"STEEL";#N/A,#N/A,TRUE,"INT-Table";#N/A,#N/A,TRUE,"STEEL";#N/A,#N/A,TRUE,"Door"}</definedName>
    <definedName name="표지" localSheetId="16" hidden="1">{#N/A,#N/A,TRUE,"Basic";#N/A,#N/A,TRUE,"EXT-TABLE";#N/A,#N/A,TRUE,"STEEL";#N/A,#N/A,TRUE,"INT-Table";#N/A,#N/A,TRUE,"STEEL";#N/A,#N/A,TRUE,"Door"}</definedName>
    <definedName name="표지" localSheetId="21" hidden="1">{#N/A,#N/A,TRUE,"Basic";#N/A,#N/A,TRUE,"EXT-TABLE";#N/A,#N/A,TRUE,"STEEL";#N/A,#N/A,TRUE,"INT-Table";#N/A,#N/A,TRUE,"STEEL";#N/A,#N/A,TRUE,"Door"}</definedName>
    <definedName name="표지" localSheetId="5" hidden="1">{#N/A,#N/A,TRUE,"Basic";#N/A,#N/A,TRUE,"EXT-TABLE";#N/A,#N/A,TRUE,"STEEL";#N/A,#N/A,TRUE,"INT-Table";#N/A,#N/A,TRUE,"STEEL";#N/A,#N/A,TRUE,"Door"}</definedName>
    <definedName name="표지" localSheetId="13" hidden="1">{#N/A,#N/A,TRUE,"Basic";#N/A,#N/A,TRUE,"EXT-TABLE";#N/A,#N/A,TRUE,"STEEL";#N/A,#N/A,TRUE,"INT-Table";#N/A,#N/A,TRUE,"STEEL";#N/A,#N/A,TRUE,"Door"}</definedName>
    <definedName name="표지" localSheetId="14" hidden="1">{#N/A,#N/A,TRUE,"Basic";#N/A,#N/A,TRUE,"EXT-TABLE";#N/A,#N/A,TRUE,"STEEL";#N/A,#N/A,TRUE,"INT-Table";#N/A,#N/A,TRUE,"STEEL";#N/A,#N/A,TRUE,"Door"}</definedName>
    <definedName name="표지" localSheetId="15" hidden="1">{#N/A,#N/A,TRUE,"Basic";#N/A,#N/A,TRUE,"EXT-TABLE";#N/A,#N/A,TRUE,"STEEL";#N/A,#N/A,TRUE,"INT-Table";#N/A,#N/A,TRUE,"STEEL";#N/A,#N/A,TRUE,"Door"}</definedName>
    <definedName name="표지" hidden="1">{#N/A,#N/A,TRUE,"Basic";#N/A,#N/A,TRUE,"EXT-TABLE";#N/A,#N/A,TRUE,"STEEL";#N/A,#N/A,TRUE,"INT-Table";#N/A,#N/A,TRUE,"STEEL";#N/A,#N/A,TRUE,"Door"}</definedName>
    <definedName name="표지_1" localSheetId="3" hidden="1">{#N/A,#N/A,TRUE,"Basic";#N/A,#N/A,TRUE,"EXT-TABLE";#N/A,#N/A,TRUE,"STEEL";#N/A,#N/A,TRUE,"INT-Table";#N/A,#N/A,TRUE,"STEEL";#N/A,#N/A,TRUE,"Door"}</definedName>
    <definedName name="표지_1" localSheetId="2" hidden="1">{#N/A,#N/A,TRUE,"Basic";#N/A,#N/A,TRUE,"EXT-TABLE";#N/A,#N/A,TRUE,"STEEL";#N/A,#N/A,TRUE,"INT-Table";#N/A,#N/A,TRUE,"STEEL";#N/A,#N/A,TRUE,"Door"}</definedName>
    <definedName name="표지_1" localSheetId="4" hidden="1">{#N/A,#N/A,TRUE,"Basic";#N/A,#N/A,TRUE,"EXT-TABLE";#N/A,#N/A,TRUE,"STEEL";#N/A,#N/A,TRUE,"INT-Table";#N/A,#N/A,TRUE,"STEEL";#N/A,#N/A,TRUE,"Door"}</definedName>
    <definedName name="표지_1" localSheetId="16" hidden="1">{#N/A,#N/A,TRUE,"Basic";#N/A,#N/A,TRUE,"EXT-TABLE";#N/A,#N/A,TRUE,"STEEL";#N/A,#N/A,TRUE,"INT-Table";#N/A,#N/A,TRUE,"STEEL";#N/A,#N/A,TRUE,"Door"}</definedName>
    <definedName name="표지_1" localSheetId="21" hidden="1">{#N/A,#N/A,TRUE,"Basic";#N/A,#N/A,TRUE,"EXT-TABLE";#N/A,#N/A,TRUE,"STEEL";#N/A,#N/A,TRUE,"INT-Table";#N/A,#N/A,TRUE,"STEEL";#N/A,#N/A,TRUE,"Door"}</definedName>
    <definedName name="표지_1" localSheetId="5" hidden="1">{#N/A,#N/A,TRUE,"Basic";#N/A,#N/A,TRUE,"EXT-TABLE";#N/A,#N/A,TRUE,"STEEL";#N/A,#N/A,TRUE,"INT-Table";#N/A,#N/A,TRUE,"STEEL";#N/A,#N/A,TRUE,"Door"}</definedName>
    <definedName name="표지_1" localSheetId="13" hidden="1">{#N/A,#N/A,TRUE,"Basic";#N/A,#N/A,TRUE,"EXT-TABLE";#N/A,#N/A,TRUE,"STEEL";#N/A,#N/A,TRUE,"INT-Table";#N/A,#N/A,TRUE,"STEEL";#N/A,#N/A,TRUE,"Door"}</definedName>
    <definedName name="표지_1" localSheetId="14" hidden="1">{#N/A,#N/A,TRUE,"Basic";#N/A,#N/A,TRUE,"EXT-TABLE";#N/A,#N/A,TRUE,"STEEL";#N/A,#N/A,TRUE,"INT-Table";#N/A,#N/A,TRUE,"STEEL";#N/A,#N/A,TRUE,"Door"}</definedName>
    <definedName name="표지_1" localSheetId="15" hidden="1">{#N/A,#N/A,TRUE,"Basic";#N/A,#N/A,TRUE,"EXT-TABLE";#N/A,#N/A,TRUE,"STEEL";#N/A,#N/A,TRUE,"INT-Table";#N/A,#N/A,TRUE,"STEEL";#N/A,#N/A,TRUE,"Door"}</definedName>
    <definedName name="표지_1" hidden="1">{#N/A,#N/A,TRUE,"Basic";#N/A,#N/A,TRUE,"EXT-TABLE";#N/A,#N/A,TRUE,"STEEL";#N/A,#N/A,TRUE,"INT-Table";#N/A,#N/A,TRUE,"STEEL";#N/A,#N/A,TRUE,"Door"}</definedName>
    <definedName name="표지_1_1" localSheetId="3" hidden="1">{#N/A,#N/A,TRUE,"Basic";#N/A,#N/A,TRUE,"EXT-TABLE";#N/A,#N/A,TRUE,"STEEL";#N/A,#N/A,TRUE,"INT-Table";#N/A,#N/A,TRUE,"STEEL";#N/A,#N/A,TRUE,"Door"}</definedName>
    <definedName name="표지_1_1" localSheetId="2" hidden="1">{#N/A,#N/A,TRUE,"Basic";#N/A,#N/A,TRUE,"EXT-TABLE";#N/A,#N/A,TRUE,"STEEL";#N/A,#N/A,TRUE,"INT-Table";#N/A,#N/A,TRUE,"STEEL";#N/A,#N/A,TRUE,"Door"}</definedName>
    <definedName name="표지_1_1" localSheetId="4" hidden="1">{#N/A,#N/A,TRUE,"Basic";#N/A,#N/A,TRUE,"EXT-TABLE";#N/A,#N/A,TRUE,"STEEL";#N/A,#N/A,TRUE,"INT-Table";#N/A,#N/A,TRUE,"STEEL";#N/A,#N/A,TRUE,"Door"}</definedName>
    <definedName name="표지_1_1" localSheetId="16" hidden="1">{#N/A,#N/A,TRUE,"Basic";#N/A,#N/A,TRUE,"EXT-TABLE";#N/A,#N/A,TRUE,"STEEL";#N/A,#N/A,TRUE,"INT-Table";#N/A,#N/A,TRUE,"STEEL";#N/A,#N/A,TRUE,"Door"}</definedName>
    <definedName name="표지_1_1" localSheetId="21" hidden="1">{#N/A,#N/A,TRUE,"Basic";#N/A,#N/A,TRUE,"EXT-TABLE";#N/A,#N/A,TRUE,"STEEL";#N/A,#N/A,TRUE,"INT-Table";#N/A,#N/A,TRUE,"STEEL";#N/A,#N/A,TRUE,"Door"}</definedName>
    <definedName name="표지_1_1" localSheetId="5" hidden="1">{#N/A,#N/A,TRUE,"Basic";#N/A,#N/A,TRUE,"EXT-TABLE";#N/A,#N/A,TRUE,"STEEL";#N/A,#N/A,TRUE,"INT-Table";#N/A,#N/A,TRUE,"STEEL";#N/A,#N/A,TRUE,"Door"}</definedName>
    <definedName name="표지_1_1" localSheetId="13" hidden="1">{#N/A,#N/A,TRUE,"Basic";#N/A,#N/A,TRUE,"EXT-TABLE";#N/A,#N/A,TRUE,"STEEL";#N/A,#N/A,TRUE,"INT-Table";#N/A,#N/A,TRUE,"STEEL";#N/A,#N/A,TRUE,"Door"}</definedName>
    <definedName name="표지_1_1" localSheetId="14" hidden="1">{#N/A,#N/A,TRUE,"Basic";#N/A,#N/A,TRUE,"EXT-TABLE";#N/A,#N/A,TRUE,"STEEL";#N/A,#N/A,TRUE,"INT-Table";#N/A,#N/A,TRUE,"STEEL";#N/A,#N/A,TRUE,"Door"}</definedName>
    <definedName name="표지_1_1" localSheetId="15" hidden="1">{#N/A,#N/A,TRUE,"Basic";#N/A,#N/A,TRUE,"EXT-TABLE";#N/A,#N/A,TRUE,"STEEL";#N/A,#N/A,TRUE,"INT-Table";#N/A,#N/A,TRUE,"STEEL";#N/A,#N/A,TRUE,"Door"}</definedName>
    <definedName name="표지_1_1" hidden="1">{#N/A,#N/A,TRUE,"Basic";#N/A,#N/A,TRUE,"EXT-TABLE";#N/A,#N/A,TRUE,"STEEL";#N/A,#N/A,TRUE,"INT-Table";#N/A,#N/A,TRUE,"STEEL";#N/A,#N/A,TRUE,"Door"}</definedName>
    <definedName name="표지_1_2" localSheetId="3" hidden="1">{#N/A,#N/A,TRUE,"Basic";#N/A,#N/A,TRUE,"EXT-TABLE";#N/A,#N/A,TRUE,"STEEL";#N/A,#N/A,TRUE,"INT-Table";#N/A,#N/A,TRUE,"STEEL";#N/A,#N/A,TRUE,"Door"}</definedName>
    <definedName name="표지_1_2" localSheetId="2" hidden="1">{#N/A,#N/A,TRUE,"Basic";#N/A,#N/A,TRUE,"EXT-TABLE";#N/A,#N/A,TRUE,"STEEL";#N/A,#N/A,TRUE,"INT-Table";#N/A,#N/A,TRUE,"STEEL";#N/A,#N/A,TRUE,"Door"}</definedName>
    <definedName name="표지_1_2" localSheetId="4" hidden="1">{#N/A,#N/A,TRUE,"Basic";#N/A,#N/A,TRUE,"EXT-TABLE";#N/A,#N/A,TRUE,"STEEL";#N/A,#N/A,TRUE,"INT-Table";#N/A,#N/A,TRUE,"STEEL";#N/A,#N/A,TRUE,"Door"}</definedName>
    <definedName name="표지_1_2" localSheetId="16" hidden="1">{#N/A,#N/A,TRUE,"Basic";#N/A,#N/A,TRUE,"EXT-TABLE";#N/A,#N/A,TRUE,"STEEL";#N/A,#N/A,TRUE,"INT-Table";#N/A,#N/A,TRUE,"STEEL";#N/A,#N/A,TRUE,"Door"}</definedName>
    <definedName name="표지_1_2" localSheetId="21" hidden="1">{#N/A,#N/A,TRUE,"Basic";#N/A,#N/A,TRUE,"EXT-TABLE";#N/A,#N/A,TRUE,"STEEL";#N/A,#N/A,TRUE,"INT-Table";#N/A,#N/A,TRUE,"STEEL";#N/A,#N/A,TRUE,"Door"}</definedName>
    <definedName name="표지_1_2" localSheetId="5" hidden="1">{#N/A,#N/A,TRUE,"Basic";#N/A,#N/A,TRUE,"EXT-TABLE";#N/A,#N/A,TRUE,"STEEL";#N/A,#N/A,TRUE,"INT-Table";#N/A,#N/A,TRUE,"STEEL";#N/A,#N/A,TRUE,"Door"}</definedName>
    <definedName name="표지_1_2" localSheetId="13" hidden="1">{#N/A,#N/A,TRUE,"Basic";#N/A,#N/A,TRUE,"EXT-TABLE";#N/A,#N/A,TRUE,"STEEL";#N/A,#N/A,TRUE,"INT-Table";#N/A,#N/A,TRUE,"STEEL";#N/A,#N/A,TRUE,"Door"}</definedName>
    <definedName name="표지_1_2" localSheetId="14" hidden="1">{#N/A,#N/A,TRUE,"Basic";#N/A,#N/A,TRUE,"EXT-TABLE";#N/A,#N/A,TRUE,"STEEL";#N/A,#N/A,TRUE,"INT-Table";#N/A,#N/A,TRUE,"STEEL";#N/A,#N/A,TRUE,"Door"}</definedName>
    <definedName name="표지_1_2" localSheetId="15" hidden="1">{#N/A,#N/A,TRUE,"Basic";#N/A,#N/A,TRUE,"EXT-TABLE";#N/A,#N/A,TRUE,"STEEL";#N/A,#N/A,TRUE,"INT-Table";#N/A,#N/A,TRUE,"STEEL";#N/A,#N/A,TRUE,"Door"}</definedName>
    <definedName name="표지_1_2" hidden="1">{#N/A,#N/A,TRUE,"Basic";#N/A,#N/A,TRUE,"EXT-TABLE";#N/A,#N/A,TRUE,"STEEL";#N/A,#N/A,TRUE,"INT-Table";#N/A,#N/A,TRUE,"STEEL";#N/A,#N/A,TRUE,"Door"}</definedName>
    <definedName name="표지_2" localSheetId="3" hidden="1">{#N/A,#N/A,TRUE,"Basic";#N/A,#N/A,TRUE,"EXT-TABLE";#N/A,#N/A,TRUE,"STEEL";#N/A,#N/A,TRUE,"INT-Table";#N/A,#N/A,TRUE,"STEEL";#N/A,#N/A,TRUE,"Door"}</definedName>
    <definedName name="표지_2" localSheetId="2" hidden="1">{#N/A,#N/A,TRUE,"Basic";#N/A,#N/A,TRUE,"EXT-TABLE";#N/A,#N/A,TRUE,"STEEL";#N/A,#N/A,TRUE,"INT-Table";#N/A,#N/A,TRUE,"STEEL";#N/A,#N/A,TRUE,"Door"}</definedName>
    <definedName name="표지_2" localSheetId="4" hidden="1">{#N/A,#N/A,TRUE,"Basic";#N/A,#N/A,TRUE,"EXT-TABLE";#N/A,#N/A,TRUE,"STEEL";#N/A,#N/A,TRUE,"INT-Table";#N/A,#N/A,TRUE,"STEEL";#N/A,#N/A,TRUE,"Door"}</definedName>
    <definedName name="표지_2" localSheetId="16" hidden="1">{#N/A,#N/A,TRUE,"Basic";#N/A,#N/A,TRUE,"EXT-TABLE";#N/A,#N/A,TRUE,"STEEL";#N/A,#N/A,TRUE,"INT-Table";#N/A,#N/A,TRUE,"STEEL";#N/A,#N/A,TRUE,"Door"}</definedName>
    <definedName name="표지_2" localSheetId="21" hidden="1">{#N/A,#N/A,TRUE,"Basic";#N/A,#N/A,TRUE,"EXT-TABLE";#N/A,#N/A,TRUE,"STEEL";#N/A,#N/A,TRUE,"INT-Table";#N/A,#N/A,TRUE,"STEEL";#N/A,#N/A,TRUE,"Door"}</definedName>
    <definedName name="표지_2" localSheetId="5" hidden="1">{#N/A,#N/A,TRUE,"Basic";#N/A,#N/A,TRUE,"EXT-TABLE";#N/A,#N/A,TRUE,"STEEL";#N/A,#N/A,TRUE,"INT-Table";#N/A,#N/A,TRUE,"STEEL";#N/A,#N/A,TRUE,"Door"}</definedName>
    <definedName name="표지_2" localSheetId="13" hidden="1">{#N/A,#N/A,TRUE,"Basic";#N/A,#N/A,TRUE,"EXT-TABLE";#N/A,#N/A,TRUE,"STEEL";#N/A,#N/A,TRUE,"INT-Table";#N/A,#N/A,TRUE,"STEEL";#N/A,#N/A,TRUE,"Door"}</definedName>
    <definedName name="표지_2" localSheetId="14" hidden="1">{#N/A,#N/A,TRUE,"Basic";#N/A,#N/A,TRUE,"EXT-TABLE";#N/A,#N/A,TRUE,"STEEL";#N/A,#N/A,TRUE,"INT-Table";#N/A,#N/A,TRUE,"STEEL";#N/A,#N/A,TRUE,"Door"}</definedName>
    <definedName name="표지_2" localSheetId="15" hidden="1">{#N/A,#N/A,TRUE,"Basic";#N/A,#N/A,TRUE,"EXT-TABLE";#N/A,#N/A,TRUE,"STEEL";#N/A,#N/A,TRUE,"INT-Table";#N/A,#N/A,TRUE,"STEEL";#N/A,#N/A,TRUE,"Door"}</definedName>
    <definedName name="표지_2" hidden="1">{#N/A,#N/A,TRUE,"Basic";#N/A,#N/A,TRUE,"EXT-TABLE";#N/A,#N/A,TRUE,"STEEL";#N/A,#N/A,TRUE,"INT-Table";#N/A,#N/A,TRUE,"STEEL";#N/A,#N/A,TRUE,"Door"}</definedName>
    <definedName name="표지_2_1" localSheetId="3" hidden="1">{#N/A,#N/A,TRUE,"Basic";#N/A,#N/A,TRUE,"EXT-TABLE";#N/A,#N/A,TRUE,"STEEL";#N/A,#N/A,TRUE,"INT-Table";#N/A,#N/A,TRUE,"STEEL";#N/A,#N/A,TRUE,"Door"}</definedName>
    <definedName name="표지_2_1" localSheetId="2" hidden="1">{#N/A,#N/A,TRUE,"Basic";#N/A,#N/A,TRUE,"EXT-TABLE";#N/A,#N/A,TRUE,"STEEL";#N/A,#N/A,TRUE,"INT-Table";#N/A,#N/A,TRUE,"STEEL";#N/A,#N/A,TRUE,"Door"}</definedName>
    <definedName name="표지_2_1" localSheetId="4" hidden="1">{#N/A,#N/A,TRUE,"Basic";#N/A,#N/A,TRUE,"EXT-TABLE";#N/A,#N/A,TRUE,"STEEL";#N/A,#N/A,TRUE,"INT-Table";#N/A,#N/A,TRUE,"STEEL";#N/A,#N/A,TRUE,"Door"}</definedName>
    <definedName name="표지_2_1" localSheetId="16" hidden="1">{#N/A,#N/A,TRUE,"Basic";#N/A,#N/A,TRUE,"EXT-TABLE";#N/A,#N/A,TRUE,"STEEL";#N/A,#N/A,TRUE,"INT-Table";#N/A,#N/A,TRUE,"STEEL";#N/A,#N/A,TRUE,"Door"}</definedName>
    <definedName name="표지_2_1" localSheetId="21" hidden="1">{#N/A,#N/A,TRUE,"Basic";#N/A,#N/A,TRUE,"EXT-TABLE";#N/A,#N/A,TRUE,"STEEL";#N/A,#N/A,TRUE,"INT-Table";#N/A,#N/A,TRUE,"STEEL";#N/A,#N/A,TRUE,"Door"}</definedName>
    <definedName name="표지_2_1" localSheetId="5" hidden="1">{#N/A,#N/A,TRUE,"Basic";#N/A,#N/A,TRUE,"EXT-TABLE";#N/A,#N/A,TRUE,"STEEL";#N/A,#N/A,TRUE,"INT-Table";#N/A,#N/A,TRUE,"STEEL";#N/A,#N/A,TRUE,"Door"}</definedName>
    <definedName name="표지_2_1" localSheetId="13" hidden="1">{#N/A,#N/A,TRUE,"Basic";#N/A,#N/A,TRUE,"EXT-TABLE";#N/A,#N/A,TRUE,"STEEL";#N/A,#N/A,TRUE,"INT-Table";#N/A,#N/A,TRUE,"STEEL";#N/A,#N/A,TRUE,"Door"}</definedName>
    <definedName name="표지_2_1" localSheetId="14" hidden="1">{#N/A,#N/A,TRUE,"Basic";#N/A,#N/A,TRUE,"EXT-TABLE";#N/A,#N/A,TRUE,"STEEL";#N/A,#N/A,TRUE,"INT-Table";#N/A,#N/A,TRUE,"STEEL";#N/A,#N/A,TRUE,"Door"}</definedName>
    <definedName name="표지_2_1" localSheetId="15" hidden="1">{#N/A,#N/A,TRUE,"Basic";#N/A,#N/A,TRUE,"EXT-TABLE";#N/A,#N/A,TRUE,"STEEL";#N/A,#N/A,TRUE,"INT-Table";#N/A,#N/A,TRUE,"STEEL";#N/A,#N/A,TRUE,"Door"}</definedName>
    <definedName name="표지_2_1" hidden="1">{#N/A,#N/A,TRUE,"Basic";#N/A,#N/A,TRUE,"EXT-TABLE";#N/A,#N/A,TRUE,"STEEL";#N/A,#N/A,TRUE,"INT-Table";#N/A,#N/A,TRUE,"STEEL";#N/A,#N/A,TRUE,"Door"}</definedName>
    <definedName name="표지_2_2" localSheetId="3" hidden="1">{#N/A,#N/A,TRUE,"Basic";#N/A,#N/A,TRUE,"EXT-TABLE";#N/A,#N/A,TRUE,"STEEL";#N/A,#N/A,TRUE,"INT-Table";#N/A,#N/A,TRUE,"STEEL";#N/A,#N/A,TRUE,"Door"}</definedName>
    <definedName name="표지_2_2" localSheetId="2" hidden="1">{#N/A,#N/A,TRUE,"Basic";#N/A,#N/A,TRUE,"EXT-TABLE";#N/A,#N/A,TRUE,"STEEL";#N/A,#N/A,TRUE,"INT-Table";#N/A,#N/A,TRUE,"STEEL";#N/A,#N/A,TRUE,"Door"}</definedName>
    <definedName name="표지_2_2" localSheetId="4" hidden="1">{#N/A,#N/A,TRUE,"Basic";#N/A,#N/A,TRUE,"EXT-TABLE";#N/A,#N/A,TRUE,"STEEL";#N/A,#N/A,TRUE,"INT-Table";#N/A,#N/A,TRUE,"STEEL";#N/A,#N/A,TRUE,"Door"}</definedName>
    <definedName name="표지_2_2" localSheetId="16" hidden="1">{#N/A,#N/A,TRUE,"Basic";#N/A,#N/A,TRUE,"EXT-TABLE";#N/A,#N/A,TRUE,"STEEL";#N/A,#N/A,TRUE,"INT-Table";#N/A,#N/A,TRUE,"STEEL";#N/A,#N/A,TRUE,"Door"}</definedName>
    <definedName name="표지_2_2" localSheetId="21" hidden="1">{#N/A,#N/A,TRUE,"Basic";#N/A,#N/A,TRUE,"EXT-TABLE";#N/A,#N/A,TRUE,"STEEL";#N/A,#N/A,TRUE,"INT-Table";#N/A,#N/A,TRUE,"STEEL";#N/A,#N/A,TRUE,"Door"}</definedName>
    <definedName name="표지_2_2" localSheetId="5" hidden="1">{#N/A,#N/A,TRUE,"Basic";#N/A,#N/A,TRUE,"EXT-TABLE";#N/A,#N/A,TRUE,"STEEL";#N/A,#N/A,TRUE,"INT-Table";#N/A,#N/A,TRUE,"STEEL";#N/A,#N/A,TRUE,"Door"}</definedName>
    <definedName name="표지_2_2" localSheetId="13" hidden="1">{#N/A,#N/A,TRUE,"Basic";#N/A,#N/A,TRUE,"EXT-TABLE";#N/A,#N/A,TRUE,"STEEL";#N/A,#N/A,TRUE,"INT-Table";#N/A,#N/A,TRUE,"STEEL";#N/A,#N/A,TRUE,"Door"}</definedName>
    <definedName name="표지_2_2" localSheetId="14" hidden="1">{#N/A,#N/A,TRUE,"Basic";#N/A,#N/A,TRUE,"EXT-TABLE";#N/A,#N/A,TRUE,"STEEL";#N/A,#N/A,TRUE,"INT-Table";#N/A,#N/A,TRUE,"STEEL";#N/A,#N/A,TRUE,"Door"}</definedName>
    <definedName name="표지_2_2" localSheetId="15" hidden="1">{#N/A,#N/A,TRUE,"Basic";#N/A,#N/A,TRUE,"EXT-TABLE";#N/A,#N/A,TRUE,"STEEL";#N/A,#N/A,TRUE,"INT-Table";#N/A,#N/A,TRUE,"STEEL";#N/A,#N/A,TRUE,"Door"}</definedName>
    <definedName name="표지_2_2" hidden="1">{#N/A,#N/A,TRUE,"Basic";#N/A,#N/A,TRUE,"EXT-TABLE";#N/A,#N/A,TRUE,"STEEL";#N/A,#N/A,TRUE,"INT-Table";#N/A,#N/A,TRUE,"STEEL";#N/A,#N/A,TRUE,"Door"}</definedName>
    <definedName name="표지_3" localSheetId="3" hidden="1">{#N/A,#N/A,TRUE,"Basic";#N/A,#N/A,TRUE,"EXT-TABLE";#N/A,#N/A,TRUE,"STEEL";#N/A,#N/A,TRUE,"INT-Table";#N/A,#N/A,TRUE,"STEEL";#N/A,#N/A,TRUE,"Door"}</definedName>
    <definedName name="표지_3" localSheetId="2" hidden="1">{#N/A,#N/A,TRUE,"Basic";#N/A,#N/A,TRUE,"EXT-TABLE";#N/A,#N/A,TRUE,"STEEL";#N/A,#N/A,TRUE,"INT-Table";#N/A,#N/A,TRUE,"STEEL";#N/A,#N/A,TRUE,"Door"}</definedName>
    <definedName name="표지_3" localSheetId="4" hidden="1">{#N/A,#N/A,TRUE,"Basic";#N/A,#N/A,TRUE,"EXT-TABLE";#N/A,#N/A,TRUE,"STEEL";#N/A,#N/A,TRUE,"INT-Table";#N/A,#N/A,TRUE,"STEEL";#N/A,#N/A,TRUE,"Door"}</definedName>
    <definedName name="표지_3" localSheetId="16" hidden="1">{#N/A,#N/A,TRUE,"Basic";#N/A,#N/A,TRUE,"EXT-TABLE";#N/A,#N/A,TRUE,"STEEL";#N/A,#N/A,TRUE,"INT-Table";#N/A,#N/A,TRUE,"STEEL";#N/A,#N/A,TRUE,"Door"}</definedName>
    <definedName name="표지_3" localSheetId="21" hidden="1">{#N/A,#N/A,TRUE,"Basic";#N/A,#N/A,TRUE,"EXT-TABLE";#N/A,#N/A,TRUE,"STEEL";#N/A,#N/A,TRUE,"INT-Table";#N/A,#N/A,TRUE,"STEEL";#N/A,#N/A,TRUE,"Door"}</definedName>
    <definedName name="표지_3" localSheetId="5" hidden="1">{#N/A,#N/A,TRUE,"Basic";#N/A,#N/A,TRUE,"EXT-TABLE";#N/A,#N/A,TRUE,"STEEL";#N/A,#N/A,TRUE,"INT-Table";#N/A,#N/A,TRUE,"STEEL";#N/A,#N/A,TRUE,"Door"}</definedName>
    <definedName name="표지_3" localSheetId="13" hidden="1">{#N/A,#N/A,TRUE,"Basic";#N/A,#N/A,TRUE,"EXT-TABLE";#N/A,#N/A,TRUE,"STEEL";#N/A,#N/A,TRUE,"INT-Table";#N/A,#N/A,TRUE,"STEEL";#N/A,#N/A,TRUE,"Door"}</definedName>
    <definedName name="표지_3" localSheetId="14" hidden="1">{#N/A,#N/A,TRUE,"Basic";#N/A,#N/A,TRUE,"EXT-TABLE";#N/A,#N/A,TRUE,"STEEL";#N/A,#N/A,TRUE,"INT-Table";#N/A,#N/A,TRUE,"STEEL";#N/A,#N/A,TRUE,"Door"}</definedName>
    <definedName name="표지_3" localSheetId="15" hidden="1">{#N/A,#N/A,TRUE,"Basic";#N/A,#N/A,TRUE,"EXT-TABLE";#N/A,#N/A,TRUE,"STEEL";#N/A,#N/A,TRUE,"INT-Table";#N/A,#N/A,TRUE,"STEEL";#N/A,#N/A,TRUE,"Door"}</definedName>
    <definedName name="표지_3" hidden="1">{#N/A,#N/A,TRUE,"Basic";#N/A,#N/A,TRUE,"EXT-TABLE";#N/A,#N/A,TRUE,"STEEL";#N/A,#N/A,TRUE,"INT-Table";#N/A,#N/A,TRUE,"STEEL";#N/A,#N/A,TRUE,"Door"}</definedName>
    <definedName name="표지_3_1" localSheetId="3" hidden="1">{#N/A,#N/A,TRUE,"Basic";#N/A,#N/A,TRUE,"EXT-TABLE";#N/A,#N/A,TRUE,"STEEL";#N/A,#N/A,TRUE,"INT-Table";#N/A,#N/A,TRUE,"STEEL";#N/A,#N/A,TRUE,"Door"}</definedName>
    <definedName name="표지_3_1" localSheetId="2" hidden="1">{#N/A,#N/A,TRUE,"Basic";#N/A,#N/A,TRUE,"EXT-TABLE";#N/A,#N/A,TRUE,"STEEL";#N/A,#N/A,TRUE,"INT-Table";#N/A,#N/A,TRUE,"STEEL";#N/A,#N/A,TRUE,"Door"}</definedName>
    <definedName name="표지_3_1" localSheetId="4" hidden="1">{#N/A,#N/A,TRUE,"Basic";#N/A,#N/A,TRUE,"EXT-TABLE";#N/A,#N/A,TRUE,"STEEL";#N/A,#N/A,TRUE,"INT-Table";#N/A,#N/A,TRUE,"STEEL";#N/A,#N/A,TRUE,"Door"}</definedName>
    <definedName name="표지_3_1" localSheetId="16" hidden="1">{#N/A,#N/A,TRUE,"Basic";#N/A,#N/A,TRUE,"EXT-TABLE";#N/A,#N/A,TRUE,"STEEL";#N/A,#N/A,TRUE,"INT-Table";#N/A,#N/A,TRUE,"STEEL";#N/A,#N/A,TRUE,"Door"}</definedName>
    <definedName name="표지_3_1" localSheetId="21" hidden="1">{#N/A,#N/A,TRUE,"Basic";#N/A,#N/A,TRUE,"EXT-TABLE";#N/A,#N/A,TRUE,"STEEL";#N/A,#N/A,TRUE,"INT-Table";#N/A,#N/A,TRUE,"STEEL";#N/A,#N/A,TRUE,"Door"}</definedName>
    <definedName name="표지_3_1" localSheetId="5" hidden="1">{#N/A,#N/A,TRUE,"Basic";#N/A,#N/A,TRUE,"EXT-TABLE";#N/A,#N/A,TRUE,"STEEL";#N/A,#N/A,TRUE,"INT-Table";#N/A,#N/A,TRUE,"STEEL";#N/A,#N/A,TRUE,"Door"}</definedName>
    <definedName name="표지_3_1" localSheetId="13" hidden="1">{#N/A,#N/A,TRUE,"Basic";#N/A,#N/A,TRUE,"EXT-TABLE";#N/A,#N/A,TRUE,"STEEL";#N/A,#N/A,TRUE,"INT-Table";#N/A,#N/A,TRUE,"STEEL";#N/A,#N/A,TRUE,"Door"}</definedName>
    <definedName name="표지_3_1" localSheetId="14" hidden="1">{#N/A,#N/A,TRUE,"Basic";#N/A,#N/A,TRUE,"EXT-TABLE";#N/A,#N/A,TRUE,"STEEL";#N/A,#N/A,TRUE,"INT-Table";#N/A,#N/A,TRUE,"STEEL";#N/A,#N/A,TRUE,"Door"}</definedName>
    <definedName name="표지_3_1" localSheetId="15" hidden="1">{#N/A,#N/A,TRUE,"Basic";#N/A,#N/A,TRUE,"EXT-TABLE";#N/A,#N/A,TRUE,"STEEL";#N/A,#N/A,TRUE,"INT-Table";#N/A,#N/A,TRUE,"STEEL";#N/A,#N/A,TRUE,"Door"}</definedName>
    <definedName name="표지_3_1" hidden="1">{#N/A,#N/A,TRUE,"Basic";#N/A,#N/A,TRUE,"EXT-TABLE";#N/A,#N/A,TRUE,"STEEL";#N/A,#N/A,TRUE,"INT-Table";#N/A,#N/A,TRUE,"STEEL";#N/A,#N/A,TRUE,"Door"}</definedName>
    <definedName name="표지_3_2" localSheetId="3" hidden="1">{#N/A,#N/A,TRUE,"Basic";#N/A,#N/A,TRUE,"EXT-TABLE";#N/A,#N/A,TRUE,"STEEL";#N/A,#N/A,TRUE,"INT-Table";#N/A,#N/A,TRUE,"STEEL";#N/A,#N/A,TRUE,"Door"}</definedName>
    <definedName name="표지_3_2" localSheetId="2" hidden="1">{#N/A,#N/A,TRUE,"Basic";#N/A,#N/A,TRUE,"EXT-TABLE";#N/A,#N/A,TRUE,"STEEL";#N/A,#N/A,TRUE,"INT-Table";#N/A,#N/A,TRUE,"STEEL";#N/A,#N/A,TRUE,"Door"}</definedName>
    <definedName name="표지_3_2" localSheetId="4" hidden="1">{#N/A,#N/A,TRUE,"Basic";#N/A,#N/A,TRUE,"EXT-TABLE";#N/A,#N/A,TRUE,"STEEL";#N/A,#N/A,TRUE,"INT-Table";#N/A,#N/A,TRUE,"STEEL";#N/A,#N/A,TRUE,"Door"}</definedName>
    <definedName name="표지_3_2" localSheetId="16" hidden="1">{#N/A,#N/A,TRUE,"Basic";#N/A,#N/A,TRUE,"EXT-TABLE";#N/A,#N/A,TRUE,"STEEL";#N/A,#N/A,TRUE,"INT-Table";#N/A,#N/A,TRUE,"STEEL";#N/A,#N/A,TRUE,"Door"}</definedName>
    <definedName name="표지_3_2" localSheetId="21" hidden="1">{#N/A,#N/A,TRUE,"Basic";#N/A,#N/A,TRUE,"EXT-TABLE";#N/A,#N/A,TRUE,"STEEL";#N/A,#N/A,TRUE,"INT-Table";#N/A,#N/A,TRUE,"STEEL";#N/A,#N/A,TRUE,"Door"}</definedName>
    <definedName name="표지_3_2" localSheetId="5" hidden="1">{#N/A,#N/A,TRUE,"Basic";#N/A,#N/A,TRUE,"EXT-TABLE";#N/A,#N/A,TRUE,"STEEL";#N/A,#N/A,TRUE,"INT-Table";#N/A,#N/A,TRUE,"STEEL";#N/A,#N/A,TRUE,"Door"}</definedName>
    <definedName name="표지_3_2" localSheetId="13" hidden="1">{#N/A,#N/A,TRUE,"Basic";#N/A,#N/A,TRUE,"EXT-TABLE";#N/A,#N/A,TRUE,"STEEL";#N/A,#N/A,TRUE,"INT-Table";#N/A,#N/A,TRUE,"STEEL";#N/A,#N/A,TRUE,"Door"}</definedName>
    <definedName name="표지_3_2" localSheetId="14" hidden="1">{#N/A,#N/A,TRUE,"Basic";#N/A,#N/A,TRUE,"EXT-TABLE";#N/A,#N/A,TRUE,"STEEL";#N/A,#N/A,TRUE,"INT-Table";#N/A,#N/A,TRUE,"STEEL";#N/A,#N/A,TRUE,"Door"}</definedName>
    <definedName name="표지_3_2" localSheetId="15" hidden="1">{#N/A,#N/A,TRUE,"Basic";#N/A,#N/A,TRUE,"EXT-TABLE";#N/A,#N/A,TRUE,"STEEL";#N/A,#N/A,TRUE,"INT-Table";#N/A,#N/A,TRUE,"STEEL";#N/A,#N/A,TRUE,"Door"}</definedName>
    <definedName name="표지_3_2" hidden="1">{#N/A,#N/A,TRUE,"Basic";#N/A,#N/A,TRUE,"EXT-TABLE";#N/A,#N/A,TRUE,"STEEL";#N/A,#N/A,TRUE,"INT-Table";#N/A,#N/A,TRUE,"STEEL";#N/A,#N/A,TRUE,"Door"}</definedName>
    <definedName name="표지_4" localSheetId="3" hidden="1">{#N/A,#N/A,TRUE,"Basic";#N/A,#N/A,TRUE,"EXT-TABLE";#N/A,#N/A,TRUE,"STEEL";#N/A,#N/A,TRUE,"INT-Table";#N/A,#N/A,TRUE,"STEEL";#N/A,#N/A,TRUE,"Door"}</definedName>
    <definedName name="표지_4" localSheetId="2" hidden="1">{#N/A,#N/A,TRUE,"Basic";#N/A,#N/A,TRUE,"EXT-TABLE";#N/A,#N/A,TRUE,"STEEL";#N/A,#N/A,TRUE,"INT-Table";#N/A,#N/A,TRUE,"STEEL";#N/A,#N/A,TRUE,"Door"}</definedName>
    <definedName name="표지_4" localSheetId="4" hidden="1">{#N/A,#N/A,TRUE,"Basic";#N/A,#N/A,TRUE,"EXT-TABLE";#N/A,#N/A,TRUE,"STEEL";#N/A,#N/A,TRUE,"INT-Table";#N/A,#N/A,TRUE,"STEEL";#N/A,#N/A,TRUE,"Door"}</definedName>
    <definedName name="표지_4" localSheetId="16" hidden="1">{#N/A,#N/A,TRUE,"Basic";#N/A,#N/A,TRUE,"EXT-TABLE";#N/A,#N/A,TRUE,"STEEL";#N/A,#N/A,TRUE,"INT-Table";#N/A,#N/A,TRUE,"STEEL";#N/A,#N/A,TRUE,"Door"}</definedName>
    <definedName name="표지_4" localSheetId="21" hidden="1">{#N/A,#N/A,TRUE,"Basic";#N/A,#N/A,TRUE,"EXT-TABLE";#N/A,#N/A,TRUE,"STEEL";#N/A,#N/A,TRUE,"INT-Table";#N/A,#N/A,TRUE,"STEEL";#N/A,#N/A,TRUE,"Door"}</definedName>
    <definedName name="표지_4" localSheetId="5" hidden="1">{#N/A,#N/A,TRUE,"Basic";#N/A,#N/A,TRUE,"EXT-TABLE";#N/A,#N/A,TRUE,"STEEL";#N/A,#N/A,TRUE,"INT-Table";#N/A,#N/A,TRUE,"STEEL";#N/A,#N/A,TRUE,"Door"}</definedName>
    <definedName name="표지_4" localSheetId="13" hidden="1">{#N/A,#N/A,TRUE,"Basic";#N/A,#N/A,TRUE,"EXT-TABLE";#N/A,#N/A,TRUE,"STEEL";#N/A,#N/A,TRUE,"INT-Table";#N/A,#N/A,TRUE,"STEEL";#N/A,#N/A,TRUE,"Door"}</definedName>
    <definedName name="표지_4" localSheetId="14" hidden="1">{#N/A,#N/A,TRUE,"Basic";#N/A,#N/A,TRUE,"EXT-TABLE";#N/A,#N/A,TRUE,"STEEL";#N/A,#N/A,TRUE,"INT-Table";#N/A,#N/A,TRUE,"STEEL";#N/A,#N/A,TRUE,"Door"}</definedName>
    <definedName name="표지_4" localSheetId="15" hidden="1">{#N/A,#N/A,TRUE,"Basic";#N/A,#N/A,TRUE,"EXT-TABLE";#N/A,#N/A,TRUE,"STEEL";#N/A,#N/A,TRUE,"INT-Table";#N/A,#N/A,TRUE,"STEEL";#N/A,#N/A,TRUE,"Door"}</definedName>
    <definedName name="표지_4" hidden="1">{#N/A,#N/A,TRUE,"Basic";#N/A,#N/A,TRUE,"EXT-TABLE";#N/A,#N/A,TRUE,"STEEL";#N/A,#N/A,TRUE,"INT-Table";#N/A,#N/A,TRUE,"STEEL";#N/A,#N/A,TRUE,"Door"}</definedName>
    <definedName name="표지_4_1" localSheetId="3" hidden="1">{#N/A,#N/A,TRUE,"Basic";#N/A,#N/A,TRUE,"EXT-TABLE";#N/A,#N/A,TRUE,"STEEL";#N/A,#N/A,TRUE,"INT-Table";#N/A,#N/A,TRUE,"STEEL";#N/A,#N/A,TRUE,"Door"}</definedName>
    <definedName name="표지_4_1" localSheetId="2" hidden="1">{#N/A,#N/A,TRUE,"Basic";#N/A,#N/A,TRUE,"EXT-TABLE";#N/A,#N/A,TRUE,"STEEL";#N/A,#N/A,TRUE,"INT-Table";#N/A,#N/A,TRUE,"STEEL";#N/A,#N/A,TRUE,"Door"}</definedName>
    <definedName name="표지_4_1" localSheetId="4" hidden="1">{#N/A,#N/A,TRUE,"Basic";#N/A,#N/A,TRUE,"EXT-TABLE";#N/A,#N/A,TRUE,"STEEL";#N/A,#N/A,TRUE,"INT-Table";#N/A,#N/A,TRUE,"STEEL";#N/A,#N/A,TRUE,"Door"}</definedName>
    <definedName name="표지_4_1" localSheetId="16" hidden="1">{#N/A,#N/A,TRUE,"Basic";#N/A,#N/A,TRUE,"EXT-TABLE";#N/A,#N/A,TRUE,"STEEL";#N/A,#N/A,TRUE,"INT-Table";#N/A,#N/A,TRUE,"STEEL";#N/A,#N/A,TRUE,"Door"}</definedName>
    <definedName name="표지_4_1" localSheetId="21" hidden="1">{#N/A,#N/A,TRUE,"Basic";#N/A,#N/A,TRUE,"EXT-TABLE";#N/A,#N/A,TRUE,"STEEL";#N/A,#N/A,TRUE,"INT-Table";#N/A,#N/A,TRUE,"STEEL";#N/A,#N/A,TRUE,"Door"}</definedName>
    <definedName name="표지_4_1" localSheetId="5" hidden="1">{#N/A,#N/A,TRUE,"Basic";#N/A,#N/A,TRUE,"EXT-TABLE";#N/A,#N/A,TRUE,"STEEL";#N/A,#N/A,TRUE,"INT-Table";#N/A,#N/A,TRUE,"STEEL";#N/A,#N/A,TRUE,"Door"}</definedName>
    <definedName name="표지_4_1" localSheetId="13" hidden="1">{#N/A,#N/A,TRUE,"Basic";#N/A,#N/A,TRUE,"EXT-TABLE";#N/A,#N/A,TRUE,"STEEL";#N/A,#N/A,TRUE,"INT-Table";#N/A,#N/A,TRUE,"STEEL";#N/A,#N/A,TRUE,"Door"}</definedName>
    <definedName name="표지_4_1" localSheetId="14" hidden="1">{#N/A,#N/A,TRUE,"Basic";#N/A,#N/A,TRUE,"EXT-TABLE";#N/A,#N/A,TRUE,"STEEL";#N/A,#N/A,TRUE,"INT-Table";#N/A,#N/A,TRUE,"STEEL";#N/A,#N/A,TRUE,"Door"}</definedName>
    <definedName name="표지_4_1" localSheetId="15" hidden="1">{#N/A,#N/A,TRUE,"Basic";#N/A,#N/A,TRUE,"EXT-TABLE";#N/A,#N/A,TRUE,"STEEL";#N/A,#N/A,TRUE,"INT-Table";#N/A,#N/A,TRUE,"STEEL";#N/A,#N/A,TRUE,"Door"}</definedName>
    <definedName name="표지_4_1" hidden="1">{#N/A,#N/A,TRUE,"Basic";#N/A,#N/A,TRUE,"EXT-TABLE";#N/A,#N/A,TRUE,"STEEL";#N/A,#N/A,TRUE,"INT-Table";#N/A,#N/A,TRUE,"STEEL";#N/A,#N/A,TRUE,"Door"}</definedName>
    <definedName name="표지_4_2" localSheetId="3" hidden="1">{#N/A,#N/A,TRUE,"Basic";#N/A,#N/A,TRUE,"EXT-TABLE";#N/A,#N/A,TRUE,"STEEL";#N/A,#N/A,TRUE,"INT-Table";#N/A,#N/A,TRUE,"STEEL";#N/A,#N/A,TRUE,"Door"}</definedName>
    <definedName name="표지_4_2" localSheetId="2" hidden="1">{#N/A,#N/A,TRUE,"Basic";#N/A,#N/A,TRUE,"EXT-TABLE";#N/A,#N/A,TRUE,"STEEL";#N/A,#N/A,TRUE,"INT-Table";#N/A,#N/A,TRUE,"STEEL";#N/A,#N/A,TRUE,"Door"}</definedName>
    <definedName name="표지_4_2" localSheetId="4" hidden="1">{#N/A,#N/A,TRUE,"Basic";#N/A,#N/A,TRUE,"EXT-TABLE";#N/A,#N/A,TRUE,"STEEL";#N/A,#N/A,TRUE,"INT-Table";#N/A,#N/A,TRUE,"STEEL";#N/A,#N/A,TRUE,"Door"}</definedName>
    <definedName name="표지_4_2" localSheetId="16" hidden="1">{#N/A,#N/A,TRUE,"Basic";#N/A,#N/A,TRUE,"EXT-TABLE";#N/A,#N/A,TRUE,"STEEL";#N/A,#N/A,TRUE,"INT-Table";#N/A,#N/A,TRUE,"STEEL";#N/A,#N/A,TRUE,"Door"}</definedName>
    <definedName name="표지_4_2" localSheetId="21" hidden="1">{#N/A,#N/A,TRUE,"Basic";#N/A,#N/A,TRUE,"EXT-TABLE";#N/A,#N/A,TRUE,"STEEL";#N/A,#N/A,TRUE,"INT-Table";#N/A,#N/A,TRUE,"STEEL";#N/A,#N/A,TRUE,"Door"}</definedName>
    <definedName name="표지_4_2" localSheetId="5" hidden="1">{#N/A,#N/A,TRUE,"Basic";#N/A,#N/A,TRUE,"EXT-TABLE";#N/A,#N/A,TRUE,"STEEL";#N/A,#N/A,TRUE,"INT-Table";#N/A,#N/A,TRUE,"STEEL";#N/A,#N/A,TRUE,"Door"}</definedName>
    <definedName name="표지_4_2" localSheetId="13" hidden="1">{#N/A,#N/A,TRUE,"Basic";#N/A,#N/A,TRUE,"EXT-TABLE";#N/A,#N/A,TRUE,"STEEL";#N/A,#N/A,TRUE,"INT-Table";#N/A,#N/A,TRUE,"STEEL";#N/A,#N/A,TRUE,"Door"}</definedName>
    <definedName name="표지_4_2" localSheetId="14" hidden="1">{#N/A,#N/A,TRUE,"Basic";#N/A,#N/A,TRUE,"EXT-TABLE";#N/A,#N/A,TRUE,"STEEL";#N/A,#N/A,TRUE,"INT-Table";#N/A,#N/A,TRUE,"STEEL";#N/A,#N/A,TRUE,"Door"}</definedName>
    <definedName name="표지_4_2" localSheetId="15" hidden="1">{#N/A,#N/A,TRUE,"Basic";#N/A,#N/A,TRUE,"EXT-TABLE";#N/A,#N/A,TRUE,"STEEL";#N/A,#N/A,TRUE,"INT-Table";#N/A,#N/A,TRUE,"STEEL";#N/A,#N/A,TRUE,"Door"}</definedName>
    <definedName name="표지_4_2" hidden="1">{#N/A,#N/A,TRUE,"Basic";#N/A,#N/A,TRUE,"EXT-TABLE";#N/A,#N/A,TRUE,"STEEL";#N/A,#N/A,TRUE,"INT-Table";#N/A,#N/A,TRUE,"STEEL";#N/A,#N/A,TRUE,"Door"}</definedName>
    <definedName name="표지_5" localSheetId="3" hidden="1">{#N/A,#N/A,TRUE,"Basic";#N/A,#N/A,TRUE,"EXT-TABLE";#N/A,#N/A,TRUE,"STEEL";#N/A,#N/A,TRUE,"INT-Table";#N/A,#N/A,TRUE,"STEEL";#N/A,#N/A,TRUE,"Door"}</definedName>
    <definedName name="표지_5" localSheetId="2" hidden="1">{#N/A,#N/A,TRUE,"Basic";#N/A,#N/A,TRUE,"EXT-TABLE";#N/A,#N/A,TRUE,"STEEL";#N/A,#N/A,TRUE,"INT-Table";#N/A,#N/A,TRUE,"STEEL";#N/A,#N/A,TRUE,"Door"}</definedName>
    <definedName name="표지_5" localSheetId="4" hidden="1">{#N/A,#N/A,TRUE,"Basic";#N/A,#N/A,TRUE,"EXT-TABLE";#N/A,#N/A,TRUE,"STEEL";#N/A,#N/A,TRUE,"INT-Table";#N/A,#N/A,TRUE,"STEEL";#N/A,#N/A,TRUE,"Door"}</definedName>
    <definedName name="표지_5" localSheetId="16" hidden="1">{#N/A,#N/A,TRUE,"Basic";#N/A,#N/A,TRUE,"EXT-TABLE";#N/A,#N/A,TRUE,"STEEL";#N/A,#N/A,TRUE,"INT-Table";#N/A,#N/A,TRUE,"STEEL";#N/A,#N/A,TRUE,"Door"}</definedName>
    <definedName name="표지_5" localSheetId="21" hidden="1">{#N/A,#N/A,TRUE,"Basic";#N/A,#N/A,TRUE,"EXT-TABLE";#N/A,#N/A,TRUE,"STEEL";#N/A,#N/A,TRUE,"INT-Table";#N/A,#N/A,TRUE,"STEEL";#N/A,#N/A,TRUE,"Door"}</definedName>
    <definedName name="표지_5" localSheetId="5" hidden="1">{#N/A,#N/A,TRUE,"Basic";#N/A,#N/A,TRUE,"EXT-TABLE";#N/A,#N/A,TRUE,"STEEL";#N/A,#N/A,TRUE,"INT-Table";#N/A,#N/A,TRUE,"STEEL";#N/A,#N/A,TRUE,"Door"}</definedName>
    <definedName name="표지_5" localSheetId="13" hidden="1">{#N/A,#N/A,TRUE,"Basic";#N/A,#N/A,TRUE,"EXT-TABLE";#N/A,#N/A,TRUE,"STEEL";#N/A,#N/A,TRUE,"INT-Table";#N/A,#N/A,TRUE,"STEEL";#N/A,#N/A,TRUE,"Door"}</definedName>
    <definedName name="표지_5" localSheetId="14" hidden="1">{#N/A,#N/A,TRUE,"Basic";#N/A,#N/A,TRUE,"EXT-TABLE";#N/A,#N/A,TRUE,"STEEL";#N/A,#N/A,TRUE,"INT-Table";#N/A,#N/A,TRUE,"STEEL";#N/A,#N/A,TRUE,"Door"}</definedName>
    <definedName name="표지_5" localSheetId="15" hidden="1">{#N/A,#N/A,TRUE,"Basic";#N/A,#N/A,TRUE,"EXT-TABLE";#N/A,#N/A,TRUE,"STEEL";#N/A,#N/A,TRUE,"INT-Table";#N/A,#N/A,TRUE,"STEEL";#N/A,#N/A,TRUE,"Door"}</definedName>
    <definedName name="표지_5" hidden="1">{#N/A,#N/A,TRUE,"Basic";#N/A,#N/A,TRUE,"EXT-TABLE";#N/A,#N/A,TRUE,"STEEL";#N/A,#N/A,TRUE,"INT-Table";#N/A,#N/A,TRUE,"STEEL";#N/A,#N/A,TRUE,"Door"}</definedName>
    <definedName name="표지_5_1" localSheetId="3" hidden="1">{#N/A,#N/A,TRUE,"Basic";#N/A,#N/A,TRUE,"EXT-TABLE";#N/A,#N/A,TRUE,"STEEL";#N/A,#N/A,TRUE,"INT-Table";#N/A,#N/A,TRUE,"STEEL";#N/A,#N/A,TRUE,"Door"}</definedName>
    <definedName name="표지_5_1" localSheetId="2" hidden="1">{#N/A,#N/A,TRUE,"Basic";#N/A,#N/A,TRUE,"EXT-TABLE";#N/A,#N/A,TRUE,"STEEL";#N/A,#N/A,TRUE,"INT-Table";#N/A,#N/A,TRUE,"STEEL";#N/A,#N/A,TRUE,"Door"}</definedName>
    <definedName name="표지_5_1" localSheetId="4" hidden="1">{#N/A,#N/A,TRUE,"Basic";#N/A,#N/A,TRUE,"EXT-TABLE";#N/A,#N/A,TRUE,"STEEL";#N/A,#N/A,TRUE,"INT-Table";#N/A,#N/A,TRUE,"STEEL";#N/A,#N/A,TRUE,"Door"}</definedName>
    <definedName name="표지_5_1" localSheetId="16" hidden="1">{#N/A,#N/A,TRUE,"Basic";#N/A,#N/A,TRUE,"EXT-TABLE";#N/A,#N/A,TRUE,"STEEL";#N/A,#N/A,TRUE,"INT-Table";#N/A,#N/A,TRUE,"STEEL";#N/A,#N/A,TRUE,"Door"}</definedName>
    <definedName name="표지_5_1" localSheetId="21" hidden="1">{#N/A,#N/A,TRUE,"Basic";#N/A,#N/A,TRUE,"EXT-TABLE";#N/A,#N/A,TRUE,"STEEL";#N/A,#N/A,TRUE,"INT-Table";#N/A,#N/A,TRUE,"STEEL";#N/A,#N/A,TRUE,"Door"}</definedName>
    <definedName name="표지_5_1" localSheetId="5" hidden="1">{#N/A,#N/A,TRUE,"Basic";#N/A,#N/A,TRUE,"EXT-TABLE";#N/A,#N/A,TRUE,"STEEL";#N/A,#N/A,TRUE,"INT-Table";#N/A,#N/A,TRUE,"STEEL";#N/A,#N/A,TRUE,"Door"}</definedName>
    <definedName name="표지_5_1" localSheetId="13" hidden="1">{#N/A,#N/A,TRUE,"Basic";#N/A,#N/A,TRUE,"EXT-TABLE";#N/A,#N/A,TRUE,"STEEL";#N/A,#N/A,TRUE,"INT-Table";#N/A,#N/A,TRUE,"STEEL";#N/A,#N/A,TRUE,"Door"}</definedName>
    <definedName name="표지_5_1" localSheetId="14" hidden="1">{#N/A,#N/A,TRUE,"Basic";#N/A,#N/A,TRUE,"EXT-TABLE";#N/A,#N/A,TRUE,"STEEL";#N/A,#N/A,TRUE,"INT-Table";#N/A,#N/A,TRUE,"STEEL";#N/A,#N/A,TRUE,"Door"}</definedName>
    <definedName name="표지_5_1" localSheetId="15" hidden="1">{#N/A,#N/A,TRUE,"Basic";#N/A,#N/A,TRUE,"EXT-TABLE";#N/A,#N/A,TRUE,"STEEL";#N/A,#N/A,TRUE,"INT-Table";#N/A,#N/A,TRUE,"STEEL";#N/A,#N/A,TRUE,"Door"}</definedName>
    <definedName name="표지_5_1" hidden="1">{#N/A,#N/A,TRUE,"Basic";#N/A,#N/A,TRUE,"EXT-TABLE";#N/A,#N/A,TRUE,"STEEL";#N/A,#N/A,TRUE,"INT-Table";#N/A,#N/A,TRUE,"STEEL";#N/A,#N/A,TRUE,"Door"}</definedName>
    <definedName name="표지_5_2" localSheetId="3" hidden="1">{#N/A,#N/A,TRUE,"Basic";#N/A,#N/A,TRUE,"EXT-TABLE";#N/A,#N/A,TRUE,"STEEL";#N/A,#N/A,TRUE,"INT-Table";#N/A,#N/A,TRUE,"STEEL";#N/A,#N/A,TRUE,"Door"}</definedName>
    <definedName name="표지_5_2" localSheetId="2" hidden="1">{#N/A,#N/A,TRUE,"Basic";#N/A,#N/A,TRUE,"EXT-TABLE";#N/A,#N/A,TRUE,"STEEL";#N/A,#N/A,TRUE,"INT-Table";#N/A,#N/A,TRUE,"STEEL";#N/A,#N/A,TRUE,"Door"}</definedName>
    <definedName name="표지_5_2" localSheetId="4" hidden="1">{#N/A,#N/A,TRUE,"Basic";#N/A,#N/A,TRUE,"EXT-TABLE";#N/A,#N/A,TRUE,"STEEL";#N/A,#N/A,TRUE,"INT-Table";#N/A,#N/A,TRUE,"STEEL";#N/A,#N/A,TRUE,"Door"}</definedName>
    <definedName name="표지_5_2" localSheetId="16" hidden="1">{#N/A,#N/A,TRUE,"Basic";#N/A,#N/A,TRUE,"EXT-TABLE";#N/A,#N/A,TRUE,"STEEL";#N/A,#N/A,TRUE,"INT-Table";#N/A,#N/A,TRUE,"STEEL";#N/A,#N/A,TRUE,"Door"}</definedName>
    <definedName name="표지_5_2" localSheetId="21" hidden="1">{#N/A,#N/A,TRUE,"Basic";#N/A,#N/A,TRUE,"EXT-TABLE";#N/A,#N/A,TRUE,"STEEL";#N/A,#N/A,TRUE,"INT-Table";#N/A,#N/A,TRUE,"STEEL";#N/A,#N/A,TRUE,"Door"}</definedName>
    <definedName name="표지_5_2" localSheetId="5" hidden="1">{#N/A,#N/A,TRUE,"Basic";#N/A,#N/A,TRUE,"EXT-TABLE";#N/A,#N/A,TRUE,"STEEL";#N/A,#N/A,TRUE,"INT-Table";#N/A,#N/A,TRUE,"STEEL";#N/A,#N/A,TRUE,"Door"}</definedName>
    <definedName name="표지_5_2" localSheetId="13" hidden="1">{#N/A,#N/A,TRUE,"Basic";#N/A,#N/A,TRUE,"EXT-TABLE";#N/A,#N/A,TRUE,"STEEL";#N/A,#N/A,TRUE,"INT-Table";#N/A,#N/A,TRUE,"STEEL";#N/A,#N/A,TRUE,"Door"}</definedName>
    <definedName name="표지_5_2" localSheetId="14" hidden="1">{#N/A,#N/A,TRUE,"Basic";#N/A,#N/A,TRUE,"EXT-TABLE";#N/A,#N/A,TRUE,"STEEL";#N/A,#N/A,TRUE,"INT-Table";#N/A,#N/A,TRUE,"STEEL";#N/A,#N/A,TRUE,"Door"}</definedName>
    <definedName name="표지_5_2" localSheetId="15" hidden="1">{#N/A,#N/A,TRUE,"Basic";#N/A,#N/A,TRUE,"EXT-TABLE";#N/A,#N/A,TRUE,"STEEL";#N/A,#N/A,TRUE,"INT-Table";#N/A,#N/A,TRUE,"STEEL";#N/A,#N/A,TRUE,"Door"}</definedName>
    <definedName name="표지_5_2" hidden="1">{#N/A,#N/A,TRUE,"Basic";#N/A,#N/A,TRUE,"EXT-TABLE";#N/A,#N/A,TRUE,"STEEL";#N/A,#N/A,TRUE,"INT-Table";#N/A,#N/A,TRUE,"STEEL";#N/A,#N/A,TRUE,"Door"}</definedName>
    <definedName name="표지2" hidden="1">#REF!</definedName>
    <definedName name="ㅎㄴ" localSheetId="3" hidden="1">{#N/A,#N/A,FALSE,"단가표지"}</definedName>
    <definedName name="ㅎㄴ" localSheetId="2" hidden="1">{#N/A,#N/A,FALSE,"단가표지"}</definedName>
    <definedName name="ㅎㄴ" localSheetId="4" hidden="1">{#N/A,#N/A,FALSE,"단가표지"}</definedName>
    <definedName name="ㅎㄴ" localSheetId="16" hidden="1">{#N/A,#N/A,FALSE,"단가표지"}</definedName>
    <definedName name="ㅎㄴ" localSheetId="21" hidden="1">{#N/A,#N/A,FALSE,"단가표지"}</definedName>
    <definedName name="ㅎㄴ" localSheetId="5" hidden="1">{#N/A,#N/A,FALSE,"단가표지"}</definedName>
    <definedName name="ㅎㄴ" localSheetId="13" hidden="1">{#N/A,#N/A,FALSE,"단가표지"}</definedName>
    <definedName name="ㅎㄴ" localSheetId="14" hidden="1">{#N/A,#N/A,FALSE,"단가표지"}</definedName>
    <definedName name="ㅎㄴ" localSheetId="15" hidden="1">{#N/A,#N/A,FALSE,"단가표지"}</definedName>
    <definedName name="ㅎㄴ" hidden="1">{#N/A,#N/A,FALSE,"단가표지"}</definedName>
    <definedName name="ㅎㄴㄹㄴㄹㄴㅇ" localSheetId="3" hidden="1">{#N/A,#N/A,FALSE,"토공2"}</definedName>
    <definedName name="ㅎㄴㄹㄴㄹㄴㅇ" localSheetId="2" hidden="1">{#N/A,#N/A,FALSE,"토공2"}</definedName>
    <definedName name="ㅎㄴㄹㄴㄹㄴㅇ" localSheetId="4" hidden="1">{#N/A,#N/A,FALSE,"토공2"}</definedName>
    <definedName name="ㅎㄴㄹㄴㄹㄴㅇ" localSheetId="16" hidden="1">{#N/A,#N/A,FALSE,"토공2"}</definedName>
    <definedName name="ㅎㄴㄹㄴㄹㄴㅇ" localSheetId="21" hidden="1">{#N/A,#N/A,FALSE,"토공2"}</definedName>
    <definedName name="ㅎㄴㄹㄴㄹㄴㅇ" localSheetId="5" hidden="1">{#N/A,#N/A,FALSE,"토공2"}</definedName>
    <definedName name="ㅎㄴㄹㄴㄹㄴㅇ" localSheetId="13" hidden="1">{#N/A,#N/A,FALSE,"토공2"}</definedName>
    <definedName name="ㅎㄴㄹㄴㄹㄴㅇ" localSheetId="14" hidden="1">{#N/A,#N/A,FALSE,"토공2"}</definedName>
    <definedName name="ㅎㄴㄹㄴㄹㄴㅇ" localSheetId="15" hidden="1">{#N/A,#N/A,FALSE,"토공2"}</definedName>
    <definedName name="ㅎㄴㄹㄴㄹㄴㅇ" hidden="1">{#N/A,#N/A,FALSE,"토공2"}</definedName>
    <definedName name="ㅎㄴㅁㄴㅇㄹㄴㅇ" localSheetId="3" hidden="1">{#N/A,#N/A,FALSE,"운반시간"}</definedName>
    <definedName name="ㅎㄴㅁㄴㅇㄹㄴㅇ" localSheetId="2" hidden="1">{#N/A,#N/A,FALSE,"운반시간"}</definedName>
    <definedName name="ㅎㄴㅁㄴㅇㄹㄴㅇ" localSheetId="4" hidden="1">{#N/A,#N/A,FALSE,"운반시간"}</definedName>
    <definedName name="ㅎㄴㅁㄴㅇㄹㄴㅇ" localSheetId="16" hidden="1">{#N/A,#N/A,FALSE,"운반시간"}</definedName>
    <definedName name="ㅎㄴㅁㄴㅇㄹㄴㅇ" localSheetId="21" hidden="1">{#N/A,#N/A,FALSE,"운반시간"}</definedName>
    <definedName name="ㅎㄴㅁㄴㅇㄹㄴㅇ" localSheetId="5" hidden="1">{#N/A,#N/A,FALSE,"운반시간"}</definedName>
    <definedName name="ㅎㄴㅁㄴㅇㄹㄴㅇ" localSheetId="13" hidden="1">{#N/A,#N/A,FALSE,"운반시간"}</definedName>
    <definedName name="ㅎㄴㅁㄴㅇㄹㄴㅇ" localSheetId="14" hidden="1">{#N/A,#N/A,FALSE,"운반시간"}</definedName>
    <definedName name="ㅎㄴㅁㄴㅇㄹㄴㅇ" localSheetId="15" hidden="1">{#N/A,#N/A,FALSE,"운반시간"}</definedName>
    <definedName name="ㅎㄴㅁㄴㅇㄹㄴㅇ" hidden="1">{#N/A,#N/A,FALSE,"운반시간"}</definedName>
    <definedName name="ㅎㄴㅁㄹㄴㅁㄹㄴㅁㄹㄷㄹㄶㄴ" localSheetId="3" hidden="1">{#N/A,#N/A,FALSE,"속도"}</definedName>
    <definedName name="ㅎㄴㅁㄹㄴㅁㄹㄴㅁㄹㄷㄹㄶㄴ" localSheetId="2" hidden="1">{#N/A,#N/A,FALSE,"속도"}</definedName>
    <definedName name="ㅎㄴㅁㄹㄴㅁㄹㄴㅁㄹㄷㄹㄶㄴ" localSheetId="4" hidden="1">{#N/A,#N/A,FALSE,"속도"}</definedName>
    <definedName name="ㅎㄴㅁㄹㄴㅁㄹㄴㅁㄹㄷㄹㄶㄴ" localSheetId="16" hidden="1">{#N/A,#N/A,FALSE,"속도"}</definedName>
    <definedName name="ㅎㄴㅁㄹㄴㅁㄹㄴㅁㄹㄷㄹㄶㄴ" localSheetId="21" hidden="1">{#N/A,#N/A,FALSE,"속도"}</definedName>
    <definedName name="ㅎㄴㅁㄹㄴㅁㄹㄴㅁㄹㄷㄹㄶㄴ" localSheetId="5" hidden="1">{#N/A,#N/A,FALSE,"속도"}</definedName>
    <definedName name="ㅎㄴㅁㄹㄴㅁㄹㄴㅁㄹㄷㄹㄶㄴ" localSheetId="13" hidden="1">{#N/A,#N/A,FALSE,"속도"}</definedName>
    <definedName name="ㅎㄴㅁㄹㄴㅁㄹㄴㅁㄹㄷㄹㄶㄴ" localSheetId="14" hidden="1">{#N/A,#N/A,FALSE,"속도"}</definedName>
    <definedName name="ㅎㄴㅁㄹㄴㅁㄹㄴㅁㄹㄷㄹㄶㄴ" localSheetId="15" hidden="1">{#N/A,#N/A,FALSE,"속도"}</definedName>
    <definedName name="ㅎㄴㅁㄹㄴㅁㄹㄴㅁㄹㄷㄹㄶㄴ" hidden="1">{#N/A,#N/A,FALSE,"속도"}</definedName>
    <definedName name="ㅎㄴㅁㄹㅈㅁㅎ" localSheetId="3" hidden="1">{#N/A,#N/A,FALSE,"단가표지"}</definedName>
    <definedName name="ㅎㄴㅁㄹㅈㅁㅎ" localSheetId="2" hidden="1">{#N/A,#N/A,FALSE,"단가표지"}</definedName>
    <definedName name="ㅎㄴㅁㄹㅈㅁㅎ" localSheetId="4" hidden="1">{#N/A,#N/A,FALSE,"단가표지"}</definedName>
    <definedName name="ㅎㄴㅁㄹㅈㅁㅎ" localSheetId="16" hidden="1">{#N/A,#N/A,FALSE,"단가표지"}</definedName>
    <definedName name="ㅎㄴㅁㄹㅈㅁㅎ" localSheetId="21" hidden="1">{#N/A,#N/A,FALSE,"단가표지"}</definedName>
    <definedName name="ㅎㄴㅁㄹㅈㅁㅎ" localSheetId="5" hidden="1">{#N/A,#N/A,FALSE,"단가표지"}</definedName>
    <definedName name="ㅎㄴㅁㄹㅈㅁㅎ" localSheetId="13" hidden="1">{#N/A,#N/A,FALSE,"단가표지"}</definedName>
    <definedName name="ㅎㄴㅁㄹㅈㅁㅎ" localSheetId="14" hidden="1">{#N/A,#N/A,FALSE,"단가표지"}</definedName>
    <definedName name="ㅎㄴㅁㄹㅈㅁㅎ" localSheetId="15" hidden="1">{#N/A,#N/A,FALSE,"단가표지"}</definedName>
    <definedName name="ㅎㄴㅁㄹㅈㅁㅎ" hidden="1">{#N/A,#N/A,FALSE,"단가표지"}</definedName>
    <definedName name="ㅎㄶ" localSheetId="3" hidden="1">{#N/A,#N/A,FALSE,"속도"}</definedName>
    <definedName name="ㅎㄶ" localSheetId="2" hidden="1">{#N/A,#N/A,FALSE,"속도"}</definedName>
    <definedName name="ㅎㄶ" localSheetId="4" hidden="1">{#N/A,#N/A,FALSE,"속도"}</definedName>
    <definedName name="ㅎㄶ" localSheetId="16" hidden="1">{#N/A,#N/A,FALSE,"속도"}</definedName>
    <definedName name="ㅎㄶ" localSheetId="21" hidden="1">{#N/A,#N/A,FALSE,"속도"}</definedName>
    <definedName name="ㅎㄶ" localSheetId="5" hidden="1">{#N/A,#N/A,FALSE,"속도"}</definedName>
    <definedName name="ㅎㄶ" localSheetId="13" hidden="1">{#N/A,#N/A,FALSE,"속도"}</definedName>
    <definedName name="ㅎㄶ" localSheetId="14" hidden="1">{#N/A,#N/A,FALSE,"속도"}</definedName>
    <definedName name="ㅎㄶ" localSheetId="15" hidden="1">{#N/A,#N/A,FALSE,"속도"}</definedName>
    <definedName name="ㅎㄶ" hidden="1">{#N/A,#N/A,FALSE,"속도"}</definedName>
    <definedName name="ㅎㄹㄴㅇ" localSheetId="3" hidden="1">{#N/A,#N/A,FALSE,"단가표지"}</definedName>
    <definedName name="ㅎㄹㄴㅇ" localSheetId="2" hidden="1">{#N/A,#N/A,FALSE,"단가표지"}</definedName>
    <definedName name="ㅎㄹㄴㅇ" localSheetId="4" hidden="1">{#N/A,#N/A,FALSE,"단가표지"}</definedName>
    <definedName name="ㅎㄹㄴㅇ" localSheetId="16" hidden="1">{#N/A,#N/A,FALSE,"단가표지"}</definedName>
    <definedName name="ㅎㄹㄴㅇ" localSheetId="21" hidden="1">{#N/A,#N/A,FALSE,"단가표지"}</definedName>
    <definedName name="ㅎㄹㄴㅇ" localSheetId="5" hidden="1">{#N/A,#N/A,FALSE,"단가표지"}</definedName>
    <definedName name="ㅎㄹㄴㅇ" localSheetId="13" hidden="1">{#N/A,#N/A,FALSE,"단가표지"}</definedName>
    <definedName name="ㅎㄹㄴㅇ" localSheetId="14" hidden="1">{#N/A,#N/A,FALSE,"단가표지"}</definedName>
    <definedName name="ㅎㄹㄴㅇ" localSheetId="15" hidden="1">{#N/A,#N/A,FALSE,"단가표지"}</definedName>
    <definedName name="ㅎㄹㄴㅇ" hidden="1">{#N/A,#N/A,FALSE,"단가표지"}</definedName>
    <definedName name="ㅎㄹㅇㄴ" localSheetId="3" hidden="1">{#N/A,#N/A,FALSE,"골재소요량";#N/A,#N/A,FALSE,"골재소요량"}</definedName>
    <definedName name="ㅎㄹㅇㄴ" localSheetId="2" hidden="1">{#N/A,#N/A,FALSE,"골재소요량";#N/A,#N/A,FALSE,"골재소요량"}</definedName>
    <definedName name="ㅎㄹㅇㄴ" localSheetId="4" hidden="1">{#N/A,#N/A,FALSE,"골재소요량";#N/A,#N/A,FALSE,"골재소요량"}</definedName>
    <definedName name="ㅎㄹㅇㄴ" localSheetId="16" hidden="1">{#N/A,#N/A,FALSE,"골재소요량";#N/A,#N/A,FALSE,"골재소요량"}</definedName>
    <definedName name="ㅎㄹㅇㄴ" localSheetId="21" hidden="1">{#N/A,#N/A,FALSE,"골재소요량";#N/A,#N/A,FALSE,"골재소요량"}</definedName>
    <definedName name="ㅎㄹㅇㄴ" localSheetId="5" hidden="1">{#N/A,#N/A,FALSE,"골재소요량";#N/A,#N/A,FALSE,"골재소요량"}</definedName>
    <definedName name="ㅎㄹㅇㄴ" localSheetId="13" hidden="1">{#N/A,#N/A,FALSE,"골재소요량";#N/A,#N/A,FALSE,"골재소요량"}</definedName>
    <definedName name="ㅎㄹㅇㄴ" localSheetId="14" hidden="1">{#N/A,#N/A,FALSE,"골재소요량";#N/A,#N/A,FALSE,"골재소요량"}</definedName>
    <definedName name="ㅎㄹㅇㄴ" localSheetId="15" hidden="1">{#N/A,#N/A,FALSE,"골재소요량";#N/A,#N/A,FALSE,"골재소요량"}</definedName>
    <definedName name="ㅎㄹㅇㄴ" hidden="1">{#N/A,#N/A,FALSE,"골재소요량";#N/A,#N/A,FALSE,"골재소요량"}</definedName>
    <definedName name="ㅎㄹㅇㅁㅁㅎ" localSheetId="3" hidden="1">{#N/A,#N/A,FALSE,"조골재"}</definedName>
    <definedName name="ㅎㄹㅇㅁㅁㅎ" localSheetId="2" hidden="1">{#N/A,#N/A,FALSE,"조골재"}</definedName>
    <definedName name="ㅎㄹㅇㅁㅁㅎ" localSheetId="4" hidden="1">{#N/A,#N/A,FALSE,"조골재"}</definedName>
    <definedName name="ㅎㄹㅇㅁㅁㅎ" localSheetId="16" hidden="1">{#N/A,#N/A,FALSE,"조골재"}</definedName>
    <definedName name="ㅎㄹㅇㅁㅁㅎ" localSheetId="21" hidden="1">{#N/A,#N/A,FALSE,"조골재"}</definedName>
    <definedName name="ㅎㄹㅇㅁㅁㅎ" localSheetId="5" hidden="1">{#N/A,#N/A,FALSE,"조골재"}</definedName>
    <definedName name="ㅎㄹㅇㅁㅁㅎ" localSheetId="13" hidden="1">{#N/A,#N/A,FALSE,"조골재"}</definedName>
    <definedName name="ㅎㄹㅇㅁㅁㅎ" localSheetId="14" hidden="1">{#N/A,#N/A,FALSE,"조골재"}</definedName>
    <definedName name="ㅎㄹㅇㅁㅁㅎ" localSheetId="15" hidden="1">{#N/A,#N/A,FALSE,"조골재"}</definedName>
    <definedName name="ㅎㄹㅇㅁㅁㅎ" hidden="1">{#N/A,#N/A,FALSE,"조골재"}</definedName>
    <definedName name="ㅎㄹㅇㅁㅎㅁ" localSheetId="3" hidden="1">{#N/A,#N/A,FALSE,"표지목차"}</definedName>
    <definedName name="ㅎㄹㅇㅁㅎㅁ" localSheetId="2" hidden="1">{#N/A,#N/A,FALSE,"표지목차"}</definedName>
    <definedName name="ㅎㄹㅇㅁㅎㅁ" localSheetId="4" hidden="1">{#N/A,#N/A,FALSE,"표지목차"}</definedName>
    <definedName name="ㅎㄹㅇㅁㅎㅁ" localSheetId="16" hidden="1">{#N/A,#N/A,FALSE,"표지목차"}</definedName>
    <definedName name="ㅎㄹㅇㅁㅎㅁ" localSheetId="21" hidden="1">{#N/A,#N/A,FALSE,"표지목차"}</definedName>
    <definedName name="ㅎㄹㅇㅁㅎㅁ" localSheetId="5" hidden="1">{#N/A,#N/A,FALSE,"표지목차"}</definedName>
    <definedName name="ㅎㄹㅇㅁㅎㅁ" localSheetId="13" hidden="1">{#N/A,#N/A,FALSE,"표지목차"}</definedName>
    <definedName name="ㅎㄹㅇㅁㅎㅁ" localSheetId="14" hidden="1">{#N/A,#N/A,FALSE,"표지목차"}</definedName>
    <definedName name="ㅎㄹㅇㅁㅎㅁ" localSheetId="15" hidden="1">{#N/A,#N/A,FALSE,"표지목차"}</definedName>
    <definedName name="ㅎㄹㅇㅁㅎㅁ" hidden="1">{#N/A,#N/A,FALSE,"표지목차"}</definedName>
    <definedName name="ㅎㄹㅇㅎ" localSheetId="3" hidden="1">{#N/A,#N/A,FALSE,"단가표지"}</definedName>
    <definedName name="ㅎㄹㅇㅎ" localSheetId="2" hidden="1">{#N/A,#N/A,FALSE,"단가표지"}</definedName>
    <definedName name="ㅎㄹㅇㅎ" localSheetId="4" hidden="1">{#N/A,#N/A,FALSE,"단가표지"}</definedName>
    <definedName name="ㅎㄹㅇㅎ" localSheetId="16" hidden="1">{#N/A,#N/A,FALSE,"단가표지"}</definedName>
    <definedName name="ㅎㄹㅇㅎ" localSheetId="21" hidden="1">{#N/A,#N/A,FALSE,"단가표지"}</definedName>
    <definedName name="ㅎㄹㅇㅎ" localSheetId="5" hidden="1">{#N/A,#N/A,FALSE,"단가표지"}</definedName>
    <definedName name="ㅎㄹㅇㅎ" localSheetId="13" hidden="1">{#N/A,#N/A,FALSE,"단가표지"}</definedName>
    <definedName name="ㅎㄹㅇㅎ" localSheetId="14" hidden="1">{#N/A,#N/A,FALSE,"단가표지"}</definedName>
    <definedName name="ㅎㄹㅇㅎ" localSheetId="15" hidden="1">{#N/A,#N/A,FALSE,"단가표지"}</definedName>
    <definedName name="ㅎㄹㅇㅎ" hidden="1">{#N/A,#N/A,FALSE,"단가표지"}</definedName>
    <definedName name="ㅎㄹㅇㅎㅇㅁㅎ" localSheetId="3" hidden="1">{#N/A,#N/A,FALSE,"운반시간"}</definedName>
    <definedName name="ㅎㄹㅇㅎㅇㅁㅎ" localSheetId="2" hidden="1">{#N/A,#N/A,FALSE,"운반시간"}</definedName>
    <definedName name="ㅎㄹㅇㅎㅇㅁㅎ" localSheetId="4" hidden="1">{#N/A,#N/A,FALSE,"운반시간"}</definedName>
    <definedName name="ㅎㄹㅇㅎㅇㅁㅎ" localSheetId="16" hidden="1">{#N/A,#N/A,FALSE,"운반시간"}</definedName>
    <definedName name="ㅎㄹㅇㅎㅇㅁㅎ" localSheetId="21" hidden="1">{#N/A,#N/A,FALSE,"운반시간"}</definedName>
    <definedName name="ㅎㄹㅇㅎㅇㅁㅎ" localSheetId="5" hidden="1">{#N/A,#N/A,FALSE,"운반시간"}</definedName>
    <definedName name="ㅎㄹㅇㅎㅇㅁㅎ" localSheetId="13" hidden="1">{#N/A,#N/A,FALSE,"운반시간"}</definedName>
    <definedName name="ㅎㄹㅇㅎㅇㅁㅎ" localSheetId="14" hidden="1">{#N/A,#N/A,FALSE,"운반시간"}</definedName>
    <definedName name="ㅎㄹㅇㅎㅇㅁㅎ" localSheetId="15" hidden="1">{#N/A,#N/A,FALSE,"운반시간"}</definedName>
    <definedName name="ㅎㄹㅇㅎㅇㅁㅎ" hidden="1">{#N/A,#N/A,FALSE,"운반시간"}</definedName>
    <definedName name="ㅎ륜ㅇㄹ" localSheetId="3" hidden="1">{#N/A,#N/A,FALSE,"2~8번"}</definedName>
    <definedName name="ㅎ륜ㅇㄹ" localSheetId="2" hidden="1">{#N/A,#N/A,FALSE,"2~8번"}</definedName>
    <definedName name="ㅎ륜ㅇㄹ" localSheetId="4" hidden="1">{#N/A,#N/A,FALSE,"2~8번"}</definedName>
    <definedName name="ㅎ륜ㅇㄹ" localSheetId="16" hidden="1">{#N/A,#N/A,FALSE,"2~8번"}</definedName>
    <definedName name="ㅎ륜ㅇㄹ" localSheetId="21" hidden="1">{#N/A,#N/A,FALSE,"2~8번"}</definedName>
    <definedName name="ㅎ륜ㅇㄹ" localSheetId="5" hidden="1">{#N/A,#N/A,FALSE,"2~8번"}</definedName>
    <definedName name="ㅎ륜ㅇㄹ" localSheetId="13" hidden="1">{#N/A,#N/A,FALSE,"2~8번"}</definedName>
    <definedName name="ㅎ륜ㅇㄹ" localSheetId="14" hidden="1">{#N/A,#N/A,FALSE,"2~8번"}</definedName>
    <definedName name="ㅎ륜ㅇㄹ" localSheetId="15" hidden="1">{#N/A,#N/A,FALSE,"2~8번"}</definedName>
    <definedName name="ㅎ륜ㅇㄹ" hidden="1">{#N/A,#N/A,FALSE,"2~8번"}</definedName>
    <definedName name="ㅎ르ㅓㅗㅓ" localSheetId="3" hidden="1">{#N/A,#N/A,FALSE,"골재소요량";#N/A,#N/A,FALSE,"골재소요량"}</definedName>
    <definedName name="ㅎ르ㅓㅗㅓ" localSheetId="2" hidden="1">{#N/A,#N/A,FALSE,"골재소요량";#N/A,#N/A,FALSE,"골재소요량"}</definedName>
    <definedName name="ㅎ르ㅓㅗㅓ" localSheetId="4" hidden="1">{#N/A,#N/A,FALSE,"골재소요량";#N/A,#N/A,FALSE,"골재소요량"}</definedName>
    <definedName name="ㅎ르ㅓㅗㅓ" localSheetId="16" hidden="1">{#N/A,#N/A,FALSE,"골재소요량";#N/A,#N/A,FALSE,"골재소요량"}</definedName>
    <definedName name="ㅎ르ㅓㅗㅓ" localSheetId="21" hidden="1">{#N/A,#N/A,FALSE,"골재소요량";#N/A,#N/A,FALSE,"골재소요량"}</definedName>
    <definedName name="ㅎ르ㅓㅗㅓ" localSheetId="5" hidden="1">{#N/A,#N/A,FALSE,"골재소요량";#N/A,#N/A,FALSE,"골재소요량"}</definedName>
    <definedName name="ㅎ르ㅓㅗㅓ" localSheetId="13" hidden="1">{#N/A,#N/A,FALSE,"골재소요량";#N/A,#N/A,FALSE,"골재소요량"}</definedName>
    <definedName name="ㅎ르ㅓㅗㅓ" localSheetId="14" hidden="1">{#N/A,#N/A,FALSE,"골재소요량";#N/A,#N/A,FALSE,"골재소요량"}</definedName>
    <definedName name="ㅎ르ㅓㅗㅓ" localSheetId="15" hidden="1">{#N/A,#N/A,FALSE,"골재소요량";#N/A,#N/A,FALSE,"골재소요량"}</definedName>
    <definedName name="ㅎ르ㅓㅗㅓ" hidden="1">{#N/A,#N/A,FALSE,"골재소요량";#N/A,#N/A,FALSE,"골재소요량"}</definedName>
    <definedName name="ㅎㄻㄹㅇㅎㅇㅁ" localSheetId="3" hidden="1">{#N/A,#N/A,FALSE,"혼합골재"}</definedName>
    <definedName name="ㅎㄻㄹㅇㅎㅇㅁ" localSheetId="2" hidden="1">{#N/A,#N/A,FALSE,"혼합골재"}</definedName>
    <definedName name="ㅎㄻㄹㅇㅎㅇㅁ" localSheetId="4" hidden="1">{#N/A,#N/A,FALSE,"혼합골재"}</definedName>
    <definedName name="ㅎㄻㄹㅇㅎㅇㅁ" localSheetId="16" hidden="1">{#N/A,#N/A,FALSE,"혼합골재"}</definedName>
    <definedName name="ㅎㄻㄹㅇㅎㅇㅁ" localSheetId="21" hidden="1">{#N/A,#N/A,FALSE,"혼합골재"}</definedName>
    <definedName name="ㅎㄻㄹㅇㅎㅇㅁ" localSheetId="5" hidden="1">{#N/A,#N/A,FALSE,"혼합골재"}</definedName>
    <definedName name="ㅎㄻㄹㅇㅎㅇㅁ" localSheetId="13" hidden="1">{#N/A,#N/A,FALSE,"혼합골재"}</definedName>
    <definedName name="ㅎㄻㄹㅇㅎㅇㅁ" localSheetId="14" hidden="1">{#N/A,#N/A,FALSE,"혼합골재"}</definedName>
    <definedName name="ㅎㄻㄹㅇㅎㅇㅁ" localSheetId="15" hidden="1">{#N/A,#N/A,FALSE,"혼합골재"}</definedName>
    <definedName name="ㅎㄻㄹㅇㅎㅇㅁ" hidden="1">{#N/A,#N/A,FALSE,"혼합골재"}</definedName>
    <definedName name="ㅎㄻㅇㅎㅁㅇㅎㅁㅇㅎ" localSheetId="3" hidden="1">{#N/A,#N/A,FALSE,"골재소요량";#N/A,#N/A,FALSE,"골재소요량"}</definedName>
    <definedName name="ㅎㄻㅇㅎㅁㅇㅎㅁㅇㅎ" localSheetId="2" hidden="1">{#N/A,#N/A,FALSE,"골재소요량";#N/A,#N/A,FALSE,"골재소요량"}</definedName>
    <definedName name="ㅎㄻㅇㅎㅁㅇㅎㅁㅇㅎ" localSheetId="4" hidden="1">{#N/A,#N/A,FALSE,"골재소요량";#N/A,#N/A,FALSE,"골재소요량"}</definedName>
    <definedName name="ㅎㄻㅇㅎㅁㅇㅎㅁㅇㅎ" localSheetId="16" hidden="1">{#N/A,#N/A,FALSE,"골재소요량";#N/A,#N/A,FALSE,"골재소요량"}</definedName>
    <definedName name="ㅎㄻㅇㅎㅁㅇㅎㅁㅇㅎ" localSheetId="21" hidden="1">{#N/A,#N/A,FALSE,"골재소요량";#N/A,#N/A,FALSE,"골재소요량"}</definedName>
    <definedName name="ㅎㄻㅇㅎㅁㅇㅎㅁㅇㅎ" localSheetId="5" hidden="1">{#N/A,#N/A,FALSE,"골재소요량";#N/A,#N/A,FALSE,"골재소요량"}</definedName>
    <definedName name="ㅎㄻㅇㅎㅁㅇㅎㅁㅇㅎ" localSheetId="13" hidden="1">{#N/A,#N/A,FALSE,"골재소요량";#N/A,#N/A,FALSE,"골재소요량"}</definedName>
    <definedName name="ㅎㄻㅇㅎㅁㅇㅎㅁㅇㅎ" localSheetId="14" hidden="1">{#N/A,#N/A,FALSE,"골재소요량";#N/A,#N/A,FALSE,"골재소요량"}</definedName>
    <definedName name="ㅎㄻㅇㅎㅁㅇㅎㅁㅇㅎ" localSheetId="15" hidden="1">{#N/A,#N/A,FALSE,"골재소요량";#N/A,#N/A,FALSE,"골재소요량"}</definedName>
    <definedName name="ㅎㄻㅇㅎㅁㅇㅎㅁㅇㅎ" hidden="1">{#N/A,#N/A,FALSE,"골재소요량";#N/A,#N/A,FALSE,"골재소요량"}</definedName>
    <definedName name="ㅎㅁㅇㅀㅁㅇ" localSheetId="3" hidden="1">{#N/A,#N/A,FALSE,"단가표지"}</definedName>
    <definedName name="ㅎㅁㅇㅀㅁㅇ" localSheetId="2" hidden="1">{#N/A,#N/A,FALSE,"단가표지"}</definedName>
    <definedName name="ㅎㅁㅇㅀㅁㅇ" localSheetId="4" hidden="1">{#N/A,#N/A,FALSE,"단가표지"}</definedName>
    <definedName name="ㅎㅁㅇㅀㅁㅇ" localSheetId="16" hidden="1">{#N/A,#N/A,FALSE,"단가표지"}</definedName>
    <definedName name="ㅎㅁㅇㅀㅁㅇ" localSheetId="21" hidden="1">{#N/A,#N/A,FALSE,"단가표지"}</definedName>
    <definedName name="ㅎㅁㅇㅀㅁㅇ" localSheetId="5" hidden="1">{#N/A,#N/A,FALSE,"단가표지"}</definedName>
    <definedName name="ㅎㅁㅇㅀㅁㅇ" localSheetId="13" hidden="1">{#N/A,#N/A,FALSE,"단가표지"}</definedName>
    <definedName name="ㅎㅁㅇㅀㅁㅇ" localSheetId="14" hidden="1">{#N/A,#N/A,FALSE,"단가표지"}</definedName>
    <definedName name="ㅎㅁㅇㅀㅁㅇ" localSheetId="15" hidden="1">{#N/A,#N/A,FALSE,"단가표지"}</definedName>
    <definedName name="ㅎㅁㅇㅀㅁㅇ" hidden="1">{#N/A,#N/A,FALSE,"단가표지"}</definedName>
    <definedName name="ㅎㅁㅇㅀㅁㅇㅎㅁ" localSheetId="3" hidden="1">{#N/A,#N/A,FALSE,"단가표지"}</definedName>
    <definedName name="ㅎㅁㅇㅀㅁㅇㅎㅁ" localSheetId="2" hidden="1">{#N/A,#N/A,FALSE,"단가표지"}</definedName>
    <definedName name="ㅎㅁㅇㅀㅁㅇㅎㅁ" localSheetId="4" hidden="1">{#N/A,#N/A,FALSE,"단가표지"}</definedName>
    <definedName name="ㅎㅁㅇㅀㅁㅇㅎㅁ" localSheetId="16" hidden="1">{#N/A,#N/A,FALSE,"단가표지"}</definedName>
    <definedName name="ㅎㅁㅇㅀㅁㅇㅎㅁ" localSheetId="21" hidden="1">{#N/A,#N/A,FALSE,"단가표지"}</definedName>
    <definedName name="ㅎㅁㅇㅀㅁㅇㅎㅁ" localSheetId="5" hidden="1">{#N/A,#N/A,FALSE,"단가표지"}</definedName>
    <definedName name="ㅎㅁㅇㅀㅁㅇㅎㅁ" localSheetId="13" hidden="1">{#N/A,#N/A,FALSE,"단가표지"}</definedName>
    <definedName name="ㅎㅁㅇㅀㅁㅇㅎㅁ" localSheetId="14" hidden="1">{#N/A,#N/A,FALSE,"단가표지"}</definedName>
    <definedName name="ㅎㅁㅇㅀㅁㅇㅎㅁ" localSheetId="15" hidden="1">{#N/A,#N/A,FALSE,"단가표지"}</definedName>
    <definedName name="ㅎㅁㅇㅀㅁㅇㅎㅁ" hidden="1">{#N/A,#N/A,FALSE,"단가표지"}</definedName>
    <definedName name="ㅎㅇㄴ" localSheetId="3" hidden="1">{#N/A,#N/A,FALSE,"단가표지"}</definedName>
    <definedName name="ㅎㅇㄴ" localSheetId="2" hidden="1">{#N/A,#N/A,FALSE,"단가표지"}</definedName>
    <definedName name="ㅎㅇㄴ" localSheetId="4" hidden="1">{#N/A,#N/A,FALSE,"단가표지"}</definedName>
    <definedName name="ㅎㅇㄴ" localSheetId="16" hidden="1">{#N/A,#N/A,FALSE,"단가표지"}</definedName>
    <definedName name="ㅎㅇㄴ" localSheetId="21" hidden="1">{#N/A,#N/A,FALSE,"단가표지"}</definedName>
    <definedName name="ㅎㅇㄴ" localSheetId="5" hidden="1">{#N/A,#N/A,FALSE,"단가표지"}</definedName>
    <definedName name="ㅎㅇㄴ" localSheetId="13" hidden="1">{#N/A,#N/A,FALSE,"단가표지"}</definedName>
    <definedName name="ㅎㅇㄴ" localSheetId="14" hidden="1">{#N/A,#N/A,FALSE,"단가표지"}</definedName>
    <definedName name="ㅎㅇㄴ" localSheetId="15" hidden="1">{#N/A,#N/A,FALSE,"단가표지"}</definedName>
    <definedName name="ㅎㅇㄴ" hidden="1">{#N/A,#N/A,FALSE,"단가표지"}</definedName>
    <definedName name="ㅎㅇㄹ홍ㄴ로" localSheetId="3" hidden="1">{#N/A,#N/A,FALSE,"단가표지"}</definedName>
    <definedName name="ㅎㅇㄹ홍ㄴ로" localSheetId="2" hidden="1">{#N/A,#N/A,FALSE,"단가표지"}</definedName>
    <definedName name="ㅎㅇㄹ홍ㄴ로" localSheetId="4" hidden="1">{#N/A,#N/A,FALSE,"단가표지"}</definedName>
    <definedName name="ㅎㅇㄹ홍ㄴ로" localSheetId="16" hidden="1">{#N/A,#N/A,FALSE,"단가표지"}</definedName>
    <definedName name="ㅎㅇㄹ홍ㄴ로" localSheetId="21" hidden="1">{#N/A,#N/A,FALSE,"단가표지"}</definedName>
    <definedName name="ㅎㅇㄹ홍ㄴ로" localSheetId="5" hidden="1">{#N/A,#N/A,FALSE,"단가표지"}</definedName>
    <definedName name="ㅎㅇㄹ홍ㄴ로" localSheetId="13" hidden="1">{#N/A,#N/A,FALSE,"단가표지"}</definedName>
    <definedName name="ㅎㅇㄹ홍ㄴ로" localSheetId="14" hidden="1">{#N/A,#N/A,FALSE,"단가표지"}</definedName>
    <definedName name="ㅎㅇㄹ홍ㄴ로" localSheetId="15" hidden="1">{#N/A,#N/A,FALSE,"단가표지"}</definedName>
    <definedName name="ㅎㅇㄹ홍ㄴ로" hidden="1">{#N/A,#N/A,FALSE,"단가표지"}</definedName>
    <definedName name="ㅎㅇㄻㅎㅁㅇ" localSheetId="3" hidden="1">{#N/A,#N/A,FALSE,"혼합골재"}</definedName>
    <definedName name="ㅎㅇㄻㅎㅁㅇ" localSheetId="2" hidden="1">{#N/A,#N/A,FALSE,"혼합골재"}</definedName>
    <definedName name="ㅎㅇㄻㅎㅁㅇ" localSheetId="4" hidden="1">{#N/A,#N/A,FALSE,"혼합골재"}</definedName>
    <definedName name="ㅎㅇㄻㅎㅁㅇ" localSheetId="16" hidden="1">{#N/A,#N/A,FALSE,"혼합골재"}</definedName>
    <definedName name="ㅎㅇㄻㅎㅁㅇ" localSheetId="21" hidden="1">{#N/A,#N/A,FALSE,"혼합골재"}</definedName>
    <definedName name="ㅎㅇㄻㅎㅁㅇ" localSheetId="5" hidden="1">{#N/A,#N/A,FALSE,"혼합골재"}</definedName>
    <definedName name="ㅎㅇㄻㅎㅁㅇ" localSheetId="13" hidden="1">{#N/A,#N/A,FALSE,"혼합골재"}</definedName>
    <definedName name="ㅎㅇㄻㅎㅁㅇ" localSheetId="14" hidden="1">{#N/A,#N/A,FALSE,"혼합골재"}</definedName>
    <definedName name="ㅎㅇㄻㅎㅁㅇ" localSheetId="15" hidden="1">{#N/A,#N/A,FALSE,"혼합골재"}</definedName>
    <definedName name="ㅎㅇㄻㅎㅁㅇ" hidden="1">{#N/A,#N/A,FALSE,"혼합골재"}</definedName>
    <definedName name="ㅎㅇㄻㅎㅁㅎㅁㅇ" localSheetId="3" hidden="1">{#N/A,#N/A,FALSE,"운반시간"}</definedName>
    <definedName name="ㅎㅇㄻㅎㅁㅎㅁㅇ" localSheetId="2" hidden="1">{#N/A,#N/A,FALSE,"운반시간"}</definedName>
    <definedName name="ㅎㅇㄻㅎㅁㅎㅁㅇ" localSheetId="4" hidden="1">{#N/A,#N/A,FALSE,"운반시간"}</definedName>
    <definedName name="ㅎㅇㄻㅎㅁㅎㅁㅇ" localSheetId="16" hidden="1">{#N/A,#N/A,FALSE,"운반시간"}</definedName>
    <definedName name="ㅎㅇㄻㅎㅁㅎㅁㅇ" localSheetId="21" hidden="1">{#N/A,#N/A,FALSE,"운반시간"}</definedName>
    <definedName name="ㅎㅇㄻㅎㅁㅎㅁㅇ" localSheetId="5" hidden="1">{#N/A,#N/A,FALSE,"운반시간"}</definedName>
    <definedName name="ㅎㅇㄻㅎㅁㅎㅁㅇ" localSheetId="13" hidden="1">{#N/A,#N/A,FALSE,"운반시간"}</definedName>
    <definedName name="ㅎㅇㄻㅎㅁㅎㅁㅇ" localSheetId="14" hidden="1">{#N/A,#N/A,FALSE,"운반시간"}</definedName>
    <definedName name="ㅎㅇㄻㅎㅁㅎㅁㅇ" localSheetId="15" hidden="1">{#N/A,#N/A,FALSE,"운반시간"}</definedName>
    <definedName name="ㅎㅇㄻㅎㅁㅎㅁㅇ" hidden="1">{#N/A,#N/A,FALSE,"운반시간"}</definedName>
    <definedName name="ㅎㅇㅀ" localSheetId="3" hidden="1">{#N/A,#N/A,FALSE,"단가표지"}</definedName>
    <definedName name="ㅎㅇㅀ" localSheetId="2" hidden="1">{#N/A,#N/A,FALSE,"단가표지"}</definedName>
    <definedName name="ㅎㅇㅀ" localSheetId="4" hidden="1">{#N/A,#N/A,FALSE,"단가표지"}</definedName>
    <definedName name="ㅎㅇㅀ" localSheetId="16" hidden="1">{#N/A,#N/A,FALSE,"단가표지"}</definedName>
    <definedName name="ㅎㅇㅀ" localSheetId="21" hidden="1">{#N/A,#N/A,FALSE,"단가표지"}</definedName>
    <definedName name="ㅎㅇㅀ" localSheetId="5" hidden="1">{#N/A,#N/A,FALSE,"단가표지"}</definedName>
    <definedName name="ㅎㅇㅀ" localSheetId="13" hidden="1">{#N/A,#N/A,FALSE,"단가표지"}</definedName>
    <definedName name="ㅎㅇㅀ" localSheetId="14" hidden="1">{#N/A,#N/A,FALSE,"단가표지"}</definedName>
    <definedName name="ㅎㅇㅀ" localSheetId="15" hidden="1">{#N/A,#N/A,FALSE,"단가표지"}</definedName>
    <definedName name="ㅎㅇㅀ" hidden="1">{#N/A,#N/A,FALSE,"단가표지"}</definedName>
    <definedName name="ㅎㅇㅀㄴ" localSheetId="3" hidden="1">{#N/A,#N/A,FALSE,"골재소요량";#N/A,#N/A,FALSE,"골재소요량"}</definedName>
    <definedName name="ㅎㅇㅀㄴ" localSheetId="2" hidden="1">{#N/A,#N/A,FALSE,"골재소요량";#N/A,#N/A,FALSE,"골재소요량"}</definedName>
    <definedName name="ㅎㅇㅀㄴ" localSheetId="4" hidden="1">{#N/A,#N/A,FALSE,"골재소요량";#N/A,#N/A,FALSE,"골재소요량"}</definedName>
    <definedName name="ㅎㅇㅀㄴ" localSheetId="16" hidden="1">{#N/A,#N/A,FALSE,"골재소요량";#N/A,#N/A,FALSE,"골재소요량"}</definedName>
    <definedName name="ㅎㅇㅀㄴ" localSheetId="21" hidden="1">{#N/A,#N/A,FALSE,"골재소요량";#N/A,#N/A,FALSE,"골재소요량"}</definedName>
    <definedName name="ㅎㅇㅀㄴ" localSheetId="5" hidden="1">{#N/A,#N/A,FALSE,"골재소요량";#N/A,#N/A,FALSE,"골재소요량"}</definedName>
    <definedName name="ㅎㅇㅀㄴ" localSheetId="13" hidden="1">{#N/A,#N/A,FALSE,"골재소요량";#N/A,#N/A,FALSE,"골재소요량"}</definedName>
    <definedName name="ㅎㅇㅀㄴ" localSheetId="14" hidden="1">{#N/A,#N/A,FALSE,"골재소요량";#N/A,#N/A,FALSE,"골재소요량"}</definedName>
    <definedName name="ㅎㅇㅀㄴ" localSheetId="15" hidden="1">{#N/A,#N/A,FALSE,"골재소요량";#N/A,#N/A,FALSE,"골재소요량"}</definedName>
    <definedName name="ㅎㅇㅀㄴ" hidden="1">{#N/A,#N/A,FALSE,"골재소요량";#N/A,#N/A,FALSE,"골재소요량"}</definedName>
    <definedName name="ㅎㅇㅀㅁㅇㅎㅁㅇ" localSheetId="3" hidden="1">{#N/A,#N/A,FALSE,"단가표지"}</definedName>
    <definedName name="ㅎㅇㅀㅁㅇㅎㅁㅇ" localSheetId="2" hidden="1">{#N/A,#N/A,FALSE,"단가표지"}</definedName>
    <definedName name="ㅎㅇㅀㅁㅇㅎㅁㅇ" localSheetId="4" hidden="1">{#N/A,#N/A,FALSE,"단가표지"}</definedName>
    <definedName name="ㅎㅇㅀㅁㅇㅎㅁㅇ" localSheetId="16" hidden="1">{#N/A,#N/A,FALSE,"단가표지"}</definedName>
    <definedName name="ㅎㅇㅀㅁㅇㅎㅁㅇ" localSheetId="21" hidden="1">{#N/A,#N/A,FALSE,"단가표지"}</definedName>
    <definedName name="ㅎㅇㅀㅁㅇㅎㅁㅇ" localSheetId="5" hidden="1">{#N/A,#N/A,FALSE,"단가표지"}</definedName>
    <definedName name="ㅎㅇㅀㅁㅇㅎㅁㅇ" localSheetId="13" hidden="1">{#N/A,#N/A,FALSE,"단가표지"}</definedName>
    <definedName name="ㅎㅇㅀㅁㅇㅎㅁㅇ" localSheetId="14" hidden="1">{#N/A,#N/A,FALSE,"단가표지"}</definedName>
    <definedName name="ㅎㅇㅀㅁㅇㅎㅁㅇ" localSheetId="15" hidden="1">{#N/A,#N/A,FALSE,"단가표지"}</definedName>
    <definedName name="ㅎㅇㅀㅁㅇㅎㅁㅇ" hidden="1">{#N/A,#N/A,FALSE,"단가표지"}</definedName>
    <definedName name="ㅎㅇㅀㅇㅀ" localSheetId="3" hidden="1">{#N/A,#N/A,FALSE,"표지목차"}</definedName>
    <definedName name="ㅎㅇㅀㅇㅀ" localSheetId="2" hidden="1">{#N/A,#N/A,FALSE,"표지목차"}</definedName>
    <definedName name="ㅎㅇㅀㅇㅀ" localSheetId="4" hidden="1">{#N/A,#N/A,FALSE,"표지목차"}</definedName>
    <definedName name="ㅎㅇㅀㅇㅀ" localSheetId="16" hidden="1">{#N/A,#N/A,FALSE,"표지목차"}</definedName>
    <definedName name="ㅎㅇㅀㅇㅀ" localSheetId="21" hidden="1">{#N/A,#N/A,FALSE,"표지목차"}</definedName>
    <definedName name="ㅎㅇㅀㅇㅀ" localSheetId="5" hidden="1">{#N/A,#N/A,FALSE,"표지목차"}</definedName>
    <definedName name="ㅎㅇㅀㅇㅀ" localSheetId="13" hidden="1">{#N/A,#N/A,FALSE,"표지목차"}</definedName>
    <definedName name="ㅎㅇㅀㅇㅀ" localSheetId="14" hidden="1">{#N/A,#N/A,FALSE,"표지목차"}</definedName>
    <definedName name="ㅎㅇㅀㅇㅀ" localSheetId="15" hidden="1">{#N/A,#N/A,FALSE,"표지목차"}</definedName>
    <definedName name="ㅎㅇㅀㅇㅀ" hidden="1">{#N/A,#N/A,FALSE,"표지목차"}</definedName>
    <definedName name="ㅎㅇㅀㅇㅀㅇ" localSheetId="3" hidden="1">{#N/A,#N/A,FALSE,"표지목차"}</definedName>
    <definedName name="ㅎㅇㅀㅇㅀㅇ" localSheetId="2" hidden="1">{#N/A,#N/A,FALSE,"표지목차"}</definedName>
    <definedName name="ㅎㅇㅀㅇㅀㅇ" localSheetId="4" hidden="1">{#N/A,#N/A,FALSE,"표지목차"}</definedName>
    <definedName name="ㅎㅇㅀㅇㅀㅇ" localSheetId="16" hidden="1">{#N/A,#N/A,FALSE,"표지목차"}</definedName>
    <definedName name="ㅎㅇㅀㅇㅀㅇ" localSheetId="21" hidden="1">{#N/A,#N/A,FALSE,"표지목차"}</definedName>
    <definedName name="ㅎㅇㅀㅇㅀㅇ" localSheetId="5" hidden="1">{#N/A,#N/A,FALSE,"표지목차"}</definedName>
    <definedName name="ㅎㅇㅀㅇㅀㅇ" localSheetId="13" hidden="1">{#N/A,#N/A,FALSE,"표지목차"}</definedName>
    <definedName name="ㅎㅇㅀㅇㅀㅇ" localSheetId="14" hidden="1">{#N/A,#N/A,FALSE,"표지목차"}</definedName>
    <definedName name="ㅎㅇㅀㅇㅀㅇ" localSheetId="15" hidden="1">{#N/A,#N/A,FALSE,"표지목차"}</definedName>
    <definedName name="ㅎㅇㅀㅇㅀㅇ" hidden="1">{#N/A,#N/A,FALSE,"표지목차"}</definedName>
    <definedName name="ㅎㅇㅁㄴㄹ" localSheetId="3" hidden="1">{#N/A,#N/A,FALSE,"운반시간"}</definedName>
    <definedName name="ㅎㅇㅁㄴㄹ" localSheetId="2" hidden="1">{#N/A,#N/A,FALSE,"운반시간"}</definedName>
    <definedName name="ㅎㅇㅁㄴㄹ" localSheetId="4" hidden="1">{#N/A,#N/A,FALSE,"운반시간"}</definedName>
    <definedName name="ㅎㅇㅁㄴㄹ" localSheetId="16" hidden="1">{#N/A,#N/A,FALSE,"운반시간"}</definedName>
    <definedName name="ㅎㅇㅁㄴㄹ" localSheetId="21" hidden="1">{#N/A,#N/A,FALSE,"운반시간"}</definedName>
    <definedName name="ㅎㅇㅁㄴㄹ" localSheetId="5" hidden="1">{#N/A,#N/A,FALSE,"운반시간"}</definedName>
    <definedName name="ㅎㅇㅁㄴㄹ" localSheetId="13" hidden="1">{#N/A,#N/A,FALSE,"운반시간"}</definedName>
    <definedName name="ㅎㅇㅁㄴㄹ" localSheetId="14" hidden="1">{#N/A,#N/A,FALSE,"운반시간"}</definedName>
    <definedName name="ㅎㅇㅁㄴㄹ" localSheetId="15" hidden="1">{#N/A,#N/A,FALSE,"운반시간"}</definedName>
    <definedName name="ㅎㅇㅁㄴㄹ" hidden="1">{#N/A,#N/A,FALSE,"운반시간"}</definedName>
    <definedName name="ㅎㅇㅁㅀㅁㅇ" localSheetId="3" hidden="1">{#N/A,#N/A,FALSE,"단가표지"}</definedName>
    <definedName name="ㅎㅇㅁㅀㅁㅇ" localSheetId="2" hidden="1">{#N/A,#N/A,FALSE,"단가표지"}</definedName>
    <definedName name="ㅎㅇㅁㅀㅁㅇ" localSheetId="4" hidden="1">{#N/A,#N/A,FALSE,"단가표지"}</definedName>
    <definedName name="ㅎㅇㅁㅀㅁㅇ" localSheetId="16" hidden="1">{#N/A,#N/A,FALSE,"단가표지"}</definedName>
    <definedName name="ㅎㅇㅁㅀㅁㅇ" localSheetId="21" hidden="1">{#N/A,#N/A,FALSE,"단가표지"}</definedName>
    <definedName name="ㅎㅇㅁㅀㅁㅇ" localSheetId="5" hidden="1">{#N/A,#N/A,FALSE,"단가표지"}</definedName>
    <definedName name="ㅎㅇㅁㅀㅁㅇ" localSheetId="13" hidden="1">{#N/A,#N/A,FALSE,"단가표지"}</definedName>
    <definedName name="ㅎㅇㅁㅀㅁㅇ" localSheetId="14" hidden="1">{#N/A,#N/A,FALSE,"단가표지"}</definedName>
    <definedName name="ㅎㅇㅁㅀㅁㅇ" localSheetId="15" hidden="1">{#N/A,#N/A,FALSE,"단가표지"}</definedName>
    <definedName name="ㅎㅇㅁㅀㅁㅇ" hidden="1">{#N/A,#N/A,FALSE,"단가표지"}</definedName>
    <definedName name="ㅎㅎㄴㅁㅎㄴㅁㅎ" localSheetId="3" hidden="1">{#N/A,#N/A,FALSE,"구조2"}</definedName>
    <definedName name="ㅎㅎㄴㅁㅎㄴㅁㅎ" localSheetId="2" hidden="1">{#N/A,#N/A,FALSE,"구조2"}</definedName>
    <definedName name="ㅎㅎㄴㅁㅎㄴㅁㅎ" localSheetId="4" hidden="1">{#N/A,#N/A,FALSE,"구조2"}</definedName>
    <definedName name="ㅎㅎㄴㅁㅎㄴㅁㅎ" localSheetId="16" hidden="1">{#N/A,#N/A,FALSE,"구조2"}</definedName>
    <definedName name="ㅎㅎㄴㅁㅎㄴㅁㅎ" localSheetId="21" hidden="1">{#N/A,#N/A,FALSE,"구조2"}</definedName>
    <definedName name="ㅎㅎㄴㅁㅎㄴㅁㅎ" localSheetId="5" hidden="1">{#N/A,#N/A,FALSE,"구조2"}</definedName>
    <definedName name="ㅎㅎㄴㅁㅎㄴㅁㅎ" localSheetId="13" hidden="1">{#N/A,#N/A,FALSE,"구조2"}</definedName>
    <definedName name="ㅎㅎㄴㅁㅎㄴㅁㅎ" localSheetId="14" hidden="1">{#N/A,#N/A,FALSE,"구조2"}</definedName>
    <definedName name="ㅎㅎㄴㅁㅎㄴㅁㅎ" localSheetId="15" hidden="1">{#N/A,#N/A,FALSE,"구조2"}</definedName>
    <definedName name="ㅎㅎㄴㅁㅎㄴㅁㅎ" hidden="1">{#N/A,#N/A,FALSE,"구조2"}</definedName>
    <definedName name="ㅎㅎ도호" localSheetId="3" hidden="1">{#N/A,#N/A,FALSE,"표지목차"}</definedName>
    <definedName name="ㅎㅎ도호" localSheetId="2" hidden="1">{#N/A,#N/A,FALSE,"표지목차"}</definedName>
    <definedName name="ㅎㅎ도호" localSheetId="4" hidden="1">{#N/A,#N/A,FALSE,"표지목차"}</definedName>
    <definedName name="ㅎㅎ도호" localSheetId="16" hidden="1">{#N/A,#N/A,FALSE,"표지목차"}</definedName>
    <definedName name="ㅎㅎ도호" localSheetId="21" hidden="1">{#N/A,#N/A,FALSE,"표지목차"}</definedName>
    <definedName name="ㅎㅎ도호" localSheetId="5" hidden="1">{#N/A,#N/A,FALSE,"표지목차"}</definedName>
    <definedName name="ㅎㅎ도호" localSheetId="13" hidden="1">{#N/A,#N/A,FALSE,"표지목차"}</definedName>
    <definedName name="ㅎㅎ도호" localSheetId="14" hidden="1">{#N/A,#N/A,FALSE,"표지목차"}</definedName>
    <definedName name="ㅎㅎ도호" localSheetId="15" hidden="1">{#N/A,#N/A,FALSE,"표지목차"}</definedName>
    <definedName name="ㅎㅎ도호" hidden="1">{#N/A,#N/A,FALSE,"표지목차"}</definedName>
    <definedName name="ㅎㅎㅎㅎ" localSheetId="3" hidden="1">{"'장비'!$A$3:$M$12"}</definedName>
    <definedName name="ㅎㅎㅎㅎ" localSheetId="2" hidden="1">{"'장비'!$A$3:$M$12"}</definedName>
    <definedName name="ㅎㅎㅎㅎ" localSheetId="4" hidden="1">{"'장비'!$A$3:$M$12"}</definedName>
    <definedName name="ㅎㅎㅎㅎ" localSheetId="16" hidden="1">{"'장비'!$A$3:$M$12"}</definedName>
    <definedName name="ㅎㅎㅎㅎ" localSheetId="21" hidden="1">{"'장비'!$A$3:$M$12"}</definedName>
    <definedName name="ㅎㅎㅎㅎ" localSheetId="5" hidden="1">{"'장비'!$A$3:$M$12"}</definedName>
    <definedName name="ㅎㅎㅎㅎ" localSheetId="13" hidden="1">{"'장비'!$A$3:$M$12"}</definedName>
    <definedName name="ㅎㅎㅎㅎ" localSheetId="14" hidden="1">{"'장비'!$A$3:$M$12"}</definedName>
    <definedName name="ㅎㅎㅎㅎ" localSheetId="15" hidden="1">{"'장비'!$A$3:$M$12"}</definedName>
    <definedName name="ㅎㅎㅎㅎ" hidden="1">{"'장비'!$A$3:$M$12"}</definedName>
    <definedName name="한" localSheetId="3" hidden="1">{#N/A,#N/A,FALSE,"조골재"}</definedName>
    <definedName name="한" localSheetId="2" hidden="1">{#N/A,#N/A,FALSE,"조골재"}</definedName>
    <definedName name="한" localSheetId="4" hidden="1">{#N/A,#N/A,FALSE,"조골재"}</definedName>
    <definedName name="한" localSheetId="16" hidden="1">{#N/A,#N/A,FALSE,"조골재"}</definedName>
    <definedName name="한" localSheetId="21" hidden="1">{#N/A,#N/A,FALSE,"조골재"}</definedName>
    <definedName name="한" localSheetId="5" hidden="1">{#N/A,#N/A,FALSE,"조골재"}</definedName>
    <definedName name="한" localSheetId="13" hidden="1">{#N/A,#N/A,FALSE,"조골재"}</definedName>
    <definedName name="한" localSheetId="14" hidden="1">{#N/A,#N/A,FALSE,"조골재"}</definedName>
    <definedName name="한" localSheetId="15" hidden="1">{#N/A,#N/A,FALSE,"조골재"}</definedName>
    <definedName name="한" hidden="1">{#N/A,#N/A,FALSE,"조골재"}</definedName>
    <definedName name="한동" localSheetId="3" hidden="1">{#N/A,#N/A,FALSE,"단가표지"}</definedName>
    <definedName name="한동" localSheetId="2" hidden="1">{#N/A,#N/A,FALSE,"단가표지"}</definedName>
    <definedName name="한동" localSheetId="4" hidden="1">{#N/A,#N/A,FALSE,"단가표지"}</definedName>
    <definedName name="한동" localSheetId="16" hidden="1">{#N/A,#N/A,FALSE,"단가표지"}</definedName>
    <definedName name="한동" localSheetId="21" hidden="1">{#N/A,#N/A,FALSE,"단가표지"}</definedName>
    <definedName name="한동" localSheetId="5" hidden="1">{#N/A,#N/A,FALSE,"단가표지"}</definedName>
    <definedName name="한동" localSheetId="13" hidden="1">{#N/A,#N/A,FALSE,"단가표지"}</definedName>
    <definedName name="한동" localSheetId="14" hidden="1">{#N/A,#N/A,FALSE,"단가표지"}</definedName>
    <definedName name="한동" localSheetId="15" hidden="1">{#N/A,#N/A,FALSE,"단가표지"}</definedName>
    <definedName name="한동" hidden="1">{#N/A,#N/A,FALSE,"단가표지"}</definedName>
    <definedName name="할" localSheetId="3" hidden="1">{"'Sheet1'!$L$16"}</definedName>
    <definedName name="할" localSheetId="2" hidden="1">{"'Sheet1'!$L$16"}</definedName>
    <definedName name="할" localSheetId="4" hidden="1">{"'Sheet1'!$L$16"}</definedName>
    <definedName name="할" localSheetId="16" hidden="1">{"'Sheet1'!$L$16"}</definedName>
    <definedName name="할" localSheetId="21" hidden="1">{"'Sheet1'!$L$16"}</definedName>
    <definedName name="할" localSheetId="5" hidden="1">{"'Sheet1'!$L$16"}</definedName>
    <definedName name="할" localSheetId="13" hidden="1">{"'Sheet1'!$L$16"}</definedName>
    <definedName name="할" localSheetId="14" hidden="1">{"'Sheet1'!$L$16"}</definedName>
    <definedName name="할" localSheetId="15" hidden="1">{"'Sheet1'!$L$16"}</definedName>
    <definedName name="할" hidden="1">{"'Sheet1'!$L$16"}</definedName>
    <definedName name="합계">#REF!</definedName>
    <definedName name="합계표"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localSheetId="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localSheetId="1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항" localSheetId="3" hidden="1">{"'Sheet1'!$L$16"}</definedName>
    <definedName name="항" localSheetId="2" hidden="1">{"'Sheet1'!$L$16"}</definedName>
    <definedName name="항" localSheetId="4" hidden="1">{"'Sheet1'!$L$16"}</definedName>
    <definedName name="항" localSheetId="16" hidden="1">{"'Sheet1'!$L$16"}</definedName>
    <definedName name="항" localSheetId="21" hidden="1">{"'Sheet1'!$L$16"}</definedName>
    <definedName name="항" localSheetId="5" hidden="1">{"'Sheet1'!$L$16"}</definedName>
    <definedName name="항" localSheetId="13" hidden="1">{"'Sheet1'!$L$16"}</definedName>
    <definedName name="항" localSheetId="14" hidden="1">{"'Sheet1'!$L$16"}</definedName>
    <definedName name="항" localSheetId="15" hidden="1">{"'Sheet1'!$L$16"}</definedName>
    <definedName name="항" hidden="1">{"'Sheet1'!$L$16"}</definedName>
    <definedName name="항목">#REF!</definedName>
    <definedName name="협력"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우" localSheetId="3" hidden="1">{#N/A,#N/A,FALSE,"표지목차"}</definedName>
    <definedName name="호우" localSheetId="2" hidden="1">{#N/A,#N/A,FALSE,"표지목차"}</definedName>
    <definedName name="호우" localSheetId="4" hidden="1">{#N/A,#N/A,FALSE,"표지목차"}</definedName>
    <definedName name="호우" localSheetId="16" hidden="1">{#N/A,#N/A,FALSE,"표지목차"}</definedName>
    <definedName name="호우" localSheetId="21" hidden="1">{#N/A,#N/A,FALSE,"표지목차"}</definedName>
    <definedName name="호우" localSheetId="5" hidden="1">{#N/A,#N/A,FALSE,"표지목차"}</definedName>
    <definedName name="호우" localSheetId="13" hidden="1">{#N/A,#N/A,FALSE,"표지목차"}</definedName>
    <definedName name="호우" localSheetId="14" hidden="1">{#N/A,#N/A,FALSE,"표지목차"}</definedName>
    <definedName name="호우" localSheetId="15" hidden="1">{#N/A,#N/A,FALSE,"표지목차"}</definedName>
    <definedName name="호우" hidden="1">{#N/A,#N/A,FALSE,"표지목차"}</definedName>
    <definedName name="호우ㅗ" localSheetId="3" hidden="1">{#N/A,#N/A,FALSE,"단가표지"}</definedName>
    <definedName name="호우ㅗ" localSheetId="2" hidden="1">{#N/A,#N/A,FALSE,"단가표지"}</definedName>
    <definedName name="호우ㅗ" localSheetId="4" hidden="1">{#N/A,#N/A,FALSE,"단가표지"}</definedName>
    <definedName name="호우ㅗ" localSheetId="16" hidden="1">{#N/A,#N/A,FALSE,"단가표지"}</definedName>
    <definedName name="호우ㅗ" localSheetId="21" hidden="1">{#N/A,#N/A,FALSE,"단가표지"}</definedName>
    <definedName name="호우ㅗ" localSheetId="5" hidden="1">{#N/A,#N/A,FALSE,"단가표지"}</definedName>
    <definedName name="호우ㅗ" localSheetId="13" hidden="1">{#N/A,#N/A,FALSE,"단가표지"}</definedName>
    <definedName name="호우ㅗ" localSheetId="14" hidden="1">{#N/A,#N/A,FALSE,"단가표지"}</definedName>
    <definedName name="호우ㅗ" localSheetId="15" hidden="1">{#N/A,#N/A,FALSE,"단가표지"}</definedName>
    <definedName name="호우ㅗ" hidden="1">{#N/A,#N/A,FALSE,"단가표지"}</definedName>
    <definedName name="호ㅓ" localSheetId="3" hidden="1">{#N/A,#N/A,FALSE,"CCTV"}</definedName>
    <definedName name="호ㅓ" localSheetId="2" hidden="1">{#N/A,#N/A,FALSE,"CCTV"}</definedName>
    <definedName name="호ㅓ" localSheetId="4" hidden="1">{#N/A,#N/A,FALSE,"CCTV"}</definedName>
    <definedName name="호ㅓ" localSheetId="16" hidden="1">{#N/A,#N/A,FALSE,"CCTV"}</definedName>
    <definedName name="호ㅓ" localSheetId="21" hidden="1">{#N/A,#N/A,FALSE,"CCTV"}</definedName>
    <definedName name="호ㅓ" localSheetId="5" hidden="1">{#N/A,#N/A,FALSE,"CCTV"}</definedName>
    <definedName name="호ㅓ" localSheetId="13" hidden="1">{#N/A,#N/A,FALSE,"CCTV"}</definedName>
    <definedName name="호ㅓ" localSheetId="14" hidden="1">{#N/A,#N/A,FALSE,"CCTV"}</definedName>
    <definedName name="호ㅓ" localSheetId="15" hidden="1">{#N/A,#N/A,FALSE,"CCTV"}</definedName>
    <definedName name="호ㅓ" hidden="1">{#N/A,#N/A,FALSE,"CCTV"}</definedName>
    <definedName name="호ㅓㅎ" localSheetId="3" hidden="1">{#N/A,#N/A,FALSE,"표지목차"}</definedName>
    <definedName name="호ㅓㅎ" localSheetId="2" hidden="1">{#N/A,#N/A,FALSE,"표지목차"}</definedName>
    <definedName name="호ㅓㅎ" localSheetId="4" hidden="1">{#N/A,#N/A,FALSE,"표지목차"}</definedName>
    <definedName name="호ㅓㅎ" localSheetId="16" hidden="1">{#N/A,#N/A,FALSE,"표지목차"}</definedName>
    <definedName name="호ㅓㅎ" localSheetId="21" hidden="1">{#N/A,#N/A,FALSE,"표지목차"}</definedName>
    <definedName name="호ㅓㅎ" localSheetId="5" hidden="1">{#N/A,#N/A,FALSE,"표지목차"}</definedName>
    <definedName name="호ㅓㅎ" localSheetId="13" hidden="1">{#N/A,#N/A,FALSE,"표지목차"}</definedName>
    <definedName name="호ㅓㅎ" localSheetId="14" hidden="1">{#N/A,#N/A,FALSE,"표지목차"}</definedName>
    <definedName name="호ㅓㅎ" localSheetId="15" hidden="1">{#N/A,#N/A,FALSE,"표지목차"}</definedName>
    <definedName name="호ㅓㅎ" hidden="1">{#N/A,#N/A,FALSE,"표지목차"}</definedName>
    <definedName name="혼ㄹ" localSheetId="3" hidden="1">{#N/A,#N/A,FALSE,"운반시간"}</definedName>
    <definedName name="혼ㄹ" localSheetId="2" hidden="1">{#N/A,#N/A,FALSE,"운반시간"}</definedName>
    <definedName name="혼ㄹ" localSheetId="4" hidden="1">{#N/A,#N/A,FALSE,"운반시간"}</definedName>
    <definedName name="혼ㄹ" localSheetId="16" hidden="1">{#N/A,#N/A,FALSE,"운반시간"}</definedName>
    <definedName name="혼ㄹ" localSheetId="21" hidden="1">{#N/A,#N/A,FALSE,"운반시간"}</definedName>
    <definedName name="혼ㄹ" localSheetId="5" hidden="1">{#N/A,#N/A,FALSE,"운반시간"}</definedName>
    <definedName name="혼ㄹ" localSheetId="13" hidden="1">{#N/A,#N/A,FALSE,"운반시간"}</definedName>
    <definedName name="혼ㄹ" localSheetId="14" hidden="1">{#N/A,#N/A,FALSE,"운반시간"}</definedName>
    <definedName name="혼ㄹ" localSheetId="15" hidden="1">{#N/A,#N/A,FALSE,"운반시간"}</definedName>
    <definedName name="혼ㄹ" hidden="1">{#N/A,#N/A,FALSE,"운반시간"}</definedName>
    <definedName name="홀ㄴㄺㅅ" localSheetId="3" hidden="1">{#N/A,#N/A,FALSE,"단가표지"}</definedName>
    <definedName name="홀ㄴㄺㅅ" localSheetId="2" hidden="1">{#N/A,#N/A,FALSE,"단가표지"}</definedName>
    <definedName name="홀ㄴㄺㅅ" localSheetId="4" hidden="1">{#N/A,#N/A,FALSE,"단가표지"}</definedName>
    <definedName name="홀ㄴㄺㅅ" localSheetId="16" hidden="1">{#N/A,#N/A,FALSE,"단가표지"}</definedName>
    <definedName name="홀ㄴㄺㅅ" localSheetId="21" hidden="1">{#N/A,#N/A,FALSE,"단가표지"}</definedName>
    <definedName name="홀ㄴㄺㅅ" localSheetId="5" hidden="1">{#N/A,#N/A,FALSE,"단가표지"}</definedName>
    <definedName name="홀ㄴㄺㅅ" localSheetId="13" hidden="1">{#N/A,#N/A,FALSE,"단가표지"}</definedName>
    <definedName name="홀ㄴㄺㅅ" localSheetId="14" hidden="1">{#N/A,#N/A,FALSE,"단가표지"}</definedName>
    <definedName name="홀ㄴㄺㅅ" localSheetId="15" hidden="1">{#N/A,#N/A,FALSE,"단가표지"}</definedName>
    <definedName name="홀ㄴㄺㅅ" hidden="1">{#N/A,#N/A,FALSE,"단가표지"}</definedName>
    <definedName name="홓렁호ㅓ호" localSheetId="3" hidden="1">{#N/A,#N/A,FALSE,"단가표지"}</definedName>
    <definedName name="홓렁호ㅓ호" localSheetId="2" hidden="1">{#N/A,#N/A,FALSE,"단가표지"}</definedName>
    <definedName name="홓렁호ㅓ호" localSheetId="4" hidden="1">{#N/A,#N/A,FALSE,"단가표지"}</definedName>
    <definedName name="홓렁호ㅓ호" localSheetId="16" hidden="1">{#N/A,#N/A,FALSE,"단가표지"}</definedName>
    <definedName name="홓렁호ㅓ호" localSheetId="21" hidden="1">{#N/A,#N/A,FALSE,"단가표지"}</definedName>
    <definedName name="홓렁호ㅓ호" localSheetId="5" hidden="1">{#N/A,#N/A,FALSE,"단가표지"}</definedName>
    <definedName name="홓렁호ㅓ호" localSheetId="13" hidden="1">{#N/A,#N/A,FALSE,"단가표지"}</definedName>
    <definedName name="홓렁호ㅓ호" localSheetId="14" hidden="1">{#N/A,#N/A,FALSE,"단가표지"}</definedName>
    <definedName name="홓렁호ㅓ호" localSheetId="15" hidden="1">{#N/A,#N/A,FALSE,"단가표지"}</definedName>
    <definedName name="홓렁호ㅓ호" hidden="1">{#N/A,#N/A,FALSE,"단가표지"}</definedName>
    <definedName name="홓로" localSheetId="3" hidden="1">{#N/A,#N/A,FALSE,"단가표지"}</definedName>
    <definedName name="홓로" localSheetId="2" hidden="1">{#N/A,#N/A,FALSE,"단가표지"}</definedName>
    <definedName name="홓로" localSheetId="4" hidden="1">{#N/A,#N/A,FALSE,"단가표지"}</definedName>
    <definedName name="홓로" localSheetId="16" hidden="1">{#N/A,#N/A,FALSE,"단가표지"}</definedName>
    <definedName name="홓로" localSheetId="21" hidden="1">{#N/A,#N/A,FALSE,"단가표지"}</definedName>
    <definedName name="홓로" localSheetId="5" hidden="1">{#N/A,#N/A,FALSE,"단가표지"}</definedName>
    <definedName name="홓로" localSheetId="13" hidden="1">{#N/A,#N/A,FALSE,"단가표지"}</definedName>
    <definedName name="홓로" localSheetId="14" hidden="1">{#N/A,#N/A,FALSE,"단가표지"}</definedName>
    <definedName name="홓로" localSheetId="15" hidden="1">{#N/A,#N/A,FALSE,"단가표지"}</definedName>
    <definedName name="홓로" hidden="1">{#N/A,#N/A,FALSE,"단가표지"}</definedName>
    <definedName name="화" localSheetId="3" hidden="1">{#N/A,#N/A,FALSE,"기안지";#N/A,#N/A,FALSE,"통신지"}</definedName>
    <definedName name="화" localSheetId="2" hidden="1">{#N/A,#N/A,FALSE,"기안지";#N/A,#N/A,FALSE,"통신지"}</definedName>
    <definedName name="화" localSheetId="4" hidden="1">{#N/A,#N/A,FALSE,"기안지";#N/A,#N/A,FALSE,"통신지"}</definedName>
    <definedName name="화" localSheetId="16" hidden="1">{#N/A,#N/A,FALSE,"기안지";#N/A,#N/A,FALSE,"통신지"}</definedName>
    <definedName name="화" localSheetId="21" hidden="1">{#N/A,#N/A,FALSE,"기안지";#N/A,#N/A,FALSE,"통신지"}</definedName>
    <definedName name="화" localSheetId="5" hidden="1">{#N/A,#N/A,FALSE,"기안지";#N/A,#N/A,FALSE,"통신지"}</definedName>
    <definedName name="화" localSheetId="13" hidden="1">{#N/A,#N/A,FALSE,"기안지";#N/A,#N/A,FALSE,"통신지"}</definedName>
    <definedName name="화" localSheetId="14" hidden="1">{#N/A,#N/A,FALSE,"기안지";#N/A,#N/A,FALSE,"통신지"}</definedName>
    <definedName name="화" localSheetId="15" hidden="1">{#N/A,#N/A,FALSE,"기안지";#N/A,#N/A,FALSE,"통신지"}</definedName>
    <definedName name="화" hidden="1">{#N/A,#N/A,FALSE,"기안지";#N/A,#N/A,FALSE,"통신지"}</definedName>
    <definedName name="화허호ㅓ" localSheetId="3" hidden="1">{#N/A,#N/A,FALSE,"조골재"}</definedName>
    <definedName name="화허호ㅓ" localSheetId="2" hidden="1">{#N/A,#N/A,FALSE,"조골재"}</definedName>
    <definedName name="화허호ㅓ" localSheetId="4" hidden="1">{#N/A,#N/A,FALSE,"조골재"}</definedName>
    <definedName name="화허호ㅓ" localSheetId="16" hidden="1">{#N/A,#N/A,FALSE,"조골재"}</definedName>
    <definedName name="화허호ㅓ" localSheetId="21" hidden="1">{#N/A,#N/A,FALSE,"조골재"}</definedName>
    <definedName name="화허호ㅓ" localSheetId="5" hidden="1">{#N/A,#N/A,FALSE,"조골재"}</definedName>
    <definedName name="화허호ㅓ" localSheetId="13" hidden="1">{#N/A,#N/A,FALSE,"조골재"}</definedName>
    <definedName name="화허호ㅓ" localSheetId="14" hidden="1">{#N/A,#N/A,FALSE,"조골재"}</definedName>
    <definedName name="화허호ㅓ" localSheetId="15" hidden="1">{#N/A,#N/A,FALSE,"조골재"}</definedName>
    <definedName name="화허호ㅓ" hidden="1">{#N/A,#N/A,FALSE,"조골재"}</definedName>
    <definedName name="환산">[114]환산표!$A$1:$B$3</definedName>
    <definedName name="환율">1100</definedName>
    <definedName name="환차요약"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localSheetId="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localSheetId="16"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localSheetId="2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localSheetId="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localSheetId="1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localSheetId="14"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localSheetId="1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황" hidden="1">#REF!</definedName>
    <definedName name="황병" hidden="1">#REF!</definedName>
    <definedName name="훈" hidden="1">255</definedName>
    <definedName name="흄관" localSheetId="3" hidden="1">{#N/A,#N/A,FALSE,"기안지";#N/A,#N/A,FALSE,"통신지"}</definedName>
    <definedName name="흄관" localSheetId="2" hidden="1">{#N/A,#N/A,FALSE,"기안지";#N/A,#N/A,FALSE,"통신지"}</definedName>
    <definedName name="흄관" localSheetId="4" hidden="1">{#N/A,#N/A,FALSE,"기안지";#N/A,#N/A,FALSE,"통신지"}</definedName>
    <definedName name="흄관" localSheetId="16" hidden="1">{#N/A,#N/A,FALSE,"기안지";#N/A,#N/A,FALSE,"통신지"}</definedName>
    <definedName name="흄관" localSheetId="21" hidden="1">{#N/A,#N/A,FALSE,"기안지";#N/A,#N/A,FALSE,"통신지"}</definedName>
    <definedName name="흄관" localSheetId="5" hidden="1">{#N/A,#N/A,FALSE,"기안지";#N/A,#N/A,FALSE,"통신지"}</definedName>
    <definedName name="흄관" localSheetId="13" hidden="1">{#N/A,#N/A,FALSE,"기안지";#N/A,#N/A,FALSE,"통신지"}</definedName>
    <definedName name="흄관" localSheetId="14" hidden="1">{#N/A,#N/A,FALSE,"기안지";#N/A,#N/A,FALSE,"통신지"}</definedName>
    <definedName name="흄관" localSheetId="15" hidden="1">{#N/A,#N/A,FALSE,"기안지";#N/A,#N/A,FALSE,"통신지"}</definedName>
    <definedName name="흄관" hidden="1">{#N/A,#N/A,FALSE,"기안지";#N/A,#N/A,FALSE,"통신지"}</definedName>
    <definedName name="ㅏ" localSheetId="3" hidden="1">{#N/A,#N/A,FALSE,"기안지";#N/A,#N/A,FALSE,"통신지"}</definedName>
    <definedName name="ㅏ" localSheetId="2" hidden="1">{#N/A,#N/A,FALSE,"기안지";#N/A,#N/A,FALSE,"통신지"}</definedName>
    <definedName name="ㅏ" localSheetId="4" hidden="1">{#N/A,#N/A,FALSE,"기안지";#N/A,#N/A,FALSE,"통신지"}</definedName>
    <definedName name="ㅏ" localSheetId="16" hidden="1">{#N/A,#N/A,FALSE,"기안지";#N/A,#N/A,FALSE,"통신지"}</definedName>
    <definedName name="ㅏ" localSheetId="21" hidden="1">{#N/A,#N/A,FALSE,"기안지";#N/A,#N/A,FALSE,"통신지"}</definedName>
    <definedName name="ㅏ" localSheetId="5" hidden="1">{#N/A,#N/A,FALSE,"기안지";#N/A,#N/A,FALSE,"통신지"}</definedName>
    <definedName name="ㅏ" localSheetId="13" hidden="1">{#N/A,#N/A,FALSE,"기안지";#N/A,#N/A,FALSE,"통신지"}</definedName>
    <definedName name="ㅏ" localSheetId="14" hidden="1">{#N/A,#N/A,FALSE,"기안지";#N/A,#N/A,FALSE,"통신지"}</definedName>
    <definedName name="ㅏ" localSheetId="15" hidden="1">{#N/A,#N/A,FALSE,"기안지";#N/A,#N/A,FALSE,"통신지"}</definedName>
    <definedName name="ㅏ" hidden="1">{#N/A,#N/A,FALSE,"기안지";#N/A,#N/A,FALSE,"통신지"}</definedName>
    <definedName name="ㅏ허화" localSheetId="3" hidden="1">{#N/A,#N/A,FALSE,"골재소요량";#N/A,#N/A,FALSE,"골재소요량"}</definedName>
    <definedName name="ㅏ허화" localSheetId="2" hidden="1">{#N/A,#N/A,FALSE,"골재소요량";#N/A,#N/A,FALSE,"골재소요량"}</definedName>
    <definedName name="ㅏ허화" localSheetId="4" hidden="1">{#N/A,#N/A,FALSE,"골재소요량";#N/A,#N/A,FALSE,"골재소요량"}</definedName>
    <definedName name="ㅏ허화" localSheetId="16" hidden="1">{#N/A,#N/A,FALSE,"골재소요량";#N/A,#N/A,FALSE,"골재소요량"}</definedName>
    <definedName name="ㅏ허화" localSheetId="21" hidden="1">{#N/A,#N/A,FALSE,"골재소요량";#N/A,#N/A,FALSE,"골재소요량"}</definedName>
    <definedName name="ㅏ허화" localSheetId="5" hidden="1">{#N/A,#N/A,FALSE,"골재소요량";#N/A,#N/A,FALSE,"골재소요량"}</definedName>
    <definedName name="ㅏ허화" localSheetId="13" hidden="1">{#N/A,#N/A,FALSE,"골재소요량";#N/A,#N/A,FALSE,"골재소요량"}</definedName>
    <definedName name="ㅏ허화" localSheetId="14" hidden="1">{#N/A,#N/A,FALSE,"골재소요량";#N/A,#N/A,FALSE,"골재소요량"}</definedName>
    <definedName name="ㅏ허화" localSheetId="15" hidden="1">{#N/A,#N/A,FALSE,"골재소요량";#N/A,#N/A,FALSE,"골재소요량"}</definedName>
    <definedName name="ㅏ허화" hidden="1">{#N/A,#N/A,FALSE,"골재소요량";#N/A,#N/A,FALSE,"골재소요량"}</definedName>
    <definedName name="ㅏㅏㅏ" localSheetId="3" hidden="1">{#N/A,#N/A,FALSE,"CCTV"}</definedName>
    <definedName name="ㅏㅏㅏ" localSheetId="9" hidden="1">{#N/A,#N/A,FALSE,"CCTV"}</definedName>
    <definedName name="ㅏㅏㅏ" localSheetId="8" hidden="1">{#N/A,#N/A,FALSE,"CCTV"}</definedName>
    <definedName name="ㅏㅏㅏ" localSheetId="0" hidden="1">{#N/A,#N/A,FALSE,"CCTV"}</definedName>
    <definedName name="ㅏㅏㅏ" localSheetId="10" hidden="1">{#N/A,#N/A,FALSE,"CCTV"}</definedName>
    <definedName name="ㅏㅏㅏ" localSheetId="6" hidden="1">{#N/A,#N/A,FALSE,"CCTV"}</definedName>
    <definedName name="ㅏㅏㅏ" localSheetId="12" hidden="1">{#N/A,#N/A,FALSE,"CCTV"}</definedName>
    <definedName name="ㅏㅏㅏ" localSheetId="11" hidden="1">{#N/A,#N/A,FALSE,"CCTV"}</definedName>
    <definedName name="ㅏㅏㅏ" localSheetId="1" hidden="1">{#N/A,#N/A,FALSE,"CCTV"}</definedName>
    <definedName name="ㅏㅏㅏ" localSheetId="2" hidden="1">{#N/A,#N/A,FALSE,"CCTV"}</definedName>
    <definedName name="ㅏㅏㅏ" localSheetId="4" hidden="1">{#N/A,#N/A,FALSE,"CCTV"}</definedName>
    <definedName name="ㅏㅏㅏ" localSheetId="16" hidden="1">{#N/A,#N/A,FALSE,"CCTV"}</definedName>
    <definedName name="ㅏㅏㅏ" localSheetId="21" hidden="1">{#N/A,#N/A,FALSE,"CCTV"}</definedName>
    <definedName name="ㅏㅏㅏ" localSheetId="5" hidden="1">{#N/A,#N/A,FALSE,"CCTV"}</definedName>
    <definedName name="ㅏㅏㅏ" localSheetId="23" hidden="1">{#N/A,#N/A,FALSE,"CCTV"}</definedName>
    <definedName name="ㅏㅏㅏ" localSheetId="7" hidden="1">{#N/A,#N/A,FALSE,"CCTV"}</definedName>
    <definedName name="ㅏㅏㅏ" localSheetId="13" hidden="1">{#N/A,#N/A,FALSE,"CCTV"}</definedName>
    <definedName name="ㅏㅏㅏ" localSheetId="18" hidden="1">{#N/A,#N/A,FALSE,"CCTV"}</definedName>
    <definedName name="ㅏㅏㅏ" localSheetId="14" hidden="1">{#N/A,#N/A,FALSE,"CCTV"}</definedName>
    <definedName name="ㅏㅏㅏ" localSheetId="15" hidden="1">{#N/A,#N/A,FALSE,"CCTV"}</definedName>
    <definedName name="ㅏㅏㅏ" hidden="1">{#N/A,#N/A,FALSE,"CCTV"}</definedName>
    <definedName name="ㅏㅓ화호" localSheetId="3" hidden="1">{#N/A,#N/A,FALSE,"단가표지"}</definedName>
    <definedName name="ㅏㅓ화호" localSheetId="2" hidden="1">{#N/A,#N/A,FALSE,"단가표지"}</definedName>
    <definedName name="ㅏㅓ화호" localSheetId="4" hidden="1">{#N/A,#N/A,FALSE,"단가표지"}</definedName>
    <definedName name="ㅏㅓ화호" localSheetId="16" hidden="1">{#N/A,#N/A,FALSE,"단가표지"}</definedName>
    <definedName name="ㅏㅓ화호" localSheetId="21" hidden="1">{#N/A,#N/A,FALSE,"단가표지"}</definedName>
    <definedName name="ㅏㅓ화호" localSheetId="5" hidden="1">{#N/A,#N/A,FALSE,"단가표지"}</definedName>
    <definedName name="ㅏㅓ화호" localSheetId="13" hidden="1">{#N/A,#N/A,FALSE,"단가표지"}</definedName>
    <definedName name="ㅏㅓ화호" localSheetId="14" hidden="1">{#N/A,#N/A,FALSE,"단가표지"}</definedName>
    <definedName name="ㅏㅓ화호" localSheetId="15" hidden="1">{#N/A,#N/A,FALSE,"단가표지"}</definedName>
    <definedName name="ㅏㅓ화호" hidden="1">{#N/A,#N/A,FALSE,"단가표지"}</definedName>
    <definedName name="ㅏㅓㅗ라" localSheetId="3" hidden="1">{#N/A,#N/A,FALSE,"골재소요량";#N/A,#N/A,FALSE,"골재소요량"}</definedName>
    <definedName name="ㅏㅓㅗ라" localSheetId="2" hidden="1">{#N/A,#N/A,FALSE,"골재소요량";#N/A,#N/A,FALSE,"골재소요량"}</definedName>
    <definedName name="ㅏㅓㅗ라" localSheetId="4" hidden="1">{#N/A,#N/A,FALSE,"골재소요량";#N/A,#N/A,FALSE,"골재소요량"}</definedName>
    <definedName name="ㅏㅓㅗ라" localSheetId="16" hidden="1">{#N/A,#N/A,FALSE,"골재소요량";#N/A,#N/A,FALSE,"골재소요량"}</definedName>
    <definedName name="ㅏㅓㅗ라" localSheetId="21" hidden="1">{#N/A,#N/A,FALSE,"골재소요량";#N/A,#N/A,FALSE,"골재소요량"}</definedName>
    <definedName name="ㅏㅓㅗ라" localSheetId="5" hidden="1">{#N/A,#N/A,FALSE,"골재소요량";#N/A,#N/A,FALSE,"골재소요량"}</definedName>
    <definedName name="ㅏㅓㅗ라" localSheetId="13" hidden="1">{#N/A,#N/A,FALSE,"골재소요량";#N/A,#N/A,FALSE,"골재소요량"}</definedName>
    <definedName name="ㅏㅓㅗ라" localSheetId="14" hidden="1">{#N/A,#N/A,FALSE,"골재소요량";#N/A,#N/A,FALSE,"골재소요량"}</definedName>
    <definedName name="ㅏㅓㅗ라" localSheetId="15" hidden="1">{#N/A,#N/A,FALSE,"골재소요량";#N/A,#N/A,FALSE,"골재소요량"}</definedName>
    <definedName name="ㅏㅓㅗ라" hidden="1">{#N/A,#N/A,FALSE,"골재소요량";#N/A,#N/A,FALSE,"골재소요량"}</definedName>
    <definedName name="ㅏㅓㅗㅎ" localSheetId="3" hidden="1">{#N/A,#N/A,FALSE,"운반시간"}</definedName>
    <definedName name="ㅏㅓㅗㅎ" localSheetId="2" hidden="1">{#N/A,#N/A,FALSE,"운반시간"}</definedName>
    <definedName name="ㅏㅓㅗㅎ" localSheetId="4" hidden="1">{#N/A,#N/A,FALSE,"운반시간"}</definedName>
    <definedName name="ㅏㅓㅗㅎ" localSheetId="16" hidden="1">{#N/A,#N/A,FALSE,"운반시간"}</definedName>
    <definedName name="ㅏㅓㅗㅎ" localSheetId="21" hidden="1">{#N/A,#N/A,FALSE,"운반시간"}</definedName>
    <definedName name="ㅏㅓㅗㅎ" localSheetId="5" hidden="1">{#N/A,#N/A,FALSE,"운반시간"}</definedName>
    <definedName name="ㅏㅓㅗㅎ" localSheetId="13" hidden="1">{#N/A,#N/A,FALSE,"운반시간"}</definedName>
    <definedName name="ㅏㅓㅗㅎ" localSheetId="14" hidden="1">{#N/A,#N/A,FALSE,"운반시간"}</definedName>
    <definedName name="ㅏㅓㅗㅎ" localSheetId="15" hidden="1">{#N/A,#N/A,FALSE,"운반시간"}</definedName>
    <definedName name="ㅏㅓㅗㅎ" hidden="1">{#N/A,#N/A,FALSE,"운반시간"}</definedName>
    <definedName name="ㅏㅓㅗㅓ" localSheetId="3" hidden="1">{#N/A,#N/A,FALSE,"운반시간"}</definedName>
    <definedName name="ㅏㅓㅗㅓ" localSheetId="2" hidden="1">{#N/A,#N/A,FALSE,"운반시간"}</definedName>
    <definedName name="ㅏㅓㅗㅓ" localSheetId="4" hidden="1">{#N/A,#N/A,FALSE,"운반시간"}</definedName>
    <definedName name="ㅏㅓㅗㅓ" localSheetId="16" hidden="1">{#N/A,#N/A,FALSE,"운반시간"}</definedName>
    <definedName name="ㅏㅓㅗㅓ" localSheetId="21" hidden="1">{#N/A,#N/A,FALSE,"운반시간"}</definedName>
    <definedName name="ㅏㅓㅗㅓ" localSheetId="5" hidden="1">{#N/A,#N/A,FALSE,"운반시간"}</definedName>
    <definedName name="ㅏㅓㅗㅓ" localSheetId="13" hidden="1">{#N/A,#N/A,FALSE,"운반시간"}</definedName>
    <definedName name="ㅏㅓㅗㅓ" localSheetId="14" hidden="1">{#N/A,#N/A,FALSE,"운반시간"}</definedName>
    <definedName name="ㅏㅓㅗㅓ" localSheetId="15" hidden="1">{#N/A,#N/A,FALSE,"운반시간"}</definedName>
    <definedName name="ㅏㅓㅗㅓ" hidden="1">{#N/A,#N/A,FALSE,"운반시간"}</definedName>
    <definedName name="ㅏㅓㅘ허호" localSheetId="3" hidden="1">{#N/A,#N/A,FALSE,"단가표지"}</definedName>
    <definedName name="ㅏㅓㅘ허호" localSheetId="2" hidden="1">{#N/A,#N/A,FALSE,"단가표지"}</definedName>
    <definedName name="ㅏㅓㅘ허호" localSheetId="4" hidden="1">{#N/A,#N/A,FALSE,"단가표지"}</definedName>
    <definedName name="ㅏㅓㅘ허호" localSheetId="16" hidden="1">{#N/A,#N/A,FALSE,"단가표지"}</definedName>
    <definedName name="ㅏㅓㅘ허호" localSheetId="21" hidden="1">{#N/A,#N/A,FALSE,"단가표지"}</definedName>
    <definedName name="ㅏㅓㅘ허호" localSheetId="5" hidden="1">{#N/A,#N/A,FALSE,"단가표지"}</definedName>
    <definedName name="ㅏㅓㅘ허호" localSheetId="13" hidden="1">{#N/A,#N/A,FALSE,"단가표지"}</definedName>
    <definedName name="ㅏㅓㅘ허호" localSheetId="14" hidden="1">{#N/A,#N/A,FALSE,"단가표지"}</definedName>
    <definedName name="ㅏㅓㅘ허호" localSheetId="15" hidden="1">{#N/A,#N/A,FALSE,"단가표지"}</definedName>
    <definedName name="ㅏㅓㅘ허호" hidden="1">{#N/A,#N/A,FALSE,"단가표지"}</definedName>
    <definedName name="ㅏㅗㅓㅏ화호" localSheetId="3" hidden="1">{#N/A,#N/A,FALSE,"표지목차"}</definedName>
    <definedName name="ㅏㅗㅓㅏ화호" localSheetId="2" hidden="1">{#N/A,#N/A,FALSE,"표지목차"}</definedName>
    <definedName name="ㅏㅗㅓㅏ화호" localSheetId="4" hidden="1">{#N/A,#N/A,FALSE,"표지목차"}</definedName>
    <definedName name="ㅏㅗㅓㅏ화호" localSheetId="16" hidden="1">{#N/A,#N/A,FALSE,"표지목차"}</definedName>
    <definedName name="ㅏㅗㅓㅏ화호" localSheetId="21" hidden="1">{#N/A,#N/A,FALSE,"표지목차"}</definedName>
    <definedName name="ㅏㅗㅓㅏ화호" localSheetId="5" hidden="1">{#N/A,#N/A,FALSE,"표지목차"}</definedName>
    <definedName name="ㅏㅗㅓㅏ화호" localSheetId="13" hidden="1">{#N/A,#N/A,FALSE,"표지목차"}</definedName>
    <definedName name="ㅏㅗㅓㅏ화호" localSheetId="14" hidden="1">{#N/A,#N/A,FALSE,"표지목차"}</definedName>
    <definedName name="ㅏㅗㅓㅏ화호" localSheetId="15" hidden="1">{#N/A,#N/A,FALSE,"표지목차"}</definedName>
    <definedName name="ㅏㅗㅓㅏ화호" hidden="1">{#N/A,#N/A,FALSE,"표지목차"}</definedName>
    <definedName name="ㅏㅣ" localSheetId="3" hidden="1">{#N/A,#N/A,FALSE,"단가표지"}</definedName>
    <definedName name="ㅏㅣ" localSheetId="2" hidden="1">{#N/A,#N/A,FALSE,"단가표지"}</definedName>
    <definedName name="ㅏㅣ" localSheetId="4" hidden="1">{#N/A,#N/A,FALSE,"단가표지"}</definedName>
    <definedName name="ㅏㅣ" localSheetId="16" hidden="1">{#N/A,#N/A,FALSE,"단가표지"}</definedName>
    <definedName name="ㅏㅣ" localSheetId="21" hidden="1">{#N/A,#N/A,FALSE,"단가표지"}</definedName>
    <definedName name="ㅏㅣ" localSheetId="5" hidden="1">{#N/A,#N/A,FALSE,"단가표지"}</definedName>
    <definedName name="ㅏㅣ" localSheetId="13" hidden="1">{#N/A,#N/A,FALSE,"단가표지"}</definedName>
    <definedName name="ㅏㅣ" localSheetId="14" hidden="1">{#N/A,#N/A,FALSE,"단가표지"}</definedName>
    <definedName name="ㅏㅣ" localSheetId="15" hidden="1">{#N/A,#N/A,FALSE,"단가표지"}</definedName>
    <definedName name="ㅏㅣ" hidden="1">{#N/A,#N/A,FALSE,"단가표지"}</definedName>
    <definedName name="ㅑㅅ" localSheetId="3" hidden="1">{"'Sheet1'!$L$16"}</definedName>
    <definedName name="ㅑㅅ" localSheetId="2" hidden="1">{"'Sheet1'!$L$16"}</definedName>
    <definedName name="ㅑㅅ" localSheetId="4" hidden="1">{"'Sheet1'!$L$16"}</definedName>
    <definedName name="ㅑㅅ" localSheetId="16" hidden="1">{"'Sheet1'!$L$16"}</definedName>
    <definedName name="ㅑㅅ" localSheetId="21" hidden="1">{"'Sheet1'!$L$16"}</definedName>
    <definedName name="ㅑㅅ" localSheetId="5" hidden="1">{"'Sheet1'!$L$16"}</definedName>
    <definedName name="ㅑㅅ" localSheetId="13" hidden="1">{"'Sheet1'!$L$16"}</definedName>
    <definedName name="ㅑㅅ" localSheetId="14" hidden="1">{"'Sheet1'!$L$16"}</definedName>
    <definedName name="ㅑㅅ" localSheetId="15" hidden="1">{"'Sheet1'!$L$16"}</definedName>
    <definedName name="ㅑㅅ" hidden="1">{"'Sheet1'!$L$16"}</definedName>
    <definedName name="ㅓ롤" localSheetId="3" hidden="1">{#N/A,#N/A,FALSE,"골재소요량";#N/A,#N/A,FALSE,"골재소요량"}</definedName>
    <definedName name="ㅓ롤" localSheetId="2" hidden="1">{#N/A,#N/A,FALSE,"골재소요량";#N/A,#N/A,FALSE,"골재소요량"}</definedName>
    <definedName name="ㅓ롤" localSheetId="4" hidden="1">{#N/A,#N/A,FALSE,"골재소요량";#N/A,#N/A,FALSE,"골재소요량"}</definedName>
    <definedName name="ㅓ롤" localSheetId="16" hidden="1">{#N/A,#N/A,FALSE,"골재소요량";#N/A,#N/A,FALSE,"골재소요량"}</definedName>
    <definedName name="ㅓ롤" localSheetId="21" hidden="1">{#N/A,#N/A,FALSE,"골재소요량";#N/A,#N/A,FALSE,"골재소요량"}</definedName>
    <definedName name="ㅓ롤" localSheetId="5" hidden="1">{#N/A,#N/A,FALSE,"골재소요량";#N/A,#N/A,FALSE,"골재소요량"}</definedName>
    <definedName name="ㅓ롤" localSheetId="13" hidden="1">{#N/A,#N/A,FALSE,"골재소요량";#N/A,#N/A,FALSE,"골재소요량"}</definedName>
    <definedName name="ㅓ롤" localSheetId="14" hidden="1">{#N/A,#N/A,FALSE,"골재소요량";#N/A,#N/A,FALSE,"골재소요량"}</definedName>
    <definedName name="ㅓ롤" localSheetId="15" hidden="1">{#N/A,#N/A,FALSE,"골재소요량";#N/A,#N/A,FALSE,"골재소요량"}</definedName>
    <definedName name="ㅓ롤" hidden="1">{#N/A,#N/A,FALSE,"골재소요량";#N/A,#N/A,FALSE,"골재소요량"}</definedName>
    <definedName name="ㅓㅇㄴ" localSheetId="3" hidden="1">{#N/A,#N/A,FALSE,"단가표지"}</definedName>
    <definedName name="ㅓㅇㄴ" localSheetId="2" hidden="1">{#N/A,#N/A,FALSE,"단가표지"}</definedName>
    <definedName name="ㅓㅇㄴ" localSheetId="4" hidden="1">{#N/A,#N/A,FALSE,"단가표지"}</definedName>
    <definedName name="ㅓㅇㄴ" localSheetId="16" hidden="1">{#N/A,#N/A,FALSE,"단가표지"}</definedName>
    <definedName name="ㅓㅇㄴ" localSheetId="21" hidden="1">{#N/A,#N/A,FALSE,"단가표지"}</definedName>
    <definedName name="ㅓㅇㄴ" localSheetId="5" hidden="1">{#N/A,#N/A,FALSE,"단가표지"}</definedName>
    <definedName name="ㅓㅇㄴ" localSheetId="13" hidden="1">{#N/A,#N/A,FALSE,"단가표지"}</definedName>
    <definedName name="ㅓㅇㄴ" localSheetId="14" hidden="1">{#N/A,#N/A,FALSE,"단가표지"}</definedName>
    <definedName name="ㅓㅇㄴ" localSheetId="15" hidden="1">{#N/A,#N/A,FALSE,"단가표지"}</definedName>
    <definedName name="ㅓㅇㄴ" hidden="1">{#N/A,#N/A,FALSE,"단가표지"}</definedName>
    <definedName name="ㅓㅇ롤ㅇ" localSheetId="3" hidden="1">{#N/A,#N/A,FALSE,"혼합골재"}</definedName>
    <definedName name="ㅓㅇ롤ㅇ" localSheetId="2" hidden="1">{#N/A,#N/A,FALSE,"혼합골재"}</definedName>
    <definedName name="ㅓㅇ롤ㅇ" localSheetId="4" hidden="1">{#N/A,#N/A,FALSE,"혼합골재"}</definedName>
    <definedName name="ㅓㅇ롤ㅇ" localSheetId="16" hidden="1">{#N/A,#N/A,FALSE,"혼합골재"}</definedName>
    <definedName name="ㅓㅇ롤ㅇ" localSheetId="21" hidden="1">{#N/A,#N/A,FALSE,"혼합골재"}</definedName>
    <definedName name="ㅓㅇ롤ㅇ" localSheetId="5" hidden="1">{#N/A,#N/A,FALSE,"혼합골재"}</definedName>
    <definedName name="ㅓㅇ롤ㅇ" localSheetId="13" hidden="1">{#N/A,#N/A,FALSE,"혼합골재"}</definedName>
    <definedName name="ㅓㅇ롤ㅇ" localSheetId="14" hidden="1">{#N/A,#N/A,FALSE,"혼합골재"}</definedName>
    <definedName name="ㅓㅇ롤ㅇ" localSheetId="15" hidden="1">{#N/A,#N/A,FALSE,"혼합골재"}</definedName>
    <definedName name="ㅓㅇ롤ㅇ" hidden="1">{#N/A,#N/A,FALSE,"혼합골재"}</definedName>
    <definedName name="ㅓㅇ호ㅓㅇ호ㅓㅇ허" localSheetId="3" hidden="1">{#N/A,#N/A,FALSE,"표지목차"}</definedName>
    <definedName name="ㅓㅇ호ㅓㅇ호ㅓㅇ허" localSheetId="2" hidden="1">{#N/A,#N/A,FALSE,"표지목차"}</definedName>
    <definedName name="ㅓㅇ호ㅓㅇ호ㅓㅇ허" localSheetId="4" hidden="1">{#N/A,#N/A,FALSE,"표지목차"}</definedName>
    <definedName name="ㅓㅇ호ㅓㅇ호ㅓㅇ허" localSheetId="16" hidden="1">{#N/A,#N/A,FALSE,"표지목차"}</definedName>
    <definedName name="ㅓㅇ호ㅓㅇ호ㅓㅇ허" localSheetId="21" hidden="1">{#N/A,#N/A,FALSE,"표지목차"}</definedName>
    <definedName name="ㅓㅇ호ㅓㅇ호ㅓㅇ허" localSheetId="5" hidden="1">{#N/A,#N/A,FALSE,"표지목차"}</definedName>
    <definedName name="ㅓㅇ호ㅓㅇ호ㅓㅇ허" localSheetId="13" hidden="1">{#N/A,#N/A,FALSE,"표지목차"}</definedName>
    <definedName name="ㅓㅇ호ㅓㅇ호ㅓㅇ허" localSheetId="14" hidden="1">{#N/A,#N/A,FALSE,"표지목차"}</definedName>
    <definedName name="ㅓㅇ호ㅓㅇ호ㅓㅇ허" localSheetId="15" hidden="1">{#N/A,#N/A,FALSE,"표지목차"}</definedName>
    <definedName name="ㅓㅇ호ㅓㅇ호ㅓㅇ허" hidden="1">{#N/A,#N/A,FALSE,"표지목차"}</definedName>
    <definedName name="ㅓㅎ렁홍" localSheetId="3" hidden="1">{#N/A,#N/A,FALSE,"혼합골재"}</definedName>
    <definedName name="ㅓㅎ렁홍" localSheetId="2" hidden="1">{#N/A,#N/A,FALSE,"혼합골재"}</definedName>
    <definedName name="ㅓㅎ렁홍" localSheetId="4" hidden="1">{#N/A,#N/A,FALSE,"혼합골재"}</definedName>
    <definedName name="ㅓㅎ렁홍" localSheetId="16" hidden="1">{#N/A,#N/A,FALSE,"혼합골재"}</definedName>
    <definedName name="ㅓㅎ렁홍" localSheetId="21" hidden="1">{#N/A,#N/A,FALSE,"혼합골재"}</definedName>
    <definedName name="ㅓㅎ렁홍" localSheetId="5" hidden="1">{#N/A,#N/A,FALSE,"혼합골재"}</definedName>
    <definedName name="ㅓㅎ렁홍" localSheetId="13" hidden="1">{#N/A,#N/A,FALSE,"혼합골재"}</definedName>
    <definedName name="ㅓㅎ렁홍" localSheetId="14" hidden="1">{#N/A,#N/A,FALSE,"혼합골재"}</definedName>
    <definedName name="ㅓㅎ렁홍" localSheetId="15" hidden="1">{#N/A,#N/A,FALSE,"혼합골재"}</definedName>
    <definedName name="ㅓㅎ렁홍" hidden="1">{#N/A,#N/A,FALSE,"혼합골재"}</definedName>
    <definedName name="ㅓㅎ로ㅗㄴ" localSheetId="3" hidden="1">{#N/A,#N/A,FALSE,"단가표지"}</definedName>
    <definedName name="ㅓㅎ로ㅗㄴ" localSheetId="2" hidden="1">{#N/A,#N/A,FALSE,"단가표지"}</definedName>
    <definedName name="ㅓㅎ로ㅗㄴ" localSheetId="4" hidden="1">{#N/A,#N/A,FALSE,"단가표지"}</definedName>
    <definedName name="ㅓㅎ로ㅗㄴ" localSheetId="16" hidden="1">{#N/A,#N/A,FALSE,"단가표지"}</definedName>
    <definedName name="ㅓㅎ로ㅗㄴ" localSheetId="21" hidden="1">{#N/A,#N/A,FALSE,"단가표지"}</definedName>
    <definedName name="ㅓㅎ로ㅗㄴ" localSheetId="5" hidden="1">{#N/A,#N/A,FALSE,"단가표지"}</definedName>
    <definedName name="ㅓㅎ로ㅗㄴ" localSheetId="13" hidden="1">{#N/A,#N/A,FALSE,"단가표지"}</definedName>
    <definedName name="ㅓㅎ로ㅗㄴ" localSheetId="14" hidden="1">{#N/A,#N/A,FALSE,"단가표지"}</definedName>
    <definedName name="ㅓㅎ로ㅗㄴ" localSheetId="15" hidden="1">{#N/A,#N/A,FALSE,"단가표지"}</definedName>
    <definedName name="ㅓㅎ로ㅗㄴ" hidden="1">{#N/A,#N/A,FALSE,"단가표지"}</definedName>
    <definedName name="ㅓㅎㅇㅎ" localSheetId="3" hidden="1">{#N/A,#N/A,FALSE,"운반시간"}</definedName>
    <definedName name="ㅓㅎㅇㅎ" localSheetId="2" hidden="1">{#N/A,#N/A,FALSE,"운반시간"}</definedName>
    <definedName name="ㅓㅎㅇㅎ" localSheetId="4" hidden="1">{#N/A,#N/A,FALSE,"운반시간"}</definedName>
    <definedName name="ㅓㅎㅇㅎ" localSheetId="16" hidden="1">{#N/A,#N/A,FALSE,"운반시간"}</definedName>
    <definedName name="ㅓㅎㅇㅎ" localSheetId="21" hidden="1">{#N/A,#N/A,FALSE,"운반시간"}</definedName>
    <definedName name="ㅓㅎㅇㅎ" localSheetId="5" hidden="1">{#N/A,#N/A,FALSE,"운반시간"}</definedName>
    <definedName name="ㅓㅎㅇㅎ" localSheetId="13" hidden="1">{#N/A,#N/A,FALSE,"운반시간"}</definedName>
    <definedName name="ㅓㅎㅇㅎ" localSheetId="14" hidden="1">{#N/A,#N/A,FALSE,"운반시간"}</definedName>
    <definedName name="ㅓㅎㅇㅎ" localSheetId="15" hidden="1">{#N/A,#N/A,FALSE,"운반시간"}</definedName>
    <definedName name="ㅓㅎㅇㅎ" hidden="1">{#N/A,#N/A,FALSE,"운반시간"}</definedName>
    <definedName name="ㅓ호ㅓ" localSheetId="3" hidden="1">{#N/A,#N/A,FALSE,"표지목차"}</definedName>
    <definedName name="ㅓ호ㅓ" localSheetId="2" hidden="1">{#N/A,#N/A,FALSE,"표지목차"}</definedName>
    <definedName name="ㅓ호ㅓ" localSheetId="4" hidden="1">{#N/A,#N/A,FALSE,"표지목차"}</definedName>
    <definedName name="ㅓ호ㅓ" localSheetId="16" hidden="1">{#N/A,#N/A,FALSE,"표지목차"}</definedName>
    <definedName name="ㅓ호ㅓ" localSheetId="21" hidden="1">{#N/A,#N/A,FALSE,"표지목차"}</definedName>
    <definedName name="ㅓ호ㅓ" localSheetId="5" hidden="1">{#N/A,#N/A,FALSE,"표지목차"}</definedName>
    <definedName name="ㅓ호ㅓ" localSheetId="13" hidden="1">{#N/A,#N/A,FALSE,"표지목차"}</definedName>
    <definedName name="ㅓ호ㅓ" localSheetId="14" hidden="1">{#N/A,#N/A,FALSE,"표지목차"}</definedName>
    <definedName name="ㅓ호ㅓ" localSheetId="15" hidden="1">{#N/A,#N/A,FALSE,"표지목차"}</definedName>
    <definedName name="ㅓ호ㅓ" hidden="1">{#N/A,#N/A,FALSE,"표지목차"}</definedName>
    <definedName name="ㅓ호ㅓㅗㄹ" localSheetId="3" hidden="1">{#N/A,#N/A,FALSE,"단가표지"}</definedName>
    <definedName name="ㅓ호ㅓㅗㄹ" localSheetId="2" hidden="1">{#N/A,#N/A,FALSE,"단가표지"}</definedName>
    <definedName name="ㅓ호ㅓㅗㄹ" localSheetId="4" hidden="1">{#N/A,#N/A,FALSE,"단가표지"}</definedName>
    <definedName name="ㅓ호ㅓㅗㄹ" localSheetId="16" hidden="1">{#N/A,#N/A,FALSE,"단가표지"}</definedName>
    <definedName name="ㅓ호ㅓㅗㄹ" localSheetId="21" hidden="1">{#N/A,#N/A,FALSE,"단가표지"}</definedName>
    <definedName name="ㅓ호ㅓㅗㄹ" localSheetId="5" hidden="1">{#N/A,#N/A,FALSE,"단가표지"}</definedName>
    <definedName name="ㅓ호ㅓㅗㄹ" localSheetId="13" hidden="1">{#N/A,#N/A,FALSE,"단가표지"}</definedName>
    <definedName name="ㅓ호ㅓㅗㄹ" localSheetId="14" hidden="1">{#N/A,#N/A,FALSE,"단가표지"}</definedName>
    <definedName name="ㅓ호ㅓㅗㄹ" localSheetId="15" hidden="1">{#N/A,#N/A,FALSE,"단가표지"}</definedName>
    <definedName name="ㅓ호ㅓㅗㄹ" hidden="1">{#N/A,#N/A,FALSE,"단가표지"}</definedName>
    <definedName name="ㅓㅏ호" localSheetId="3" hidden="1">{#N/A,#N/A,FALSE,"단가표지"}</definedName>
    <definedName name="ㅓㅏ호" localSheetId="2" hidden="1">{#N/A,#N/A,FALSE,"단가표지"}</definedName>
    <definedName name="ㅓㅏ호" localSheetId="4" hidden="1">{#N/A,#N/A,FALSE,"단가표지"}</definedName>
    <definedName name="ㅓㅏ호" localSheetId="16" hidden="1">{#N/A,#N/A,FALSE,"단가표지"}</definedName>
    <definedName name="ㅓㅏ호" localSheetId="21" hidden="1">{#N/A,#N/A,FALSE,"단가표지"}</definedName>
    <definedName name="ㅓㅏ호" localSheetId="5" hidden="1">{#N/A,#N/A,FALSE,"단가표지"}</definedName>
    <definedName name="ㅓㅏ호" localSheetId="13" hidden="1">{#N/A,#N/A,FALSE,"단가표지"}</definedName>
    <definedName name="ㅓㅏ호" localSheetId="14" hidden="1">{#N/A,#N/A,FALSE,"단가표지"}</definedName>
    <definedName name="ㅓㅏ호" localSheetId="15" hidden="1">{#N/A,#N/A,FALSE,"단가표지"}</definedName>
    <definedName name="ㅓㅏ호" hidden="1">{#N/A,#N/A,FALSE,"단가표지"}</definedName>
    <definedName name="ㅓㅏ호ㅓ" localSheetId="3" hidden="1">{#N/A,#N/A,FALSE,"단가표지"}</definedName>
    <definedName name="ㅓㅏ호ㅓ" localSheetId="2" hidden="1">{#N/A,#N/A,FALSE,"단가표지"}</definedName>
    <definedName name="ㅓㅏ호ㅓ" localSheetId="4" hidden="1">{#N/A,#N/A,FALSE,"단가표지"}</definedName>
    <definedName name="ㅓㅏ호ㅓ" localSheetId="16" hidden="1">{#N/A,#N/A,FALSE,"단가표지"}</definedName>
    <definedName name="ㅓㅏ호ㅓ" localSheetId="21" hidden="1">{#N/A,#N/A,FALSE,"단가표지"}</definedName>
    <definedName name="ㅓㅏ호ㅓ" localSheetId="5" hidden="1">{#N/A,#N/A,FALSE,"단가표지"}</definedName>
    <definedName name="ㅓㅏ호ㅓ" localSheetId="13" hidden="1">{#N/A,#N/A,FALSE,"단가표지"}</definedName>
    <definedName name="ㅓㅏ호ㅓ" localSheetId="14" hidden="1">{#N/A,#N/A,FALSE,"단가표지"}</definedName>
    <definedName name="ㅓㅏ호ㅓ" localSheetId="15" hidden="1">{#N/A,#N/A,FALSE,"단가표지"}</definedName>
    <definedName name="ㅓㅏ호ㅓ" hidden="1">{#N/A,#N/A,FALSE,"단가표지"}</definedName>
    <definedName name="ㅓㅏㅗ하ㅗㅓㅎ" localSheetId="3" hidden="1">{#N/A,#N/A,FALSE,"혼합골재"}</definedName>
    <definedName name="ㅓㅏㅗ하ㅗㅓㅎ" localSheetId="2" hidden="1">{#N/A,#N/A,FALSE,"혼합골재"}</definedName>
    <definedName name="ㅓㅏㅗ하ㅗㅓㅎ" localSheetId="4" hidden="1">{#N/A,#N/A,FALSE,"혼합골재"}</definedName>
    <definedName name="ㅓㅏㅗ하ㅗㅓㅎ" localSheetId="16" hidden="1">{#N/A,#N/A,FALSE,"혼합골재"}</definedName>
    <definedName name="ㅓㅏㅗ하ㅗㅓㅎ" localSheetId="21" hidden="1">{#N/A,#N/A,FALSE,"혼합골재"}</definedName>
    <definedName name="ㅓㅏㅗ하ㅗㅓㅎ" localSheetId="5" hidden="1">{#N/A,#N/A,FALSE,"혼합골재"}</definedName>
    <definedName name="ㅓㅏㅗ하ㅗㅓㅎ" localSheetId="13" hidden="1">{#N/A,#N/A,FALSE,"혼합골재"}</definedName>
    <definedName name="ㅓㅏㅗ하ㅗㅓㅎ" localSheetId="14" hidden="1">{#N/A,#N/A,FALSE,"혼합골재"}</definedName>
    <definedName name="ㅓㅏㅗ하ㅗㅓㅎ" localSheetId="15" hidden="1">{#N/A,#N/A,FALSE,"혼합골재"}</definedName>
    <definedName name="ㅓㅏㅗ하ㅗㅓㅎ" hidden="1">{#N/A,#N/A,FALSE,"혼합골재"}</definedName>
    <definedName name="ㅓㅗ" localSheetId="3" hidden="1">{#N/A,#N/A,FALSE,"운반시간"}</definedName>
    <definedName name="ㅓㅗ" localSheetId="2" hidden="1">{#N/A,#N/A,FALSE,"운반시간"}</definedName>
    <definedName name="ㅓㅗ" localSheetId="4" hidden="1">{#N/A,#N/A,FALSE,"운반시간"}</definedName>
    <definedName name="ㅓㅗ" localSheetId="16" hidden="1">{#N/A,#N/A,FALSE,"운반시간"}</definedName>
    <definedName name="ㅓㅗ" localSheetId="21" hidden="1">{#N/A,#N/A,FALSE,"운반시간"}</definedName>
    <definedName name="ㅓㅗ" localSheetId="5" hidden="1">{#N/A,#N/A,FALSE,"운반시간"}</definedName>
    <definedName name="ㅓㅗ" localSheetId="13" hidden="1">{#N/A,#N/A,FALSE,"운반시간"}</definedName>
    <definedName name="ㅓㅗ" localSheetId="14" hidden="1">{#N/A,#N/A,FALSE,"운반시간"}</definedName>
    <definedName name="ㅓㅗ" localSheetId="15" hidden="1">{#N/A,#N/A,FALSE,"운반시간"}</definedName>
    <definedName name="ㅓㅗ" hidden="1">{#N/A,#N/A,FALSE,"운반시간"}</definedName>
    <definedName name="ㅓㅗㅎㄹ" localSheetId="3" hidden="1">{#N/A,#N/A,FALSE,"조골재"}</definedName>
    <definedName name="ㅓㅗㅎㄹ" localSheetId="2" hidden="1">{#N/A,#N/A,FALSE,"조골재"}</definedName>
    <definedName name="ㅓㅗㅎㄹ" localSheetId="4" hidden="1">{#N/A,#N/A,FALSE,"조골재"}</definedName>
    <definedName name="ㅓㅗㅎㄹ" localSheetId="16" hidden="1">{#N/A,#N/A,FALSE,"조골재"}</definedName>
    <definedName name="ㅓㅗㅎㄹ" localSheetId="21" hidden="1">{#N/A,#N/A,FALSE,"조골재"}</definedName>
    <definedName name="ㅓㅗㅎㄹ" localSheetId="5" hidden="1">{#N/A,#N/A,FALSE,"조골재"}</definedName>
    <definedName name="ㅓㅗㅎㄹ" localSheetId="13" hidden="1">{#N/A,#N/A,FALSE,"조골재"}</definedName>
    <definedName name="ㅓㅗㅎㄹ" localSheetId="14" hidden="1">{#N/A,#N/A,FALSE,"조골재"}</definedName>
    <definedName name="ㅓㅗㅎㄹ" localSheetId="15" hidden="1">{#N/A,#N/A,FALSE,"조골재"}</definedName>
    <definedName name="ㅓㅗㅎㄹ" hidden="1">{#N/A,#N/A,FALSE,"조골재"}</definedName>
    <definedName name="ㅓㅗㅎ러ㅗㅎ러" localSheetId="3" hidden="1">{#N/A,#N/A,FALSE,"혼합골재"}</definedName>
    <definedName name="ㅓㅗㅎ러ㅗㅎ러" localSheetId="2" hidden="1">{#N/A,#N/A,FALSE,"혼합골재"}</definedName>
    <definedName name="ㅓㅗㅎ러ㅗㅎ러" localSheetId="4" hidden="1">{#N/A,#N/A,FALSE,"혼합골재"}</definedName>
    <definedName name="ㅓㅗㅎ러ㅗㅎ러" localSheetId="16" hidden="1">{#N/A,#N/A,FALSE,"혼합골재"}</definedName>
    <definedName name="ㅓㅗㅎ러ㅗㅎ러" localSheetId="21" hidden="1">{#N/A,#N/A,FALSE,"혼합골재"}</definedName>
    <definedName name="ㅓㅗㅎ러ㅗㅎ러" localSheetId="5" hidden="1">{#N/A,#N/A,FALSE,"혼합골재"}</definedName>
    <definedName name="ㅓㅗㅎ러ㅗㅎ러" localSheetId="13" hidden="1">{#N/A,#N/A,FALSE,"혼합골재"}</definedName>
    <definedName name="ㅓㅗㅎ러ㅗㅎ러" localSheetId="14" hidden="1">{#N/A,#N/A,FALSE,"혼합골재"}</definedName>
    <definedName name="ㅓㅗㅎ러ㅗㅎ러" localSheetId="15" hidden="1">{#N/A,#N/A,FALSE,"혼합골재"}</definedName>
    <definedName name="ㅓㅗㅎ러ㅗㅎ러" hidden="1">{#N/A,#N/A,FALSE,"혼합골재"}</definedName>
    <definedName name="ㅓㅗㅎ러ㅗ호ㅓ" localSheetId="3" hidden="1">{#N/A,#N/A,FALSE,"단가표지"}</definedName>
    <definedName name="ㅓㅗㅎ러ㅗ호ㅓ" localSheetId="2" hidden="1">{#N/A,#N/A,FALSE,"단가표지"}</definedName>
    <definedName name="ㅓㅗㅎ러ㅗ호ㅓ" localSheetId="4" hidden="1">{#N/A,#N/A,FALSE,"단가표지"}</definedName>
    <definedName name="ㅓㅗㅎ러ㅗ호ㅓ" localSheetId="16" hidden="1">{#N/A,#N/A,FALSE,"단가표지"}</definedName>
    <definedName name="ㅓㅗㅎ러ㅗ호ㅓ" localSheetId="21" hidden="1">{#N/A,#N/A,FALSE,"단가표지"}</definedName>
    <definedName name="ㅓㅗㅎ러ㅗ호ㅓ" localSheetId="5" hidden="1">{#N/A,#N/A,FALSE,"단가표지"}</definedName>
    <definedName name="ㅓㅗㅎ러ㅗ호ㅓ" localSheetId="13" hidden="1">{#N/A,#N/A,FALSE,"단가표지"}</definedName>
    <definedName name="ㅓㅗㅎ러ㅗ호ㅓ" localSheetId="14" hidden="1">{#N/A,#N/A,FALSE,"단가표지"}</definedName>
    <definedName name="ㅓㅗㅎ러ㅗ호ㅓ" localSheetId="15" hidden="1">{#N/A,#N/A,FALSE,"단가표지"}</definedName>
    <definedName name="ㅓㅗㅎ러ㅗ호ㅓ" hidden="1">{#N/A,#N/A,FALSE,"단가표지"}</definedName>
    <definedName name="ㅓㅗ허" localSheetId="3" hidden="1">{#N/A,#N/A,FALSE,"조골재"}</definedName>
    <definedName name="ㅓㅗ허" localSheetId="2" hidden="1">{#N/A,#N/A,FALSE,"조골재"}</definedName>
    <definedName name="ㅓㅗ허" localSheetId="4" hidden="1">{#N/A,#N/A,FALSE,"조골재"}</definedName>
    <definedName name="ㅓㅗ허" localSheetId="16" hidden="1">{#N/A,#N/A,FALSE,"조골재"}</definedName>
    <definedName name="ㅓㅗ허" localSheetId="21" hidden="1">{#N/A,#N/A,FALSE,"조골재"}</definedName>
    <definedName name="ㅓㅗ허" localSheetId="5" hidden="1">{#N/A,#N/A,FALSE,"조골재"}</definedName>
    <definedName name="ㅓㅗ허" localSheetId="13" hidden="1">{#N/A,#N/A,FALSE,"조골재"}</definedName>
    <definedName name="ㅓㅗ허" localSheetId="14" hidden="1">{#N/A,#N/A,FALSE,"조골재"}</definedName>
    <definedName name="ㅓㅗ허" localSheetId="15" hidden="1">{#N/A,#N/A,FALSE,"조골재"}</definedName>
    <definedName name="ㅓㅗ허" hidden="1">{#N/A,#N/A,FALSE,"조골재"}</definedName>
    <definedName name="ㅓㅗ허ㅗㄹ" localSheetId="3" hidden="1">{#N/A,#N/A,FALSE,"운반시간"}</definedName>
    <definedName name="ㅓㅗ허ㅗㄹ" localSheetId="2" hidden="1">{#N/A,#N/A,FALSE,"운반시간"}</definedName>
    <definedName name="ㅓㅗ허ㅗㄹ" localSheetId="4" hidden="1">{#N/A,#N/A,FALSE,"운반시간"}</definedName>
    <definedName name="ㅓㅗ허ㅗㄹ" localSheetId="16" hidden="1">{#N/A,#N/A,FALSE,"운반시간"}</definedName>
    <definedName name="ㅓㅗ허ㅗㄹ" localSheetId="21" hidden="1">{#N/A,#N/A,FALSE,"운반시간"}</definedName>
    <definedName name="ㅓㅗ허ㅗㄹ" localSheetId="5" hidden="1">{#N/A,#N/A,FALSE,"운반시간"}</definedName>
    <definedName name="ㅓㅗ허ㅗㄹ" localSheetId="13" hidden="1">{#N/A,#N/A,FALSE,"운반시간"}</definedName>
    <definedName name="ㅓㅗ허ㅗㄹ" localSheetId="14" hidden="1">{#N/A,#N/A,FALSE,"운반시간"}</definedName>
    <definedName name="ㅓㅗ허ㅗㄹ" localSheetId="15" hidden="1">{#N/A,#N/A,FALSE,"운반시간"}</definedName>
    <definedName name="ㅓㅗ허ㅗㄹ" hidden="1">{#N/A,#N/A,FALSE,"운반시간"}</definedName>
    <definedName name="ㅓㅗ허ㅗㅎㄹ" localSheetId="3" hidden="1">{#N/A,#N/A,FALSE,"골재소요량";#N/A,#N/A,FALSE,"골재소요량"}</definedName>
    <definedName name="ㅓㅗ허ㅗㅎㄹ" localSheetId="2" hidden="1">{#N/A,#N/A,FALSE,"골재소요량";#N/A,#N/A,FALSE,"골재소요량"}</definedName>
    <definedName name="ㅓㅗ허ㅗㅎㄹ" localSheetId="4" hidden="1">{#N/A,#N/A,FALSE,"골재소요량";#N/A,#N/A,FALSE,"골재소요량"}</definedName>
    <definedName name="ㅓㅗ허ㅗㅎㄹ" localSheetId="16" hidden="1">{#N/A,#N/A,FALSE,"골재소요량";#N/A,#N/A,FALSE,"골재소요량"}</definedName>
    <definedName name="ㅓㅗ허ㅗㅎㄹ" localSheetId="21" hidden="1">{#N/A,#N/A,FALSE,"골재소요량";#N/A,#N/A,FALSE,"골재소요량"}</definedName>
    <definedName name="ㅓㅗ허ㅗㅎㄹ" localSheetId="5" hidden="1">{#N/A,#N/A,FALSE,"골재소요량";#N/A,#N/A,FALSE,"골재소요량"}</definedName>
    <definedName name="ㅓㅗ허ㅗㅎㄹ" localSheetId="13" hidden="1">{#N/A,#N/A,FALSE,"골재소요량";#N/A,#N/A,FALSE,"골재소요량"}</definedName>
    <definedName name="ㅓㅗ허ㅗㅎㄹ" localSheetId="14" hidden="1">{#N/A,#N/A,FALSE,"골재소요량";#N/A,#N/A,FALSE,"골재소요량"}</definedName>
    <definedName name="ㅓㅗ허ㅗㅎㄹ" localSheetId="15" hidden="1">{#N/A,#N/A,FALSE,"골재소요량";#N/A,#N/A,FALSE,"골재소요량"}</definedName>
    <definedName name="ㅓㅗ허ㅗㅎㄹ" hidden="1">{#N/A,#N/A,FALSE,"골재소요량";#N/A,#N/A,FALSE,"골재소요량"}</definedName>
    <definedName name="ㅓㅗ허ㅗㅎ러" localSheetId="3" hidden="1">{#N/A,#N/A,FALSE,"운반시간"}</definedName>
    <definedName name="ㅓㅗ허ㅗㅎ러" localSheetId="2" hidden="1">{#N/A,#N/A,FALSE,"운반시간"}</definedName>
    <definedName name="ㅓㅗ허ㅗㅎ러" localSheetId="4" hidden="1">{#N/A,#N/A,FALSE,"운반시간"}</definedName>
    <definedName name="ㅓㅗ허ㅗㅎ러" localSheetId="16" hidden="1">{#N/A,#N/A,FALSE,"운반시간"}</definedName>
    <definedName name="ㅓㅗ허ㅗㅎ러" localSheetId="21" hidden="1">{#N/A,#N/A,FALSE,"운반시간"}</definedName>
    <definedName name="ㅓㅗ허ㅗㅎ러" localSheetId="5" hidden="1">{#N/A,#N/A,FALSE,"운반시간"}</definedName>
    <definedName name="ㅓㅗ허ㅗㅎ러" localSheetId="13" hidden="1">{#N/A,#N/A,FALSE,"운반시간"}</definedName>
    <definedName name="ㅓㅗ허ㅗㅎ러" localSheetId="14" hidden="1">{#N/A,#N/A,FALSE,"운반시간"}</definedName>
    <definedName name="ㅓㅗ허ㅗㅎ러" localSheetId="15" hidden="1">{#N/A,#N/A,FALSE,"운반시간"}</definedName>
    <definedName name="ㅓㅗ허ㅗㅎ러" hidden="1">{#N/A,#N/A,FALSE,"운반시간"}</definedName>
    <definedName name="ㅓㅗ헝홍허" localSheetId="3" hidden="1">{#N/A,#N/A,FALSE,"골재소요량";#N/A,#N/A,FALSE,"골재소요량"}</definedName>
    <definedName name="ㅓㅗ헝홍허" localSheetId="2" hidden="1">{#N/A,#N/A,FALSE,"골재소요량";#N/A,#N/A,FALSE,"골재소요량"}</definedName>
    <definedName name="ㅓㅗ헝홍허" localSheetId="4" hidden="1">{#N/A,#N/A,FALSE,"골재소요량";#N/A,#N/A,FALSE,"골재소요량"}</definedName>
    <definedName name="ㅓㅗ헝홍허" localSheetId="16" hidden="1">{#N/A,#N/A,FALSE,"골재소요량";#N/A,#N/A,FALSE,"골재소요량"}</definedName>
    <definedName name="ㅓㅗ헝홍허" localSheetId="21" hidden="1">{#N/A,#N/A,FALSE,"골재소요량";#N/A,#N/A,FALSE,"골재소요량"}</definedName>
    <definedName name="ㅓㅗ헝홍허" localSheetId="5" hidden="1">{#N/A,#N/A,FALSE,"골재소요량";#N/A,#N/A,FALSE,"골재소요량"}</definedName>
    <definedName name="ㅓㅗ헝홍허" localSheetId="13" hidden="1">{#N/A,#N/A,FALSE,"골재소요량";#N/A,#N/A,FALSE,"골재소요량"}</definedName>
    <definedName name="ㅓㅗ헝홍허" localSheetId="14" hidden="1">{#N/A,#N/A,FALSE,"골재소요량";#N/A,#N/A,FALSE,"골재소요량"}</definedName>
    <definedName name="ㅓㅗ헝홍허" localSheetId="15" hidden="1">{#N/A,#N/A,FALSE,"골재소요량";#N/A,#N/A,FALSE,"골재소요량"}</definedName>
    <definedName name="ㅓㅗ헝홍허" hidden="1">{#N/A,#N/A,FALSE,"골재소요량";#N/A,#N/A,FALSE,"골재소요량"}</definedName>
    <definedName name="ㅓㅗ헣ㄹ" localSheetId="3" hidden="1">{#N/A,#N/A,FALSE,"단가표지"}</definedName>
    <definedName name="ㅓㅗ헣ㄹ" localSheetId="2" hidden="1">{#N/A,#N/A,FALSE,"단가표지"}</definedName>
    <definedName name="ㅓㅗ헣ㄹ" localSheetId="4" hidden="1">{#N/A,#N/A,FALSE,"단가표지"}</definedName>
    <definedName name="ㅓㅗ헣ㄹ" localSheetId="16" hidden="1">{#N/A,#N/A,FALSE,"단가표지"}</definedName>
    <definedName name="ㅓㅗ헣ㄹ" localSheetId="21" hidden="1">{#N/A,#N/A,FALSE,"단가표지"}</definedName>
    <definedName name="ㅓㅗ헣ㄹ" localSheetId="5" hidden="1">{#N/A,#N/A,FALSE,"단가표지"}</definedName>
    <definedName name="ㅓㅗ헣ㄹ" localSheetId="13" hidden="1">{#N/A,#N/A,FALSE,"단가표지"}</definedName>
    <definedName name="ㅓㅗ헣ㄹ" localSheetId="14" hidden="1">{#N/A,#N/A,FALSE,"단가표지"}</definedName>
    <definedName name="ㅓㅗ헣ㄹ" localSheetId="15" hidden="1">{#N/A,#N/A,FALSE,"단가표지"}</definedName>
    <definedName name="ㅓㅗ헣ㄹ" hidden="1">{#N/A,#N/A,FALSE,"단가표지"}</definedName>
    <definedName name="ㅓㅗ헣러" localSheetId="3" hidden="1">{#N/A,#N/A,FALSE,"단가표지"}</definedName>
    <definedName name="ㅓㅗ헣러" localSheetId="2" hidden="1">{#N/A,#N/A,FALSE,"단가표지"}</definedName>
    <definedName name="ㅓㅗ헣러" localSheetId="4" hidden="1">{#N/A,#N/A,FALSE,"단가표지"}</definedName>
    <definedName name="ㅓㅗ헣러" localSheetId="16" hidden="1">{#N/A,#N/A,FALSE,"단가표지"}</definedName>
    <definedName name="ㅓㅗ헣러" localSheetId="21" hidden="1">{#N/A,#N/A,FALSE,"단가표지"}</definedName>
    <definedName name="ㅓㅗ헣러" localSheetId="5" hidden="1">{#N/A,#N/A,FALSE,"단가표지"}</definedName>
    <definedName name="ㅓㅗ헣러" localSheetId="13" hidden="1">{#N/A,#N/A,FALSE,"단가표지"}</definedName>
    <definedName name="ㅓㅗ헣러" localSheetId="14" hidden="1">{#N/A,#N/A,FALSE,"단가표지"}</definedName>
    <definedName name="ㅓㅗ헣러" localSheetId="15" hidden="1">{#N/A,#N/A,FALSE,"단가표지"}</definedName>
    <definedName name="ㅓㅗ헣러" hidden="1">{#N/A,#N/A,FALSE,"단가표지"}</definedName>
    <definedName name="ㅓㅗ헣로ㅓ" localSheetId="3" hidden="1">{#N/A,#N/A,FALSE,"조골재"}</definedName>
    <definedName name="ㅓㅗ헣로ㅓ" localSheetId="2" hidden="1">{#N/A,#N/A,FALSE,"조골재"}</definedName>
    <definedName name="ㅓㅗ헣로ㅓ" localSheetId="4" hidden="1">{#N/A,#N/A,FALSE,"조골재"}</definedName>
    <definedName name="ㅓㅗ헣로ㅓ" localSheetId="16" hidden="1">{#N/A,#N/A,FALSE,"조골재"}</definedName>
    <definedName name="ㅓㅗ헣로ㅓ" localSheetId="21" hidden="1">{#N/A,#N/A,FALSE,"조골재"}</definedName>
    <definedName name="ㅓㅗ헣로ㅓ" localSheetId="5" hidden="1">{#N/A,#N/A,FALSE,"조골재"}</definedName>
    <definedName name="ㅓㅗ헣로ㅓ" localSheetId="13" hidden="1">{#N/A,#N/A,FALSE,"조골재"}</definedName>
    <definedName name="ㅓㅗ헣로ㅓ" localSheetId="14" hidden="1">{#N/A,#N/A,FALSE,"조골재"}</definedName>
    <definedName name="ㅓㅗ헣로ㅓ" localSheetId="15" hidden="1">{#N/A,#N/A,FALSE,"조골재"}</definedName>
    <definedName name="ㅓㅗ헣로ㅓ" hidden="1">{#N/A,#N/A,FALSE,"조골재"}</definedName>
    <definedName name="ㅓㅗ헣호ㅓ" localSheetId="3" hidden="1">{#N/A,#N/A,FALSE,"조골재"}</definedName>
    <definedName name="ㅓㅗ헣호ㅓ" localSheetId="2" hidden="1">{#N/A,#N/A,FALSE,"조골재"}</definedName>
    <definedName name="ㅓㅗ헣호ㅓ" localSheetId="4" hidden="1">{#N/A,#N/A,FALSE,"조골재"}</definedName>
    <definedName name="ㅓㅗ헣호ㅓ" localSheetId="16" hidden="1">{#N/A,#N/A,FALSE,"조골재"}</definedName>
    <definedName name="ㅓㅗ헣호ㅓ" localSheetId="21" hidden="1">{#N/A,#N/A,FALSE,"조골재"}</definedName>
    <definedName name="ㅓㅗ헣호ㅓ" localSheetId="5" hidden="1">{#N/A,#N/A,FALSE,"조골재"}</definedName>
    <definedName name="ㅓㅗ헣호ㅓ" localSheetId="13" hidden="1">{#N/A,#N/A,FALSE,"조골재"}</definedName>
    <definedName name="ㅓㅗ헣호ㅓ" localSheetId="14" hidden="1">{#N/A,#N/A,FALSE,"조골재"}</definedName>
    <definedName name="ㅓㅗ헣호ㅓ" localSheetId="15" hidden="1">{#N/A,#N/A,FALSE,"조골재"}</definedName>
    <definedName name="ㅓㅗ헣호ㅓ" hidden="1">{#N/A,#N/A,FALSE,"조골재"}</definedName>
    <definedName name="ㅓㅗ호" localSheetId="3" hidden="1">{#N/A,#N/A,FALSE,"단가표지"}</definedName>
    <definedName name="ㅓㅗ호" localSheetId="2" hidden="1">{#N/A,#N/A,FALSE,"단가표지"}</definedName>
    <definedName name="ㅓㅗ호" localSheetId="4" hidden="1">{#N/A,#N/A,FALSE,"단가표지"}</definedName>
    <definedName name="ㅓㅗ호" localSheetId="16" hidden="1">{#N/A,#N/A,FALSE,"단가표지"}</definedName>
    <definedName name="ㅓㅗ호" localSheetId="21" hidden="1">{#N/A,#N/A,FALSE,"단가표지"}</definedName>
    <definedName name="ㅓㅗ호" localSheetId="5" hidden="1">{#N/A,#N/A,FALSE,"단가표지"}</definedName>
    <definedName name="ㅓㅗ호" localSheetId="13" hidden="1">{#N/A,#N/A,FALSE,"단가표지"}</definedName>
    <definedName name="ㅓㅗ호" localSheetId="14" hidden="1">{#N/A,#N/A,FALSE,"단가표지"}</definedName>
    <definedName name="ㅓㅗ호" localSheetId="15" hidden="1">{#N/A,#N/A,FALSE,"단가표지"}</definedName>
    <definedName name="ㅓㅗ호" hidden="1">{#N/A,#N/A,FALSE,"단가표지"}</definedName>
    <definedName name="ㅓㅗ호ㅓㅗ" localSheetId="3" hidden="1">{#N/A,#N/A,FALSE,"2~8번"}</definedName>
    <definedName name="ㅓㅗ호ㅓㅗ" localSheetId="2" hidden="1">{#N/A,#N/A,FALSE,"2~8번"}</definedName>
    <definedName name="ㅓㅗ호ㅓㅗ" localSheetId="4" hidden="1">{#N/A,#N/A,FALSE,"2~8번"}</definedName>
    <definedName name="ㅓㅗ호ㅓㅗ" localSheetId="16" hidden="1">{#N/A,#N/A,FALSE,"2~8번"}</definedName>
    <definedName name="ㅓㅗ호ㅓㅗ" localSheetId="21" hidden="1">{#N/A,#N/A,FALSE,"2~8번"}</definedName>
    <definedName name="ㅓㅗ호ㅓㅗ" localSheetId="5" hidden="1">{#N/A,#N/A,FALSE,"2~8번"}</definedName>
    <definedName name="ㅓㅗ호ㅓㅗ" localSheetId="13" hidden="1">{#N/A,#N/A,FALSE,"2~8번"}</definedName>
    <definedName name="ㅓㅗ호ㅓㅗ" localSheetId="14" hidden="1">{#N/A,#N/A,FALSE,"2~8번"}</definedName>
    <definedName name="ㅓㅗ호ㅓㅗ" localSheetId="15" hidden="1">{#N/A,#N/A,FALSE,"2~8번"}</definedName>
    <definedName name="ㅓㅗ호ㅓㅗ" hidden="1">{#N/A,#N/A,FALSE,"2~8번"}</definedName>
    <definedName name="ㅓㅗㅗ" localSheetId="3" hidden="1">{#N/A,#N/A,FALSE,"단가표지"}</definedName>
    <definedName name="ㅓㅗㅗ" localSheetId="2" hidden="1">{#N/A,#N/A,FALSE,"단가표지"}</definedName>
    <definedName name="ㅓㅗㅗ" localSheetId="4" hidden="1">{#N/A,#N/A,FALSE,"단가표지"}</definedName>
    <definedName name="ㅓㅗㅗ" localSheetId="16" hidden="1">{#N/A,#N/A,FALSE,"단가표지"}</definedName>
    <definedName name="ㅓㅗㅗ" localSheetId="21" hidden="1">{#N/A,#N/A,FALSE,"단가표지"}</definedName>
    <definedName name="ㅓㅗㅗ" localSheetId="5" hidden="1">{#N/A,#N/A,FALSE,"단가표지"}</definedName>
    <definedName name="ㅓㅗㅗ" localSheetId="13" hidden="1">{#N/A,#N/A,FALSE,"단가표지"}</definedName>
    <definedName name="ㅓㅗㅗ" localSheetId="14" hidden="1">{#N/A,#N/A,FALSE,"단가표지"}</definedName>
    <definedName name="ㅓㅗㅗ" localSheetId="15" hidden="1">{#N/A,#N/A,FALSE,"단가표지"}</definedName>
    <definedName name="ㅓㅗㅗ" hidden="1">{#N/A,#N/A,FALSE,"단가표지"}</definedName>
    <definedName name="ㅓㅗㅗㅗ" localSheetId="3" hidden="1">{#N/A,#N/A,FALSE,"골재소요량";#N/A,#N/A,FALSE,"골재소요량"}</definedName>
    <definedName name="ㅓㅗㅗㅗ" localSheetId="2" hidden="1">{#N/A,#N/A,FALSE,"골재소요량";#N/A,#N/A,FALSE,"골재소요량"}</definedName>
    <definedName name="ㅓㅗㅗㅗ" localSheetId="4" hidden="1">{#N/A,#N/A,FALSE,"골재소요량";#N/A,#N/A,FALSE,"골재소요량"}</definedName>
    <definedName name="ㅓㅗㅗㅗ" localSheetId="16" hidden="1">{#N/A,#N/A,FALSE,"골재소요량";#N/A,#N/A,FALSE,"골재소요량"}</definedName>
    <definedName name="ㅓㅗㅗㅗ" localSheetId="21" hidden="1">{#N/A,#N/A,FALSE,"골재소요량";#N/A,#N/A,FALSE,"골재소요량"}</definedName>
    <definedName name="ㅓㅗㅗㅗ" localSheetId="5" hidden="1">{#N/A,#N/A,FALSE,"골재소요량";#N/A,#N/A,FALSE,"골재소요량"}</definedName>
    <definedName name="ㅓㅗㅗㅗ" localSheetId="13" hidden="1">{#N/A,#N/A,FALSE,"골재소요량";#N/A,#N/A,FALSE,"골재소요량"}</definedName>
    <definedName name="ㅓㅗㅗㅗ" localSheetId="14" hidden="1">{#N/A,#N/A,FALSE,"골재소요량";#N/A,#N/A,FALSE,"골재소요량"}</definedName>
    <definedName name="ㅓㅗㅗㅗ" localSheetId="15" hidden="1">{#N/A,#N/A,FALSE,"골재소요량";#N/A,#N/A,FALSE,"골재소요량"}</definedName>
    <definedName name="ㅓㅗㅗㅗ" hidden="1">{#N/A,#N/A,FALSE,"골재소요량";#N/A,#N/A,FALSE,"골재소요량"}</definedName>
    <definedName name="ㅗㄹㄶ" localSheetId="3" hidden="1">{#N/A,#N/A,FALSE,"조골재"}</definedName>
    <definedName name="ㅗㄹㄶ" localSheetId="2" hidden="1">{#N/A,#N/A,FALSE,"조골재"}</definedName>
    <definedName name="ㅗㄹㄶ" localSheetId="4" hidden="1">{#N/A,#N/A,FALSE,"조골재"}</definedName>
    <definedName name="ㅗㄹㄶ" localSheetId="16" hidden="1">{#N/A,#N/A,FALSE,"조골재"}</definedName>
    <definedName name="ㅗㄹㄶ" localSheetId="21" hidden="1">{#N/A,#N/A,FALSE,"조골재"}</definedName>
    <definedName name="ㅗㄹㄶ" localSheetId="5" hidden="1">{#N/A,#N/A,FALSE,"조골재"}</definedName>
    <definedName name="ㅗㄹㄶ" localSheetId="13" hidden="1">{#N/A,#N/A,FALSE,"조골재"}</definedName>
    <definedName name="ㅗㄹㄶ" localSheetId="14" hidden="1">{#N/A,#N/A,FALSE,"조골재"}</definedName>
    <definedName name="ㅗㄹㄶ" localSheetId="15" hidden="1">{#N/A,#N/A,FALSE,"조골재"}</definedName>
    <definedName name="ㅗㄹㄶ" hidden="1">{#N/A,#N/A,FALSE,"조골재"}</definedName>
    <definedName name="ㅗㅎ" localSheetId="3" hidden="1">{#N/A,#N/A,FALSE,"Sheet1"}</definedName>
    <definedName name="ㅗㅎ" localSheetId="2" hidden="1">{#N/A,#N/A,FALSE,"Sheet1"}</definedName>
    <definedName name="ㅗㅎ" localSheetId="4" hidden="1">{#N/A,#N/A,FALSE,"Sheet1"}</definedName>
    <definedName name="ㅗㅎ" localSheetId="16" hidden="1">{#N/A,#N/A,FALSE,"Sheet1"}</definedName>
    <definedName name="ㅗㅎ" localSheetId="21" hidden="1">{#N/A,#N/A,FALSE,"Sheet1"}</definedName>
    <definedName name="ㅗㅎ" localSheetId="5" hidden="1">{#N/A,#N/A,FALSE,"Sheet1"}</definedName>
    <definedName name="ㅗㅎ" localSheetId="13" hidden="1">{#N/A,#N/A,FALSE,"Sheet1"}</definedName>
    <definedName name="ㅗㅎ" localSheetId="14" hidden="1">{#N/A,#N/A,FALSE,"Sheet1"}</definedName>
    <definedName name="ㅗㅎ" localSheetId="15" hidden="1">{#N/A,#N/A,FALSE,"Sheet1"}</definedName>
    <definedName name="ㅗㅎ" hidden="1">{#N/A,#N/A,FALSE,"Sheet1"}</definedName>
    <definedName name="ㅗㅎㄴ" localSheetId="3" hidden="1">{#N/A,#N/A,FALSE,"골재소요량";#N/A,#N/A,FALSE,"골재소요량"}</definedName>
    <definedName name="ㅗㅎㄴ" localSheetId="2" hidden="1">{#N/A,#N/A,FALSE,"골재소요량";#N/A,#N/A,FALSE,"골재소요량"}</definedName>
    <definedName name="ㅗㅎㄴ" localSheetId="4" hidden="1">{#N/A,#N/A,FALSE,"골재소요량";#N/A,#N/A,FALSE,"골재소요량"}</definedName>
    <definedName name="ㅗㅎㄴ" localSheetId="16" hidden="1">{#N/A,#N/A,FALSE,"골재소요량";#N/A,#N/A,FALSE,"골재소요량"}</definedName>
    <definedName name="ㅗㅎㄴ" localSheetId="21" hidden="1">{#N/A,#N/A,FALSE,"골재소요량";#N/A,#N/A,FALSE,"골재소요량"}</definedName>
    <definedName name="ㅗㅎㄴ" localSheetId="5" hidden="1">{#N/A,#N/A,FALSE,"골재소요량";#N/A,#N/A,FALSE,"골재소요량"}</definedName>
    <definedName name="ㅗㅎㄴ" localSheetId="13" hidden="1">{#N/A,#N/A,FALSE,"골재소요량";#N/A,#N/A,FALSE,"골재소요량"}</definedName>
    <definedName name="ㅗㅎㄴ" localSheetId="14" hidden="1">{#N/A,#N/A,FALSE,"골재소요량";#N/A,#N/A,FALSE,"골재소요량"}</definedName>
    <definedName name="ㅗㅎㄴ" localSheetId="15" hidden="1">{#N/A,#N/A,FALSE,"골재소요량";#N/A,#N/A,FALSE,"골재소요량"}</definedName>
    <definedName name="ㅗㅎㄴ" hidden="1">{#N/A,#N/A,FALSE,"골재소요량";#N/A,#N/A,FALSE,"골재소요량"}</definedName>
    <definedName name="ㅗㅎㄴㄹ" localSheetId="3" hidden="1">{#N/A,#N/A,FALSE,"단가표지"}</definedName>
    <definedName name="ㅗㅎㄴㄹ" localSheetId="2" hidden="1">{#N/A,#N/A,FALSE,"단가표지"}</definedName>
    <definedName name="ㅗㅎㄴㄹ" localSheetId="4" hidden="1">{#N/A,#N/A,FALSE,"단가표지"}</definedName>
    <definedName name="ㅗㅎㄴㄹ" localSheetId="16" hidden="1">{#N/A,#N/A,FALSE,"단가표지"}</definedName>
    <definedName name="ㅗㅎㄴㄹ" localSheetId="21" hidden="1">{#N/A,#N/A,FALSE,"단가표지"}</definedName>
    <definedName name="ㅗㅎㄴㄹ" localSheetId="5" hidden="1">{#N/A,#N/A,FALSE,"단가표지"}</definedName>
    <definedName name="ㅗㅎㄴㄹ" localSheetId="13" hidden="1">{#N/A,#N/A,FALSE,"단가표지"}</definedName>
    <definedName name="ㅗㅎㄴㄹ" localSheetId="14" hidden="1">{#N/A,#N/A,FALSE,"단가표지"}</definedName>
    <definedName name="ㅗㅎㄴㄹ" localSheetId="15" hidden="1">{#N/A,#N/A,FALSE,"단가표지"}</definedName>
    <definedName name="ㅗㅎㄴㄹ" hidden="1">{#N/A,#N/A,FALSE,"단가표지"}</definedName>
    <definedName name="ㅗㅎ로ㅜ" localSheetId="3" hidden="1">{#N/A,#N/A,FALSE,"운반시간"}</definedName>
    <definedName name="ㅗㅎ로ㅜ" localSheetId="2" hidden="1">{#N/A,#N/A,FALSE,"운반시간"}</definedName>
    <definedName name="ㅗㅎ로ㅜ" localSheetId="4" hidden="1">{#N/A,#N/A,FALSE,"운반시간"}</definedName>
    <definedName name="ㅗㅎ로ㅜ" localSheetId="16" hidden="1">{#N/A,#N/A,FALSE,"운반시간"}</definedName>
    <definedName name="ㅗㅎ로ㅜ" localSheetId="21" hidden="1">{#N/A,#N/A,FALSE,"운반시간"}</definedName>
    <definedName name="ㅗㅎ로ㅜ" localSheetId="5" hidden="1">{#N/A,#N/A,FALSE,"운반시간"}</definedName>
    <definedName name="ㅗㅎ로ㅜ" localSheetId="13" hidden="1">{#N/A,#N/A,FALSE,"운반시간"}</definedName>
    <definedName name="ㅗㅎ로ㅜ" localSheetId="14" hidden="1">{#N/A,#N/A,FALSE,"운반시간"}</definedName>
    <definedName name="ㅗㅎ로ㅜ" localSheetId="15" hidden="1">{#N/A,#N/A,FALSE,"운반시간"}</definedName>
    <definedName name="ㅗㅎ로ㅜ" hidden="1">{#N/A,#N/A,FALSE,"운반시간"}</definedName>
    <definedName name="ㅗㅎ론ㄹ" localSheetId="3" hidden="1">{#N/A,#N/A,FALSE,"표지목차"}</definedName>
    <definedName name="ㅗㅎ론ㄹ" localSheetId="2" hidden="1">{#N/A,#N/A,FALSE,"표지목차"}</definedName>
    <definedName name="ㅗㅎ론ㄹ" localSheetId="4" hidden="1">{#N/A,#N/A,FALSE,"표지목차"}</definedName>
    <definedName name="ㅗㅎ론ㄹ" localSheetId="16" hidden="1">{#N/A,#N/A,FALSE,"표지목차"}</definedName>
    <definedName name="ㅗㅎ론ㄹ" localSheetId="21" hidden="1">{#N/A,#N/A,FALSE,"표지목차"}</definedName>
    <definedName name="ㅗㅎ론ㄹ" localSheetId="5" hidden="1">{#N/A,#N/A,FALSE,"표지목차"}</definedName>
    <definedName name="ㅗㅎ론ㄹ" localSheetId="13" hidden="1">{#N/A,#N/A,FALSE,"표지목차"}</definedName>
    <definedName name="ㅗㅎ론ㄹ" localSheetId="14" hidden="1">{#N/A,#N/A,FALSE,"표지목차"}</definedName>
    <definedName name="ㅗㅎ론ㄹ" localSheetId="15" hidden="1">{#N/A,#N/A,FALSE,"표지목차"}</definedName>
    <definedName name="ㅗㅎ론ㄹ" hidden="1">{#N/A,#N/A,FALSE,"표지목차"}</definedName>
    <definedName name="ㅗㅎ롯홋ㄱ" localSheetId="3" hidden="1">{#N/A,#N/A,FALSE,"혼합골재"}</definedName>
    <definedName name="ㅗㅎ롯홋ㄱ" localSheetId="2" hidden="1">{#N/A,#N/A,FALSE,"혼합골재"}</definedName>
    <definedName name="ㅗㅎ롯홋ㄱ" localSheetId="4" hidden="1">{#N/A,#N/A,FALSE,"혼합골재"}</definedName>
    <definedName name="ㅗㅎ롯홋ㄱ" localSheetId="16" hidden="1">{#N/A,#N/A,FALSE,"혼합골재"}</definedName>
    <definedName name="ㅗㅎ롯홋ㄱ" localSheetId="21" hidden="1">{#N/A,#N/A,FALSE,"혼합골재"}</definedName>
    <definedName name="ㅗㅎ롯홋ㄱ" localSheetId="5" hidden="1">{#N/A,#N/A,FALSE,"혼합골재"}</definedName>
    <definedName name="ㅗㅎ롯홋ㄱ" localSheetId="13" hidden="1">{#N/A,#N/A,FALSE,"혼합골재"}</definedName>
    <definedName name="ㅗㅎ롯홋ㄱ" localSheetId="14" hidden="1">{#N/A,#N/A,FALSE,"혼합골재"}</definedName>
    <definedName name="ㅗㅎ롯홋ㄱ" localSheetId="15" hidden="1">{#N/A,#N/A,FALSE,"혼합골재"}</definedName>
    <definedName name="ㅗㅎ롯홋ㄱ" hidden="1">{#N/A,#N/A,FALSE,"혼합골재"}</definedName>
    <definedName name="ㅗ허ㅗ" localSheetId="3" hidden="1">{#N/A,#N/A,FALSE,"단가표지"}</definedName>
    <definedName name="ㅗ허ㅗ" localSheetId="2" hidden="1">{#N/A,#N/A,FALSE,"단가표지"}</definedName>
    <definedName name="ㅗ허ㅗ" localSheetId="4" hidden="1">{#N/A,#N/A,FALSE,"단가표지"}</definedName>
    <definedName name="ㅗ허ㅗ" localSheetId="16" hidden="1">{#N/A,#N/A,FALSE,"단가표지"}</definedName>
    <definedName name="ㅗ허ㅗ" localSheetId="21" hidden="1">{#N/A,#N/A,FALSE,"단가표지"}</definedName>
    <definedName name="ㅗ허ㅗ" localSheetId="5" hidden="1">{#N/A,#N/A,FALSE,"단가표지"}</definedName>
    <definedName name="ㅗ허ㅗ" localSheetId="13" hidden="1">{#N/A,#N/A,FALSE,"단가표지"}</definedName>
    <definedName name="ㅗ허ㅗ" localSheetId="14" hidden="1">{#N/A,#N/A,FALSE,"단가표지"}</definedName>
    <definedName name="ㅗ허ㅗ" localSheetId="15" hidden="1">{#N/A,#N/A,FALSE,"단가표지"}</definedName>
    <definedName name="ㅗ허ㅗ" hidden="1">{#N/A,#N/A,FALSE,"단가표지"}</definedName>
    <definedName name="ㅗ호" localSheetId="3" hidden="1">{#N/A,#N/A,FALSE,"단가표지"}</definedName>
    <definedName name="ㅗ호" localSheetId="2" hidden="1">{#N/A,#N/A,FALSE,"단가표지"}</definedName>
    <definedName name="ㅗ호" localSheetId="4" hidden="1">{#N/A,#N/A,FALSE,"단가표지"}</definedName>
    <definedName name="ㅗ호" localSheetId="16" hidden="1">{#N/A,#N/A,FALSE,"단가표지"}</definedName>
    <definedName name="ㅗ호" localSheetId="21" hidden="1">{#N/A,#N/A,FALSE,"단가표지"}</definedName>
    <definedName name="ㅗ호" localSheetId="5" hidden="1">{#N/A,#N/A,FALSE,"단가표지"}</definedName>
    <definedName name="ㅗ호" localSheetId="13" hidden="1">{#N/A,#N/A,FALSE,"단가표지"}</definedName>
    <definedName name="ㅗ호" localSheetId="14" hidden="1">{#N/A,#N/A,FALSE,"단가표지"}</definedName>
    <definedName name="ㅗ호" localSheetId="15" hidden="1">{#N/A,#N/A,FALSE,"단가표지"}</definedName>
    <definedName name="ㅗ호" hidden="1">{#N/A,#N/A,FALSE,"단가표지"}</definedName>
    <definedName name="ㅗ홓ㅎ로" localSheetId="3" hidden="1">{"'장비'!$A$3:$M$12"}</definedName>
    <definedName name="ㅗ홓ㅎ로" localSheetId="2" hidden="1">{"'장비'!$A$3:$M$12"}</definedName>
    <definedName name="ㅗ홓ㅎ로" localSheetId="4" hidden="1">{"'장비'!$A$3:$M$12"}</definedName>
    <definedName name="ㅗ홓ㅎ로" localSheetId="16" hidden="1">{"'장비'!$A$3:$M$12"}</definedName>
    <definedName name="ㅗ홓ㅎ로" localSheetId="21" hidden="1">{"'장비'!$A$3:$M$12"}</definedName>
    <definedName name="ㅗ홓ㅎ로" localSheetId="5" hidden="1">{"'장비'!$A$3:$M$12"}</definedName>
    <definedName name="ㅗ홓ㅎ로" localSheetId="13" hidden="1">{"'장비'!$A$3:$M$12"}</definedName>
    <definedName name="ㅗ홓ㅎ로" localSheetId="14" hidden="1">{"'장비'!$A$3:$M$12"}</definedName>
    <definedName name="ㅗ홓ㅎ로" localSheetId="15" hidden="1">{"'장비'!$A$3:$M$12"}</definedName>
    <definedName name="ㅗ홓ㅎ로" hidden="1">{"'장비'!$A$3:$M$12"}</definedName>
    <definedName name="ㅗㅓ쇼ㅓㅕㄷ쇼ㅓㅕㄷㅅ" localSheetId="3" hidden="1">{#N/A,#N/A,FALSE,"단가표지"}</definedName>
    <definedName name="ㅗㅓ쇼ㅓㅕㄷ쇼ㅓㅕㄷㅅ" localSheetId="2" hidden="1">{#N/A,#N/A,FALSE,"단가표지"}</definedName>
    <definedName name="ㅗㅓ쇼ㅓㅕㄷ쇼ㅓㅕㄷㅅ" localSheetId="4" hidden="1">{#N/A,#N/A,FALSE,"단가표지"}</definedName>
    <definedName name="ㅗㅓ쇼ㅓㅕㄷ쇼ㅓㅕㄷㅅ" localSheetId="16" hidden="1">{#N/A,#N/A,FALSE,"단가표지"}</definedName>
    <definedName name="ㅗㅓ쇼ㅓㅕㄷ쇼ㅓㅕㄷㅅ" localSheetId="21" hidden="1">{#N/A,#N/A,FALSE,"단가표지"}</definedName>
    <definedName name="ㅗㅓ쇼ㅓㅕㄷ쇼ㅓㅕㄷㅅ" localSheetId="5" hidden="1">{#N/A,#N/A,FALSE,"단가표지"}</definedName>
    <definedName name="ㅗㅓ쇼ㅓㅕㄷ쇼ㅓㅕㄷㅅ" localSheetId="13" hidden="1">{#N/A,#N/A,FALSE,"단가표지"}</definedName>
    <definedName name="ㅗㅓ쇼ㅓㅕㄷ쇼ㅓㅕㄷㅅ" localSheetId="14" hidden="1">{#N/A,#N/A,FALSE,"단가표지"}</definedName>
    <definedName name="ㅗㅓ쇼ㅓㅕㄷ쇼ㅓㅕㄷㅅ" localSheetId="15" hidden="1">{#N/A,#N/A,FALSE,"단가표지"}</definedName>
    <definedName name="ㅗㅓ쇼ㅓㅕㄷ쇼ㅓㅕㄷㅅ" hidden="1">{#N/A,#N/A,FALSE,"단가표지"}</definedName>
    <definedName name="ㅗㅓㅎ로ㅓㅎㄹ" localSheetId="3" hidden="1">{#N/A,#N/A,FALSE,"표지목차"}</definedName>
    <definedName name="ㅗㅓㅎ로ㅓㅎㄹ" localSheetId="2" hidden="1">{#N/A,#N/A,FALSE,"표지목차"}</definedName>
    <definedName name="ㅗㅓㅎ로ㅓㅎㄹ" localSheetId="4" hidden="1">{#N/A,#N/A,FALSE,"표지목차"}</definedName>
    <definedName name="ㅗㅓㅎ로ㅓㅎㄹ" localSheetId="16" hidden="1">{#N/A,#N/A,FALSE,"표지목차"}</definedName>
    <definedName name="ㅗㅓㅎ로ㅓㅎㄹ" localSheetId="21" hidden="1">{#N/A,#N/A,FALSE,"표지목차"}</definedName>
    <definedName name="ㅗㅓㅎ로ㅓㅎㄹ" localSheetId="5" hidden="1">{#N/A,#N/A,FALSE,"표지목차"}</definedName>
    <definedName name="ㅗㅓㅎ로ㅓㅎㄹ" localSheetId="13" hidden="1">{#N/A,#N/A,FALSE,"표지목차"}</definedName>
    <definedName name="ㅗㅓㅎ로ㅓㅎㄹ" localSheetId="14" hidden="1">{#N/A,#N/A,FALSE,"표지목차"}</definedName>
    <definedName name="ㅗㅓㅎ로ㅓㅎㄹ" localSheetId="15" hidden="1">{#N/A,#N/A,FALSE,"표지목차"}</definedName>
    <definedName name="ㅗㅓㅎ로ㅓㅎㄹ" hidden="1">{#N/A,#N/A,FALSE,"표지목차"}</definedName>
    <definedName name="ㅗㅗ" localSheetId="3" hidden="1">{#N/A,#N/A,TRUE,"토적및재료집계";#N/A,#N/A,TRUE,"토적및재료집계";#N/A,#N/A,TRUE,"단위량"}</definedName>
    <definedName name="ㅗㅗ" localSheetId="2" hidden="1">{#N/A,#N/A,TRUE,"토적및재료집계";#N/A,#N/A,TRUE,"토적및재료집계";#N/A,#N/A,TRUE,"단위량"}</definedName>
    <definedName name="ㅗㅗ" localSheetId="4" hidden="1">{#N/A,#N/A,TRUE,"토적및재료집계";#N/A,#N/A,TRUE,"토적및재료집계";#N/A,#N/A,TRUE,"단위량"}</definedName>
    <definedName name="ㅗㅗ" localSheetId="16" hidden="1">{#N/A,#N/A,TRUE,"토적및재료집계";#N/A,#N/A,TRUE,"토적및재료집계";#N/A,#N/A,TRUE,"단위량"}</definedName>
    <definedName name="ㅗㅗ" localSheetId="21" hidden="1">{#N/A,#N/A,TRUE,"토적및재료집계";#N/A,#N/A,TRUE,"토적및재료집계";#N/A,#N/A,TRUE,"단위량"}</definedName>
    <definedName name="ㅗㅗ" localSheetId="5" hidden="1">{#N/A,#N/A,TRUE,"토적및재료집계";#N/A,#N/A,TRUE,"토적및재료집계";#N/A,#N/A,TRUE,"단위량"}</definedName>
    <definedName name="ㅗㅗ" localSheetId="13" hidden="1">{#N/A,#N/A,TRUE,"토적및재료집계";#N/A,#N/A,TRUE,"토적및재료집계";#N/A,#N/A,TRUE,"단위량"}</definedName>
    <definedName name="ㅗㅗ" localSheetId="14" hidden="1">{#N/A,#N/A,TRUE,"토적및재료집계";#N/A,#N/A,TRUE,"토적및재료집계";#N/A,#N/A,TRUE,"단위량"}</definedName>
    <definedName name="ㅗㅗ" localSheetId="15" hidden="1">{#N/A,#N/A,TRUE,"토적및재료집계";#N/A,#N/A,TRUE,"토적및재료집계";#N/A,#N/A,TRUE,"단위량"}</definedName>
    <definedName name="ㅗㅗ" hidden="1">{#N/A,#N/A,TRUE,"토적및재료집계";#N/A,#N/A,TRUE,"토적및재료집계";#N/A,#N/A,TRUE,"단위량"}</definedName>
    <definedName name="ㅗㅗㅗ" hidden="1">#REF!</definedName>
    <definedName name="ㅗㅗㅗㅗㅗ" localSheetId="3" hidden="1">{"'장비'!$A$3:$M$12"}</definedName>
    <definedName name="ㅗㅗㅗㅗㅗ" localSheetId="2" hidden="1">{"'장비'!$A$3:$M$12"}</definedName>
    <definedName name="ㅗㅗㅗㅗㅗ" localSheetId="4" hidden="1">{"'장비'!$A$3:$M$12"}</definedName>
    <definedName name="ㅗㅗㅗㅗㅗ" localSheetId="16" hidden="1">{"'장비'!$A$3:$M$12"}</definedName>
    <definedName name="ㅗㅗㅗㅗㅗ" localSheetId="21" hidden="1">{"'장비'!$A$3:$M$12"}</definedName>
    <definedName name="ㅗㅗㅗㅗㅗ" localSheetId="5" hidden="1">{"'장비'!$A$3:$M$12"}</definedName>
    <definedName name="ㅗㅗㅗㅗㅗ" localSheetId="13" hidden="1">{"'장비'!$A$3:$M$12"}</definedName>
    <definedName name="ㅗㅗㅗㅗㅗ" localSheetId="14" hidden="1">{"'장비'!$A$3:$M$12"}</definedName>
    <definedName name="ㅗㅗㅗㅗㅗ" localSheetId="15" hidden="1">{"'장비'!$A$3:$M$12"}</definedName>
    <definedName name="ㅗㅗㅗㅗㅗ" hidden="1">{"'장비'!$A$3:$M$12"}</definedName>
    <definedName name="ㅗㅠㅍ" localSheetId="3" hidden="1">{#N/A,#N/A,FALSE,"혼합골재"}</definedName>
    <definedName name="ㅗㅠㅍ" localSheetId="2" hidden="1">{#N/A,#N/A,FALSE,"혼합골재"}</definedName>
    <definedName name="ㅗㅠㅍ" localSheetId="4" hidden="1">{#N/A,#N/A,FALSE,"혼합골재"}</definedName>
    <definedName name="ㅗㅠㅍ" localSheetId="16" hidden="1">{#N/A,#N/A,FALSE,"혼합골재"}</definedName>
    <definedName name="ㅗㅠㅍ" localSheetId="21" hidden="1">{#N/A,#N/A,FALSE,"혼합골재"}</definedName>
    <definedName name="ㅗㅠㅍ" localSheetId="5" hidden="1">{#N/A,#N/A,FALSE,"혼합골재"}</definedName>
    <definedName name="ㅗㅠㅍ" localSheetId="13" hidden="1">{#N/A,#N/A,FALSE,"혼합골재"}</definedName>
    <definedName name="ㅗㅠㅍ" localSheetId="14" hidden="1">{#N/A,#N/A,FALSE,"혼합골재"}</definedName>
    <definedName name="ㅗㅠㅍ" localSheetId="15" hidden="1">{#N/A,#N/A,FALSE,"혼합골재"}</definedName>
    <definedName name="ㅗㅠㅍ" hidden="1">{#N/A,#N/A,FALSE,"혼합골재"}</definedName>
    <definedName name="ㅘ" localSheetId="3" hidden="1">{"'Sheet1'!$L$16"}</definedName>
    <definedName name="ㅘ" localSheetId="2" hidden="1">{"'Sheet1'!$L$16"}</definedName>
    <definedName name="ㅘ" localSheetId="4" hidden="1">{"'Sheet1'!$L$16"}</definedName>
    <definedName name="ㅘ" localSheetId="16" hidden="1">{"'Sheet1'!$L$16"}</definedName>
    <definedName name="ㅘ" localSheetId="21" hidden="1">{"'Sheet1'!$L$16"}</definedName>
    <definedName name="ㅘ" localSheetId="5" hidden="1">{"'Sheet1'!$L$16"}</definedName>
    <definedName name="ㅘ" localSheetId="13" hidden="1">{"'Sheet1'!$L$16"}</definedName>
    <definedName name="ㅘ" localSheetId="14" hidden="1">{"'Sheet1'!$L$16"}</definedName>
    <definedName name="ㅘ" localSheetId="15" hidden="1">{"'Sheet1'!$L$16"}</definedName>
    <definedName name="ㅘ" hidden="1">{"'Sheet1'!$L$16"}</definedName>
    <definedName name="ㅛ" localSheetId="3" hidden="1">{"'장비'!$A$3:$M$12"}</definedName>
    <definedName name="ㅛ" localSheetId="2" hidden="1">{"'장비'!$A$3:$M$12"}</definedName>
    <definedName name="ㅛ" localSheetId="4" hidden="1">{"'장비'!$A$3:$M$12"}</definedName>
    <definedName name="ㅛ" localSheetId="16" hidden="1">{"'장비'!$A$3:$M$12"}</definedName>
    <definedName name="ㅛ" localSheetId="21" hidden="1">{"'장비'!$A$3:$M$12"}</definedName>
    <definedName name="ㅛ" localSheetId="5" hidden="1">{"'장비'!$A$3:$M$12"}</definedName>
    <definedName name="ㅛ" localSheetId="13" hidden="1">{"'장비'!$A$3:$M$12"}</definedName>
    <definedName name="ㅛ" localSheetId="14" hidden="1">{"'장비'!$A$3:$M$12"}</definedName>
    <definedName name="ㅛ" localSheetId="15" hidden="1">{"'장비'!$A$3:$M$12"}</definedName>
    <definedName name="ㅛ" hidden="1">{"'장비'!$A$3:$M$12"}</definedName>
    <definedName name="ㅛㅛㅛ" localSheetId="3" hidden="1">{"'장비'!$A$3:$M$12"}</definedName>
    <definedName name="ㅛㅛㅛ" localSheetId="2" hidden="1">{"'장비'!$A$3:$M$12"}</definedName>
    <definedName name="ㅛㅛㅛ" localSheetId="4" hidden="1">{"'장비'!$A$3:$M$12"}</definedName>
    <definedName name="ㅛㅛㅛ" localSheetId="16" hidden="1">{"'장비'!$A$3:$M$12"}</definedName>
    <definedName name="ㅛㅛㅛ" localSheetId="21" hidden="1">{"'장비'!$A$3:$M$12"}</definedName>
    <definedName name="ㅛㅛㅛ" localSheetId="5" hidden="1">{"'장비'!$A$3:$M$12"}</definedName>
    <definedName name="ㅛㅛㅛ" localSheetId="13" hidden="1">{"'장비'!$A$3:$M$12"}</definedName>
    <definedName name="ㅛㅛㅛ" localSheetId="14" hidden="1">{"'장비'!$A$3:$M$12"}</definedName>
    <definedName name="ㅛㅛㅛ" localSheetId="15" hidden="1">{"'장비'!$A$3:$M$12"}</definedName>
    <definedName name="ㅛㅛㅛ" hidden="1">{"'장비'!$A$3:$M$12"}</definedName>
    <definedName name="ㅜ" localSheetId="3" hidden="1">{#N/A,#N/A,FALSE,"CCTV"}</definedName>
    <definedName name="ㅜ" localSheetId="2" hidden="1">{#N/A,#N/A,FALSE,"CCTV"}</definedName>
    <definedName name="ㅜ" localSheetId="4" hidden="1">{#N/A,#N/A,FALSE,"CCTV"}</definedName>
    <definedName name="ㅜ" localSheetId="16" hidden="1">{#N/A,#N/A,FALSE,"CCTV"}</definedName>
    <definedName name="ㅜ" localSheetId="21" hidden="1">{#N/A,#N/A,FALSE,"CCTV"}</definedName>
    <definedName name="ㅜ" localSheetId="5" hidden="1">{#N/A,#N/A,FALSE,"CCTV"}</definedName>
    <definedName name="ㅜ" localSheetId="13" hidden="1">{#N/A,#N/A,FALSE,"CCTV"}</definedName>
    <definedName name="ㅜ" localSheetId="14" hidden="1">{#N/A,#N/A,FALSE,"CCTV"}</definedName>
    <definedName name="ㅜ" localSheetId="15" hidden="1">{#N/A,#N/A,FALSE,"CCTV"}</definedName>
    <definedName name="ㅜ" hidden="1">{#N/A,#N/A,FALSE,"CCTV"}</definedName>
    <definedName name="ㅜㄴㄱ" localSheetId="3" hidden="1">{#N/A,#N/A,FALSE,"운반시간"}</definedName>
    <definedName name="ㅜㄴㄱ" localSheetId="2" hidden="1">{#N/A,#N/A,FALSE,"운반시간"}</definedName>
    <definedName name="ㅜㄴㄱ" localSheetId="4" hidden="1">{#N/A,#N/A,FALSE,"운반시간"}</definedName>
    <definedName name="ㅜㄴㄱ" localSheetId="16" hidden="1">{#N/A,#N/A,FALSE,"운반시간"}</definedName>
    <definedName name="ㅜㄴㄱ" localSheetId="21" hidden="1">{#N/A,#N/A,FALSE,"운반시간"}</definedName>
    <definedName name="ㅜㄴㄱ" localSheetId="5" hidden="1">{#N/A,#N/A,FALSE,"운반시간"}</definedName>
    <definedName name="ㅜㄴㄱ" localSheetId="13" hidden="1">{#N/A,#N/A,FALSE,"운반시간"}</definedName>
    <definedName name="ㅜㄴㄱ" localSheetId="14" hidden="1">{#N/A,#N/A,FALSE,"운반시간"}</definedName>
    <definedName name="ㅜㄴㄱ" localSheetId="15" hidden="1">{#N/A,#N/A,FALSE,"운반시간"}</definedName>
    <definedName name="ㅜㄴㄱ" hidden="1">{#N/A,#N/A,FALSE,"운반시간"}</definedName>
    <definedName name="ㅜㄹ윤" localSheetId="3" hidden="1">{#N/A,#N/A,FALSE,"단가표지"}</definedName>
    <definedName name="ㅜㄹ윤" localSheetId="2" hidden="1">{#N/A,#N/A,FALSE,"단가표지"}</definedName>
    <definedName name="ㅜㄹ윤" localSheetId="4" hidden="1">{#N/A,#N/A,FALSE,"단가표지"}</definedName>
    <definedName name="ㅜㄹ윤" localSheetId="16" hidden="1">{#N/A,#N/A,FALSE,"단가표지"}</definedName>
    <definedName name="ㅜㄹ윤" localSheetId="21" hidden="1">{#N/A,#N/A,FALSE,"단가표지"}</definedName>
    <definedName name="ㅜㄹ윤" localSheetId="5" hidden="1">{#N/A,#N/A,FALSE,"단가표지"}</definedName>
    <definedName name="ㅜㄹ윤" localSheetId="13" hidden="1">{#N/A,#N/A,FALSE,"단가표지"}</definedName>
    <definedName name="ㅜㄹ윤" localSheetId="14" hidden="1">{#N/A,#N/A,FALSE,"단가표지"}</definedName>
    <definedName name="ㅜㄹ윤" localSheetId="15" hidden="1">{#N/A,#N/A,FALSE,"단가표지"}</definedName>
    <definedName name="ㅜㄹ윤" hidden="1">{#N/A,#N/A,FALSE,"단가표지"}</definedName>
    <definedName name="ㅜㅊㅍ" localSheetId="3" hidden="1">{#N/A,#N/A,FALSE,"표지목차"}</definedName>
    <definedName name="ㅜㅊㅍ" localSheetId="2" hidden="1">{#N/A,#N/A,FALSE,"표지목차"}</definedName>
    <definedName name="ㅜㅊㅍ" localSheetId="4" hidden="1">{#N/A,#N/A,FALSE,"표지목차"}</definedName>
    <definedName name="ㅜㅊㅍ" localSheetId="16" hidden="1">{#N/A,#N/A,FALSE,"표지목차"}</definedName>
    <definedName name="ㅜㅊㅍ" localSheetId="21" hidden="1">{#N/A,#N/A,FALSE,"표지목차"}</definedName>
    <definedName name="ㅜㅊㅍ" localSheetId="5" hidden="1">{#N/A,#N/A,FALSE,"표지목차"}</definedName>
    <definedName name="ㅜㅊㅍ" localSheetId="13" hidden="1">{#N/A,#N/A,FALSE,"표지목차"}</definedName>
    <definedName name="ㅜㅊㅍ" localSheetId="14" hidden="1">{#N/A,#N/A,FALSE,"표지목차"}</definedName>
    <definedName name="ㅜㅊㅍ" localSheetId="15" hidden="1">{#N/A,#N/A,FALSE,"표지목차"}</definedName>
    <definedName name="ㅜㅊㅍ" hidden="1">{#N/A,#N/A,FALSE,"표지목차"}</definedName>
    <definedName name="ㅜㅋㅊㅍ" localSheetId="3" hidden="1">{#N/A,#N/A,FALSE,"조골재"}</definedName>
    <definedName name="ㅜㅋㅊㅍ" localSheetId="2" hidden="1">{#N/A,#N/A,FALSE,"조골재"}</definedName>
    <definedName name="ㅜㅋㅊㅍ" localSheetId="4" hidden="1">{#N/A,#N/A,FALSE,"조골재"}</definedName>
    <definedName name="ㅜㅋㅊㅍ" localSheetId="16" hidden="1">{#N/A,#N/A,FALSE,"조골재"}</definedName>
    <definedName name="ㅜㅋㅊㅍ" localSheetId="21" hidden="1">{#N/A,#N/A,FALSE,"조골재"}</definedName>
    <definedName name="ㅜㅋㅊㅍ" localSheetId="5" hidden="1">{#N/A,#N/A,FALSE,"조골재"}</definedName>
    <definedName name="ㅜㅋㅊㅍ" localSheetId="13" hidden="1">{#N/A,#N/A,FALSE,"조골재"}</definedName>
    <definedName name="ㅜㅋㅊㅍ" localSheetId="14" hidden="1">{#N/A,#N/A,FALSE,"조골재"}</definedName>
    <definedName name="ㅜㅋㅊㅍ" localSheetId="15" hidden="1">{#N/A,#N/A,FALSE,"조골재"}</definedName>
    <definedName name="ㅜㅋㅊㅍ" hidden="1">{#N/A,#N/A,FALSE,"조골재"}</definedName>
    <definedName name="ㅜㅍ추ㅠ" localSheetId="3" hidden="1">{#N/A,#N/A,FALSE,"혼합골재"}</definedName>
    <definedName name="ㅜㅍ추ㅠ" localSheetId="2" hidden="1">{#N/A,#N/A,FALSE,"혼합골재"}</definedName>
    <definedName name="ㅜㅍ추ㅠ" localSheetId="4" hidden="1">{#N/A,#N/A,FALSE,"혼합골재"}</definedName>
    <definedName name="ㅜㅍ추ㅠ" localSheetId="16" hidden="1">{#N/A,#N/A,FALSE,"혼합골재"}</definedName>
    <definedName name="ㅜㅍ추ㅠ" localSheetId="21" hidden="1">{#N/A,#N/A,FALSE,"혼합골재"}</definedName>
    <definedName name="ㅜㅍ추ㅠ" localSheetId="5" hidden="1">{#N/A,#N/A,FALSE,"혼합골재"}</definedName>
    <definedName name="ㅜㅍ추ㅠ" localSheetId="13" hidden="1">{#N/A,#N/A,FALSE,"혼합골재"}</definedName>
    <definedName name="ㅜㅍ추ㅠ" localSheetId="14" hidden="1">{#N/A,#N/A,FALSE,"혼합골재"}</definedName>
    <definedName name="ㅜㅍ추ㅠ" localSheetId="15" hidden="1">{#N/A,#N/A,FALSE,"혼합골재"}</definedName>
    <definedName name="ㅜㅍ추ㅠ" hidden="1">{#N/A,#N/A,FALSE,"혼합골재"}</definedName>
    <definedName name="ㅜㅎㄴ" localSheetId="3" hidden="1">{#N/A,#N/A,FALSE,"골재소요량";#N/A,#N/A,FALSE,"골재소요량"}</definedName>
    <definedName name="ㅜㅎㄴ" localSheetId="2" hidden="1">{#N/A,#N/A,FALSE,"골재소요량";#N/A,#N/A,FALSE,"골재소요량"}</definedName>
    <definedName name="ㅜㅎㄴ" localSheetId="4" hidden="1">{#N/A,#N/A,FALSE,"골재소요량";#N/A,#N/A,FALSE,"골재소요량"}</definedName>
    <definedName name="ㅜㅎㄴ" localSheetId="16" hidden="1">{#N/A,#N/A,FALSE,"골재소요량";#N/A,#N/A,FALSE,"골재소요량"}</definedName>
    <definedName name="ㅜㅎㄴ" localSheetId="21" hidden="1">{#N/A,#N/A,FALSE,"골재소요량";#N/A,#N/A,FALSE,"골재소요량"}</definedName>
    <definedName name="ㅜㅎㄴ" localSheetId="5" hidden="1">{#N/A,#N/A,FALSE,"골재소요량";#N/A,#N/A,FALSE,"골재소요량"}</definedName>
    <definedName name="ㅜㅎㄴ" localSheetId="13" hidden="1">{#N/A,#N/A,FALSE,"골재소요량";#N/A,#N/A,FALSE,"골재소요량"}</definedName>
    <definedName name="ㅜㅎㄴ" localSheetId="14" hidden="1">{#N/A,#N/A,FALSE,"골재소요량";#N/A,#N/A,FALSE,"골재소요량"}</definedName>
    <definedName name="ㅜㅎㄴ" localSheetId="15" hidden="1">{#N/A,#N/A,FALSE,"골재소요량";#N/A,#N/A,FALSE,"골재소요량"}</definedName>
    <definedName name="ㅜㅎㄴ" hidden="1">{#N/A,#N/A,FALSE,"골재소요량";#N/A,#N/A,FALSE,"골재소요량"}</definedName>
    <definedName name="ㅜㅎㅅㄱㄴ" localSheetId="3" hidden="1">{#N/A,#N/A,FALSE,"단가표지"}</definedName>
    <definedName name="ㅜㅎㅅㄱㄴ" localSheetId="2" hidden="1">{#N/A,#N/A,FALSE,"단가표지"}</definedName>
    <definedName name="ㅜㅎㅅㄱㄴ" localSheetId="4" hidden="1">{#N/A,#N/A,FALSE,"단가표지"}</definedName>
    <definedName name="ㅜㅎㅅㄱㄴ" localSheetId="16" hidden="1">{#N/A,#N/A,FALSE,"단가표지"}</definedName>
    <definedName name="ㅜㅎㅅㄱㄴ" localSheetId="21" hidden="1">{#N/A,#N/A,FALSE,"단가표지"}</definedName>
    <definedName name="ㅜㅎㅅㄱㄴ" localSheetId="5" hidden="1">{#N/A,#N/A,FALSE,"단가표지"}</definedName>
    <definedName name="ㅜㅎㅅㄱㄴ" localSheetId="13" hidden="1">{#N/A,#N/A,FALSE,"단가표지"}</definedName>
    <definedName name="ㅜㅎㅅㄱㄴ" localSheetId="14" hidden="1">{#N/A,#N/A,FALSE,"단가표지"}</definedName>
    <definedName name="ㅜㅎㅅㄱㄴ" localSheetId="15" hidden="1">{#N/A,#N/A,FALSE,"단가표지"}</definedName>
    <definedName name="ㅜㅎㅅㄱㄴ" hidden="1">{#N/A,#N/A,FALSE,"단가표지"}</definedName>
    <definedName name="ㅜㅗㅇㅎㅌ" localSheetId="3" hidden="1">{#N/A,#N/A,FALSE,"단가표지"}</definedName>
    <definedName name="ㅜㅗㅇㅎㅌ" localSheetId="2" hidden="1">{#N/A,#N/A,FALSE,"단가표지"}</definedName>
    <definedName name="ㅜㅗㅇㅎㅌ" localSheetId="4" hidden="1">{#N/A,#N/A,FALSE,"단가표지"}</definedName>
    <definedName name="ㅜㅗㅇㅎㅌ" localSheetId="16" hidden="1">{#N/A,#N/A,FALSE,"단가표지"}</definedName>
    <definedName name="ㅜㅗㅇㅎㅌ" localSheetId="21" hidden="1">{#N/A,#N/A,FALSE,"단가표지"}</definedName>
    <definedName name="ㅜㅗㅇㅎㅌ" localSheetId="5" hidden="1">{#N/A,#N/A,FALSE,"단가표지"}</definedName>
    <definedName name="ㅜㅗㅇㅎㅌ" localSheetId="13" hidden="1">{#N/A,#N/A,FALSE,"단가표지"}</definedName>
    <definedName name="ㅜㅗㅇㅎㅌ" localSheetId="14" hidden="1">{#N/A,#N/A,FALSE,"단가표지"}</definedName>
    <definedName name="ㅜㅗㅇㅎㅌ" localSheetId="15" hidden="1">{#N/A,#N/A,FALSE,"단가표지"}</definedName>
    <definedName name="ㅜㅗㅇㅎㅌ" hidden="1">{#N/A,#N/A,FALSE,"단가표지"}</definedName>
    <definedName name="ㅜㅗㅇ훟" localSheetId="3" hidden="1">{#N/A,#N/A,FALSE,"단가표지"}</definedName>
    <definedName name="ㅜㅗㅇ훟" localSheetId="2" hidden="1">{#N/A,#N/A,FALSE,"단가표지"}</definedName>
    <definedName name="ㅜㅗㅇ훟" localSheetId="4" hidden="1">{#N/A,#N/A,FALSE,"단가표지"}</definedName>
    <definedName name="ㅜㅗㅇ훟" localSheetId="16" hidden="1">{#N/A,#N/A,FALSE,"단가표지"}</definedName>
    <definedName name="ㅜㅗㅇ훟" localSheetId="21" hidden="1">{#N/A,#N/A,FALSE,"단가표지"}</definedName>
    <definedName name="ㅜㅗㅇ훟" localSheetId="5" hidden="1">{#N/A,#N/A,FALSE,"단가표지"}</definedName>
    <definedName name="ㅜㅗㅇ훟" localSheetId="13" hidden="1">{#N/A,#N/A,FALSE,"단가표지"}</definedName>
    <definedName name="ㅜㅗㅇ훟" localSheetId="14" hidden="1">{#N/A,#N/A,FALSE,"단가표지"}</definedName>
    <definedName name="ㅜㅗㅇ훟" localSheetId="15" hidden="1">{#N/A,#N/A,FALSE,"단가표지"}</definedName>
    <definedName name="ㅜㅗㅇ훟" hidden="1">{#N/A,#N/A,FALSE,"단가표지"}</definedName>
    <definedName name="ㅜㅗㅗㅗㅇㅎ" localSheetId="3" hidden="1">{#N/A,#N/A,FALSE,"운반시간"}</definedName>
    <definedName name="ㅜㅗㅗㅗㅇㅎ" localSheetId="2" hidden="1">{#N/A,#N/A,FALSE,"운반시간"}</definedName>
    <definedName name="ㅜㅗㅗㅗㅇㅎ" localSheetId="4" hidden="1">{#N/A,#N/A,FALSE,"운반시간"}</definedName>
    <definedName name="ㅜㅗㅗㅗㅇㅎ" localSheetId="16" hidden="1">{#N/A,#N/A,FALSE,"운반시간"}</definedName>
    <definedName name="ㅜㅗㅗㅗㅇㅎ" localSheetId="21" hidden="1">{#N/A,#N/A,FALSE,"운반시간"}</definedName>
    <definedName name="ㅜㅗㅗㅗㅇㅎ" localSheetId="5" hidden="1">{#N/A,#N/A,FALSE,"운반시간"}</definedName>
    <definedName name="ㅜㅗㅗㅗㅇㅎ" localSheetId="13" hidden="1">{#N/A,#N/A,FALSE,"운반시간"}</definedName>
    <definedName name="ㅜㅗㅗㅗㅇㅎ" localSheetId="14" hidden="1">{#N/A,#N/A,FALSE,"운반시간"}</definedName>
    <definedName name="ㅜㅗㅗㅗㅇㅎ" localSheetId="15" hidden="1">{#N/A,#N/A,FALSE,"운반시간"}</definedName>
    <definedName name="ㅜㅗㅗㅗㅇㅎ" hidden="1">{#N/A,#N/A,FALSE,"운반시간"}</definedName>
    <definedName name="ㅜㅠ푸" localSheetId="3" hidden="1">{#N/A,#N/A,FALSE,"운반시간"}</definedName>
    <definedName name="ㅜㅠ푸" localSheetId="2" hidden="1">{#N/A,#N/A,FALSE,"운반시간"}</definedName>
    <definedName name="ㅜㅠ푸" localSheetId="4" hidden="1">{#N/A,#N/A,FALSE,"운반시간"}</definedName>
    <definedName name="ㅜㅠ푸" localSheetId="16" hidden="1">{#N/A,#N/A,FALSE,"운반시간"}</definedName>
    <definedName name="ㅜㅠ푸" localSheetId="21" hidden="1">{#N/A,#N/A,FALSE,"운반시간"}</definedName>
    <definedName name="ㅜㅠ푸" localSheetId="5" hidden="1">{#N/A,#N/A,FALSE,"운반시간"}</definedName>
    <definedName name="ㅜㅠ푸" localSheetId="13" hidden="1">{#N/A,#N/A,FALSE,"운반시간"}</definedName>
    <definedName name="ㅜㅠ푸" localSheetId="14" hidden="1">{#N/A,#N/A,FALSE,"운반시간"}</definedName>
    <definedName name="ㅜㅠ푸" localSheetId="15" hidden="1">{#N/A,#N/A,FALSE,"운반시간"}</definedName>
    <definedName name="ㅜㅠ푸" hidden="1">{#N/A,#N/A,FALSE,"운반시간"}</definedName>
    <definedName name="ㅜㅠㅠ" localSheetId="3" hidden="1">{#N/A,#N/A,FALSE,"골재소요량";#N/A,#N/A,FALSE,"골재소요량"}</definedName>
    <definedName name="ㅜㅠㅠ" localSheetId="2" hidden="1">{#N/A,#N/A,FALSE,"골재소요량";#N/A,#N/A,FALSE,"골재소요량"}</definedName>
    <definedName name="ㅜㅠㅠ" localSheetId="4" hidden="1">{#N/A,#N/A,FALSE,"골재소요량";#N/A,#N/A,FALSE,"골재소요량"}</definedName>
    <definedName name="ㅜㅠㅠ" localSheetId="16" hidden="1">{#N/A,#N/A,FALSE,"골재소요량";#N/A,#N/A,FALSE,"골재소요량"}</definedName>
    <definedName name="ㅜㅠㅠ" localSheetId="21" hidden="1">{#N/A,#N/A,FALSE,"골재소요량";#N/A,#N/A,FALSE,"골재소요량"}</definedName>
    <definedName name="ㅜㅠㅠ" localSheetId="5" hidden="1">{#N/A,#N/A,FALSE,"골재소요량";#N/A,#N/A,FALSE,"골재소요량"}</definedName>
    <definedName name="ㅜㅠㅠ" localSheetId="13" hidden="1">{#N/A,#N/A,FALSE,"골재소요량";#N/A,#N/A,FALSE,"골재소요량"}</definedName>
    <definedName name="ㅜㅠㅠ" localSheetId="14" hidden="1">{#N/A,#N/A,FALSE,"골재소요량";#N/A,#N/A,FALSE,"골재소요량"}</definedName>
    <definedName name="ㅜㅠㅠ" localSheetId="15" hidden="1">{#N/A,#N/A,FALSE,"골재소요량";#N/A,#N/A,FALSE,"골재소요량"}</definedName>
    <definedName name="ㅜㅠㅠ" hidden="1">{#N/A,#N/A,FALSE,"골재소요량";#N/A,#N/A,FALSE,"골재소요량"}</definedName>
    <definedName name="ㅝㅎㄹ" localSheetId="3" hidden="1">{#N/A,#N/A,FALSE,"단가표지"}</definedName>
    <definedName name="ㅝㅎㄹ" localSheetId="2" hidden="1">{#N/A,#N/A,FALSE,"단가표지"}</definedName>
    <definedName name="ㅝㅎㄹ" localSheetId="4" hidden="1">{#N/A,#N/A,FALSE,"단가표지"}</definedName>
    <definedName name="ㅝㅎㄹ" localSheetId="16" hidden="1">{#N/A,#N/A,FALSE,"단가표지"}</definedName>
    <definedName name="ㅝㅎㄹ" localSheetId="21" hidden="1">{#N/A,#N/A,FALSE,"단가표지"}</definedName>
    <definedName name="ㅝㅎㄹ" localSheetId="5" hidden="1">{#N/A,#N/A,FALSE,"단가표지"}</definedName>
    <definedName name="ㅝㅎㄹ" localSheetId="13" hidden="1">{#N/A,#N/A,FALSE,"단가표지"}</definedName>
    <definedName name="ㅝㅎㄹ" localSheetId="14" hidden="1">{#N/A,#N/A,FALSE,"단가표지"}</definedName>
    <definedName name="ㅝㅎㄹ" localSheetId="15" hidden="1">{#N/A,#N/A,FALSE,"단가표지"}</definedName>
    <definedName name="ㅝㅎㄹ" hidden="1">{#N/A,#N/A,FALSE,"단가표지"}</definedName>
    <definedName name="ㅠㄴ" localSheetId="3" hidden="1">{#N/A,#N/A,FALSE,"조골재"}</definedName>
    <definedName name="ㅠㄴ" localSheetId="2" hidden="1">{#N/A,#N/A,FALSE,"조골재"}</definedName>
    <definedName name="ㅠㄴ" localSheetId="4" hidden="1">{#N/A,#N/A,FALSE,"조골재"}</definedName>
    <definedName name="ㅠㄴ" localSheetId="16" hidden="1">{#N/A,#N/A,FALSE,"조골재"}</definedName>
    <definedName name="ㅠㄴ" localSheetId="21" hidden="1">{#N/A,#N/A,FALSE,"조골재"}</definedName>
    <definedName name="ㅠㄴ" localSheetId="5" hidden="1">{#N/A,#N/A,FALSE,"조골재"}</definedName>
    <definedName name="ㅠㄴ" localSheetId="13" hidden="1">{#N/A,#N/A,FALSE,"조골재"}</definedName>
    <definedName name="ㅠㄴ" localSheetId="14" hidden="1">{#N/A,#N/A,FALSE,"조골재"}</definedName>
    <definedName name="ㅠㄴ" localSheetId="15" hidden="1">{#N/A,#N/A,FALSE,"조골재"}</definedName>
    <definedName name="ㅠㄴ" hidden="1">{#N/A,#N/A,FALSE,"조골재"}</definedName>
    <definedName name="ㅠㄹㅇㄴㄴㄹㅇ" localSheetId="3" hidden="1">{#N/A,#N/A,FALSE,"단가표지"}</definedName>
    <definedName name="ㅠㄹㅇㄴㄴㄹㅇ" localSheetId="2" hidden="1">{#N/A,#N/A,FALSE,"단가표지"}</definedName>
    <definedName name="ㅠㄹㅇㄴㄴㄹㅇ" localSheetId="4" hidden="1">{#N/A,#N/A,FALSE,"단가표지"}</definedName>
    <definedName name="ㅠㄹㅇㄴㄴㄹㅇ" localSheetId="16" hidden="1">{#N/A,#N/A,FALSE,"단가표지"}</definedName>
    <definedName name="ㅠㄹㅇㄴㄴㄹㅇ" localSheetId="21" hidden="1">{#N/A,#N/A,FALSE,"단가표지"}</definedName>
    <definedName name="ㅠㄹㅇㄴㄴㄹㅇ" localSheetId="5" hidden="1">{#N/A,#N/A,FALSE,"단가표지"}</definedName>
    <definedName name="ㅠㄹㅇㄴㄴㄹㅇ" localSheetId="13" hidden="1">{#N/A,#N/A,FALSE,"단가표지"}</definedName>
    <definedName name="ㅠㄹㅇㄴㄴㄹㅇ" localSheetId="14" hidden="1">{#N/A,#N/A,FALSE,"단가표지"}</definedName>
    <definedName name="ㅠㄹㅇㄴㄴㄹㅇ" localSheetId="15" hidden="1">{#N/A,#N/A,FALSE,"단가표지"}</definedName>
    <definedName name="ㅠㄹㅇㄴㄴㄹㅇ" hidden="1">{#N/A,#N/A,FALSE,"단가표지"}</definedName>
    <definedName name="ㅠ뮤ㅐ" localSheetId="3" hidden="1">#N/A</definedName>
    <definedName name="ㅠ뮤ㅐ" localSheetId="2" hidden="1">#N/A</definedName>
    <definedName name="ㅠ뮤ㅐ" localSheetId="4" hidden="1">#N/A</definedName>
    <definedName name="ㅠ뮤ㅐ" localSheetId="16" hidden="1">#N/A</definedName>
    <definedName name="ㅠ뮤ㅐ" localSheetId="21" hidden="1">#N/A</definedName>
    <definedName name="ㅠ뮤ㅐ" localSheetId="5" hidden="1">#N/A</definedName>
    <definedName name="ㅠ뮤ㅐ" localSheetId="13" hidden="1">#N/A</definedName>
    <definedName name="ㅠ뮤ㅐ" localSheetId="18" hidden="1">#N/A</definedName>
    <definedName name="ㅠ뮤ㅐ" localSheetId="14" hidden="1">#N/A</definedName>
    <definedName name="ㅠ뮤ㅐ" localSheetId="15" hidden="1">#N/A</definedName>
    <definedName name="ㅠ뮤ㅐ" hidden="1">#N/A</definedName>
    <definedName name="ㅠㅊㅌ퓿ㅌ" localSheetId="3" hidden="1">{#N/A,#N/A,FALSE,"2~8번"}</definedName>
    <definedName name="ㅠㅊㅌ퓿ㅌ" localSheetId="2" hidden="1">{#N/A,#N/A,FALSE,"2~8번"}</definedName>
    <definedName name="ㅠㅊㅌ퓿ㅌ" localSheetId="4" hidden="1">{#N/A,#N/A,FALSE,"2~8번"}</definedName>
    <definedName name="ㅠㅊㅌ퓿ㅌ" localSheetId="16" hidden="1">{#N/A,#N/A,FALSE,"2~8번"}</definedName>
    <definedName name="ㅠㅊㅌ퓿ㅌ" localSheetId="21" hidden="1">{#N/A,#N/A,FALSE,"2~8번"}</definedName>
    <definedName name="ㅠㅊㅌ퓿ㅌ" localSheetId="5" hidden="1">{#N/A,#N/A,FALSE,"2~8번"}</definedName>
    <definedName name="ㅠㅊㅌ퓿ㅌ" localSheetId="13" hidden="1">{#N/A,#N/A,FALSE,"2~8번"}</definedName>
    <definedName name="ㅠㅊㅌ퓿ㅌ" localSheetId="14" hidden="1">{#N/A,#N/A,FALSE,"2~8번"}</definedName>
    <definedName name="ㅠㅊㅌ퓿ㅌ" localSheetId="15" hidden="1">{#N/A,#N/A,FALSE,"2~8번"}</definedName>
    <definedName name="ㅠㅊㅌ퓿ㅌ" hidden="1">{#N/A,#N/A,FALSE,"2~8번"}</definedName>
    <definedName name="ㅠㅊㅍㅌ" localSheetId="3" hidden="1">{#N/A,#N/A,FALSE,"단가표지"}</definedName>
    <definedName name="ㅠㅊㅍㅌ" localSheetId="2" hidden="1">{#N/A,#N/A,FALSE,"단가표지"}</definedName>
    <definedName name="ㅠㅊㅍㅌ" localSheetId="4" hidden="1">{#N/A,#N/A,FALSE,"단가표지"}</definedName>
    <definedName name="ㅠㅊㅍㅌ" localSheetId="16" hidden="1">{#N/A,#N/A,FALSE,"단가표지"}</definedName>
    <definedName name="ㅠㅊㅍㅌ" localSheetId="21" hidden="1">{#N/A,#N/A,FALSE,"단가표지"}</definedName>
    <definedName name="ㅠㅊㅍㅌ" localSheetId="5" hidden="1">{#N/A,#N/A,FALSE,"단가표지"}</definedName>
    <definedName name="ㅠㅊㅍㅌ" localSheetId="13" hidden="1">{#N/A,#N/A,FALSE,"단가표지"}</definedName>
    <definedName name="ㅠㅊㅍㅌ" localSheetId="14" hidden="1">{#N/A,#N/A,FALSE,"단가표지"}</definedName>
    <definedName name="ㅠㅊㅍㅌ" localSheetId="15" hidden="1">{#N/A,#N/A,FALSE,"단가표지"}</definedName>
    <definedName name="ㅠㅊㅍㅌ" hidden="1">{#N/A,#N/A,FALSE,"단가표지"}</definedName>
    <definedName name="ㅠㅊㅍ튜" localSheetId="3" hidden="1">{#N/A,#N/A,FALSE,"단가표지"}</definedName>
    <definedName name="ㅠㅊㅍ튜" localSheetId="2" hidden="1">{#N/A,#N/A,FALSE,"단가표지"}</definedName>
    <definedName name="ㅠㅊㅍ튜" localSheetId="4" hidden="1">{#N/A,#N/A,FALSE,"단가표지"}</definedName>
    <definedName name="ㅠㅊㅍ튜" localSheetId="16" hidden="1">{#N/A,#N/A,FALSE,"단가표지"}</definedName>
    <definedName name="ㅠㅊㅍ튜" localSheetId="21" hidden="1">{#N/A,#N/A,FALSE,"단가표지"}</definedName>
    <definedName name="ㅠㅊㅍ튜" localSheetId="5" hidden="1">{#N/A,#N/A,FALSE,"단가표지"}</definedName>
    <definedName name="ㅠㅊㅍ튜" localSheetId="13" hidden="1">{#N/A,#N/A,FALSE,"단가표지"}</definedName>
    <definedName name="ㅠㅊㅍ튜" localSheetId="14" hidden="1">{#N/A,#N/A,FALSE,"단가표지"}</definedName>
    <definedName name="ㅠㅊㅍ튜" localSheetId="15" hidden="1">{#N/A,#N/A,FALSE,"단가표지"}</definedName>
    <definedName name="ㅠㅊㅍ튜" hidden="1">{#N/A,#N/A,FALSE,"단가표지"}</definedName>
    <definedName name="ㅠㅊㅍ튵ㅊ" localSheetId="3" hidden="1">{#N/A,#N/A,FALSE,"운반시간"}</definedName>
    <definedName name="ㅠㅊㅍ튵ㅊ" localSheetId="2" hidden="1">{#N/A,#N/A,FALSE,"운반시간"}</definedName>
    <definedName name="ㅠㅊㅍ튵ㅊ" localSheetId="4" hidden="1">{#N/A,#N/A,FALSE,"운반시간"}</definedName>
    <definedName name="ㅠㅊㅍ튵ㅊ" localSheetId="16" hidden="1">{#N/A,#N/A,FALSE,"운반시간"}</definedName>
    <definedName name="ㅠㅊㅍ튵ㅊ" localSheetId="21" hidden="1">{#N/A,#N/A,FALSE,"운반시간"}</definedName>
    <definedName name="ㅠㅊㅍ튵ㅊ" localSheetId="5" hidden="1">{#N/A,#N/A,FALSE,"운반시간"}</definedName>
    <definedName name="ㅠㅊㅍ튵ㅊ" localSheetId="13" hidden="1">{#N/A,#N/A,FALSE,"운반시간"}</definedName>
    <definedName name="ㅠㅊㅍ튵ㅊ" localSheetId="14" hidden="1">{#N/A,#N/A,FALSE,"운반시간"}</definedName>
    <definedName name="ㅠㅊㅍ튵ㅊ" localSheetId="15" hidden="1">{#N/A,#N/A,FALSE,"운반시간"}</definedName>
    <definedName name="ㅠㅊㅍ튵ㅊ" hidden="1">{#N/A,#N/A,FALSE,"운반시간"}</definedName>
    <definedName name="ㅠㅊ픁츄" localSheetId="3" hidden="1">{#N/A,#N/A,FALSE,"단가표지"}</definedName>
    <definedName name="ㅠㅊ픁츄" localSheetId="2" hidden="1">{#N/A,#N/A,FALSE,"단가표지"}</definedName>
    <definedName name="ㅠㅊ픁츄" localSheetId="4" hidden="1">{#N/A,#N/A,FALSE,"단가표지"}</definedName>
    <definedName name="ㅠㅊ픁츄" localSheetId="16" hidden="1">{#N/A,#N/A,FALSE,"단가표지"}</definedName>
    <definedName name="ㅠㅊ픁츄" localSheetId="21" hidden="1">{#N/A,#N/A,FALSE,"단가표지"}</definedName>
    <definedName name="ㅠㅊ픁츄" localSheetId="5" hidden="1">{#N/A,#N/A,FALSE,"단가표지"}</definedName>
    <definedName name="ㅠㅊ픁츄" localSheetId="13" hidden="1">{#N/A,#N/A,FALSE,"단가표지"}</definedName>
    <definedName name="ㅠㅊ픁츄" localSheetId="14" hidden="1">{#N/A,#N/A,FALSE,"단가표지"}</definedName>
    <definedName name="ㅠㅊ픁츄" localSheetId="15" hidden="1">{#N/A,#N/A,FALSE,"단가표지"}</definedName>
    <definedName name="ㅠㅊ픁츄" hidden="1">{#N/A,#N/A,FALSE,"단가표지"}</definedName>
    <definedName name="ㅠㅍ" localSheetId="3" hidden="1">{#N/A,#N/A,FALSE,"조골재"}</definedName>
    <definedName name="ㅠㅍ" localSheetId="2" hidden="1">{#N/A,#N/A,FALSE,"조골재"}</definedName>
    <definedName name="ㅠㅍ" localSheetId="4" hidden="1">{#N/A,#N/A,FALSE,"조골재"}</definedName>
    <definedName name="ㅠㅍ" localSheetId="16" hidden="1">{#N/A,#N/A,FALSE,"조골재"}</definedName>
    <definedName name="ㅠㅍ" localSheetId="21" hidden="1">{#N/A,#N/A,FALSE,"조골재"}</definedName>
    <definedName name="ㅠㅍ" localSheetId="5" hidden="1">{#N/A,#N/A,FALSE,"조골재"}</definedName>
    <definedName name="ㅠㅍ" localSheetId="13" hidden="1">{#N/A,#N/A,FALSE,"조골재"}</definedName>
    <definedName name="ㅠㅍ" localSheetId="14" hidden="1">{#N/A,#N/A,FALSE,"조골재"}</definedName>
    <definedName name="ㅠㅍ" localSheetId="15" hidden="1">{#N/A,#N/A,FALSE,"조골재"}</definedName>
    <definedName name="ㅠㅍ" hidden="1">{#N/A,#N/A,FALSE,"조골재"}</definedName>
    <definedName name="ㅠㅍㅊ" localSheetId="3" hidden="1">{#N/A,#N/A,FALSE,"단가표지"}</definedName>
    <definedName name="ㅠㅍㅊ" localSheetId="2" hidden="1">{#N/A,#N/A,FALSE,"단가표지"}</definedName>
    <definedName name="ㅠㅍㅊ" localSheetId="4" hidden="1">{#N/A,#N/A,FALSE,"단가표지"}</definedName>
    <definedName name="ㅠㅍㅊ" localSheetId="16" hidden="1">{#N/A,#N/A,FALSE,"단가표지"}</definedName>
    <definedName name="ㅠㅍㅊ" localSheetId="21" hidden="1">{#N/A,#N/A,FALSE,"단가표지"}</definedName>
    <definedName name="ㅠㅍㅊ" localSheetId="5" hidden="1">{#N/A,#N/A,FALSE,"단가표지"}</definedName>
    <definedName name="ㅠㅍㅊ" localSheetId="13" hidden="1">{#N/A,#N/A,FALSE,"단가표지"}</definedName>
    <definedName name="ㅠㅍㅊ" localSheetId="14" hidden="1">{#N/A,#N/A,FALSE,"단가표지"}</definedName>
    <definedName name="ㅠㅍㅊ" localSheetId="15" hidden="1">{#N/A,#N/A,FALSE,"단가표지"}</definedName>
    <definedName name="ㅠㅍㅊ" hidden="1">{#N/A,#N/A,FALSE,"단가표지"}</definedName>
    <definedName name="ㅠㅍㅊ튳" localSheetId="3" hidden="1">{#N/A,#N/A,FALSE,"표지목차"}</definedName>
    <definedName name="ㅠㅍㅊ튳" localSheetId="2" hidden="1">{#N/A,#N/A,FALSE,"표지목차"}</definedName>
    <definedName name="ㅠㅍㅊ튳" localSheetId="4" hidden="1">{#N/A,#N/A,FALSE,"표지목차"}</definedName>
    <definedName name="ㅠㅍㅊ튳" localSheetId="16" hidden="1">{#N/A,#N/A,FALSE,"표지목차"}</definedName>
    <definedName name="ㅠㅍㅊ튳" localSheetId="21" hidden="1">{#N/A,#N/A,FALSE,"표지목차"}</definedName>
    <definedName name="ㅠㅍㅊ튳" localSheetId="5" hidden="1">{#N/A,#N/A,FALSE,"표지목차"}</definedName>
    <definedName name="ㅠㅍㅊ튳" localSheetId="13" hidden="1">{#N/A,#N/A,FALSE,"표지목차"}</definedName>
    <definedName name="ㅠㅍㅊ튳" localSheetId="14" hidden="1">{#N/A,#N/A,FALSE,"표지목차"}</definedName>
    <definedName name="ㅠㅍㅊ튳" localSheetId="15" hidden="1">{#N/A,#N/A,FALSE,"표지목차"}</definedName>
    <definedName name="ㅠㅍㅊ튳" hidden="1">{#N/A,#N/A,FALSE,"표지목차"}</definedName>
    <definedName name="ㅠㅍㅊ튳ㅌㅍ" localSheetId="3" hidden="1">{#N/A,#N/A,FALSE,"조골재"}</definedName>
    <definedName name="ㅠㅍㅊ튳ㅌㅍ" localSheetId="2" hidden="1">{#N/A,#N/A,FALSE,"조골재"}</definedName>
    <definedName name="ㅠㅍㅊ튳ㅌㅍ" localSheetId="4" hidden="1">{#N/A,#N/A,FALSE,"조골재"}</definedName>
    <definedName name="ㅠㅍㅊ튳ㅌㅍ" localSheetId="16" hidden="1">{#N/A,#N/A,FALSE,"조골재"}</definedName>
    <definedName name="ㅠㅍㅊ튳ㅌㅍ" localSheetId="21" hidden="1">{#N/A,#N/A,FALSE,"조골재"}</definedName>
    <definedName name="ㅠㅍㅊ튳ㅌㅍ" localSheetId="5" hidden="1">{#N/A,#N/A,FALSE,"조골재"}</definedName>
    <definedName name="ㅠㅍㅊ튳ㅌㅍ" localSheetId="13" hidden="1">{#N/A,#N/A,FALSE,"조골재"}</definedName>
    <definedName name="ㅠㅍㅊ튳ㅌㅍ" localSheetId="14" hidden="1">{#N/A,#N/A,FALSE,"조골재"}</definedName>
    <definedName name="ㅠㅍㅊ튳ㅌㅍ" localSheetId="15" hidden="1">{#N/A,#N/A,FALSE,"조골재"}</definedName>
    <definedName name="ㅠㅍㅊ튳ㅌㅍ" hidden="1">{#N/A,#N/A,FALSE,"조골재"}</definedName>
    <definedName name="ㅠㅍㅊ튵" localSheetId="3" hidden="1">{#N/A,#N/A,FALSE,"골재소요량";#N/A,#N/A,FALSE,"골재소요량"}</definedName>
    <definedName name="ㅠㅍㅊ튵" localSheetId="2" hidden="1">{#N/A,#N/A,FALSE,"골재소요량";#N/A,#N/A,FALSE,"골재소요량"}</definedName>
    <definedName name="ㅠㅍㅊ튵" localSheetId="4" hidden="1">{#N/A,#N/A,FALSE,"골재소요량";#N/A,#N/A,FALSE,"골재소요량"}</definedName>
    <definedName name="ㅠㅍㅊ튵" localSheetId="16" hidden="1">{#N/A,#N/A,FALSE,"골재소요량";#N/A,#N/A,FALSE,"골재소요량"}</definedName>
    <definedName name="ㅠㅍㅊ튵" localSheetId="21" hidden="1">{#N/A,#N/A,FALSE,"골재소요량";#N/A,#N/A,FALSE,"골재소요량"}</definedName>
    <definedName name="ㅠㅍㅊ튵" localSheetId="5" hidden="1">{#N/A,#N/A,FALSE,"골재소요량";#N/A,#N/A,FALSE,"골재소요량"}</definedName>
    <definedName name="ㅠㅍㅊ튵" localSheetId="13" hidden="1">{#N/A,#N/A,FALSE,"골재소요량";#N/A,#N/A,FALSE,"골재소요량"}</definedName>
    <definedName name="ㅠㅍㅊ튵" localSheetId="14" hidden="1">{#N/A,#N/A,FALSE,"골재소요량";#N/A,#N/A,FALSE,"골재소요량"}</definedName>
    <definedName name="ㅠㅍㅊ튵" localSheetId="15" hidden="1">{#N/A,#N/A,FALSE,"골재소요량";#N/A,#N/A,FALSE,"골재소요량"}</definedName>
    <definedName name="ㅠㅍㅊ튵" hidden="1">{#N/A,#N/A,FALSE,"골재소요량";#N/A,#N/A,FALSE,"골재소요량"}</definedName>
    <definedName name="ㅠㅍㅊ튵ㅊ" localSheetId="3" hidden="1">{#N/A,#N/A,FALSE,"단가표지"}</definedName>
    <definedName name="ㅠㅍㅊ튵ㅊ" localSheetId="2" hidden="1">{#N/A,#N/A,FALSE,"단가표지"}</definedName>
    <definedName name="ㅠㅍㅊ튵ㅊ" localSheetId="4" hidden="1">{#N/A,#N/A,FALSE,"단가표지"}</definedName>
    <definedName name="ㅠㅍㅊ튵ㅊ" localSheetId="16" hidden="1">{#N/A,#N/A,FALSE,"단가표지"}</definedName>
    <definedName name="ㅠㅍㅊ튵ㅊ" localSheetId="21" hidden="1">{#N/A,#N/A,FALSE,"단가표지"}</definedName>
    <definedName name="ㅠㅍㅊ튵ㅊ" localSheetId="5" hidden="1">{#N/A,#N/A,FALSE,"단가표지"}</definedName>
    <definedName name="ㅠㅍㅊ튵ㅊ" localSheetId="13" hidden="1">{#N/A,#N/A,FALSE,"단가표지"}</definedName>
    <definedName name="ㅠㅍㅊ튵ㅊ" localSheetId="14" hidden="1">{#N/A,#N/A,FALSE,"단가표지"}</definedName>
    <definedName name="ㅠㅍㅊ튵ㅊ" localSheetId="15" hidden="1">{#N/A,#N/A,FALSE,"단가표지"}</definedName>
    <definedName name="ㅠㅍㅊ튵ㅊ" hidden="1">{#N/A,#N/A,FALSE,"단가표지"}</definedName>
    <definedName name="ㅠㅍ츄ㅜ" localSheetId="3" hidden="1">{#N/A,#N/A,FALSE,"단가표지"}</definedName>
    <definedName name="ㅠㅍ츄ㅜ" localSheetId="2" hidden="1">{#N/A,#N/A,FALSE,"단가표지"}</definedName>
    <definedName name="ㅠㅍ츄ㅜ" localSheetId="4" hidden="1">{#N/A,#N/A,FALSE,"단가표지"}</definedName>
    <definedName name="ㅠㅍ츄ㅜ" localSheetId="16" hidden="1">{#N/A,#N/A,FALSE,"단가표지"}</definedName>
    <definedName name="ㅠㅍ츄ㅜ" localSheetId="21" hidden="1">{#N/A,#N/A,FALSE,"단가표지"}</definedName>
    <definedName name="ㅠㅍ츄ㅜ" localSheetId="5" hidden="1">{#N/A,#N/A,FALSE,"단가표지"}</definedName>
    <definedName name="ㅠㅍ츄ㅜ" localSheetId="13" hidden="1">{#N/A,#N/A,FALSE,"단가표지"}</definedName>
    <definedName name="ㅠㅍ츄ㅜ" localSheetId="14" hidden="1">{#N/A,#N/A,FALSE,"단가표지"}</definedName>
    <definedName name="ㅠㅍ츄ㅜ" localSheetId="15" hidden="1">{#N/A,#N/A,FALSE,"단가표지"}</definedName>
    <definedName name="ㅠㅍ츄ㅜ" hidden="1">{#N/A,#N/A,FALSE,"단가표지"}</definedName>
    <definedName name="ㅠㅍ츛ㅍ" localSheetId="3" hidden="1">{#N/A,#N/A,FALSE,"혼합골재"}</definedName>
    <definedName name="ㅠㅍ츛ㅍ" localSheetId="2" hidden="1">{#N/A,#N/A,FALSE,"혼합골재"}</definedName>
    <definedName name="ㅠㅍ츛ㅍ" localSheetId="4" hidden="1">{#N/A,#N/A,FALSE,"혼합골재"}</definedName>
    <definedName name="ㅠㅍ츛ㅍ" localSheetId="16" hidden="1">{#N/A,#N/A,FALSE,"혼합골재"}</definedName>
    <definedName name="ㅠㅍ츛ㅍ" localSheetId="21" hidden="1">{#N/A,#N/A,FALSE,"혼합골재"}</definedName>
    <definedName name="ㅠㅍ츛ㅍ" localSheetId="5" hidden="1">{#N/A,#N/A,FALSE,"혼합골재"}</definedName>
    <definedName name="ㅠㅍ츛ㅍ" localSheetId="13" hidden="1">{#N/A,#N/A,FALSE,"혼합골재"}</definedName>
    <definedName name="ㅠㅍ츛ㅍ" localSheetId="14" hidden="1">{#N/A,#N/A,FALSE,"혼합골재"}</definedName>
    <definedName name="ㅠㅍ츛ㅍ" localSheetId="15" hidden="1">{#N/A,#N/A,FALSE,"혼합골재"}</definedName>
    <definedName name="ㅠㅍ츛ㅍ" hidden="1">{#N/A,#N/A,FALSE,"혼합골재"}</definedName>
    <definedName name="ㅠㅍ츜ㅊ" localSheetId="3" hidden="1">{#N/A,#N/A,FALSE,"2~8번"}</definedName>
    <definedName name="ㅠㅍ츜ㅊ" localSheetId="2" hidden="1">{#N/A,#N/A,FALSE,"2~8번"}</definedName>
    <definedName name="ㅠㅍ츜ㅊ" localSheetId="4" hidden="1">{#N/A,#N/A,FALSE,"2~8번"}</definedName>
    <definedName name="ㅠㅍ츜ㅊ" localSheetId="16" hidden="1">{#N/A,#N/A,FALSE,"2~8번"}</definedName>
    <definedName name="ㅠㅍ츜ㅊ" localSheetId="21" hidden="1">{#N/A,#N/A,FALSE,"2~8번"}</definedName>
    <definedName name="ㅠㅍ츜ㅊ" localSheetId="5" hidden="1">{#N/A,#N/A,FALSE,"2~8번"}</definedName>
    <definedName name="ㅠㅍ츜ㅊ" localSheetId="13" hidden="1">{#N/A,#N/A,FALSE,"2~8번"}</definedName>
    <definedName name="ㅠㅍ츜ㅊ" localSheetId="14" hidden="1">{#N/A,#N/A,FALSE,"2~8번"}</definedName>
    <definedName name="ㅠㅍ츜ㅊ" localSheetId="15" hidden="1">{#N/A,#N/A,FALSE,"2~8번"}</definedName>
    <definedName name="ㅠㅍ츜ㅊ" hidden="1">{#N/A,#N/A,FALSE,"2~8번"}</definedName>
    <definedName name="ㅠㅍ츜ㅍ" localSheetId="3" hidden="1">{#N/A,#N/A,FALSE,"조골재"}</definedName>
    <definedName name="ㅠㅍ츜ㅍ" localSheetId="2" hidden="1">{#N/A,#N/A,FALSE,"조골재"}</definedName>
    <definedName name="ㅠㅍ츜ㅍ" localSheetId="4" hidden="1">{#N/A,#N/A,FALSE,"조골재"}</definedName>
    <definedName name="ㅠㅍ츜ㅍ" localSheetId="16" hidden="1">{#N/A,#N/A,FALSE,"조골재"}</definedName>
    <definedName name="ㅠㅍ츜ㅍ" localSheetId="21" hidden="1">{#N/A,#N/A,FALSE,"조골재"}</definedName>
    <definedName name="ㅠㅍ츜ㅍ" localSheetId="5" hidden="1">{#N/A,#N/A,FALSE,"조골재"}</definedName>
    <definedName name="ㅠㅍ츜ㅍ" localSheetId="13" hidden="1">{#N/A,#N/A,FALSE,"조골재"}</definedName>
    <definedName name="ㅠㅍ츜ㅍ" localSheetId="14" hidden="1">{#N/A,#N/A,FALSE,"조골재"}</definedName>
    <definedName name="ㅠㅍ츜ㅍ" localSheetId="15" hidden="1">{#N/A,#N/A,FALSE,"조골재"}</definedName>
    <definedName name="ㅠㅍ츜ㅍ" hidden="1">{#N/A,#N/A,FALSE,"조골재"}</definedName>
    <definedName name="ㅠㅍ츝" localSheetId="3" hidden="1">{#N/A,#N/A,FALSE,"운반시간"}</definedName>
    <definedName name="ㅠㅍ츝" localSheetId="2" hidden="1">{#N/A,#N/A,FALSE,"운반시간"}</definedName>
    <definedName name="ㅠㅍ츝" localSheetId="4" hidden="1">{#N/A,#N/A,FALSE,"운반시간"}</definedName>
    <definedName name="ㅠㅍ츝" localSheetId="16" hidden="1">{#N/A,#N/A,FALSE,"운반시간"}</definedName>
    <definedName name="ㅠㅍ츝" localSheetId="21" hidden="1">{#N/A,#N/A,FALSE,"운반시간"}</definedName>
    <definedName name="ㅠㅍ츝" localSheetId="5" hidden="1">{#N/A,#N/A,FALSE,"운반시간"}</definedName>
    <definedName name="ㅠㅍ츝" localSheetId="13" hidden="1">{#N/A,#N/A,FALSE,"운반시간"}</definedName>
    <definedName name="ㅠㅍ츝" localSheetId="14" hidden="1">{#N/A,#N/A,FALSE,"운반시간"}</definedName>
    <definedName name="ㅠㅍ츝" localSheetId="15" hidden="1">{#N/A,#N/A,FALSE,"운반시간"}</definedName>
    <definedName name="ㅠㅍ츝" hidden="1">{#N/A,#N/A,FALSE,"운반시간"}</definedName>
    <definedName name="ㅠㅍ츝ㅊ" localSheetId="3" hidden="1">{#N/A,#N/A,FALSE,"단가표지"}</definedName>
    <definedName name="ㅠㅍ츝ㅊ" localSheetId="2" hidden="1">{#N/A,#N/A,FALSE,"단가표지"}</definedName>
    <definedName name="ㅠㅍ츝ㅊ" localSheetId="4" hidden="1">{#N/A,#N/A,FALSE,"단가표지"}</definedName>
    <definedName name="ㅠㅍ츝ㅊ" localSheetId="16" hidden="1">{#N/A,#N/A,FALSE,"단가표지"}</definedName>
    <definedName name="ㅠㅍ츝ㅊ" localSheetId="21" hidden="1">{#N/A,#N/A,FALSE,"단가표지"}</definedName>
    <definedName name="ㅠㅍ츝ㅊ" localSheetId="5" hidden="1">{#N/A,#N/A,FALSE,"단가표지"}</definedName>
    <definedName name="ㅠㅍ츝ㅊ" localSheetId="13" hidden="1">{#N/A,#N/A,FALSE,"단가표지"}</definedName>
    <definedName name="ㅠㅍ츝ㅊ" localSheetId="14" hidden="1">{#N/A,#N/A,FALSE,"단가표지"}</definedName>
    <definedName name="ㅠㅍ츝ㅊ" localSheetId="15" hidden="1">{#N/A,#N/A,FALSE,"단가표지"}</definedName>
    <definedName name="ㅠㅍ츝ㅊ" hidden="1">{#N/A,#N/A,FALSE,"단가표지"}</definedName>
    <definedName name="ㅠㅍㅋㅊㅍㅍ" localSheetId="3" hidden="1">{#N/A,#N/A,FALSE,"단가표지"}</definedName>
    <definedName name="ㅠㅍㅋㅊㅍㅍ" localSheetId="2" hidden="1">{#N/A,#N/A,FALSE,"단가표지"}</definedName>
    <definedName name="ㅠㅍㅋㅊㅍㅍ" localSheetId="4" hidden="1">{#N/A,#N/A,FALSE,"단가표지"}</definedName>
    <definedName name="ㅠㅍㅋㅊㅍㅍ" localSheetId="16" hidden="1">{#N/A,#N/A,FALSE,"단가표지"}</definedName>
    <definedName name="ㅠㅍㅋㅊㅍㅍ" localSheetId="21" hidden="1">{#N/A,#N/A,FALSE,"단가표지"}</definedName>
    <definedName name="ㅠㅍㅋㅊㅍㅍ" localSheetId="5" hidden="1">{#N/A,#N/A,FALSE,"단가표지"}</definedName>
    <definedName name="ㅠㅍㅋㅊㅍㅍ" localSheetId="13" hidden="1">{#N/A,#N/A,FALSE,"단가표지"}</definedName>
    <definedName name="ㅠㅍㅋㅊㅍㅍ" localSheetId="14" hidden="1">{#N/A,#N/A,FALSE,"단가표지"}</definedName>
    <definedName name="ㅠㅍㅋㅊㅍㅍ" localSheetId="15" hidden="1">{#N/A,#N/A,FALSE,"단가표지"}</definedName>
    <definedName name="ㅠㅍㅋㅊㅍㅍ" hidden="1">{#N/A,#N/A,FALSE,"단가표지"}</definedName>
    <definedName name="ㅠ퓿큨ㅊ" localSheetId="3" hidden="1">{#N/A,#N/A,FALSE,"단가표지"}</definedName>
    <definedName name="ㅠ퓿큨ㅊ" localSheetId="2" hidden="1">{#N/A,#N/A,FALSE,"단가표지"}</definedName>
    <definedName name="ㅠ퓿큨ㅊ" localSheetId="4" hidden="1">{#N/A,#N/A,FALSE,"단가표지"}</definedName>
    <definedName name="ㅠ퓿큨ㅊ" localSheetId="16" hidden="1">{#N/A,#N/A,FALSE,"단가표지"}</definedName>
    <definedName name="ㅠ퓿큨ㅊ" localSheetId="21" hidden="1">{#N/A,#N/A,FALSE,"단가표지"}</definedName>
    <definedName name="ㅠ퓿큨ㅊ" localSheetId="5" hidden="1">{#N/A,#N/A,FALSE,"단가표지"}</definedName>
    <definedName name="ㅠ퓿큨ㅊ" localSheetId="13" hidden="1">{#N/A,#N/A,FALSE,"단가표지"}</definedName>
    <definedName name="ㅠ퓿큨ㅊ" localSheetId="14" hidden="1">{#N/A,#N/A,FALSE,"단가표지"}</definedName>
    <definedName name="ㅠ퓿큨ㅊ" localSheetId="15" hidden="1">{#N/A,#N/A,FALSE,"단가표지"}</definedName>
    <definedName name="ㅠ퓿큨ㅊ" hidden="1">{#N/A,#N/A,FALSE,"단가표지"}</definedName>
    <definedName name="ㅠ픀ㅊ" localSheetId="3" hidden="1">{#N/A,#N/A,FALSE,"단가표지"}</definedName>
    <definedName name="ㅠ픀ㅊ" localSheetId="2" hidden="1">{#N/A,#N/A,FALSE,"단가표지"}</definedName>
    <definedName name="ㅠ픀ㅊ" localSheetId="4" hidden="1">{#N/A,#N/A,FALSE,"단가표지"}</definedName>
    <definedName name="ㅠ픀ㅊ" localSheetId="16" hidden="1">{#N/A,#N/A,FALSE,"단가표지"}</definedName>
    <definedName name="ㅠ픀ㅊ" localSheetId="21" hidden="1">{#N/A,#N/A,FALSE,"단가표지"}</definedName>
    <definedName name="ㅠ픀ㅊ" localSheetId="5" hidden="1">{#N/A,#N/A,FALSE,"단가표지"}</definedName>
    <definedName name="ㅠ픀ㅊ" localSheetId="13" hidden="1">{#N/A,#N/A,FALSE,"단가표지"}</definedName>
    <definedName name="ㅠ픀ㅊ" localSheetId="14" hidden="1">{#N/A,#N/A,FALSE,"단가표지"}</definedName>
    <definedName name="ㅠ픀ㅊ" localSheetId="15" hidden="1">{#N/A,#N/A,FALSE,"단가표지"}</definedName>
    <definedName name="ㅠ픀ㅊ" hidden="1">{#N/A,#N/A,FALSE,"단가표지"}</definedName>
    <definedName name="ㅠ픀ㅊㅍ" localSheetId="3" hidden="1">{#N/A,#N/A,FALSE,"표지목차"}</definedName>
    <definedName name="ㅠ픀ㅊㅍ" localSheetId="2" hidden="1">{#N/A,#N/A,FALSE,"표지목차"}</definedName>
    <definedName name="ㅠ픀ㅊㅍ" localSheetId="4" hidden="1">{#N/A,#N/A,FALSE,"표지목차"}</definedName>
    <definedName name="ㅠ픀ㅊㅍ" localSheetId="16" hidden="1">{#N/A,#N/A,FALSE,"표지목차"}</definedName>
    <definedName name="ㅠ픀ㅊㅍ" localSheetId="21" hidden="1">{#N/A,#N/A,FALSE,"표지목차"}</definedName>
    <definedName name="ㅠ픀ㅊㅍ" localSheetId="5" hidden="1">{#N/A,#N/A,FALSE,"표지목차"}</definedName>
    <definedName name="ㅠ픀ㅊㅍ" localSheetId="13" hidden="1">{#N/A,#N/A,FALSE,"표지목차"}</definedName>
    <definedName name="ㅠ픀ㅊㅍ" localSheetId="14" hidden="1">{#N/A,#N/A,FALSE,"표지목차"}</definedName>
    <definedName name="ㅠ픀ㅊㅍ" localSheetId="15" hidden="1">{#N/A,#N/A,FALSE,"표지목차"}</definedName>
    <definedName name="ㅠ픀ㅊㅍ" hidden="1">{#N/A,#N/A,FALSE,"표지목차"}</definedName>
    <definedName name="ㅠ픀ㅋㅊㅍ" localSheetId="3" hidden="1">{#N/A,#N/A,FALSE,"운반시간"}</definedName>
    <definedName name="ㅠ픀ㅋㅊㅍ" localSheetId="2" hidden="1">{#N/A,#N/A,FALSE,"운반시간"}</definedName>
    <definedName name="ㅠ픀ㅋㅊㅍ" localSheetId="4" hidden="1">{#N/A,#N/A,FALSE,"운반시간"}</definedName>
    <definedName name="ㅠ픀ㅋㅊㅍ" localSheetId="16" hidden="1">{#N/A,#N/A,FALSE,"운반시간"}</definedName>
    <definedName name="ㅠ픀ㅋㅊㅍ" localSheetId="21" hidden="1">{#N/A,#N/A,FALSE,"운반시간"}</definedName>
    <definedName name="ㅠ픀ㅋㅊㅍ" localSheetId="5" hidden="1">{#N/A,#N/A,FALSE,"운반시간"}</definedName>
    <definedName name="ㅠ픀ㅋㅊㅍ" localSheetId="13" hidden="1">{#N/A,#N/A,FALSE,"운반시간"}</definedName>
    <definedName name="ㅠ픀ㅋㅊㅍ" localSheetId="14" hidden="1">{#N/A,#N/A,FALSE,"운반시간"}</definedName>
    <definedName name="ㅠ픀ㅋㅊㅍ" localSheetId="15" hidden="1">{#N/A,#N/A,FALSE,"운반시간"}</definedName>
    <definedName name="ㅠ픀ㅋㅊㅍ" hidden="1">{#N/A,#N/A,FALSE,"운반시간"}</definedName>
    <definedName name="ㅠㅠㅠ" localSheetId="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2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2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ㅣ1191">#REF!</definedName>
    <definedName name="ㅣ허ㅏㅣ하" localSheetId="3" hidden="1">{#N/A,#N/A,FALSE,"혼합골재"}</definedName>
    <definedName name="ㅣ허ㅏㅣ하" localSheetId="2" hidden="1">{#N/A,#N/A,FALSE,"혼합골재"}</definedName>
    <definedName name="ㅣ허ㅏㅣ하" localSheetId="4" hidden="1">{#N/A,#N/A,FALSE,"혼합골재"}</definedName>
    <definedName name="ㅣ허ㅏㅣ하" localSheetId="16" hidden="1">{#N/A,#N/A,FALSE,"혼합골재"}</definedName>
    <definedName name="ㅣ허ㅏㅣ하" localSheetId="21" hidden="1">{#N/A,#N/A,FALSE,"혼합골재"}</definedName>
    <definedName name="ㅣ허ㅏㅣ하" localSheetId="5" hidden="1">{#N/A,#N/A,FALSE,"혼합골재"}</definedName>
    <definedName name="ㅣ허ㅏㅣ하" localSheetId="13" hidden="1">{#N/A,#N/A,FALSE,"혼합골재"}</definedName>
    <definedName name="ㅣ허ㅏㅣ하" localSheetId="14" hidden="1">{#N/A,#N/A,FALSE,"혼합골재"}</definedName>
    <definedName name="ㅣ허ㅏㅣ하" localSheetId="15" hidden="1">{#N/A,#N/A,FALSE,"혼합골재"}</definedName>
    <definedName name="ㅣ허ㅏㅣ하" hidden="1">{#N/A,#N/A,FALSE,"혼합골재"}</definedName>
    <definedName name="ㅣ허ㅣ호ㅓㅏ" localSheetId="3" hidden="1">{#N/A,#N/A,FALSE,"조골재"}</definedName>
    <definedName name="ㅣ허ㅣ호ㅓㅏ" localSheetId="2" hidden="1">{#N/A,#N/A,FALSE,"조골재"}</definedName>
    <definedName name="ㅣ허ㅣ호ㅓㅏ" localSheetId="4" hidden="1">{#N/A,#N/A,FALSE,"조골재"}</definedName>
    <definedName name="ㅣ허ㅣ호ㅓㅏ" localSheetId="16" hidden="1">{#N/A,#N/A,FALSE,"조골재"}</definedName>
    <definedName name="ㅣ허ㅣ호ㅓㅏ" localSheetId="21" hidden="1">{#N/A,#N/A,FALSE,"조골재"}</definedName>
    <definedName name="ㅣ허ㅣ호ㅓㅏ" localSheetId="5" hidden="1">{#N/A,#N/A,FALSE,"조골재"}</definedName>
    <definedName name="ㅣ허ㅣ호ㅓㅏ" localSheetId="13" hidden="1">{#N/A,#N/A,FALSE,"조골재"}</definedName>
    <definedName name="ㅣ허ㅣ호ㅓㅏ" localSheetId="14" hidden="1">{#N/A,#N/A,FALSE,"조골재"}</definedName>
    <definedName name="ㅣ허ㅣ호ㅓㅏ" localSheetId="15" hidden="1">{#N/A,#N/A,FALSE,"조골재"}</definedName>
    <definedName name="ㅣ허ㅣ호ㅓㅏ" hidden="1">{#N/A,#N/A,FALSE,"조골재"}</definedName>
    <definedName name="ㅣㅏ허ㅏ허ㅏ허ㅏ" localSheetId="3" hidden="1">{#N/A,#N/A,FALSE,"단가표지"}</definedName>
    <definedName name="ㅣㅏ허ㅏ허ㅏ허ㅏ" localSheetId="2" hidden="1">{#N/A,#N/A,FALSE,"단가표지"}</definedName>
    <definedName name="ㅣㅏ허ㅏ허ㅏ허ㅏ" localSheetId="4" hidden="1">{#N/A,#N/A,FALSE,"단가표지"}</definedName>
    <definedName name="ㅣㅏ허ㅏ허ㅏ허ㅏ" localSheetId="16" hidden="1">{#N/A,#N/A,FALSE,"단가표지"}</definedName>
    <definedName name="ㅣㅏ허ㅏ허ㅏ허ㅏ" localSheetId="21" hidden="1">{#N/A,#N/A,FALSE,"단가표지"}</definedName>
    <definedName name="ㅣㅏ허ㅏ허ㅏ허ㅏ" localSheetId="5" hidden="1">{#N/A,#N/A,FALSE,"단가표지"}</definedName>
    <definedName name="ㅣㅏ허ㅏ허ㅏ허ㅏ" localSheetId="13" hidden="1">{#N/A,#N/A,FALSE,"단가표지"}</definedName>
    <definedName name="ㅣㅏ허ㅏ허ㅏ허ㅏ" localSheetId="14" hidden="1">{#N/A,#N/A,FALSE,"단가표지"}</definedName>
    <definedName name="ㅣㅏ허ㅏ허ㅏ허ㅏ" localSheetId="15" hidden="1">{#N/A,#N/A,FALSE,"단가표지"}</definedName>
    <definedName name="ㅣㅏ허ㅏ허ㅏ허ㅏ" hidden="1">{#N/A,#N/A,FALSE,"단가표지"}</definedName>
    <definedName name="ㅣㅏㅓㅎ" localSheetId="3" hidden="1">{#N/A,#N/A,FALSE,"단가표지"}</definedName>
    <definedName name="ㅣㅏㅓㅎ" localSheetId="2" hidden="1">{#N/A,#N/A,FALSE,"단가표지"}</definedName>
    <definedName name="ㅣㅏㅓㅎ" localSheetId="4" hidden="1">{#N/A,#N/A,FALSE,"단가표지"}</definedName>
    <definedName name="ㅣㅏㅓㅎ" localSheetId="16" hidden="1">{#N/A,#N/A,FALSE,"단가표지"}</definedName>
    <definedName name="ㅣㅏㅓㅎ" localSheetId="21" hidden="1">{#N/A,#N/A,FALSE,"단가표지"}</definedName>
    <definedName name="ㅣㅏㅓㅎ" localSheetId="5" hidden="1">{#N/A,#N/A,FALSE,"단가표지"}</definedName>
    <definedName name="ㅣㅏㅓㅎ" localSheetId="13" hidden="1">{#N/A,#N/A,FALSE,"단가표지"}</definedName>
    <definedName name="ㅣㅏㅓㅎ" localSheetId="14" hidden="1">{#N/A,#N/A,FALSE,"단가표지"}</definedName>
    <definedName name="ㅣㅏㅓㅎ" localSheetId="15" hidden="1">{#N/A,#N/A,FALSE,"단가표지"}</definedName>
    <definedName name="ㅣㅏㅓㅎ" hidden="1">{#N/A,#N/A,FALSE,"단가표지"}</definedName>
    <definedName name="ㅣㅏㅓ허ㅏㅓㅎ" localSheetId="3" hidden="1">{#N/A,#N/A,FALSE,"표지목차"}</definedName>
    <definedName name="ㅣㅏㅓ허ㅏㅓㅎ" localSheetId="2" hidden="1">{#N/A,#N/A,FALSE,"표지목차"}</definedName>
    <definedName name="ㅣㅏㅓ허ㅏㅓㅎ" localSheetId="4" hidden="1">{#N/A,#N/A,FALSE,"표지목차"}</definedName>
    <definedName name="ㅣㅏㅓ허ㅏㅓㅎ" localSheetId="16" hidden="1">{#N/A,#N/A,FALSE,"표지목차"}</definedName>
    <definedName name="ㅣㅏㅓ허ㅏㅓㅎ" localSheetId="21" hidden="1">{#N/A,#N/A,FALSE,"표지목차"}</definedName>
    <definedName name="ㅣㅏㅓ허ㅏㅓㅎ" localSheetId="5" hidden="1">{#N/A,#N/A,FALSE,"표지목차"}</definedName>
    <definedName name="ㅣㅏㅓ허ㅏㅓㅎ" localSheetId="13" hidden="1">{#N/A,#N/A,FALSE,"표지목차"}</definedName>
    <definedName name="ㅣㅏㅓ허ㅏㅓㅎ" localSheetId="14" hidden="1">{#N/A,#N/A,FALSE,"표지목차"}</definedName>
    <definedName name="ㅣㅏㅓ허ㅏㅓㅎ" localSheetId="15" hidden="1">{#N/A,#N/A,FALSE,"표지목차"}</definedName>
    <definedName name="ㅣㅏㅓ허ㅏㅓㅎ" hidden="1">{#N/A,#N/A,FALSE,"표지목차"}</definedName>
    <definedName name="ㅣㅏㅓㅣ허ㅏㅎ" localSheetId="3" hidden="1">{#N/A,#N/A,FALSE,"골재소요량";#N/A,#N/A,FALSE,"골재소요량"}</definedName>
    <definedName name="ㅣㅏㅓㅣ허ㅏㅎ" localSheetId="2" hidden="1">{#N/A,#N/A,FALSE,"골재소요량";#N/A,#N/A,FALSE,"골재소요량"}</definedName>
    <definedName name="ㅣㅏㅓㅣ허ㅏㅎ" localSheetId="4" hidden="1">{#N/A,#N/A,FALSE,"골재소요량";#N/A,#N/A,FALSE,"골재소요량"}</definedName>
    <definedName name="ㅣㅏㅓㅣ허ㅏㅎ" localSheetId="16" hidden="1">{#N/A,#N/A,FALSE,"골재소요량";#N/A,#N/A,FALSE,"골재소요량"}</definedName>
    <definedName name="ㅣㅏㅓㅣ허ㅏㅎ" localSheetId="21" hidden="1">{#N/A,#N/A,FALSE,"골재소요량";#N/A,#N/A,FALSE,"골재소요량"}</definedName>
    <definedName name="ㅣㅏㅓㅣ허ㅏㅎ" localSheetId="5" hidden="1">{#N/A,#N/A,FALSE,"골재소요량";#N/A,#N/A,FALSE,"골재소요량"}</definedName>
    <definedName name="ㅣㅏㅓㅣ허ㅏㅎ" localSheetId="13" hidden="1">{#N/A,#N/A,FALSE,"골재소요량";#N/A,#N/A,FALSE,"골재소요량"}</definedName>
    <definedName name="ㅣㅏㅓㅣ허ㅏㅎ" localSheetId="14" hidden="1">{#N/A,#N/A,FALSE,"골재소요량";#N/A,#N/A,FALSE,"골재소요량"}</definedName>
    <definedName name="ㅣㅏㅓㅣ허ㅏㅎ" localSheetId="15" hidden="1">{#N/A,#N/A,FALSE,"골재소요량";#N/A,#N/A,FALSE,"골재소요량"}</definedName>
    <definedName name="ㅣㅏㅓㅣ허ㅏㅎ" hidden="1">{#N/A,#N/A,FALSE,"골재소요량";#N/A,#N/A,FALSE,"골재소요량"}</definedName>
    <definedName name="ㅣㅏㅓㅣ허ㅏㅏ허" localSheetId="3" hidden="1">{#N/A,#N/A,FALSE,"조골재"}</definedName>
    <definedName name="ㅣㅏㅓㅣ허ㅏㅏ허" localSheetId="2" hidden="1">{#N/A,#N/A,FALSE,"조골재"}</definedName>
    <definedName name="ㅣㅏㅓㅣ허ㅏㅏ허" localSheetId="4" hidden="1">{#N/A,#N/A,FALSE,"조골재"}</definedName>
    <definedName name="ㅣㅏㅓㅣ허ㅏㅏ허" localSheetId="16" hidden="1">{#N/A,#N/A,FALSE,"조골재"}</definedName>
    <definedName name="ㅣㅏㅓㅣ허ㅏㅏ허" localSheetId="21" hidden="1">{#N/A,#N/A,FALSE,"조골재"}</definedName>
    <definedName name="ㅣㅏㅓㅣ허ㅏㅏ허" localSheetId="5" hidden="1">{#N/A,#N/A,FALSE,"조골재"}</definedName>
    <definedName name="ㅣㅏㅓㅣ허ㅏㅏ허" localSheetId="13" hidden="1">{#N/A,#N/A,FALSE,"조골재"}</definedName>
    <definedName name="ㅣㅏㅓㅣ허ㅏㅏ허" localSheetId="14" hidden="1">{#N/A,#N/A,FALSE,"조골재"}</definedName>
    <definedName name="ㅣㅏㅓㅣ허ㅏㅏ허" localSheetId="15" hidden="1">{#N/A,#N/A,FALSE,"조골재"}</definedName>
    <definedName name="ㅣㅏㅓㅣ허ㅏㅏ허" hidden="1">{#N/A,#N/A,FALSE,"조골재"}</definedName>
    <definedName name="ㅣㅓㅏ허" localSheetId="3" hidden="1">{#N/A,#N/A,FALSE,"운반시간"}</definedName>
    <definedName name="ㅣㅓㅏ허" localSheetId="2" hidden="1">{#N/A,#N/A,FALSE,"운반시간"}</definedName>
    <definedName name="ㅣㅓㅏ허" localSheetId="4" hidden="1">{#N/A,#N/A,FALSE,"운반시간"}</definedName>
    <definedName name="ㅣㅓㅏ허" localSheetId="16" hidden="1">{#N/A,#N/A,FALSE,"운반시간"}</definedName>
    <definedName name="ㅣㅓㅏ허" localSheetId="21" hidden="1">{#N/A,#N/A,FALSE,"운반시간"}</definedName>
    <definedName name="ㅣㅓㅏ허" localSheetId="5" hidden="1">{#N/A,#N/A,FALSE,"운반시간"}</definedName>
    <definedName name="ㅣㅓㅏ허" localSheetId="13" hidden="1">{#N/A,#N/A,FALSE,"운반시간"}</definedName>
    <definedName name="ㅣㅓㅏ허" localSheetId="14" hidden="1">{#N/A,#N/A,FALSE,"운반시간"}</definedName>
    <definedName name="ㅣㅓㅏ허" localSheetId="15" hidden="1">{#N/A,#N/A,FALSE,"운반시간"}</definedName>
    <definedName name="ㅣㅓㅏ허" hidden="1">{#N/A,#N/A,FALSE,"운반시간"}</definedName>
    <definedName name="ㅣㅓㅏ허ㅏㅣ허ㅏㅓ" localSheetId="3" hidden="1">{#N/A,#N/A,FALSE,"운반시간"}</definedName>
    <definedName name="ㅣㅓㅏ허ㅏㅣ허ㅏㅓ" localSheetId="2" hidden="1">{#N/A,#N/A,FALSE,"운반시간"}</definedName>
    <definedName name="ㅣㅓㅏ허ㅏㅣ허ㅏㅓ" localSheetId="4" hidden="1">{#N/A,#N/A,FALSE,"운반시간"}</definedName>
    <definedName name="ㅣㅓㅏ허ㅏㅣ허ㅏㅓ" localSheetId="16" hidden="1">{#N/A,#N/A,FALSE,"운반시간"}</definedName>
    <definedName name="ㅣㅓㅏ허ㅏㅣ허ㅏㅓ" localSheetId="21" hidden="1">{#N/A,#N/A,FALSE,"운반시간"}</definedName>
    <definedName name="ㅣㅓㅏ허ㅏㅣ허ㅏㅓ" localSheetId="5" hidden="1">{#N/A,#N/A,FALSE,"운반시간"}</definedName>
    <definedName name="ㅣㅓㅏ허ㅏㅣ허ㅏㅓ" localSheetId="13" hidden="1">{#N/A,#N/A,FALSE,"운반시간"}</definedName>
    <definedName name="ㅣㅓㅏ허ㅏㅣ허ㅏㅓ" localSheetId="14" hidden="1">{#N/A,#N/A,FALSE,"운반시간"}</definedName>
    <definedName name="ㅣㅓㅏ허ㅏㅣ허ㅏㅓ" localSheetId="15" hidden="1">{#N/A,#N/A,FALSE,"운반시간"}</definedName>
    <definedName name="ㅣㅓㅏ허ㅏㅣ허ㅏㅓ" hidden="1">{#N/A,#N/A,FALSE,"운반시간"}</definedName>
    <definedName name="ㅣㅚㅓㅏ" localSheetId="3" hidden="1">{#N/A,#N/A,FALSE,"단가표지"}</definedName>
    <definedName name="ㅣㅚㅓㅏ" localSheetId="2" hidden="1">{#N/A,#N/A,FALSE,"단가표지"}</definedName>
    <definedName name="ㅣㅚㅓㅏ" localSheetId="4" hidden="1">{#N/A,#N/A,FALSE,"단가표지"}</definedName>
    <definedName name="ㅣㅚㅓㅏ" localSheetId="16" hidden="1">{#N/A,#N/A,FALSE,"단가표지"}</definedName>
    <definedName name="ㅣㅚㅓㅏ" localSheetId="21" hidden="1">{#N/A,#N/A,FALSE,"단가표지"}</definedName>
    <definedName name="ㅣㅚㅓㅏ" localSheetId="5" hidden="1">{#N/A,#N/A,FALSE,"단가표지"}</definedName>
    <definedName name="ㅣㅚㅓㅏ" localSheetId="13" hidden="1">{#N/A,#N/A,FALSE,"단가표지"}</definedName>
    <definedName name="ㅣㅚㅓㅏ" localSheetId="14" hidden="1">{#N/A,#N/A,FALSE,"단가표지"}</definedName>
    <definedName name="ㅣㅚㅓㅏ" localSheetId="15" hidden="1">{#N/A,#N/A,FALSE,"단가표지"}</definedName>
    <definedName name="ㅣㅚㅓㅏ" hidden="1">{#N/A,#N/A,FALSE,"단가표지"}</definedName>
    <definedName name="ㅣㅣ" localSheetId="3" hidden="1">{#N/A,#N/A,FALSE,"골재소요량";#N/A,#N/A,FALSE,"골재소요량"}</definedName>
    <definedName name="ㅣㅣ" localSheetId="2" hidden="1">{#N/A,#N/A,FALSE,"골재소요량";#N/A,#N/A,FALSE,"골재소요량"}</definedName>
    <definedName name="ㅣㅣ" localSheetId="4" hidden="1">{#N/A,#N/A,FALSE,"골재소요량";#N/A,#N/A,FALSE,"골재소요량"}</definedName>
    <definedName name="ㅣㅣ" localSheetId="16" hidden="1">{#N/A,#N/A,FALSE,"골재소요량";#N/A,#N/A,FALSE,"골재소요량"}</definedName>
    <definedName name="ㅣㅣ" localSheetId="21" hidden="1">{#N/A,#N/A,FALSE,"골재소요량";#N/A,#N/A,FALSE,"골재소요량"}</definedName>
    <definedName name="ㅣㅣ" localSheetId="5" hidden="1">{#N/A,#N/A,FALSE,"골재소요량";#N/A,#N/A,FALSE,"골재소요량"}</definedName>
    <definedName name="ㅣㅣ" localSheetId="13" hidden="1">{#N/A,#N/A,FALSE,"골재소요량";#N/A,#N/A,FALSE,"골재소요량"}</definedName>
    <definedName name="ㅣㅣ" localSheetId="14" hidden="1">{#N/A,#N/A,FALSE,"골재소요량";#N/A,#N/A,FALSE,"골재소요량"}</definedName>
    <definedName name="ㅣㅣ" localSheetId="15" hidden="1">{#N/A,#N/A,FALSE,"골재소요량";#N/A,#N/A,FALSE,"골재소요량"}</definedName>
    <definedName name="ㅣㅣ" hidden="1">{#N/A,#N/A,FALSE,"골재소요량";#N/A,#N/A,FALSE,"골재소요량"}</definedName>
    <definedName name="人力" localSheetId="3" hidden="1">{#N/A,#N/A,FALSE,"Field Rates";#N/A,#N/A,FALSE,"Field Sum"}</definedName>
    <definedName name="人力" localSheetId="9" hidden="1">{#N/A,#N/A,FALSE,"Field Rates";#N/A,#N/A,FALSE,"Field Sum"}</definedName>
    <definedName name="人力" localSheetId="8" hidden="1">{#N/A,#N/A,FALSE,"Field Rates";#N/A,#N/A,FALSE,"Field Sum"}</definedName>
    <definedName name="人力" localSheetId="0" hidden="1">{#N/A,#N/A,FALSE,"Field Rates";#N/A,#N/A,FALSE,"Field Sum"}</definedName>
    <definedName name="人力" localSheetId="10" hidden="1">{#N/A,#N/A,FALSE,"Field Rates";#N/A,#N/A,FALSE,"Field Sum"}</definedName>
    <definedName name="人力" localSheetId="6" hidden="1">{#N/A,#N/A,FALSE,"Field Rates";#N/A,#N/A,FALSE,"Field Sum"}</definedName>
    <definedName name="人力" localSheetId="12" hidden="1">{#N/A,#N/A,FALSE,"Field Rates";#N/A,#N/A,FALSE,"Field Sum"}</definedName>
    <definedName name="人力" localSheetId="11" hidden="1">{#N/A,#N/A,FALSE,"Field Rates";#N/A,#N/A,FALSE,"Field Sum"}</definedName>
    <definedName name="人力" localSheetId="1" hidden="1">{#N/A,#N/A,FALSE,"Field Rates";#N/A,#N/A,FALSE,"Field Sum"}</definedName>
    <definedName name="人力" localSheetId="2" hidden="1">{#N/A,#N/A,FALSE,"Field Rates";#N/A,#N/A,FALSE,"Field Sum"}</definedName>
    <definedName name="人力" localSheetId="4" hidden="1">{#N/A,#N/A,FALSE,"Field Rates";#N/A,#N/A,FALSE,"Field Sum"}</definedName>
    <definedName name="人力" localSheetId="16" hidden="1">{#N/A,#N/A,FALSE,"Field Rates";#N/A,#N/A,FALSE,"Field Sum"}</definedName>
    <definedName name="人力" localSheetId="21" hidden="1">{#N/A,#N/A,FALSE,"Field Rates";#N/A,#N/A,FALSE,"Field Sum"}</definedName>
    <definedName name="人力" localSheetId="5" hidden="1">{#N/A,#N/A,FALSE,"Field Rates";#N/A,#N/A,FALSE,"Field Sum"}</definedName>
    <definedName name="人力" localSheetId="23" hidden="1">{#N/A,#N/A,FALSE,"Field Rates";#N/A,#N/A,FALSE,"Field Sum"}</definedName>
    <definedName name="人力" localSheetId="7" hidden="1">{#N/A,#N/A,FALSE,"Field Rates";#N/A,#N/A,FALSE,"Field Sum"}</definedName>
    <definedName name="人力" localSheetId="13" hidden="1">{#N/A,#N/A,FALSE,"Field Rates";#N/A,#N/A,FALSE,"Field Sum"}</definedName>
    <definedName name="人力" localSheetId="18" hidden="1">{#N/A,#N/A,FALSE,"Field Rates";#N/A,#N/A,FALSE,"Field Sum"}</definedName>
    <definedName name="人力" localSheetId="14" hidden="1">{#N/A,#N/A,FALSE,"Field Rates";#N/A,#N/A,FALSE,"Field Sum"}</definedName>
    <definedName name="人力" localSheetId="15" hidden="1">{#N/A,#N/A,FALSE,"Field Rates";#N/A,#N/A,FALSE,"Field Sum"}</definedName>
    <definedName name="人力" hidden="1">{#N/A,#N/A,FALSE,"Field Rates";#N/A,#N/A,FALSE,"Field Sum"}</definedName>
    <definedName name="仮単価発注" localSheetId="3" hidden="1">{"'Sheet1'!$A$3:$I$11"}</definedName>
    <definedName name="仮単価発注" localSheetId="9" hidden="1">{"'Sheet1'!$A$3:$I$11"}</definedName>
    <definedName name="仮単価発注" localSheetId="8" hidden="1">{"'Sheet1'!$A$3:$I$11"}</definedName>
    <definedName name="仮単価発注" localSheetId="0" hidden="1">{"'Sheet1'!$A$3:$I$11"}</definedName>
    <definedName name="仮単価発注" localSheetId="10" hidden="1">{"'Sheet1'!$A$3:$I$11"}</definedName>
    <definedName name="仮単価発注" localSheetId="6" hidden="1">{"'Sheet1'!$A$3:$I$11"}</definedName>
    <definedName name="仮単価発注" localSheetId="12" hidden="1">{"'Sheet1'!$A$3:$I$11"}</definedName>
    <definedName name="仮単価発注" localSheetId="11" hidden="1">{"'Sheet1'!$A$3:$I$11"}</definedName>
    <definedName name="仮単価発注" localSheetId="1" hidden="1">{"'Sheet1'!$A$3:$I$11"}</definedName>
    <definedName name="仮単価発注" localSheetId="2" hidden="1">{"'Sheet1'!$A$3:$I$11"}</definedName>
    <definedName name="仮単価発注" localSheetId="4" hidden="1">{"'Sheet1'!$A$3:$I$11"}</definedName>
    <definedName name="仮単価発注" localSheetId="16" hidden="1">{"'Sheet1'!$A$3:$I$11"}</definedName>
    <definedName name="仮単価発注" localSheetId="21" hidden="1">{"'Sheet1'!$A$3:$I$11"}</definedName>
    <definedName name="仮単価発注" localSheetId="5" hidden="1">{"'Sheet1'!$A$3:$I$11"}</definedName>
    <definedName name="仮単価発注" localSheetId="7" hidden="1">{"'Sheet1'!$A$3:$I$11"}</definedName>
    <definedName name="仮単価発注" localSheetId="13" hidden="1">{"'Sheet1'!$A$3:$I$11"}</definedName>
    <definedName name="仮単価発注" localSheetId="14" hidden="1">{"'Sheet1'!$A$3:$I$11"}</definedName>
    <definedName name="仮単価発注" localSheetId="15" hidden="1">{"'Sheet1'!$A$3:$I$11"}</definedName>
    <definedName name="仮単価発注" hidden="1">{"'Sheet1'!$A$3:$I$11"}</definedName>
    <definedName name="出差費用" localSheetId="3" hidden="1">{"'Sheet1'!$L$16"}</definedName>
    <definedName name="出差費用" localSheetId="2" hidden="1">{"'Sheet1'!$L$16"}</definedName>
    <definedName name="出差費用" localSheetId="4" hidden="1">{"'Sheet1'!$L$16"}</definedName>
    <definedName name="出差費用" localSheetId="16" hidden="1">{"'Sheet1'!$L$16"}</definedName>
    <definedName name="出差費用" localSheetId="21" hidden="1">{"'Sheet1'!$L$16"}</definedName>
    <definedName name="出差費用" localSheetId="5" hidden="1">{"'Sheet1'!$L$16"}</definedName>
    <definedName name="出差費用" localSheetId="13" hidden="1">{"'Sheet1'!$L$16"}</definedName>
    <definedName name="出差費用" localSheetId="14" hidden="1">{"'Sheet1'!$L$16"}</definedName>
    <definedName name="出差費用" localSheetId="15" hidden="1">{"'Sheet1'!$L$16"}</definedName>
    <definedName name="出差費用" hidden="1">{"'Sheet1'!$L$16"}</definedName>
    <definedName name="取费" localSheetId="3" hidden="1">{"'现金流量表（全部投资）'!$B$4:$P$23"}</definedName>
    <definedName name="取费" localSheetId="2" hidden="1">{"'现金流量表（全部投资）'!$B$4:$P$23"}</definedName>
    <definedName name="取费" localSheetId="4" hidden="1">{"'现金流量表（全部投资）'!$B$4:$P$23"}</definedName>
    <definedName name="取费" localSheetId="16" hidden="1">{"'现金流量表（全部投资）'!$B$4:$P$23"}</definedName>
    <definedName name="取费" localSheetId="21" hidden="1">{"'现金流量表（全部投资）'!$B$4:$P$23"}</definedName>
    <definedName name="取费" localSheetId="5" hidden="1">{"'现金流量表（全部投资）'!$B$4:$P$23"}</definedName>
    <definedName name="取费" localSheetId="13" hidden="1">{"'现金流量表（全部投资）'!$B$4:$P$23"}</definedName>
    <definedName name="取费" localSheetId="14" hidden="1">{"'现金流量表（全部投资）'!$B$4:$P$23"}</definedName>
    <definedName name="取费" localSheetId="15" hidden="1">{"'现金流量表（全部投资）'!$B$4:$P$23"}</definedName>
    <definedName name="取费" hidden="1">{"'现金流量表（全部投资）'!$B$4:$P$23"}</definedName>
    <definedName name="啊" localSheetId="3" hidden="1">{"'现金流量表（全部投资）'!$B$4:$P$23"}</definedName>
    <definedName name="啊" localSheetId="2" hidden="1">{"'现金流量表（全部投资）'!$B$4:$P$23"}</definedName>
    <definedName name="啊" localSheetId="4" hidden="1">{"'现金流量表（全部投资）'!$B$4:$P$23"}</definedName>
    <definedName name="啊" localSheetId="16" hidden="1">{"'现金流量表（全部投资）'!$B$4:$P$23"}</definedName>
    <definedName name="啊" localSheetId="21" hidden="1">{"'现金流量表（全部投资）'!$B$4:$P$23"}</definedName>
    <definedName name="啊" localSheetId="5" hidden="1">{"'现金流量表（全部投资）'!$B$4:$P$23"}</definedName>
    <definedName name="啊" localSheetId="13" hidden="1">{"'现金流量表（全部投资）'!$B$4:$P$23"}</definedName>
    <definedName name="啊" localSheetId="14" hidden="1">{"'现金流量表（全部投资）'!$B$4:$P$23"}</definedName>
    <definedName name="啊" localSheetId="15" hidden="1">{"'现金流量表（全部投资）'!$B$4:$P$23"}</definedName>
    <definedName name="啊" hidden="1">{"'现金流量表（全部投资）'!$B$4:$P$23"}</definedName>
    <definedName name="土建差2" localSheetId="3" hidden="1">{"'现金流量表（全部投资）'!$B$4:$P$23"}</definedName>
    <definedName name="土建差2" localSheetId="2" hidden="1">{"'现金流量表（全部投资）'!$B$4:$P$23"}</definedName>
    <definedName name="土建差2" localSheetId="4" hidden="1">{"'现金流量表（全部投资）'!$B$4:$P$23"}</definedName>
    <definedName name="土建差2" localSheetId="16" hidden="1">{"'现金流量表（全部投资）'!$B$4:$P$23"}</definedName>
    <definedName name="土建差2" localSheetId="21" hidden="1">{"'现金流量表（全部投资）'!$B$4:$P$23"}</definedName>
    <definedName name="土建差2" localSheetId="5" hidden="1">{"'现金流量表（全部投资）'!$B$4:$P$23"}</definedName>
    <definedName name="土建差2" localSheetId="13" hidden="1">{"'现金流量表（全部投资）'!$B$4:$P$23"}</definedName>
    <definedName name="土建差2" localSheetId="14" hidden="1">{"'现金流量表（全部投资）'!$B$4:$P$23"}</definedName>
    <definedName name="土建差2" localSheetId="15" hidden="1">{"'现金流量表（全部投资）'!$B$4:$P$23"}</definedName>
    <definedName name="土建差2" hidden="1">{"'现金流量表（全部投资）'!$B$4:$P$23"}</definedName>
    <definedName name="地基处理" localSheetId="3" hidden="1">{"'现金流量表（全部投资）'!$B$4:$P$23"}</definedName>
    <definedName name="地基处理" localSheetId="2" hidden="1">{"'现金流量表（全部投资）'!$B$4:$P$23"}</definedName>
    <definedName name="地基处理" localSheetId="4" hidden="1">{"'现金流量表（全部投资）'!$B$4:$P$23"}</definedName>
    <definedName name="地基处理" localSheetId="16" hidden="1">{"'现金流量表（全部投资）'!$B$4:$P$23"}</definedName>
    <definedName name="地基处理" localSheetId="21" hidden="1">{"'现金流量表（全部投资）'!$B$4:$P$23"}</definedName>
    <definedName name="地基处理" localSheetId="5" hidden="1">{"'现金流量表（全部投资）'!$B$4:$P$23"}</definedName>
    <definedName name="地基处理" localSheetId="13" hidden="1">{"'现金流量表（全部投资）'!$B$4:$P$23"}</definedName>
    <definedName name="地基处理" localSheetId="14" hidden="1">{"'现金流量表（全部投资）'!$B$4:$P$23"}</definedName>
    <definedName name="地基处理" localSheetId="15" hidden="1">{"'现金流量表（全部投资）'!$B$4:$P$23"}</definedName>
    <definedName name="地基处理" hidden="1">{"'现金流量表（全部投资）'!$B$4:$P$23"}</definedName>
    <definedName name="影响力" localSheetId="3" hidden="1">{"'现金流量表（全部投资）'!$B$4:$P$23"}</definedName>
    <definedName name="影响力" localSheetId="2" hidden="1">{"'现金流量表（全部投资）'!$B$4:$P$23"}</definedName>
    <definedName name="影响力" localSheetId="4" hidden="1">{"'现金流量表（全部投资）'!$B$4:$P$23"}</definedName>
    <definedName name="影响力" localSheetId="16" hidden="1">{"'现金流量表（全部投资）'!$B$4:$P$23"}</definedName>
    <definedName name="影响力" localSheetId="21" hidden="1">{"'现金流量表（全部投资）'!$B$4:$P$23"}</definedName>
    <definedName name="影响力" localSheetId="5" hidden="1">{"'现金流量表（全部投资）'!$B$4:$P$23"}</definedName>
    <definedName name="影响力" localSheetId="13" hidden="1">{"'现金流量表（全部投资）'!$B$4:$P$23"}</definedName>
    <definedName name="影响力" localSheetId="14" hidden="1">{"'现金流量表（全部投资）'!$B$4:$P$23"}</definedName>
    <definedName name="影响力" localSheetId="15" hidden="1">{"'现金流量表（全部投资）'!$B$4:$P$23"}</definedName>
    <definedName name="影响力" hidden="1">{"'现金流量表（全部投资）'!$B$4:$P$23"}</definedName>
    <definedName name="新封" localSheetId="3" hidden="1">{"'现金流量表（全部投资）'!$B$4:$P$23"}</definedName>
    <definedName name="新封" localSheetId="2" hidden="1">{"'现金流量表（全部投资）'!$B$4:$P$23"}</definedName>
    <definedName name="新封" localSheetId="4" hidden="1">{"'现金流量表（全部投资）'!$B$4:$P$23"}</definedName>
    <definedName name="新封" localSheetId="16" hidden="1">{"'现金流量表（全部投资）'!$B$4:$P$23"}</definedName>
    <definedName name="新封" localSheetId="21" hidden="1">{"'现金流量表（全部投资）'!$B$4:$P$23"}</definedName>
    <definedName name="新封" localSheetId="5" hidden="1">{"'现金流量表（全部投资）'!$B$4:$P$23"}</definedName>
    <definedName name="新封" localSheetId="13" hidden="1">{"'现金流量表（全部投资）'!$B$4:$P$23"}</definedName>
    <definedName name="新封" localSheetId="14" hidden="1">{"'现金流量表（全部投资）'!$B$4:$P$23"}</definedName>
    <definedName name="新封" localSheetId="15" hidden="1">{"'现金流量表（全部投资）'!$B$4:$P$23"}</definedName>
    <definedName name="新封" hidden="1">{"'现金流量表（全部投资）'!$B$4:$P$23"}</definedName>
    <definedName name="材质">[115]项目数据!#REF!</definedName>
    <definedName name="汇总哦" localSheetId="3" hidden="1">{"'现金流量表（全部投资）'!$B$4:$P$23"}</definedName>
    <definedName name="汇总哦" localSheetId="2" hidden="1">{"'现金流量表（全部投资）'!$B$4:$P$23"}</definedName>
    <definedName name="汇总哦" localSheetId="4" hidden="1">{"'现金流量表（全部投资）'!$B$4:$P$23"}</definedName>
    <definedName name="汇总哦" localSheetId="16" hidden="1">{"'现金流量表（全部投资）'!$B$4:$P$23"}</definedName>
    <definedName name="汇总哦" localSheetId="21" hidden="1">{"'现金流量表（全部投资）'!$B$4:$P$23"}</definedName>
    <definedName name="汇总哦" localSheetId="5" hidden="1">{"'现金流量表（全部投资）'!$B$4:$P$23"}</definedName>
    <definedName name="汇总哦" localSheetId="13" hidden="1">{"'现金流量表（全部投资）'!$B$4:$P$23"}</definedName>
    <definedName name="汇总哦" localSheetId="14" hidden="1">{"'现金流量表（全部投资）'!$B$4:$P$23"}</definedName>
    <definedName name="汇总哦" localSheetId="15" hidden="1">{"'现金流量表（全部投资）'!$B$4:$P$23"}</definedName>
    <definedName name="汇总哦" hidden="1">{"'现金流量表（全部投资）'!$B$4:$P$23"}</definedName>
    <definedName name="脱硫表二" localSheetId="3" hidden="1">{"'现金流量表（全部投资）'!$B$4:$P$23"}</definedName>
    <definedName name="脱硫表二" localSheetId="2" hidden="1">{"'现金流量表（全部投资）'!$B$4:$P$23"}</definedName>
    <definedName name="脱硫表二" localSheetId="4" hidden="1">{"'现金流量表（全部投资）'!$B$4:$P$23"}</definedName>
    <definedName name="脱硫表二" localSheetId="16" hidden="1">{"'现金流量表（全部投资）'!$B$4:$P$23"}</definedName>
    <definedName name="脱硫表二" localSheetId="21" hidden="1">{"'现金流量表（全部投资）'!$B$4:$P$23"}</definedName>
    <definedName name="脱硫表二" localSheetId="5" hidden="1">{"'现金流量表（全部投资）'!$B$4:$P$23"}</definedName>
    <definedName name="脱硫表二" localSheetId="13" hidden="1">{"'现金流量表（全部投资）'!$B$4:$P$23"}</definedName>
    <definedName name="脱硫表二" localSheetId="14" hidden="1">{"'现金流量表（全部投资）'!$B$4:$P$23"}</definedName>
    <definedName name="脱硫表二" localSheetId="15" hidden="1">{"'现金流量表（全部投资）'!$B$4:$P$23"}</definedName>
    <definedName name="脱硫表二" hidden="1">{"'现金流量表（全部投资）'!$B$4:$P$23"}</definedName>
  </definedNames>
  <calcPr calcId="191029"/>
</workbook>
</file>

<file path=xl/calcChain.xml><?xml version="1.0" encoding="utf-8"?>
<calcChain xmlns="http://schemas.openxmlformats.org/spreadsheetml/2006/main">
  <c r="BM307" i="1" l="1"/>
  <c r="BK307" i="1"/>
  <c r="BK136" i="1"/>
  <c r="BM136" i="1"/>
  <c r="BM99" i="1"/>
  <c r="BK99" i="1"/>
  <c r="BM49" i="1"/>
  <c r="BK49" i="1"/>
  <c r="A101" i="1"/>
  <c r="A100" i="1"/>
  <c r="A99" i="1"/>
  <c r="A50" i="1"/>
  <c r="A49" i="1"/>
  <c r="F13" i="51"/>
  <c r="F12" i="51"/>
  <c r="D13" i="51"/>
  <c r="B13" i="51"/>
  <c r="D12" i="51"/>
  <c r="B12" i="51"/>
  <c r="Q11" i="51"/>
  <c r="J11" i="51"/>
  <c r="H11" i="50"/>
  <c r="O11" i="50"/>
  <c r="L12" i="50"/>
  <c r="L11" i="50" s="1"/>
  <c r="BL49" i="1" l="1"/>
  <c r="BL99" i="1"/>
  <c r="CN349" i="1"/>
  <c r="CM349" i="1"/>
  <c r="CN348" i="1"/>
  <c r="CM348" i="1"/>
  <c r="CN347" i="1"/>
  <c r="CM347" i="1"/>
  <c r="CN346" i="1"/>
  <c r="CM346" i="1"/>
  <c r="CN345" i="1"/>
  <c r="CM345" i="1"/>
  <c r="CN344" i="1"/>
  <c r="CM344" i="1"/>
  <c r="CN343" i="1"/>
  <c r="CM343" i="1"/>
  <c r="CN342" i="1"/>
  <c r="CM342" i="1"/>
  <c r="CN341" i="1"/>
  <c r="CM341" i="1"/>
  <c r="CN339" i="1"/>
  <c r="CM339" i="1"/>
  <c r="CN336" i="1"/>
  <c r="CM336" i="1"/>
  <c r="CN335" i="1"/>
  <c r="CM335" i="1"/>
  <c r="CN333" i="1"/>
  <c r="CM333" i="1"/>
  <c r="CN332" i="1"/>
  <c r="CM332" i="1"/>
  <c r="CN331" i="1"/>
  <c r="CM331" i="1"/>
  <c r="CN330" i="1"/>
  <c r="CM330" i="1"/>
  <c r="CN329" i="1"/>
  <c r="CM329" i="1"/>
  <c r="CN328" i="1"/>
  <c r="CM328" i="1"/>
  <c r="CN327" i="1"/>
  <c r="CM327" i="1"/>
  <c r="CN326" i="1"/>
  <c r="CM326" i="1"/>
  <c r="CN325" i="1"/>
  <c r="CM325" i="1"/>
  <c r="CN324" i="1"/>
  <c r="CM324" i="1"/>
  <c r="CN323" i="1"/>
  <c r="CM323" i="1"/>
  <c r="CN322" i="1"/>
  <c r="CM322" i="1"/>
  <c r="CN321" i="1"/>
  <c r="CM321" i="1"/>
  <c r="CN319" i="1"/>
  <c r="CM319" i="1"/>
  <c r="CN317" i="1"/>
  <c r="CM317" i="1"/>
  <c r="CN315" i="1"/>
  <c r="CM315" i="1"/>
  <c r="CN314" i="1"/>
  <c r="CM314" i="1"/>
  <c r="CN313" i="1"/>
  <c r="CM313" i="1"/>
  <c r="CN312" i="1"/>
  <c r="CM312" i="1"/>
  <c r="CN311" i="1"/>
  <c r="CM311" i="1"/>
  <c r="CN309" i="1"/>
  <c r="CM309" i="1"/>
  <c r="CN308" i="1"/>
  <c r="CM308" i="1"/>
  <c r="CN307" i="1"/>
  <c r="CM307" i="1"/>
  <c r="CN305" i="1"/>
  <c r="CM305" i="1"/>
  <c r="CN303" i="1"/>
  <c r="CM303" i="1"/>
  <c r="CN301" i="1"/>
  <c r="CM301" i="1"/>
  <c r="CN299" i="1"/>
  <c r="CM299" i="1"/>
  <c r="CN297" i="1"/>
  <c r="CM297" i="1"/>
  <c r="CN295" i="1"/>
  <c r="CM295" i="1"/>
  <c r="CN293" i="1"/>
  <c r="CM293" i="1"/>
  <c r="CN291" i="1"/>
  <c r="CM291" i="1"/>
  <c r="CN289" i="1"/>
  <c r="CM289" i="1"/>
  <c r="CN287" i="1"/>
  <c r="CM287" i="1"/>
  <c r="CN285" i="1"/>
  <c r="CM285" i="1"/>
  <c r="CN283" i="1"/>
  <c r="CM283" i="1"/>
  <c r="CN281" i="1"/>
  <c r="CM281" i="1"/>
  <c r="CN279" i="1"/>
  <c r="CM279" i="1"/>
  <c r="CN277" i="1"/>
  <c r="CM277" i="1"/>
  <c r="CN275" i="1"/>
  <c r="CM275" i="1"/>
  <c r="CN273" i="1"/>
  <c r="CM273" i="1"/>
  <c r="CN271" i="1"/>
  <c r="CM271" i="1"/>
  <c r="CN269" i="1"/>
  <c r="CM269" i="1"/>
  <c r="CN267" i="1"/>
  <c r="CM267" i="1"/>
  <c r="CN265" i="1"/>
  <c r="CM265" i="1"/>
  <c r="CN263" i="1"/>
  <c r="CM263" i="1"/>
  <c r="CN261" i="1"/>
  <c r="CM261" i="1"/>
  <c r="CN259" i="1"/>
  <c r="CM259" i="1"/>
  <c r="CN257" i="1"/>
  <c r="CM257" i="1"/>
  <c r="CN255" i="1"/>
  <c r="CM255" i="1"/>
  <c r="CN253" i="1"/>
  <c r="CM253" i="1"/>
  <c r="CN251" i="1"/>
  <c r="CM251" i="1"/>
  <c r="CN249" i="1"/>
  <c r="CM249" i="1"/>
  <c r="CN247" i="1"/>
  <c r="CM247" i="1"/>
  <c r="CN245" i="1"/>
  <c r="CM245" i="1"/>
  <c r="CN243" i="1"/>
  <c r="CM243" i="1"/>
  <c r="CN241" i="1"/>
  <c r="CM241" i="1"/>
  <c r="CN239" i="1"/>
  <c r="CM239" i="1"/>
  <c r="CN237" i="1"/>
  <c r="CM237" i="1"/>
  <c r="CN235" i="1"/>
  <c r="CM235" i="1"/>
  <c r="CN233" i="1"/>
  <c r="CM233" i="1"/>
  <c r="CN231" i="1"/>
  <c r="CM231" i="1"/>
  <c r="CN229" i="1"/>
  <c r="CM229" i="1"/>
  <c r="CN227" i="1"/>
  <c r="CM227" i="1"/>
  <c r="CN225" i="1"/>
  <c r="CM225" i="1"/>
  <c r="CN224" i="1"/>
  <c r="CM224" i="1"/>
  <c r="CN222" i="1"/>
  <c r="CM222" i="1"/>
  <c r="CN220" i="1"/>
  <c r="CM220" i="1"/>
  <c r="CN218" i="1"/>
  <c r="CM218" i="1"/>
  <c r="CN216" i="1"/>
  <c r="CM216" i="1"/>
  <c r="CN214" i="1"/>
  <c r="CM214" i="1"/>
  <c r="CN212" i="1"/>
  <c r="CM212" i="1"/>
  <c r="CN210" i="1"/>
  <c r="CM210" i="1"/>
  <c r="CN208" i="1"/>
  <c r="CM208" i="1"/>
  <c r="CN206" i="1"/>
  <c r="CM206" i="1"/>
  <c r="CN204" i="1"/>
  <c r="CM204" i="1"/>
  <c r="CN202" i="1"/>
  <c r="CM202" i="1"/>
  <c r="CN201" i="1"/>
  <c r="CM201" i="1"/>
  <c r="CN199" i="1"/>
  <c r="CM199" i="1"/>
  <c r="CN197" i="1"/>
  <c r="CM197" i="1"/>
  <c r="CN195" i="1"/>
  <c r="CM195" i="1"/>
  <c r="CN193" i="1"/>
  <c r="CM193" i="1"/>
  <c r="CN192" i="1"/>
  <c r="CM192" i="1"/>
  <c r="CN190" i="1"/>
  <c r="CM190" i="1"/>
  <c r="CN188" i="1"/>
  <c r="CM188" i="1"/>
  <c r="CN186" i="1"/>
  <c r="CM186" i="1"/>
  <c r="CN184" i="1"/>
  <c r="CM184" i="1"/>
  <c r="CN182" i="1"/>
  <c r="CM182" i="1"/>
  <c r="CN180" i="1"/>
  <c r="CM180" i="1"/>
  <c r="CN178" i="1"/>
  <c r="CM178" i="1"/>
  <c r="CN177" i="1"/>
  <c r="CM177" i="1"/>
  <c r="CN176" i="1"/>
  <c r="CM176" i="1"/>
  <c r="CN174" i="1"/>
  <c r="CM174" i="1"/>
  <c r="CN172" i="1"/>
  <c r="CM172" i="1"/>
  <c r="CN170" i="1"/>
  <c r="CM170" i="1"/>
  <c r="CN168" i="1"/>
  <c r="CM168" i="1"/>
  <c r="CN166" i="1"/>
  <c r="CM166" i="1"/>
  <c r="CN164" i="1"/>
  <c r="CM164" i="1"/>
  <c r="CN162" i="1"/>
  <c r="CM162" i="1"/>
  <c r="CN160" i="1"/>
  <c r="CM160" i="1"/>
  <c r="CN158" i="1"/>
  <c r="CM158" i="1"/>
  <c r="CN156" i="1"/>
  <c r="CM156" i="1"/>
  <c r="CN154" i="1"/>
  <c r="CM154" i="1"/>
  <c r="CN152" i="1"/>
  <c r="CM152" i="1"/>
  <c r="CN150" i="1"/>
  <c r="CM150" i="1"/>
  <c r="CN148" i="1"/>
  <c r="CM148" i="1"/>
  <c r="CN146" i="1"/>
  <c r="CM146" i="1"/>
  <c r="CN145" i="1"/>
  <c r="CM145" i="1"/>
  <c r="CN143" i="1"/>
  <c r="CM143" i="1"/>
  <c r="CN141" i="1"/>
  <c r="CM141" i="1"/>
  <c r="CN139" i="1"/>
  <c r="CM139" i="1"/>
  <c r="CN138" i="1"/>
  <c r="CM138" i="1"/>
  <c r="CN136" i="1"/>
  <c r="CM136" i="1"/>
  <c r="CN135" i="1"/>
  <c r="CM135" i="1"/>
  <c r="CN133" i="1"/>
  <c r="CM133" i="1"/>
  <c r="CN131" i="1"/>
  <c r="CM131" i="1"/>
  <c r="CN129" i="1"/>
  <c r="CM129" i="1"/>
  <c r="CN128" i="1"/>
  <c r="CM128" i="1"/>
  <c r="CN127" i="1"/>
  <c r="CM127" i="1"/>
  <c r="CN126" i="1"/>
  <c r="CM126" i="1"/>
  <c r="CN121" i="1"/>
  <c r="CM121" i="1"/>
  <c r="CN120" i="1"/>
  <c r="CM120" i="1"/>
  <c r="CN118" i="1"/>
  <c r="CM118" i="1"/>
  <c r="CN117" i="1"/>
  <c r="CM117" i="1"/>
  <c r="CN116" i="1"/>
  <c r="CM116" i="1"/>
  <c r="CN115" i="1"/>
  <c r="CM115" i="1"/>
  <c r="CN114" i="1"/>
  <c r="CM114" i="1"/>
  <c r="CN112" i="1"/>
  <c r="CM112" i="1"/>
  <c r="CN110" i="1"/>
  <c r="CM110" i="1"/>
  <c r="CN109" i="1"/>
  <c r="CM109" i="1"/>
  <c r="CN108" i="1"/>
  <c r="CM108" i="1"/>
  <c r="CN107" i="1"/>
  <c r="CM107" i="1"/>
  <c r="CN106" i="1"/>
  <c r="CM106" i="1"/>
  <c r="CN104" i="1"/>
  <c r="CM104" i="1"/>
  <c r="CN102" i="1"/>
  <c r="CM102" i="1"/>
  <c r="CN101" i="1"/>
  <c r="CM101" i="1"/>
  <c r="CN98" i="1"/>
  <c r="CM98" i="1"/>
  <c r="CN97" i="1"/>
  <c r="CM97" i="1"/>
  <c r="CN96" i="1"/>
  <c r="CM96" i="1"/>
  <c r="CN95" i="1"/>
  <c r="CM95" i="1"/>
  <c r="CN94" i="1"/>
  <c r="CM94" i="1"/>
  <c r="CN93" i="1"/>
  <c r="CM93" i="1"/>
  <c r="CN92" i="1"/>
  <c r="CM92" i="1"/>
  <c r="CN89" i="1"/>
  <c r="CM89" i="1"/>
  <c r="CN88" i="1"/>
  <c r="CM88" i="1"/>
  <c r="CN87" i="1"/>
  <c r="CM87" i="1"/>
  <c r="CN85" i="1"/>
  <c r="CM85" i="1"/>
  <c r="CN84" i="1"/>
  <c r="CN82" i="1"/>
  <c r="CM82" i="1"/>
  <c r="CN80" i="1"/>
  <c r="CM80" i="1"/>
  <c r="CN79" i="1"/>
  <c r="CM79" i="1"/>
  <c r="CN78" i="1"/>
  <c r="CM78" i="1"/>
  <c r="CN77" i="1"/>
  <c r="CM77" i="1"/>
  <c r="CN76" i="1"/>
  <c r="CM76" i="1"/>
  <c r="CN74" i="1"/>
  <c r="CM74" i="1"/>
  <c r="CN72" i="1"/>
  <c r="CM72" i="1"/>
  <c r="CN69" i="1"/>
  <c r="CM69" i="1"/>
  <c r="CN66" i="1"/>
  <c r="CM66" i="1"/>
  <c r="CN65" i="1"/>
  <c r="CM65" i="1"/>
  <c r="CN62" i="1"/>
  <c r="CM62" i="1"/>
  <c r="CN60" i="1"/>
  <c r="CM60" i="1"/>
  <c r="CN59" i="1"/>
  <c r="CM59" i="1"/>
  <c r="CN57" i="1"/>
  <c r="CM57" i="1"/>
  <c r="CN55" i="1"/>
  <c r="CM55" i="1"/>
  <c r="CN52" i="1"/>
  <c r="CM52" i="1"/>
  <c r="CN51" i="1"/>
  <c r="CM51" i="1"/>
  <c r="CN48" i="1"/>
  <c r="CM48" i="1"/>
  <c r="CN46" i="1"/>
  <c r="CM46" i="1"/>
  <c r="CN44" i="1"/>
  <c r="CM44" i="1"/>
  <c r="CN43" i="1"/>
  <c r="CM43" i="1"/>
  <c r="CN40" i="1"/>
  <c r="CM40" i="1"/>
  <c r="CN38" i="1"/>
  <c r="CM38" i="1"/>
  <c r="CN37" i="1"/>
  <c r="CM37" i="1"/>
  <c r="CN35" i="1"/>
  <c r="CM35" i="1"/>
  <c r="CN33" i="1"/>
  <c r="CM33" i="1"/>
  <c r="CN32" i="1"/>
  <c r="CM32" i="1"/>
  <c r="CN30" i="1"/>
  <c r="CM30" i="1"/>
  <c r="CN28" i="1"/>
  <c r="CM28" i="1"/>
  <c r="CN26" i="1"/>
  <c r="CM26" i="1"/>
  <c r="CN24" i="1"/>
  <c r="CM24" i="1"/>
  <c r="CN22" i="1"/>
  <c r="CM22" i="1"/>
  <c r="CN21" i="1"/>
  <c r="CM21" i="1"/>
  <c r="CN19" i="1"/>
  <c r="CM19" i="1"/>
  <c r="CN17" i="1"/>
  <c r="CM17" i="1"/>
  <c r="CN14" i="1"/>
  <c r="CM14" i="1"/>
  <c r="CN11" i="1"/>
  <c r="CM11" i="1"/>
  <c r="BP349" i="1"/>
  <c r="BO349" i="1"/>
  <c r="BP348" i="1"/>
  <c r="BP347" i="1"/>
  <c r="BO347" i="1"/>
  <c r="BP346" i="1"/>
  <c r="BP345" i="1"/>
  <c r="BP344" i="1"/>
  <c r="BO344" i="1"/>
  <c r="BP343" i="1"/>
  <c r="BO343" i="1"/>
  <c r="BP342" i="1"/>
  <c r="BO342" i="1"/>
  <c r="BP341" i="1"/>
  <c r="BP339" i="1"/>
  <c r="BO339" i="1"/>
  <c r="BP336" i="1"/>
  <c r="BO336" i="1"/>
  <c r="BP335" i="1"/>
  <c r="BO335" i="1"/>
  <c r="BP333" i="1"/>
  <c r="BO333" i="1"/>
  <c r="BP332" i="1"/>
  <c r="BO332" i="1"/>
  <c r="BP331" i="1"/>
  <c r="BO331" i="1"/>
  <c r="BP330" i="1"/>
  <c r="BO330" i="1"/>
  <c r="BP329" i="1"/>
  <c r="BO329" i="1"/>
  <c r="BP328" i="1"/>
  <c r="BO328" i="1"/>
  <c r="BP327" i="1"/>
  <c r="BO327" i="1"/>
  <c r="BP326" i="1"/>
  <c r="BO326" i="1"/>
  <c r="BP325" i="1"/>
  <c r="BO325" i="1"/>
  <c r="BP324" i="1"/>
  <c r="BO324" i="1"/>
  <c r="BP323" i="1"/>
  <c r="BP322" i="1"/>
  <c r="BO322" i="1"/>
  <c r="BP321" i="1"/>
  <c r="BP319" i="1"/>
  <c r="BO319" i="1"/>
  <c r="BP317" i="1"/>
  <c r="BO317" i="1"/>
  <c r="BP315" i="1"/>
  <c r="BO315" i="1"/>
  <c r="BP314" i="1"/>
  <c r="BO314" i="1"/>
  <c r="BP313" i="1"/>
  <c r="BO313" i="1"/>
  <c r="BP312" i="1"/>
  <c r="BO312" i="1"/>
  <c r="BP311" i="1"/>
  <c r="BP309" i="1"/>
  <c r="BO309" i="1"/>
  <c r="BP308" i="1"/>
  <c r="BO308" i="1"/>
  <c r="BP307" i="1"/>
  <c r="BO307" i="1"/>
  <c r="BP305" i="1"/>
  <c r="BO305" i="1"/>
  <c r="BP303" i="1"/>
  <c r="BO303" i="1"/>
  <c r="BP301" i="1"/>
  <c r="BO301" i="1"/>
  <c r="BP299" i="1"/>
  <c r="BO299" i="1"/>
  <c r="BP297" i="1"/>
  <c r="BO297" i="1"/>
  <c r="BP295" i="1"/>
  <c r="BO295" i="1"/>
  <c r="BP293" i="1"/>
  <c r="BO293" i="1"/>
  <c r="BP291" i="1"/>
  <c r="BO291" i="1"/>
  <c r="BP289" i="1"/>
  <c r="BO289" i="1"/>
  <c r="BP287" i="1"/>
  <c r="BO287" i="1"/>
  <c r="BP285" i="1"/>
  <c r="BO285" i="1"/>
  <c r="BP283" i="1"/>
  <c r="BO283" i="1"/>
  <c r="BP281" i="1"/>
  <c r="BO281" i="1"/>
  <c r="BP279" i="1"/>
  <c r="BO279" i="1"/>
  <c r="BP277" i="1"/>
  <c r="BO277" i="1"/>
  <c r="BP275" i="1"/>
  <c r="BO275" i="1"/>
  <c r="BP273" i="1"/>
  <c r="BO273" i="1"/>
  <c r="BP271" i="1"/>
  <c r="BO271" i="1"/>
  <c r="BP269" i="1"/>
  <c r="BO269" i="1"/>
  <c r="BP267" i="1"/>
  <c r="BO267" i="1"/>
  <c r="BP265" i="1"/>
  <c r="BO265" i="1"/>
  <c r="BP263" i="1"/>
  <c r="BO263" i="1"/>
  <c r="BP261" i="1"/>
  <c r="BO261" i="1"/>
  <c r="BP259" i="1"/>
  <c r="BO259" i="1"/>
  <c r="BP257" i="1"/>
  <c r="BO257" i="1"/>
  <c r="BP255" i="1"/>
  <c r="BO255" i="1"/>
  <c r="BP253" i="1"/>
  <c r="BO253" i="1"/>
  <c r="BP251" i="1"/>
  <c r="BO251" i="1"/>
  <c r="BP249" i="1"/>
  <c r="BO249" i="1"/>
  <c r="BP247" i="1"/>
  <c r="BO247" i="1"/>
  <c r="BP245" i="1"/>
  <c r="BO245" i="1"/>
  <c r="BP243" i="1"/>
  <c r="BO243" i="1"/>
  <c r="BP241" i="1"/>
  <c r="BO241" i="1"/>
  <c r="BP239" i="1"/>
  <c r="BO239" i="1"/>
  <c r="BP237" i="1"/>
  <c r="BO237" i="1"/>
  <c r="BP235" i="1"/>
  <c r="BO235" i="1"/>
  <c r="BP233" i="1"/>
  <c r="BO233" i="1"/>
  <c r="BP231" i="1"/>
  <c r="BO231" i="1"/>
  <c r="BP229" i="1"/>
  <c r="BO229" i="1"/>
  <c r="BP227" i="1"/>
  <c r="BO227" i="1"/>
  <c r="BP225" i="1"/>
  <c r="BO225" i="1"/>
  <c r="BP224" i="1"/>
  <c r="BO224" i="1"/>
  <c r="BP222" i="1"/>
  <c r="BO222" i="1"/>
  <c r="BP220" i="1"/>
  <c r="BO220" i="1"/>
  <c r="BP218" i="1"/>
  <c r="BO218" i="1"/>
  <c r="BP216" i="1"/>
  <c r="BO216" i="1"/>
  <c r="BP214" i="1"/>
  <c r="BO214" i="1"/>
  <c r="BP212" i="1"/>
  <c r="BO212" i="1"/>
  <c r="BP210" i="1"/>
  <c r="BO210" i="1"/>
  <c r="BP208" i="1"/>
  <c r="BO208" i="1"/>
  <c r="BP206" i="1"/>
  <c r="BO206" i="1"/>
  <c r="BP204" i="1"/>
  <c r="BO204" i="1"/>
  <c r="BP202" i="1"/>
  <c r="BO202" i="1"/>
  <c r="BP201" i="1"/>
  <c r="BO201" i="1"/>
  <c r="BP199" i="1"/>
  <c r="BO199" i="1"/>
  <c r="BP197" i="1"/>
  <c r="BO197" i="1"/>
  <c r="BP195" i="1"/>
  <c r="BO195" i="1"/>
  <c r="BP193" i="1"/>
  <c r="BO193" i="1"/>
  <c r="BP192" i="1"/>
  <c r="BO192" i="1"/>
  <c r="BP190" i="1"/>
  <c r="BO190" i="1"/>
  <c r="BP188" i="1"/>
  <c r="BO188" i="1"/>
  <c r="BP186" i="1"/>
  <c r="BO186" i="1"/>
  <c r="BP184" i="1"/>
  <c r="BO184" i="1"/>
  <c r="BP182" i="1"/>
  <c r="BO182" i="1"/>
  <c r="BP180" i="1"/>
  <c r="BO180" i="1"/>
  <c r="BP178" i="1"/>
  <c r="BO178" i="1"/>
  <c r="BP177" i="1"/>
  <c r="BO177" i="1"/>
  <c r="BP176" i="1"/>
  <c r="BO176" i="1"/>
  <c r="BP174" i="1"/>
  <c r="BO174" i="1"/>
  <c r="BP172" i="1"/>
  <c r="BO172" i="1"/>
  <c r="BP170" i="1"/>
  <c r="BO170" i="1"/>
  <c r="BP168" i="1"/>
  <c r="BO168" i="1"/>
  <c r="BP166" i="1"/>
  <c r="BO166" i="1"/>
  <c r="BP164" i="1"/>
  <c r="BO164" i="1"/>
  <c r="BP162" i="1"/>
  <c r="BO162" i="1"/>
  <c r="BP160" i="1"/>
  <c r="BO160" i="1"/>
  <c r="BP158" i="1"/>
  <c r="BO158" i="1"/>
  <c r="BP156" i="1"/>
  <c r="BO156" i="1"/>
  <c r="BP154" i="1"/>
  <c r="BO154" i="1"/>
  <c r="BP152" i="1"/>
  <c r="BO152" i="1"/>
  <c r="BP150" i="1"/>
  <c r="BO150" i="1"/>
  <c r="BP148" i="1"/>
  <c r="BO148" i="1"/>
  <c r="BP146" i="1"/>
  <c r="BO146" i="1"/>
  <c r="BP145" i="1"/>
  <c r="BO145" i="1"/>
  <c r="BP143" i="1"/>
  <c r="BO143" i="1"/>
  <c r="BP141" i="1"/>
  <c r="BO141" i="1"/>
  <c r="BP139" i="1"/>
  <c r="BO139" i="1"/>
  <c r="BP138" i="1"/>
  <c r="BO138" i="1"/>
  <c r="BP136" i="1"/>
  <c r="BO136" i="1"/>
  <c r="BP135" i="1"/>
  <c r="BP133" i="1"/>
  <c r="BP131" i="1"/>
  <c r="CT131" i="1" s="1"/>
  <c r="BP129" i="1"/>
  <c r="BO129" i="1"/>
  <c r="BP128" i="1"/>
  <c r="BO128" i="1"/>
  <c r="BP127" i="1"/>
  <c r="BO127" i="1"/>
  <c r="BP126" i="1"/>
  <c r="BO126" i="1"/>
  <c r="BP121" i="1"/>
  <c r="BO121" i="1"/>
  <c r="BP120" i="1"/>
  <c r="BO120" i="1"/>
  <c r="BP118" i="1"/>
  <c r="BP117" i="1"/>
  <c r="BO117" i="1"/>
  <c r="BP116" i="1"/>
  <c r="BP115" i="1"/>
  <c r="BO115" i="1"/>
  <c r="BP114" i="1"/>
  <c r="BO114" i="1"/>
  <c r="BP112" i="1"/>
  <c r="BP110" i="1"/>
  <c r="BO110" i="1"/>
  <c r="BP109" i="1"/>
  <c r="BO109" i="1"/>
  <c r="BP108" i="1"/>
  <c r="BO108" i="1"/>
  <c r="BP107" i="1"/>
  <c r="BP106" i="1"/>
  <c r="BO106" i="1"/>
  <c r="BP104" i="1"/>
  <c r="BO104" i="1"/>
  <c r="BP102" i="1"/>
  <c r="BP101" i="1"/>
  <c r="BO101" i="1"/>
  <c r="BP98" i="1"/>
  <c r="BO98" i="1"/>
  <c r="BP97" i="1"/>
  <c r="BO97" i="1"/>
  <c r="BP96" i="1"/>
  <c r="BO96" i="1"/>
  <c r="BP95" i="1"/>
  <c r="BO95" i="1"/>
  <c r="BP94" i="1"/>
  <c r="BO94" i="1"/>
  <c r="BP93" i="1"/>
  <c r="BO93" i="1"/>
  <c r="BP92" i="1"/>
  <c r="BO92" i="1"/>
  <c r="BP89" i="1"/>
  <c r="BP88" i="1"/>
  <c r="BP87" i="1"/>
  <c r="BO87" i="1"/>
  <c r="BP85" i="1"/>
  <c r="CT85" i="1" s="1"/>
  <c r="BP84" i="1"/>
  <c r="BO84" i="1"/>
  <c r="BP82" i="1"/>
  <c r="BO82" i="1"/>
  <c r="BP80" i="1"/>
  <c r="BO80" i="1"/>
  <c r="BP79" i="1"/>
  <c r="BO79" i="1"/>
  <c r="BP78" i="1"/>
  <c r="CT78" i="1" s="1"/>
  <c r="BO78" i="1"/>
  <c r="BP77" i="1"/>
  <c r="CT77" i="1" s="1"/>
  <c r="BO77" i="1"/>
  <c r="BP76" i="1"/>
  <c r="BO76" i="1"/>
  <c r="BP74" i="1"/>
  <c r="CT74" i="1" s="1"/>
  <c r="BO74" i="1"/>
  <c r="BP72" i="1"/>
  <c r="CT72" i="1" s="1"/>
  <c r="BO72" i="1"/>
  <c r="CS72" i="1" s="1"/>
  <c r="BP69" i="1"/>
  <c r="BO69" i="1"/>
  <c r="BP66" i="1"/>
  <c r="BP65" i="1"/>
  <c r="BO65" i="1"/>
  <c r="BP62" i="1"/>
  <c r="BO62" i="1"/>
  <c r="BP60" i="1"/>
  <c r="BP59" i="1"/>
  <c r="BP57" i="1"/>
  <c r="BP55" i="1"/>
  <c r="BO55" i="1"/>
  <c r="BP52" i="1"/>
  <c r="BO52" i="1"/>
  <c r="BP51" i="1"/>
  <c r="BO51" i="1"/>
  <c r="BP48" i="1"/>
  <c r="BO48" i="1"/>
  <c r="BP46" i="1"/>
  <c r="BO46" i="1"/>
  <c r="BP44" i="1"/>
  <c r="BP43" i="1"/>
  <c r="BO43" i="1"/>
  <c r="BP40" i="1"/>
  <c r="BP38" i="1"/>
  <c r="BP37" i="1"/>
  <c r="BO37" i="1"/>
  <c r="BP35" i="1"/>
  <c r="BO35" i="1"/>
  <c r="BP33" i="1"/>
  <c r="BP32" i="1"/>
  <c r="BO32" i="1"/>
  <c r="BP30" i="1"/>
  <c r="CT30" i="1" s="1"/>
  <c r="BP28" i="1"/>
  <c r="BO28" i="1"/>
  <c r="BP26" i="1"/>
  <c r="BO26" i="1"/>
  <c r="BP24" i="1"/>
  <c r="BO24" i="1"/>
  <c r="BP22" i="1"/>
  <c r="BO22" i="1"/>
  <c r="BP21" i="1"/>
  <c r="BO21" i="1"/>
  <c r="BP19" i="1"/>
  <c r="BO19" i="1"/>
  <c r="BP17" i="1"/>
  <c r="BO17" i="1"/>
  <c r="BP14" i="1"/>
  <c r="BO14" i="1"/>
  <c r="BP11" i="1"/>
  <c r="BO11" i="1"/>
  <c r="AR349" i="1"/>
  <c r="AZ349" i="1" s="1"/>
  <c r="AQ349" i="1"/>
  <c r="AY349" i="1" s="1"/>
  <c r="AR348" i="1"/>
  <c r="AZ348" i="1" s="1"/>
  <c r="AQ348" i="1"/>
  <c r="AY348" i="1" s="1"/>
  <c r="AR347" i="1"/>
  <c r="AZ347" i="1" s="1"/>
  <c r="AQ347" i="1"/>
  <c r="AY347" i="1" s="1"/>
  <c r="AR346" i="1"/>
  <c r="AZ346" i="1" s="1"/>
  <c r="AQ346" i="1"/>
  <c r="AY346" i="1" s="1"/>
  <c r="AR345" i="1"/>
  <c r="AZ345" i="1" s="1"/>
  <c r="AQ345" i="1"/>
  <c r="AY345" i="1" s="1"/>
  <c r="AR344" i="1"/>
  <c r="AZ344" i="1" s="1"/>
  <c r="AQ344" i="1"/>
  <c r="AY344" i="1" s="1"/>
  <c r="AR343" i="1"/>
  <c r="AZ343" i="1" s="1"/>
  <c r="AQ343" i="1"/>
  <c r="AY343" i="1" s="1"/>
  <c r="AR342" i="1"/>
  <c r="AZ342" i="1" s="1"/>
  <c r="AQ342" i="1"/>
  <c r="AY342" i="1" s="1"/>
  <c r="AR341" i="1"/>
  <c r="AZ341" i="1" s="1"/>
  <c r="AQ341" i="1"/>
  <c r="AY341" i="1" s="1"/>
  <c r="AR339" i="1"/>
  <c r="AZ339" i="1" s="1"/>
  <c r="AQ339" i="1"/>
  <c r="AY339" i="1" s="1"/>
  <c r="AR336" i="1"/>
  <c r="AZ336" i="1" s="1"/>
  <c r="AQ336" i="1"/>
  <c r="AY336" i="1" s="1"/>
  <c r="AR335" i="1"/>
  <c r="AZ335" i="1" s="1"/>
  <c r="AQ335" i="1"/>
  <c r="AY335" i="1" s="1"/>
  <c r="AR333" i="1"/>
  <c r="AZ333" i="1" s="1"/>
  <c r="AQ333" i="1"/>
  <c r="AY333" i="1" s="1"/>
  <c r="AR332" i="1"/>
  <c r="AZ332" i="1" s="1"/>
  <c r="AQ332" i="1"/>
  <c r="AY332" i="1" s="1"/>
  <c r="AR331" i="1"/>
  <c r="AZ331" i="1" s="1"/>
  <c r="AQ331" i="1"/>
  <c r="AY331" i="1" s="1"/>
  <c r="AR330" i="1"/>
  <c r="AZ330" i="1" s="1"/>
  <c r="AQ330" i="1"/>
  <c r="AY330" i="1" s="1"/>
  <c r="AR329" i="1"/>
  <c r="AZ329" i="1" s="1"/>
  <c r="AQ329" i="1"/>
  <c r="AY329" i="1" s="1"/>
  <c r="AR328" i="1"/>
  <c r="AZ328" i="1" s="1"/>
  <c r="AQ328" i="1"/>
  <c r="AY328" i="1" s="1"/>
  <c r="AR327" i="1"/>
  <c r="AZ327" i="1" s="1"/>
  <c r="AQ327" i="1"/>
  <c r="AY327" i="1" s="1"/>
  <c r="AR326" i="1"/>
  <c r="AZ326" i="1" s="1"/>
  <c r="AQ326" i="1"/>
  <c r="AY326" i="1" s="1"/>
  <c r="AR325" i="1"/>
  <c r="AZ325" i="1" s="1"/>
  <c r="AQ325" i="1"/>
  <c r="AY325" i="1" s="1"/>
  <c r="AR324" i="1"/>
  <c r="AZ324" i="1" s="1"/>
  <c r="AQ324" i="1"/>
  <c r="AY324" i="1" s="1"/>
  <c r="AR323" i="1"/>
  <c r="AZ323" i="1" s="1"/>
  <c r="AQ323" i="1"/>
  <c r="AY323" i="1" s="1"/>
  <c r="AR322" i="1"/>
  <c r="AZ322" i="1" s="1"/>
  <c r="AQ322" i="1"/>
  <c r="AY322" i="1" s="1"/>
  <c r="AR321" i="1"/>
  <c r="AZ321" i="1" s="1"/>
  <c r="AQ321" i="1"/>
  <c r="AY321" i="1" s="1"/>
  <c r="AR319" i="1"/>
  <c r="AZ319" i="1" s="1"/>
  <c r="AQ319" i="1"/>
  <c r="AY319" i="1" s="1"/>
  <c r="AR317" i="1"/>
  <c r="AZ317" i="1" s="1"/>
  <c r="AQ317" i="1"/>
  <c r="AY317" i="1" s="1"/>
  <c r="AR315" i="1"/>
  <c r="AZ315" i="1" s="1"/>
  <c r="AQ315" i="1"/>
  <c r="AY315" i="1" s="1"/>
  <c r="AR314" i="1"/>
  <c r="AZ314" i="1" s="1"/>
  <c r="AQ314" i="1"/>
  <c r="AY314" i="1" s="1"/>
  <c r="AR313" i="1"/>
  <c r="AZ313" i="1" s="1"/>
  <c r="AQ313" i="1"/>
  <c r="AY313" i="1" s="1"/>
  <c r="AR312" i="1"/>
  <c r="AZ312" i="1" s="1"/>
  <c r="AQ312" i="1"/>
  <c r="AY312" i="1" s="1"/>
  <c r="AR311" i="1"/>
  <c r="AZ311" i="1" s="1"/>
  <c r="AQ311" i="1"/>
  <c r="AY311" i="1" s="1"/>
  <c r="AR309" i="1"/>
  <c r="AZ309" i="1" s="1"/>
  <c r="AQ309" i="1"/>
  <c r="AY309" i="1" s="1"/>
  <c r="AR308" i="1"/>
  <c r="AZ308" i="1" s="1"/>
  <c r="AQ308" i="1"/>
  <c r="AY308" i="1" s="1"/>
  <c r="AR307" i="1"/>
  <c r="AZ307" i="1" s="1"/>
  <c r="AQ307" i="1"/>
  <c r="AY307" i="1" s="1"/>
  <c r="AR305" i="1"/>
  <c r="AZ305" i="1" s="1"/>
  <c r="AQ305" i="1"/>
  <c r="AY305" i="1" s="1"/>
  <c r="AR303" i="1"/>
  <c r="AZ303" i="1" s="1"/>
  <c r="AQ303" i="1"/>
  <c r="AY303" i="1" s="1"/>
  <c r="AR301" i="1"/>
  <c r="AZ301" i="1" s="1"/>
  <c r="AQ301" i="1"/>
  <c r="AY301" i="1" s="1"/>
  <c r="AR299" i="1"/>
  <c r="AZ299" i="1" s="1"/>
  <c r="AQ299" i="1"/>
  <c r="AY299" i="1" s="1"/>
  <c r="AR297" i="1"/>
  <c r="AZ297" i="1" s="1"/>
  <c r="AQ297" i="1"/>
  <c r="AY297" i="1" s="1"/>
  <c r="AR295" i="1"/>
  <c r="AZ295" i="1" s="1"/>
  <c r="AQ295" i="1"/>
  <c r="AY295" i="1" s="1"/>
  <c r="AR293" i="1"/>
  <c r="AZ293" i="1" s="1"/>
  <c r="AQ293" i="1"/>
  <c r="AY293" i="1" s="1"/>
  <c r="AR291" i="1"/>
  <c r="AZ291" i="1" s="1"/>
  <c r="AQ291" i="1"/>
  <c r="AY291" i="1" s="1"/>
  <c r="AR289" i="1"/>
  <c r="AZ289" i="1" s="1"/>
  <c r="AQ289" i="1"/>
  <c r="AY289" i="1" s="1"/>
  <c r="AR287" i="1"/>
  <c r="AZ287" i="1" s="1"/>
  <c r="AQ287" i="1"/>
  <c r="AY287" i="1" s="1"/>
  <c r="AR285" i="1"/>
  <c r="AZ285" i="1" s="1"/>
  <c r="AQ285" i="1"/>
  <c r="AY285" i="1" s="1"/>
  <c r="AR283" i="1"/>
  <c r="AZ283" i="1" s="1"/>
  <c r="AQ283" i="1"/>
  <c r="AY283" i="1" s="1"/>
  <c r="AR281" i="1"/>
  <c r="AZ281" i="1" s="1"/>
  <c r="AQ281" i="1"/>
  <c r="AY281" i="1" s="1"/>
  <c r="AR279" i="1"/>
  <c r="AZ279" i="1" s="1"/>
  <c r="AQ279" i="1"/>
  <c r="AY279" i="1" s="1"/>
  <c r="AR277" i="1"/>
  <c r="AZ277" i="1" s="1"/>
  <c r="AQ277" i="1"/>
  <c r="AY277" i="1" s="1"/>
  <c r="AR275" i="1"/>
  <c r="AZ275" i="1" s="1"/>
  <c r="AQ275" i="1"/>
  <c r="AY275" i="1" s="1"/>
  <c r="AR273" i="1"/>
  <c r="AZ273" i="1" s="1"/>
  <c r="AQ273" i="1"/>
  <c r="AY273" i="1" s="1"/>
  <c r="AR271" i="1"/>
  <c r="AZ271" i="1" s="1"/>
  <c r="AQ271" i="1"/>
  <c r="AY271" i="1" s="1"/>
  <c r="AR269" i="1"/>
  <c r="AZ269" i="1" s="1"/>
  <c r="AQ269" i="1"/>
  <c r="AY269" i="1" s="1"/>
  <c r="AR267" i="1"/>
  <c r="AZ267" i="1" s="1"/>
  <c r="AQ267" i="1"/>
  <c r="AY267" i="1" s="1"/>
  <c r="AR265" i="1"/>
  <c r="AZ265" i="1" s="1"/>
  <c r="AQ265" i="1"/>
  <c r="AY265" i="1" s="1"/>
  <c r="AR263" i="1"/>
  <c r="AZ263" i="1" s="1"/>
  <c r="AQ263" i="1"/>
  <c r="AY263" i="1" s="1"/>
  <c r="AR261" i="1"/>
  <c r="AZ261" i="1" s="1"/>
  <c r="AQ261" i="1"/>
  <c r="AY261" i="1" s="1"/>
  <c r="AR259" i="1"/>
  <c r="AZ259" i="1" s="1"/>
  <c r="AQ259" i="1"/>
  <c r="AY259" i="1" s="1"/>
  <c r="AR257" i="1"/>
  <c r="AZ257" i="1" s="1"/>
  <c r="AQ257" i="1"/>
  <c r="AY257" i="1" s="1"/>
  <c r="AR255" i="1"/>
  <c r="AZ255" i="1" s="1"/>
  <c r="AQ255" i="1"/>
  <c r="AY255" i="1" s="1"/>
  <c r="AR253" i="1"/>
  <c r="AZ253" i="1" s="1"/>
  <c r="AQ253" i="1"/>
  <c r="AY253" i="1" s="1"/>
  <c r="AR251" i="1"/>
  <c r="AZ251" i="1" s="1"/>
  <c r="AQ251" i="1"/>
  <c r="AY251" i="1" s="1"/>
  <c r="AR249" i="1"/>
  <c r="AZ249" i="1" s="1"/>
  <c r="AQ249" i="1"/>
  <c r="AY249" i="1" s="1"/>
  <c r="AR247" i="1"/>
  <c r="AZ247" i="1" s="1"/>
  <c r="AQ247" i="1"/>
  <c r="AY247" i="1" s="1"/>
  <c r="AR245" i="1"/>
  <c r="AZ245" i="1" s="1"/>
  <c r="AQ245" i="1"/>
  <c r="AY245" i="1" s="1"/>
  <c r="AR243" i="1"/>
  <c r="AZ243" i="1" s="1"/>
  <c r="AQ243" i="1"/>
  <c r="AY243" i="1" s="1"/>
  <c r="AR241" i="1"/>
  <c r="AZ241" i="1" s="1"/>
  <c r="AQ241" i="1"/>
  <c r="AY241" i="1" s="1"/>
  <c r="AR239" i="1"/>
  <c r="AZ239" i="1" s="1"/>
  <c r="AQ239" i="1"/>
  <c r="AY239" i="1" s="1"/>
  <c r="AR237" i="1"/>
  <c r="AZ237" i="1" s="1"/>
  <c r="AQ237" i="1"/>
  <c r="AY237" i="1" s="1"/>
  <c r="AR235" i="1"/>
  <c r="AZ235" i="1" s="1"/>
  <c r="AQ235" i="1"/>
  <c r="AY235" i="1" s="1"/>
  <c r="AR233" i="1"/>
  <c r="AZ233" i="1" s="1"/>
  <c r="AQ233" i="1"/>
  <c r="AY233" i="1" s="1"/>
  <c r="AR231" i="1"/>
  <c r="AZ231" i="1" s="1"/>
  <c r="AQ231" i="1"/>
  <c r="AY231" i="1" s="1"/>
  <c r="AR229" i="1"/>
  <c r="AZ229" i="1" s="1"/>
  <c r="AQ229" i="1"/>
  <c r="AY229" i="1" s="1"/>
  <c r="AR227" i="1"/>
  <c r="AZ227" i="1" s="1"/>
  <c r="AQ227" i="1"/>
  <c r="AY227" i="1" s="1"/>
  <c r="AR225" i="1"/>
  <c r="AZ225" i="1" s="1"/>
  <c r="AQ225" i="1"/>
  <c r="AY225" i="1" s="1"/>
  <c r="AR224" i="1"/>
  <c r="AZ224" i="1" s="1"/>
  <c r="AQ224" i="1"/>
  <c r="AY224" i="1" s="1"/>
  <c r="AR222" i="1"/>
  <c r="AZ222" i="1" s="1"/>
  <c r="AQ222" i="1"/>
  <c r="AY222" i="1" s="1"/>
  <c r="AR220" i="1"/>
  <c r="AZ220" i="1" s="1"/>
  <c r="AQ220" i="1"/>
  <c r="AY220" i="1" s="1"/>
  <c r="AR218" i="1"/>
  <c r="AZ218" i="1" s="1"/>
  <c r="AQ218" i="1"/>
  <c r="AY218" i="1" s="1"/>
  <c r="AR216" i="1"/>
  <c r="AZ216" i="1" s="1"/>
  <c r="AQ216" i="1"/>
  <c r="AY216" i="1" s="1"/>
  <c r="AR214" i="1"/>
  <c r="AZ214" i="1" s="1"/>
  <c r="AQ214" i="1"/>
  <c r="AY214" i="1" s="1"/>
  <c r="AR212" i="1"/>
  <c r="AZ212" i="1" s="1"/>
  <c r="AQ212" i="1"/>
  <c r="AY212" i="1" s="1"/>
  <c r="AR210" i="1"/>
  <c r="AZ210" i="1" s="1"/>
  <c r="AQ210" i="1"/>
  <c r="AY210" i="1" s="1"/>
  <c r="AR208" i="1"/>
  <c r="AZ208" i="1" s="1"/>
  <c r="AQ208" i="1"/>
  <c r="AY208" i="1" s="1"/>
  <c r="AR206" i="1"/>
  <c r="AZ206" i="1" s="1"/>
  <c r="AQ206" i="1"/>
  <c r="AY206" i="1" s="1"/>
  <c r="AR204" i="1"/>
  <c r="AZ204" i="1" s="1"/>
  <c r="AQ204" i="1"/>
  <c r="AY204" i="1" s="1"/>
  <c r="AR202" i="1"/>
  <c r="AZ202" i="1" s="1"/>
  <c r="AQ202" i="1"/>
  <c r="AY202" i="1" s="1"/>
  <c r="AR201" i="1"/>
  <c r="AZ201" i="1" s="1"/>
  <c r="AQ201" i="1"/>
  <c r="AY201" i="1" s="1"/>
  <c r="AR199" i="1"/>
  <c r="AZ199" i="1" s="1"/>
  <c r="AQ199" i="1"/>
  <c r="AY199" i="1" s="1"/>
  <c r="AR197" i="1"/>
  <c r="AZ197" i="1" s="1"/>
  <c r="AQ197" i="1"/>
  <c r="AY197" i="1" s="1"/>
  <c r="AR195" i="1"/>
  <c r="AZ195" i="1" s="1"/>
  <c r="AQ195" i="1"/>
  <c r="AY195" i="1" s="1"/>
  <c r="AR193" i="1"/>
  <c r="AZ193" i="1" s="1"/>
  <c r="AQ193" i="1"/>
  <c r="AY193" i="1" s="1"/>
  <c r="AR192" i="1"/>
  <c r="AZ192" i="1" s="1"/>
  <c r="AQ192" i="1"/>
  <c r="AY192" i="1" s="1"/>
  <c r="AR190" i="1"/>
  <c r="AZ190" i="1" s="1"/>
  <c r="AQ190" i="1"/>
  <c r="AY190" i="1" s="1"/>
  <c r="AR188" i="1"/>
  <c r="AZ188" i="1" s="1"/>
  <c r="AQ188" i="1"/>
  <c r="AY188" i="1" s="1"/>
  <c r="AR186" i="1"/>
  <c r="AZ186" i="1" s="1"/>
  <c r="AQ186" i="1"/>
  <c r="AY186" i="1" s="1"/>
  <c r="AR184" i="1"/>
  <c r="AZ184" i="1" s="1"/>
  <c r="AQ184" i="1"/>
  <c r="AY184" i="1" s="1"/>
  <c r="AR182" i="1"/>
  <c r="AZ182" i="1" s="1"/>
  <c r="AQ182" i="1"/>
  <c r="AY182" i="1" s="1"/>
  <c r="AR180" i="1"/>
  <c r="AZ180" i="1" s="1"/>
  <c r="AQ180" i="1"/>
  <c r="AY180" i="1" s="1"/>
  <c r="AR178" i="1"/>
  <c r="AZ178" i="1" s="1"/>
  <c r="AQ178" i="1"/>
  <c r="AY178" i="1" s="1"/>
  <c r="AR177" i="1"/>
  <c r="AZ177" i="1" s="1"/>
  <c r="AQ177" i="1"/>
  <c r="AY177" i="1" s="1"/>
  <c r="AR176" i="1"/>
  <c r="AZ176" i="1" s="1"/>
  <c r="AQ176" i="1"/>
  <c r="AY176" i="1" s="1"/>
  <c r="AR174" i="1"/>
  <c r="AZ174" i="1" s="1"/>
  <c r="AQ174" i="1"/>
  <c r="AY174" i="1" s="1"/>
  <c r="AR172" i="1"/>
  <c r="AZ172" i="1" s="1"/>
  <c r="AQ172" i="1"/>
  <c r="AY172" i="1" s="1"/>
  <c r="AR170" i="1"/>
  <c r="AZ170" i="1" s="1"/>
  <c r="AQ170" i="1"/>
  <c r="AY170" i="1" s="1"/>
  <c r="AR168" i="1"/>
  <c r="AZ168" i="1" s="1"/>
  <c r="AQ168" i="1"/>
  <c r="AY168" i="1" s="1"/>
  <c r="AR166" i="1"/>
  <c r="AZ166" i="1" s="1"/>
  <c r="AQ166" i="1"/>
  <c r="AY166" i="1" s="1"/>
  <c r="AR164" i="1"/>
  <c r="AZ164" i="1" s="1"/>
  <c r="AQ164" i="1"/>
  <c r="AY164" i="1" s="1"/>
  <c r="AR162" i="1"/>
  <c r="AZ162" i="1" s="1"/>
  <c r="AQ162" i="1"/>
  <c r="AY162" i="1" s="1"/>
  <c r="AR160" i="1"/>
  <c r="AZ160" i="1" s="1"/>
  <c r="AQ160" i="1"/>
  <c r="AY160" i="1" s="1"/>
  <c r="AR158" i="1"/>
  <c r="AZ158" i="1" s="1"/>
  <c r="AQ158" i="1"/>
  <c r="AY158" i="1" s="1"/>
  <c r="AR156" i="1"/>
  <c r="AZ156" i="1" s="1"/>
  <c r="AQ156" i="1"/>
  <c r="AY156" i="1" s="1"/>
  <c r="AR154" i="1"/>
  <c r="AZ154" i="1" s="1"/>
  <c r="AQ154" i="1"/>
  <c r="AY154" i="1" s="1"/>
  <c r="AR152" i="1"/>
  <c r="AZ152" i="1" s="1"/>
  <c r="AQ152" i="1"/>
  <c r="AY152" i="1" s="1"/>
  <c r="AR150" i="1"/>
  <c r="AZ150" i="1" s="1"/>
  <c r="AQ150" i="1"/>
  <c r="AY150" i="1" s="1"/>
  <c r="AR148" i="1"/>
  <c r="AZ148" i="1" s="1"/>
  <c r="AQ148" i="1"/>
  <c r="AY148" i="1" s="1"/>
  <c r="AR146" i="1"/>
  <c r="AZ146" i="1" s="1"/>
  <c r="AQ146" i="1"/>
  <c r="AY146" i="1" s="1"/>
  <c r="AR145" i="1"/>
  <c r="AZ145" i="1" s="1"/>
  <c r="AQ145" i="1"/>
  <c r="AY145" i="1" s="1"/>
  <c r="AR143" i="1"/>
  <c r="AZ143" i="1" s="1"/>
  <c r="AQ143" i="1"/>
  <c r="AY143" i="1" s="1"/>
  <c r="AR141" i="1"/>
  <c r="AZ141" i="1" s="1"/>
  <c r="AQ141" i="1"/>
  <c r="AY141" i="1" s="1"/>
  <c r="AR139" i="1"/>
  <c r="AZ139" i="1" s="1"/>
  <c r="AQ139" i="1"/>
  <c r="AY139" i="1" s="1"/>
  <c r="AR138" i="1"/>
  <c r="AZ138" i="1" s="1"/>
  <c r="AQ138" i="1"/>
  <c r="AY138" i="1" s="1"/>
  <c r="AR136" i="1"/>
  <c r="AZ136" i="1" s="1"/>
  <c r="AQ136" i="1"/>
  <c r="AY136" i="1" s="1"/>
  <c r="AR135" i="1"/>
  <c r="AZ135" i="1" s="1"/>
  <c r="AQ135" i="1"/>
  <c r="AY135" i="1" s="1"/>
  <c r="AR133" i="1"/>
  <c r="AZ133" i="1" s="1"/>
  <c r="AQ133" i="1"/>
  <c r="AY133" i="1" s="1"/>
  <c r="AR131" i="1"/>
  <c r="AZ131" i="1" s="1"/>
  <c r="AQ131" i="1"/>
  <c r="AY131" i="1" s="1"/>
  <c r="AR129" i="1"/>
  <c r="AZ129" i="1" s="1"/>
  <c r="AQ129" i="1"/>
  <c r="AY129" i="1" s="1"/>
  <c r="AR128" i="1"/>
  <c r="AZ128" i="1" s="1"/>
  <c r="AQ128" i="1"/>
  <c r="AY128" i="1" s="1"/>
  <c r="AR127" i="1"/>
  <c r="AZ127" i="1" s="1"/>
  <c r="AQ127" i="1"/>
  <c r="AY127" i="1" s="1"/>
  <c r="AR126" i="1"/>
  <c r="AZ126" i="1" s="1"/>
  <c r="AQ126" i="1"/>
  <c r="AY126" i="1" s="1"/>
  <c r="AR121" i="1"/>
  <c r="AZ121" i="1" s="1"/>
  <c r="AQ121" i="1"/>
  <c r="AY121" i="1" s="1"/>
  <c r="AR120" i="1"/>
  <c r="AZ120" i="1" s="1"/>
  <c r="AQ120" i="1"/>
  <c r="AY120" i="1" s="1"/>
  <c r="AR118" i="1"/>
  <c r="AZ118" i="1" s="1"/>
  <c r="AQ118" i="1"/>
  <c r="AY118" i="1" s="1"/>
  <c r="AR117" i="1"/>
  <c r="AZ117" i="1" s="1"/>
  <c r="AQ117" i="1"/>
  <c r="AY117" i="1" s="1"/>
  <c r="AR116" i="1"/>
  <c r="AZ116" i="1" s="1"/>
  <c r="AQ116" i="1"/>
  <c r="AY116" i="1" s="1"/>
  <c r="AR115" i="1"/>
  <c r="AZ115" i="1" s="1"/>
  <c r="AQ115" i="1"/>
  <c r="AY115" i="1" s="1"/>
  <c r="AR114" i="1"/>
  <c r="AZ114" i="1" s="1"/>
  <c r="AQ114" i="1"/>
  <c r="AY114" i="1" s="1"/>
  <c r="AR112" i="1"/>
  <c r="AZ112" i="1" s="1"/>
  <c r="AQ112" i="1"/>
  <c r="AY112" i="1" s="1"/>
  <c r="AR110" i="1"/>
  <c r="AZ110" i="1" s="1"/>
  <c r="AQ110" i="1"/>
  <c r="AY110" i="1" s="1"/>
  <c r="AR109" i="1"/>
  <c r="AZ109" i="1" s="1"/>
  <c r="AQ109" i="1"/>
  <c r="AY109" i="1" s="1"/>
  <c r="AR108" i="1"/>
  <c r="AZ108" i="1" s="1"/>
  <c r="AQ108" i="1"/>
  <c r="AY108" i="1" s="1"/>
  <c r="AR107" i="1"/>
  <c r="AZ107" i="1" s="1"/>
  <c r="AQ107" i="1"/>
  <c r="AY107" i="1" s="1"/>
  <c r="AR106" i="1"/>
  <c r="AZ106" i="1" s="1"/>
  <c r="AQ106" i="1"/>
  <c r="AY106" i="1" s="1"/>
  <c r="AR104" i="1"/>
  <c r="AZ104" i="1" s="1"/>
  <c r="AQ104" i="1"/>
  <c r="AY104" i="1" s="1"/>
  <c r="AR102" i="1"/>
  <c r="AZ102" i="1" s="1"/>
  <c r="AQ102" i="1"/>
  <c r="AY102" i="1" s="1"/>
  <c r="AR101" i="1"/>
  <c r="AZ101" i="1" s="1"/>
  <c r="AQ101" i="1"/>
  <c r="AY101" i="1" s="1"/>
  <c r="AR98" i="1"/>
  <c r="AZ98" i="1" s="1"/>
  <c r="AQ98" i="1"/>
  <c r="AY98" i="1" s="1"/>
  <c r="AR97" i="1"/>
  <c r="AZ97" i="1" s="1"/>
  <c r="AQ97" i="1"/>
  <c r="AY97" i="1" s="1"/>
  <c r="AR96" i="1"/>
  <c r="AZ96" i="1" s="1"/>
  <c r="AQ96" i="1"/>
  <c r="AY96" i="1" s="1"/>
  <c r="AR95" i="1"/>
  <c r="AZ95" i="1" s="1"/>
  <c r="AQ95" i="1"/>
  <c r="AY95" i="1" s="1"/>
  <c r="AR94" i="1"/>
  <c r="AZ94" i="1" s="1"/>
  <c r="AQ94" i="1"/>
  <c r="AY94" i="1" s="1"/>
  <c r="AR93" i="1"/>
  <c r="AZ93" i="1" s="1"/>
  <c r="AQ93" i="1"/>
  <c r="AY93" i="1" s="1"/>
  <c r="AR92" i="1"/>
  <c r="AZ92" i="1" s="1"/>
  <c r="AQ92" i="1"/>
  <c r="AY92" i="1" s="1"/>
  <c r="AR89" i="1"/>
  <c r="AZ89" i="1" s="1"/>
  <c r="AQ89" i="1"/>
  <c r="AY89" i="1" s="1"/>
  <c r="AR88" i="1"/>
  <c r="AZ88" i="1" s="1"/>
  <c r="AQ88" i="1"/>
  <c r="AY88" i="1" s="1"/>
  <c r="AR87" i="1"/>
  <c r="AZ87" i="1" s="1"/>
  <c r="AQ87" i="1"/>
  <c r="AY87" i="1" s="1"/>
  <c r="AR85" i="1"/>
  <c r="AZ85" i="1" s="1"/>
  <c r="CV85" i="1" s="1"/>
  <c r="AQ85" i="1"/>
  <c r="AY85" i="1" s="1"/>
  <c r="AR84" i="1"/>
  <c r="AZ84" i="1" s="1"/>
  <c r="AQ84" i="1"/>
  <c r="AY84" i="1" s="1"/>
  <c r="AR82" i="1"/>
  <c r="AZ82" i="1" s="1"/>
  <c r="AQ82" i="1"/>
  <c r="AY82" i="1" s="1"/>
  <c r="AR80" i="1"/>
  <c r="AZ80" i="1" s="1"/>
  <c r="AQ80" i="1"/>
  <c r="AY80" i="1" s="1"/>
  <c r="AR79" i="1"/>
  <c r="AZ79" i="1" s="1"/>
  <c r="AQ79" i="1"/>
  <c r="AY79" i="1" s="1"/>
  <c r="AR78" i="1"/>
  <c r="AZ78" i="1" s="1"/>
  <c r="AQ78" i="1"/>
  <c r="AY78" i="1" s="1"/>
  <c r="AR77" i="1"/>
  <c r="AZ77" i="1" s="1"/>
  <c r="AQ77" i="1"/>
  <c r="AY77" i="1" s="1"/>
  <c r="AR76" i="1"/>
  <c r="AZ76" i="1" s="1"/>
  <c r="AQ76" i="1"/>
  <c r="AY76" i="1" s="1"/>
  <c r="AR74" i="1"/>
  <c r="AZ74" i="1" s="1"/>
  <c r="AQ74" i="1"/>
  <c r="AY74" i="1" s="1"/>
  <c r="AR72" i="1"/>
  <c r="AZ72" i="1" s="1"/>
  <c r="AQ72" i="1"/>
  <c r="AY72" i="1" s="1"/>
  <c r="AR69" i="1"/>
  <c r="AZ69" i="1" s="1"/>
  <c r="AQ69" i="1"/>
  <c r="AY69" i="1" s="1"/>
  <c r="AR66" i="1"/>
  <c r="AZ66" i="1" s="1"/>
  <c r="AQ66" i="1"/>
  <c r="AY66" i="1" s="1"/>
  <c r="AR65" i="1"/>
  <c r="AZ65" i="1" s="1"/>
  <c r="AQ65" i="1"/>
  <c r="AY65" i="1" s="1"/>
  <c r="AR62" i="1"/>
  <c r="AZ62" i="1" s="1"/>
  <c r="AQ62" i="1"/>
  <c r="AY62" i="1" s="1"/>
  <c r="AR60" i="1"/>
  <c r="AZ60" i="1" s="1"/>
  <c r="AQ60" i="1"/>
  <c r="AY60" i="1" s="1"/>
  <c r="AR59" i="1"/>
  <c r="AZ59" i="1" s="1"/>
  <c r="AQ59" i="1"/>
  <c r="AY59" i="1" s="1"/>
  <c r="AR57" i="1"/>
  <c r="AZ57" i="1" s="1"/>
  <c r="AQ57" i="1"/>
  <c r="AY57" i="1" s="1"/>
  <c r="AR55" i="1"/>
  <c r="AZ55" i="1" s="1"/>
  <c r="AQ55" i="1"/>
  <c r="AY55" i="1" s="1"/>
  <c r="AR52" i="1"/>
  <c r="AZ52" i="1" s="1"/>
  <c r="AQ52" i="1"/>
  <c r="AY52" i="1" s="1"/>
  <c r="AR51" i="1"/>
  <c r="AZ51" i="1" s="1"/>
  <c r="AQ51" i="1"/>
  <c r="AY51" i="1" s="1"/>
  <c r="AR48" i="1"/>
  <c r="AZ48" i="1" s="1"/>
  <c r="AQ48" i="1"/>
  <c r="AY48" i="1" s="1"/>
  <c r="AR46" i="1"/>
  <c r="AZ46" i="1" s="1"/>
  <c r="AQ46" i="1"/>
  <c r="AY46" i="1" s="1"/>
  <c r="AR44" i="1"/>
  <c r="AZ44" i="1" s="1"/>
  <c r="AQ44" i="1"/>
  <c r="AY44" i="1" s="1"/>
  <c r="AR43" i="1"/>
  <c r="AZ43" i="1" s="1"/>
  <c r="AQ43" i="1"/>
  <c r="AY43" i="1" s="1"/>
  <c r="AR40" i="1"/>
  <c r="AZ40" i="1" s="1"/>
  <c r="AQ40" i="1"/>
  <c r="AY40" i="1" s="1"/>
  <c r="AR38" i="1"/>
  <c r="AZ38" i="1" s="1"/>
  <c r="AQ38" i="1"/>
  <c r="AY38" i="1" s="1"/>
  <c r="AR37" i="1"/>
  <c r="AZ37" i="1" s="1"/>
  <c r="AQ37" i="1"/>
  <c r="AY37" i="1" s="1"/>
  <c r="AR35" i="1"/>
  <c r="AZ35" i="1" s="1"/>
  <c r="AQ35" i="1"/>
  <c r="AY35" i="1" s="1"/>
  <c r="AR33" i="1"/>
  <c r="AZ33" i="1" s="1"/>
  <c r="AQ33" i="1"/>
  <c r="AY33" i="1" s="1"/>
  <c r="AR32" i="1"/>
  <c r="AZ32" i="1" s="1"/>
  <c r="AQ32" i="1"/>
  <c r="AY32" i="1" s="1"/>
  <c r="AR30" i="1"/>
  <c r="AZ30" i="1" s="1"/>
  <c r="AQ30" i="1"/>
  <c r="AY30" i="1" s="1"/>
  <c r="AR28" i="1"/>
  <c r="AZ28" i="1" s="1"/>
  <c r="AQ28" i="1"/>
  <c r="AY28" i="1" s="1"/>
  <c r="AR26" i="1"/>
  <c r="AZ26" i="1" s="1"/>
  <c r="AQ26" i="1"/>
  <c r="AY26" i="1" s="1"/>
  <c r="AR24" i="1"/>
  <c r="AZ24" i="1" s="1"/>
  <c r="AQ24" i="1"/>
  <c r="AY24" i="1" s="1"/>
  <c r="AR22" i="1"/>
  <c r="AZ22" i="1" s="1"/>
  <c r="AQ22" i="1"/>
  <c r="AY22" i="1" s="1"/>
  <c r="AR21" i="1"/>
  <c r="AZ21" i="1" s="1"/>
  <c r="AQ21" i="1"/>
  <c r="AY21" i="1" s="1"/>
  <c r="AR19" i="1"/>
  <c r="AZ19" i="1" s="1"/>
  <c r="AQ19" i="1"/>
  <c r="AY19" i="1" s="1"/>
  <c r="AR17" i="1"/>
  <c r="AQ17" i="1"/>
  <c r="AY17" i="1" s="1"/>
  <c r="AR14" i="1"/>
  <c r="AZ14" i="1" s="1"/>
  <c r="AQ14" i="1"/>
  <c r="AY14" i="1" s="1"/>
  <c r="AR11" i="1"/>
  <c r="AZ11" i="1" s="1"/>
  <c r="AQ11" i="1"/>
  <c r="AY11" i="1" s="1"/>
  <c r="AR8" i="1"/>
  <c r="AQ8" i="1"/>
  <c r="A136" i="1"/>
  <c r="M11" i="49"/>
  <c r="L11" i="49"/>
  <c r="CX7" i="1"/>
  <c r="CR7" i="1"/>
  <c r="CQ7" i="1"/>
  <c r="CP7" i="1"/>
  <c r="CO7" i="1"/>
  <c r="CL7" i="1"/>
  <c r="CK7" i="1"/>
  <c r="CJ7" i="1"/>
  <c r="CI7" i="1"/>
  <c r="CH7" i="1"/>
  <c r="CG7" i="1"/>
  <c r="CF7" i="1"/>
  <c r="CE7" i="1"/>
  <c r="CC7" i="1"/>
  <c r="CB7" i="1"/>
  <c r="BZ7" i="1"/>
  <c r="BY7" i="1"/>
  <c r="BX7" i="1"/>
  <c r="BW7" i="1"/>
  <c r="BV7" i="1"/>
  <c r="BU7" i="1"/>
  <c r="BT7" i="1"/>
  <c r="BS7" i="1"/>
  <c r="BR7" i="1"/>
  <c r="BQ7" i="1"/>
  <c r="BN7" i="1"/>
  <c r="BI7" i="1"/>
  <c r="BG7" i="1"/>
  <c r="BF7" i="1"/>
  <c r="BE7" i="1"/>
  <c r="BD7" i="1"/>
  <c r="BC7" i="1"/>
  <c r="BB7" i="1"/>
  <c r="BA7" i="1"/>
  <c r="AX7" i="1"/>
  <c r="AW7" i="1"/>
  <c r="AU7" i="1"/>
  <c r="AT7" i="1"/>
  <c r="AS7" i="1"/>
  <c r="N12" i="48"/>
  <c r="N11" i="48" s="1"/>
  <c r="BM349" i="1"/>
  <c r="BK349" i="1"/>
  <c r="J11" i="48"/>
  <c r="BM301" i="1"/>
  <c r="BK301" i="1"/>
  <c r="BM285" i="1"/>
  <c r="BK285" i="1"/>
  <c r="BM255" i="1"/>
  <c r="BK255" i="1"/>
  <c r="CT344" i="1" l="1"/>
  <c r="CT313" i="1"/>
  <c r="CT96" i="1"/>
  <c r="CT146" i="1"/>
  <c r="CT162" i="1"/>
  <c r="CV162" i="1" s="1"/>
  <c r="CT177" i="1"/>
  <c r="CV177" i="1" s="1"/>
  <c r="CT192" i="1"/>
  <c r="CV192" i="1" s="1"/>
  <c r="CT206" i="1"/>
  <c r="CV206" i="1" s="1"/>
  <c r="CT222" i="1"/>
  <c r="CV222" i="1" s="1"/>
  <c r="CT237" i="1"/>
  <c r="CT253" i="1"/>
  <c r="CT285" i="1"/>
  <c r="CV285" i="1" s="1"/>
  <c r="CT301" i="1"/>
  <c r="CT108" i="1"/>
  <c r="CT133" i="1"/>
  <c r="CV133" i="1" s="1"/>
  <c r="CT323" i="1"/>
  <c r="CV323" i="1" s="1"/>
  <c r="CT331" i="1"/>
  <c r="CV331" i="1" s="1"/>
  <c r="CT89" i="1"/>
  <c r="CV89" i="1" s="1"/>
  <c r="CT95" i="1"/>
  <c r="CT101" i="1"/>
  <c r="CT138" i="1"/>
  <c r="CV138" i="1" s="1"/>
  <c r="CT145" i="1"/>
  <c r="CV145" i="1" s="1"/>
  <c r="CT190" i="1"/>
  <c r="CV190" i="1" s="1"/>
  <c r="CT197" i="1"/>
  <c r="CV197" i="1" s="1"/>
  <c r="CT204" i="1"/>
  <c r="CV204" i="1" s="1"/>
  <c r="CT212" i="1"/>
  <c r="CT220" i="1"/>
  <c r="CV220" i="1" s="1"/>
  <c r="CT235" i="1"/>
  <c r="CV235" i="1" s="1"/>
  <c r="CT251" i="1"/>
  <c r="CT267" i="1"/>
  <c r="CV267" i="1" s="1"/>
  <c r="CT283" i="1"/>
  <c r="CV283" i="1" s="1"/>
  <c r="CT299" i="1"/>
  <c r="CV299" i="1" s="1"/>
  <c r="CT57" i="1"/>
  <c r="CV57" i="1" s="1"/>
  <c r="CT62" i="1"/>
  <c r="CT112" i="1"/>
  <c r="CV112" i="1" s="1"/>
  <c r="CT84" i="1"/>
  <c r="CV84" i="1" s="1"/>
  <c r="CT107" i="1"/>
  <c r="CV107" i="1" s="1"/>
  <c r="CT117" i="1"/>
  <c r="CV117" i="1" s="1"/>
  <c r="CT343" i="1"/>
  <c r="CV343" i="1" s="1"/>
  <c r="CT26" i="1"/>
  <c r="CV26" i="1" s="1"/>
  <c r="CT46" i="1"/>
  <c r="CV46" i="1" s="1"/>
  <c r="CT55" i="1"/>
  <c r="CV55" i="1" s="1"/>
  <c r="CT312" i="1"/>
  <c r="CV312" i="1" s="1"/>
  <c r="CT40" i="1"/>
  <c r="CV40" i="1" s="1"/>
  <c r="CV77" i="1"/>
  <c r="CT60" i="1"/>
  <c r="CV60" i="1" s="1"/>
  <c r="CS117" i="1"/>
  <c r="CU117" i="1" s="1"/>
  <c r="CW117" i="1" s="1"/>
  <c r="CS343" i="1"/>
  <c r="CU343" i="1" s="1"/>
  <c r="CW343" i="1" s="1"/>
  <c r="CS331" i="1"/>
  <c r="CU331" i="1" s="1"/>
  <c r="CW331" i="1" s="1"/>
  <c r="CS312" i="1"/>
  <c r="CU312" i="1" s="1"/>
  <c r="CW312" i="1" s="1"/>
  <c r="CS95" i="1"/>
  <c r="CU95" i="1" s="1"/>
  <c r="CW95" i="1" s="1"/>
  <c r="CS145" i="1"/>
  <c r="CU145" i="1" s="1"/>
  <c r="CW145" i="1" s="1"/>
  <c r="CS235" i="1"/>
  <c r="CU235" i="1" s="1"/>
  <c r="CW235" i="1" s="1"/>
  <c r="CS251" i="1"/>
  <c r="CU251" i="1" s="1"/>
  <c r="CW251" i="1" s="1"/>
  <c r="CS267" i="1"/>
  <c r="CU267" i="1" s="1"/>
  <c r="CW267" i="1" s="1"/>
  <c r="CS283" i="1"/>
  <c r="CU283" i="1" s="1"/>
  <c r="CW283" i="1" s="1"/>
  <c r="CS299" i="1"/>
  <c r="CU299" i="1" s="1"/>
  <c r="CW299" i="1" s="1"/>
  <c r="CT88" i="1"/>
  <c r="CV88" i="1" s="1"/>
  <c r="CS257" i="1"/>
  <c r="CU257" i="1" s="1"/>
  <c r="CW257" i="1" s="1"/>
  <c r="CS265" i="1"/>
  <c r="CU265" i="1" s="1"/>
  <c r="CW265" i="1" s="1"/>
  <c r="CV251" i="1"/>
  <c r="CT110" i="1"/>
  <c r="CV110" i="1" s="1"/>
  <c r="CT98" i="1"/>
  <c r="CV98" i="1" s="1"/>
  <c r="CT195" i="1"/>
  <c r="CV195" i="1" s="1"/>
  <c r="CT218" i="1"/>
  <c r="CV218" i="1" s="1"/>
  <c r="CV30" i="1"/>
  <c r="CS212" i="1"/>
  <c r="CU212" i="1" s="1"/>
  <c r="CW212" i="1" s="1"/>
  <c r="CS37" i="1"/>
  <c r="CU37" i="1" s="1"/>
  <c r="CW37" i="1" s="1"/>
  <c r="CS94" i="1"/>
  <c r="CU94" i="1" s="1"/>
  <c r="CW94" i="1" s="1"/>
  <c r="CS106" i="1"/>
  <c r="CU106" i="1" s="1"/>
  <c r="CW106" i="1" s="1"/>
  <c r="CS129" i="1"/>
  <c r="CU129" i="1" s="1"/>
  <c r="CW129" i="1" s="1"/>
  <c r="CS136" i="1"/>
  <c r="CU136" i="1" s="1"/>
  <c r="CS143" i="1"/>
  <c r="CU143" i="1" s="1"/>
  <c r="CW143" i="1" s="1"/>
  <c r="CS150" i="1"/>
  <c r="CU150" i="1" s="1"/>
  <c r="CW150" i="1" s="1"/>
  <c r="CS158" i="1"/>
  <c r="CU158" i="1" s="1"/>
  <c r="CW158" i="1" s="1"/>
  <c r="CS166" i="1"/>
  <c r="CU166" i="1" s="1"/>
  <c r="CW166" i="1" s="1"/>
  <c r="CS174" i="1"/>
  <c r="CU174" i="1" s="1"/>
  <c r="CW174" i="1" s="1"/>
  <c r="CS180" i="1"/>
  <c r="CU180" i="1" s="1"/>
  <c r="CW180" i="1" s="1"/>
  <c r="CS195" i="1"/>
  <c r="CU195" i="1" s="1"/>
  <c r="CW195" i="1" s="1"/>
  <c r="CS322" i="1"/>
  <c r="CU322" i="1" s="1"/>
  <c r="CW322" i="1" s="1"/>
  <c r="CS330" i="1"/>
  <c r="CU330" i="1" s="1"/>
  <c r="CW330" i="1" s="1"/>
  <c r="CS342" i="1"/>
  <c r="CU342" i="1" s="1"/>
  <c r="CW342" i="1" s="1"/>
  <c r="CS325" i="1"/>
  <c r="CU325" i="1" s="1"/>
  <c r="CW325" i="1" s="1"/>
  <c r="CS22" i="1"/>
  <c r="CU22" i="1" s="1"/>
  <c r="CW22" i="1" s="1"/>
  <c r="CS52" i="1"/>
  <c r="CU52" i="1" s="1"/>
  <c r="CW52" i="1" s="1"/>
  <c r="CT17" i="1"/>
  <c r="CT24" i="1"/>
  <c r="CV24" i="1" s="1"/>
  <c r="CT32" i="1"/>
  <c r="CV32" i="1" s="1"/>
  <c r="CT38" i="1"/>
  <c r="CV38" i="1" s="1"/>
  <c r="CT152" i="1"/>
  <c r="CV152" i="1" s="1"/>
  <c r="CT160" i="1"/>
  <c r="CV160" i="1" s="1"/>
  <c r="CT168" i="1"/>
  <c r="CV168" i="1" s="1"/>
  <c r="CT176" i="1"/>
  <c r="CV176" i="1" s="1"/>
  <c r="CT182" i="1"/>
  <c r="CV182" i="1" s="1"/>
  <c r="CT239" i="1"/>
  <c r="CV239" i="1" s="1"/>
  <c r="CS287" i="1"/>
  <c r="CU287" i="1" s="1"/>
  <c r="CW287" i="1" s="1"/>
  <c r="CS328" i="1"/>
  <c r="CU328" i="1" s="1"/>
  <c r="CW328" i="1" s="1"/>
  <c r="CT324" i="1"/>
  <c r="CV324" i="1" s="1"/>
  <c r="CT116" i="1"/>
  <c r="CV116" i="1" s="1"/>
  <c r="CT184" i="1"/>
  <c r="CV184" i="1" s="1"/>
  <c r="CS206" i="1"/>
  <c r="CU206" i="1" s="1"/>
  <c r="CW206" i="1" s="1"/>
  <c r="CS275" i="1"/>
  <c r="CU275" i="1" s="1"/>
  <c r="CW275" i="1" s="1"/>
  <c r="CT305" i="1"/>
  <c r="CV305" i="1" s="1"/>
  <c r="CS69" i="1"/>
  <c r="CU69" i="1" s="1"/>
  <c r="CW69" i="1" s="1"/>
  <c r="CS82" i="1"/>
  <c r="CU82" i="1" s="1"/>
  <c r="CW82" i="1" s="1"/>
  <c r="CS164" i="1"/>
  <c r="CU164" i="1" s="1"/>
  <c r="CW164" i="1" s="1"/>
  <c r="CS172" i="1"/>
  <c r="CU172" i="1" s="1"/>
  <c r="CW172" i="1" s="1"/>
  <c r="CT332" i="1"/>
  <c r="CV332" i="1" s="1"/>
  <c r="CS51" i="1"/>
  <c r="CU51" i="1" s="1"/>
  <c r="CW51" i="1" s="1"/>
  <c r="CT245" i="1"/>
  <c r="CV245" i="1" s="1"/>
  <c r="CT317" i="1"/>
  <c r="CV317" i="1" s="1"/>
  <c r="CS24" i="1"/>
  <c r="CU24" i="1" s="1"/>
  <c r="CW24" i="1" s="1"/>
  <c r="CS55" i="1"/>
  <c r="CU55" i="1" s="1"/>
  <c r="CW55" i="1" s="1"/>
  <c r="CS160" i="1"/>
  <c r="CU160" i="1" s="1"/>
  <c r="CW160" i="1" s="1"/>
  <c r="CS176" i="1"/>
  <c r="CU176" i="1" s="1"/>
  <c r="CW176" i="1" s="1"/>
  <c r="CS190" i="1"/>
  <c r="CU190" i="1" s="1"/>
  <c r="CW190" i="1" s="1"/>
  <c r="CS204" i="1"/>
  <c r="CU204" i="1" s="1"/>
  <c r="CW204" i="1" s="1"/>
  <c r="CS220" i="1"/>
  <c r="CU220" i="1" s="1"/>
  <c r="CW220" i="1" s="1"/>
  <c r="CS96" i="1"/>
  <c r="CU96" i="1" s="1"/>
  <c r="CW96" i="1" s="1"/>
  <c r="CT293" i="1"/>
  <c r="CV293" i="1" s="1"/>
  <c r="CS313" i="1"/>
  <c r="CU313" i="1" s="1"/>
  <c r="CW313" i="1" s="1"/>
  <c r="CU72" i="1"/>
  <c r="CW72" i="1" s="1"/>
  <c r="CT44" i="1"/>
  <c r="CV44" i="1" s="1"/>
  <c r="CS74" i="1"/>
  <c r="CU74" i="1" s="1"/>
  <c r="CW74" i="1" s="1"/>
  <c r="CV62" i="1"/>
  <c r="CV72" i="1"/>
  <c r="CV78" i="1"/>
  <c r="CV95" i="1"/>
  <c r="CV101" i="1"/>
  <c r="CV131" i="1"/>
  <c r="CV212" i="1"/>
  <c r="CV146" i="1"/>
  <c r="CT66" i="1"/>
  <c r="CV66" i="1" s="1"/>
  <c r="CT309" i="1"/>
  <c r="CV309" i="1" s="1"/>
  <c r="CV74" i="1"/>
  <c r="CV96" i="1"/>
  <c r="CV108" i="1"/>
  <c r="CV237" i="1"/>
  <c r="CV253" i="1"/>
  <c r="CT269" i="1"/>
  <c r="CV269" i="1" s="1"/>
  <c r="CV301" i="1"/>
  <c r="CV313" i="1"/>
  <c r="CV344" i="1"/>
  <c r="CS19" i="1"/>
  <c r="CU19" i="1" s="1"/>
  <c r="CW19" i="1" s="1"/>
  <c r="CT93" i="1"/>
  <c r="CV93" i="1" s="1"/>
  <c r="CT33" i="1"/>
  <c r="CV33" i="1" s="1"/>
  <c r="CT201" i="1"/>
  <c r="CV201" i="1" s="1"/>
  <c r="CT28" i="1"/>
  <c r="CV28" i="1" s="1"/>
  <c r="CT48" i="1"/>
  <c r="CV48" i="1" s="1"/>
  <c r="CT80" i="1"/>
  <c r="CV80" i="1" s="1"/>
  <c r="CS93" i="1"/>
  <c r="CU93" i="1" s="1"/>
  <c r="CW93" i="1" s="1"/>
  <c r="CT104" i="1"/>
  <c r="CV104" i="1" s="1"/>
  <c r="CS108" i="1"/>
  <c r="CU108" i="1" s="1"/>
  <c r="CW108" i="1" s="1"/>
  <c r="CT118" i="1"/>
  <c r="CV118" i="1" s="1"/>
  <c r="CT126" i="1"/>
  <c r="CV126" i="1" s="1"/>
  <c r="CT143" i="1"/>
  <c r="CV143" i="1" s="1"/>
  <c r="CS152" i="1"/>
  <c r="CU152" i="1" s="1"/>
  <c r="CW152" i="1" s="1"/>
  <c r="CT158" i="1"/>
  <c r="CV158" i="1" s="1"/>
  <c r="CT178" i="1"/>
  <c r="CV178" i="1" s="1"/>
  <c r="CS184" i="1"/>
  <c r="CU184" i="1" s="1"/>
  <c r="CW184" i="1" s="1"/>
  <c r="CS201" i="1"/>
  <c r="CU201" i="1" s="1"/>
  <c r="CW201" i="1" s="1"/>
  <c r="CT210" i="1"/>
  <c r="CV210" i="1" s="1"/>
  <c r="CS218" i="1"/>
  <c r="CU218" i="1" s="1"/>
  <c r="CW218" i="1" s="1"/>
  <c r="CT227" i="1"/>
  <c r="CV227" i="1" s="1"/>
  <c r="CS239" i="1"/>
  <c r="CU239" i="1" s="1"/>
  <c r="CW239" i="1" s="1"/>
  <c r="CS245" i="1"/>
  <c r="CU245" i="1" s="1"/>
  <c r="CW245" i="1" s="1"/>
  <c r="CT263" i="1"/>
  <c r="CV263" i="1" s="1"/>
  <c r="CS269" i="1"/>
  <c r="CU269" i="1" s="1"/>
  <c r="CW269" i="1" s="1"/>
  <c r="CT281" i="1"/>
  <c r="CV281" i="1" s="1"/>
  <c r="CS293" i="1"/>
  <c r="CU293" i="1" s="1"/>
  <c r="CW293" i="1" s="1"/>
  <c r="CS305" i="1"/>
  <c r="CU305" i="1" s="1"/>
  <c r="CW305" i="1" s="1"/>
  <c r="CS309" i="1"/>
  <c r="CU309" i="1" s="1"/>
  <c r="CW309" i="1" s="1"/>
  <c r="CS317" i="1"/>
  <c r="CU317" i="1" s="1"/>
  <c r="CW317" i="1" s="1"/>
  <c r="CT322" i="1"/>
  <c r="CV322" i="1" s="1"/>
  <c r="CT327" i="1"/>
  <c r="CV327" i="1" s="1"/>
  <c r="CT333" i="1"/>
  <c r="CV333" i="1" s="1"/>
  <c r="CT339" i="1"/>
  <c r="CV339" i="1" s="1"/>
  <c r="CT346" i="1"/>
  <c r="CV346" i="1" s="1"/>
  <c r="CS11" i="1"/>
  <c r="CU11" i="1" s="1"/>
  <c r="CW11" i="1" s="1"/>
  <c r="CT19" i="1"/>
  <c r="CV19" i="1" s="1"/>
  <c r="CS35" i="1"/>
  <c r="CU35" i="1" s="1"/>
  <c r="CW35" i="1" s="1"/>
  <c r="CT51" i="1"/>
  <c r="CV51" i="1" s="1"/>
  <c r="CS78" i="1"/>
  <c r="CU78" i="1" s="1"/>
  <c r="CW78" i="1" s="1"/>
  <c r="CT82" i="1"/>
  <c r="CV82" i="1" s="1"/>
  <c r="CS101" i="1"/>
  <c r="CU101" i="1" s="1"/>
  <c r="CW101" i="1" s="1"/>
  <c r="CT106" i="1"/>
  <c r="CV106" i="1" s="1"/>
  <c r="CS120" i="1"/>
  <c r="CU120" i="1" s="1"/>
  <c r="CW120" i="1" s="1"/>
  <c r="CS127" i="1"/>
  <c r="CU127" i="1" s="1"/>
  <c r="CW127" i="1" s="1"/>
  <c r="CT135" i="1"/>
  <c r="CV135" i="1" s="1"/>
  <c r="CS139" i="1"/>
  <c r="CU139" i="1" s="1"/>
  <c r="CW139" i="1" s="1"/>
  <c r="CS148" i="1"/>
  <c r="CU148" i="1" s="1"/>
  <c r="CW148" i="1" s="1"/>
  <c r="CT164" i="1"/>
  <c r="CV164" i="1" s="1"/>
  <c r="CS168" i="1"/>
  <c r="CU168" i="1" s="1"/>
  <c r="CW168" i="1" s="1"/>
  <c r="CT172" i="1"/>
  <c r="CV172" i="1" s="1"/>
  <c r="CT180" i="1"/>
  <c r="CV180" i="1" s="1"/>
  <c r="CS186" i="1"/>
  <c r="CU186" i="1" s="1"/>
  <c r="CW186" i="1" s="1"/>
  <c r="CS202" i="1"/>
  <c r="CU202" i="1" s="1"/>
  <c r="CW202" i="1" s="1"/>
  <c r="CS224" i="1"/>
  <c r="CU224" i="1" s="1"/>
  <c r="CW224" i="1" s="1"/>
  <c r="CS229" i="1"/>
  <c r="CU229" i="1" s="1"/>
  <c r="CW229" i="1" s="1"/>
  <c r="CS241" i="1"/>
  <c r="CU241" i="1" s="1"/>
  <c r="CW241" i="1" s="1"/>
  <c r="CS247" i="1"/>
  <c r="CU247" i="1" s="1"/>
  <c r="CW247" i="1" s="1"/>
  <c r="CT257" i="1"/>
  <c r="CV257" i="1" s="1"/>
  <c r="CT265" i="1"/>
  <c r="CV265" i="1" s="1"/>
  <c r="CT275" i="1"/>
  <c r="CV275" i="1" s="1"/>
  <c r="CT287" i="1"/>
  <c r="CV287" i="1" s="1"/>
  <c r="CS295" i="1"/>
  <c r="CU295" i="1" s="1"/>
  <c r="CW295" i="1" s="1"/>
  <c r="CT325" i="1"/>
  <c r="CV325" i="1" s="1"/>
  <c r="CT328" i="1"/>
  <c r="CV328" i="1" s="1"/>
  <c r="CS335" i="1"/>
  <c r="CU335" i="1" s="1"/>
  <c r="CW335" i="1" s="1"/>
  <c r="CT341" i="1"/>
  <c r="CV341" i="1" s="1"/>
  <c r="CS344" i="1"/>
  <c r="CU344" i="1" s="1"/>
  <c r="CW344" i="1" s="1"/>
  <c r="CS347" i="1"/>
  <c r="CU347" i="1" s="1"/>
  <c r="CW347" i="1" s="1"/>
  <c r="CT11" i="1"/>
  <c r="CV11" i="1" s="1"/>
  <c r="CS21" i="1"/>
  <c r="CU21" i="1" s="1"/>
  <c r="CW21" i="1" s="1"/>
  <c r="CT35" i="1"/>
  <c r="CV35" i="1" s="1"/>
  <c r="CS62" i="1"/>
  <c r="CU62" i="1" s="1"/>
  <c r="CW62" i="1" s="1"/>
  <c r="CT69" i="1"/>
  <c r="CV69" i="1" s="1"/>
  <c r="CT94" i="1"/>
  <c r="CV94" i="1" s="1"/>
  <c r="CS109" i="1"/>
  <c r="CU109" i="1" s="1"/>
  <c r="CW109" i="1" s="1"/>
  <c r="CT120" i="1"/>
  <c r="CV120" i="1" s="1"/>
  <c r="CT127" i="1"/>
  <c r="CV127" i="1" s="1"/>
  <c r="CT139" i="1"/>
  <c r="CV139" i="1" s="1"/>
  <c r="CT148" i="1"/>
  <c r="CV148" i="1" s="1"/>
  <c r="CS154" i="1"/>
  <c r="CU154" i="1" s="1"/>
  <c r="CW154" i="1" s="1"/>
  <c r="CT186" i="1"/>
  <c r="CV186" i="1" s="1"/>
  <c r="CS192" i="1"/>
  <c r="CU192" i="1" s="1"/>
  <c r="CW192" i="1" s="1"/>
  <c r="CS197" i="1"/>
  <c r="CU197" i="1" s="1"/>
  <c r="CW197" i="1" s="1"/>
  <c r="CT202" i="1"/>
  <c r="CV202" i="1" s="1"/>
  <c r="CT224" i="1"/>
  <c r="CV224" i="1" s="1"/>
  <c r="CT229" i="1"/>
  <c r="CV229" i="1" s="1"/>
  <c r="CT241" i="1"/>
  <c r="CV241" i="1" s="1"/>
  <c r="CT247" i="1"/>
  <c r="CV247" i="1" s="1"/>
  <c r="CS253" i="1"/>
  <c r="CU253" i="1" s="1"/>
  <c r="CW253" i="1" s="1"/>
  <c r="CS259" i="1"/>
  <c r="CU259" i="1" s="1"/>
  <c r="CW259" i="1" s="1"/>
  <c r="CS271" i="1"/>
  <c r="CU271" i="1" s="1"/>
  <c r="CW271" i="1" s="1"/>
  <c r="CS277" i="1"/>
  <c r="CU277" i="1" s="1"/>
  <c r="CW277" i="1" s="1"/>
  <c r="CT295" i="1"/>
  <c r="CV295" i="1" s="1"/>
  <c r="CS301" i="1"/>
  <c r="CU301" i="1" s="1"/>
  <c r="CW301" i="1" s="1"/>
  <c r="CS307" i="1"/>
  <c r="CU307" i="1" s="1"/>
  <c r="CW307" i="1" s="1"/>
  <c r="CT311" i="1"/>
  <c r="CV311" i="1" s="1"/>
  <c r="CS319" i="1"/>
  <c r="CU319" i="1" s="1"/>
  <c r="CW319" i="1" s="1"/>
  <c r="CS329" i="1"/>
  <c r="CU329" i="1" s="1"/>
  <c r="CW329" i="1" s="1"/>
  <c r="CT335" i="1"/>
  <c r="CV335" i="1" s="1"/>
  <c r="CT347" i="1"/>
  <c r="CV347" i="1" s="1"/>
  <c r="CS14" i="1"/>
  <c r="CU14" i="1" s="1"/>
  <c r="CW14" i="1" s="1"/>
  <c r="CT21" i="1"/>
  <c r="CV21" i="1" s="1"/>
  <c r="CS26" i="1"/>
  <c r="CU26" i="1" s="1"/>
  <c r="CW26" i="1" s="1"/>
  <c r="CS46" i="1"/>
  <c r="CU46" i="1" s="1"/>
  <c r="CW46" i="1" s="1"/>
  <c r="CT52" i="1"/>
  <c r="CV52" i="1" s="1"/>
  <c r="CS76" i="1"/>
  <c r="CU76" i="1" s="1"/>
  <c r="CW76" i="1" s="1"/>
  <c r="CS97" i="1"/>
  <c r="CU97" i="1" s="1"/>
  <c r="CW97" i="1" s="1"/>
  <c r="CT109" i="1"/>
  <c r="CV109" i="1" s="1"/>
  <c r="CS114" i="1"/>
  <c r="CU114" i="1" s="1"/>
  <c r="CW114" i="1" s="1"/>
  <c r="CS128" i="1"/>
  <c r="CU128" i="1" s="1"/>
  <c r="CW128" i="1" s="1"/>
  <c r="CT136" i="1"/>
  <c r="CV136" i="1" s="1"/>
  <c r="CS141" i="1"/>
  <c r="CU141" i="1" s="1"/>
  <c r="CW141" i="1" s="1"/>
  <c r="CT154" i="1"/>
  <c r="CV154" i="1" s="1"/>
  <c r="CS177" i="1"/>
  <c r="CU177" i="1" s="1"/>
  <c r="CW177" i="1" s="1"/>
  <c r="CS182" i="1"/>
  <c r="CU182" i="1" s="1"/>
  <c r="CW182" i="1" s="1"/>
  <c r="CS188" i="1"/>
  <c r="CU188" i="1" s="1"/>
  <c r="CW188" i="1" s="1"/>
  <c r="CS208" i="1"/>
  <c r="CU208" i="1" s="1"/>
  <c r="CW208" i="1" s="1"/>
  <c r="CS214" i="1"/>
  <c r="CU214" i="1" s="1"/>
  <c r="CW214" i="1" s="1"/>
  <c r="CS231" i="1"/>
  <c r="CU231" i="1" s="1"/>
  <c r="CW231" i="1" s="1"/>
  <c r="CS249" i="1"/>
  <c r="CU249" i="1" s="1"/>
  <c r="CW249" i="1" s="1"/>
  <c r="CT259" i="1"/>
  <c r="CV259" i="1" s="1"/>
  <c r="CT271" i="1"/>
  <c r="CV271" i="1" s="1"/>
  <c r="CT277" i="1"/>
  <c r="CV277" i="1" s="1"/>
  <c r="CS289" i="1"/>
  <c r="CU289" i="1" s="1"/>
  <c r="CW289" i="1" s="1"/>
  <c r="CS297" i="1"/>
  <c r="CU297" i="1" s="1"/>
  <c r="CW297" i="1" s="1"/>
  <c r="CT307" i="1"/>
  <c r="CV307" i="1" s="1"/>
  <c r="CS314" i="1"/>
  <c r="CU314" i="1" s="1"/>
  <c r="CW314" i="1" s="1"/>
  <c r="CT319" i="1"/>
  <c r="CV319" i="1" s="1"/>
  <c r="CS326" i="1"/>
  <c r="CU326" i="1" s="1"/>
  <c r="CW326" i="1" s="1"/>
  <c r="CT329" i="1"/>
  <c r="CV329" i="1" s="1"/>
  <c r="CS332" i="1"/>
  <c r="CU332" i="1" s="1"/>
  <c r="CW332" i="1" s="1"/>
  <c r="CS336" i="1"/>
  <c r="CU336" i="1" s="1"/>
  <c r="CW336" i="1" s="1"/>
  <c r="CT342" i="1"/>
  <c r="CV342" i="1" s="1"/>
  <c r="CT14" i="1"/>
  <c r="CV14" i="1" s="1"/>
  <c r="CS32" i="1"/>
  <c r="CU32" i="1" s="1"/>
  <c r="CW32" i="1" s="1"/>
  <c r="CT37" i="1"/>
  <c r="CV37" i="1" s="1"/>
  <c r="CT76" i="1"/>
  <c r="CV76" i="1" s="1"/>
  <c r="CS79" i="1"/>
  <c r="CU79" i="1" s="1"/>
  <c r="CW79" i="1" s="1"/>
  <c r="CS87" i="1"/>
  <c r="CU87" i="1" s="1"/>
  <c r="CW87" i="1" s="1"/>
  <c r="CT97" i="1"/>
  <c r="CV97" i="1" s="1"/>
  <c r="CS110" i="1"/>
  <c r="CU110" i="1" s="1"/>
  <c r="CW110" i="1" s="1"/>
  <c r="CT114" i="1"/>
  <c r="CV114" i="1" s="1"/>
  <c r="CS121" i="1"/>
  <c r="CU121" i="1" s="1"/>
  <c r="CW121" i="1" s="1"/>
  <c r="CT128" i="1"/>
  <c r="CV128" i="1" s="1"/>
  <c r="CT141" i="1"/>
  <c r="CV141" i="1" s="1"/>
  <c r="CS156" i="1"/>
  <c r="CU156" i="1" s="1"/>
  <c r="CW156" i="1" s="1"/>
  <c r="CT174" i="1"/>
  <c r="CV174" i="1" s="1"/>
  <c r="CT188" i="1"/>
  <c r="CV188" i="1" s="1"/>
  <c r="CT208" i="1"/>
  <c r="CV208" i="1" s="1"/>
  <c r="CT214" i="1"/>
  <c r="CV214" i="1" s="1"/>
  <c r="CS225" i="1"/>
  <c r="CU225" i="1" s="1"/>
  <c r="CW225" i="1" s="1"/>
  <c r="CT231" i="1"/>
  <c r="CV231" i="1" s="1"/>
  <c r="CS237" i="1"/>
  <c r="CU237" i="1" s="1"/>
  <c r="CW237" i="1" s="1"/>
  <c r="CS243" i="1"/>
  <c r="CU243" i="1" s="1"/>
  <c r="CW243" i="1" s="1"/>
  <c r="CT249" i="1"/>
  <c r="CV249" i="1" s="1"/>
  <c r="CS261" i="1"/>
  <c r="CU261" i="1" s="1"/>
  <c r="CW261" i="1" s="1"/>
  <c r="CS279" i="1"/>
  <c r="CU279" i="1" s="1"/>
  <c r="CW279" i="1" s="1"/>
  <c r="CT289" i="1"/>
  <c r="CV289" i="1" s="1"/>
  <c r="CT297" i="1"/>
  <c r="CV297" i="1" s="1"/>
  <c r="CT314" i="1"/>
  <c r="CV314" i="1" s="1"/>
  <c r="CT326" i="1"/>
  <c r="CV326" i="1" s="1"/>
  <c r="CT336" i="1"/>
  <c r="CV336" i="1" s="1"/>
  <c r="CT348" i="1"/>
  <c r="CV348" i="1" s="1"/>
  <c r="CS17" i="1"/>
  <c r="CU17" i="1" s="1"/>
  <c r="CW17" i="1" s="1"/>
  <c r="CT22" i="1"/>
  <c r="CV22" i="1" s="1"/>
  <c r="CS43" i="1"/>
  <c r="CU43" i="1" s="1"/>
  <c r="CW43" i="1" s="1"/>
  <c r="CT59" i="1"/>
  <c r="CV59" i="1" s="1"/>
  <c r="CS65" i="1"/>
  <c r="CU65" i="1" s="1"/>
  <c r="CW65" i="1" s="1"/>
  <c r="CS77" i="1"/>
  <c r="CU77" i="1" s="1"/>
  <c r="CW77" i="1" s="1"/>
  <c r="CT79" i="1"/>
  <c r="CV79" i="1" s="1"/>
  <c r="CT87" i="1"/>
  <c r="CV87" i="1" s="1"/>
  <c r="CS92" i="1"/>
  <c r="CU92" i="1" s="1"/>
  <c r="CW92" i="1" s="1"/>
  <c r="B92" i="1" s="1"/>
  <c r="CS98" i="1"/>
  <c r="CU98" i="1" s="1"/>
  <c r="CT102" i="1"/>
  <c r="CV102" i="1" s="1"/>
  <c r="CS115" i="1"/>
  <c r="CU115" i="1" s="1"/>
  <c r="CW115" i="1" s="1"/>
  <c r="CT121" i="1"/>
  <c r="CV121" i="1" s="1"/>
  <c r="CT150" i="1"/>
  <c r="CV150" i="1" s="1"/>
  <c r="CT156" i="1"/>
  <c r="CV156" i="1" s="1"/>
  <c r="CS162" i="1"/>
  <c r="CU162" i="1" s="1"/>
  <c r="CW162" i="1" s="1"/>
  <c r="CT166" i="1"/>
  <c r="CV166" i="1" s="1"/>
  <c r="CS170" i="1"/>
  <c r="CU170" i="1" s="1"/>
  <c r="CW170" i="1" s="1"/>
  <c r="CS193" i="1"/>
  <c r="CU193" i="1" s="1"/>
  <c r="CW193" i="1" s="1"/>
  <c r="CS199" i="1"/>
  <c r="CU199" i="1" s="1"/>
  <c r="CW199" i="1" s="1"/>
  <c r="CS216" i="1"/>
  <c r="CU216" i="1" s="1"/>
  <c r="CW216" i="1" s="1"/>
  <c r="CT225" i="1"/>
  <c r="CV225" i="1" s="1"/>
  <c r="CS233" i="1"/>
  <c r="CU233" i="1" s="1"/>
  <c r="CW233" i="1" s="1"/>
  <c r="CT243" i="1"/>
  <c r="CV243" i="1" s="1"/>
  <c r="CS255" i="1"/>
  <c r="CU255" i="1" s="1"/>
  <c r="CW255" i="1" s="1"/>
  <c r="CT261" i="1"/>
  <c r="CV261" i="1" s="1"/>
  <c r="CS273" i="1"/>
  <c r="CU273" i="1" s="1"/>
  <c r="CW273" i="1" s="1"/>
  <c r="CT279" i="1"/>
  <c r="CV279" i="1" s="1"/>
  <c r="CS285" i="1"/>
  <c r="CU285" i="1" s="1"/>
  <c r="CW285" i="1" s="1"/>
  <c r="CS291" i="1"/>
  <c r="CU291" i="1" s="1"/>
  <c r="CW291" i="1" s="1"/>
  <c r="CS303" i="1"/>
  <c r="CU303" i="1" s="1"/>
  <c r="CW303" i="1" s="1"/>
  <c r="CS308" i="1"/>
  <c r="CU308" i="1" s="1"/>
  <c r="CW308" i="1" s="1"/>
  <c r="CS315" i="1"/>
  <c r="CU315" i="1" s="1"/>
  <c r="CW315" i="1" s="1"/>
  <c r="CT321" i="1"/>
  <c r="CV321" i="1" s="1"/>
  <c r="CS324" i="1"/>
  <c r="CU324" i="1" s="1"/>
  <c r="CW324" i="1" s="1"/>
  <c r="CT330" i="1"/>
  <c r="CV330" i="1" s="1"/>
  <c r="CT345" i="1"/>
  <c r="CV345" i="1" s="1"/>
  <c r="CS349" i="1"/>
  <c r="CU349" i="1" s="1"/>
  <c r="CS28" i="1"/>
  <c r="CU28" i="1" s="1"/>
  <c r="CW28" i="1" s="1"/>
  <c r="CT43" i="1"/>
  <c r="CV43" i="1" s="1"/>
  <c r="CS48" i="1"/>
  <c r="CU48" i="1" s="1"/>
  <c r="CT65" i="1"/>
  <c r="CV65" i="1" s="1"/>
  <c r="CS80" i="1"/>
  <c r="CU80" i="1" s="1"/>
  <c r="CW80" i="1" s="1"/>
  <c r="CT92" i="1"/>
  <c r="CV92" i="1" s="1"/>
  <c r="CS104" i="1"/>
  <c r="CU104" i="1" s="1"/>
  <c r="CW104" i="1" s="1"/>
  <c r="B104" i="1" s="1"/>
  <c r="CT115" i="1"/>
  <c r="CV115" i="1" s="1"/>
  <c r="CS126" i="1"/>
  <c r="CU126" i="1" s="1"/>
  <c r="CW126" i="1" s="1"/>
  <c r="CT129" i="1"/>
  <c r="CV129" i="1" s="1"/>
  <c r="CS138" i="1"/>
  <c r="CU138" i="1" s="1"/>
  <c r="CW138" i="1" s="1"/>
  <c r="CS146" i="1"/>
  <c r="CU146" i="1" s="1"/>
  <c r="CW146" i="1" s="1"/>
  <c r="CT170" i="1"/>
  <c r="CV170" i="1" s="1"/>
  <c r="CS178" i="1"/>
  <c r="CU178" i="1" s="1"/>
  <c r="CW178" i="1" s="1"/>
  <c r="CT193" i="1"/>
  <c r="CV193" i="1" s="1"/>
  <c r="CT199" i="1"/>
  <c r="CV199" i="1" s="1"/>
  <c r="CS210" i="1"/>
  <c r="CU210" i="1" s="1"/>
  <c r="CW210" i="1" s="1"/>
  <c r="CT216" i="1"/>
  <c r="CV216" i="1" s="1"/>
  <c r="CS222" i="1"/>
  <c r="CU222" i="1" s="1"/>
  <c r="CW222" i="1" s="1"/>
  <c r="CS227" i="1"/>
  <c r="CU227" i="1" s="1"/>
  <c r="CW227" i="1" s="1"/>
  <c r="CT233" i="1"/>
  <c r="CV233" i="1" s="1"/>
  <c r="CT255" i="1"/>
  <c r="CV255" i="1" s="1"/>
  <c r="CS263" i="1"/>
  <c r="CU263" i="1" s="1"/>
  <c r="CW263" i="1" s="1"/>
  <c r="CT273" i="1"/>
  <c r="CV273" i="1" s="1"/>
  <c r="CS281" i="1"/>
  <c r="CU281" i="1" s="1"/>
  <c r="CW281" i="1" s="1"/>
  <c r="CT291" i="1"/>
  <c r="CV291" i="1" s="1"/>
  <c r="CT303" i="1"/>
  <c r="CV303" i="1" s="1"/>
  <c r="CT308" i="1"/>
  <c r="CV308" i="1" s="1"/>
  <c r="CT315" i="1"/>
  <c r="CV315" i="1" s="1"/>
  <c r="CS327" i="1"/>
  <c r="CU327" i="1" s="1"/>
  <c r="CW327" i="1" s="1"/>
  <c r="CS333" i="1"/>
  <c r="CU333" i="1" s="1"/>
  <c r="CW333" i="1" s="1"/>
  <c r="CS339" i="1"/>
  <c r="CU339" i="1" s="1"/>
  <c r="CW339" i="1" s="1"/>
  <c r="CT349" i="1"/>
  <c r="CV349" i="1" s="1"/>
  <c r="BL349" i="1"/>
  <c r="A349" i="1"/>
  <c r="A121" i="1"/>
  <c r="BH348" i="1"/>
  <c r="BO348" i="1" s="1"/>
  <c r="CS348" i="1" s="1"/>
  <c r="CU348" i="1" s="1"/>
  <c r="CW348" i="1" s="1"/>
  <c r="BM348" i="1"/>
  <c r="BK348" i="1"/>
  <c r="CW98" i="1" l="1"/>
  <c r="B98" i="1" s="1"/>
  <c r="G13" i="51"/>
  <c r="CW48" i="1"/>
  <c r="B48" i="1" s="1"/>
  <c r="G12" i="51"/>
  <c r="CW349" i="1"/>
  <c r="C349" i="1"/>
  <c r="CW136" i="1"/>
  <c r="B136" i="1" s="1"/>
  <c r="C136" i="1"/>
  <c r="M11" i="47"/>
  <c r="I11" i="47"/>
  <c r="B11" i="47"/>
  <c r="BM334" i="1"/>
  <c r="BK334" i="1"/>
  <c r="A335" i="1"/>
  <c r="A334" i="1"/>
  <c r="BM320" i="1"/>
  <c r="BK320" i="1"/>
  <c r="BM318" i="1"/>
  <c r="BK318" i="1"/>
  <c r="BM316" i="1"/>
  <c r="BK316" i="1"/>
  <c r="BH346" i="1"/>
  <c r="BO346" i="1" s="1"/>
  <c r="CS346" i="1" s="1"/>
  <c r="CU346" i="1" s="1"/>
  <c r="CW346" i="1" s="1"/>
  <c r="BH345" i="1"/>
  <c r="BO345" i="1" s="1"/>
  <c r="CS345" i="1" s="1"/>
  <c r="CU345" i="1" s="1"/>
  <c r="CW345" i="1" s="1"/>
  <c r="A321" i="1"/>
  <c r="A320" i="1"/>
  <c r="A319" i="1"/>
  <c r="A318" i="1"/>
  <c r="A317" i="1"/>
  <c r="A316" i="1"/>
  <c r="O12" i="46"/>
  <c r="M11" i="46"/>
  <c r="I11" i="46"/>
  <c r="B11" i="46"/>
  <c r="A348" i="1"/>
  <c r="N348" i="1"/>
  <c r="BM346" i="1" l="1"/>
  <c r="BM345" i="1"/>
  <c r="B349" i="1"/>
  <c r="B121" i="1"/>
  <c r="C121" i="1"/>
  <c r="BK345" i="1"/>
  <c r="BK346" i="1"/>
  <c r="BL320" i="1"/>
  <c r="BL316" i="1"/>
  <c r="BL318" i="1"/>
  <c r="BL346" i="1" l="1"/>
  <c r="BL345" i="1"/>
  <c r="B348" i="1"/>
  <c r="C348" i="1"/>
  <c r="BM105" i="1" l="1"/>
  <c r="BK105" i="1"/>
  <c r="A106" i="1"/>
  <c r="A105" i="1"/>
  <c r="Q11" i="44"/>
  <c r="D12" i="44"/>
  <c r="B12" i="44"/>
  <c r="J11" i="44"/>
  <c r="I11" i="43"/>
  <c r="M11" i="43"/>
  <c r="N11" i="42"/>
  <c r="J11" i="42"/>
  <c r="BM347" i="1"/>
  <c r="BK347" i="1"/>
  <c r="BL105" i="1" l="1"/>
  <c r="BL347" i="1"/>
  <c r="CD84" i="1"/>
  <c r="CA84" i="1"/>
  <c r="CM84" i="1" s="1"/>
  <c r="CS84" i="1" s="1"/>
  <c r="CU84" i="1" s="1"/>
  <c r="CW84" i="1" s="1"/>
  <c r="BK119" i="1"/>
  <c r="BM113" i="1"/>
  <c r="BK111" i="1"/>
  <c r="BM70" i="1"/>
  <c r="BK70" i="1"/>
  <c r="BM67" i="1"/>
  <c r="BM63" i="1"/>
  <c r="BK63" i="1"/>
  <c r="A71" i="1"/>
  <c r="A70" i="1"/>
  <c r="A68" i="1"/>
  <c r="A67" i="1"/>
  <c r="A120" i="1"/>
  <c r="A119" i="1"/>
  <c r="A113" i="1"/>
  <c r="A112" i="1"/>
  <c r="A111" i="1"/>
  <c r="A64" i="1"/>
  <c r="A63" i="1"/>
  <c r="CA7" i="1" l="1"/>
  <c r="BM119" i="1"/>
  <c r="BK113" i="1"/>
  <c r="BM111" i="1"/>
  <c r="BK67" i="1"/>
  <c r="BJ120" i="1" l="1"/>
  <c r="BM120" i="1" s="1"/>
  <c r="O120" i="1"/>
  <c r="P120" i="1" s="1"/>
  <c r="BK120" i="1" l="1"/>
  <c r="F15" i="41"/>
  <c r="F16" i="41"/>
  <c r="N16" i="41"/>
  <c r="N15" i="41"/>
  <c r="N14" i="41"/>
  <c r="N13" i="41"/>
  <c r="N12" i="41"/>
  <c r="BJ330" i="1"/>
  <c r="J11" i="41"/>
  <c r="J11" i="39"/>
  <c r="B120" i="1" l="1"/>
  <c r="C120" i="1"/>
  <c r="N11" i="41"/>
  <c r="N11" i="40" l="1"/>
  <c r="D17" i="40" l="1"/>
  <c r="B17" i="40"/>
  <c r="D16" i="40"/>
  <c r="B16" i="40"/>
  <c r="D15" i="40"/>
  <c r="B15" i="40"/>
  <c r="D14" i="40"/>
  <c r="B14" i="40"/>
  <c r="D13" i="40"/>
  <c r="B13" i="40"/>
  <c r="D12" i="40"/>
  <c r="B12" i="40"/>
  <c r="J11" i="40"/>
  <c r="A118" i="1"/>
  <c r="A117" i="1"/>
  <c r="A116" i="1"/>
  <c r="A115" i="1"/>
  <c r="A114" i="1"/>
  <c r="A110" i="1"/>
  <c r="A109" i="1"/>
  <c r="A108" i="1"/>
  <c r="A107" i="1"/>
  <c r="A104" i="1"/>
  <c r="A103" i="1"/>
  <c r="A102" i="1"/>
  <c r="A98" i="1"/>
  <c r="A97" i="1"/>
  <c r="A96" i="1"/>
  <c r="A95" i="1"/>
  <c r="A94" i="1"/>
  <c r="A93" i="1"/>
  <c r="A92" i="1"/>
  <c r="A91" i="1"/>
  <c r="A90" i="1"/>
  <c r="A89" i="1"/>
  <c r="A88" i="1"/>
  <c r="A87" i="1"/>
  <c r="A86" i="1"/>
  <c r="A85" i="1"/>
  <c r="A84" i="1"/>
  <c r="A83" i="1"/>
  <c r="A82" i="1"/>
  <c r="A81" i="1"/>
  <c r="A80" i="1"/>
  <c r="A79" i="1"/>
  <c r="A78" i="1"/>
  <c r="A77" i="1"/>
  <c r="A76" i="1"/>
  <c r="A75" i="1"/>
  <c r="A74" i="1"/>
  <c r="A73" i="1"/>
  <c r="A72" i="1"/>
  <c r="A69" i="1"/>
  <c r="A66" i="1"/>
  <c r="A65" i="1"/>
  <c r="A62" i="1"/>
  <c r="A61" i="1"/>
  <c r="A60" i="1"/>
  <c r="A59" i="1"/>
  <c r="A58" i="1"/>
  <c r="A57" i="1"/>
  <c r="A56" i="1"/>
  <c r="A55" i="1"/>
  <c r="A54" i="1"/>
  <c r="A53" i="1"/>
  <c r="A52" i="1"/>
  <c r="A51"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BM103" i="1"/>
  <c r="BK100" i="1"/>
  <c r="BM100" i="1"/>
  <c r="BM90" i="1"/>
  <c r="BM86" i="1"/>
  <c r="BM53" i="1"/>
  <c r="BM41" i="1"/>
  <c r="BK41" i="1"/>
  <c r="BM15" i="1"/>
  <c r="BM12" i="1"/>
  <c r="BM9" i="1"/>
  <c r="BK9" i="1"/>
  <c r="BK15" i="1" l="1"/>
  <c r="BK90" i="1"/>
  <c r="BK86" i="1"/>
  <c r="BK53" i="1"/>
  <c r="BK103" i="1"/>
  <c r="BK12" i="1"/>
  <c r="Q11" i="39"/>
  <c r="CD33" i="1"/>
  <c r="CD7" i="1" s="1"/>
  <c r="D20" i="39"/>
  <c r="D19" i="39"/>
  <c r="D18" i="39"/>
  <c r="D17" i="39"/>
  <c r="D16" i="39"/>
  <c r="D15" i="39"/>
  <c r="D14" i="39"/>
  <c r="D13" i="39"/>
  <c r="D12" i="39"/>
  <c r="B20" i="39"/>
  <c r="B19" i="39"/>
  <c r="B18" i="39"/>
  <c r="B17" i="39"/>
  <c r="B16" i="39"/>
  <c r="B15" i="39"/>
  <c r="B14" i="39"/>
  <c r="B13" i="39"/>
  <c r="B12" i="39"/>
  <c r="BK331" i="1" l="1"/>
  <c r="BM331" i="1"/>
  <c r="O12" i="38"/>
  <c r="E12" i="38"/>
  <c r="M11" i="38"/>
  <c r="I11" i="38"/>
  <c r="B11" i="38"/>
  <c r="BK341" i="1"/>
  <c r="BM341" i="1"/>
  <c r="BH341" i="1"/>
  <c r="BO341" i="1" s="1"/>
  <c r="CS341" i="1" s="1"/>
  <c r="CU341" i="1" s="1"/>
  <c r="CW341" i="1" s="1"/>
  <c r="BM340" i="1" l="1"/>
  <c r="BM339" i="1"/>
  <c r="BM338" i="1"/>
  <c r="BM337" i="1"/>
  <c r="BM336" i="1"/>
  <c r="BM335" i="1"/>
  <c r="BM333" i="1"/>
  <c r="BK340" i="1"/>
  <c r="BK339" i="1"/>
  <c r="BK338" i="1"/>
  <c r="BK337" i="1"/>
  <c r="BK336" i="1"/>
  <c r="BK335" i="1"/>
  <c r="BK333" i="1"/>
  <c r="A342" i="1"/>
  <c r="A341" i="1"/>
  <c r="A340" i="1"/>
  <c r="A339" i="1"/>
  <c r="A338" i="1"/>
  <c r="A337" i="1"/>
  <c r="A336" i="1"/>
  <c r="A333" i="1"/>
  <c r="A347" i="1" l="1"/>
  <c r="A346" i="1"/>
  <c r="A345" i="1"/>
  <c r="A344" i="1"/>
  <c r="A343" i="1"/>
  <c r="A332" i="1"/>
  <c r="A331" i="1"/>
  <c r="O346" i="1"/>
  <c r="N343" i="1"/>
  <c r="N342" i="1"/>
  <c r="O342" i="1" s="1"/>
  <c r="O331" i="1"/>
  <c r="O18" i="37"/>
  <c r="B333" i="1" l="1"/>
  <c r="B345" i="1"/>
  <c r="C333" i="1" l="1"/>
  <c r="B339" i="1"/>
  <c r="C339" i="1"/>
  <c r="B331" i="1"/>
  <c r="C331" i="1"/>
  <c r="B343" i="1"/>
  <c r="C343" i="1"/>
  <c r="B347" i="1"/>
  <c r="C347" i="1"/>
  <c r="B336" i="1"/>
  <c r="C336" i="1"/>
  <c r="B332" i="1"/>
  <c r="C332" i="1"/>
  <c r="B346" i="1"/>
  <c r="C346" i="1"/>
  <c r="C345" i="1"/>
  <c r="B335" i="1"/>
  <c r="C335" i="1"/>
  <c r="B342" i="1"/>
  <c r="C342" i="1"/>
  <c r="B341" i="1"/>
  <c r="C341" i="1"/>
  <c r="B344" i="1"/>
  <c r="C344" i="1"/>
  <c r="I11" i="37" l="1"/>
  <c r="B11" i="37"/>
  <c r="M11" i="37"/>
  <c r="O17" i="37"/>
  <c r="O16" i="37"/>
  <c r="O15" i="37"/>
  <c r="O14" i="37"/>
  <c r="O13" i="37"/>
  <c r="O12" i="37"/>
  <c r="BM309" i="1"/>
  <c r="BK309" i="1"/>
  <c r="BK330" i="1"/>
  <c r="BM330" i="1"/>
  <c r="I11" i="35" l="1"/>
  <c r="R12" i="35"/>
  <c r="S11" i="35"/>
  <c r="M11" i="35"/>
  <c r="BM128" i="1"/>
  <c r="BM127" i="1"/>
  <c r="BK128" i="1"/>
  <c r="BK127" i="1"/>
  <c r="BM126" i="1"/>
  <c r="BK126" i="1"/>
  <c r="K11" i="34" l="1"/>
  <c r="H11" i="31"/>
  <c r="K12" i="31"/>
  <c r="K11" i="33"/>
  <c r="BK306" i="1"/>
  <c r="BK304" i="1"/>
  <c r="BK302" i="1"/>
  <c r="BK300" i="1"/>
  <c r="BK298" i="1"/>
  <c r="BK296" i="1"/>
  <c r="BK294" i="1"/>
  <c r="BK292" i="1"/>
  <c r="BK290" i="1"/>
  <c r="BK288" i="1"/>
  <c r="BK286" i="1"/>
  <c r="BK284" i="1"/>
  <c r="BK282" i="1"/>
  <c r="BK280" i="1"/>
  <c r="BK278" i="1"/>
  <c r="BK276" i="1"/>
  <c r="BK274" i="1"/>
  <c r="BK272" i="1"/>
  <c r="BK270" i="1"/>
  <c r="BK268" i="1"/>
  <c r="BK266" i="1"/>
  <c r="BK264" i="1"/>
  <c r="BK262" i="1"/>
  <c r="BK260" i="1"/>
  <c r="BK258" i="1"/>
  <c r="BK256" i="1"/>
  <c r="BK254" i="1"/>
  <c r="BK252" i="1"/>
  <c r="BK250" i="1"/>
  <c r="BK248" i="1"/>
  <c r="BK246" i="1"/>
  <c r="BK244" i="1"/>
  <c r="BK242" i="1"/>
  <c r="BK240" i="1"/>
  <c r="BK238" i="1"/>
  <c r="BK236" i="1"/>
  <c r="BK234" i="1"/>
  <c r="BK232" i="1"/>
  <c r="BK230" i="1"/>
  <c r="BK228" i="1"/>
  <c r="BK226" i="1"/>
  <c r="BK223" i="1"/>
  <c r="BK221" i="1"/>
  <c r="BK219" i="1"/>
  <c r="BK217" i="1"/>
  <c r="BK215" i="1"/>
  <c r="BK213" i="1"/>
  <c r="BK211" i="1"/>
  <c r="BK209" i="1"/>
  <c r="BK207" i="1"/>
  <c r="BK205" i="1"/>
  <c r="BK203" i="1"/>
  <c r="BK200" i="1"/>
  <c r="BK198" i="1"/>
  <c r="BK196" i="1"/>
  <c r="BK194" i="1"/>
  <c r="BK191" i="1"/>
  <c r="BK189" i="1"/>
  <c r="BK187" i="1"/>
  <c r="BK185" i="1"/>
  <c r="BK183" i="1"/>
  <c r="BK181" i="1"/>
  <c r="BK179" i="1"/>
  <c r="BK175" i="1"/>
  <c r="BK173" i="1"/>
  <c r="BK171" i="1"/>
  <c r="BK169" i="1"/>
  <c r="BK167" i="1"/>
  <c r="BK165" i="1"/>
  <c r="BK163" i="1"/>
  <c r="BK161" i="1"/>
  <c r="BK159" i="1"/>
  <c r="BK157" i="1"/>
  <c r="BK155" i="1"/>
  <c r="BK153" i="1"/>
  <c r="BK151" i="1"/>
  <c r="BK149" i="1"/>
  <c r="BK147" i="1"/>
  <c r="BK144" i="1"/>
  <c r="BK142" i="1"/>
  <c r="BM306" i="1"/>
  <c r="BM304" i="1"/>
  <c r="BM302" i="1"/>
  <c r="BM300" i="1"/>
  <c r="BM298" i="1"/>
  <c r="BM296" i="1"/>
  <c r="BM294" i="1"/>
  <c r="BM292" i="1"/>
  <c r="BM290" i="1"/>
  <c r="BM288" i="1"/>
  <c r="BM286" i="1"/>
  <c r="BM284" i="1"/>
  <c r="BM282" i="1"/>
  <c r="BM280" i="1"/>
  <c r="BM278" i="1"/>
  <c r="BM276" i="1"/>
  <c r="BM274" i="1"/>
  <c r="BM272" i="1"/>
  <c r="BM270" i="1"/>
  <c r="BM268" i="1"/>
  <c r="BM266" i="1"/>
  <c r="BM264" i="1"/>
  <c r="BM262" i="1"/>
  <c r="BM260" i="1"/>
  <c r="BM258" i="1"/>
  <c r="BM256" i="1"/>
  <c r="BM254" i="1"/>
  <c r="BM252" i="1"/>
  <c r="BM250" i="1"/>
  <c r="BM248" i="1"/>
  <c r="BM246" i="1"/>
  <c r="BM244" i="1"/>
  <c r="BM242" i="1"/>
  <c r="BM240" i="1"/>
  <c r="BM238" i="1"/>
  <c r="BM236" i="1"/>
  <c r="BM234" i="1"/>
  <c r="BM232" i="1"/>
  <c r="BM230" i="1"/>
  <c r="BM228" i="1"/>
  <c r="BM226" i="1"/>
  <c r="BM223" i="1"/>
  <c r="BM221" i="1"/>
  <c r="BM219" i="1"/>
  <c r="BM217" i="1"/>
  <c r="BM215" i="1"/>
  <c r="BM213" i="1"/>
  <c r="BM211" i="1"/>
  <c r="BM209" i="1"/>
  <c r="BM207" i="1"/>
  <c r="BM205" i="1"/>
  <c r="BM203" i="1"/>
  <c r="BM200" i="1"/>
  <c r="BM198" i="1"/>
  <c r="BM196" i="1"/>
  <c r="BM194" i="1"/>
  <c r="BM191" i="1"/>
  <c r="BM189" i="1"/>
  <c r="BM187" i="1"/>
  <c r="BM185" i="1"/>
  <c r="BM183" i="1"/>
  <c r="BM181" i="1"/>
  <c r="BM179" i="1"/>
  <c r="BM175" i="1"/>
  <c r="BM173" i="1"/>
  <c r="BM171" i="1"/>
  <c r="BM169" i="1"/>
  <c r="BM167" i="1"/>
  <c r="BM165" i="1"/>
  <c r="BM163" i="1"/>
  <c r="BM161" i="1"/>
  <c r="BM159" i="1"/>
  <c r="BM157" i="1"/>
  <c r="BM155" i="1"/>
  <c r="BM153" i="1"/>
  <c r="BM151" i="1"/>
  <c r="BM149" i="1"/>
  <c r="BM147" i="1"/>
  <c r="BM144" i="1"/>
  <c r="BM142" i="1"/>
  <c r="A306" i="1" l="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N12" i="31" l="1"/>
  <c r="N11" i="31" s="1"/>
  <c r="K11" i="31"/>
  <c r="K25" i="19" l="1"/>
  <c r="K24" i="19"/>
  <c r="K23" i="19"/>
  <c r="K22" i="19"/>
  <c r="K20" i="19"/>
  <c r="BM125" i="1"/>
  <c r="BK125" i="1"/>
  <c r="BM122" i="1"/>
  <c r="BK122" i="1"/>
  <c r="BL128" i="1"/>
  <c r="BL127" i="1"/>
  <c r="BL126" i="1"/>
  <c r="BM329" i="1"/>
  <c r="BM328" i="1"/>
  <c r="BM327" i="1"/>
  <c r="BM326" i="1"/>
  <c r="BM325" i="1"/>
  <c r="BM324" i="1"/>
  <c r="BM322" i="1"/>
  <c r="BM319" i="1"/>
  <c r="BM317" i="1"/>
  <c r="BM315" i="1"/>
  <c r="BM314" i="1"/>
  <c r="BM313" i="1"/>
  <c r="BM312" i="1"/>
  <c r="BM311" i="1"/>
  <c r="BM247" i="1"/>
  <c r="BM245" i="1"/>
  <c r="BM243" i="1"/>
  <c r="BM241" i="1"/>
  <c r="BM239" i="1"/>
  <c r="BM237" i="1"/>
  <c r="BM235" i="1"/>
  <c r="BM233" i="1"/>
  <c r="BM231" i="1"/>
  <c r="BM229" i="1"/>
  <c r="BM227" i="1"/>
  <c r="BM225" i="1"/>
  <c r="BM224" i="1"/>
  <c r="BM222" i="1"/>
  <c r="BM220" i="1"/>
  <c r="BM218" i="1"/>
  <c r="BM216" i="1"/>
  <c r="BM214" i="1"/>
  <c r="BM212" i="1"/>
  <c r="BM210" i="1"/>
  <c r="BM208" i="1"/>
  <c r="BM206" i="1"/>
  <c r="BM204" i="1"/>
  <c r="BM202" i="1"/>
  <c r="BM201" i="1"/>
  <c r="BM199" i="1"/>
  <c r="BM197" i="1"/>
  <c r="BM195" i="1"/>
  <c r="BM193" i="1"/>
  <c r="BM192" i="1"/>
  <c r="BM190" i="1"/>
  <c r="BM188" i="1"/>
  <c r="BM186" i="1"/>
  <c r="BM184" i="1"/>
  <c r="BM182" i="1"/>
  <c r="BM180" i="1"/>
  <c r="BM178" i="1"/>
  <c r="BM177" i="1"/>
  <c r="BM176" i="1"/>
  <c r="BM174" i="1"/>
  <c r="BM172" i="1"/>
  <c r="BM170" i="1"/>
  <c r="BM168" i="1"/>
  <c r="BM166" i="1"/>
  <c r="BM164" i="1"/>
  <c r="BM162" i="1"/>
  <c r="BM160" i="1"/>
  <c r="BM158" i="1"/>
  <c r="BM156" i="1"/>
  <c r="BM154" i="1"/>
  <c r="BM152" i="1"/>
  <c r="BM150" i="1"/>
  <c r="BM148" i="1"/>
  <c r="BM146" i="1"/>
  <c r="BM145" i="1"/>
  <c r="BM143" i="1"/>
  <c r="BM141" i="1"/>
  <c r="BM140" i="1"/>
  <c r="BM139" i="1"/>
  <c r="BM118" i="1"/>
  <c r="BM117" i="1"/>
  <c r="BM116" i="1"/>
  <c r="BM114" i="1"/>
  <c r="BM112" i="1"/>
  <c r="BM110" i="1"/>
  <c r="BM109" i="1"/>
  <c r="BM108" i="1"/>
  <c r="BM107" i="1"/>
  <c r="BM104" i="1"/>
  <c r="BM102" i="1"/>
  <c r="BM101" i="1"/>
  <c r="BM98" i="1"/>
  <c r="BM96" i="1"/>
  <c r="BM95" i="1"/>
  <c r="BM94" i="1"/>
  <c r="BM93" i="1"/>
  <c r="BM92" i="1"/>
  <c r="BM89" i="1"/>
  <c r="BM88" i="1"/>
  <c r="BM87" i="1"/>
  <c r="BM83" i="1"/>
  <c r="BM82" i="1"/>
  <c r="BM81" i="1"/>
  <c r="BM80" i="1"/>
  <c r="BM79" i="1"/>
  <c r="BM78" i="1"/>
  <c r="BM75" i="1"/>
  <c r="BM74" i="1"/>
  <c r="BM73" i="1"/>
  <c r="BM72" i="1"/>
  <c r="BM71" i="1"/>
  <c r="BM69" i="1"/>
  <c r="BM68" i="1"/>
  <c r="BM66" i="1"/>
  <c r="BM65" i="1"/>
  <c r="BM64" i="1"/>
  <c r="BM62" i="1"/>
  <c r="BM61" i="1"/>
  <c r="BM60" i="1"/>
  <c r="BM59" i="1"/>
  <c r="BM58" i="1"/>
  <c r="BM57" i="1"/>
  <c r="BM56" i="1"/>
  <c r="BM55" i="1"/>
  <c r="BM54" i="1"/>
  <c r="BM52" i="1"/>
  <c r="BM50" i="1"/>
  <c r="BM48" i="1"/>
  <c r="BM47" i="1"/>
  <c r="BM46" i="1"/>
  <c r="BM45" i="1"/>
  <c r="BM44" i="1"/>
  <c r="BM43" i="1"/>
  <c r="BM42" i="1"/>
  <c r="BM40" i="1"/>
  <c r="BM39" i="1"/>
  <c r="BM38" i="1"/>
  <c r="BM37" i="1"/>
  <c r="BM36" i="1"/>
  <c r="BM35" i="1"/>
  <c r="BM34" i="1"/>
  <c r="BM33" i="1"/>
  <c r="BM32" i="1"/>
  <c r="BM31" i="1"/>
  <c r="BM30" i="1"/>
  <c r="BM29" i="1"/>
  <c r="BM28" i="1"/>
  <c r="BM27" i="1"/>
  <c r="BM26" i="1"/>
  <c r="BM25" i="1"/>
  <c r="BM24" i="1"/>
  <c r="BM23" i="1"/>
  <c r="BM22" i="1"/>
  <c r="BM21" i="1"/>
  <c r="BM20" i="1"/>
  <c r="BM19" i="1"/>
  <c r="BM18" i="1"/>
  <c r="BM17" i="1"/>
  <c r="BM16" i="1"/>
  <c r="BM14" i="1"/>
  <c r="BM13" i="1"/>
  <c r="BM11" i="1"/>
  <c r="BM10" i="1"/>
  <c r="BM8" i="1"/>
  <c r="BK329" i="1"/>
  <c r="BK328" i="1"/>
  <c r="BK327" i="1"/>
  <c r="BK326" i="1"/>
  <c r="BK325" i="1"/>
  <c r="BK324" i="1"/>
  <c r="BK322" i="1"/>
  <c r="BK319" i="1"/>
  <c r="BK317" i="1"/>
  <c r="BK315" i="1"/>
  <c r="BK314" i="1"/>
  <c r="BK313" i="1"/>
  <c r="BK312" i="1"/>
  <c r="BK311" i="1"/>
  <c r="BK247" i="1"/>
  <c r="BK245" i="1"/>
  <c r="BK243" i="1"/>
  <c r="BK241" i="1"/>
  <c r="BK239" i="1"/>
  <c r="BK237" i="1"/>
  <c r="BK235" i="1"/>
  <c r="BK233" i="1"/>
  <c r="BK231" i="1"/>
  <c r="BK229" i="1"/>
  <c r="BK227" i="1"/>
  <c r="BK225" i="1"/>
  <c r="BK224" i="1"/>
  <c r="BK222" i="1"/>
  <c r="BK220" i="1"/>
  <c r="BK218" i="1"/>
  <c r="BK216" i="1"/>
  <c r="BK214" i="1"/>
  <c r="BK212" i="1"/>
  <c r="BK210" i="1"/>
  <c r="BK208" i="1"/>
  <c r="BK206" i="1"/>
  <c r="BK204" i="1"/>
  <c r="BK202" i="1"/>
  <c r="BK201" i="1"/>
  <c r="BK199" i="1"/>
  <c r="BK197" i="1"/>
  <c r="BK195" i="1"/>
  <c r="BK193" i="1"/>
  <c r="BK192" i="1"/>
  <c r="BK190" i="1"/>
  <c r="BK188" i="1"/>
  <c r="BK186" i="1"/>
  <c r="BK184" i="1"/>
  <c r="BK182" i="1"/>
  <c r="BK180" i="1"/>
  <c r="BK178" i="1"/>
  <c r="BK177" i="1"/>
  <c r="BK176" i="1"/>
  <c r="BK174" i="1"/>
  <c r="BK172" i="1"/>
  <c r="BK170" i="1"/>
  <c r="BK168" i="1"/>
  <c r="BK166" i="1"/>
  <c r="BK164" i="1"/>
  <c r="BK162" i="1"/>
  <c r="BK160" i="1"/>
  <c r="BK158" i="1"/>
  <c r="BK156" i="1"/>
  <c r="BK154" i="1"/>
  <c r="BK152" i="1"/>
  <c r="BK150" i="1"/>
  <c r="BK148" i="1"/>
  <c r="BK146" i="1"/>
  <c r="BK145" i="1"/>
  <c r="BK143" i="1"/>
  <c r="BK141" i="1"/>
  <c r="BK140" i="1"/>
  <c r="BK139" i="1"/>
  <c r="BK118" i="1"/>
  <c r="BK117" i="1"/>
  <c r="BK116" i="1"/>
  <c r="BK114" i="1"/>
  <c r="BK112" i="1"/>
  <c r="BK110" i="1"/>
  <c r="BK109" i="1"/>
  <c r="BK108" i="1"/>
  <c r="BK107" i="1"/>
  <c r="BK104" i="1"/>
  <c r="BK102" i="1"/>
  <c r="BK101" i="1"/>
  <c r="BK98" i="1"/>
  <c r="BK96" i="1"/>
  <c r="BK95" i="1"/>
  <c r="BK94" i="1"/>
  <c r="BK93" i="1"/>
  <c r="BK92" i="1"/>
  <c r="BK89" i="1"/>
  <c r="BK88" i="1"/>
  <c r="BK87" i="1"/>
  <c r="BK83" i="1"/>
  <c r="BK82" i="1"/>
  <c r="BK81" i="1"/>
  <c r="BK80" i="1"/>
  <c r="BK79" i="1"/>
  <c r="BK78" i="1"/>
  <c r="BK75" i="1"/>
  <c r="BK74" i="1"/>
  <c r="BK73" i="1"/>
  <c r="BK72" i="1"/>
  <c r="BK71" i="1"/>
  <c r="BK69" i="1"/>
  <c r="BK68" i="1"/>
  <c r="BK66" i="1"/>
  <c r="BK65" i="1"/>
  <c r="BK64" i="1"/>
  <c r="BK62" i="1"/>
  <c r="BK61" i="1"/>
  <c r="BK60" i="1"/>
  <c r="BK59" i="1"/>
  <c r="BK58" i="1"/>
  <c r="BK57" i="1"/>
  <c r="BK56" i="1"/>
  <c r="BK55" i="1"/>
  <c r="BK54" i="1"/>
  <c r="BK52" i="1"/>
  <c r="BK50" i="1"/>
  <c r="BK48" i="1"/>
  <c r="BK47" i="1"/>
  <c r="BK46" i="1"/>
  <c r="BK45" i="1"/>
  <c r="BK44" i="1"/>
  <c r="BK43" i="1"/>
  <c r="BK42" i="1"/>
  <c r="BK40" i="1"/>
  <c r="BK39" i="1"/>
  <c r="BK38" i="1"/>
  <c r="BK37" i="1"/>
  <c r="BK36" i="1"/>
  <c r="BK35" i="1"/>
  <c r="BK34" i="1"/>
  <c r="BK33" i="1"/>
  <c r="BK32" i="1"/>
  <c r="BK31" i="1"/>
  <c r="BK30" i="1"/>
  <c r="BK29" i="1"/>
  <c r="BK28" i="1"/>
  <c r="BK27" i="1"/>
  <c r="BK26" i="1"/>
  <c r="BK25" i="1"/>
  <c r="BK24" i="1"/>
  <c r="BK23" i="1"/>
  <c r="BK22" i="1"/>
  <c r="BK21" i="1"/>
  <c r="BK20" i="1"/>
  <c r="BK19" i="1"/>
  <c r="BK18" i="1"/>
  <c r="BK17" i="1"/>
  <c r="BK16" i="1"/>
  <c r="BK14" i="1"/>
  <c r="BK13" i="1"/>
  <c r="BK11" i="1"/>
  <c r="BK10" i="1"/>
  <c r="BK8" i="1"/>
  <c r="BH118" i="1"/>
  <c r="BO118" i="1" s="1"/>
  <c r="CS118" i="1" s="1"/>
  <c r="CU118" i="1" s="1"/>
  <c r="CW118" i="1" s="1"/>
  <c r="M11" i="30"/>
  <c r="O11" i="30" s="1"/>
  <c r="N118" i="1"/>
  <c r="B118" i="1" l="1"/>
  <c r="G17" i="40"/>
  <c r="BL57" i="1"/>
  <c r="BL66" i="1"/>
  <c r="BL116" i="1"/>
  <c r="BL110" i="1"/>
  <c r="BL17" i="1"/>
  <c r="BL25" i="1"/>
  <c r="BL33" i="1"/>
  <c r="BL42" i="1"/>
  <c r="BL52" i="1"/>
  <c r="BL61" i="1"/>
  <c r="BL72" i="1"/>
  <c r="BL82" i="1"/>
  <c r="BL95" i="1"/>
  <c r="BL109" i="1"/>
  <c r="BL319" i="1"/>
  <c r="BL16" i="1"/>
  <c r="BL24" i="1"/>
  <c r="BL32" i="1"/>
  <c r="BL40" i="1"/>
  <c r="BL50" i="1"/>
  <c r="BL60" i="1"/>
  <c r="BL71" i="1"/>
  <c r="BL81" i="1"/>
  <c r="BL94" i="1"/>
  <c r="BL108" i="1"/>
  <c r="BL139" i="1"/>
  <c r="BL152" i="1"/>
  <c r="BL168" i="1"/>
  <c r="BL182" i="1"/>
  <c r="BL197" i="1"/>
  <c r="BL212" i="1"/>
  <c r="BL227" i="1"/>
  <c r="BL243" i="1"/>
  <c r="BL317" i="1"/>
  <c r="BL329" i="1"/>
  <c r="BL10" i="1"/>
  <c r="BL20" i="1"/>
  <c r="BL28" i="1"/>
  <c r="BL36" i="1"/>
  <c r="BL45" i="1"/>
  <c r="BL56" i="1"/>
  <c r="BL65" i="1"/>
  <c r="BL75" i="1"/>
  <c r="BL88" i="1"/>
  <c r="BL101" i="1"/>
  <c r="BL114" i="1"/>
  <c r="BL145" i="1"/>
  <c r="BL160" i="1"/>
  <c r="BL176" i="1"/>
  <c r="BL190" i="1"/>
  <c r="BL204" i="1"/>
  <c r="BL220" i="1"/>
  <c r="BL235" i="1"/>
  <c r="BL325" i="1"/>
  <c r="BL13" i="1"/>
  <c r="BL22" i="1"/>
  <c r="BL30" i="1"/>
  <c r="BL38" i="1"/>
  <c r="BL47" i="1"/>
  <c r="BL58" i="1"/>
  <c r="BL68" i="1"/>
  <c r="BL79" i="1"/>
  <c r="BL92" i="1"/>
  <c r="BL104" i="1"/>
  <c r="BL117" i="1"/>
  <c r="BL148" i="1"/>
  <c r="BL164" i="1"/>
  <c r="BL178" i="1"/>
  <c r="BL193" i="1"/>
  <c r="BL208" i="1"/>
  <c r="BL224" i="1"/>
  <c r="BL239" i="1"/>
  <c r="BL314" i="1"/>
  <c r="BL327" i="1"/>
  <c r="BM137" i="1"/>
  <c r="BL14" i="1"/>
  <c r="BL23" i="1"/>
  <c r="BL31" i="1"/>
  <c r="BL39" i="1"/>
  <c r="BL48" i="1"/>
  <c r="BL59" i="1"/>
  <c r="BL69" i="1"/>
  <c r="BL80" i="1"/>
  <c r="BL93" i="1"/>
  <c r="BL107" i="1"/>
  <c r="BL118" i="1"/>
  <c r="BL150" i="1"/>
  <c r="BL166" i="1"/>
  <c r="BL180" i="1"/>
  <c r="BL195" i="1"/>
  <c r="BL210" i="1"/>
  <c r="BL225" i="1"/>
  <c r="BL241" i="1"/>
  <c r="BL315" i="1"/>
  <c r="BL328" i="1"/>
  <c r="BL18" i="1"/>
  <c r="BL26" i="1"/>
  <c r="BL34" i="1"/>
  <c r="BL43" i="1"/>
  <c r="BL54" i="1"/>
  <c r="BL62" i="1"/>
  <c r="BL73" i="1"/>
  <c r="BL83" i="1"/>
  <c r="BL96" i="1"/>
  <c r="BL141" i="1"/>
  <c r="BL156" i="1"/>
  <c r="BL172" i="1"/>
  <c r="BL186" i="1"/>
  <c r="BL201" i="1"/>
  <c r="BL216" i="1"/>
  <c r="BL231" i="1"/>
  <c r="BL247" i="1"/>
  <c r="BL322" i="1"/>
  <c r="BL8" i="1"/>
  <c r="BL19" i="1"/>
  <c r="BL27" i="1"/>
  <c r="BL35" i="1"/>
  <c r="BL44" i="1"/>
  <c r="BL55" i="1"/>
  <c r="BL64" i="1"/>
  <c r="BL74" i="1"/>
  <c r="BL87" i="1"/>
  <c r="BL98" i="1"/>
  <c r="BL112" i="1"/>
  <c r="BL143" i="1"/>
  <c r="BL158" i="1"/>
  <c r="BL174" i="1"/>
  <c r="BL188" i="1"/>
  <c r="BL202" i="1"/>
  <c r="BL218" i="1"/>
  <c r="BL233" i="1"/>
  <c r="BL311" i="1"/>
  <c r="BL324" i="1"/>
  <c r="BL162" i="1"/>
  <c r="BL177" i="1"/>
  <c r="BL192" i="1"/>
  <c r="BL206" i="1"/>
  <c r="BL222" i="1"/>
  <c r="BL237" i="1"/>
  <c r="BL312" i="1"/>
  <c r="BL11" i="1"/>
  <c r="BL21" i="1"/>
  <c r="BL29" i="1"/>
  <c r="BL37" i="1"/>
  <c r="BL46" i="1"/>
  <c r="BL78" i="1"/>
  <c r="BL89" i="1"/>
  <c r="BL102" i="1"/>
  <c r="BL313" i="1"/>
  <c r="BL326" i="1"/>
  <c r="BK137" i="1"/>
  <c r="BL140" i="1"/>
  <c r="BL154" i="1"/>
  <c r="BL170" i="1"/>
  <c r="BL184" i="1"/>
  <c r="BL199" i="1"/>
  <c r="BL214" i="1"/>
  <c r="BL229" i="1"/>
  <c r="BL245" i="1"/>
  <c r="BL146" i="1"/>
  <c r="C118" i="1" l="1"/>
  <c r="BH116" i="1" l="1"/>
  <c r="BO116" i="1" s="1"/>
  <c r="CS116" i="1" s="1"/>
  <c r="CU116" i="1" s="1"/>
  <c r="CW116" i="1" s="1"/>
  <c r="BH311" i="1" l="1"/>
  <c r="BO311" i="1" s="1"/>
  <c r="CS311" i="1" s="1"/>
  <c r="CU311" i="1" s="1"/>
  <c r="CW311" i="1" s="1"/>
  <c r="A330" i="1"/>
  <c r="B330" i="1" l="1"/>
  <c r="C330" i="1" l="1"/>
  <c r="E26" i="29" l="1"/>
  <c r="G26" i="29" s="1"/>
  <c r="E25" i="29"/>
  <c r="G25" i="29" s="1"/>
  <c r="G27" i="29" l="1"/>
  <c r="S17" i="26" s="1"/>
  <c r="G28" i="29"/>
  <c r="G29" i="29" s="1"/>
  <c r="R6" i="26" l="1"/>
  <c r="BJ323" i="1"/>
  <c r="BH323" i="1"/>
  <c r="BO323" i="1" s="1"/>
  <c r="CS323" i="1" s="1"/>
  <c r="CU323" i="1" s="1"/>
  <c r="CW323" i="1" s="1"/>
  <c r="BJ321" i="1"/>
  <c r="BH321" i="1"/>
  <c r="BO321" i="1" s="1"/>
  <c r="CS321" i="1" s="1"/>
  <c r="CU321" i="1" s="1"/>
  <c r="CW321" i="1" s="1"/>
  <c r="BM323" i="1" l="1"/>
  <c r="BM321" i="1"/>
  <c r="BK321" i="1"/>
  <c r="BK323" i="1"/>
  <c r="BH85" i="1"/>
  <c r="BO85" i="1" s="1"/>
  <c r="CS85" i="1" s="1"/>
  <c r="CU85" i="1" s="1"/>
  <c r="CW85" i="1" s="1"/>
  <c r="BJ85" i="1"/>
  <c r="L105" i="28"/>
  <c r="N104" i="28"/>
  <c r="O104" i="28" s="1"/>
  <c r="P104" i="28" s="1"/>
  <c r="S98" i="28"/>
  <c r="T98" i="28" s="1"/>
  <c r="S97" i="28"/>
  <c r="T97" i="28" s="1"/>
  <c r="N97" i="28"/>
  <c r="O97" i="28" s="1"/>
  <c r="P97" i="28" s="1"/>
  <c r="S96" i="28"/>
  <c r="T96" i="28" s="1"/>
  <c r="N96" i="28"/>
  <c r="O96" i="28" s="1"/>
  <c r="P96" i="28" s="1"/>
  <c r="S95" i="28"/>
  <c r="T95" i="28" s="1"/>
  <c r="N95" i="28"/>
  <c r="O95" i="28" s="1"/>
  <c r="P95" i="28" s="1"/>
  <c r="T94" i="28"/>
  <c r="S94" i="28"/>
  <c r="N94" i="28"/>
  <c r="O94" i="28" s="1"/>
  <c r="P94" i="28" s="1"/>
  <c r="S93" i="28"/>
  <c r="T93" i="28" s="1"/>
  <c r="N93" i="28"/>
  <c r="O93" i="28" s="1"/>
  <c r="P93" i="28" s="1"/>
  <c r="S92" i="28"/>
  <c r="T92" i="28" s="1"/>
  <c r="N92" i="28"/>
  <c r="O92" i="28" s="1"/>
  <c r="P92" i="28" s="1"/>
  <c r="S91" i="28"/>
  <c r="T91" i="28" s="1"/>
  <c r="O91" i="28"/>
  <c r="P91" i="28" s="1"/>
  <c r="N91" i="28"/>
  <c r="S90" i="28"/>
  <c r="T90" i="28" s="1"/>
  <c r="O90" i="28"/>
  <c r="P90" i="28" s="1"/>
  <c r="N90" i="28"/>
  <c r="S89" i="28"/>
  <c r="T89" i="28" s="1"/>
  <c r="O89" i="28"/>
  <c r="P89" i="28" s="1"/>
  <c r="N89" i="28"/>
  <c r="S88" i="28"/>
  <c r="T88" i="28" s="1"/>
  <c r="N88" i="28"/>
  <c r="O88" i="28" s="1"/>
  <c r="P88" i="28" s="1"/>
  <c r="S87" i="28"/>
  <c r="T87" i="28" s="1"/>
  <c r="N87" i="28"/>
  <c r="O87" i="28" s="1"/>
  <c r="P87" i="28" s="1"/>
  <c r="S86" i="28"/>
  <c r="T86" i="28" s="1"/>
  <c r="N86" i="28"/>
  <c r="O86" i="28" s="1"/>
  <c r="P86" i="28" s="1"/>
  <c r="S85" i="28"/>
  <c r="T85" i="28" s="1"/>
  <c r="N85" i="28"/>
  <c r="O85" i="28" s="1"/>
  <c r="P85" i="28" s="1"/>
  <c r="T84" i="28"/>
  <c r="S84" i="28"/>
  <c r="N84" i="28"/>
  <c r="O84" i="28" s="1"/>
  <c r="P84" i="28" s="1"/>
  <c r="T83" i="28"/>
  <c r="S83" i="28"/>
  <c r="N83" i="28"/>
  <c r="O83" i="28" s="1"/>
  <c r="P83" i="28" s="1"/>
  <c r="S82" i="28"/>
  <c r="T82" i="28" s="1"/>
  <c r="N82" i="28"/>
  <c r="O82" i="28" s="1"/>
  <c r="P82" i="28" s="1"/>
  <c r="S81" i="28"/>
  <c r="T81" i="28" s="1"/>
  <c r="O81" i="28"/>
  <c r="P81" i="28" s="1"/>
  <c r="N81" i="28"/>
  <c r="S80" i="28"/>
  <c r="T80" i="28" s="1"/>
  <c r="N80" i="28"/>
  <c r="O80" i="28" s="1"/>
  <c r="P80" i="28" s="1"/>
  <c r="S79" i="28"/>
  <c r="T79" i="28" s="1"/>
  <c r="N79" i="28"/>
  <c r="O79" i="28" s="1"/>
  <c r="P79" i="28" s="1"/>
  <c r="S78" i="28"/>
  <c r="T78" i="28" s="1"/>
  <c r="N78" i="28"/>
  <c r="O78" i="28" s="1"/>
  <c r="P78" i="28" s="1"/>
  <c r="S77" i="28"/>
  <c r="T77" i="28" s="1"/>
  <c r="N77" i="28"/>
  <c r="O77" i="28" s="1"/>
  <c r="P77" i="28" s="1"/>
  <c r="S76" i="28"/>
  <c r="T76" i="28" s="1"/>
  <c r="N76" i="28"/>
  <c r="O76" i="28" s="1"/>
  <c r="P76" i="28" s="1"/>
  <c r="T75" i="28"/>
  <c r="S75" i="28"/>
  <c r="N75" i="28"/>
  <c r="O75" i="28" s="1"/>
  <c r="P75" i="28" s="1"/>
  <c r="S74" i="28"/>
  <c r="T74" i="28" s="1"/>
  <c r="N74" i="28"/>
  <c r="O74" i="28" s="1"/>
  <c r="P74" i="28" s="1"/>
  <c r="S73" i="28"/>
  <c r="T73" i="28" s="1"/>
  <c r="N73" i="28"/>
  <c r="O73" i="28" s="1"/>
  <c r="P73" i="28" s="1"/>
  <c r="S72" i="28"/>
  <c r="T72" i="28" s="1"/>
  <c r="N72" i="28"/>
  <c r="O72" i="28" s="1"/>
  <c r="P72" i="28" s="1"/>
  <c r="S71" i="28"/>
  <c r="T71" i="28" s="1"/>
  <c r="N71" i="28"/>
  <c r="O71" i="28" s="1"/>
  <c r="P71" i="28" s="1"/>
  <c r="S70" i="28"/>
  <c r="T70" i="28" s="1"/>
  <c r="N70" i="28"/>
  <c r="O70" i="28" s="1"/>
  <c r="P70" i="28" s="1"/>
  <c r="S69" i="28"/>
  <c r="T69" i="28" s="1"/>
  <c r="N69" i="28"/>
  <c r="O69" i="28" s="1"/>
  <c r="P69" i="28" s="1"/>
  <c r="T68" i="28"/>
  <c r="S68" i="28"/>
  <c r="N68" i="28"/>
  <c r="O68" i="28" s="1"/>
  <c r="P68" i="28" s="1"/>
  <c r="S67" i="28"/>
  <c r="T67" i="28" s="1"/>
  <c r="N67" i="28"/>
  <c r="O67" i="28" s="1"/>
  <c r="P67" i="28" s="1"/>
  <c r="S66" i="28"/>
  <c r="T66" i="28" s="1"/>
  <c r="O66" i="28"/>
  <c r="P66" i="28" s="1"/>
  <c r="N66" i="28"/>
  <c r="S65" i="28"/>
  <c r="T65" i="28" s="1"/>
  <c r="N65" i="28"/>
  <c r="O65" i="28" s="1"/>
  <c r="P65" i="28" s="1"/>
  <c r="S64" i="28"/>
  <c r="T64" i="28" s="1"/>
  <c r="N64" i="28"/>
  <c r="O64" i="28" s="1"/>
  <c r="P64" i="28" s="1"/>
  <c r="S63" i="28"/>
  <c r="T63" i="28" s="1"/>
  <c r="N63" i="28"/>
  <c r="O63" i="28" s="1"/>
  <c r="P63" i="28" s="1"/>
  <c r="T62" i="28"/>
  <c r="S62" i="28"/>
  <c r="N62" i="28"/>
  <c r="O62" i="28" s="1"/>
  <c r="P62" i="28" s="1"/>
  <c r="S61" i="28"/>
  <c r="T61" i="28" s="1"/>
  <c r="N61" i="28"/>
  <c r="O61" i="28" s="1"/>
  <c r="P61" i="28" s="1"/>
  <c r="S60" i="28"/>
  <c r="T60" i="28" s="1"/>
  <c r="N60" i="28"/>
  <c r="O60" i="28" s="1"/>
  <c r="P60" i="28" s="1"/>
  <c r="S59" i="28"/>
  <c r="T59" i="28" s="1"/>
  <c r="O59" i="28"/>
  <c r="P59" i="28" s="1"/>
  <c r="N59" i="28"/>
  <c r="S58" i="28"/>
  <c r="T58" i="28" s="1"/>
  <c r="N58" i="28"/>
  <c r="O58" i="28" s="1"/>
  <c r="P58" i="28" s="1"/>
  <c r="S57" i="28"/>
  <c r="T57" i="28" s="1"/>
  <c r="N57" i="28"/>
  <c r="O57" i="28" s="1"/>
  <c r="P57" i="28" s="1"/>
  <c r="S56" i="28"/>
  <c r="T56" i="28" s="1"/>
  <c r="N56" i="28"/>
  <c r="O56" i="28" s="1"/>
  <c r="P56" i="28" s="1"/>
  <c r="S55" i="28"/>
  <c r="T55" i="28" s="1"/>
  <c r="N55" i="28"/>
  <c r="O55" i="28" s="1"/>
  <c r="P55" i="28" s="1"/>
  <c r="S54" i="28"/>
  <c r="T54" i="28" s="1"/>
  <c r="N54" i="28"/>
  <c r="O54" i="28" s="1"/>
  <c r="P54" i="28" s="1"/>
  <c r="S53" i="28"/>
  <c r="T53" i="28" s="1"/>
  <c r="O53" i="28"/>
  <c r="P53" i="28" s="1"/>
  <c r="N53" i="28"/>
  <c r="S52" i="28"/>
  <c r="T52" i="28" s="1"/>
  <c r="N52" i="28"/>
  <c r="O52" i="28" s="1"/>
  <c r="P52" i="28" s="1"/>
  <c r="S51" i="28"/>
  <c r="T51" i="28" s="1"/>
  <c r="N51" i="28"/>
  <c r="O51" i="28" s="1"/>
  <c r="P51" i="28" s="1"/>
  <c r="S50" i="28"/>
  <c r="T50" i="28" s="1"/>
  <c r="N50" i="28"/>
  <c r="O50" i="28" s="1"/>
  <c r="P50" i="28" s="1"/>
  <c r="S49" i="28"/>
  <c r="T49" i="28" s="1"/>
  <c r="N49" i="28"/>
  <c r="O49" i="28" s="1"/>
  <c r="P49" i="28" s="1"/>
  <c r="S48" i="28"/>
  <c r="T48" i="28" s="1"/>
  <c r="N48" i="28"/>
  <c r="O48" i="28" s="1"/>
  <c r="P48" i="28" s="1"/>
  <c r="S47" i="28"/>
  <c r="T47" i="28" s="1"/>
  <c r="N47" i="28"/>
  <c r="O47" i="28" s="1"/>
  <c r="P47" i="28" s="1"/>
  <c r="S46" i="28"/>
  <c r="T46" i="28" s="1"/>
  <c r="N46" i="28"/>
  <c r="O46" i="28" s="1"/>
  <c r="P46" i="28" s="1"/>
  <c r="S45" i="28"/>
  <c r="T45" i="28" s="1"/>
  <c r="N45" i="28"/>
  <c r="O45" i="28" s="1"/>
  <c r="P45" i="28" s="1"/>
  <c r="S44" i="28"/>
  <c r="T44" i="28" s="1"/>
  <c r="N44" i="28"/>
  <c r="O44" i="28" s="1"/>
  <c r="P44" i="28" s="1"/>
  <c r="T43" i="28"/>
  <c r="S43" i="28"/>
  <c r="N43" i="28"/>
  <c r="O43" i="28" s="1"/>
  <c r="P43" i="28" s="1"/>
  <c r="S42" i="28"/>
  <c r="T42" i="28" s="1"/>
  <c r="N42" i="28"/>
  <c r="O42" i="28" s="1"/>
  <c r="P42" i="28" s="1"/>
  <c r="S41" i="28"/>
  <c r="T41" i="28" s="1"/>
  <c r="N41" i="28"/>
  <c r="O41" i="28" s="1"/>
  <c r="P41" i="28" s="1"/>
  <c r="S40" i="28"/>
  <c r="T40" i="28" s="1"/>
  <c r="N40" i="28"/>
  <c r="O40" i="28" s="1"/>
  <c r="P40" i="28" s="1"/>
  <c r="S39" i="28"/>
  <c r="T39" i="28" s="1"/>
  <c r="N39" i="28"/>
  <c r="O39" i="28" s="1"/>
  <c r="P39" i="28" s="1"/>
  <c r="S38" i="28"/>
  <c r="T38" i="28" s="1"/>
  <c r="N38" i="28"/>
  <c r="O38" i="28" s="1"/>
  <c r="P38" i="28" s="1"/>
  <c r="S37" i="28"/>
  <c r="T37" i="28" s="1"/>
  <c r="N37" i="28"/>
  <c r="O37" i="28" s="1"/>
  <c r="P37" i="28" s="1"/>
  <c r="T36" i="28"/>
  <c r="S36" i="28"/>
  <c r="N36" i="28"/>
  <c r="O36" i="28" s="1"/>
  <c r="P36" i="28" s="1"/>
  <c r="S35" i="28"/>
  <c r="T35" i="28" s="1"/>
  <c r="N35" i="28"/>
  <c r="O35" i="28" s="1"/>
  <c r="P35" i="28" s="1"/>
  <c r="S34" i="28"/>
  <c r="T34" i="28" s="1"/>
  <c r="O34" i="28"/>
  <c r="P34" i="28" s="1"/>
  <c r="N34" i="28"/>
  <c r="S33" i="28"/>
  <c r="T33" i="28" s="1"/>
  <c r="N33" i="28"/>
  <c r="O33" i="28" s="1"/>
  <c r="P33" i="28" s="1"/>
  <c r="S32" i="28"/>
  <c r="T32" i="28" s="1"/>
  <c r="N32" i="28"/>
  <c r="O32" i="28" s="1"/>
  <c r="P32" i="28" s="1"/>
  <c r="S31" i="28"/>
  <c r="T31" i="28" s="1"/>
  <c r="N31" i="28"/>
  <c r="O31" i="28" s="1"/>
  <c r="P31" i="28" s="1"/>
  <c r="T30" i="28"/>
  <c r="S30" i="28"/>
  <c r="N30" i="28"/>
  <c r="O30" i="28" s="1"/>
  <c r="P30" i="28" s="1"/>
  <c r="S29" i="28"/>
  <c r="T29" i="28" s="1"/>
  <c r="N29" i="28"/>
  <c r="O29" i="28" s="1"/>
  <c r="P29" i="28" s="1"/>
  <c r="S28" i="28"/>
  <c r="T28" i="28" s="1"/>
  <c r="N28" i="28"/>
  <c r="O28" i="28" s="1"/>
  <c r="P28" i="28" s="1"/>
  <c r="S27" i="28"/>
  <c r="T27" i="28" s="1"/>
  <c r="O27" i="28"/>
  <c r="P27" i="28" s="1"/>
  <c r="N27" i="28"/>
  <c r="S26" i="28"/>
  <c r="T26" i="28" s="1"/>
  <c r="N26" i="28"/>
  <c r="O26" i="28" s="1"/>
  <c r="P26" i="28" s="1"/>
  <c r="S25" i="28"/>
  <c r="T25" i="28" s="1"/>
  <c r="N25" i="28"/>
  <c r="O25" i="28" s="1"/>
  <c r="P25" i="28" s="1"/>
  <c r="S24" i="28"/>
  <c r="T24" i="28" s="1"/>
  <c r="N24" i="28"/>
  <c r="O24" i="28" s="1"/>
  <c r="P24" i="28" s="1"/>
  <c r="S23" i="28"/>
  <c r="T23" i="28" s="1"/>
  <c r="N23" i="28"/>
  <c r="O23" i="28" s="1"/>
  <c r="P23" i="28" s="1"/>
  <c r="S22" i="28"/>
  <c r="T22" i="28" s="1"/>
  <c r="N22" i="28"/>
  <c r="O22" i="28" s="1"/>
  <c r="P22" i="28" s="1"/>
  <c r="S21" i="28"/>
  <c r="T21" i="28" s="1"/>
  <c r="O21" i="28"/>
  <c r="P21" i="28" s="1"/>
  <c r="N21" i="28"/>
  <c r="S20" i="28"/>
  <c r="T20" i="28" s="1"/>
  <c r="N20" i="28"/>
  <c r="O20" i="28" s="1"/>
  <c r="P20" i="28" s="1"/>
  <c r="S19" i="28"/>
  <c r="T19" i="28" s="1"/>
  <c r="N19" i="28"/>
  <c r="O19" i="28" s="1"/>
  <c r="P19" i="28" s="1"/>
  <c r="S18" i="28"/>
  <c r="T18" i="28" s="1"/>
  <c r="N18" i="28"/>
  <c r="N105" i="28" l="1"/>
  <c r="O18" i="28"/>
  <c r="P18" i="28" s="1"/>
  <c r="P105" i="28" s="1"/>
  <c r="BM310" i="1"/>
  <c r="BL321" i="1"/>
  <c r="BK310" i="1"/>
  <c r="BL323" i="1"/>
  <c r="BK85" i="1"/>
  <c r="BM85" i="1"/>
  <c r="J11" i="46" l="1"/>
  <c r="Q11" i="46" s="1"/>
  <c r="J11" i="47"/>
  <c r="Q11" i="47" s="1"/>
  <c r="J11" i="37"/>
  <c r="Q11" i="37" s="1"/>
  <c r="J11" i="38"/>
  <c r="Q11" i="38" s="1"/>
  <c r="BL85" i="1"/>
  <c r="CX310" i="1"/>
  <c r="CR310" i="1"/>
  <c r="CQ310" i="1"/>
  <c r="CP310" i="1"/>
  <c r="CO310" i="1"/>
  <c r="CL310" i="1"/>
  <c r="CK310" i="1"/>
  <c r="CJ310" i="1"/>
  <c r="CI310" i="1"/>
  <c r="CH310" i="1"/>
  <c r="CG310" i="1"/>
  <c r="CF310" i="1"/>
  <c r="CE310" i="1"/>
  <c r="CD310" i="1"/>
  <c r="CC310" i="1"/>
  <c r="CB310" i="1"/>
  <c r="CA310" i="1"/>
  <c r="BZ310" i="1"/>
  <c r="BY310" i="1"/>
  <c r="BX310" i="1"/>
  <c r="BW310" i="1"/>
  <c r="BV310" i="1"/>
  <c r="BU310" i="1"/>
  <c r="BT310" i="1"/>
  <c r="BS310" i="1"/>
  <c r="BR310" i="1"/>
  <c r="BQ310" i="1"/>
  <c r="BN310" i="1"/>
  <c r="BJ310" i="1"/>
  <c r="BI310" i="1"/>
  <c r="BH310" i="1"/>
  <c r="BG310" i="1"/>
  <c r="BF310" i="1"/>
  <c r="BE310" i="1"/>
  <c r="BD310" i="1"/>
  <c r="BC310" i="1"/>
  <c r="BB310" i="1"/>
  <c r="BA310" i="1"/>
  <c r="AX310" i="1"/>
  <c r="AW310" i="1"/>
  <c r="AV310" i="1"/>
  <c r="AU310" i="1"/>
  <c r="AT310" i="1"/>
  <c r="AS310" i="1"/>
  <c r="CX137" i="1"/>
  <c r="CR137" i="1"/>
  <c r="CQ137" i="1"/>
  <c r="CP137" i="1"/>
  <c r="CO137" i="1"/>
  <c r="CL137" i="1"/>
  <c r="CK137" i="1"/>
  <c r="CJ137" i="1"/>
  <c r="CI137" i="1"/>
  <c r="CH137" i="1"/>
  <c r="CG137" i="1"/>
  <c r="CF137" i="1"/>
  <c r="CE137" i="1"/>
  <c r="CD137" i="1"/>
  <c r="CC137" i="1"/>
  <c r="CB137" i="1"/>
  <c r="CA137" i="1"/>
  <c r="BZ137" i="1"/>
  <c r="BY137" i="1"/>
  <c r="BX137" i="1"/>
  <c r="BW137" i="1"/>
  <c r="BV137" i="1"/>
  <c r="BU137" i="1"/>
  <c r="BT137" i="1"/>
  <c r="BS137" i="1"/>
  <c r="BR137" i="1"/>
  <c r="BQ137" i="1"/>
  <c r="BN137" i="1"/>
  <c r="BJ137" i="1"/>
  <c r="BI137" i="1"/>
  <c r="BH137" i="1"/>
  <c r="BG137" i="1"/>
  <c r="BF137" i="1"/>
  <c r="BE137" i="1"/>
  <c r="BD137" i="1"/>
  <c r="BC137" i="1"/>
  <c r="BB137" i="1"/>
  <c r="BA137" i="1"/>
  <c r="AX137" i="1"/>
  <c r="AW137" i="1"/>
  <c r="AV137" i="1"/>
  <c r="AU137" i="1"/>
  <c r="AT137" i="1"/>
  <c r="AS137" i="1"/>
  <c r="CX130" i="1"/>
  <c r="CR130" i="1"/>
  <c r="CQ130" i="1"/>
  <c r="CP130" i="1"/>
  <c r="CO130" i="1"/>
  <c r="CL130" i="1"/>
  <c r="CK130" i="1"/>
  <c r="CJ130" i="1"/>
  <c r="CI130" i="1"/>
  <c r="CH130" i="1"/>
  <c r="CG130" i="1"/>
  <c r="CF130" i="1"/>
  <c r="CE130" i="1"/>
  <c r="CD130" i="1"/>
  <c r="CC130" i="1"/>
  <c r="CB130" i="1"/>
  <c r="CA130" i="1"/>
  <c r="BZ130" i="1"/>
  <c r="BY130" i="1"/>
  <c r="BX130" i="1"/>
  <c r="BW130" i="1"/>
  <c r="BV130" i="1"/>
  <c r="BU130" i="1"/>
  <c r="BT130" i="1"/>
  <c r="BS130" i="1"/>
  <c r="BR130" i="1"/>
  <c r="BQ130" i="1"/>
  <c r="BN130" i="1"/>
  <c r="BI130" i="1"/>
  <c r="BG130" i="1"/>
  <c r="BF130" i="1"/>
  <c r="BE130" i="1"/>
  <c r="BD130" i="1"/>
  <c r="BC130" i="1"/>
  <c r="BB130" i="1"/>
  <c r="BA130" i="1"/>
  <c r="AX130" i="1"/>
  <c r="AW130" i="1"/>
  <c r="AV130" i="1"/>
  <c r="AU130" i="1"/>
  <c r="AT130" i="1"/>
  <c r="AS130" i="1"/>
  <c r="CX125" i="1"/>
  <c r="CR125" i="1"/>
  <c r="CQ125" i="1"/>
  <c r="CP125" i="1"/>
  <c r="CO125" i="1"/>
  <c r="CL125" i="1"/>
  <c r="CK125" i="1"/>
  <c r="CJ125" i="1"/>
  <c r="CI125" i="1"/>
  <c r="CH125" i="1"/>
  <c r="CG125" i="1"/>
  <c r="CF125" i="1"/>
  <c r="CE125" i="1"/>
  <c r="CD125" i="1"/>
  <c r="CC125" i="1"/>
  <c r="CB125" i="1"/>
  <c r="CA125" i="1"/>
  <c r="BZ125" i="1"/>
  <c r="BY125" i="1"/>
  <c r="BX125" i="1"/>
  <c r="BW125" i="1"/>
  <c r="BV125" i="1"/>
  <c r="BU125" i="1"/>
  <c r="BT125" i="1"/>
  <c r="BS125" i="1"/>
  <c r="BR125" i="1"/>
  <c r="BQ125" i="1"/>
  <c r="BN125" i="1"/>
  <c r="BJ125" i="1"/>
  <c r="BI125" i="1"/>
  <c r="BH125" i="1"/>
  <c r="BG125" i="1"/>
  <c r="BF125" i="1"/>
  <c r="BE125" i="1"/>
  <c r="BD125" i="1"/>
  <c r="BC125" i="1"/>
  <c r="BB125" i="1"/>
  <c r="BA125" i="1"/>
  <c r="AX125" i="1"/>
  <c r="AW125" i="1"/>
  <c r="AV125" i="1"/>
  <c r="AU125" i="1"/>
  <c r="AT125" i="1"/>
  <c r="AS125" i="1"/>
  <c r="CX122" i="1"/>
  <c r="CW122" i="1"/>
  <c r="CV122" i="1"/>
  <c r="CU122" i="1"/>
  <c r="CT122" i="1"/>
  <c r="CS122" i="1"/>
  <c r="CR122" i="1"/>
  <c r="CQ122" i="1"/>
  <c r="CP122" i="1"/>
  <c r="CO122" i="1"/>
  <c r="CN122" i="1"/>
  <c r="CM122" i="1"/>
  <c r="CL122" i="1"/>
  <c r="CK122" i="1"/>
  <c r="CJ122" i="1"/>
  <c r="CI122" i="1"/>
  <c r="CH122" i="1"/>
  <c r="CG122" i="1"/>
  <c r="CF122" i="1"/>
  <c r="CE122" i="1"/>
  <c r="CD122" i="1"/>
  <c r="CC122" i="1"/>
  <c r="CB122" i="1"/>
  <c r="CA122" i="1"/>
  <c r="BZ122" i="1"/>
  <c r="BY122" i="1"/>
  <c r="BX122" i="1"/>
  <c r="BW122" i="1"/>
  <c r="BV122" i="1"/>
  <c r="BU122" i="1"/>
  <c r="BT122" i="1"/>
  <c r="BS122" i="1"/>
  <c r="BR122" i="1"/>
  <c r="BQ122" i="1"/>
  <c r="BP122" i="1"/>
  <c r="BO122" i="1"/>
  <c r="BN122" i="1"/>
  <c r="BJ122" i="1"/>
  <c r="BI122" i="1"/>
  <c r="BH122" i="1"/>
  <c r="BG122" i="1"/>
  <c r="BF122" i="1"/>
  <c r="BE122" i="1"/>
  <c r="BD122" i="1"/>
  <c r="BC122" i="1"/>
  <c r="BB122" i="1"/>
  <c r="BA122" i="1"/>
  <c r="AZ122" i="1"/>
  <c r="AY122" i="1"/>
  <c r="AX122" i="1"/>
  <c r="AW122" i="1"/>
  <c r="AV122" i="1"/>
  <c r="AU122" i="1"/>
  <c r="AT122" i="1"/>
  <c r="AS122" i="1"/>
  <c r="AR122" i="1"/>
  <c r="R41" i="26"/>
  <c r="R34" i="26"/>
  <c r="BJ134" i="1"/>
  <c r="BH134" i="1"/>
  <c r="BJ135" i="1"/>
  <c r="BH135" i="1"/>
  <c r="BO135" i="1" s="1"/>
  <c r="CS135" i="1" s="1"/>
  <c r="CU135" i="1" s="1"/>
  <c r="CW135" i="1" s="1"/>
  <c r="BJ133" i="1"/>
  <c r="BJ132" i="1"/>
  <c r="BH133" i="1"/>
  <c r="BO133" i="1" s="1"/>
  <c r="CS133" i="1" s="1"/>
  <c r="CU133" i="1" s="1"/>
  <c r="CW133" i="1" s="1"/>
  <c r="BH132" i="1"/>
  <c r="A135" i="1"/>
  <c r="A134" i="1"/>
  <c r="A133" i="1"/>
  <c r="A132" i="1"/>
  <c r="I2" i="27"/>
  <c r="L70" i="26"/>
  <c r="R70" i="26" s="1"/>
  <c r="L64" i="26"/>
  <c r="R64" i="26" s="1"/>
  <c r="L61" i="26"/>
  <c r="L49" i="26"/>
  <c r="L42" i="26"/>
  <c r="L41" i="26"/>
  <c r="L38" i="26"/>
  <c r="L35" i="26"/>
  <c r="L34" i="26"/>
  <c r="L31" i="26"/>
  <c r="L30" i="26"/>
  <c r="L29" i="26"/>
  <c r="L28" i="26"/>
  <c r="L23" i="26"/>
  <c r="L20" i="26"/>
  <c r="H5" i="27" s="1"/>
  <c r="L17" i="26"/>
  <c r="L9" i="26"/>
  <c r="L8" i="26"/>
  <c r="L7" i="26" s="1"/>
  <c r="J6" i="26"/>
  <c r="BM132" i="1" l="1"/>
  <c r="BM135" i="1"/>
  <c r="BM133" i="1"/>
  <c r="BK134" i="1"/>
  <c r="BM134" i="1"/>
  <c r="BK132" i="1"/>
  <c r="BK133" i="1"/>
  <c r="BK135" i="1"/>
  <c r="L6" i="26"/>
  <c r="H6" i="27"/>
  <c r="L71" i="26"/>
  <c r="BL135" i="1" l="1"/>
  <c r="BL132" i="1"/>
  <c r="BL133" i="1"/>
  <c r="BL134" i="1"/>
  <c r="BH88" i="1"/>
  <c r="BO88" i="1" s="1"/>
  <c r="CS88" i="1" s="1"/>
  <c r="CU88" i="1" s="1"/>
  <c r="CW88" i="1" s="1"/>
  <c r="CN8" i="1" l="1"/>
  <c r="CN7" i="1" s="1"/>
  <c r="CM8" i="1"/>
  <c r="CM7" i="1" s="1"/>
  <c r="BP8" i="1"/>
  <c r="BP7" i="1" s="1"/>
  <c r="BO8" i="1"/>
  <c r="CN310" i="1" l="1"/>
  <c r="CM310" i="1"/>
  <c r="CM137" i="1"/>
  <c r="BO310" i="1"/>
  <c r="BP310" i="1"/>
  <c r="CM130" i="1"/>
  <c r="CN137" i="1"/>
  <c r="BO137" i="1"/>
  <c r="BP137" i="1"/>
  <c r="BO125" i="1"/>
  <c r="BP130" i="1"/>
  <c r="CN130" i="1"/>
  <c r="BP125" i="1"/>
  <c r="CM125" i="1"/>
  <c r="CN125" i="1"/>
  <c r="BJ91" i="1"/>
  <c r="BJ7" i="1" s="1"/>
  <c r="BH91" i="1"/>
  <c r="BO89" i="1" s="1"/>
  <c r="CS89" i="1" s="1"/>
  <c r="CU89" i="1" s="1"/>
  <c r="CW89" i="1" s="1"/>
  <c r="BM91" i="1" l="1"/>
  <c r="BM7" i="1" s="1"/>
  <c r="BK91" i="1"/>
  <c r="BK7" i="1" s="1"/>
  <c r="AV17" i="1"/>
  <c r="AV7" i="1" l="1"/>
  <c r="AZ17" i="1"/>
  <c r="CV17" i="1" s="1"/>
  <c r="BL91" i="1"/>
  <c r="BL7" i="1" s="1"/>
  <c r="A329" i="1"/>
  <c r="A328" i="1"/>
  <c r="A327" i="1"/>
  <c r="A326" i="1"/>
  <c r="A325" i="1"/>
  <c r="A324" i="1"/>
  <c r="A323" i="1"/>
  <c r="A322" i="1"/>
  <c r="A315" i="1"/>
  <c r="A314" i="1"/>
  <c r="A313" i="1"/>
  <c r="A312" i="1"/>
  <c r="A311" i="1"/>
  <c r="O319" i="1"/>
  <c r="O317" i="1"/>
  <c r="O315" i="1"/>
  <c r="O313" i="1"/>
  <c r="O312" i="1"/>
  <c r="O311" i="1"/>
  <c r="H32" i="25"/>
  <c r="J32" i="25" s="1"/>
  <c r="H31" i="25"/>
  <c r="J31" i="25" s="1"/>
  <c r="H30" i="25"/>
  <c r="J30" i="25" s="1"/>
  <c r="H29" i="25"/>
  <c r="J29" i="25" s="1"/>
  <c r="H28" i="25"/>
  <c r="J28" i="25" s="1"/>
  <c r="H27" i="25"/>
  <c r="J27" i="25" s="1"/>
  <c r="H26" i="25"/>
  <c r="J26" i="25" s="1"/>
  <c r="H25" i="25"/>
  <c r="J25" i="25" s="1"/>
  <c r="H24" i="25"/>
  <c r="J24" i="25" s="1"/>
  <c r="H23" i="25"/>
  <c r="J23" i="25" s="1"/>
  <c r="H22" i="25"/>
  <c r="J22" i="25" s="1"/>
  <c r="H21" i="25"/>
  <c r="J21" i="25" s="1"/>
  <c r="H20" i="25"/>
  <c r="J20" i="25" s="1"/>
  <c r="H19" i="25"/>
  <c r="J19" i="25" s="1"/>
  <c r="H18" i="25"/>
  <c r="J18" i="25" s="1"/>
  <c r="H17" i="25"/>
  <c r="J17" i="25" s="1"/>
  <c r="H16" i="25"/>
  <c r="J16" i="25" s="1"/>
  <c r="H15" i="25"/>
  <c r="J15" i="25" s="1"/>
  <c r="H14" i="25"/>
  <c r="J14" i="25" s="1"/>
  <c r="H13" i="25"/>
  <c r="J13" i="25" s="1"/>
  <c r="H12" i="25"/>
  <c r="J12" i="25" s="1"/>
  <c r="H11" i="25"/>
  <c r="J11" i="25" s="1"/>
  <c r="G11" i="25"/>
  <c r="H10" i="25"/>
  <c r="K10" i="25" s="1"/>
  <c r="H9" i="25"/>
  <c r="K9" i="25" s="1"/>
  <c r="H8" i="25"/>
  <c r="J8" i="25" s="1"/>
  <c r="K7" i="25"/>
  <c r="J7" i="25"/>
  <c r="H7" i="25"/>
  <c r="H6" i="25"/>
  <c r="K6" i="25" s="1"/>
  <c r="H5" i="25"/>
  <c r="H3" i="25" s="1"/>
  <c r="AZ310" i="1" l="1"/>
  <c r="AR310" i="1"/>
  <c r="AY310" i="1"/>
  <c r="K8" i="25"/>
  <c r="J10" i="25"/>
  <c r="J5" i="25"/>
  <c r="J6" i="25"/>
  <c r="K5" i="25"/>
  <c r="J9" i="25"/>
  <c r="J3" i="25" l="1"/>
  <c r="A129" i="1"/>
  <c r="A128" i="1"/>
  <c r="N117" i="1"/>
  <c r="A140" i="1" l="1"/>
  <c r="B129" i="1" l="1"/>
  <c r="BH112" i="1"/>
  <c r="BO112" i="1" s="1"/>
  <c r="CS112" i="1" s="1"/>
  <c r="CU112" i="1" s="1"/>
  <c r="CW112" i="1" s="1"/>
  <c r="BH107" i="1"/>
  <c r="BO107" i="1" s="1"/>
  <c r="CS107" i="1" s="1"/>
  <c r="CU107" i="1" s="1"/>
  <c r="CW107" i="1" s="1"/>
  <c r="BH102" i="1"/>
  <c r="BO102" i="1" s="1"/>
  <c r="CS102" i="1" s="1"/>
  <c r="CU102" i="1" s="1"/>
  <c r="CW102" i="1" s="1"/>
  <c r="BH68" i="1"/>
  <c r="BO66" i="1" s="1"/>
  <c r="CS66" i="1" s="1"/>
  <c r="CU66" i="1" s="1"/>
  <c r="CW66" i="1" s="1"/>
  <c r="BH61" i="1"/>
  <c r="BH58" i="1"/>
  <c r="BH42" i="1"/>
  <c r="BO40" i="1" s="1"/>
  <c r="CS40" i="1" s="1"/>
  <c r="CU40" i="1" s="1"/>
  <c r="CW40" i="1" s="1"/>
  <c r="BH39" i="1"/>
  <c r="BO38" i="1" s="1"/>
  <c r="CS38" i="1" s="1"/>
  <c r="CU38" i="1" s="1"/>
  <c r="CW38" i="1" s="1"/>
  <c r="BH34" i="1"/>
  <c r="BO33" i="1" s="1"/>
  <c r="CS33" i="1" s="1"/>
  <c r="CU33" i="1" s="1"/>
  <c r="CW33" i="1" s="1"/>
  <c r="BH31" i="1"/>
  <c r="BO30" i="1" s="1"/>
  <c r="CS30" i="1" s="1"/>
  <c r="CU30" i="1" s="1"/>
  <c r="CW30" i="1" s="1"/>
  <c r="A309" i="1" l="1"/>
  <c r="BJ131" i="1" l="1"/>
  <c r="BH131" i="1"/>
  <c r="BO131" i="1" s="1"/>
  <c r="CS131" i="1" s="1"/>
  <c r="CU131" i="1" s="1"/>
  <c r="CW131" i="1" s="1"/>
  <c r="BM131" i="1" l="1"/>
  <c r="BM130" i="1" s="1"/>
  <c r="BJ130" i="1"/>
  <c r="BK131" i="1"/>
  <c r="BO130" i="1"/>
  <c r="BH130" i="1"/>
  <c r="BL131" i="1" l="1"/>
  <c r="BK130" i="1"/>
  <c r="A308" i="1"/>
  <c r="A307" i="1"/>
  <c r="AR7" i="1" l="1"/>
  <c r="O135" i="1"/>
  <c r="O133" i="1"/>
  <c r="N115" i="1"/>
  <c r="N114" i="1"/>
  <c r="P112" i="1"/>
  <c r="N112" i="1"/>
  <c r="P110" i="1"/>
  <c r="AQ7" i="1" l="1"/>
  <c r="B69" i="1"/>
  <c r="B62" i="1"/>
  <c r="B74" i="1"/>
  <c r="B33" i="1"/>
  <c r="B126" i="1"/>
  <c r="B87" i="1"/>
  <c r="B127" i="1"/>
  <c r="B55" i="1"/>
  <c r="AQ125" i="1"/>
  <c r="AQ130" i="1"/>
  <c r="AR125" i="1"/>
  <c r="AR130" i="1"/>
  <c r="AR137" i="1"/>
  <c r="AQ137" i="1"/>
  <c r="G15" i="40" l="1"/>
  <c r="G13" i="40"/>
  <c r="G16" i="40"/>
  <c r="G14" i="40"/>
  <c r="G12" i="40"/>
  <c r="G15" i="39"/>
  <c r="G19" i="39"/>
  <c r="G17" i="39"/>
  <c r="G18" i="39"/>
  <c r="G20" i="39"/>
  <c r="G16" i="39"/>
  <c r="G13" i="39"/>
  <c r="G14" i="39"/>
  <c r="AY130" i="1"/>
  <c r="AY125" i="1"/>
  <c r="AZ125" i="1"/>
  <c r="AZ130" i="1"/>
  <c r="AY137" i="1"/>
  <c r="AZ137" i="1"/>
  <c r="BH44" i="1"/>
  <c r="BO44" i="1" s="1"/>
  <c r="CS44" i="1" s="1"/>
  <c r="CU44" i="1" s="1"/>
  <c r="CW44" i="1" s="1"/>
  <c r="BH60" i="1" l="1"/>
  <c r="BO60" i="1" s="1"/>
  <c r="CS60" i="1" s="1"/>
  <c r="CU60" i="1" s="1"/>
  <c r="CW60" i="1" s="1"/>
  <c r="BH59" i="1"/>
  <c r="BO59" i="1" s="1"/>
  <c r="CS59" i="1" s="1"/>
  <c r="CU59" i="1" s="1"/>
  <c r="CW59" i="1" s="1"/>
  <c r="BH57" i="1"/>
  <c r="BO57" i="1" s="1"/>
  <c r="CS57" i="1" s="1"/>
  <c r="CU57" i="1" s="1"/>
  <c r="CW57" i="1" s="1"/>
  <c r="BH7" i="1" l="1"/>
  <c r="AZ8" i="1"/>
  <c r="AZ7" i="1" s="1"/>
  <c r="AY8" i="1"/>
  <c r="AY7" i="1" s="1"/>
  <c r="N14" i="19"/>
  <c r="K14" i="19"/>
  <c r="H14" i="19"/>
  <c r="G14" i="19"/>
  <c r="E14" i="19"/>
  <c r="F14" i="19" s="1"/>
  <c r="D14" i="19"/>
  <c r="I25" i="19" s="1"/>
  <c r="P28" i="26" s="1"/>
  <c r="C14" i="19"/>
  <c r="C25" i="19" s="1"/>
  <c r="N12" i="19"/>
  <c r="K12" i="19"/>
  <c r="E12" i="19"/>
  <c r="D12" i="19"/>
  <c r="I24" i="19" s="1"/>
  <c r="P23" i="26" s="1"/>
  <c r="N10" i="19"/>
  <c r="K10" i="19"/>
  <c r="E10" i="19"/>
  <c r="F10" i="19" s="1"/>
  <c r="D10" i="19"/>
  <c r="I23" i="19" s="1"/>
  <c r="P20" i="26" s="1"/>
  <c r="N8" i="19"/>
  <c r="K8" i="19"/>
  <c r="E8" i="19"/>
  <c r="D8" i="19"/>
  <c r="I22" i="19" s="1"/>
  <c r="P17" i="26" s="1"/>
  <c r="R6" i="19"/>
  <c r="Q6" i="19"/>
  <c r="N6" i="19"/>
  <c r="M6" i="19"/>
  <c r="L6" i="19"/>
  <c r="K6" i="19"/>
  <c r="J6" i="19"/>
  <c r="I6" i="19"/>
  <c r="H6" i="19"/>
  <c r="G6" i="19"/>
  <c r="E6" i="19"/>
  <c r="D6" i="19"/>
  <c r="I21" i="19" s="1"/>
  <c r="P12" i="26" s="1"/>
  <c r="C6" i="19"/>
  <c r="C21" i="19" s="1"/>
  <c r="N4" i="19"/>
  <c r="K4" i="19"/>
  <c r="E4" i="19"/>
  <c r="D4" i="19"/>
  <c r="J20" i="19" l="1"/>
  <c r="M20" i="19" s="1"/>
  <c r="N20" i="19" s="1"/>
  <c r="J21" i="19"/>
  <c r="J25" i="19"/>
  <c r="F21" i="19"/>
  <c r="M12" i="26" s="1"/>
  <c r="J22" i="19"/>
  <c r="J24" i="19"/>
  <c r="M24" i="19" s="1"/>
  <c r="N24" i="19" s="1"/>
  <c r="G21" i="19"/>
  <c r="N12" i="26" s="1"/>
  <c r="J23" i="19"/>
  <c r="H21" i="19"/>
  <c r="O12" i="26" s="1"/>
  <c r="F6" i="19"/>
  <c r="F8" i="19"/>
  <c r="H22" i="19"/>
  <c r="O17" i="26" s="1"/>
  <c r="F12" i="19"/>
  <c r="H24" i="19"/>
  <c r="O23" i="26" s="1"/>
  <c r="H23" i="19"/>
  <c r="O20" i="26" s="1"/>
  <c r="H25" i="19"/>
  <c r="O28" i="26" s="1"/>
  <c r="M23" i="19" l="1"/>
  <c r="N23" i="19" s="1"/>
  <c r="I11" i="50"/>
  <c r="Q11" i="50" s="1"/>
  <c r="K11" i="42"/>
  <c r="O11" i="42" s="1"/>
  <c r="K11" i="48"/>
  <c r="O11" i="48" s="1"/>
  <c r="K11" i="41"/>
  <c r="J11" i="43"/>
  <c r="O11" i="43" s="1"/>
  <c r="Q28" i="26"/>
  <c r="R28" i="26" s="1"/>
  <c r="M25" i="19"/>
  <c r="N25" i="19" s="1"/>
  <c r="Q12" i="26"/>
  <c r="R12" i="26" s="1"/>
  <c r="M21" i="19"/>
  <c r="N21" i="19" s="1"/>
  <c r="Q17" i="26"/>
  <c r="R17" i="26" s="1"/>
  <c r="M22" i="19"/>
  <c r="N22" i="19" s="1"/>
  <c r="Q7" i="26"/>
  <c r="K11" i="51" s="1"/>
  <c r="U11" i="51" s="1"/>
  <c r="Q20" i="26"/>
  <c r="R20" i="26" s="1"/>
  <c r="J5" i="27"/>
  <c r="K5" i="27" s="1"/>
  <c r="Q23" i="26"/>
  <c r="R23" i="26" s="1"/>
  <c r="AQ122" i="1"/>
  <c r="B6" i="19" s="1"/>
  <c r="D21" i="19" s="1"/>
  <c r="C10" i="19"/>
  <c r="C23" i="19" s="1"/>
  <c r="E5" i="27" s="1"/>
  <c r="AQ310" i="1"/>
  <c r="B14" i="19" s="1"/>
  <c r="D25" i="19" s="1"/>
  <c r="A139" i="1"/>
  <c r="A138" i="1"/>
  <c r="A131" i="1"/>
  <c r="A127" i="1"/>
  <c r="A126" i="1"/>
  <c r="O127" i="1"/>
  <c r="K11" i="44" l="1"/>
  <c r="V11" i="44" s="1"/>
  <c r="O11" i="41"/>
  <c r="K11" i="39"/>
  <c r="U11" i="39" s="1"/>
  <c r="K11" i="40"/>
  <c r="R11" i="40" s="1"/>
  <c r="R7" i="26"/>
  <c r="J11" i="35"/>
  <c r="W11" i="35" s="1"/>
  <c r="Q71" i="26"/>
  <c r="R71" i="26" s="1"/>
  <c r="G4" i="19"/>
  <c r="G12" i="19"/>
  <c r="H4" i="19"/>
  <c r="C4" i="19"/>
  <c r="H12" i="19"/>
  <c r="C12" i="19"/>
  <c r="C24" i="19" s="1"/>
  <c r="H8" i="19"/>
  <c r="C8" i="19"/>
  <c r="C22" i="19" s="1"/>
  <c r="G8" i="19"/>
  <c r="H10" i="19"/>
  <c r="B10" i="19"/>
  <c r="D23" i="19" s="1"/>
  <c r="C5" i="27" s="1"/>
  <c r="G10" i="19"/>
  <c r="B4" i="19"/>
  <c r="B8" i="19"/>
  <c r="D22" i="19" s="1"/>
  <c r="D20" i="19" l="1"/>
  <c r="C6" i="27" s="1"/>
  <c r="C20" i="19"/>
  <c r="E6" i="27" s="1"/>
  <c r="I20" i="19"/>
  <c r="P7" i="26" s="1"/>
  <c r="B12" i="19"/>
  <c r="D24" i="19" s="1"/>
  <c r="J6" i="1"/>
  <c r="K6" i="1" s="1"/>
  <c r="L6" i="1" s="1"/>
  <c r="M6" i="1" s="1"/>
  <c r="N6" i="1" s="1"/>
  <c r="O6" i="1" s="1"/>
  <c r="P6" i="1" s="1"/>
  <c r="Q6" i="1" s="1"/>
  <c r="R6" i="1" s="1"/>
  <c r="S6" i="1" s="1"/>
  <c r="T6" i="1" s="1"/>
  <c r="U6" i="1" s="1"/>
  <c r="V6" i="1" s="1"/>
  <c r="W6" i="1" s="1"/>
  <c r="X6" i="1" s="1"/>
  <c r="Y6" i="1" s="1"/>
  <c r="Z6" i="1" s="1"/>
  <c r="AA6" i="1" s="1"/>
  <c r="AB6" i="1" s="1"/>
  <c r="AC6" i="1" s="1"/>
  <c r="AD6" i="1" s="1"/>
  <c r="AE6" i="1" s="1"/>
  <c r="AF6" i="1" s="1"/>
  <c r="AG6" i="1" s="1"/>
  <c r="AH6" i="1" s="1"/>
  <c r="AI6" i="1" s="1"/>
  <c r="AJ6" i="1" s="1"/>
  <c r="AK6" i="1" s="1"/>
  <c r="AL6" i="1" s="1"/>
  <c r="AM6" i="1" s="1"/>
  <c r="AN6" i="1" s="1"/>
  <c r="AO6" i="1" s="1"/>
  <c r="AP6" i="1" s="1"/>
  <c r="AQ6" i="1" s="1"/>
  <c r="AR6" i="1" s="1"/>
  <c r="AS6" i="1" s="1"/>
  <c r="AT6" i="1" s="1"/>
  <c r="AU6" i="1" s="1"/>
  <c r="AV6" i="1" s="1"/>
  <c r="AW6" i="1" s="1"/>
  <c r="AX6" i="1" s="1"/>
  <c r="AY6" i="1" s="1"/>
  <c r="AZ6" i="1" s="1"/>
  <c r="BA6" i="1" s="1"/>
  <c r="BB6" i="1" s="1"/>
  <c r="BC6" i="1" s="1"/>
  <c r="BD6" i="1" s="1"/>
  <c r="BE6" i="1" s="1"/>
  <c r="BF6" i="1" s="1"/>
  <c r="BG6" i="1" s="1"/>
  <c r="BH6" i="1" s="1"/>
  <c r="BI6" i="1" s="1"/>
  <c r="BJ6" i="1" s="1"/>
  <c r="BK6" i="1" s="1"/>
  <c r="BL6" i="1" s="1"/>
  <c r="BM6" i="1" s="1"/>
  <c r="BN6" i="1" s="1"/>
  <c r="BO6" i="1" s="1"/>
  <c r="BP6" i="1" s="1"/>
  <c r="BQ6" i="1" s="1"/>
  <c r="BR6" i="1" s="1"/>
  <c r="BS6" i="1" s="1"/>
  <c r="BT6" i="1" s="1"/>
  <c r="BU6" i="1" s="1"/>
  <c r="BV6" i="1" s="1"/>
  <c r="BW6" i="1" s="1"/>
  <c r="BX6" i="1" s="1"/>
  <c r="BY6" i="1" s="1"/>
  <c r="BZ6" i="1" s="1"/>
  <c r="CA6" i="1" s="1"/>
  <c r="CB6" i="1" s="1"/>
  <c r="CC6" i="1" s="1"/>
  <c r="CD6" i="1" s="1"/>
  <c r="CE6" i="1" s="1"/>
  <c r="CF6" i="1" s="1"/>
  <c r="CG6" i="1" s="1"/>
  <c r="CH6" i="1" s="1"/>
  <c r="CI6" i="1" s="1"/>
  <c r="CJ6" i="1" s="1"/>
  <c r="CK6" i="1" s="1"/>
  <c r="CL6" i="1" s="1"/>
  <c r="CM6" i="1" s="1"/>
  <c r="CN6" i="1" s="1"/>
  <c r="CO6" i="1" s="1"/>
  <c r="CP6" i="1" s="1"/>
  <c r="CQ6" i="1" s="1"/>
  <c r="CR6" i="1" s="1"/>
  <c r="CS6" i="1" s="1"/>
  <c r="CT6" i="1" s="1"/>
  <c r="CU6" i="1" s="1"/>
  <c r="CV6" i="1" s="1"/>
  <c r="CW6" i="1" s="1"/>
  <c r="CX6" i="1" s="1"/>
  <c r="E26" i="10"/>
  <c r="E25" i="10"/>
  <c r="E24" i="10"/>
  <c r="E23" i="10"/>
  <c r="E22" i="10"/>
  <c r="E21" i="10"/>
  <c r="E20" i="10"/>
  <c r="E19" i="10"/>
  <c r="E18" i="10"/>
  <c r="E17" i="10"/>
  <c r="E16" i="10"/>
  <c r="E15" i="10"/>
  <c r="E14" i="10"/>
  <c r="E13" i="10"/>
  <c r="E12" i="10"/>
  <c r="E11" i="10"/>
  <c r="E10" i="10"/>
  <c r="E26" i="13"/>
  <c r="E25" i="13"/>
  <c r="E24" i="13"/>
  <c r="E23" i="13"/>
  <c r="E22" i="13"/>
  <c r="E21" i="13"/>
  <c r="E20" i="13"/>
  <c r="E19" i="13"/>
  <c r="E18" i="13"/>
  <c r="E17" i="13"/>
  <c r="E16" i="13"/>
  <c r="E15" i="13"/>
  <c r="E14" i="13"/>
  <c r="E13" i="13"/>
  <c r="E12" i="13"/>
  <c r="E11" i="13"/>
  <c r="E10" i="13"/>
  <c r="G27" i="13"/>
  <c r="H26" i="13"/>
  <c r="J26" i="13"/>
  <c r="J25" i="13"/>
  <c r="H25" i="13"/>
  <c r="H24" i="13"/>
  <c r="J24" i="13"/>
  <c r="H23" i="13"/>
  <c r="J23" i="13"/>
  <c r="H22" i="13"/>
  <c r="J22" i="13"/>
  <c r="J21" i="13"/>
  <c r="H21" i="13"/>
  <c r="H20" i="13"/>
  <c r="J20" i="13"/>
  <c r="H19" i="13"/>
  <c r="J19" i="13"/>
  <c r="H18" i="13"/>
  <c r="J18" i="13"/>
  <c r="H17" i="13"/>
  <c r="J17" i="13"/>
  <c r="H16" i="13"/>
  <c r="J16" i="13"/>
  <c r="H15" i="13"/>
  <c r="J15" i="13"/>
  <c r="H14" i="13"/>
  <c r="F13" i="13"/>
  <c r="H13" i="13"/>
  <c r="J13" i="13"/>
  <c r="H12" i="13"/>
  <c r="J12" i="13"/>
  <c r="H11" i="13"/>
  <c r="J11" i="13"/>
  <c r="H10" i="13"/>
  <c r="H27" i="13"/>
  <c r="J14" i="13"/>
  <c r="J10" i="13"/>
  <c r="J27" i="13"/>
  <c r="G27" i="10"/>
  <c r="H26" i="10"/>
  <c r="J26" i="10"/>
  <c r="H25" i="10"/>
  <c r="J25" i="10"/>
  <c r="H24" i="10"/>
  <c r="J24" i="10"/>
  <c r="H23" i="10"/>
  <c r="J23" i="10"/>
  <c r="H22" i="10"/>
  <c r="J22" i="10"/>
  <c r="F21" i="10"/>
  <c r="H21" i="10"/>
  <c r="J21" i="10"/>
  <c r="F20" i="10"/>
  <c r="H20" i="10"/>
  <c r="J20" i="10"/>
  <c r="H19" i="10"/>
  <c r="J19" i="10"/>
  <c r="H18" i="10"/>
  <c r="J18" i="10"/>
  <c r="H17" i="10"/>
  <c r="J17" i="10"/>
  <c r="H16" i="10"/>
  <c r="J16" i="10"/>
  <c r="H15" i="10"/>
  <c r="J15" i="10"/>
  <c r="H14" i="10"/>
  <c r="J14" i="10"/>
  <c r="H13" i="10"/>
  <c r="J13" i="10"/>
  <c r="H12" i="10"/>
  <c r="J12" i="10"/>
  <c r="H11" i="10"/>
  <c r="J11" i="10"/>
  <c r="H10" i="10"/>
  <c r="J10" i="10"/>
  <c r="J27" i="10"/>
  <c r="H27" i="10"/>
  <c r="A8" i="1"/>
  <c r="X101" i="7"/>
  <c r="Y101" i="7"/>
  <c r="S101" i="7"/>
  <c r="U101" i="7"/>
  <c r="M101" i="7"/>
  <c r="R101" i="7"/>
  <c r="T101" i="7"/>
  <c r="X100" i="7"/>
  <c r="Y100" i="7"/>
  <c r="S100" i="7"/>
  <c r="U100" i="7"/>
  <c r="M100" i="7"/>
  <c r="R100" i="7"/>
  <c r="T100" i="7"/>
  <c r="X99" i="7"/>
  <c r="Y99" i="7"/>
  <c r="S99" i="7"/>
  <c r="U99" i="7"/>
  <c r="M99" i="7"/>
  <c r="R99" i="7"/>
  <c r="T99" i="7"/>
  <c r="X98" i="7"/>
  <c r="Y98" i="7"/>
  <c r="S98" i="7"/>
  <c r="U98" i="7"/>
  <c r="M98" i="7"/>
  <c r="R98" i="7"/>
  <c r="T98" i="7"/>
  <c r="X97" i="7"/>
  <c r="Y97" i="7"/>
  <c r="S97" i="7"/>
  <c r="U97" i="7"/>
  <c r="M97" i="7"/>
  <c r="R97" i="7"/>
  <c r="T97" i="7"/>
  <c r="X96" i="7"/>
  <c r="Y96" i="7"/>
  <c r="S96" i="7"/>
  <c r="U96" i="7"/>
  <c r="M96" i="7"/>
  <c r="R96" i="7"/>
  <c r="T96" i="7"/>
  <c r="X95" i="7"/>
  <c r="Y95" i="7"/>
  <c r="S95" i="7"/>
  <c r="U95" i="7"/>
  <c r="M95" i="7"/>
  <c r="R95" i="7"/>
  <c r="T95" i="7"/>
  <c r="X94" i="7"/>
  <c r="Y94" i="7"/>
  <c r="S94" i="7"/>
  <c r="U94" i="7"/>
  <c r="M94" i="7"/>
  <c r="R94" i="7"/>
  <c r="T94" i="7"/>
  <c r="X93" i="7"/>
  <c r="Y93" i="7"/>
  <c r="S93" i="7"/>
  <c r="U93" i="7"/>
  <c r="M93" i="7"/>
  <c r="R93" i="7"/>
  <c r="T93" i="7"/>
  <c r="X92" i="7"/>
  <c r="Y92" i="7"/>
  <c r="S92" i="7"/>
  <c r="U92" i="7"/>
  <c r="M92" i="7"/>
  <c r="R92" i="7"/>
  <c r="T92" i="7"/>
  <c r="X91" i="7"/>
  <c r="Y91" i="7"/>
  <c r="S91" i="7"/>
  <c r="U91" i="7"/>
  <c r="M91" i="7"/>
  <c r="R91" i="7"/>
  <c r="T91" i="7"/>
  <c r="X90" i="7"/>
  <c r="Y90" i="7"/>
  <c r="S90" i="7"/>
  <c r="U90" i="7"/>
  <c r="M90" i="7"/>
  <c r="R90" i="7"/>
  <c r="T90" i="7"/>
  <c r="X89" i="7"/>
  <c r="Y89" i="7"/>
  <c r="S89" i="7"/>
  <c r="U89" i="7"/>
  <c r="M89" i="7"/>
  <c r="R89" i="7"/>
  <c r="T89" i="7"/>
  <c r="X88" i="7"/>
  <c r="Y88" i="7"/>
  <c r="S88" i="7"/>
  <c r="U88" i="7"/>
  <c r="M88" i="7"/>
  <c r="R88" i="7"/>
  <c r="T88" i="7"/>
  <c r="R87" i="7"/>
  <c r="N87" i="7"/>
  <c r="S87" i="7"/>
  <c r="L87" i="7"/>
  <c r="H87" i="7"/>
  <c r="X86" i="7"/>
  <c r="Y86" i="7"/>
  <c r="K86" i="7"/>
  <c r="M86" i="7"/>
  <c r="R86" i="7"/>
  <c r="T86" i="7"/>
  <c r="F86" i="7"/>
  <c r="X85" i="7"/>
  <c r="Y85" i="7"/>
  <c r="K85" i="7"/>
  <c r="M85" i="7"/>
  <c r="R85" i="7"/>
  <c r="T85" i="7"/>
  <c r="F85" i="7"/>
  <c r="X84" i="7"/>
  <c r="Y84" i="7"/>
  <c r="M84" i="7"/>
  <c r="R84" i="7"/>
  <c r="T84" i="7"/>
  <c r="L84" i="7"/>
  <c r="N84" i="7"/>
  <c r="S84" i="7"/>
  <c r="U84" i="7"/>
  <c r="G84" i="7"/>
  <c r="H84" i="7"/>
  <c r="X83" i="7"/>
  <c r="Y83" i="7"/>
  <c r="M83" i="7"/>
  <c r="R83" i="7"/>
  <c r="T83" i="7"/>
  <c r="F83" i="7"/>
  <c r="L83" i="7"/>
  <c r="N83" i="7"/>
  <c r="S83" i="7"/>
  <c r="U83" i="7"/>
  <c r="X82" i="7"/>
  <c r="Y82" i="7"/>
  <c r="M82" i="7"/>
  <c r="R82" i="7"/>
  <c r="T82" i="7"/>
  <c r="F82" i="7"/>
  <c r="L82" i="7"/>
  <c r="N82" i="7"/>
  <c r="S82" i="7"/>
  <c r="U82" i="7"/>
  <c r="X81" i="7"/>
  <c r="Y81" i="7"/>
  <c r="M81" i="7"/>
  <c r="R81" i="7"/>
  <c r="T81" i="7"/>
  <c r="F81" i="7"/>
  <c r="L81" i="7"/>
  <c r="N81" i="7"/>
  <c r="S81" i="7"/>
  <c r="U81" i="7"/>
  <c r="X80" i="7"/>
  <c r="Y80" i="7"/>
  <c r="M80" i="7"/>
  <c r="R80" i="7"/>
  <c r="T80" i="7"/>
  <c r="F80" i="7"/>
  <c r="L80" i="7"/>
  <c r="N80" i="7"/>
  <c r="S80" i="7"/>
  <c r="U80" i="7"/>
  <c r="X79" i="7"/>
  <c r="Y79" i="7"/>
  <c r="K79" i="7"/>
  <c r="M79" i="7"/>
  <c r="R79" i="7"/>
  <c r="T79" i="7"/>
  <c r="F79" i="7"/>
  <c r="X78" i="7"/>
  <c r="Y78" i="7"/>
  <c r="K78" i="7"/>
  <c r="M78" i="7"/>
  <c r="R78" i="7"/>
  <c r="T78" i="7"/>
  <c r="F78" i="7"/>
  <c r="X77" i="7"/>
  <c r="Y77" i="7"/>
  <c r="K77" i="7"/>
  <c r="M77" i="7"/>
  <c r="R77" i="7"/>
  <c r="T77" i="7"/>
  <c r="F77" i="7"/>
  <c r="X76" i="7"/>
  <c r="Y76" i="7"/>
  <c r="K76" i="7"/>
  <c r="M76" i="7"/>
  <c r="R76" i="7"/>
  <c r="T76" i="7"/>
  <c r="F76" i="7"/>
  <c r="X75" i="7"/>
  <c r="Y75" i="7"/>
  <c r="K75" i="7"/>
  <c r="M75" i="7"/>
  <c r="R75" i="7"/>
  <c r="T75" i="7"/>
  <c r="F75" i="7"/>
  <c r="X74" i="7"/>
  <c r="Y74" i="7"/>
  <c r="K74" i="7"/>
  <c r="F74" i="7"/>
  <c r="X73" i="7"/>
  <c r="Y73" i="7"/>
  <c r="M73" i="7"/>
  <c r="R73" i="7"/>
  <c r="T73" i="7"/>
  <c r="K73" i="7"/>
  <c r="F73" i="7"/>
  <c r="X72" i="7"/>
  <c r="Y72" i="7"/>
  <c r="K72" i="7"/>
  <c r="M72" i="7"/>
  <c r="R72" i="7"/>
  <c r="T72" i="7"/>
  <c r="F72" i="7"/>
  <c r="X71" i="7"/>
  <c r="Y71" i="7"/>
  <c r="K71" i="7"/>
  <c r="F71" i="7"/>
  <c r="X70" i="7"/>
  <c r="Y70" i="7"/>
  <c r="K70" i="7"/>
  <c r="M70" i="7"/>
  <c r="R70" i="7"/>
  <c r="T70" i="7"/>
  <c r="F70" i="7"/>
  <c r="X69" i="7"/>
  <c r="Y69" i="7"/>
  <c r="M69" i="7"/>
  <c r="R69" i="7"/>
  <c r="T69" i="7"/>
  <c r="F69" i="7"/>
  <c r="L69" i="7"/>
  <c r="N69" i="7"/>
  <c r="S69" i="7"/>
  <c r="U69" i="7"/>
  <c r="X68" i="7"/>
  <c r="Y68" i="7"/>
  <c r="K68" i="7"/>
  <c r="F68" i="7"/>
  <c r="X67" i="7"/>
  <c r="Y67" i="7"/>
  <c r="K67" i="7"/>
  <c r="M67" i="7"/>
  <c r="R67" i="7"/>
  <c r="T67" i="7"/>
  <c r="F67" i="7"/>
  <c r="X66" i="7"/>
  <c r="Y66" i="7"/>
  <c r="K66" i="7"/>
  <c r="M66" i="7"/>
  <c r="R66" i="7"/>
  <c r="T66" i="7"/>
  <c r="F66" i="7"/>
  <c r="X65" i="7"/>
  <c r="Y65" i="7"/>
  <c r="K65" i="7"/>
  <c r="M65" i="7"/>
  <c r="R65" i="7"/>
  <c r="T65" i="7"/>
  <c r="F65" i="7"/>
  <c r="X64" i="7"/>
  <c r="Y64" i="7"/>
  <c r="K64" i="7"/>
  <c r="M64" i="7"/>
  <c r="R64" i="7"/>
  <c r="T64" i="7"/>
  <c r="F64" i="7"/>
  <c r="X63" i="7"/>
  <c r="Y63" i="7"/>
  <c r="K63" i="7"/>
  <c r="M63" i="7"/>
  <c r="R63" i="7"/>
  <c r="T63" i="7"/>
  <c r="F63" i="7"/>
  <c r="X62" i="7"/>
  <c r="Y62" i="7"/>
  <c r="K62" i="7"/>
  <c r="M62" i="7"/>
  <c r="R62" i="7"/>
  <c r="T62" i="7"/>
  <c r="F62" i="7"/>
  <c r="AF61" i="7"/>
  <c r="AG61" i="7"/>
  <c r="AH61" i="7"/>
  <c r="AI61" i="7"/>
  <c r="AJ61" i="7"/>
  <c r="K61" i="7"/>
  <c r="F61" i="7"/>
  <c r="AF60" i="7"/>
  <c r="AG60" i="7"/>
  <c r="AH60" i="7"/>
  <c r="AI60" i="7"/>
  <c r="AJ60" i="7"/>
  <c r="K60" i="7"/>
  <c r="M60" i="7"/>
  <c r="R60" i="7"/>
  <c r="AB60" i="7"/>
  <c r="F60" i="7"/>
  <c r="AF59" i="7"/>
  <c r="AG59" i="7"/>
  <c r="AH59" i="7"/>
  <c r="AI59" i="7"/>
  <c r="AJ59" i="7"/>
  <c r="K59" i="7"/>
  <c r="M59" i="7"/>
  <c r="R59" i="7"/>
  <c r="AB59" i="7"/>
  <c r="F59" i="7"/>
  <c r="AF58" i="7"/>
  <c r="AG58" i="7"/>
  <c r="AH58" i="7"/>
  <c r="AI58" i="7"/>
  <c r="AJ58" i="7"/>
  <c r="K58" i="7"/>
  <c r="F58" i="7"/>
  <c r="AF57" i="7"/>
  <c r="AG57" i="7"/>
  <c r="AH57" i="7"/>
  <c r="AI57" i="7"/>
  <c r="AJ57" i="7"/>
  <c r="K57" i="7"/>
  <c r="M57" i="7"/>
  <c r="R57" i="7"/>
  <c r="AB57" i="7"/>
  <c r="F57" i="7"/>
  <c r="AF56" i="7"/>
  <c r="AG56" i="7"/>
  <c r="AH56" i="7"/>
  <c r="AI56" i="7"/>
  <c r="AJ56" i="7"/>
  <c r="K56" i="7"/>
  <c r="M56" i="7"/>
  <c r="R56" i="7"/>
  <c r="AB56" i="7"/>
  <c r="F56" i="7"/>
  <c r="AF55" i="7"/>
  <c r="AG55" i="7"/>
  <c r="AH55" i="7"/>
  <c r="AI55" i="7"/>
  <c r="AJ55" i="7"/>
  <c r="K55" i="7"/>
  <c r="M55" i="7"/>
  <c r="R55" i="7"/>
  <c r="AB55" i="7"/>
  <c r="F55" i="7"/>
  <c r="AF54" i="7"/>
  <c r="AG54" i="7"/>
  <c r="AH54" i="7"/>
  <c r="AI54" i="7"/>
  <c r="AJ54" i="7"/>
  <c r="K54" i="7"/>
  <c r="F54" i="7"/>
  <c r="AF53" i="7"/>
  <c r="AG53" i="7"/>
  <c r="AH53" i="7"/>
  <c r="AI53" i="7"/>
  <c r="AJ53" i="7"/>
  <c r="K53" i="7"/>
  <c r="M53" i="7"/>
  <c r="R53" i="7"/>
  <c r="AB53" i="7"/>
  <c r="F53" i="7"/>
  <c r="X52" i="7"/>
  <c r="Y52" i="7"/>
  <c r="K52" i="7"/>
  <c r="M52" i="7"/>
  <c r="R52" i="7"/>
  <c r="T52" i="7"/>
  <c r="F52" i="7"/>
  <c r="X51" i="7"/>
  <c r="Y51" i="7"/>
  <c r="K51" i="7"/>
  <c r="M51" i="7"/>
  <c r="R51" i="7"/>
  <c r="T51" i="7"/>
  <c r="F51" i="7"/>
  <c r="X50" i="7"/>
  <c r="Y50" i="7"/>
  <c r="K50" i="7"/>
  <c r="M50" i="7"/>
  <c r="R50" i="7"/>
  <c r="T50" i="7"/>
  <c r="F50" i="7"/>
  <c r="X49" i="7"/>
  <c r="Y49" i="7"/>
  <c r="K49" i="7"/>
  <c r="M49" i="7"/>
  <c r="R49" i="7"/>
  <c r="T49" i="7"/>
  <c r="F49" i="7"/>
  <c r="X48" i="7"/>
  <c r="Y48" i="7"/>
  <c r="K48" i="7"/>
  <c r="M48" i="7"/>
  <c r="R48" i="7"/>
  <c r="T48" i="7"/>
  <c r="F48" i="7"/>
  <c r="X47" i="7"/>
  <c r="Y47" i="7"/>
  <c r="K47" i="7"/>
  <c r="M47" i="7"/>
  <c r="R47" i="7"/>
  <c r="T47" i="7"/>
  <c r="F47" i="7"/>
  <c r="X46" i="7"/>
  <c r="Y46" i="7"/>
  <c r="K46" i="7"/>
  <c r="M46" i="7"/>
  <c r="R46" i="7"/>
  <c r="T46" i="7"/>
  <c r="F46" i="7"/>
  <c r="X45" i="7"/>
  <c r="Y45" i="7"/>
  <c r="K45" i="7"/>
  <c r="M45" i="7"/>
  <c r="R45" i="7"/>
  <c r="T45" i="7"/>
  <c r="F45" i="7"/>
  <c r="X44" i="7"/>
  <c r="Y44" i="7"/>
  <c r="K44" i="7"/>
  <c r="M44" i="7"/>
  <c r="R44" i="7"/>
  <c r="T44" i="7"/>
  <c r="F44" i="7"/>
  <c r="X43" i="7"/>
  <c r="Y43" i="7"/>
  <c r="K43" i="7"/>
  <c r="M43" i="7"/>
  <c r="R43" i="7"/>
  <c r="T43" i="7"/>
  <c r="F43" i="7"/>
  <c r="X42" i="7"/>
  <c r="Y42" i="7"/>
  <c r="K42" i="7"/>
  <c r="M42" i="7"/>
  <c r="R42" i="7"/>
  <c r="T42" i="7"/>
  <c r="F42" i="7"/>
  <c r="X41" i="7"/>
  <c r="Y41" i="7"/>
  <c r="K41" i="7"/>
  <c r="M41" i="7"/>
  <c r="R41" i="7"/>
  <c r="T41" i="7"/>
  <c r="F41" i="7"/>
  <c r="X40" i="7"/>
  <c r="Y40" i="7"/>
  <c r="K40" i="7"/>
  <c r="M40" i="7"/>
  <c r="R40" i="7"/>
  <c r="T40" i="7"/>
  <c r="F40" i="7"/>
  <c r="X39" i="7"/>
  <c r="Y39" i="7"/>
  <c r="K39" i="7"/>
  <c r="F39" i="7"/>
  <c r="X38" i="7"/>
  <c r="Y38" i="7"/>
  <c r="K38" i="7"/>
  <c r="M38" i="7"/>
  <c r="R38" i="7"/>
  <c r="T38" i="7"/>
  <c r="F38" i="7"/>
  <c r="X37" i="7"/>
  <c r="Y37" i="7"/>
  <c r="K37" i="7"/>
  <c r="F37" i="7"/>
  <c r="X36" i="7"/>
  <c r="Y36" i="7"/>
  <c r="K36" i="7"/>
  <c r="M36" i="7"/>
  <c r="R36" i="7"/>
  <c r="T36" i="7"/>
  <c r="F36" i="7"/>
  <c r="X35" i="7"/>
  <c r="Y35" i="7"/>
  <c r="K35" i="7"/>
  <c r="M35" i="7"/>
  <c r="R35" i="7"/>
  <c r="T35" i="7"/>
  <c r="F35" i="7"/>
  <c r="X34" i="7"/>
  <c r="Y34" i="7"/>
  <c r="K34" i="7"/>
  <c r="M34" i="7"/>
  <c r="R34" i="7"/>
  <c r="T34" i="7"/>
  <c r="F34" i="7"/>
  <c r="X33" i="7"/>
  <c r="Y33" i="7"/>
  <c r="K33" i="7"/>
  <c r="M33" i="7"/>
  <c r="R33" i="7"/>
  <c r="T33" i="7"/>
  <c r="F33" i="7"/>
  <c r="X32" i="7"/>
  <c r="Y32" i="7"/>
  <c r="K32" i="7"/>
  <c r="M32" i="7"/>
  <c r="R32" i="7"/>
  <c r="T32" i="7"/>
  <c r="F32" i="7"/>
  <c r="X31" i="7"/>
  <c r="Y31" i="7"/>
  <c r="K31" i="7"/>
  <c r="M31" i="7"/>
  <c r="R31" i="7"/>
  <c r="T31" i="7"/>
  <c r="F31" i="7"/>
  <c r="X30" i="7"/>
  <c r="Y30" i="7"/>
  <c r="K30" i="7"/>
  <c r="M30" i="7"/>
  <c r="R30" i="7"/>
  <c r="T30" i="7"/>
  <c r="F30" i="7"/>
  <c r="X29" i="7"/>
  <c r="Y29" i="7"/>
  <c r="K29" i="7"/>
  <c r="M29" i="7"/>
  <c r="R29" i="7"/>
  <c r="T29" i="7"/>
  <c r="F29" i="7"/>
  <c r="X28" i="7"/>
  <c r="Y28" i="7"/>
  <c r="K28" i="7"/>
  <c r="M28" i="7"/>
  <c r="R28" i="7"/>
  <c r="T28" i="7"/>
  <c r="F28" i="7"/>
  <c r="X27" i="7"/>
  <c r="Y27" i="7"/>
  <c r="K27" i="7"/>
  <c r="F27" i="7"/>
  <c r="X26" i="7"/>
  <c r="Y26" i="7"/>
  <c r="K26" i="7"/>
  <c r="M26" i="7"/>
  <c r="R26" i="7"/>
  <c r="T26" i="7"/>
  <c r="F26" i="7"/>
  <c r="X25" i="7"/>
  <c r="Y25" i="7"/>
  <c r="K25" i="7"/>
  <c r="M25" i="7"/>
  <c r="R25" i="7"/>
  <c r="T25" i="7"/>
  <c r="F25" i="7"/>
  <c r="X24" i="7"/>
  <c r="Y24" i="7"/>
  <c r="K24" i="7"/>
  <c r="M24" i="7"/>
  <c r="R24" i="7"/>
  <c r="T24" i="7"/>
  <c r="F24" i="7"/>
  <c r="X23" i="7"/>
  <c r="Y23" i="7"/>
  <c r="K23" i="7"/>
  <c r="F23" i="7"/>
  <c r="X22" i="7"/>
  <c r="Y22" i="7"/>
  <c r="K22" i="7"/>
  <c r="M22" i="7"/>
  <c r="R22" i="7"/>
  <c r="T22" i="7"/>
  <c r="F22" i="7"/>
  <c r="AF21" i="7"/>
  <c r="AG21" i="7"/>
  <c r="AH21" i="7"/>
  <c r="AI21" i="7"/>
  <c r="AJ21" i="7"/>
  <c r="K21" i="7"/>
  <c r="F21" i="7"/>
  <c r="X20" i="7"/>
  <c r="Y20" i="7"/>
  <c r="K20" i="7"/>
  <c r="F20" i="7"/>
  <c r="X19" i="7"/>
  <c r="Y19" i="7"/>
  <c r="K19" i="7"/>
  <c r="M19" i="7"/>
  <c r="R19" i="7"/>
  <c r="T19" i="7"/>
  <c r="F19" i="7"/>
  <c r="X18" i="7"/>
  <c r="Y18" i="7"/>
  <c r="K18" i="7"/>
  <c r="M18" i="7"/>
  <c r="R18" i="7"/>
  <c r="T18" i="7"/>
  <c r="F18" i="7"/>
  <c r="X17" i="7"/>
  <c r="Y17" i="7"/>
  <c r="K17" i="7"/>
  <c r="F17" i="7"/>
  <c r="X16" i="7"/>
  <c r="Y16" i="7"/>
  <c r="K16" i="7"/>
  <c r="M16" i="7"/>
  <c r="R16" i="7"/>
  <c r="T16" i="7"/>
  <c r="F16" i="7"/>
  <c r="X15" i="7"/>
  <c r="Y15" i="7"/>
  <c r="K15" i="7"/>
  <c r="M15" i="7"/>
  <c r="R15" i="7"/>
  <c r="T15" i="7"/>
  <c r="F15" i="7"/>
  <c r="X14" i="7"/>
  <c r="Y14" i="7"/>
  <c r="K14" i="7"/>
  <c r="M14" i="7"/>
  <c r="R14" i="7"/>
  <c r="T14" i="7"/>
  <c r="F14" i="7"/>
  <c r="X13" i="7"/>
  <c r="Y13" i="7"/>
  <c r="K13" i="7"/>
  <c r="F13" i="7"/>
  <c r="AF12" i="7"/>
  <c r="AG12" i="7"/>
  <c r="AH12" i="7"/>
  <c r="AI12" i="7"/>
  <c r="AJ12" i="7"/>
  <c r="M12" i="7"/>
  <c r="R12" i="7"/>
  <c r="AB12" i="7"/>
  <c r="F12" i="7"/>
  <c r="L12" i="7"/>
  <c r="N12" i="7"/>
  <c r="S12" i="7"/>
  <c r="AC12" i="7"/>
  <c r="AF11" i="7"/>
  <c r="AG11" i="7"/>
  <c r="AH11" i="7"/>
  <c r="AI11" i="7"/>
  <c r="AJ11" i="7"/>
  <c r="M11" i="7"/>
  <c r="R11" i="7"/>
  <c r="AB11" i="7"/>
  <c r="F11" i="7"/>
  <c r="L11" i="7"/>
  <c r="N11" i="7"/>
  <c r="S11" i="7"/>
  <c r="AC11" i="7"/>
  <c r="AF10" i="7"/>
  <c r="AG10" i="7"/>
  <c r="AH10" i="7"/>
  <c r="AI10" i="7"/>
  <c r="AJ10" i="7"/>
  <c r="M10" i="7"/>
  <c r="R10" i="7"/>
  <c r="AB10" i="7"/>
  <c r="F10" i="7"/>
  <c r="L10" i="7"/>
  <c r="N10" i="7"/>
  <c r="S10" i="7"/>
  <c r="AC10" i="7"/>
  <c r="AF9" i="7"/>
  <c r="AG9" i="7"/>
  <c r="AH9" i="7"/>
  <c r="AI9" i="7"/>
  <c r="AJ9" i="7"/>
  <c r="M9" i="7"/>
  <c r="R9" i="7"/>
  <c r="AB9" i="7"/>
  <c r="F9" i="7"/>
  <c r="L9" i="7"/>
  <c r="N9" i="7"/>
  <c r="S9" i="7"/>
  <c r="AC9" i="7"/>
  <c r="X8" i="7"/>
  <c r="Y8" i="7"/>
  <c r="M8" i="7"/>
  <c r="R8" i="7"/>
  <c r="T8" i="7"/>
  <c r="L8" i="7"/>
  <c r="H8" i="7"/>
  <c r="G8" i="7"/>
  <c r="J7" i="7"/>
  <c r="C3" i="7"/>
  <c r="F46" i="6"/>
  <c r="I45" i="6"/>
  <c r="K45" i="6"/>
  <c r="I44" i="6"/>
  <c r="K44" i="6"/>
  <c r="I43" i="6"/>
  <c r="K43" i="6"/>
  <c r="I42" i="6"/>
  <c r="K42" i="6"/>
  <c r="I41" i="6"/>
  <c r="K41" i="6"/>
  <c r="I40" i="6"/>
  <c r="K40" i="6"/>
  <c r="I39" i="6"/>
  <c r="K39" i="6"/>
  <c r="I38" i="6"/>
  <c r="K38" i="6"/>
  <c r="I37" i="6"/>
  <c r="G37" i="6"/>
  <c r="I36" i="6"/>
  <c r="K36" i="6"/>
  <c r="I35" i="6"/>
  <c r="K35" i="6"/>
  <c r="I34" i="6"/>
  <c r="G34" i="6"/>
  <c r="I33" i="6"/>
  <c r="G33" i="6"/>
  <c r="I32" i="6"/>
  <c r="G32" i="6"/>
  <c r="I31" i="6"/>
  <c r="G31" i="6"/>
  <c r="I30" i="6"/>
  <c r="G30" i="6"/>
  <c r="I29" i="6"/>
  <c r="G29" i="6"/>
  <c r="I28" i="6"/>
  <c r="G28" i="6"/>
  <c r="I27" i="6"/>
  <c r="G27" i="6"/>
  <c r="I26" i="6"/>
  <c r="G26" i="6"/>
  <c r="I25" i="6"/>
  <c r="G25" i="6"/>
  <c r="I24" i="6"/>
  <c r="G24" i="6"/>
  <c r="I23" i="6"/>
  <c r="G23" i="6"/>
  <c r="I22" i="6"/>
  <c r="G22" i="6"/>
  <c r="I21" i="6"/>
  <c r="G21" i="6"/>
  <c r="I20" i="6"/>
  <c r="G20" i="6"/>
  <c r="I19" i="6"/>
  <c r="G19" i="6"/>
  <c r="I18" i="6"/>
  <c r="G18" i="6"/>
  <c r="I17" i="6"/>
  <c r="G17" i="6"/>
  <c r="I16" i="6"/>
  <c r="G16" i="6"/>
  <c r="I15" i="6"/>
  <c r="G15" i="6"/>
  <c r="I14" i="6"/>
  <c r="G14" i="6"/>
  <c r="I13" i="6"/>
  <c r="G13" i="6"/>
  <c r="I12" i="6"/>
  <c r="G12" i="6"/>
  <c r="I11" i="6"/>
  <c r="G11" i="6"/>
  <c r="I10" i="6"/>
  <c r="G10" i="6"/>
  <c r="I9" i="6"/>
  <c r="G9" i="6"/>
  <c r="I8" i="6"/>
  <c r="G8" i="6"/>
  <c r="D30" i="5"/>
  <c r="D31" i="5"/>
  <c r="D32" i="5"/>
  <c r="D33" i="5"/>
  <c r="D20" i="5"/>
  <c r="D21" i="5"/>
  <c r="D22" i="5"/>
  <c r="D23" i="5"/>
  <c r="D6" i="5"/>
  <c r="D7" i="5"/>
  <c r="D8" i="5"/>
  <c r="D9" i="5"/>
  <c r="D10" i="5"/>
  <c r="D11" i="5"/>
  <c r="D12" i="5"/>
  <c r="D13" i="5"/>
  <c r="D14" i="5"/>
  <c r="K3" i="1"/>
  <c r="D49" i="6"/>
  <c r="K14" i="6"/>
  <c r="K26" i="6"/>
  <c r="K12" i="6"/>
  <c r="K20" i="6"/>
  <c r="K24" i="6"/>
  <c r="L62" i="7"/>
  <c r="N62" i="7"/>
  <c r="S62" i="7"/>
  <c r="U62" i="7"/>
  <c r="K33" i="6"/>
  <c r="L27" i="7"/>
  <c r="N27" i="7"/>
  <c r="S27" i="7"/>
  <c r="U27" i="7"/>
  <c r="K9" i="6"/>
  <c r="L20" i="7"/>
  <c r="N20" i="7"/>
  <c r="S20" i="7"/>
  <c r="U20" i="7"/>
  <c r="L75" i="7"/>
  <c r="N75" i="7"/>
  <c r="S75" i="7"/>
  <c r="U75" i="7"/>
  <c r="L40" i="7"/>
  <c r="N40" i="7"/>
  <c r="S40" i="7"/>
  <c r="U40" i="7"/>
  <c r="L58" i="7"/>
  <c r="N58" i="7"/>
  <c r="S58" i="7"/>
  <c r="AC58" i="7"/>
  <c r="L86" i="7"/>
  <c r="N86" i="7"/>
  <c r="S86" i="7"/>
  <c r="U86" i="7"/>
  <c r="L39" i="7"/>
  <c r="N39" i="7"/>
  <c r="S39" i="7"/>
  <c r="U39" i="7"/>
  <c r="L74" i="7"/>
  <c r="N74" i="7"/>
  <c r="S74" i="7"/>
  <c r="U74" i="7"/>
  <c r="K15" i="6"/>
  <c r="K30" i="6"/>
  <c r="L15" i="7"/>
  <c r="N15" i="7"/>
  <c r="S15" i="7"/>
  <c r="U15" i="7"/>
  <c r="L54" i="7"/>
  <c r="N54" i="7"/>
  <c r="S54" i="7"/>
  <c r="AC54" i="7"/>
  <c r="L24" i="7"/>
  <c r="N24" i="7"/>
  <c r="S24" i="7"/>
  <c r="U24" i="7"/>
  <c r="L66" i="7"/>
  <c r="N66" i="7"/>
  <c r="S66" i="7"/>
  <c r="U66" i="7"/>
  <c r="M54" i="7"/>
  <c r="R54" i="7"/>
  <c r="AB54" i="7"/>
  <c r="K17" i="6"/>
  <c r="L67" i="7"/>
  <c r="N67" i="7"/>
  <c r="S67" i="7"/>
  <c r="U67" i="7"/>
  <c r="L17" i="7"/>
  <c r="N17" i="7"/>
  <c r="S17" i="7"/>
  <c r="U17" i="7"/>
  <c r="L73" i="7"/>
  <c r="N73" i="7"/>
  <c r="S73" i="7"/>
  <c r="U73" i="7"/>
  <c r="K37" i="6"/>
  <c r="M39" i="7"/>
  <c r="R39" i="7"/>
  <c r="T39" i="7"/>
  <c r="L53" i="7"/>
  <c r="N53" i="7"/>
  <c r="S53" i="7"/>
  <c r="AC53" i="7"/>
  <c r="M74" i="7"/>
  <c r="R74" i="7"/>
  <c r="T74" i="7"/>
  <c r="M17" i="7"/>
  <c r="R17" i="7"/>
  <c r="T17" i="7"/>
  <c r="M58" i="7"/>
  <c r="R58" i="7"/>
  <c r="AB58" i="7"/>
  <c r="L22" i="7"/>
  <c r="N22" i="7"/>
  <c r="S22" i="7"/>
  <c r="U22" i="7"/>
  <c r="L71" i="7"/>
  <c r="N71" i="7"/>
  <c r="S71" i="7"/>
  <c r="U71" i="7"/>
  <c r="L63" i="7"/>
  <c r="N63" i="7"/>
  <c r="S63" i="7"/>
  <c r="U63" i="7"/>
  <c r="K16" i="6"/>
  <c r="L23" i="7"/>
  <c r="N23" i="7"/>
  <c r="S23" i="7"/>
  <c r="U23" i="7"/>
  <c r="L37" i="7"/>
  <c r="N37" i="7"/>
  <c r="S37" i="7"/>
  <c r="U37" i="7"/>
  <c r="K10" i="6"/>
  <c r="K32" i="6"/>
  <c r="M23" i="7"/>
  <c r="R23" i="7"/>
  <c r="T23" i="7"/>
  <c r="M37" i="7"/>
  <c r="R37" i="7"/>
  <c r="T37" i="7"/>
  <c r="L85" i="7"/>
  <c r="N85" i="7"/>
  <c r="S85" i="7"/>
  <c r="U85" i="7"/>
  <c r="L21" i="7"/>
  <c r="N21" i="7"/>
  <c r="S21" i="7"/>
  <c r="AC21" i="7"/>
  <c r="K18" i="6"/>
  <c r="M20" i="7"/>
  <c r="R20" i="7"/>
  <c r="T20" i="7"/>
  <c r="L61" i="7"/>
  <c r="N61" i="7"/>
  <c r="S61" i="7"/>
  <c r="AC61" i="7"/>
  <c r="K19" i="6"/>
  <c r="K27" i="6"/>
  <c r="M61" i="7"/>
  <c r="R61" i="7"/>
  <c r="AB61" i="7"/>
  <c r="K25" i="6"/>
  <c r="L13" i="7"/>
  <c r="N13" i="7"/>
  <c r="S13" i="7"/>
  <c r="U13" i="7"/>
  <c r="L16" i="7"/>
  <c r="N16" i="7"/>
  <c r="S16" i="7"/>
  <c r="U16" i="7"/>
  <c r="M71" i="7"/>
  <c r="R71" i="7"/>
  <c r="T71" i="7"/>
  <c r="K13" i="6"/>
  <c r="M13" i="7"/>
  <c r="R13" i="7"/>
  <c r="T13" i="7"/>
  <c r="L30" i="7"/>
  <c r="N30" i="7"/>
  <c r="S30" i="7"/>
  <c r="U30" i="7"/>
  <c r="L68" i="7"/>
  <c r="N68" i="7"/>
  <c r="S68" i="7"/>
  <c r="U68" i="7"/>
  <c r="M68" i="7"/>
  <c r="R68" i="7"/>
  <c r="T68" i="7"/>
  <c r="K34" i="6"/>
  <c r="L14" i="7"/>
  <c r="N14" i="7"/>
  <c r="S14" i="7"/>
  <c r="U14" i="7"/>
  <c r="G46" i="6"/>
  <c r="K21" i="6"/>
  <c r="K28" i="6"/>
  <c r="M27" i="7"/>
  <c r="R27" i="7"/>
  <c r="T27" i="7"/>
  <c r="L31" i="7"/>
  <c r="N31" i="7"/>
  <c r="S31" i="7"/>
  <c r="U31" i="7"/>
  <c r="L47" i="7"/>
  <c r="N47" i="7"/>
  <c r="S47" i="7"/>
  <c r="U47" i="7"/>
  <c r="K8" i="6"/>
  <c r="K22" i="6"/>
  <c r="K29" i="6"/>
  <c r="H7" i="7"/>
  <c r="K23" i="6"/>
  <c r="M21" i="7"/>
  <c r="R21" i="7"/>
  <c r="AB21" i="7"/>
  <c r="L28" i="7"/>
  <c r="N28" i="7"/>
  <c r="S28" i="7"/>
  <c r="U28" i="7"/>
  <c r="L36" i="7"/>
  <c r="N36" i="7"/>
  <c r="S36" i="7"/>
  <c r="U36" i="7"/>
  <c r="L52" i="7"/>
  <c r="N52" i="7"/>
  <c r="S52" i="7"/>
  <c r="U52" i="7"/>
  <c r="L44" i="7"/>
  <c r="N44" i="7"/>
  <c r="S44" i="7"/>
  <c r="U44" i="7"/>
  <c r="L48" i="7"/>
  <c r="N48" i="7"/>
  <c r="S48" i="7"/>
  <c r="U48" i="7"/>
  <c r="L70" i="7"/>
  <c r="N70" i="7"/>
  <c r="S70" i="7"/>
  <c r="U70" i="7"/>
  <c r="L78" i="7"/>
  <c r="N78" i="7"/>
  <c r="S78" i="7"/>
  <c r="U78" i="7"/>
  <c r="K31" i="6"/>
  <c r="K11" i="6"/>
  <c r="L43" i="7"/>
  <c r="N43" i="7"/>
  <c r="S43" i="7"/>
  <c r="U43" i="7"/>
  <c r="L60" i="7"/>
  <c r="N60" i="7"/>
  <c r="S60" i="7"/>
  <c r="AC60" i="7"/>
  <c r="L77" i="7"/>
  <c r="N77" i="7"/>
  <c r="S77" i="7"/>
  <c r="U77" i="7"/>
  <c r="L46" i="7"/>
  <c r="N46" i="7"/>
  <c r="S46" i="7"/>
  <c r="U46" i="7"/>
  <c r="L33" i="7"/>
  <c r="N33" i="7"/>
  <c r="S33" i="7"/>
  <c r="U33" i="7"/>
  <c r="L49" i="7"/>
  <c r="N49" i="7"/>
  <c r="S49" i="7"/>
  <c r="U49" i="7"/>
  <c r="L59" i="7"/>
  <c r="N59" i="7"/>
  <c r="S59" i="7"/>
  <c r="AC59" i="7"/>
  <c r="L64" i="7"/>
  <c r="N64" i="7"/>
  <c r="S64" i="7"/>
  <c r="U64" i="7"/>
  <c r="L19" i="7"/>
  <c r="N19" i="7"/>
  <c r="S19" i="7"/>
  <c r="U19" i="7"/>
  <c r="L26" i="7"/>
  <c r="N26" i="7"/>
  <c r="S26" i="7"/>
  <c r="U26" i="7"/>
  <c r="L42" i="7"/>
  <c r="N42" i="7"/>
  <c r="S42" i="7"/>
  <c r="U42" i="7"/>
  <c r="L76" i="7"/>
  <c r="N76" i="7"/>
  <c r="S76" i="7"/>
  <c r="U76" i="7"/>
  <c r="N8" i="7"/>
  <c r="L29" i="7"/>
  <c r="N29" i="7"/>
  <c r="S29" i="7"/>
  <c r="U29" i="7"/>
  <c r="L45" i="7"/>
  <c r="N45" i="7"/>
  <c r="S45" i="7"/>
  <c r="U45" i="7"/>
  <c r="L57" i="7"/>
  <c r="N57" i="7"/>
  <c r="S57" i="7"/>
  <c r="AC57" i="7"/>
  <c r="L79" i="7"/>
  <c r="N79" i="7"/>
  <c r="S79" i="7"/>
  <c r="U79" i="7"/>
  <c r="L32" i="7"/>
  <c r="N32" i="7"/>
  <c r="S32" i="7"/>
  <c r="U32" i="7"/>
  <c r="L35" i="7"/>
  <c r="N35" i="7"/>
  <c r="S35" i="7"/>
  <c r="U35" i="7"/>
  <c r="L51" i="7"/>
  <c r="N51" i="7"/>
  <c r="S51" i="7"/>
  <c r="U51" i="7"/>
  <c r="L56" i="7"/>
  <c r="N56" i="7"/>
  <c r="S56" i="7"/>
  <c r="AC56" i="7"/>
  <c r="L38" i="7"/>
  <c r="N38" i="7"/>
  <c r="S38" i="7"/>
  <c r="U38" i="7"/>
  <c r="L72" i="7"/>
  <c r="N72" i="7"/>
  <c r="S72" i="7"/>
  <c r="U72" i="7"/>
  <c r="L18" i="7"/>
  <c r="N18" i="7"/>
  <c r="S18" i="7"/>
  <c r="U18" i="7"/>
  <c r="L25" i="7"/>
  <c r="N25" i="7"/>
  <c r="S25" i="7"/>
  <c r="U25" i="7"/>
  <c r="L41" i="7"/>
  <c r="N41" i="7"/>
  <c r="S41" i="7"/>
  <c r="U41" i="7"/>
  <c r="L55" i="7"/>
  <c r="N55" i="7"/>
  <c r="S55" i="7"/>
  <c r="AC55" i="7"/>
  <c r="L34" i="7"/>
  <c r="N34" i="7"/>
  <c r="S34" i="7"/>
  <c r="U34" i="7"/>
  <c r="L50" i="7"/>
  <c r="N50" i="7"/>
  <c r="S50" i="7"/>
  <c r="U50" i="7"/>
  <c r="L65" i="7"/>
  <c r="N65" i="7"/>
  <c r="S65" i="7"/>
  <c r="U65" i="7"/>
  <c r="K46" i="6"/>
  <c r="K47" i="6"/>
  <c r="K48" i="6"/>
  <c r="AC7" i="7"/>
  <c r="S8" i="7"/>
  <c r="U8" i="7"/>
  <c r="U7" i="7"/>
  <c r="N7" i="7"/>
  <c r="L7" i="7"/>
  <c r="M10" i="19" l="1"/>
  <c r="L10" i="19"/>
  <c r="BO81" i="1"/>
  <c r="BO83" i="1"/>
  <c r="H20" i="19"/>
  <c r="O7" i="26" s="1"/>
  <c r="F4" i="19"/>
  <c r="AV3" i="1"/>
  <c r="BO7" i="1" l="1"/>
  <c r="I4" i="19" s="1"/>
  <c r="B307" i="1"/>
  <c r="B305" i="1"/>
  <c r="B322" i="1"/>
  <c r="B265" i="1"/>
  <c r="B202" i="1"/>
  <c r="B193" i="1"/>
  <c r="B255" i="1"/>
  <c r="B314" i="1"/>
  <c r="C319" i="1"/>
  <c r="B317" i="1"/>
  <c r="B190" i="1"/>
  <c r="B38" i="1"/>
  <c r="B216" i="1"/>
  <c r="B52" i="1"/>
  <c r="B106" i="1"/>
  <c r="B275" i="1"/>
  <c r="C327" i="1"/>
  <c r="B95" i="1"/>
  <c r="B26" i="1"/>
  <c r="B85" i="1"/>
  <c r="B14" i="1"/>
  <c r="B128" i="1"/>
  <c r="B233" i="1"/>
  <c r="B297" i="1"/>
  <c r="B84" i="1"/>
  <c r="B94" i="1"/>
  <c r="B176" i="1"/>
  <c r="B97" i="1"/>
  <c r="B76" i="1"/>
  <c r="B117" i="1"/>
  <c r="B299" i="1"/>
  <c r="B108" i="1"/>
  <c r="B82" i="1"/>
  <c r="B135" i="1"/>
  <c r="B237" i="1"/>
  <c r="B301" i="1"/>
  <c r="B178" i="1"/>
  <c r="B239" i="1"/>
  <c r="B303" i="1"/>
  <c r="B184" i="1"/>
  <c r="B245" i="1"/>
  <c r="B308" i="1"/>
  <c r="B243" i="1"/>
  <c r="B102" i="1"/>
  <c r="B51" i="1"/>
  <c r="B160" i="1"/>
  <c r="B46" i="1"/>
  <c r="B263" i="1"/>
  <c r="B321" i="1"/>
  <c r="B40" i="1"/>
  <c r="B96" i="1"/>
  <c r="B154" i="1"/>
  <c r="B329" i="1"/>
  <c r="B116" i="1"/>
  <c r="B283" i="1"/>
  <c r="B222" i="1"/>
  <c r="B78" i="1"/>
  <c r="B164" i="1"/>
  <c r="B224" i="1"/>
  <c r="B287" i="1"/>
  <c r="B229" i="1"/>
  <c r="B293" i="1"/>
  <c r="B112" i="1"/>
  <c r="B59" i="1"/>
  <c r="B231" i="1"/>
  <c r="B114" i="1"/>
  <c r="B80" i="1"/>
  <c r="B133" i="1"/>
  <c r="B218" i="1"/>
  <c r="B324" i="1"/>
  <c r="C324" i="1"/>
  <c r="B35" i="1"/>
  <c r="B148" i="1"/>
  <c r="B325" i="1"/>
  <c r="C325" i="1"/>
  <c r="B323" i="1"/>
  <c r="C323" i="1"/>
  <c r="B89" i="1"/>
  <c r="B315" i="1"/>
  <c r="C315" i="1"/>
  <c r="B312" i="1"/>
  <c r="C312" i="1"/>
  <c r="B30" i="1"/>
  <c r="B88" i="1"/>
  <c r="B143" i="1"/>
  <c r="B247" i="1"/>
  <c r="B309" i="1"/>
  <c r="L14" i="19"/>
  <c r="B328" i="1"/>
  <c r="C328" i="1"/>
  <c r="B145" i="1"/>
  <c r="B326" i="1"/>
  <c r="C326" i="1"/>
  <c r="B32" i="1"/>
  <c r="B313" i="1"/>
  <c r="C313" i="1"/>
  <c r="M14" i="19"/>
  <c r="B158" i="1"/>
  <c r="B281" i="1"/>
  <c r="J14" i="19"/>
  <c r="I14" i="19"/>
  <c r="B241" i="1"/>
  <c r="B166" i="1"/>
  <c r="B235" i="1"/>
  <c r="B225" i="1"/>
  <c r="B271" i="1"/>
  <c r="B208" i="1"/>
  <c r="B204" i="1"/>
  <c r="B214" i="1"/>
  <c r="B289" i="1"/>
  <c r="B253" i="1"/>
  <c r="B267" i="1"/>
  <c r="B259" i="1"/>
  <c r="B249" i="1"/>
  <c r="B188" i="1"/>
  <c r="B195" i="1"/>
  <c r="I10" i="19"/>
  <c r="O10" i="19" s="1"/>
  <c r="M8" i="19"/>
  <c r="P6" i="19"/>
  <c r="O6" i="19"/>
  <c r="L12" i="19"/>
  <c r="M12" i="19"/>
  <c r="J12" i="19"/>
  <c r="I12" i="19"/>
  <c r="J10" i="19"/>
  <c r="I8" i="19"/>
  <c r="L8" i="19"/>
  <c r="J8" i="19"/>
  <c r="J4" i="19"/>
  <c r="L4" i="19"/>
  <c r="M4" i="19"/>
  <c r="CT8" i="1"/>
  <c r="CT7" i="1" s="1"/>
  <c r="CS8" i="1"/>
  <c r="CS7" i="1" s="1"/>
  <c r="CU310" i="1" l="1"/>
  <c r="Q14" i="19" s="1"/>
  <c r="CV310" i="1"/>
  <c r="R14" i="19" s="1"/>
  <c r="CT310" i="1"/>
  <c r="CS130" i="1"/>
  <c r="CS310" i="1"/>
  <c r="CV137" i="1"/>
  <c r="CT137" i="1"/>
  <c r="CS137" i="1"/>
  <c r="CT130" i="1"/>
  <c r="C126" i="1"/>
  <c r="CS125" i="1"/>
  <c r="CV125" i="1"/>
  <c r="R8" i="19" s="1"/>
  <c r="CT125" i="1"/>
  <c r="CV130" i="1"/>
  <c r="R10" i="19" s="1"/>
  <c r="C322" i="1"/>
  <c r="B319" i="1"/>
  <c r="C314" i="1"/>
  <c r="C317" i="1"/>
  <c r="C85" i="1"/>
  <c r="B327" i="1"/>
  <c r="C321" i="1"/>
  <c r="C129" i="1"/>
  <c r="C117" i="1"/>
  <c r="C329" i="1"/>
  <c r="P14" i="19"/>
  <c r="G25" i="19"/>
  <c r="N28" i="26" s="1"/>
  <c r="C96" i="1"/>
  <c r="O14" i="19"/>
  <c r="F25" i="19"/>
  <c r="M28" i="26" s="1"/>
  <c r="C295" i="1"/>
  <c r="C311" i="1"/>
  <c r="C108" i="1"/>
  <c r="C275" i="1"/>
  <c r="C101" i="1"/>
  <c r="C128" i="1"/>
  <c r="C109" i="1"/>
  <c r="C299" i="1"/>
  <c r="C305" i="1"/>
  <c r="C106" i="1"/>
  <c r="C291" i="1"/>
  <c r="C309" i="1"/>
  <c r="C285" i="1"/>
  <c r="C269" i="1"/>
  <c r="C233" i="1"/>
  <c r="C104" i="1"/>
  <c r="C92" i="1"/>
  <c r="C303" i="1"/>
  <c r="C297" i="1"/>
  <c r="C273" i="1"/>
  <c r="C279" i="1"/>
  <c r="C98" i="1"/>
  <c r="C84" i="1"/>
  <c r="C251" i="1"/>
  <c r="C261" i="1"/>
  <c r="C257" i="1"/>
  <c r="C307" i="1"/>
  <c r="C94" i="1"/>
  <c r="C93" i="1"/>
  <c r="C281" i="1"/>
  <c r="C220" i="1"/>
  <c r="B295" i="1"/>
  <c r="C289" i="1"/>
  <c r="B101" i="1"/>
  <c r="C301" i="1"/>
  <c r="C283" i="1"/>
  <c r="C88" i="1"/>
  <c r="C287" i="1"/>
  <c r="B93" i="1"/>
  <c r="C95" i="1"/>
  <c r="C102" i="1"/>
  <c r="B269" i="1"/>
  <c r="C87" i="1"/>
  <c r="C114" i="1"/>
  <c r="B279" i="1"/>
  <c r="B273" i="1"/>
  <c r="C263" i="1"/>
  <c r="C249" i="1"/>
  <c r="C89" i="1"/>
  <c r="B109" i="1"/>
  <c r="C259" i="1"/>
  <c r="C265" i="1"/>
  <c r="B285" i="1"/>
  <c r="B261" i="1"/>
  <c r="C308" i="1"/>
  <c r="B291" i="1"/>
  <c r="B251" i="1"/>
  <c r="C267" i="1"/>
  <c r="C271" i="1"/>
  <c r="C112" i="1"/>
  <c r="C186" i="1"/>
  <c r="B257" i="1"/>
  <c r="C135" i="1"/>
  <c r="C133" i="1"/>
  <c r="C116" i="1"/>
  <c r="C97" i="1"/>
  <c r="C253" i="1"/>
  <c r="C255" i="1"/>
  <c r="C293" i="1"/>
  <c r="B277" i="1"/>
  <c r="C277" i="1"/>
  <c r="B107" i="1"/>
  <c r="C107" i="1"/>
  <c r="B110" i="1"/>
  <c r="C110" i="1"/>
  <c r="B115" i="1"/>
  <c r="C115" i="1"/>
  <c r="C235" i="1"/>
  <c r="C237" i="1"/>
  <c r="C239" i="1"/>
  <c r="C74" i="1"/>
  <c r="C229" i="1"/>
  <c r="C174" i="1"/>
  <c r="C79" i="1"/>
  <c r="C66" i="1"/>
  <c r="C57" i="1"/>
  <c r="C245" i="1"/>
  <c r="C210" i="1"/>
  <c r="C241" i="1"/>
  <c r="C162" i="1"/>
  <c r="C180" i="1"/>
  <c r="C231" i="1"/>
  <c r="C243" i="1"/>
  <c r="C156" i="1"/>
  <c r="C150" i="1"/>
  <c r="C48" i="1"/>
  <c r="C43" i="1"/>
  <c r="C247" i="1"/>
  <c r="G23" i="19"/>
  <c r="C24" i="1"/>
  <c r="C21" i="1"/>
  <c r="C82" i="1"/>
  <c r="F22" i="19"/>
  <c r="M17" i="26" s="1"/>
  <c r="G24" i="19"/>
  <c r="N23" i="26" s="1"/>
  <c r="F24" i="19"/>
  <c r="M23" i="26" s="1"/>
  <c r="P10" i="19"/>
  <c r="F23" i="19"/>
  <c r="M20" i="26" s="1"/>
  <c r="G22" i="19"/>
  <c r="N17" i="26" s="1"/>
  <c r="P8" i="19"/>
  <c r="O12" i="19"/>
  <c r="P12" i="19"/>
  <c r="O8" i="19"/>
  <c r="C216" i="1"/>
  <c r="C52" i="1"/>
  <c r="B186" i="1"/>
  <c r="B156" i="1"/>
  <c r="C46" i="1"/>
  <c r="C158" i="1"/>
  <c r="C78" i="1"/>
  <c r="C154" i="1"/>
  <c r="P4" i="19"/>
  <c r="F20" i="19"/>
  <c r="M7" i="26" s="1"/>
  <c r="B79" i="1"/>
  <c r="B220" i="1"/>
  <c r="O4" i="19"/>
  <c r="G20" i="19"/>
  <c r="C190" i="1"/>
  <c r="C214" i="1"/>
  <c r="C184" i="1"/>
  <c r="C193" i="1"/>
  <c r="B21" i="1"/>
  <c r="C160" i="1"/>
  <c r="C188" i="1"/>
  <c r="C80" i="1"/>
  <c r="C208" i="1"/>
  <c r="C26" i="1"/>
  <c r="C69" i="1"/>
  <c r="C40" i="1"/>
  <c r="C51" i="1"/>
  <c r="C14" i="1"/>
  <c r="C38" i="1"/>
  <c r="C218" i="1"/>
  <c r="C148" i="1"/>
  <c r="CU8" i="1"/>
  <c r="CU7" i="1" s="1"/>
  <c r="C178" i="1"/>
  <c r="CV8" i="1"/>
  <c r="CV7" i="1" s="1"/>
  <c r="C224" i="1"/>
  <c r="B180" i="1"/>
  <c r="C127" i="1"/>
  <c r="C164" i="1"/>
  <c r="B210" i="1"/>
  <c r="C30" i="1"/>
  <c r="B24" i="1"/>
  <c r="B43" i="1"/>
  <c r="C32" i="1"/>
  <c r="C143" i="1"/>
  <c r="C76" i="1"/>
  <c r="B150" i="1"/>
  <c r="C195" i="1"/>
  <c r="C204" i="1"/>
  <c r="C166" i="1"/>
  <c r="B57" i="1"/>
  <c r="C202" i="1"/>
  <c r="B174" i="1"/>
  <c r="B162" i="1"/>
  <c r="C35" i="1"/>
  <c r="C225" i="1"/>
  <c r="C59" i="1"/>
  <c r="C222" i="1"/>
  <c r="B66" i="1"/>
  <c r="C176" i="1"/>
  <c r="C145" i="1"/>
  <c r="C55" i="1"/>
  <c r="B206" i="1"/>
  <c r="C206" i="1"/>
  <c r="B22" i="1"/>
  <c r="C22" i="1"/>
  <c r="B177" i="1"/>
  <c r="C177" i="1"/>
  <c r="B28" i="1"/>
  <c r="C28" i="1"/>
  <c r="B60" i="1"/>
  <c r="C60" i="1"/>
  <c r="B201" i="1"/>
  <c r="C201" i="1"/>
  <c r="B146" i="1"/>
  <c r="C146" i="1"/>
  <c r="B212" i="1"/>
  <c r="C212" i="1"/>
  <c r="B139" i="1"/>
  <c r="C139" i="1"/>
  <c r="B72" i="1"/>
  <c r="C72" i="1"/>
  <c r="B182" i="1"/>
  <c r="C182" i="1"/>
  <c r="B19" i="1"/>
  <c r="C19" i="1"/>
  <c r="B197" i="1"/>
  <c r="C197" i="1"/>
  <c r="B141" i="1"/>
  <c r="C141" i="1"/>
  <c r="B17" i="1"/>
  <c r="C17" i="1"/>
  <c r="B152" i="1"/>
  <c r="C152" i="1"/>
  <c r="C62" i="1"/>
  <c r="B227" i="1"/>
  <c r="C227" i="1"/>
  <c r="B168" i="1"/>
  <c r="C168" i="1"/>
  <c r="B11" i="1"/>
  <c r="C11" i="1"/>
  <c r="B65" i="1"/>
  <c r="C65" i="1"/>
  <c r="C33" i="1"/>
  <c r="B192" i="1"/>
  <c r="C192" i="1"/>
  <c r="B77" i="1"/>
  <c r="C77" i="1"/>
  <c r="B37" i="1"/>
  <c r="C37" i="1"/>
  <c r="B172" i="1"/>
  <c r="C172" i="1"/>
  <c r="B199" i="1"/>
  <c r="C199" i="1"/>
  <c r="B44" i="1"/>
  <c r="C44" i="1"/>
  <c r="B170" i="1"/>
  <c r="C170" i="1"/>
  <c r="Q4" i="19" l="1"/>
  <c r="G12" i="39"/>
  <c r="R4" i="19"/>
  <c r="N7" i="26"/>
  <c r="N20" i="26"/>
  <c r="I5" i="27"/>
  <c r="B311" i="1"/>
  <c r="CW310" i="1"/>
  <c r="CW137" i="1"/>
  <c r="CU137" i="1"/>
  <c r="Q12" i="19" s="1"/>
  <c r="C131" i="1"/>
  <c r="CU130" i="1"/>
  <c r="Q10" i="19" s="1"/>
  <c r="CW125" i="1"/>
  <c r="CU125" i="1"/>
  <c r="Q8" i="19" s="1"/>
  <c r="C8" i="1"/>
  <c r="CW130" i="1"/>
  <c r="R12" i="19"/>
  <c r="CW8" i="1"/>
  <c r="CW7" i="1" s="1"/>
  <c r="C138" i="1"/>
  <c r="B8" i="1" l="1"/>
  <c r="J6" i="27"/>
  <c r="K6" i="27" s="1"/>
  <c r="B131" i="1"/>
  <c r="B138" i="1"/>
</calcChain>
</file>

<file path=xl/sharedStrings.xml><?xml version="1.0" encoding="utf-8"?>
<sst xmlns="http://schemas.openxmlformats.org/spreadsheetml/2006/main" count="7185" uniqueCount="1932">
  <si>
    <t>THEO DÕI VẬT TƯ DỰ ÁN/ MATERIAL CONTROL LOG</t>
  </si>
  <si>
    <t>Hướng dẫn cập nhật thông tin:</t>
  </si>
  <si>
    <t>Thời gian nộp bảng cập nhật:</t>
  </si>
  <si>
    <t>Tên dự án/ Project no.: VOGT 060</t>
  </si>
  <si>
    <t>- Chữ tô màu xanh:</t>
  </si>
  <si>
    <t>Chưa cập nhật</t>
  </si>
  <si>
    <t>- Trong ngày khi có biến động.</t>
  </si>
  <si>
    <t>Cập nhật ngày/ Update to:</t>
  </si>
  <si>
    <t>- Chữ tô màu đỏ:</t>
  </si>
  <si>
    <t>Đã cập nhật mới</t>
  </si>
  <si>
    <t>- Báo cáo hàng tuần vào 16:30 mỗi chiều thứ 2.</t>
  </si>
  <si>
    <t>Item/ 
STT</t>
  </si>
  <si>
    <t>Description/ 
Chi tiết</t>
  </si>
  <si>
    <t>Profile/ Vật tư</t>
  </si>
  <si>
    <t>Grade/ Mác vật liệu</t>
  </si>
  <si>
    <t>Unit/ Đơn vị</t>
  </si>
  <si>
    <t>U.Weight/ Đ.Trọng (Kg/m2,m,pcs)</t>
  </si>
  <si>
    <t>Net Quantity/Số lượng tinh</t>
  </si>
  <si>
    <t>Previous Ordered/Đã dự trù</t>
  </si>
  <si>
    <t>Current Ordered/Dự trù lần 1</t>
  </si>
  <si>
    <t>Total Ordered/Tổng dự trù</t>
  </si>
  <si>
    <t>Ngày vật tư đưa vào sử dụng/ Material avaiable for fabrication date</t>
  </si>
  <si>
    <t>Tận dụng tồn kho/ Remain</t>
  </si>
  <si>
    <t>Khối lượng phải mua sắm/ total order</t>
  </si>
  <si>
    <t>Mua sắm trong nước/ Local purchase</t>
  </si>
  <si>
    <t>QC Nghiệm thu</t>
  </si>
  <si>
    <t>Mua sắm nước ngoài/ Oversea purchase</t>
  </si>
  <si>
    <t>Remarks/ Ghi chú</t>
  </si>
  <si>
    <t>Q.Ty/
Số lượng</t>
  </si>
  <si>
    <t>Weight/
Khối lượng (Kg)</t>
  </si>
  <si>
    <t>Q.Ty/ 
Số lượng</t>
  </si>
  <si>
    <t>Q.Ty/Số lượng</t>
  </si>
  <si>
    <t>Weight/Khối lượng (Kg)</t>
  </si>
  <si>
    <t>Weight/ Khối lượng (Kg)</t>
  </si>
  <si>
    <t>Số Hợp đồng / Contract No</t>
  </si>
  <si>
    <t>Số lượng giao hàng thực tế/ Handover Q'ty</t>
  </si>
  <si>
    <t>Nhà cung cấp/ Vendor</t>
  </si>
  <si>
    <t>Ngày ký HD/ Contract date</t>
  </si>
  <si>
    <t>Đơn giá / Unit Price</t>
  </si>
  <si>
    <t>Ngày giao hàng/ Handover date</t>
  </si>
  <si>
    <t>Inspection date</t>
  </si>
  <si>
    <t>Khối lượng nghiệm thu đạt/ Weight Acc. Inspection</t>
  </si>
  <si>
    <t>Results</t>
  </si>
  <si>
    <t>Bàn giao sản xuất/ Handover to Product</t>
  </si>
  <si>
    <t>Thành tiền Hợp đồng/ total</t>
  </si>
  <si>
    <t>Ngày mở L/C/ LC issued date</t>
  </si>
  <si>
    <t>Hàng đi từ cảng nước ngoài/ Export Port</t>
  </si>
  <si>
    <t>Hàng Đến cảng HP (CIF)/ HaiPhong CIF</t>
  </si>
  <si>
    <t>Ngày thanh toán / Payment date</t>
  </si>
  <si>
    <t>Thủ tục hải quan, vận chuyển/ Paper work, local transportaion date</t>
  </si>
  <si>
    <t>Ngày hàng về / Arived</t>
  </si>
  <si>
    <t>Ngày mời nghiệm thu / invice QC date</t>
  </si>
  <si>
    <t>Ngày nghiệm thu, Bàn giao/ Handover date</t>
  </si>
  <si>
    <t xml:space="preserve">Kết quả nghiệm thu/ Results </t>
  </si>
  <si>
    <t>A.</t>
  </si>
  <si>
    <t>Main-Material /  Vật tư chính</t>
  </si>
  <si>
    <t>.</t>
  </si>
  <si>
    <t>A-1</t>
  </si>
  <si>
    <t>TÔN TẤM</t>
  </si>
  <si>
    <t>PL10X2000X12000</t>
  </si>
  <si>
    <t>SS400</t>
  </si>
  <si>
    <t>m2</t>
  </si>
  <si>
    <t>Hùng Nguyên</t>
  </si>
  <si>
    <t>A-2</t>
  </si>
  <si>
    <t>TÔN TẤM-LINER INOX</t>
  </si>
  <si>
    <t>PL1.5x1220x2440</t>
  </si>
  <si>
    <t>SUH409</t>
  </si>
  <si>
    <t>GNEE</t>
  </si>
  <si>
    <t>A-3</t>
  </si>
  <si>
    <t>PL2x1220x2440</t>
  </si>
  <si>
    <t>A-4</t>
  </si>
  <si>
    <t>PL3</t>
  </si>
  <si>
    <t>A-5</t>
  </si>
  <si>
    <t>PL6</t>
  </si>
  <si>
    <t>A-240 TP304</t>
  </si>
  <si>
    <t>A-6</t>
  </si>
  <si>
    <t>PL6x2000x12000</t>
  </si>
  <si>
    <t>A-7</t>
  </si>
  <si>
    <t>TÔN TẤM CUỘN CẮT</t>
  </si>
  <si>
    <t>PL6X1500X7100</t>
  </si>
  <si>
    <t>A-8</t>
  </si>
  <si>
    <t>PL6x1500x9000</t>
  </si>
  <si>
    <t>A-9</t>
  </si>
  <si>
    <t>PL6X1500X11000</t>
  </si>
  <si>
    <t>A-10</t>
  </si>
  <si>
    <t>PL8X1500X7100</t>
  </si>
  <si>
    <t>A-11</t>
  </si>
  <si>
    <t>PL8X1500X9000</t>
  </si>
  <si>
    <t>A-12</t>
  </si>
  <si>
    <t>PL8X1500X11000</t>
  </si>
  <si>
    <t>A-13</t>
  </si>
  <si>
    <t>PL8X2000X12000</t>
  </si>
  <si>
    <t>A-14</t>
  </si>
  <si>
    <t>PL10</t>
  </si>
  <si>
    <t>A-15</t>
  </si>
  <si>
    <t>PL10x2000x12000</t>
  </si>
  <si>
    <t>A572-GR.50</t>
  </si>
  <si>
    <t>Q355/A572</t>
  </si>
  <si>
    <t>A-16</t>
  </si>
  <si>
    <t>PL12x2000x12000</t>
  </si>
  <si>
    <t>A-17</t>
  </si>
  <si>
    <t>A-18</t>
  </si>
  <si>
    <t>PL16x2000x12000</t>
  </si>
  <si>
    <t>A-19</t>
  </si>
  <si>
    <t>PL20x2000x12000</t>
  </si>
  <si>
    <t>A-20</t>
  </si>
  <si>
    <t>PL22x2000x12000</t>
  </si>
  <si>
    <t>A-21</t>
  </si>
  <si>
    <t>PL25</t>
  </si>
  <si>
    <t>A-22</t>
  </si>
  <si>
    <t>PL28</t>
  </si>
  <si>
    <t>A-23</t>
  </si>
  <si>
    <t>PL32x2000x6000</t>
  </si>
  <si>
    <t>A-24</t>
  </si>
  <si>
    <t>THÉP HÌNH C</t>
  </si>
  <si>
    <t>C125X65X6X8-12000L</t>
  </si>
  <si>
    <t>m</t>
  </si>
  <si>
    <t>A-25</t>
  </si>
  <si>
    <t>C150X75X6.5X10-12000L</t>
  </si>
  <si>
    <t>A-26</t>
  </si>
  <si>
    <t>C180X75X7X10.5-12000L</t>
  </si>
  <si>
    <t>A-27</t>
  </si>
  <si>
    <t>C200X80X7.5X11-12000L</t>
  </si>
  <si>
    <t>A-28</t>
  </si>
  <si>
    <t>C200X90X8X13.5-12000L</t>
  </si>
  <si>
    <t>A-29</t>
  </si>
  <si>
    <t>C250X90X9X13-12000L</t>
  </si>
  <si>
    <t>A-30</t>
  </si>
  <si>
    <t>THÉP HÌNH H</t>
  </si>
  <si>
    <t>H150X150X7X10-12000L</t>
  </si>
  <si>
    <t>A-31</t>
  </si>
  <si>
    <t>H194X150X6X9-12000L</t>
  </si>
  <si>
    <t>A-32</t>
  </si>
  <si>
    <t>H244X175X7X11-12000L</t>
  </si>
  <si>
    <t>A-33</t>
  </si>
  <si>
    <t>H250X125X6X9-12000L</t>
  </si>
  <si>
    <t>A-34</t>
  </si>
  <si>
    <t>H300X150X6.5X9-12000L</t>
  </si>
  <si>
    <t>A-35</t>
  </si>
  <si>
    <t>THÉP HÌNH L</t>
  </si>
  <si>
    <t>L100X100X10-12000L</t>
  </si>
  <si>
    <t>A-36</t>
  </si>
  <si>
    <t>L100X100X7-6000L</t>
  </si>
  <si>
    <t>A-37</t>
  </si>
  <si>
    <t>L130X130X9-12000L</t>
  </si>
  <si>
    <t>A-38</t>
  </si>
  <si>
    <t>L150X90X9-12000L</t>
  </si>
  <si>
    <t>A-39</t>
  </si>
  <si>
    <t>L65X65X6-6000L</t>
  </si>
  <si>
    <t>A-40</t>
  </si>
  <si>
    <t>L65X65X8-6000L</t>
  </si>
  <si>
    <t>A-41</t>
  </si>
  <si>
    <t>L75X75X6-12000L</t>
  </si>
  <si>
    <t>A-42</t>
  </si>
  <si>
    <t>L75X75X9-6000L</t>
  </si>
  <si>
    <t>A-43</t>
  </si>
  <si>
    <t>L90X90X10-12000L</t>
  </si>
  <si>
    <t>A-44</t>
  </si>
  <si>
    <t>L90X90X6-12000L</t>
  </si>
  <si>
    <t>A-45</t>
  </si>
  <si>
    <t>L90X90X7-12000L</t>
  </si>
  <si>
    <t>A-46</t>
  </si>
  <si>
    <t>THÉP ỐNG</t>
  </si>
  <si>
    <t>CHS60.3X3.9</t>
  </si>
  <si>
    <t>A-106 GR B</t>
  </si>
  <si>
    <t>A-47</t>
  </si>
  <si>
    <t>A-312 TP304</t>
  </si>
  <si>
    <t>A-48</t>
  </si>
  <si>
    <t>CHS60.3X5.5</t>
  </si>
  <si>
    <t>A-49</t>
  </si>
  <si>
    <t>CHS88.9X5.5</t>
  </si>
  <si>
    <t>A-50</t>
  </si>
  <si>
    <t>CHS88.9X7.6</t>
  </si>
  <si>
    <t>A500-GRB</t>
  </si>
  <si>
    <t>A-51</t>
  </si>
  <si>
    <t>CHS114.3X6.0</t>
  </si>
  <si>
    <t>A-52</t>
  </si>
  <si>
    <t>CHS168.3X7.1</t>
  </si>
  <si>
    <t>A-53</t>
  </si>
  <si>
    <t>A-54</t>
  </si>
  <si>
    <t>THÉP TRÒN</t>
  </si>
  <si>
    <t>RB1</t>
  </si>
  <si>
    <t>SUS304</t>
  </si>
  <si>
    <t>A-55</t>
  </si>
  <si>
    <t>RB10</t>
  </si>
  <si>
    <t>SS400/CB240/S45C</t>
  </si>
  <si>
    <t>A-56</t>
  </si>
  <si>
    <t>RB12</t>
  </si>
  <si>
    <t>A-57</t>
  </si>
  <si>
    <t>RB13</t>
  </si>
  <si>
    <t>A-58</t>
  </si>
  <si>
    <t>RB16</t>
  </si>
  <si>
    <t>A-59</t>
  </si>
  <si>
    <t>RB19</t>
  </si>
  <si>
    <t>A-60</t>
  </si>
  <si>
    <t>RB38</t>
  </si>
  <si>
    <t>A-61</t>
  </si>
  <si>
    <t>LƯỚI DẬP GIÃN</t>
  </si>
  <si>
    <t>EXPANDED_METAL_3/4"_#16_FLATTENED</t>
  </si>
  <si>
    <t>SS400-MẠ KẼM</t>
  </si>
  <si>
    <t>XALACO</t>
  </si>
  <si>
    <t>A-62</t>
  </si>
  <si>
    <t>PIN HÀN+WASHER</t>
  </si>
  <si>
    <t>PIN Ø2.6X40( 01 PIN+01 SELF-LOCKING INSULAFTION  WASHER 2 1/2"X2 1/2" SQUARE )</t>
  </si>
  <si>
    <t>SUS304H</t>
  </si>
  <si>
    <t>Sets</t>
  </si>
  <si>
    <t>A-63</t>
  </si>
  <si>
    <t>BỊT ĐẦU ỐNG</t>
  </si>
  <si>
    <t>2"_3000# THREADED PIPE CAP</t>
  </si>
  <si>
    <t>A105</t>
  </si>
  <si>
    <t>CÁI</t>
  </si>
  <si>
    <t>A-64</t>
  </si>
  <si>
    <t>NỐI ỐNG</t>
  </si>
  <si>
    <t>2"_3000#_THREADED_COUPLING</t>
  </si>
  <si>
    <t>A-65</t>
  </si>
  <si>
    <t>3"_3000# THREADED PIPE CAP</t>
  </si>
  <si>
    <t>A-66</t>
  </si>
  <si>
    <t>BÍCH MÙ</t>
  </si>
  <si>
    <t>4"_BLIND_FLANGE_#150_RF</t>
  </si>
  <si>
    <t>A-67</t>
  </si>
  <si>
    <t>BÍCH</t>
  </si>
  <si>
    <t>4"_FLANGE_#150_SORF</t>
  </si>
  <si>
    <t>A-68</t>
  </si>
  <si>
    <t>GIOĂNG</t>
  </si>
  <si>
    <t>4"_GASKET_#150_SORF</t>
  </si>
  <si>
    <t>NON_METALLIC</t>
  </si>
  <si>
    <t>A-69</t>
  </si>
  <si>
    <t>6"_BLIND_FLANGE_#150_RF</t>
  </si>
  <si>
    <t>A-70</t>
  </si>
  <si>
    <t>6"_FLANGE_#150_SORF</t>
  </si>
  <si>
    <t>A-71</t>
  </si>
  <si>
    <t>6"_GASKET_#150_SORF</t>
  </si>
  <si>
    <t>A-72</t>
  </si>
  <si>
    <t>SQUARE HEAD PLUG 2"3000#</t>
  </si>
  <si>
    <t>A-73</t>
  </si>
  <si>
    <t>ĐINH BẢO ÔN</t>
  </si>
  <si>
    <t>STUD M10X44( 01 PIN-SUS304+02 NUT-SUS304+02  PLATE WASHER-SUH409)</t>
  </si>
  <si>
    <t>SUS304+SUH409</t>
  </si>
  <si>
    <t>A-74</t>
  </si>
  <si>
    <t>STUD M10X67( 01 PIN-SUS304+02 NUT-SUS304+02  PLATE WASHER-SUH409)</t>
  </si>
  <si>
    <t>A-75</t>
  </si>
  <si>
    <t>STUD M10X133( 01 PIN-SUS304+02 NUT-SUS304+02  PLATE WASHER-SUH409)</t>
  </si>
  <si>
    <t>A-76</t>
  </si>
  <si>
    <t>STUD M10X152( 01 PIN-SUS304+02 NUT-SUS304+02  PLATE WASHER-SUH409)</t>
  </si>
  <si>
    <t>A-77</t>
  </si>
  <si>
    <t>STUD M12X137( 01 PIN-SUS304+02 NUT-SUS304+02  PLATE WASHER-SUH409)</t>
  </si>
  <si>
    <t>A-78</t>
  </si>
  <si>
    <t>BÔNG BẢO ÔN</t>
  </si>
  <si>
    <t>BÔNG BẢO ÔN DÀY 25mm</t>
  </si>
  <si>
    <t>SUPERWOOD PLUS  (128kg/m3)</t>
  </si>
  <si>
    <t>m3</t>
  </si>
  <si>
    <t>A-79</t>
  </si>
  <si>
    <t>BÔNG BẢO ÔN DÀY 50mm</t>
  </si>
  <si>
    <t>cái</t>
  </si>
  <si>
    <t>NUT_M16</t>
  </si>
  <si>
    <t>B.</t>
  </si>
  <si>
    <t>Accessory-Material / Vật tư phụ-Mạ kẽm nhúng nóng</t>
  </si>
  <si>
    <t>B-1</t>
  </si>
  <si>
    <t>Bu lông (1B+1N)-MẠ KẼM</t>
  </si>
  <si>
    <t>BOLT 1/2" DIA x 1 1/2" (40mm) LG</t>
  </si>
  <si>
    <t>A307</t>
  </si>
  <si>
    <t>BOLT M12X40-ISO4017-Gr8.8(1B+1N)-MẠ KẼM</t>
  </si>
  <si>
    <t>B-2</t>
  </si>
  <si>
    <t>CHỐT</t>
  </si>
  <si>
    <t>CLEVIS PIN Ø12x52-DIN 1444-MẠ ĐIỆN PHÂN</t>
  </si>
  <si>
    <t>B-3</t>
  </si>
  <si>
    <t>GIỮ CHỐT</t>
  </si>
  <si>
    <t>COTTER PIN Ø3.2x25L-DIN 94- MẠ ĐIỆN PHÂN</t>
  </si>
  <si>
    <t>B-4</t>
  </si>
  <si>
    <t>EYE BOLT</t>
  </si>
  <si>
    <t>EYE BOLT D13</t>
  </si>
  <si>
    <t>B-5</t>
  </si>
  <si>
    <t>VÒNG ĐỆM</t>
  </si>
  <si>
    <t>FLAT WASHER,ZINC PLATE,1/2"DIA</t>
  </si>
  <si>
    <t>B-6</t>
  </si>
  <si>
    <t>FLAT WASHER,ZINC PLATE,5/8"DIA</t>
  </si>
  <si>
    <t>B-7</t>
  </si>
  <si>
    <t>ECU</t>
  </si>
  <si>
    <t>5.6-MẠ KẼM</t>
  </si>
  <si>
    <t>B-8</t>
  </si>
  <si>
    <t>GOĂNG</t>
  </si>
  <si>
    <t>GASKET TADPOLE MCMASTER-CARR PART 8815K33-3/4"x11/2"</t>
  </si>
  <si>
    <t>FIBER GLASS</t>
  </si>
  <si>
    <t>B-9</t>
  </si>
  <si>
    <t>GASKET TADPOLE MCMASTER-CARR PART 8853K26-3/4"x11/2"</t>
  </si>
  <si>
    <t>B-10</t>
  </si>
  <si>
    <t>KEO DÁN GIOĂNG</t>
  </si>
  <si>
    <t>HIGH TEMPERATURE ADHESIVE</t>
  </si>
  <si>
    <t>SILICA W/ INCONEL</t>
  </si>
  <si>
    <t>lits</t>
  </si>
  <si>
    <t>B-11</t>
  </si>
  <si>
    <t>mcmaster-carr part no. 24175K46. STYLE 10</t>
  </si>
  <si>
    <t>EPDM RUBBER</t>
  </si>
  <si>
    <t>B-12</t>
  </si>
  <si>
    <t>VÍT</t>
  </si>
  <si>
    <t>SCREW M5x15L</t>
  </si>
  <si>
    <t>SCREWS,LOW PROFILE , SELF</t>
  </si>
  <si>
    <t>B-13</t>
  </si>
  <si>
    <t>SCREW M5x25L</t>
  </si>
  <si>
    <t>B-14</t>
  </si>
  <si>
    <t>GASKET PL3</t>
  </si>
  <si>
    <t>XEM BẢN VẼ</t>
  </si>
  <si>
    <t>ĐIỀU KIỆN GIAO HÀNG NHẬP KHẨU</t>
  </si>
  <si>
    <t>STT</t>
  </si>
  <si>
    <t>Nội dung</t>
  </si>
  <si>
    <t>Số ngày</t>
  </si>
  <si>
    <t>Giá trị cộng dồn</t>
  </si>
  <si>
    <t>Ký HD</t>
  </si>
  <si>
    <t>Tạm ứng</t>
  </si>
  <si>
    <t>Mở LC</t>
  </si>
  <si>
    <t>Giao Hàng CIF</t>
  </si>
  <si>
    <t>Vận chuyển quốc tế</t>
  </si>
  <si>
    <t>Ngày thanh toán</t>
  </si>
  <si>
    <t>Thủ tục hải quan + vận chuyển nội địa</t>
  </si>
  <si>
    <t>Ngày hàng về</t>
  </si>
  <si>
    <t>Ngày mời nghiệm thu QC</t>
  </si>
  <si>
    <t>Nghiệm thu</t>
  </si>
  <si>
    <t>Bàn giao</t>
  </si>
  <si>
    <t>ĐIỀU KIỆN GIAO HÀNG TRONG NƯỚC (VTU CHÍNH)</t>
  </si>
  <si>
    <t>Giao Hàng tại xưởng</t>
  </si>
  <si>
    <t>ĐIỀU KIỆN GIAO HÀNG TRONG NƯỚC (VTU Phụ)</t>
  </si>
  <si>
    <r>
      <rPr>
        <b/>
        <sz val="11"/>
        <color rgb="FF000000"/>
        <rFont val="Times New Roman"/>
        <family val="1"/>
      </rPr>
      <t>CÔNG TY TNHH THƯƠNG MẠI HÙNG NGUYÊN</t>
    </r>
    <r>
      <rPr>
        <sz val="10"/>
        <color theme="1"/>
        <rFont val="Arial"/>
        <family val="2"/>
      </rPr>
      <t xml:space="preserve">
Trụ sở: Số 673 đường 5/2, P.Hùng Vương, Q.Hồng Bàng, Hải Phòng
VPGD: Số 955 đường Hùng Vương, P.Hùng Vương, Q.Hồng Bàng, TP.Hải Phòng
Điện thoại: 0225.3529.509 / E: hungnguyenthep@gmail.com  </t>
    </r>
  </si>
  <si>
    <t>PHỤ LỤC SỐ 01 THUỘC HỢP ĐỒNG MUA BÁN SỐ: 030224/HN-IBS ngày 03/02/2024</t>
  </si>
  <si>
    <r>
      <rPr>
        <sz val="12"/>
        <color theme="1"/>
        <rFont val="Times New Roman"/>
        <family val="1"/>
      </rPr>
      <t xml:space="preserve">Hôm nay ngày 03/02/2024, Công ty TNHH Thương Mại Hùng Nguyên (Bên Bán) và </t>
    </r>
    <r>
      <rPr>
        <sz val="12"/>
        <color rgb="FFFF0000"/>
        <rFont val="Times New Roman"/>
        <family val="1"/>
      </rPr>
      <t>CÔNG TY CỔ PHẦN CÔNG NGHIỆP NẶNG IBS</t>
    </r>
    <r>
      <rPr>
        <sz val="12"/>
        <color theme="1"/>
        <rFont val="Times New Roman"/>
        <family val="1"/>
      </rPr>
      <t xml:space="preserve"> (Bên Mua) thống nhất lập phụ lục hợp đồng số: 01 thuộc Hợp đồng mua bán số: 030224/HN-IBS ngày 03/02/2024 với các điều khoản cụ thể như sau:</t>
    </r>
  </si>
  <si>
    <t>Điều 1: Thông tin lô hàng đính kèm hợp đồng:</t>
  </si>
  <si>
    <t>Tên hàng hóa</t>
  </si>
  <si>
    <t>Mác thép</t>
  </si>
  <si>
    <t>Xuất xứ</t>
  </si>
  <si>
    <r>
      <rPr>
        <b/>
        <sz val="12"/>
        <color rgb="FF000000"/>
        <rFont val="Times New Roman"/>
        <family val="1"/>
      </rPr>
      <t xml:space="preserve">Số lượng
</t>
    </r>
    <r>
      <rPr>
        <b/>
        <sz val="11"/>
        <color rgb="FF000000"/>
        <rFont val="Times New Roman"/>
        <family val="1"/>
      </rPr>
      <t>(Cây,Tấm)</t>
    </r>
  </si>
  <si>
    <r>
      <rPr>
        <b/>
        <sz val="12"/>
        <color theme="1"/>
        <rFont val="Times New Roman"/>
        <family val="1"/>
      </rPr>
      <t xml:space="preserve">Trọng lượng
</t>
    </r>
    <r>
      <rPr>
        <b/>
        <sz val="11"/>
        <color rgb="FF000000"/>
        <rFont val="Times New Roman"/>
        <family val="1"/>
      </rPr>
      <t>(KG)</t>
    </r>
  </si>
  <si>
    <r>
      <rPr>
        <b/>
        <sz val="12"/>
        <color theme="1"/>
        <rFont val="Times New Roman"/>
        <family val="1"/>
      </rPr>
      <t>Đơn giá</t>
    </r>
    <r>
      <rPr>
        <b/>
        <sz val="11"/>
        <color theme="1"/>
        <rFont val="Times New Roman"/>
        <family val="1"/>
      </rPr>
      <t xml:space="preserve">
Có VAT</t>
    </r>
    <r>
      <rPr>
        <b/>
        <sz val="10"/>
        <color theme="1"/>
        <rFont val="Times New Roman"/>
        <family val="1"/>
      </rPr>
      <t xml:space="preserve">
(VNĐ/KG)</t>
    </r>
  </si>
  <si>
    <r>
      <rPr>
        <b/>
        <sz val="12"/>
        <color theme="1"/>
        <rFont val="Times New Roman"/>
        <family val="1"/>
      </rPr>
      <t>Đơn giá</t>
    </r>
    <r>
      <rPr>
        <b/>
        <sz val="11"/>
        <color theme="1"/>
        <rFont val="Times New Roman"/>
        <family val="1"/>
      </rPr>
      <t xml:space="preserve">
Chưa VAT</t>
    </r>
    <r>
      <rPr>
        <b/>
        <sz val="10"/>
        <color theme="1"/>
        <rFont val="Times New Roman"/>
        <family val="1"/>
      </rPr>
      <t xml:space="preserve">
(VND/KG)</t>
    </r>
  </si>
  <si>
    <r>
      <rPr>
        <b/>
        <sz val="12"/>
        <color theme="1"/>
        <rFont val="Times New Roman"/>
        <family val="1"/>
      </rPr>
      <t>Thành tiền</t>
    </r>
    <r>
      <rPr>
        <b/>
        <sz val="11"/>
        <color theme="1"/>
        <rFont val="Times New Roman"/>
        <family val="1"/>
      </rPr>
      <t xml:space="preserve">
Chưa VAT</t>
    </r>
    <r>
      <rPr>
        <b/>
        <sz val="10"/>
        <color theme="1"/>
        <rFont val="Times New Roman"/>
        <family val="1"/>
      </rPr>
      <t xml:space="preserve">
(VNĐ)</t>
    </r>
  </si>
  <si>
    <t>(a)</t>
  </si>
  <si>
    <t>(b)</t>
  </si>
  <si>
    <t>(c)</t>
  </si>
  <si>
    <t>(d)</t>
  </si>
  <si>
    <t>(e)</t>
  </si>
  <si>
    <t>(f)</t>
  </si>
  <si>
    <t>(g = d x f)</t>
  </si>
  <si>
    <t>A-01</t>
  </si>
  <si>
    <t xml:space="preserve">Thép tấm 10x2000x12000 </t>
  </si>
  <si>
    <t>A36/SS400</t>
  </si>
  <si>
    <t>Trung Quốc</t>
  </si>
  <si>
    <t>A-06</t>
  </si>
  <si>
    <t xml:space="preserve">Thép tấm 6x2000x12000 </t>
  </si>
  <si>
    <t>Thép tấm 12x2000x6000</t>
  </si>
  <si>
    <t>Thép tấm 16x2000x6000</t>
  </si>
  <si>
    <t xml:space="preserve">Thép tấm 20x2000x12000 </t>
  </si>
  <si>
    <t xml:space="preserve">Thép tấm 22x2000x12000 </t>
  </si>
  <si>
    <t>Thép tấm 25x2000x6000</t>
  </si>
  <si>
    <t>Thép tấm 28x2000x6000</t>
  </si>
  <si>
    <t xml:space="preserve">Thép tấm 32x2000x6000 </t>
  </si>
  <si>
    <t xml:space="preserve">Thép U125x65x6x8x12000 </t>
  </si>
  <si>
    <t>Nhật Bản/ Hàn Quốc/ Thái Lan</t>
  </si>
  <si>
    <t xml:space="preserve">Thép U150x75x6.5x10x12000 </t>
  </si>
  <si>
    <t>Việt Nam</t>
  </si>
  <si>
    <t xml:space="preserve">Thép U180x68x7x12000 </t>
  </si>
  <si>
    <t>Thép U200x80x7.5x11x12000</t>
  </si>
  <si>
    <t>Thép U200x90x8x13.5x12000</t>
  </si>
  <si>
    <t xml:space="preserve">Thép U250x90x9x13x12000 </t>
  </si>
  <si>
    <t xml:space="preserve">Thép H150x150x7x10x12000 </t>
  </si>
  <si>
    <t xml:space="preserve">Thép H194x150x6x9x12000  </t>
  </si>
  <si>
    <t xml:space="preserve">Thép H244x175x7x11x12000  </t>
  </si>
  <si>
    <t xml:space="preserve">Thép I250x125x6x9x12000 </t>
  </si>
  <si>
    <t xml:space="preserve">Thép I300x150x6.5x9x12000 </t>
  </si>
  <si>
    <t>Thép góc L100x100x10x12000</t>
  </si>
  <si>
    <t>Thép góc L100x100x7x6000</t>
  </si>
  <si>
    <t xml:space="preserve">Thép góc L130x130x10x12000 </t>
  </si>
  <si>
    <t xml:space="preserve">Thép góc L150x150x10x12000 </t>
  </si>
  <si>
    <t>Thép góc L65x65x6x6000</t>
  </si>
  <si>
    <t xml:space="preserve">Thép góc L75x75x6x6000 </t>
  </si>
  <si>
    <t xml:space="preserve">Thép góc L75x75x8x6000 </t>
  </si>
  <si>
    <t>Thép góc L90x90x10x12000</t>
  </si>
  <si>
    <t>Thép góc L90x90x6x12000</t>
  </si>
  <si>
    <t>Thép góc L90x90x7x6000</t>
  </si>
  <si>
    <t xml:space="preserve">Thép tròn D10x6000 </t>
  </si>
  <si>
    <t>Việt Nam/ Trung Quốc</t>
  </si>
  <si>
    <t xml:space="preserve">Thép tròn D12x6000 </t>
  </si>
  <si>
    <t xml:space="preserve">Thép tròn D14x6000 </t>
  </si>
  <si>
    <t xml:space="preserve">Thép tròn D16x6000 </t>
  </si>
  <si>
    <t xml:space="preserve">Thép tròn D20x6000 </t>
  </si>
  <si>
    <t xml:space="preserve">Thép tròn D38x6000 </t>
  </si>
  <si>
    <r>
      <rPr>
        <b/>
        <u/>
        <sz val="11"/>
        <color theme="1"/>
        <rFont val="Times New Roman"/>
        <family val="1"/>
      </rPr>
      <t>Tổng</t>
    </r>
    <r>
      <rPr>
        <i/>
        <u/>
        <sz val="11"/>
        <color rgb="FF000000"/>
        <rFont val="Times New Roman"/>
        <family val="1"/>
      </rPr>
      <t>:</t>
    </r>
  </si>
  <si>
    <r>
      <rPr>
        <b/>
        <sz val="10"/>
        <color theme="1"/>
        <rFont val="Times New Roman"/>
        <family val="1"/>
      </rPr>
      <t>Cộng tiền hàng</t>
    </r>
    <r>
      <rPr>
        <sz val="10"/>
        <color theme="1"/>
        <rFont val="Times New Roman"/>
        <family val="1"/>
      </rPr>
      <t>:</t>
    </r>
  </si>
  <si>
    <r>
      <rPr>
        <b/>
        <i/>
        <sz val="11"/>
        <color theme="1"/>
        <rFont val="Times New Roman"/>
        <family val="1"/>
      </rPr>
      <t>Thuế GTGT</t>
    </r>
    <r>
      <rPr>
        <i/>
        <sz val="11"/>
        <color theme="1"/>
        <rFont val="Times New Roman"/>
        <family val="1"/>
      </rPr>
      <t>:   10%</t>
    </r>
  </si>
  <si>
    <r>
      <rPr>
        <b/>
        <i/>
        <sz val="10"/>
        <color theme="1"/>
        <rFont val="Times New Roman"/>
        <family val="1"/>
      </rPr>
      <t>Tiền thuế GTGT</t>
    </r>
    <r>
      <rPr>
        <i/>
        <sz val="10"/>
        <color theme="1"/>
        <rFont val="Times New Roman"/>
        <family val="1"/>
      </rPr>
      <t>:</t>
    </r>
  </si>
  <si>
    <t xml:space="preserve">Tổng số tiền viết bằng số: </t>
  </si>
  <si>
    <t>Số tiền viết bằng chữ:</t>
  </si>
  <si>
    <t xml:space="preserve"> Điều 2: Các điều khoản khác. 
-  Phụ lục Hợp đồng số 01 có hiệu lực kể từ ngày ký và là một phần không thể tách rời của đồng mua bán số 030224/HN-IBS ngày 03/02/2024
- Những điều khoản khác của Hợp đồng mua bán số: 030224/HN-IBS giữ nguyên giá trị hiệu lực, hai bên có trách nhiệm cùng nhau thực hiện.
- Phụ lục Hợp đồng này được lập thành 04 bản, mỗi bên giữ 02 bản có giá trị như nhau.</t>
  </si>
  <si>
    <t>ĐẠI DIỆN BÊN BÁN</t>
  </si>
  <si>
    <t>ĐẠI DIỆN BÊN MUA</t>
  </si>
  <si>
    <t>Ngày nghiệm thu, Bàn giao/ Inspection date</t>
  </si>
  <si>
    <t>Report No.</t>
  </si>
  <si>
    <t>ĐÃ MUA TRONG NƯỚC</t>
  </si>
  <si>
    <t>ĐÃ MUA NHẬP KHẨU</t>
  </si>
  <si>
    <t>So sánh với số lượng vật tư PR</t>
  </si>
  <si>
    <t>TỔNG ĐÃ MUA TRONG VÀ NGOÀI NƯỚC</t>
  </si>
  <si>
    <t>Ngày bàn giao vật tư/ Material avaiable for hand over date</t>
  </si>
  <si>
    <t>VẬT TƯ TRONG NƯỚC</t>
  </si>
  <si>
    <t>Đánh giá 
(Thiếu/ Đủ/ Thừa)</t>
  </si>
  <si>
    <t>Khối lượng giao hàng thực tế/ Handover Q'ty</t>
  </si>
  <si>
    <t>Weight/
K.Lượng (Kg)</t>
  </si>
  <si>
    <t>Q.Ty/
S.Lượng</t>
  </si>
  <si>
    <t>Contract weight ( K.Lượng theo HĐ)</t>
  </si>
  <si>
    <t>S.Lượng giao hàng thực tế/ Handover Q'ty</t>
  </si>
  <si>
    <t>K.Lượng giao hàng thực tế// Handover weight</t>
  </si>
  <si>
    <t>Đơn giá / Unit Price 
(Not VAT)</t>
  </si>
  <si>
    <t>kt: 1500X6000-2 tờ; 1500x5400-1 tờ.</t>
  </si>
  <si>
    <t>kt: 1500X6000-1 tờ; 1500x2500-1 tờ.</t>
  </si>
  <si>
    <t>GNEE STEEL CO.,LIMITED</t>
  </si>
  <si>
    <t xml:space="preserve"> FLAT/RM 1512 15/F LUCKY CENTRE NO.165-171 WAN CHAI ROAD WAN CHAI HK</t>
  </si>
  <si>
    <t xml:space="preserve">              TEL: +86 15286968617     E-mail:alice@gescosteel.com                              </t>
  </si>
  <si>
    <t>QUOTATION SHEET</t>
  </si>
  <si>
    <t>QUOTATION NO.: GNEEYPH20240513-1</t>
  </si>
  <si>
    <t>DATE: MAY.13TH,2024</t>
  </si>
  <si>
    <t>TO:IBS</t>
  </si>
  <si>
    <t>SR NO.</t>
  </si>
  <si>
    <t>PRODUCT NAME</t>
  </si>
  <si>
    <t xml:space="preserve">SPECIFICATION
(mm)                                                                                    </t>
  </si>
  <si>
    <t>UNIT WEIGHT
(KG/PCS)</t>
  </si>
  <si>
    <t xml:space="preserve">                          QUANTITY                           </t>
  </si>
  <si>
    <t>CIF HAIPHONG, VIETNAM</t>
  </si>
  <si>
    <t>QTY 
(PCS)</t>
  </si>
  <si>
    <t>WEIGHT   
(KG)</t>
  </si>
  <si>
    <r>
      <t>UNIT PRICE</t>
    </r>
    <r>
      <rPr>
        <sz val="9"/>
        <rFont val="宋体"/>
        <charset val="134"/>
      </rPr>
      <t>（</t>
    </r>
    <r>
      <rPr>
        <sz val="9"/>
        <rFont val="Arial"/>
        <family val="2"/>
      </rPr>
      <t>USD/KG)</t>
    </r>
  </si>
  <si>
    <t>AMOUNT            (USD)</t>
  </si>
  <si>
    <t xml:space="preserve">lead time </t>
  </si>
  <si>
    <t>HARDOX 450 PLATE</t>
  </si>
  <si>
    <t>6*1500*6000</t>
  </si>
  <si>
    <t>20days</t>
  </si>
  <si>
    <t>Q235B PLATE</t>
  </si>
  <si>
    <t>Q355B PLATE</t>
  </si>
  <si>
    <t>8*1500*6000</t>
  </si>
  <si>
    <t>8*2000*12000</t>
  </si>
  <si>
    <t>10*1500*6000</t>
  </si>
  <si>
    <t>10*2000*10000</t>
  </si>
  <si>
    <t>NM400 PLATE</t>
  </si>
  <si>
    <t>12*2000*12000</t>
  </si>
  <si>
    <t>45days</t>
  </si>
  <si>
    <t>HARDOX 500 PLATE</t>
  </si>
  <si>
    <t>16*2000*8000</t>
  </si>
  <si>
    <t>Q355 H BEAM</t>
  </si>
  <si>
    <t>200*200*8*12*12000</t>
  </si>
  <si>
    <t>250*250*9*14*12000</t>
  </si>
  <si>
    <t>Q235B RHS</t>
  </si>
  <si>
    <t>150*100*6*12000</t>
  </si>
  <si>
    <t>200*100*6*6000</t>
  </si>
  <si>
    <t>Q235B SHS</t>
  </si>
  <si>
    <t>200*200*10*6000</t>
  </si>
  <si>
    <t>Q355B SHS</t>
  </si>
  <si>
    <t>200*200*8*12000</t>
  </si>
  <si>
    <t>300*300*6*6000</t>
  </si>
  <si>
    <t>AMOUNT</t>
  </si>
  <si>
    <t>SPECIFICATION:</t>
  </si>
  <si>
    <t>1. SURFACE:</t>
  </si>
  <si>
    <t>SAFETY</t>
  </si>
  <si>
    <t>2. PACKAGE:</t>
  </si>
  <si>
    <t>SEA WORTHY PACKING</t>
  </si>
  <si>
    <t>3. QUALITY STANDARD OF MATERIAL:</t>
  </si>
  <si>
    <t>ACCORDANCE WITH ABOVE SPECIFICATION.</t>
  </si>
  <si>
    <t xml:space="preserve">TERMS: </t>
  </si>
  <si>
    <t>1. INSPECTION:</t>
  </si>
  <si>
    <t>MILL QUALITY TEST.(ORIGINAL MTC WILL BE PROVIDED.)</t>
  </si>
  <si>
    <t>2. TOLERANCE OF AMOUNT:</t>
  </si>
  <si>
    <t>QUANTITY AND AMOUNT ARE ALLOWED MORE OR LESS 10%.</t>
  </si>
  <si>
    <t>3.TERMS OF PAYMENT:</t>
  </si>
  <si>
    <t>100% LC AT SIGHT.</t>
  </si>
  <si>
    <t>4. TIME OF DELIVERY:</t>
  </si>
  <si>
    <t>5. PORT OF LOADING:</t>
  </si>
  <si>
    <t>ANY PORT,CHINA</t>
  </si>
  <si>
    <t xml:space="preserve">6. PORT OF DESTINATION: </t>
  </si>
  <si>
    <t>HAIPHONG,VIETNAM</t>
  </si>
  <si>
    <t xml:space="preserve">7. TRANSPORTATION: </t>
  </si>
  <si>
    <t>CONTAINER</t>
  </si>
  <si>
    <t>8. VALID PERIOD OF PRICE:</t>
  </si>
  <si>
    <t>5DAYS</t>
  </si>
  <si>
    <t>9. ORIGIN OF GOODS:</t>
  </si>
  <si>
    <t>CHINA.</t>
  </si>
  <si>
    <t>10.NOTE</t>
  </si>
  <si>
    <t>1. ABOVE PRICE IS BASED ON FINAL WEIGHT</t>
  </si>
  <si>
    <t>2. ABOVE PRICE DOES NOT CONTAIN THIRD PARTY INSPECTION FEE.</t>
  </si>
  <si>
    <t>BANK INFORMATION:</t>
  </si>
  <si>
    <t>BENIFICIARY COMPANY:</t>
  </si>
  <si>
    <t>COMPANY ADDRESS:</t>
  </si>
  <si>
    <t>BENIFICIARY BANK:</t>
  </si>
  <si>
    <t xml:space="preserve">ZHEJIANG CHOUZHOU COMMERCIAL BANK </t>
  </si>
  <si>
    <t>BANK ADDRESS:</t>
  </si>
  <si>
    <t>YIWU LEYUAN EAST JIANGBIN ROAD YIWU CITY ZHEJIANG PROVINCE CHINA</t>
  </si>
  <si>
    <t>SWIFT NO.:</t>
  </si>
  <si>
    <t>CZCBCN2X</t>
  </si>
  <si>
    <t>ACCOUNT NUMBER:</t>
  </si>
  <si>
    <t>NRA15628142010500008718</t>
  </si>
  <si>
    <t>12*1500*4250</t>
  </si>
  <si>
    <t>6*2000*6000</t>
  </si>
  <si>
    <t>12*1500*3700</t>
  </si>
  <si>
    <t>16*2000*6000</t>
  </si>
  <si>
    <t>20DAYS AFTER ORIGINAL LC</t>
  </si>
  <si>
    <t>GNEEYPH20240513-1</t>
  </si>
  <si>
    <t>QUOTATION NO.: GNEEYPH20240527-1</t>
  </si>
  <si>
    <t>DATE: MAY.27TH,2024</t>
  </si>
  <si>
    <t>FOB CHINA</t>
  </si>
  <si>
    <t>22*2000*6000</t>
  </si>
  <si>
    <t>SA240-304 PLATE</t>
  </si>
  <si>
    <t>2*1219*2438</t>
  </si>
  <si>
    <t>SUS 304 ROUND BAR</t>
  </si>
  <si>
    <t>40*6000</t>
  </si>
  <si>
    <t>Q235B PIPE</t>
  </si>
  <si>
    <t>102*6*6000</t>
  </si>
  <si>
    <t>108*5*6000</t>
  </si>
  <si>
    <t>121*5*6000</t>
  </si>
  <si>
    <t>140*6*6000</t>
  </si>
  <si>
    <t>168*8*6000</t>
  </si>
  <si>
    <t>194*8*6000</t>
  </si>
  <si>
    <t>245*10*12000</t>
  </si>
  <si>
    <t>32*4*6000</t>
  </si>
  <si>
    <t>60*3.5*6000</t>
  </si>
  <si>
    <t>60*6*6000</t>
  </si>
  <si>
    <t>76*5*6000</t>
  </si>
  <si>
    <t>Số lượng (m/m2)</t>
  </si>
  <si>
    <t>Số lượng cần
(M/M2)</t>
  </si>
  <si>
    <t>Weight/K.Lượng (Kg)</t>
  </si>
  <si>
    <t>Q.Ty/S.Lượng
(M/M2/Set)</t>
  </si>
  <si>
    <t>Đã nghiệm thu (Kg)</t>
  </si>
  <si>
    <t>Ngày nghiệm thu ACC</t>
  </si>
  <si>
    <t>Packing Material / Vật tư kiện</t>
  </si>
  <si>
    <t>Khối lượng phải mua còn lại theo PR/ total order from PR</t>
  </si>
  <si>
    <t>Khối lượng phải mua còn lại/ total order</t>
  </si>
  <si>
    <t>Chi tiết vật liệu</t>
  </si>
  <si>
    <t>ĐVT</t>
  </si>
  <si>
    <t>Định
mức</t>
  </si>
  <si>
    <t>Số lượng</t>
  </si>
  <si>
    <t xml:space="preserve"> Khối
lượng</t>
  </si>
  <si>
    <t xml:space="preserve"> Đơn giá (VNĐ)</t>
  </si>
  <si>
    <t xml:space="preserve">I </t>
  </si>
  <si>
    <t>DỰ TOÁN</t>
  </si>
  <si>
    <t>Tổng tiền
(VNĐ)</t>
  </si>
  <si>
    <t>Hàng tồn</t>
  </si>
  <si>
    <t>VẬT TƯ OVERSEA</t>
  </si>
  <si>
    <t>STT/ No.</t>
  </si>
  <si>
    <t>Dự án/ Hạng mục/ 
Project/ Items</t>
  </si>
  <si>
    <t>Thiết kế, Dự toán/ Design, Estimation</t>
  </si>
  <si>
    <r>
      <rPr>
        <b/>
        <sz val="12"/>
        <color theme="1"/>
        <rFont val="Times New Roman"/>
        <family val="1"/>
      </rPr>
      <t xml:space="preserve">Mua sắm/ Ordered, Puchased
</t>
    </r>
    <r>
      <rPr>
        <b/>
        <sz val="12"/>
        <color rgb="FFFF0000"/>
        <rFont val="Times New Roman"/>
        <family val="1"/>
      </rPr>
      <t>(Đến hiện tại/ Up to now)</t>
    </r>
  </si>
  <si>
    <t>Chênh lệch/ Diff. (VND)</t>
  </si>
  <si>
    <t>Ghi chú/ Remarks</t>
  </si>
  <si>
    <t>Hàng mua thêm</t>
  </si>
  <si>
    <t>Khối lượng/ Weight (Kg)</t>
  </si>
  <si>
    <r>
      <rPr>
        <b/>
        <sz val="12"/>
        <color theme="1"/>
        <rFont val="Times New Roman"/>
        <family val="1"/>
      </rPr>
      <t xml:space="preserve">Số lượng/ Q'ty
</t>
    </r>
    <r>
      <rPr>
        <b/>
        <sz val="12"/>
        <color rgb="FFFF0000"/>
        <rFont val="Times New Roman"/>
        <family val="1"/>
      </rPr>
      <t>(M/M2//PSC)</t>
    </r>
  </si>
  <si>
    <t>Tổng Giá trị/ Total Cost
(VND)</t>
  </si>
  <si>
    <r>
      <t xml:space="preserve">Khối lượng/ Weight (Kg/N/A)
</t>
    </r>
    <r>
      <rPr>
        <b/>
        <sz val="12"/>
        <color rgb="FFFF0000"/>
        <rFont val="Times New Roman"/>
        <family val="1"/>
      </rPr>
      <t>Materials available at the factory</t>
    </r>
  </si>
  <si>
    <r>
      <rPr>
        <b/>
        <sz val="12"/>
        <color theme="1"/>
        <rFont val="Times New Roman"/>
        <family val="1"/>
      </rPr>
      <t xml:space="preserve">Số lượng/ Q'ty
</t>
    </r>
    <r>
      <rPr>
        <b/>
        <sz val="12"/>
        <color rgb="FFFF0000"/>
        <rFont val="Times New Roman"/>
        <family val="1"/>
      </rPr>
      <t>(M/M2/PSC)
Materials available at the factory</t>
    </r>
  </si>
  <si>
    <t>Tổng Giá trị mua thêm/ Total Cost
(VND)</t>
  </si>
  <si>
    <t>I97-VTC01-001</t>
  </si>
  <si>
    <t>Thép hình C</t>
  </si>
  <si>
    <t>C100X50X5X7.5-12000L</t>
  </si>
  <si>
    <t>I97-VTC01-002</t>
  </si>
  <si>
    <t>I97-VTC01-003</t>
  </si>
  <si>
    <t>I97-VTC01-004</t>
  </si>
  <si>
    <t>Thép ống</t>
  </si>
  <si>
    <t>CHS33.7X2.6-6000L</t>
  </si>
  <si>
    <t>I97-VTC01-005</t>
  </si>
  <si>
    <t>CHS42.4X4-6000L</t>
  </si>
  <si>
    <t>I97-VTC01-006</t>
  </si>
  <si>
    <t>CHS48.3X3.7-6000L</t>
  </si>
  <si>
    <t>I97-VTC01-007</t>
  </si>
  <si>
    <t>CHS50X3.5-6000L</t>
  </si>
  <si>
    <t>I97-VTC01-008</t>
  </si>
  <si>
    <t>elbow</t>
  </si>
  <si>
    <t>ELBOW 42.4x4-90 độ LONG-DIN2605-TYPE3</t>
  </si>
  <si>
    <t>I97-VTC01-009</t>
  </si>
  <si>
    <t>ELBOW 48.3X4-45 độ LONG-DIN2605-TYPE3</t>
  </si>
  <si>
    <t>I97-VTC01-010</t>
  </si>
  <si>
    <t>ELBOW 48.3X4-90 độ LONG-DIN2605-TYPE3</t>
  </si>
  <si>
    <t>I97-VTC01-011</t>
  </si>
  <si>
    <t>thép hình H</t>
  </si>
  <si>
    <t>H100X100X6X8-12000L</t>
  </si>
  <si>
    <t>I97-VTC01-012</t>
  </si>
  <si>
    <t>H194X150X6X9-6000L</t>
  </si>
  <si>
    <t>I97-VTC01-013</t>
  </si>
  <si>
    <t>H300X300X10X15-12000L</t>
  </si>
  <si>
    <t>I97-VTC01-014</t>
  </si>
  <si>
    <t>thép hình L</t>
  </si>
  <si>
    <t>L150X100X10-12000L</t>
  </si>
  <si>
    <t>I97-VTC01-015</t>
  </si>
  <si>
    <t>L150X150X10-6000L</t>
  </si>
  <si>
    <t>I97-VTC01-016</t>
  </si>
  <si>
    <t>L50X30X5-6000L</t>
  </si>
  <si>
    <t>I97-VTC01-017</t>
  </si>
  <si>
    <t>L50X50X5-6000L</t>
  </si>
  <si>
    <t>I97-VTC01-018</t>
  </si>
  <si>
    <t>L60X40X5-6000L</t>
  </si>
  <si>
    <t>I97-VTC01-019</t>
  </si>
  <si>
    <t>I97-VTC01-020</t>
  </si>
  <si>
    <t>L70X70X7-6000L</t>
  </si>
  <si>
    <t>I97-VTC01-021</t>
  </si>
  <si>
    <t>L75X50X7-6000L</t>
  </si>
  <si>
    <t>I97-VTC01-022</t>
  </si>
  <si>
    <t>L90X90X10-2000L</t>
  </si>
  <si>
    <t>I97-VTC01-023</t>
  </si>
  <si>
    <t>thép tròn</t>
  </si>
  <si>
    <t>RB12-6000L</t>
  </si>
  <si>
    <t>I97-VTC01-024</t>
  </si>
  <si>
    <t>RB20-6000L</t>
  </si>
  <si>
    <t>I97-VTC01-025</t>
  </si>
  <si>
    <t>tôn tấm</t>
  </si>
  <si>
    <t>PL1X1250X2500</t>
  </si>
  <si>
    <t>I97-VTC01-026</t>
  </si>
  <si>
    <t>PL1.5X1250X2500</t>
  </si>
  <si>
    <t>I97-VTC01-027</t>
  </si>
  <si>
    <t>PL2X1250X2500</t>
  </si>
  <si>
    <t>I97-VTC01-028</t>
  </si>
  <si>
    <t>I97-VTC01-029</t>
  </si>
  <si>
    <t>PL4X1500X6000</t>
  </si>
  <si>
    <t>I97-VTC01-030</t>
  </si>
  <si>
    <t>PL5X1500X6000</t>
  </si>
  <si>
    <t>I97-VTC01-031</t>
  </si>
  <si>
    <t>PL6X1500X6000</t>
  </si>
  <si>
    <t>I97-VTC01-032</t>
  </si>
  <si>
    <t>PL8X1500X6000</t>
  </si>
  <si>
    <t>I97-VTC01-033</t>
  </si>
  <si>
    <t>PL10X1500X6000</t>
  </si>
  <si>
    <t>I97-VTC01-034</t>
  </si>
  <si>
    <t>PL12X1500X2000</t>
  </si>
  <si>
    <t>I97-VTC01-035</t>
  </si>
  <si>
    <t>PL15X1500X2000</t>
  </si>
  <si>
    <t>I97-VTC01-036</t>
  </si>
  <si>
    <t>PL25X2000X1000</t>
  </si>
  <si>
    <t>I97-VTC01-037</t>
  </si>
  <si>
    <t>PL50X2000X3800</t>
  </si>
  <si>
    <t>I97-VTC01-038</t>
  </si>
  <si>
    <t>bậc thang</t>
  </si>
  <si>
    <t>LADDER RUNG LSP25-457L</t>
  </si>
  <si>
    <t>I97-VTC01-039</t>
  </si>
  <si>
    <t>LADDER RUNG LSP25-560L</t>
  </si>
  <si>
    <t>VTC02</t>
  </si>
  <si>
    <t>Main-Material /  Vật tư chính thép trắng</t>
  </si>
  <si>
    <t>VTC03</t>
  </si>
  <si>
    <t>Gratting-Material /  Vật tư gratting</t>
  </si>
  <si>
    <t>I97-VTC03-001</t>
  </si>
  <si>
    <t>gratting mạ kẽm nóng-bản vẽ</t>
  </si>
  <si>
    <t>GRATTING 30x3</t>
  </si>
  <si>
    <t>SS400-HDG</t>
  </si>
  <si>
    <t>I97-VTC03-002</t>
  </si>
  <si>
    <t>kẹp sàn</t>
  </si>
  <si>
    <t>CLAMPS - GRATINGS</t>
  </si>
  <si>
    <t>STEEL-GALV</t>
  </si>
  <si>
    <t>bộ</t>
  </si>
  <si>
    <t>VTC04</t>
  </si>
  <si>
    <t>Insulation-Material /  Vật tư bảo ôn</t>
  </si>
  <si>
    <t>I97-VTC04-001</t>
  </si>
  <si>
    <t>bông khoáng</t>
  </si>
  <si>
    <t>Mineral wool-100kg/m3</t>
  </si>
  <si>
    <t>VTC01</t>
  </si>
  <si>
    <t>Main-Material /  Vật tư chính thép đen</t>
  </si>
  <si>
    <t>VPK</t>
  </si>
  <si>
    <t>Bolt-Material /  Vật tư bulong, phụ kiện</t>
  </si>
  <si>
    <t>Tên dự án/ Project no.:25-WNC-I-097</t>
  </si>
  <si>
    <t>I97-VPK-001</t>
  </si>
  <si>
    <t>tai cẩu</t>
  </si>
  <si>
    <t>PSA-INOX-STAR-EYE BOLT-M12x18-7997097</t>
  </si>
  <si>
    <t>STAILESS STELL 1.4462(AISI318L)</t>
  </si>
  <si>
    <t>I97-VPK-002</t>
  </si>
  <si>
    <t>vít tự khoan-mạ kẽm</t>
  </si>
  <si>
    <t>self-drilling cladding screw 5.5x38</t>
  </si>
  <si>
    <t>I97-VPK-003</t>
  </si>
  <si>
    <t>nut</t>
  </si>
  <si>
    <t>DIN562</t>
  </si>
  <si>
    <t>I97-VPK-004</t>
  </si>
  <si>
    <t>tăng đơ</t>
  </si>
  <si>
    <t>I97-VPK-005</t>
  </si>
  <si>
    <t>anchor bolt</t>
  </si>
  <si>
    <t>Anchor: HST3-R-M16x170-8.8-Hef = 130mm(1B+2N+1W)</t>
  </si>
  <si>
    <t>I97-VPK-006</t>
  </si>
  <si>
    <t>bulong</t>
  </si>
  <si>
    <t>BOLT-M12X35-EN14399-4-8.8-HDG</t>
  </si>
  <si>
    <t>EN14399-4-8.8</t>
  </si>
  <si>
    <t>Cái</t>
  </si>
  <si>
    <t>I97-VPK-007</t>
  </si>
  <si>
    <t>BOLT-M12x35-ISO4017-8.8-HDG</t>
  </si>
  <si>
    <t>ISO4017-8.8</t>
  </si>
  <si>
    <t>I97-VPK-008</t>
  </si>
  <si>
    <t>BOLT-M12X40-EN14399-3-8.8-HDG</t>
  </si>
  <si>
    <t>EN14399-3-8.8</t>
  </si>
  <si>
    <t>I97-VPK-009</t>
  </si>
  <si>
    <t>BOLT-M12X40-EN14399-4-10.9-HDG</t>
  </si>
  <si>
    <t>EN14399-4-10.9</t>
  </si>
  <si>
    <t>I97-VPK-010</t>
  </si>
  <si>
    <t>BOLT-M12x40-ISO4017-8.8-HDG</t>
  </si>
  <si>
    <t>I97-VPK-011</t>
  </si>
  <si>
    <t>BOLT-M12x45-ISO4017-8.8-HDG</t>
  </si>
  <si>
    <t>I97-VPK-012</t>
  </si>
  <si>
    <t>BOLT-M12X50-ISO4017-8.8-HDG</t>
  </si>
  <si>
    <t>I97-VPK-013</t>
  </si>
  <si>
    <t>BOLT-M16x40-ISO4017-8.8-HDG</t>
  </si>
  <si>
    <t>I97-VPK-014</t>
  </si>
  <si>
    <t>BOLT-M16x45-ISO4017-8.8-HDG</t>
  </si>
  <si>
    <t>I97-VPK-015</t>
  </si>
  <si>
    <t>BOLT-M16X50-EN14399-3-8.8-HDG</t>
  </si>
  <si>
    <t>I97-VPK-016</t>
  </si>
  <si>
    <t>BOLT-M16x50-ISO4017-8.8-HDG</t>
  </si>
  <si>
    <t>I97-VPK-017</t>
  </si>
  <si>
    <t>BOLT-M16x55-ISO4017-8.8-HDG</t>
  </si>
  <si>
    <t>I97-VPK-018</t>
  </si>
  <si>
    <t>BOLT-M20X60-ISO4017-8.8-HDG</t>
  </si>
  <si>
    <t>I97-VPK-019</t>
  </si>
  <si>
    <t>BOLT-M20X65-ISO4017-8.8-HDG</t>
  </si>
  <si>
    <t>I97-VPK-020</t>
  </si>
  <si>
    <t>BOLT-M20X70-ISO4017-8.8-HDG</t>
  </si>
  <si>
    <t>I97-VPK-021</t>
  </si>
  <si>
    <t>BOLT-M4x20-ISO4017-8.8-HDG</t>
  </si>
  <si>
    <t>I97-VPK-022</t>
  </si>
  <si>
    <t>BOLT-M4x30-ISO4017-8.8-HDG</t>
  </si>
  <si>
    <t>I97-VPK-023</t>
  </si>
  <si>
    <t>BOLT-M6X20-ISO10642-8.8-HDG</t>
  </si>
  <si>
    <t>ISO10642-8.8</t>
  </si>
  <si>
    <t>I97-VPK-024</t>
  </si>
  <si>
    <t>BOLT-M8X20-ISO4017-8.8-HDG</t>
  </si>
  <si>
    <t>I97-VPK-025</t>
  </si>
  <si>
    <t>Weldnut-M12-Din929-8-HDG</t>
  </si>
  <si>
    <t>Din929-8-HDG</t>
  </si>
  <si>
    <t>I97-VPK-026</t>
  </si>
  <si>
    <t>Weldnut-M16-Din929-8-HDG</t>
  </si>
  <si>
    <t>I97-VPK-027</t>
  </si>
  <si>
    <t>NUT-M12-EN14399-3-8-HDG</t>
  </si>
  <si>
    <t>EN14399-3-8</t>
  </si>
  <si>
    <t>I97-VPK-028</t>
  </si>
  <si>
    <t>NUT-M12-EN14399-4-10-HDG</t>
  </si>
  <si>
    <t>EN14399-4-10</t>
  </si>
  <si>
    <t>I97-VPK-029</t>
  </si>
  <si>
    <t>NUT-M12-ISO4034-8-HDG</t>
  </si>
  <si>
    <t>ISO4034-8</t>
  </si>
  <si>
    <t>I97-VPK-030</t>
  </si>
  <si>
    <t>NUT-M12-ISO6925-8-HDG</t>
  </si>
  <si>
    <t>ISO6925-8</t>
  </si>
  <si>
    <t>I97-VPK-031</t>
  </si>
  <si>
    <t>NUT-M16-EN14399-3-8-HDG</t>
  </si>
  <si>
    <t>I97-VPK-032</t>
  </si>
  <si>
    <t>NUT-M16-ISO4032-8-HDG</t>
  </si>
  <si>
    <t>ISO4032-8</t>
  </si>
  <si>
    <t>I97-VPK-033</t>
  </si>
  <si>
    <t>NUT-M20-ISO4032-8-HDG</t>
  </si>
  <si>
    <t>I97-VPK-034</t>
  </si>
  <si>
    <t>NUT-M20-ISO4034-8-HDG</t>
  </si>
  <si>
    <t>I97-VPK-035</t>
  </si>
  <si>
    <t>NUT-M4-ISO6925-8-HDG</t>
  </si>
  <si>
    <t>I97-VPK-036</t>
  </si>
  <si>
    <t>NUT-M6-ISO4034-8-HDG</t>
  </si>
  <si>
    <t>I97-VPK-037</t>
  </si>
  <si>
    <t>NUT-M8-ISO4034-8-HDG</t>
  </si>
  <si>
    <t>I97-VPK-038</t>
  </si>
  <si>
    <t>Washer</t>
  </si>
  <si>
    <t>WASHER-M12-DIN125-200HV-HDG</t>
  </si>
  <si>
    <t>DIN125-200HV-HDG</t>
  </si>
  <si>
    <t>I97-VPK-039</t>
  </si>
  <si>
    <t>WASHER-M12-DIN434-200HV-HDG</t>
  </si>
  <si>
    <t>DIN434-200HV-HDG</t>
  </si>
  <si>
    <t>I97-VPK-040</t>
  </si>
  <si>
    <t>WASHER-M12-EN14399-6-300HV-HDG</t>
  </si>
  <si>
    <t>EN14399-6-300HV-HDG</t>
  </si>
  <si>
    <t>I97-VPK-041</t>
  </si>
  <si>
    <t>WASHER-M12-ISO7089-200HV-HDG</t>
  </si>
  <si>
    <t>ISO7089-200HV-HDG</t>
  </si>
  <si>
    <t>I97-VPK-042</t>
  </si>
  <si>
    <t>WASHER-M16-DIN125-200HV-HDG</t>
  </si>
  <si>
    <t>I97-VPK-043</t>
  </si>
  <si>
    <t>WASHER-M16-EN14399-6-300HV-HDG</t>
  </si>
  <si>
    <t>I97-VPK-044</t>
  </si>
  <si>
    <t>WASHER-M16-ISO7089-200HV-HDG</t>
  </si>
  <si>
    <t>I97-VPK-045</t>
  </si>
  <si>
    <t>WASHER-M20-DIN434-200HV-HDG</t>
  </si>
  <si>
    <t>I97-VPK-046</t>
  </si>
  <si>
    <t>WASHER-M20-ISO7089-200HV-HDG</t>
  </si>
  <si>
    <t>I97-VPK-047</t>
  </si>
  <si>
    <t>WASHER-M4-ISO7089-200HV-HDG</t>
  </si>
  <si>
    <t>I97-VPK-048</t>
  </si>
  <si>
    <t>WASHER-M6-ISO7092-200HV-HDG</t>
  </si>
  <si>
    <t>ISO7092-200HV-HDG</t>
  </si>
  <si>
    <t>I97-VPK-049</t>
  </si>
  <si>
    <t>WASHER-M8-ISO7089-200HV-HDG</t>
  </si>
  <si>
    <t>VTK</t>
  </si>
  <si>
    <t>Current Ordered/Dự trù lần 0
(Ngày 16/8/2025)</t>
  </si>
  <si>
    <t xml:space="preserve">Thép U100x50x5x7.5x12000 </t>
  </si>
  <si>
    <t xml:space="preserve">Thép H100x100x6x8x12000 </t>
  </si>
  <si>
    <t xml:space="preserve">Thép I194x150x6x9x12000 </t>
  </si>
  <si>
    <t>Thép H300x300x10x15x12000</t>
  </si>
  <si>
    <t>Thép góc V150x150x10x12000</t>
  </si>
  <si>
    <t>Thép góc V50x50x5x6000</t>
  </si>
  <si>
    <t>Thép góc V70x70x7x6000</t>
  </si>
  <si>
    <t>Thép góc V75x75x7x6000</t>
  </si>
  <si>
    <t>Thép tròn trơn phi 20x6000</t>
  </si>
  <si>
    <t xml:space="preserve">Thép tròn trơn phi 12x6000 </t>
  </si>
  <si>
    <t>Xin chuyển đổi</t>
  </si>
  <si>
    <t>APEC</t>
  </si>
  <si>
    <t>Pl16x2m</t>
  </si>
  <si>
    <t>Khổ 2m</t>
  </si>
  <si>
    <t>Đã đặt hàng</t>
  </si>
  <si>
    <t>Thép góc V63x63x8x6000</t>
  </si>
  <si>
    <t>Tam Đa</t>
  </si>
  <si>
    <t>Thép U100x50x5x7.5x12000  = 9 Tấm/ Cây</t>
  </si>
  <si>
    <t>Thép U125x65x6x8x12000  = 28 Tấm/ Cây</t>
  </si>
  <si>
    <t>Thép U200x90x8x13.5x12000 = 6 Tấm/ Cây</t>
  </si>
  <si>
    <t>Thép H100x100x6x8x12000  = 1 Tấm/ Cây</t>
  </si>
  <si>
    <t>Thép I194x150x6x9x12000  = 1 Tấm/ Cây</t>
  </si>
  <si>
    <t>Thép H300x300x10x15x12000 = 6 Tấm/ Cây</t>
  </si>
  <si>
    <t>Thép góc V150x150x10x12000 = 3 Tấm/ Cây</t>
  </si>
  <si>
    <t>Thép góc V150x150x10x12000 = 1 Tấm/ Cây</t>
  </si>
  <si>
    <t>Thép góc V50x50x5x6000 = 3 Tấm/ Cây</t>
  </si>
  <si>
    <t>Thép góc V50x50x5x6000 = 4 Tấm/ Cây</t>
  </si>
  <si>
    <t>Thép góc V70x70x7x6000 = 4 Tấm/ Cây</t>
  </si>
  <si>
    <t>Thép góc V75x75x7x6000 = 3 Tấm/ Cây</t>
  </si>
  <si>
    <t>Thép tròn trơn phi 12x6000  = 3 Tấm/ Cây</t>
  </si>
  <si>
    <t>SS400/CB240</t>
  </si>
  <si>
    <t>Thép tròn trơn phi 20x6000 = 2 Tấm/ Cây</t>
  </si>
  <si>
    <t>Thép góc V63x63x5x6000   = 1 tờ SS400</t>
  </si>
  <si>
    <t>PL4x2000x12000  = 2 tờ SS400</t>
  </si>
  <si>
    <t>Q235B/SS400</t>
  </si>
  <si>
    <t>PL5x1500x6000  = 1 tờ SS400</t>
  </si>
  <si>
    <t xml:space="preserve">PL6x1500x6000 = 1 tờ SS400  </t>
  </si>
  <si>
    <t>PL8x2000x4500   = 1 tờ SS400</t>
  </si>
  <si>
    <t>PL10x1500x6000   = 1 tờ SS400</t>
  </si>
  <si>
    <t>I97-VPK-050</t>
  </si>
  <si>
    <t>WASHER-M10-DIN125-200HV-HDG</t>
  </si>
  <si>
    <t>I97-VPK-051</t>
  </si>
  <si>
    <t>BOLT-M10X45-DIN933-8.8-HDG</t>
  </si>
  <si>
    <t>DIN933-8.8-HDG</t>
  </si>
  <si>
    <t>I97-VPK-052</t>
  </si>
  <si>
    <t>NUT-M10-DIN934-8-HDG</t>
  </si>
  <si>
    <t>DIN934-8-HDG</t>
  </si>
  <si>
    <t>I97-VPK-053</t>
  </si>
  <si>
    <t>BOLT-M12X45-EN14399-4-10.9-HDG</t>
  </si>
  <si>
    <t>EN14399-4-10.9-HDG</t>
  </si>
  <si>
    <t>I97-VPK-054</t>
  </si>
  <si>
    <t>BOLT-M6x25-ISO10642-8.8-HDG</t>
  </si>
  <si>
    <t>I97-VPK-055</t>
  </si>
  <si>
    <t>BOLT-M6x35-ISO4017-8.8-HDG</t>
  </si>
  <si>
    <t>I97-VPK-056</t>
  </si>
  <si>
    <t>NUT-M12-ISO4032-8-HDG</t>
  </si>
  <si>
    <t>I97-VPK-057</t>
  </si>
  <si>
    <t>NUT-M6-ISO4032-8-HDG</t>
  </si>
  <si>
    <t>I97-VPK-058</t>
  </si>
  <si>
    <t>NUT-M6-ISO6925-8-HDG</t>
  </si>
  <si>
    <t>I97-VPK-059</t>
  </si>
  <si>
    <t>WASHER-M6-ISO7089-200HV-HDG</t>
  </si>
  <si>
    <t>Current Ordered/Dự trù lần 1
(Ngày 26/8/2025)</t>
  </si>
  <si>
    <t>REV01-KHÁCH HÀNG CẤP</t>
  </si>
  <si>
    <t>REV01-KHÁCH HÀNG REV</t>
  </si>
  <si>
    <t>Vít 5.5x38</t>
  </si>
  <si>
    <t>500h</t>
  </si>
  <si>
    <t>Ecu vuông M8</t>
  </si>
  <si>
    <t>HDG</t>
  </si>
  <si>
    <t>Tăng đơ 12</t>
  </si>
  <si>
    <t>Bulong M12x35 Gr10.9</t>
  </si>
  <si>
    <t>EN14399-4-GR10.9 HDG</t>
  </si>
  <si>
    <t>Bulong M12x40</t>
  </si>
  <si>
    <t>Gr 8.8 ISO 4017 HDG</t>
  </si>
  <si>
    <t>Bulong M12x40 Gr10.9</t>
  </si>
  <si>
    <t>Bulong M12x50</t>
  </si>
  <si>
    <t>Bulong M16x40</t>
  </si>
  <si>
    <t>Bulong M16x50</t>
  </si>
  <si>
    <t>Bulong M16x50 Gr10.9</t>
  </si>
  <si>
    <t>Bulong M16x60</t>
  </si>
  <si>
    <t>Bulong M20x60</t>
  </si>
  <si>
    <t>Bulong M20x70</t>
  </si>
  <si>
    <t>Bulong M6x20</t>
  </si>
  <si>
    <t>Gr 8.8 DIN 7991 GEOMET</t>
  </si>
  <si>
    <t>Bulong M8x20</t>
  </si>
  <si>
    <t>Ecu hàn M12</t>
  </si>
  <si>
    <t>DIN 929 - Carbon steel</t>
  </si>
  <si>
    <t>Ecu hàn M16</t>
  </si>
  <si>
    <t>Ecu M12 Gr 10</t>
  </si>
  <si>
    <t>EN14399-5 Gr 10 HDG</t>
  </si>
  <si>
    <t>Ecu M12</t>
  </si>
  <si>
    <t>Gr 8 ISO 4032 HDG</t>
  </si>
  <si>
    <t>Ecu M16 Gr 10</t>
  </si>
  <si>
    <t>Ecu M16</t>
  </si>
  <si>
    <t>Ecu M20</t>
  </si>
  <si>
    <t>Ecu M6</t>
  </si>
  <si>
    <t>Gr 8 ISO 4032 GEOMET</t>
  </si>
  <si>
    <t>Ecu M8</t>
  </si>
  <si>
    <t>Vòng đệm phẳng M12</t>
  </si>
  <si>
    <t>200HV ISO 7089 HDG</t>
  </si>
  <si>
    <t>Vòng đệm vuông vát M12</t>
  </si>
  <si>
    <t>140HV DIN 434 HDG</t>
  </si>
  <si>
    <t>Vòng đệm phẳng M12 300HV</t>
  </si>
  <si>
    <t>Vòng đệm phẳng M16</t>
  </si>
  <si>
    <t>Vòng đệm phẳng M16 300HV</t>
  </si>
  <si>
    <t>Vòng đệm vuông vát M20</t>
  </si>
  <si>
    <t>Vòng đệm phẳng M20</t>
  </si>
  <si>
    <t>Vòng đệm phẳng rộng M6</t>
  </si>
  <si>
    <t>200HV DIN 9021 GEOMET</t>
  </si>
  <si>
    <t>Vòng đệm phẳng M8</t>
  </si>
  <si>
    <t>Vòng đệm phẳng M10</t>
  </si>
  <si>
    <t>Bulong M10x50</t>
  </si>
  <si>
    <t>Ecu M10</t>
  </si>
  <si>
    <t>Bulong M12x45 Gr10.9</t>
  </si>
  <si>
    <t>Bulong LGC ĐB M6x25</t>
  </si>
  <si>
    <t>DIN 7991 Gr 8.8/ GR 10.9 Geomet</t>
  </si>
  <si>
    <t>Bulong LGC ĐB M6x35</t>
  </si>
  <si>
    <t>Gr 8.8 ISO 4017 Geomet</t>
  </si>
  <si>
    <t>Gr 8 ISO 4032 Geomet</t>
  </si>
  <si>
    <t>Ecu khóa thép M6</t>
  </si>
  <si>
    <t>DIN 980 Geomet</t>
  </si>
  <si>
    <t>Vòng đệm phẳng M6</t>
  </si>
  <si>
    <t>200HV ISO 7089 Geomet</t>
  </si>
  <si>
    <t>VSAN</t>
  </si>
  <si>
    <t>N/A</t>
  </si>
  <si>
    <t>22.08.2025/APEC-IBS</t>
  </si>
  <si>
    <t>Thép tấm 1x1250x2500mm</t>
  </si>
  <si>
    <t>Thép tấm 1.5x1250x2500mm</t>
  </si>
  <si>
    <t>Thép tấm 2x1250x2500mm</t>
  </si>
  <si>
    <t>Thép tấm 3x2000x6000mm</t>
  </si>
  <si>
    <t>Thép tấm 25x2000x12000mm</t>
  </si>
  <si>
    <t>Thép tấm 50x2000x6000mm</t>
  </si>
  <si>
    <t>SPHC/</t>
  </si>
  <si>
    <t>SS400/</t>
  </si>
  <si>
    <t>A36/Q235B</t>
  </si>
  <si>
    <t>Thép V63*63*8*12000</t>
  </si>
  <si>
    <t>290825/2025/NH-IBS</t>
  </si>
  <si>
    <t>Dùng cùng dự án 090</t>
  </si>
  <si>
    <t>hàng tồn</t>
  </si>
  <si>
    <t>TITAN/190</t>
  </si>
  <si>
    <t>Thép ống đen 33,5 x 2,6 x 6.000 mm</t>
  </si>
  <si>
    <t>Thép ống đen 42,2 x 4,0 x 6.000 mm</t>
  </si>
  <si>
    <t>Thép ống đen 48,3 x 3,7 x 6.000 mm</t>
  </si>
  <si>
    <t>Thép ống đen 50,0 x 3,5 x 6.000 mm</t>
  </si>
  <si>
    <t>Báo giá ngày 22/8/2025</t>
  </si>
  <si>
    <t>STK R400</t>
  </si>
  <si>
    <t>Đã mời</t>
  </si>
  <si>
    <t>Bậc thang dập lỗ nổi - thép đen (LSP 25) -L=457 mm</t>
  </si>
  <si>
    <t>Bậc thang dập lỗ nổi - thép đen (LSP 25) -L=560 mm</t>
  </si>
  <si>
    <t>WINWWIN</t>
  </si>
  <si>
    <t>Hàng tận dungj</t>
  </si>
  <si>
    <t>Báo giá ngày 20/8/2025</t>
  </si>
  <si>
    <t>Xalaco</t>
  </si>
  <si>
    <t>I97-VTC01-040</t>
  </si>
  <si>
    <t>thepa hình C</t>
  </si>
  <si>
    <t>C80x45x5.5x7.5-12000L</t>
  </si>
  <si>
    <t>I97-VTC01-041</t>
  </si>
  <si>
    <t>C150X75X6.5X10</t>
  </si>
  <si>
    <t>I97-VTC01-042</t>
  </si>
  <si>
    <t>C180X90X7.5X12.5</t>
  </si>
  <si>
    <t>I97-VTC01-043</t>
  </si>
  <si>
    <t>C200X80X7.5X11</t>
  </si>
  <si>
    <t>I97-VTC01-044</t>
  </si>
  <si>
    <t>C250X90X9X13</t>
  </si>
  <si>
    <t>I97-VTC01-045</t>
  </si>
  <si>
    <t>C300X90X9X13</t>
  </si>
  <si>
    <t>I97-VTC01-046</t>
  </si>
  <si>
    <t>C380X100X10.5X16</t>
  </si>
  <si>
    <t>I97-VTC01-047</t>
  </si>
  <si>
    <t>thép ống</t>
  </si>
  <si>
    <t>CHS114X6</t>
  </si>
  <si>
    <t>I97-VTC01-048</t>
  </si>
  <si>
    <t>CHS42.7X2.3</t>
  </si>
  <si>
    <t>I97-VTC01-049</t>
  </si>
  <si>
    <t>ELBOW 42.4x2.6-90 độ LONG-DIN2605-TYPE3</t>
  </si>
  <si>
    <t>I97-VTC01-050</t>
  </si>
  <si>
    <t>L150X150X19</t>
  </si>
  <si>
    <t>I97-VTC01-051</t>
  </si>
  <si>
    <t>L50X50X6</t>
  </si>
  <si>
    <t>I97-VTC01-052</t>
  </si>
  <si>
    <t>L65X65X5</t>
  </si>
  <si>
    <t>I97-VTC01-053</t>
  </si>
  <si>
    <t>L75X75X6</t>
  </si>
  <si>
    <t>I97-VTC01-054</t>
  </si>
  <si>
    <t>L125X75X10</t>
  </si>
  <si>
    <t>I97-VTC01-055</t>
  </si>
  <si>
    <t>RB139.7</t>
  </si>
  <si>
    <t>I97-VTC01-056</t>
  </si>
  <si>
    <t>RB75</t>
  </si>
  <si>
    <t>I97-VTC01-057</t>
  </si>
  <si>
    <t>thép hộp vuông</t>
  </si>
  <si>
    <t>SHS100X100X6</t>
  </si>
  <si>
    <t>I97-VTC01-058</t>
  </si>
  <si>
    <t>SHS80X80X4.5</t>
  </si>
  <si>
    <t>I97-VTC01-059</t>
  </si>
  <si>
    <t>thép tấm</t>
  </si>
  <si>
    <t>PL4x2000x12000</t>
  </si>
  <si>
    <t>I97-VTC01-060</t>
  </si>
  <si>
    <t>I97-VTC01-061</t>
  </si>
  <si>
    <t>PL16x1500x2000</t>
  </si>
  <si>
    <t>I97-VTC01-062</t>
  </si>
  <si>
    <t>PL20x2000X6000</t>
  </si>
  <si>
    <t>I97-VTC01-063</t>
  </si>
  <si>
    <t>thép vuông</t>
  </si>
  <si>
    <t>SQ63.5X63.5</t>
  </si>
  <si>
    <t>I97-VTC04-002</t>
  </si>
  <si>
    <t>bông khoáng-dạng tấm</t>
  </si>
  <si>
    <t>Mineral Wool 125X600X1200</t>
  </si>
  <si>
    <t>I97-VTC04-003</t>
  </si>
  <si>
    <t>Mineral Wool 80X600X1200</t>
  </si>
  <si>
    <t>I97-VPK-060</t>
  </si>
  <si>
    <t>BOLT-M10X30-ISO4017-8.8-HDG</t>
  </si>
  <si>
    <t>ISO4017-8.8-HDG</t>
  </si>
  <si>
    <t>I97-VPK-061</t>
  </si>
  <si>
    <t>BOLT-M10X40-ISO4017-8.8-HDG</t>
  </si>
  <si>
    <t>I97-VPK-062</t>
  </si>
  <si>
    <t>BOLT-M10X45-ISO4017-8.8-HDG</t>
  </si>
  <si>
    <t>I97-VPK-063</t>
  </si>
  <si>
    <t>BOLT-M10X75-ISO4017-8.8-HDG</t>
  </si>
  <si>
    <t>I97-VPK-064</t>
  </si>
  <si>
    <t>BOLT-M16X120-ISO4017-8.8-HDG</t>
  </si>
  <si>
    <t>I97-VPK-065</t>
  </si>
  <si>
    <t>BOLT-M16X70-ISO4017-8.8-HDG</t>
  </si>
  <si>
    <t>I97-VPK-066</t>
  </si>
  <si>
    <t>BOLT-M16X90-ISO4017-8.8-HDG</t>
  </si>
  <si>
    <t>I97-VPK-067</t>
  </si>
  <si>
    <t>BOLT-M36X90-ISO4017-8.8-HDG</t>
  </si>
  <si>
    <t>I97-VPK-068</t>
  </si>
  <si>
    <t>BOLT-M8X30-ISO4017-8.8-HDG</t>
  </si>
  <si>
    <t>I97-VPK-069</t>
  </si>
  <si>
    <t>THANH REN</t>
  </si>
  <si>
    <t>Threaded rod-M16X270-DIN975-8.8-HDG</t>
  </si>
  <si>
    <t>DIN975-8.8-HDG</t>
  </si>
  <si>
    <t>I97-VPK-070</t>
  </si>
  <si>
    <t>Threaded rod-M16X310-DIN975-8.8-HDG</t>
  </si>
  <si>
    <t>I97-VPK-071</t>
  </si>
  <si>
    <t>Threaded rod-M16X350-DIN975-8.8-HDG</t>
  </si>
  <si>
    <t>I97-VPK-072</t>
  </si>
  <si>
    <t>Threaded rod-M16X380-DIN975-8.8-HDG</t>
  </si>
  <si>
    <t>I97-VPK-073</t>
  </si>
  <si>
    <t>Threaded rod-M16X410-DIN975-8.8-HDG</t>
  </si>
  <si>
    <t>I97-VPK-074</t>
  </si>
  <si>
    <t>Threaded rod-M16X440-DIN975-8.8-HDG</t>
  </si>
  <si>
    <t>I97-VPK-075</t>
  </si>
  <si>
    <t>Threaded rod-M20X110-DIN975-8.8-HDG</t>
  </si>
  <si>
    <t>I97-VPK-076</t>
  </si>
  <si>
    <t>NUT</t>
  </si>
  <si>
    <t>NUT-3/4"-10UNC 2B-A563GRB-HDG</t>
  </si>
  <si>
    <t>A563GRB-HDG</t>
  </si>
  <si>
    <t>I97-VPK-077</t>
  </si>
  <si>
    <t>NUT-M10-DIN929-8-HDG</t>
  </si>
  <si>
    <t>DIN929-8-HDG</t>
  </si>
  <si>
    <t>I97-VPK-078</t>
  </si>
  <si>
    <t>NUT-M10-ISO4032-8-HDG</t>
  </si>
  <si>
    <t>ISO4032-8-HDG</t>
  </si>
  <si>
    <t>I97-VPK-079</t>
  </si>
  <si>
    <t>NUT-M20-DIN929-8-HDG</t>
  </si>
  <si>
    <t>I97-VPK-080</t>
  </si>
  <si>
    <t>NUT-M27-DIN929-8-HDG</t>
  </si>
  <si>
    <t>I97-VPK-081</t>
  </si>
  <si>
    <t>NUT-M8-DIN929-8-HDG</t>
  </si>
  <si>
    <t>I97-VPK-082</t>
  </si>
  <si>
    <t>NUT-M8-ISO4032-8-HDG</t>
  </si>
  <si>
    <t>I97-VPK-083</t>
  </si>
  <si>
    <t>WASHER</t>
  </si>
  <si>
    <t>TAPER WASHER-M10-DIN434-200HV-HDG</t>
  </si>
  <si>
    <t>I97-VPK-084</t>
  </si>
  <si>
    <t>TAPER WASHER-M16-DIN434-200HV-HDG</t>
  </si>
  <si>
    <t>I97-VPK-085</t>
  </si>
  <si>
    <t>TAPER WASHER-M8-DIN434-200HV-HDG</t>
  </si>
  <si>
    <t>I97-VPK-086</t>
  </si>
  <si>
    <t>WASHER-M10-ISO7089-200HV-HDG</t>
  </si>
  <si>
    <t>I97-VPK-087</t>
  </si>
  <si>
    <t>WASHER-M16-ISO7093-200HV-HDG</t>
  </si>
  <si>
    <t>ISO7093-200HV-HDG</t>
  </si>
  <si>
    <t>I97-VPK-088</t>
  </si>
  <si>
    <t>WASHER-M36-ISO7089-200HV-HDG</t>
  </si>
  <si>
    <t>I97-VPK-089</t>
  </si>
  <si>
    <t>SELF TAPPING SCREW-M6.3X38-DIN1479-GALV</t>
  </si>
  <si>
    <t>DIN1479-GALV</t>
  </si>
  <si>
    <t>I97-VPK-090</t>
  </si>
  <si>
    <t>Lifting Eyebolt</t>
  </si>
  <si>
    <t>Lifting Eyebolt-M36-DIN580-GALV</t>
  </si>
  <si>
    <t>DIN580-GALV</t>
  </si>
  <si>
    <t>Current Ordered/Dự trù lần 2
(Ngày 2/10/2025)</t>
  </si>
  <si>
    <t>REV02-IBS REV</t>
  </si>
  <si>
    <t>Thép U125x65x6x8x12000 
thừa chuyển sang dự án 100</t>
  </si>
  <si>
    <t>Thép U200x90x8x13.5x12000
Hàng thiếu dùng dự án 100</t>
  </si>
  <si>
    <t>Khổ 1,5</t>
  </si>
  <si>
    <t>25082025/IBS-XLC</t>
  </si>
  <si>
    <t>Bông khoangs dạng tấm KT 1200x600x100 (mm)
100kg/m3</t>
  </si>
  <si>
    <r>
      <t xml:space="preserve">CHS48.3x3.6-6000L / </t>
    </r>
    <r>
      <rPr>
        <b/>
        <sz val="10.5"/>
        <rFont val="Times New Roman"/>
        <family val="1"/>
      </rPr>
      <t>ASTM-A53-GR.B</t>
    </r>
    <r>
      <rPr>
        <sz val="10.5"/>
        <rFont val="Times New Roman"/>
        <family val="1"/>
      </rPr>
      <t xml:space="preserve">
(Dự án 078 thừa 243m)</t>
    </r>
  </si>
  <si>
    <t>Dùng 3m hàng tồn của 102</t>
  </si>
  <si>
    <t>Xin chuyển bông khoảng dày 50mm và 75mm</t>
  </si>
  <si>
    <t>Current Ordered/Dự trù lần 3
(Ngày 10/10/2025)</t>
  </si>
  <si>
    <t>I97-VPK-091</t>
  </si>
  <si>
    <t>NUT-M24-DIN929-8-HDG</t>
  </si>
  <si>
    <t>REV03-KHÁCH HÀNG CẤP</t>
  </si>
  <si>
    <t>REV03-KHÁCH HÀNG REV</t>
  </si>
  <si>
    <t>Thép</t>
  </si>
  <si>
    <t>SS400/A36</t>
  </si>
  <si>
    <t>Q235B</t>
  </si>
  <si>
    <t>S45C</t>
  </si>
  <si>
    <t>CCS-A</t>
  </si>
  <si>
    <t>?</t>
  </si>
  <si>
    <t>WINWIN</t>
  </si>
  <si>
    <t>Winwin</t>
  </si>
  <si>
    <t>200825/HN-IBS</t>
  </si>
  <si>
    <t>APEC 2</t>
  </si>
  <si>
    <t>03.10.2025/APEC-IBS</t>
  </si>
  <si>
    <t>H100X100X6X8x12000mm = 12 m Cây/ Tấm SS400</t>
  </si>
  <si>
    <t>H300X300X10X15x12000mm = 108 m Cây/ Tấm SS400</t>
  </si>
  <si>
    <t>L50X50x5x6000mm = 18 m Cây/ Tấm SS400</t>
  </si>
  <si>
    <t>L50X50X5x6000mm = 24 m Cây/ Tấm SS400</t>
  </si>
  <si>
    <t>PL1X1250X2500mm = 6.25 m2 Cây/ Tấm SS400</t>
  </si>
  <si>
    <t>PL2X1250X2500mm = 12.5 m2 Cây/ Tấm SS400</t>
  </si>
  <si>
    <t>PL5X1500X6000mm = 36 m2 Cây/ Tấm SS400</t>
  </si>
  <si>
    <t>L75X75x6x6000mm = 42 m Cây/ Tấm SS400</t>
  </si>
  <si>
    <t>D75mm = 12 m Cây/ Tấm SS400</t>
  </si>
  <si>
    <t>PL4x2000x12000 = 648 m2 Cây/ Tấm SS400</t>
  </si>
  <si>
    <t>PL12x2000x12000 = 24 m2 Cây/ Tấm SS400</t>
  </si>
  <si>
    <t>Hàng tồn dự án 078/ Nhập Gnee</t>
  </si>
  <si>
    <t>ELBOW 90˚ LR ( DN32 ) Ø42.2 x 3.56mmB 16.9A234WPB</t>
  </si>
  <si>
    <t>ELBOW 45˚ LR ( DN40 ) Ø48.3 x 3.68mmB 16.9A234WPB</t>
  </si>
  <si>
    <t>ELBOW 90˚ LR ( DN40 ) Ø48.3 x 3.68mmB 16.9A234WPB</t>
  </si>
  <si>
    <t>ELBOW 90˚ LR ( DN32 ) Ø42.2 x 2.6mmEN 10253P 235GH</t>
  </si>
  <si>
    <t>Tổ hợp</t>
  </si>
  <si>
    <t>PL3X1500X6000</t>
  </si>
  <si>
    <t xml:space="preserve"> </t>
  </si>
  <si>
    <t>I97-1010/HN-IBS</t>
  </si>
  <si>
    <t>Mineral wool 100X600x1200</t>
  </si>
  <si>
    <t>Turnbuckle M12 with weld-on ends-DIN1480</t>
  </si>
  <si>
    <t>Square nut-M8-DIN562-HDG</t>
  </si>
  <si>
    <t>Báo giá ngày 9/10/2025</t>
  </si>
  <si>
    <t>EJOT</t>
  </si>
  <si>
    <t>Vít 5.5x35</t>
  </si>
  <si>
    <t>Báo giá ngày 16/10/2025</t>
  </si>
  <si>
    <t>Thép U100x50x5x7.5x12000  = 8 CâySS400</t>
  </si>
  <si>
    <t>Thép U200x90x8x13.5x12000 = 6 CâySS400</t>
  </si>
  <si>
    <t>Thép tròn trơn phi 12x6000 = 4 CâySS400</t>
  </si>
  <si>
    <t>Thép tròn trơn phi 20x6000 = 2 CâySS400</t>
  </si>
  <si>
    <t>Thép tấm 3x1500x6000 = 5 CâySS400</t>
  </si>
  <si>
    <t>Thép tấm 6x1500x6000 = 5 CâySS400</t>
  </si>
  <si>
    <t>Thép tấm 8x1500x6000 = 2 CâySS400</t>
  </si>
  <si>
    <t>Thép tấm 10x1500x6000 = 2 CâySS400</t>
  </si>
  <si>
    <t>Thép U180x75x7x10.5x12000 = 5 CâySS400</t>
  </si>
  <si>
    <t>Thép tấm 16x1500x3000 = 1 CâySS400</t>
  </si>
  <si>
    <t>Thép góc V75x75x7x6000 = 4 Tấm/ Cây</t>
  </si>
  <si>
    <t>I97-VTC01-064</t>
  </si>
  <si>
    <t>PL20x2000X12000</t>
  </si>
  <si>
    <t>I97-VTC03-003</t>
  </si>
  <si>
    <t>GRATTING 25x3X50X50</t>
  </si>
  <si>
    <t>I97-VTC03-004</t>
  </si>
  <si>
    <t>kẹp sàn GRATTING 25</t>
  </si>
  <si>
    <t>CLAMPS - GRATING 25X3X50X50</t>
  </si>
  <si>
    <t>Current Ordered/Dự trù lần 4
(Ngày 18/10/2025)</t>
  </si>
  <si>
    <t>REV04-IBS REV CHUYỂN TỔ HỢP</t>
  </si>
  <si>
    <t>REV4-IBS REV TỔ HỢP L150X19</t>
  </si>
  <si>
    <t>REV04-IBS REV</t>
  </si>
  <si>
    <t>Báo giá ngày 2/10/2025</t>
  </si>
  <si>
    <t>Báo giá ngày 11/09/2025</t>
  </si>
  <si>
    <t>I97-VTC03-001-LIST GRATTING ĐẶT HÀNG</t>
  </si>
  <si>
    <t>No.</t>
  </si>
  <si>
    <t>ITEM</t>
  </si>
  <si>
    <t>GRARTING NAME</t>
  </si>
  <si>
    <t>SỐ LƯỢNG/ 1 UNIT</t>
  </si>
  <si>
    <t>SỐ LƯỢNG BỘ</t>
  </si>
  <si>
    <t>WIDTH(mm)</t>
  </si>
  <si>
    <t>Length(mm)</t>
  </si>
  <si>
    <t>TỔNG SỐ LƯỢNG( TẤM)</t>
  </si>
  <si>
    <t>UNIT WEIGHT(KG)</t>
  </si>
  <si>
    <t>T' WEIGHT(KG)</t>
  </si>
  <si>
    <t>I97-022-130_022</t>
  </si>
  <si>
    <t>I97-022-130_023</t>
  </si>
  <si>
    <t>I97-024-131_9</t>
  </si>
  <si>
    <t>I97-024-131_10</t>
  </si>
  <si>
    <t>I97-024-131_11</t>
  </si>
  <si>
    <t>I97-024-131_12</t>
  </si>
  <si>
    <t>I97-031-110_005</t>
  </si>
  <si>
    <t>I97-031-110_006</t>
  </si>
  <si>
    <t>I97-031-110_007</t>
  </si>
  <si>
    <t>I97-031-110_008</t>
  </si>
  <si>
    <t>I97-031-110_009</t>
  </si>
  <si>
    <t>I97-031-110_010</t>
  </si>
  <si>
    <t>I97-031-110_011</t>
  </si>
  <si>
    <t>I97-031-110_012</t>
  </si>
  <si>
    <t>I97-031-110_013</t>
  </si>
  <si>
    <t>I97-031-110_014</t>
  </si>
  <si>
    <t>I97-031-110_015</t>
  </si>
  <si>
    <t>I97-031-110_037</t>
  </si>
  <si>
    <t>I97-031-110_038</t>
  </si>
  <si>
    <t>I97-031-110_039</t>
  </si>
  <si>
    <t>I97-031-110_040</t>
  </si>
  <si>
    <t>I97-031-110_041</t>
  </si>
  <si>
    <t>I97-031-110_042</t>
  </si>
  <si>
    <t>I97-031-110_043</t>
  </si>
  <si>
    <t>I97-031-110_044</t>
  </si>
  <si>
    <t>I97-031-110_045</t>
  </si>
  <si>
    <t>I97-031-110_046</t>
  </si>
  <si>
    <t>I97-031-110_047</t>
  </si>
  <si>
    <t>Đã về ngày 1710/2025</t>
  </si>
  <si>
    <t>bàn giao 3 tờ sang cho 102</t>
  </si>
  <si>
    <t>I97-VDK-001</t>
  </si>
  <si>
    <t>I97-VDK-002</t>
  </si>
  <si>
    <t>THANH REN-MẠ KẼM ĐIỆN</t>
  </si>
  <si>
    <t>THANH REN M16-DIN975</t>
  </si>
  <si>
    <t>I97-VDK-003</t>
  </si>
  <si>
    <t>NUT-MẠ ĐIỆN</t>
  </si>
  <si>
    <t>NUT M16-DIN934-GR8</t>
  </si>
  <si>
    <t>I97-VDK-004</t>
  </si>
  <si>
    <t>THÙNG GỖ-XEM BẢN VẼ</t>
  </si>
  <si>
    <t>THÙNG GỖ KÍCH THƯỚC TRONG THÙNG 1100X1100X1000</t>
  </si>
  <si>
    <t>gỗ khử trùng-ISPM15</t>
  </si>
  <si>
    <t>I97-VDK-005</t>
  </si>
  <si>
    <t>GỖ THANH</t>
  </si>
  <si>
    <t>GỖ 100X100X2500</t>
  </si>
  <si>
    <t>I97-VDK-006</t>
  </si>
  <si>
    <t>GỖ 100X20X2500</t>
  </si>
  <si>
    <t>I97-VDK-007</t>
  </si>
  <si>
    <t>GỖ 100X50X2500</t>
  </si>
  <si>
    <t>I97-VDK-008</t>
  </si>
  <si>
    <t>đai chằng</t>
  </si>
  <si>
    <t>dây Polyme belt 32</t>
  </si>
  <si>
    <t>Polyme belt 32</t>
  </si>
  <si>
    <t>I97-VDK-009</t>
  </si>
  <si>
    <t>khóa đai</t>
  </si>
  <si>
    <t>Khóa cho dây Polyme belt 32</t>
  </si>
  <si>
    <t>I97-VDK-010</t>
  </si>
  <si>
    <t>dây cáp vải  rộng 50</t>
  </si>
  <si>
    <t>cáp vải rộng 50</t>
  </si>
  <si>
    <t>I97-VDK-011</t>
  </si>
  <si>
    <t>Khóa cho dây cáp vải 50</t>
  </si>
  <si>
    <t>I97-VDK-012</t>
  </si>
  <si>
    <t>tấm nhựa lót kiện</t>
  </si>
  <si>
    <t>nhựa 5x1220x2440</t>
  </si>
  <si>
    <t>nhựa</t>
  </si>
  <si>
    <t>tấm</t>
  </si>
  <si>
    <t>I97-VDK-013</t>
  </si>
  <si>
    <t>cuộn xốp lót kiện</t>
  </si>
  <si>
    <t>cuộn xốp lót</t>
  </si>
  <si>
    <t>cuộn</t>
  </si>
  <si>
    <t>I97-VDK-014</t>
  </si>
  <si>
    <t>ĐINH 15CM</t>
  </si>
  <si>
    <t>THÉP</t>
  </si>
  <si>
    <t>KG</t>
  </si>
  <si>
    <t>I97-VDK-015</t>
  </si>
  <si>
    <t>ĐINH 10CM</t>
  </si>
  <si>
    <t>I97-VDK-016</t>
  </si>
  <si>
    <t>ĐINH 5 CM</t>
  </si>
  <si>
    <t>Current Ordered/Dự trù lần 5
(Ngày 23/10/2025)</t>
  </si>
  <si>
    <t>REV5-IBS REV</t>
  </si>
  <si>
    <t>97.1/HĐKT-2025/IBS-VSAN</t>
  </si>
  <si>
    <t>Thép ống đen 33.700 x 2.600 x 6000.0 mm = 1Cây</t>
  </si>
  <si>
    <t>Thép ống đen 42.200 x 4.00 x 6000.0 mm = 4Cây</t>
  </si>
  <si>
    <t>Thép ống đen 50.00 x 3.500 x 6000.0 mm = 1Cây</t>
  </si>
  <si>
    <t>Thép ống đen 114.00 x 6.00 x 6000.0 mm = 1Cây</t>
  </si>
  <si>
    <t>Thép ống đen 42.700 x 2.300 x 6000.0 mm = 24Cây</t>
  </si>
  <si>
    <t>Thép hộp đen 100 x 100 x 6.00 x 6000.0 mm = 1Cây</t>
  </si>
  <si>
    <t>Thép hộp đen 80 x 80 x 4.500 x 6000.0 mm = 37Cây</t>
  </si>
  <si>
    <t>Báo giá ngày 10/10/2025</t>
  </si>
  <si>
    <t>Đã mời ngày 14/10</t>
  </si>
  <si>
    <t>1510-2025/HĐKT/NH-IBS</t>
  </si>
  <si>
    <t>Thép U125*65*6*8*12000 = 32 Cây</t>
  </si>
  <si>
    <t>Thép V150*150*10*12000 = 5 Cây</t>
  </si>
  <si>
    <t>Thép V63*63*8*12000 = 4 Cây</t>
  </si>
  <si>
    <t>Thép V70*70*7*6000 = 6 Cây</t>
  </si>
  <si>
    <t>Thép U250*90*9*13*12000 = 12 Cây</t>
  </si>
  <si>
    <t>Thép U300*90*9*12*12000 = 7 Cây</t>
  </si>
  <si>
    <t>Thép U380*100*10,5*16*12000 = 6 Cây</t>
  </si>
  <si>
    <t>Thép V50*50*6*6000 = 7 Cây</t>
  </si>
  <si>
    <t>Thép V65*65*5*12000 = 1 Cây</t>
  </si>
  <si>
    <t>Thép V125*125*10*12000 = 3 Cây</t>
  </si>
  <si>
    <t>Hoàng Ha</t>
  </si>
  <si>
    <t>Cắt tôn Pl20 dự án 090</t>
  </si>
  <si>
    <t>Thép U250*90*9*13*12000 = 13 Cây</t>
  </si>
  <si>
    <t>Hoàng Hà</t>
  </si>
  <si>
    <t>APEC3</t>
  </si>
  <si>
    <t>28.10.2025</t>
  </si>
  <si>
    <t>Thép tấm 20x2mx12m</t>
  </si>
  <si>
    <t>A36</t>
  </si>
  <si>
    <t>01/HĐMB-2025/IBS-HH</t>
  </si>
  <si>
    <t xml:space="preserve">3110-2025/HĐKT/NH-IBS </t>
  </si>
  <si>
    <t>Thép U200*80*7,5*11*12000 (26 cây)</t>
  </si>
  <si>
    <r>
      <rPr>
        <b/>
        <sz val="12"/>
        <color theme="1"/>
        <rFont val="Times New Roman"/>
        <family val="1"/>
      </rPr>
      <t xml:space="preserve">CÔNG TY CỔ PHẦN CÔNG NGHIỆP NẶNG IBS </t>
    </r>
    <r>
      <rPr>
        <sz val="12"/>
        <color theme="1"/>
        <rFont val="Times New Roman"/>
        <family val="1"/>
      </rPr>
      <t xml:space="preserve">
IBS HEAVY INDUSTRY JOINT STOCK COMPANY
Add.: KM6, Quốc lộ 5, Phường Hồng Bàng, Thành phố Hải Phòng
</t>
    </r>
  </si>
  <si>
    <t>BẢNG DỰ TOÁN CHI TIẾT VẬT TƯ</t>
  </si>
  <si>
    <t>Mẫu số:  QT30-DT04</t>
  </si>
  <si>
    <t>Nhóm vật tư</t>
  </si>
  <si>
    <t>Mã vật tư</t>
  </si>
  <si>
    <t>Danh mục vật tư</t>
  </si>
  <si>
    <t>Đơn vị tính</t>
  </si>
  <si>
    <t>Mác vật liệu</t>
  </si>
  <si>
    <t>Quy cách</t>
  </si>
  <si>
    <t>Khối lượng/ Số lượng</t>
  </si>
  <si>
    <t>Đơn giá
(vnd)</t>
  </si>
  <si>
    <t>Thành tiền
(vnd)</t>
  </si>
  <si>
    <t>Dài</t>
  </si>
  <si>
    <t>Rộng</t>
  </si>
  <si>
    <t>Dày</t>
  </si>
  <si>
    <t>A</t>
  </si>
  <si>
    <t>VTC</t>
  </si>
  <si>
    <t>Vật tư chính</t>
  </si>
  <si>
    <t>Thép carbon các loại</t>
  </si>
  <si>
    <t>kg</t>
  </si>
  <si>
    <t>VTC0101</t>
  </si>
  <si>
    <t>Thép tấm carbon</t>
  </si>
  <si>
    <t>VTC0102</t>
  </si>
  <si>
    <t>Thép hình carbon</t>
  </si>
  <si>
    <t>VTC0103</t>
  </si>
  <si>
    <t>Thép ống carbon</t>
  </si>
  <si>
    <t>VTC0104</t>
  </si>
  <si>
    <t>Thép carbon khác</t>
  </si>
  <si>
    <t>Thép Hợp kim các loại</t>
  </si>
  <si>
    <t>VTC0201</t>
  </si>
  <si>
    <t>Thép tấm hợp kim</t>
  </si>
  <si>
    <t>VTC0202</t>
  </si>
  <si>
    <t>Thép hình hợp kim</t>
  </si>
  <si>
    <t>VTC0203</t>
  </si>
  <si>
    <t>Thép ống hợp kim</t>
  </si>
  <si>
    <t>VTC0204</t>
  </si>
  <si>
    <t>Thép hợp kim khác</t>
  </si>
  <si>
    <t>Tấm sàn, grating …</t>
  </si>
  <si>
    <t>Vât tư bảo ôn</t>
  </si>
  <si>
    <t>B</t>
  </si>
  <si>
    <t>Vật tư phụ kiện, bu lông…</t>
  </si>
  <si>
    <t>VPK01</t>
  </si>
  <si>
    <t>Phụ kiện</t>
  </si>
  <si>
    <t>VPK02</t>
  </si>
  <si>
    <t>Phụ kiện khác</t>
  </si>
  <si>
    <t>C</t>
  </si>
  <si>
    <t>VDK</t>
  </si>
  <si>
    <t>Vật tư đóng kiện</t>
  </si>
  <si>
    <t>VDK01</t>
  </si>
  <si>
    <t>Thép đen các loại</t>
  </si>
  <si>
    <t>VDK02</t>
  </si>
  <si>
    <t>VDK03</t>
  </si>
  <si>
    <t>Vật tư phụ các loại</t>
  </si>
  <si>
    <t>D</t>
  </si>
  <si>
    <t>VBP</t>
  </si>
  <si>
    <t>Vật tư làm biện pháp</t>
  </si>
  <si>
    <t>VBP01</t>
  </si>
  <si>
    <t>VBP02</t>
  </si>
  <si>
    <t>E</t>
  </si>
  <si>
    <t>VTH</t>
  </si>
  <si>
    <t>Vật tư tiêu hao</t>
  </si>
  <si>
    <t>VTH01</t>
  </si>
  <si>
    <t>Vật tư hàn</t>
  </si>
  <si>
    <t>VTH0101</t>
  </si>
  <si>
    <t>Dây hàn</t>
  </si>
  <si>
    <t>VTH0102</t>
  </si>
  <si>
    <t>Que hàn</t>
  </si>
  <si>
    <t>VTH0103</t>
  </si>
  <si>
    <t>Thuốc hàn</t>
  </si>
  <si>
    <t>VTH02</t>
  </si>
  <si>
    <t>Khí công nghiệp</t>
  </si>
  <si>
    <t>VTH0201</t>
  </si>
  <si>
    <t>Khí Ôxy</t>
  </si>
  <si>
    <t>VTH0202</t>
  </si>
  <si>
    <t>Khí CO2</t>
  </si>
  <si>
    <t>VTH0203</t>
  </si>
  <si>
    <t>Khí Gas</t>
  </si>
  <si>
    <t>VTH0204</t>
  </si>
  <si>
    <t>Khí Argon</t>
  </si>
  <si>
    <t>VTH0205</t>
  </si>
  <si>
    <t>Khí công nghiệp khác</t>
  </si>
  <si>
    <t>VTH03</t>
  </si>
  <si>
    <t>F</t>
  </si>
  <si>
    <t>VLS</t>
  </si>
  <si>
    <t>Vật tư làm sạch và sơn</t>
  </si>
  <si>
    <t>G</t>
  </si>
  <si>
    <t>VTP</t>
  </si>
  <si>
    <t>Vật tư dự phòng</t>
  </si>
  <si>
    <t>TỔNG CỘNG (A+B+C+D)</t>
  </si>
  <si>
    <t>Ngày…...tháng…...năm 2025</t>
  </si>
  <si>
    <t>PHỎNG THƯƠNG MẠI</t>
  </si>
  <si>
    <t>Tổng Giá trị đã mua/ Total Cost
(VND)</t>
  </si>
  <si>
    <t>Đânh giá</t>
  </si>
  <si>
    <t xml:space="preserve">ĐÁNH GIÁ PHẦN VIỆC ĐÃ VƯỢT QUÁ DỰ TOÁN </t>
  </si>
  <si>
    <t>THIẾT KẾ</t>
  </si>
  <si>
    <t>GIÁ TRỊ VƯỢT QUÁ</t>
  </si>
  <si>
    <t>KL</t>
  </si>
  <si>
    <t>Giá trị</t>
  </si>
  <si>
    <t>Giá trị
(Chưa tính VAT)</t>
  </si>
  <si>
    <t>Kg</t>
  </si>
  <si>
    <r>
      <rPr>
        <b/>
        <i/>
        <u/>
        <sz val="11"/>
        <color rgb="FF000000"/>
        <rFont val="Times New Roman"/>
        <family val="1"/>
      </rPr>
      <t>Ý kiến của sale:</t>
    </r>
    <r>
      <rPr>
        <i/>
        <sz val="11"/>
        <color rgb="FF000000"/>
        <rFont val="Times New Roman"/>
        <family val="1"/>
      </rPr>
      <t xml:space="preserve">   
</t>
    </r>
    <r>
      <rPr>
        <b/>
        <i/>
        <sz val="11"/>
        <color rgb="FF000000"/>
        <rFont val="Times New Roman"/>
        <family val="1"/>
      </rPr>
      <t>101,343.39 kg x 20,975 = 2,125,677,643 VNĐ</t>
    </r>
    <r>
      <rPr>
        <i/>
        <sz val="11"/>
        <color rgb="FF000000"/>
        <rFont val="Times New Roman"/>
        <family val="1"/>
      </rPr>
      <t xml:space="preserve">. Tổng giá trị vật tư bao gồm cả tai cẩu = </t>
    </r>
    <r>
      <rPr>
        <b/>
        <i/>
        <sz val="11"/>
        <color rgb="FF000000"/>
        <rFont val="Times New Roman"/>
        <family val="1"/>
      </rPr>
      <t>2,600,957,643 VNĐ</t>
    </r>
    <r>
      <rPr>
        <i/>
        <sz val="11"/>
        <color rgb="FF000000"/>
        <rFont val="Times New Roman"/>
        <family val="1"/>
      </rPr>
      <t>.</t>
    </r>
  </si>
  <si>
    <t>Kết luận:</t>
  </si>
  <si>
    <t>Nguồn Vốn:</t>
  </si>
  <si>
    <t>Ảnh Hưởng:</t>
  </si>
  <si>
    <t>Đề Nghị</t>
  </si>
  <si>
    <t>Cho Mua sắm tiếp theo để đáp ứng tiến độ</t>
  </si>
  <si>
    <t>2110/2025/HĐMB/MSPLUS-IBS</t>
  </si>
  <si>
    <t>Bông đá DRAGON Rock Wool dạng tấm trơn TT 100 kg/m3 (600x1200x100)mm, 1 kiện = 3 tấm</t>
  </si>
  <si>
    <t>Bông đá DRAGON Rock Wool dạng tấm trơn TT 100 kg/m3 (600x1200x75)mm, 1 kiện = 4 tấm</t>
  </si>
  <si>
    <t>Bông đá DRAGON Rock Wool dạng tấm trơn TT 100 kg/m3 (600x1200x80)mm, 1 kiện = 3 tấm</t>
  </si>
  <si>
    <t>Bông đá DRAGON Rock Wool dạng tấm trơn TT 100 kg/m3 (600x1200x50)mm, 1 kiện = 6 tấm</t>
  </si>
  <si>
    <t>CÔNG TY TNHH VSAN / VSAN COMPANY LTD</t>
  </si>
  <si>
    <t>STK: 31092.88888 Ngân hàng TMCP Á Châu (ACB) – CN Duyên Hải.</t>
  </si>
  <si>
    <t xml:space="preserve">Số: </t>
  </si>
  <si>
    <t>97.2VSA2025</t>
  </si>
  <si>
    <t xml:space="preserve">Ngày : </t>
  </si>
  <si>
    <t>07-10-2025</t>
  </si>
  <si>
    <t xml:space="preserve">Địa chỉ:  Số 19/152 Phủ Thượng Đoạn, Phường Ngô Quyền, Thành phố Hải Phòng, Việt Nam. </t>
  </si>
  <si>
    <t>Điện thoại      : (+84) 2256.25.38.39   - Email: vsanfasteners@gmail.com - website: www.vsanvina.com</t>
  </si>
  <si>
    <t>Add: No. 19/152 Phu Thuong Doan, Ngo Quyen Ward, Hai Phong City, Vietnam.</t>
  </si>
  <si>
    <t>Tel: (+84) 2256.25.38.39 - Email: vsanfasteners@gmail.com - website: www.vsanvina.com</t>
  </si>
  <si>
    <t xml:space="preserve">BẢNG BÁO GIÁ </t>
  </si>
  <si>
    <t>Kính gửi: CÔNG TY CỔ PHẦN CÔNG NGHIỆP NẶNG IBS</t>
  </si>
  <si>
    <t>Địa chỉ: Km6, Quốc lộ 5, Phường Hồng Bàng, Thành phố Hải Phòng, Việt Nam.</t>
  </si>
  <si>
    <r>
      <t>ĐT</t>
    </r>
    <r>
      <rPr>
        <b/>
        <sz val="12"/>
        <rFont val="Calibri"/>
        <family val="1"/>
        <scheme val="major"/>
      </rPr>
      <t xml:space="preserve">:    </t>
    </r>
  </si>
  <si>
    <r>
      <t>Fax</t>
    </r>
    <r>
      <rPr>
        <b/>
        <sz val="12"/>
        <rFont val="Calibri"/>
        <family val="1"/>
        <scheme val="major"/>
      </rPr>
      <t xml:space="preserve">:   </t>
    </r>
  </si>
  <si>
    <t xml:space="preserve">          Công ty Chúng tôi xin gửi tới Quý Công ty lời chào trân trọng!</t>
  </si>
  <si>
    <t>Theo nhu cầu của Quý Công ty, chúng tôi xin báo giá hàng như sau:</t>
  </si>
  <si>
    <t>Yêu cầu</t>
  </si>
  <si>
    <t>Đề xuất</t>
  </si>
  <si>
    <t>97.2</t>
  </si>
  <si>
    <t>Item</t>
  </si>
  <si>
    <t>Description/ Chi tiết</t>
  </si>
  <si>
    <t>Mặt hàng</t>
  </si>
  <si>
    <t>Tiêu chuẩn</t>
  </si>
  <si>
    <t>Cấp bền</t>
  </si>
  <si>
    <t>Cấp bền/
lớp mạ/ Vật liệu</t>
  </si>
  <si>
    <t>Đơn giá (VND)</t>
  </si>
  <si>
    <t>Thành tiền (VND)</t>
  </si>
  <si>
    <t>Thuế VAT</t>
  </si>
  <si>
    <t>Tổng</t>
  </si>
  <si>
    <t>% Thuế</t>
  </si>
  <si>
    <t>Ghi chú</t>
  </si>
  <si>
    <t>Số lượng đợt 97.2 chốt</t>
  </si>
  <si>
    <t>Square nut-M8-DIN562</t>
  </si>
  <si>
    <t>TURNBUCKLE M12</t>
  </si>
  <si>
    <t>Bulong M6x35</t>
  </si>
  <si>
    <t>Bulong M10x30</t>
  </si>
  <si>
    <t>Bulong M10x40</t>
  </si>
  <si>
    <t>Bulong M10x80</t>
  </si>
  <si>
    <t>Bulong M16x120</t>
  </si>
  <si>
    <t>Bulong M16x70</t>
  </si>
  <si>
    <t>Bulong M16x90</t>
  </si>
  <si>
    <t>Bulong M36x90</t>
  </si>
  <si>
    <t>Bulong M8x30</t>
  </si>
  <si>
    <t>Geomet</t>
  </si>
  <si>
    <t>Thanh ren M16x270</t>
  </si>
  <si>
    <t>Thanh ren M16x310</t>
  </si>
  <si>
    <t>Thanh ren M16x350</t>
  </si>
  <si>
    <t>Thanh ren M16x380</t>
  </si>
  <si>
    <t>Thanh ren M16x410</t>
  </si>
  <si>
    <t>Thanh ren M16x440</t>
  </si>
  <si>
    <t>Thanh ren M20x110</t>
  </si>
  <si>
    <t>Ecu 3/4''</t>
  </si>
  <si>
    <t>Ecu hàn M10</t>
  </si>
  <si>
    <t>DIN929 -HDG</t>
  </si>
  <si>
    <t>Ecu hàn M20</t>
  </si>
  <si>
    <t>Ecu hàn M27</t>
  </si>
  <si>
    <t>Ecu hàn M8</t>
  </si>
  <si>
    <t>Vòng đệm vuông vát M10</t>
  </si>
  <si>
    <t>Vòng đệm vuông vát M16</t>
  </si>
  <si>
    <t>Vòng đệm vuông vát M8</t>
  </si>
  <si>
    <t>Vòng đệm phẳng M36</t>
  </si>
  <si>
    <t>Cộng</t>
  </si>
  <si>
    <r>
      <t>Ghi chú:</t>
    </r>
    <r>
      <rPr>
        <sz val="12"/>
        <color indexed="8"/>
        <rFont val="Calibri"/>
        <family val="1"/>
        <scheme val="major"/>
      </rPr>
      <t xml:space="preserve"> </t>
    </r>
  </si>
  <si>
    <t>(Giá trị báo giá chưa bao gồm chi phí thí nghiệm hàng hóa )</t>
  </si>
  <si>
    <t>ĐIỀU KIỆN GIAO HÀNG</t>
  </si>
  <si>
    <t>1. Yêu cầu kỹ thuật:</t>
  </si>
  <si>
    <t>Hàng mới 100%.</t>
  </si>
  <si>
    <t>2. Chứng từ:</t>
  </si>
  <si>
    <t>3. Kiểm tra, nghiệm thu:</t>
  </si>
  <si>
    <t>+ Giá chưa bao gồm chi phí thí nghiệm, nghiệm thu.</t>
  </si>
  <si>
    <t>+ Giá trên chưa bao gồm chi phí lưu kho và CP tài chính lưu kho.</t>
  </si>
  <si>
    <t>4. Điều kiện thương mại:</t>
  </si>
  <si>
    <t>- Thời gian giao hàng:</t>
  </si>
  <si>
    <t>Giao hàng trong vòng 35-40 ngày từ ngày tạm ứng đặt hàng. ( không kể ngày lễ và chủ nhật)</t>
  </si>
  <si>
    <t>- Địa điểm giao hàng:</t>
  </si>
  <si>
    <t>Giao tại kho khách hàng tại Hải Phòng</t>
  </si>
  <si>
    <t>- Phương thức giao nhận:</t>
  </si>
  <si>
    <r>
      <rPr>
        <sz val="12"/>
        <rFont val="Calibri"/>
        <family val="1"/>
        <scheme val="major"/>
      </rPr>
      <t>Theo số lượng thực tế</t>
    </r>
  </si>
  <si>
    <t>- Dung sai số lượng:</t>
  </si>
  <si>
    <t>0%</t>
  </si>
  <si>
    <t>- Phương thức ghi hóa đơn:</t>
  </si>
  <si>
    <t>- Đóng gói:</t>
  </si>
  <si>
    <r>
      <rPr>
        <sz val="12"/>
        <rFont val="Calibri"/>
        <family val="1"/>
        <scheme val="major"/>
      </rPr>
      <t>Theo quy cách NCC</t>
    </r>
  </si>
  <si>
    <t>- Marking:</t>
  </si>
  <si>
    <t>- Xuất xứ</t>
  </si>
  <si>
    <t>- Điều kiện thanh toán:</t>
  </si>
  <si>
    <t>+ Khách hàng xác nhận đặt hàng qua mail hoặc gửi ký xác nhận gửi qua các phương tiện khác.</t>
  </si>
  <si>
    <t>+ Thanh toán trong vòng 15 ngày sau khi giao hàng và hồ sơ thanh toán.</t>
  </si>
  <si>
    <t>5. Hiệu lực báo giá:</t>
  </si>
  <si>
    <r>
      <rPr>
        <sz val="12"/>
        <rFont val="Calibri"/>
        <family val="1"/>
        <scheme val="major"/>
      </rPr>
      <t>03 ngày</t>
    </r>
  </si>
  <si>
    <t>Rất mong nhận được đặt hàng của Quý đơn vị trong thời gian sớm nhất.</t>
  </si>
  <si>
    <t>Kính chúc Quý đơn vị luôn thành công và đạt hiệu quả kinh doanh cao nhất.</t>
  </si>
  <si>
    <t xml:space="preserve">XÁC NHẬN BÁO GIÁ              </t>
  </si>
  <si>
    <t xml:space="preserve">CÔNG TY TNHH VSAN </t>
  </si>
  <si>
    <t>(Mail đặt hàng: vsanfasteners@gmail.com)</t>
  </si>
  <si>
    <t>M3</t>
  </si>
  <si>
    <t>Thép U150*75*6.5*10*12000 = 28 Cây</t>
  </si>
  <si>
    <t>M/M2</t>
  </si>
  <si>
    <t>97.3/HĐKT-2025/IBS-VSAN</t>
  </si>
  <si>
    <t>Thanh ren M16x1000</t>
  </si>
  <si>
    <t>Dây polyester 32mm (125m/cuộn)</t>
  </si>
  <si>
    <t>Khóa đai 32mm</t>
  </si>
  <si>
    <t>Dây polyester 50mm (100m/cuộn)</t>
  </si>
  <si>
    <t>Khóa đai 50mm</t>
  </si>
  <si>
    <t>Tấm nhựa xốp PP</t>
  </si>
  <si>
    <t>Màng xốp 3 ly</t>
  </si>
  <si>
    <t>Đinh 150</t>
  </si>
  <si>
    <t>Đinh 100</t>
  </si>
  <si>
    <t>Đinh 50</t>
  </si>
  <si>
    <r>
      <t xml:space="preserve">Mua sắm/ Ordered, Puchased
</t>
    </r>
    <r>
      <rPr>
        <b/>
        <sz val="12"/>
        <color rgb="FFFF0000"/>
        <rFont val="Times New Roman"/>
        <family val="1"/>
      </rPr>
      <t>(Đến hiện tại/ Up to now)</t>
    </r>
  </si>
  <si>
    <t>CỘNG HÒA XÃ HỘI CHỦ NGHĨA VIỆT NAM</t>
  </si>
  <si>
    <r>
      <t xml:space="preserve">       </t>
    </r>
    <r>
      <rPr>
        <b/>
        <u/>
        <sz val="12"/>
        <rFont val="Times New Roman"/>
        <family val="1"/>
      </rPr>
      <t>Độc lập - Tự do - Hạnh phúc</t>
    </r>
  </si>
  <si>
    <t>BIÊN BẢN QUYẾT TOÁN GIÁ TRỊ</t>
  </si>
  <si>
    <t>( V/v:  Cung cấp tấm sàn Grating Mạ Kẽm Nhúng Nóng và phụ kiện)</t>
  </si>
  <si>
    <t>Căn cứ hợp đồng nguyên tắc số:  01/2025-IBSWWHD ký ngày 01 tháng 01 năm 2025, báo giá số 110925 - IBSWWHD và Biên bản giao nhận hàng hóa ngày …... tháng ……. năm 2025 giữa Công ty Cổ phần Công Nghiệp Nặng IBS và Công ty Cổ phần WinWin HD.</t>
  </si>
  <si>
    <t xml:space="preserve">   Hôm nay; ngày ………………….. tại Công ty Cổ phần WinWin HD chúng tôi gồm:</t>
  </si>
  <si>
    <t>Đại diện Bên Mua ( Bên A): CÔNG TY CỔ PHẦN CÔNG NGHIỆP NẶNG IBS</t>
  </si>
  <si>
    <t xml:space="preserve">Ông:  </t>
  </si>
  <si>
    <t>Chức vụ: …………..</t>
  </si>
  <si>
    <t>Chức vụ: ………….</t>
  </si>
  <si>
    <t xml:space="preserve">           Mã số thuế: 0801224033</t>
  </si>
  <si>
    <t>Mã số thuế:</t>
  </si>
  <si>
    <t>0107923145</t>
  </si>
  <si>
    <r>
      <t>Địa chỉ:</t>
    </r>
    <r>
      <rPr>
        <b/>
        <sz val="13"/>
        <color rgb="FF4F81BD"/>
        <rFont val="Times New Roman"/>
        <family val="1"/>
        <charset val="163"/>
      </rPr>
      <t xml:space="preserve"> </t>
    </r>
    <r>
      <rPr>
        <sz val="13"/>
        <rFont val="Times New Roman"/>
        <family val="1"/>
        <charset val="163"/>
      </rPr>
      <t>Km6, Quốc lộ 5, Phường Hồng Bàng, Thành phố Hải Phòng, Việt Nam</t>
    </r>
  </si>
  <si>
    <t>Đại diện Bên Bán ( Bên B): CÔNG TY CỔ PHẦN WINWIN HD</t>
  </si>
  <si>
    <t>Ông: Hoàng Văn Trung</t>
  </si>
  <si>
    <t>Chức vụ: Giám Đốc</t>
  </si>
  <si>
    <t xml:space="preserve">Ông: </t>
  </si>
  <si>
    <t xml:space="preserve">Chức vụ: </t>
  </si>
  <si>
    <t>0801351835</t>
  </si>
  <si>
    <t xml:space="preserve">Tài khoản số: </t>
  </si>
  <si>
    <t>6666836566668</t>
  </si>
  <si>
    <t>Tại Ngân hàng Cổ phần Quân Đội - Chi Nhánh Hải Dương</t>
  </si>
  <si>
    <t>Địa chỉ: Số nhà 10, Ngõ 207 Đường Quang Trung, Phường Thành Đông, Thành Phố Hải Phòng, Việt Nam.</t>
  </si>
  <si>
    <t xml:space="preserve">          Hai bên cùng nhau quyết toán giá trị cung cấp Tấm sàn, Bậc cầu thang (Grating) mạ kẽm nhúng nóng của Công ty Cổ phần Winwin HD thực hiện cho Công ty Cổ phần Công Nghiệp Nặng IBS cụ thể như sau:</t>
  </si>
  <si>
    <t>Khối lượng tổng (Kg/ bộ)</t>
  </si>
  <si>
    <t>Đơn giá (Đ/Kg, bộ)</t>
  </si>
  <si>
    <t>Thành tiền</t>
  </si>
  <si>
    <t>Tấm sàn (Grating): Serrated bearing bar 32x3 -Pitch 34, Cross bar 6x6 - Pitch 38.</t>
  </si>
  <si>
    <t>Kẹp sàn Grating (loại SY)</t>
  </si>
  <si>
    <t>Thuế VAT 10%</t>
  </si>
  <si>
    <t>Tổng tiền</t>
  </si>
  <si>
    <t>Bằng chữ: Một trăm sáu mươi chín triệu không trăm linh tư nghìn đồng chẵn.</t>
  </si>
  <si>
    <t xml:space="preserve">      Biên bản được lập thành 04 bản, mỗi bên giữ 02 bản làm cơ sở thanh quyết toán.</t>
  </si>
  <si>
    <t>CÔNG TY CỔ PHẦN CÔNG NGHIỆP NẶNG IBS</t>
  </si>
  <si>
    <t>CÔNG TY CỔ PHẦN WINWIN HD</t>
  </si>
  <si>
    <t>I97-VDK-017</t>
  </si>
  <si>
    <t>thùng tôn đóng kiện</t>
  </si>
  <si>
    <t>thùng tôn0.4mmx 600x400x400</t>
  </si>
  <si>
    <t>Current Ordered/Dự trù lần 6
(Ngày 1/11/2025)</t>
  </si>
  <si>
    <t>Hoàng Anh Minh</t>
  </si>
  <si>
    <t>Thép U125x65x6x8x6000 SS400 (33 cây</t>
  </si>
  <si>
    <t>Thép tấm 65x2230x615 mm = 1 Tấm/ Cây SS400</t>
  </si>
  <si>
    <t>Hải Đăng</t>
  </si>
  <si>
    <t>ELBOW 90˚ LRDN32B 16.9Ø42.2 x 3.56mmA234WPB = 28PCS</t>
  </si>
  <si>
    <t>ELBOW 45˚ LRDN40B 16.9Ø48.3 x 3.68mmA234WPB = 49PCS</t>
  </si>
  <si>
    <t>ELBOW 90˚ LRDN40B 16.9Ø48.3 x 3.68mmA234WPB = 49PCS</t>
  </si>
  <si>
    <t>ELBOW 90˚ LRDN32EN 10253Ø42.2 x 2.6mmP 235GH = 105PCS</t>
  </si>
  <si>
    <t>I97-VTC01-065</t>
  </si>
  <si>
    <t>PL6X2000X6000</t>
  </si>
  <si>
    <t>Current Ordered/Dự trù lần 7
(Ngày 7/11/2025)</t>
  </si>
  <si>
    <t>REV7-DÙNG SẤN C80X45</t>
  </si>
  <si>
    <t>REV07-IBS REV(PTM chuyển PL6)</t>
  </si>
  <si>
    <t>BID ANALYSIS - GIẢI TRÌNH MUA SẮM/ĐẤU THẦU</t>
  </si>
  <si>
    <t>Project</t>
  </si>
  <si>
    <t>Dự án</t>
  </si>
  <si>
    <t>Subject</t>
  </si>
  <si>
    <t>Chủ đề</t>
  </si>
  <si>
    <t>CONTENT</t>
  </si>
  <si>
    <t xml:space="preserve">Phạm vi công việc </t>
  </si>
  <si>
    <t>Dự toán</t>
  </si>
  <si>
    <t>Đã mua</t>
  </si>
  <si>
    <t>Đơn vị cung cấp chào giá (vnđ)</t>
  </si>
  <si>
    <t>Lựa chọn</t>
  </si>
  <si>
    <t>Phạm vi</t>
  </si>
  <si>
    <t>Thành Tiền
(Không có VAT)</t>
  </si>
  <si>
    <t>lít</t>
  </si>
  <si>
    <t>V</t>
  </si>
  <si>
    <t>Đơn giá tổng hợp</t>
  </si>
  <si>
    <t>II</t>
  </si>
  <si>
    <r>
      <t xml:space="preserve">Khối lượng dự kiến giao (Kg )/ </t>
    </r>
    <r>
      <rPr>
        <b/>
        <i/>
        <sz val="10"/>
        <color theme="1"/>
        <rFont val="Times New Roman"/>
        <family val="1"/>
      </rPr>
      <t>Estimated weight (Kg):</t>
    </r>
  </si>
  <si>
    <t>…</t>
  </si>
  <si>
    <t>III</t>
  </si>
  <si>
    <r>
      <t xml:space="preserve">Tiến độ/ </t>
    </r>
    <r>
      <rPr>
        <b/>
        <i/>
        <sz val="10"/>
        <color theme="1"/>
        <rFont val="Times New Roman"/>
        <family val="1"/>
      </rPr>
      <t>Schedule</t>
    </r>
  </si>
  <si>
    <t>Bắt đầu/ Start</t>
  </si>
  <si>
    <t>Kết thúc/ Finish</t>
  </si>
  <si>
    <t>….</t>
  </si>
  <si>
    <t>IV</t>
  </si>
  <si>
    <r>
      <t xml:space="preserve">Nhân lực/ </t>
    </r>
    <r>
      <rPr>
        <b/>
        <i/>
        <sz val="10"/>
        <color theme="1"/>
        <rFont val="Times New Roman"/>
        <family val="1"/>
      </rPr>
      <t>ManPower</t>
    </r>
  </si>
  <si>
    <t>Thợ Pha cắt / Thợ sắt / Thợ hàn / …</t>
  </si>
  <si>
    <r>
      <t xml:space="preserve">Yêu cầu kỹ thuật: Tham chiếu các tài liệu đính kèm/ </t>
    </r>
    <r>
      <rPr>
        <b/>
        <i/>
        <sz val="10"/>
        <color theme="1"/>
        <rFont val="Times New Roman"/>
        <family val="1"/>
      </rPr>
      <t>Technical requirement – refer to document attached</t>
    </r>
  </si>
  <si>
    <t>Xếp hạng</t>
  </si>
  <si>
    <t>NGƯỜI ĐỀ NGHỊ/ 
RECOMMENDATION BY:</t>
  </si>
  <si>
    <t xml:space="preserve">NGƯỜI KIỂM TRA/ 
DEPARTMENT HEAD CHECK BY:    </t>
  </si>
  <si>
    <t>APPROVED BY:
PHÊ DUYỆT</t>
  </si>
  <si>
    <t xml:space="preserve">Nguyễn Quang Vinh          </t>
  </si>
  <si>
    <t xml:space="preserve"> Hoàng Ngọc Bằng   </t>
  </si>
  <si>
    <t>Đoàn Văn Toàn</t>
  </si>
  <si>
    <t xml:space="preserve">Sơn Interzinc 52 </t>
  </si>
  <si>
    <t>EPA142</t>
  </si>
  <si>
    <t>Grey</t>
  </si>
  <si>
    <t>Sơn Intergard 475HS</t>
  </si>
  <si>
    <t>EVA010</t>
  </si>
  <si>
    <t xml:space="preserve">Off White </t>
  </si>
  <si>
    <t>Sơn Interthane 990</t>
  </si>
  <si>
    <t>PHD704</t>
  </si>
  <si>
    <t>Ral 7035</t>
  </si>
  <si>
    <t>Sơn Intergard 345</t>
  </si>
  <si>
    <t>AAD704</t>
  </si>
  <si>
    <t>Dung môi GTA220</t>
  </si>
  <si>
    <t>GTA220</t>
  </si>
  <si>
    <t>Clear</t>
  </si>
  <si>
    <t>Dung môi GTA007</t>
  </si>
  <si>
    <t>GTA007</t>
  </si>
  <si>
    <t>Dung môi GTA733</t>
  </si>
  <si>
    <t>GTA733</t>
  </si>
  <si>
    <t>- Chưa có số liệu dự toán để so sánh</t>
  </si>
  <si>
    <t>Cung cấp vật tư sơn</t>
  </si>
  <si>
    <t>PROJECT No/ Dự án: 25-WNC-I-097</t>
  </si>
  <si>
    <t>CTY CP TM VÀ CN NGUYÊN HANH</t>
  </si>
  <si>
    <t>Nguyên Hanh</t>
  </si>
  <si>
    <t>Ghi chú: PTM tiến hàng mua sắm đẻ đảm bảo tiến độ</t>
  </si>
  <si>
    <t>I95-0711/HN-IBS</t>
  </si>
  <si>
    <t>Thép tấm 6x2mx12m</t>
  </si>
  <si>
    <t>Tổng tiền cả VAT
(VNĐ)</t>
  </si>
  <si>
    <t>VAT</t>
  </si>
  <si>
    <t/>
  </si>
  <si>
    <t>DỰ TOÁN
(VNĐ)</t>
  </si>
  <si>
    <t>GIÁ TRỊ ĐÃ ĐẶT HÀNG THÊM
(VNĐ)</t>
  </si>
  <si>
    <t>Số lượng PR (PSC)</t>
  </si>
  <si>
    <t>Số lượng (cây)</t>
  </si>
  <si>
    <r>
      <t xml:space="preserve">Khối lượng dự kiến giao (Kg )/ </t>
    </r>
    <r>
      <rPr>
        <b/>
        <i/>
        <sz val="16"/>
        <color theme="1"/>
        <rFont val="Times New Roman"/>
        <family val="1"/>
      </rPr>
      <t>Estimated weight (Kg):</t>
    </r>
  </si>
  <si>
    <r>
      <t xml:space="preserve">Tiến độ/ </t>
    </r>
    <r>
      <rPr>
        <b/>
        <i/>
        <sz val="16"/>
        <color theme="1"/>
        <rFont val="Times New Roman"/>
        <family val="1"/>
      </rPr>
      <t>Schedule</t>
    </r>
  </si>
  <si>
    <r>
      <t xml:space="preserve">Nhân lực/ </t>
    </r>
    <r>
      <rPr>
        <b/>
        <i/>
        <sz val="16"/>
        <color theme="1"/>
        <rFont val="Times New Roman"/>
        <family val="1"/>
      </rPr>
      <t>ManPower</t>
    </r>
  </si>
  <si>
    <r>
      <t xml:space="preserve">Yêu cầu kỹ thuật: Tham chiếu các tài liệu đính kèm/ </t>
    </r>
    <r>
      <rPr>
        <b/>
        <i/>
        <sz val="16"/>
        <color theme="1"/>
        <rFont val="Times New Roman"/>
        <family val="1"/>
      </rPr>
      <t>Technical requirement – refer to document attached</t>
    </r>
  </si>
  <si>
    <t xml:space="preserve">NGƯỜI KIỂM TRA/
 DEPARTMENT HEAD CHECK BY:    </t>
  </si>
  <si>
    <t>MCL</t>
  </si>
  <si>
    <t>Thép  hình C
C80x45x5.5x7.5-12000L</t>
  </si>
  <si>
    <t>C80x45x6x8-12000L</t>
  </si>
  <si>
    <t>Đơn vị cung cấp chào giá (USD)</t>
  </si>
  <si>
    <t>Đơn giá (USD)</t>
  </si>
  <si>
    <t>Thành Tiền
(CIF)</t>
  </si>
  <si>
    <t>Ghi Chú: PTM tiến hành đặt hàng để kịp tiến độ</t>
  </si>
  <si>
    <t>Cung cấp vật tư chính dự án 097</t>
  </si>
  <si>
    <t>- Vật tư thép tấm PL6 (84m2) đã cấp cho sản xuất cắt để đưa đi sấn. Nhưng phôi cắt không đảm bảo công tác sấn.
=&gt; Để đảm bảo chất lượng dự án GE, yêu cầu PTM tiến hành mua thép U80x6x8x12m (56 cây)</t>
  </si>
  <si>
    <t>97.2/HĐKT-2025/IBS-VSAN</t>
  </si>
  <si>
    <t>Ecu vuông M8HDG = 24Cái</t>
  </si>
  <si>
    <t>Tăng đơ 12HDG = 39Cái</t>
  </si>
  <si>
    <t>Bulong M12x35 Gr10.9EN14399-4-GR10.9 HDG = 112Cái</t>
  </si>
  <si>
    <t>Bulong M12x40Gr 8.8 ISO 4017 HDG = 95Cái</t>
  </si>
  <si>
    <t>Bulong M12x40 Gr10.9EN14399-4-GR10.9 HDG = 101Cái</t>
  </si>
  <si>
    <t>Bulong M12x40 Gr10.9EN14399-4-GR10.9 HDG = 27Cái</t>
  </si>
  <si>
    <t>Bulong M12x40Gr 8.8 ISO 4017 HDG = 228Cái</t>
  </si>
  <si>
    <t>Bulong M12x50Gr 8.8 ISO 4017 HDG = 408Cái</t>
  </si>
  <si>
    <t>Bulong M12x50Gr 8.8 ISO 4017 HDG = 136Cái</t>
  </si>
  <si>
    <t>Bulong M16x40Gr 8.8 ISO 4017 HDG = 15Cái</t>
  </si>
  <si>
    <t>Bulong M16x50Gr 8.8 ISO 4017 HDG = 254Cái</t>
  </si>
  <si>
    <t>Bulong M16x50 Gr10.9EN14399-4-GR10.9 HDG = 56Cái</t>
  </si>
  <si>
    <t>Bulong M16x50Gr 8.8 ISO 4017 HDG = 1235Cái</t>
  </si>
  <si>
    <t>Bulong M16x60Gr 8.8 ISO 4017 HDG = 15Cái</t>
  </si>
  <si>
    <t>Bulong M20x60Gr 8.8 ISO 4017 HDG = 56Cái</t>
  </si>
  <si>
    <t>Bulong M20x70Gr 8.8 ISO 4017 HDG = 15Cái</t>
  </si>
  <si>
    <t>Bulong M20x70Gr 8.8 ISO 4017 HDG = 44Cái</t>
  </si>
  <si>
    <t>Bulong M6x20Gr 8.8 DIN 7991 GEOMET = 27Cái</t>
  </si>
  <si>
    <t>Bulong M8x20Gr 8.8 ISO 4017 HDG = 27Cái</t>
  </si>
  <si>
    <t>Ecu hàn M12DIN 929 - Carbon steel = 379Cái</t>
  </si>
  <si>
    <t>Ecu hàn M16DIN 929 - Carbon steel = 72Cái</t>
  </si>
  <si>
    <t>Ecu M12 Gr 10EN14399-5 Gr 10 HDG = 101Cái</t>
  </si>
  <si>
    <t>Ecu M12 Gr 10EN14399-5 Gr 10 HDG = 95Cái</t>
  </si>
  <si>
    <t>Ecu M12Gr 8 ISO 4032 HDG = 287Cái</t>
  </si>
  <si>
    <t>Ecu M16 Gr 10EN14399-5 Gr 10 HDG = 27Cái</t>
  </si>
  <si>
    <t>Ecu M16Gr 8 ISO 4032 HDG = 3198Cái</t>
  </si>
  <si>
    <t>Ecu M20Gr 8 ISO 4032 HDG = 52Cái</t>
  </si>
  <si>
    <t>Ecu M20Gr 8 ISO 4032 HDG = 83Cái</t>
  </si>
  <si>
    <t>Ecu M6Gr 8 ISO 4032 GEOMET = 27Cái</t>
  </si>
  <si>
    <t>Ecu M8Gr 8 ISO 4032 HDG = 27Cái</t>
  </si>
  <si>
    <t>Vòng đệm phẳng M12200HV ISO 7089 HDG = 112Cái</t>
  </si>
  <si>
    <t>Vòng đệm vuông vát M12140HV DIN 434 HDG = 136Cái</t>
  </si>
  <si>
    <t>Vòng đệm phẳng M12 300HVEN14399-6-300HV-HDG = 432Cái</t>
  </si>
  <si>
    <t>Vòng đệm phẳng M12200HV ISO 7089 HDG = 1673Cái</t>
  </si>
  <si>
    <t>Vòng đệm phẳng M16200HV ISO 7089 HDG = 27Cái</t>
  </si>
  <si>
    <t>Vòng đệm phẳng M16 300HVEN14399-6-300HV-HDG = 56Cái</t>
  </si>
  <si>
    <t>Vòng đệm phẳng M16200HV ISO 7089 HDG = 4346Cái</t>
  </si>
  <si>
    <t>Vòng đệm vuông vát M20140HV DIN 434 HDG = 64Cái</t>
  </si>
  <si>
    <t>Vòng đệm phẳng M20200HV ISO 7089 HDG = 239Cái</t>
  </si>
  <si>
    <t>Vòng đệm phẳng rộng M6200HV DIN 9021 GEOMET = 27Cái</t>
  </si>
  <si>
    <t>Vòng đệm phẳng M8200HV ISO 7089 HDG = 256Cái</t>
  </si>
  <si>
    <t>Vòng đệm phẳng M10200HV ISO 7089 HDG = 491Cái</t>
  </si>
  <si>
    <t>Bulong M10x50Gr 8.8 ISO 4017 HDG = 248Cái</t>
  </si>
  <si>
    <t>Ecu M10Gr 8 ISO 4032 HDG = 248Cái</t>
  </si>
  <si>
    <t>Bulong M12x45 Gr10.9EN14399-4-GR10.9 HDG = 109Cái</t>
  </si>
  <si>
    <t>Bulong LGC ĐB M6x25DIN 7991 Gr 8.8/ GR 10.9 Geomet = 15Cái</t>
  </si>
  <si>
    <t>Bulong M6x35Gr 8.8 ISO 4017 Geomet = 15Cái</t>
  </si>
  <si>
    <t>Ecu M12Gr 8 ISO 4032 HDG = 520Cái</t>
  </si>
  <si>
    <t>Ecu M6Gr 8 ISO 4032 Geomet = 15Cái</t>
  </si>
  <si>
    <t>Ecu khóa thép M6DIN 980 Geomet = 15Cái</t>
  </si>
  <si>
    <t>Vòng đệm phẳng M6200HV ISO 7089 Geomet = 68Cái</t>
  </si>
  <si>
    <t>Bulong M10x30ISO4017-8.8-HDG = 155Cái</t>
  </si>
  <si>
    <t>Bulong M10x40ISO4017-8.8-HDG = 330Cái</t>
  </si>
  <si>
    <t>Bulong M10x50ISO4017-8.8-HDG = 245Cái</t>
  </si>
  <si>
    <t>Bulong M10x80ISO4017-8.8-HDG = 90Cái</t>
  </si>
  <si>
    <t>Bulong M16x120ISO4017-8.8-HDG = 180Cái</t>
  </si>
  <si>
    <t>Bulong M16x70ISO4017-8.8-HDG = 485Cái</t>
  </si>
  <si>
    <t>Bulong M16x90ISO4017-8.8-HDG = 440Cái</t>
  </si>
  <si>
    <t>Bulong M36x90ISO4017-8.8-HDG = 25Cái</t>
  </si>
  <si>
    <t>Bulong M8x30Geomet = 135Cái</t>
  </si>
  <si>
    <t>Thanh ren M16x270DIN975-8.8-HDG = 110Cái</t>
  </si>
  <si>
    <t>Thanh ren M16x310DIN975-8.8-HDG = 25Cái</t>
  </si>
  <si>
    <t>Thanh ren M16x350DIN975-8.8-HDG = 25Cái</t>
  </si>
  <si>
    <t>Thanh ren M16x380DIN975-8.8-HDG = 25Cái</t>
  </si>
  <si>
    <t>Thanh ren M16x410DIN975-8.8-HDG = 25Cái</t>
  </si>
  <si>
    <t>Thanh ren M16x440DIN975-8.8-HDG = 15Cái</t>
  </si>
  <si>
    <t>Thanh ren M20x110DIN975-8.8-HDG = 25Cái</t>
  </si>
  <si>
    <t>Ecu 3/4'' = 185Cái</t>
  </si>
  <si>
    <t>Ecu hàn M10DIN929 -HDG = 330Cái</t>
  </si>
  <si>
    <t>Ecu M20ISO4032-8-HDG = 485Cái</t>
  </si>
  <si>
    <t>Ecu hàn M20DIN929 -HDG = 25Cái</t>
  </si>
  <si>
    <t>Ecu hàn M27DIN929 -HDG = 90Cái</t>
  </si>
  <si>
    <t>Ecu hàn M8DIN929 -HDG = 595Cái</t>
  </si>
  <si>
    <t>Ecu M8Geomet = 70Cái</t>
  </si>
  <si>
    <t>Vòng đệm vuông vát M10HDG = 165Cái</t>
  </si>
  <si>
    <t>Vòng đệm vuông vát M16HDG = 1245Cái</t>
  </si>
  <si>
    <t>Vòng đệm vuông vát M8Geomet = 530Cái</t>
  </si>
  <si>
    <t>Vòng đệm phẳng M10HDG = 1300Cái</t>
  </si>
  <si>
    <t>Vòng đệm phẳng M16HDG = 265Cái</t>
  </si>
  <si>
    <t>Vòng đệm phẳng M36HDG = 25Cái</t>
  </si>
  <si>
    <t>Đơn vị cung cấp chào giá (VNĐ)</t>
  </si>
  <si>
    <t>TRUNG HẢI</t>
  </si>
  <si>
    <t>X</t>
  </si>
  <si>
    <t>Đơn giá (VNĐ)</t>
  </si>
  <si>
    <t>Thành Tiền
(VNĐ)</t>
  </si>
  <si>
    <t>Thép  hình C C180X90X7.5X12.5</t>
  </si>
  <si>
    <t>Thép sấn U
U180x90x10</t>
  </si>
  <si>
    <t>NGỌC HIẾU/HÙNG NGUYÊN/APEC…</t>
  </si>
  <si>
    <t>Kẹp sàn A30</t>
  </si>
  <si>
    <t>Cung cấp vật tư kẹp sàn dự án 097</t>
  </si>
  <si>
    <t>kẹp trên + kẹp dưới + bulong + đai ốc vuông
(Toàn bộ mạ kẽm nhúng nóng HDG)</t>
  </si>
  <si>
    <t>Báo giá ngày 23/11/2025</t>
  </si>
  <si>
    <t>Cung cấp vật tư chính thép hình của MCL</t>
  </si>
  <si>
    <t>Đơn vị cung cấp chào giá phần còn lại
(USD)</t>
  </si>
  <si>
    <t>Đơn vị cung cấp chào giá phần còn lại
(VNĐ)</t>
  </si>
  <si>
    <t>Số lượng Mua
(M2)</t>
  </si>
  <si>
    <t>Số lượng PR
(M2)</t>
  </si>
  <si>
    <t>NGỌC HIẾU/APEC</t>
  </si>
  <si>
    <t>HÙNG NGUYÊN</t>
  </si>
  <si>
    <t>Đơn giá (USD/KG)</t>
  </si>
  <si>
    <t>Đơn giá trước VAT (VNĐ/KG)</t>
  </si>
  <si>
    <t>SS400</t>
    <phoneticPr fontId="7" type="noConversion"/>
  </si>
  <si>
    <t>Chọn MCL</t>
  </si>
  <si>
    <t>Ghi chú:  Tiếp tục công tác mua sắm để đảm báo tiến độ</t>
  </si>
  <si>
    <t xml:space="preserve">NGƯỜI KIỂM TRA/ DEPARTMENT HEAD CHECK BY:    </t>
  </si>
  <si>
    <t>đặt MCL</t>
  </si>
  <si>
    <t xml:space="preserve"> ISO 4032, chuyển đổi đã gia o hàng</t>
  </si>
  <si>
    <t>Mr Phong</t>
  </si>
  <si>
    <t>hàng sấn</t>
  </si>
  <si>
    <t>Số lượng Mua
(M)</t>
  </si>
  <si>
    <t>Số lượng PR
(M)</t>
  </si>
  <si>
    <t>Thành Tiền</t>
  </si>
  <si>
    <t>N//A</t>
  </si>
  <si>
    <t>Thép hộp đen 50 x 100 x 4,0 x 6.000 mm</t>
  </si>
  <si>
    <t>Thép hộp đen 25 x 50 x 2,5 x 6.000 mm</t>
  </si>
  <si>
    <t>Thép hộp đen 25 x 50 x 2,3 x 6.000 mm</t>
  </si>
  <si>
    <t>Thép hộp đen 25 x 50 x 2,0 x 6.000 mm</t>
  </si>
  <si>
    <t>Thép hộp đen 30 x 60 x 2,8 x 6.000 mm</t>
  </si>
  <si>
    <t>I97-VDK-020</t>
  </si>
  <si>
    <t>RHS100X50X4</t>
  </si>
  <si>
    <t>I97-VDK-021</t>
  </si>
  <si>
    <t>RHS150X75X4</t>
  </si>
  <si>
    <t>I97-VDK-022</t>
  </si>
  <si>
    <t>RHS50X25X2.5</t>
  </si>
  <si>
    <t>I97-VDK-023</t>
  </si>
  <si>
    <t>RHS60X30X3</t>
  </si>
  <si>
    <t>Số lượng Mua
(Cây)</t>
  </si>
  <si>
    <t>TITAN</t>
  </si>
  <si>
    <t>Thép hộp đen 75 x 150 x 3,5 x 6.000 mm</t>
  </si>
  <si>
    <t>Thép hộp đen 30 x 60 x 3,0 x 6.000 mm</t>
  </si>
  <si>
    <t>Cung cấp vật tư đóng kiện</t>
  </si>
  <si>
    <t>QUANG THỊNH PHAT</t>
  </si>
  <si>
    <t>Chọn Quang Thịnh Phát</t>
  </si>
  <si>
    <t>I97-VDK-018</t>
  </si>
  <si>
    <t>BẠT DA 2 LỚP, KHUYÊN CÁCH 500</t>
  </si>
  <si>
    <t>BẠT DA KÍCH THƯỚC  7000X4200- SỐ LƯỢNG 05 TẤM</t>
  </si>
  <si>
    <t>NHỰA</t>
  </si>
  <si>
    <t>I97-VDK-019</t>
  </si>
  <si>
    <t>THÉP HỘP CHỮ NHẬT</t>
  </si>
  <si>
    <t>I97-VDK-024</t>
  </si>
  <si>
    <t>I97-VDK-025</t>
  </si>
  <si>
    <t xml:space="preserve">TÔN TẤM </t>
  </si>
  <si>
    <t>PL6x1500x1500</t>
  </si>
  <si>
    <t>I97-VDK-026</t>
  </si>
  <si>
    <t>PL20x2000x2500</t>
  </si>
  <si>
    <t>I97-VDK-027</t>
  </si>
  <si>
    <t>THÙNG GỖ KÍCH THƯỚC TRONG THÙNG  800X600X500</t>
  </si>
  <si>
    <t>I97-VDK-028</t>
  </si>
  <si>
    <t>GỖ ÉP KHỬ TRÙNG</t>
  </si>
  <si>
    <t>GỖ VÁN ÉP PL15X1220X2440</t>
  </si>
  <si>
    <t>gỗ ÉP khử trùng-ISPM15</t>
  </si>
  <si>
    <t>I97-VDK-029</t>
  </si>
  <si>
    <t>GỖ VÁN ÉP PL10X1220X2440</t>
  </si>
  <si>
    <t>I97-VDK-030</t>
  </si>
  <si>
    <t>VÍT BẮN TÔN M4X40</t>
  </si>
  <si>
    <t>Current Ordered/Dự trù lần 8
(Ngày 16/12/2025)</t>
  </si>
  <si>
    <t>REV8-IBS REV</t>
  </si>
  <si>
    <t>REV8-IBS REV (DÙNG 2 TẤM BẠT I102: PK58+PK59-REV0)</t>
  </si>
  <si>
    <t>Huy hoàng Mình</t>
  </si>
  <si>
    <t>Ngọc hiếu</t>
  </si>
  <si>
    <t>151 Tấm</t>
  </si>
  <si>
    <t>336 Tấm</t>
  </si>
  <si>
    <t>510 Mét</t>
  </si>
  <si>
    <t>270 Mét</t>
  </si>
  <si>
    <t>301 mét</t>
  </si>
  <si>
    <t>Quang Thịnh Phát</t>
  </si>
  <si>
    <t>1612/2025/QTP-IBS</t>
  </si>
  <si>
    <t>C150X75X6.5X10x12000mm</t>
  </si>
  <si>
    <t>HÙNG NGUYÊN/NGỌC HIÊÚ</t>
  </si>
  <si>
    <t>Chọn Hùng Nguyên</t>
  </si>
  <si>
    <t>Bạt Da I97- VDK-018 ( 7000mm x 4200mm ) x 3 tấm</t>
  </si>
  <si>
    <t>Trần toàn</t>
  </si>
  <si>
    <t>Thép U100*50*5*7,5*12000</t>
  </si>
  <si>
    <t>Thép U125*65*6*8*12000</t>
  </si>
  <si>
    <t>Thép U200*90*8*13,5*12000</t>
  </si>
  <si>
    <t>Thép U150*75*6,5*10*12000</t>
  </si>
  <si>
    <t>Thép U250*90*9*13*12000</t>
  </si>
  <si>
    <t>Thép V50*50*5*6000</t>
  </si>
  <si>
    <t>Thép V50*50*6*6000</t>
  </si>
  <si>
    <t>Thép V75*75*6*6000</t>
  </si>
  <si>
    <t>Thép tròn D12*6000</t>
  </si>
  <si>
    <t>Số lượng Mua
cây)</t>
  </si>
  <si>
    <t>Chọn NGỌC HIẾU</t>
  </si>
  <si>
    <t>Cung cấp vật tư chính thép hình của Ngọc Hiếu</t>
  </si>
  <si>
    <t>1912-2025/HĐKT/NH-IBS</t>
  </si>
  <si>
    <t>Ngọc Hiếu</t>
  </si>
  <si>
    <t>Thép U100*50*5*7,5*12000 ( 3 cây)</t>
  </si>
  <si>
    <t>Thép U125*65*6*8*12000  ( 20 cây)</t>
  </si>
  <si>
    <t>Thép tròn D12*6000  ( 1 cây)</t>
  </si>
  <si>
    <t>Thép U150*75*6,5*10*12000  ( 39 cây)</t>
  </si>
  <si>
    <t>Thép U250*90*9*13*12000 (5 cây)</t>
  </si>
  <si>
    <t>Thép V50*50*6*6000  ( 9 cây)</t>
  </si>
  <si>
    <t>Thép tấm 3x1500x6000</t>
  </si>
  <si>
    <t>Thép tấm 5x1500x6000</t>
  </si>
  <si>
    <t>Thép tấm 6x1500x6000</t>
  </si>
  <si>
    <t>Thép tấm 4x2000x12000</t>
  </si>
  <si>
    <t>Thép tấm 6x2000x6000</t>
  </si>
  <si>
    <t>Cung cấp vật tư chính thép tấm của Hùng Nguyên</t>
  </si>
  <si>
    <t xml:space="preserve">Số lượng PR
</t>
  </si>
  <si>
    <t>Đơn vị</t>
  </si>
  <si>
    <t xml:space="preserve"> Gỗ thanh 2500*100*100 </t>
  </si>
  <si>
    <t xml:space="preserve"> Gỗ thanh 2500*100*20 </t>
  </si>
  <si>
    <t xml:space="preserve"> Gỗ thanh 2500*100*50 </t>
  </si>
  <si>
    <t xml:space="preserve"> Gỗ tấm 2440*1220*15 </t>
  </si>
  <si>
    <t xml:space="preserve"> Gỗ tấm 2440*1220*10 </t>
  </si>
  <si>
    <t>HOÀNG ANH MINH</t>
  </si>
  <si>
    <t xml:space="preserve">Cung cấp vật tư đóng kiện </t>
  </si>
  <si>
    <t>Tấm</t>
  </si>
  <si>
    <t>Chọn HUY HOÀNG MINH</t>
  </si>
  <si>
    <t>Ghi chú:  Giá trị mua hàng đã vượt quá dự toán
 '             Tiếp tục công tác mua sắm để đảm báo tiến độ</t>
  </si>
  <si>
    <t xml:space="preserve">Số lượng Mua
</t>
  </si>
  <si>
    <t>Current Ordered/Dự trù lần 9
(Ngày 23/12/2025)</t>
  </si>
  <si>
    <t>I97-VTC01-066</t>
  </si>
  <si>
    <t>CHS60.3X7.14</t>
  </si>
  <si>
    <t>REV9-IBS REV</t>
  </si>
  <si>
    <t>Hoàng Nam</t>
  </si>
  <si>
    <t>Báo giá ngày 23/12/2025</t>
  </si>
  <si>
    <t>CHS60.3X6.5</t>
  </si>
  <si>
    <t>I97-1912/HN-IBS</t>
  </si>
  <si>
    <t>25MCL139S</t>
  </si>
  <si>
    <t>UPN80（80x45x6x8）</t>
  </si>
  <si>
    <t>Huy hoàng Mình/ Hàng đã về</t>
  </si>
  <si>
    <t>Vít bắn tôn</t>
  </si>
  <si>
    <t>M5.5*38</t>
  </si>
  <si>
    <t>Mạ cầu vồng</t>
  </si>
  <si>
    <t>HOÀNG HÀ</t>
  </si>
  <si>
    <t>HOÀNG Hà</t>
  </si>
  <si>
    <t>TRẦN TOÀN</t>
  </si>
  <si>
    <t>BẠT DA CHỐNG NƯỚC 2 LỚP-KHUYÊN @500</t>
  </si>
  <si>
    <t>M2</t>
  </si>
  <si>
    <t>Trần Toàn</t>
  </si>
  <si>
    <t>- Đã vượt dự toán
- Giá trị vượt dự toán chưa có phần vật tư tận dụng</t>
  </si>
  <si>
    <t>Ghi chú: PTM tiếp tục triển khai công tác mua hàng</t>
  </si>
  <si>
    <t xml:space="preserve">NGƯỜI ĐỀ NGHỊ/
 RECOMMENDATION BY:
</t>
  </si>
  <si>
    <t>Cung cấp vật tư đóng kiện dự án 097</t>
  </si>
  <si>
    <t>Thép V50*50*5*6000  ( 2 cây)</t>
  </si>
  <si>
    <t>Chọn IPC</t>
  </si>
  <si>
    <t>IPC</t>
  </si>
  <si>
    <t>07012026-01/IPCEX-IBS</t>
  </si>
  <si>
    <t>L130x130x10x12000</t>
  </si>
  <si>
    <t>- Vượt quá dự toán</t>
  </si>
  <si>
    <t>Cung cấp vật tư chính thép hình của IPC</t>
  </si>
  <si>
    <t>Thép U200*90*8*13,5*12000  ( 4 cây)</t>
  </si>
  <si>
    <t>I97-VDK-031</t>
  </si>
  <si>
    <t>PL3x1500x6000</t>
  </si>
  <si>
    <t>Current Ordered/Dự trù lần 10
(Ngày 10/1/2026)</t>
  </si>
  <si>
    <t xml:space="preserve">1812/2025/HĐMB/HAM-IBS </t>
  </si>
  <si>
    <t xml:space="preserve">Gỗ thanh 2500*100*100 </t>
  </si>
  <si>
    <t xml:space="preserve">Gỗ thanh 2500*100*20 </t>
  </si>
  <si>
    <t xml:space="preserve">Gỗ thanh 2500*100*50 </t>
  </si>
  <si>
    <t xml:space="preserve">Gỗ tấm 2440*1220*15 </t>
  </si>
  <si>
    <t xml:space="preserve">Gỗ tấm 2440*1220*10 </t>
  </si>
  <si>
    <t>1201/2026/QTP-IBS</t>
  </si>
  <si>
    <t>Thép V75*75*6*12000  ( 5,5 cây)</t>
  </si>
  <si>
    <t>Hàng chưa vè (đã về 4 cây)</t>
  </si>
  <si>
    <t>Thép tấm 3x2000x6000 SS400</t>
  </si>
  <si>
    <t>Số lượng Mua
(Tấm)</t>
  </si>
  <si>
    <t>Cung cấp vật tư đóng kiện của Hùng Nguyên ngày 16-1-2026</t>
  </si>
  <si>
    <t>I97-VTC01-067</t>
  </si>
  <si>
    <t>L50X50X4-6000L</t>
  </si>
  <si>
    <t>Current Ordered/Dự trù lần 11
(Ngày 22/1/2026)</t>
  </si>
  <si>
    <t>I97-VDK-032</t>
  </si>
  <si>
    <t>BULONG</t>
  </si>
  <si>
    <t>BOLT-M24X60(1B+1N)-ISO4017-8.8-MẠ KẼM</t>
  </si>
  <si>
    <t>BỘ</t>
  </si>
  <si>
    <t>REV11-KHÁCH HÀNG REV</t>
  </si>
  <si>
    <t>REV10-IBS REV</t>
  </si>
  <si>
    <t>REV11-IBS REV</t>
  </si>
  <si>
    <t>BOLT-M10X80 -ISO4017-8.8-HDG</t>
  </si>
  <si>
    <t>25MCL145S</t>
  </si>
  <si>
    <t>Ecu M10ISO4032-8-HDG = 90Cái</t>
  </si>
  <si>
    <t>Sử dụng hàng tồn</t>
  </si>
  <si>
    <t>BOLT-M24X60(1B+1N)-ISO4017-8.8-MẠ KẼMM24x60Mạ kẽm</t>
  </si>
  <si>
    <t>Cung cấp vật tư đóng kiện Hoàng Hà 26-1</t>
  </si>
  <si>
    <t>CKTEC</t>
  </si>
  <si>
    <t>Cung cấp vật tư tăng đơ dự án 097 ngày 30-1-2026</t>
  </si>
  <si>
    <t>I97</t>
  </si>
  <si>
    <t>Tăng đơ M12x675</t>
  </si>
  <si>
    <t>Tăng đơ M12x927</t>
  </si>
  <si>
    <t>Tăng đơ M12x866</t>
  </si>
  <si>
    <t>Số lượng PR
(Cây)</t>
  </si>
  <si>
    <t>Đơn giá trước VAT (VNĐ/CÂY)</t>
  </si>
  <si>
    <t>Chọn CKTEC</t>
  </si>
  <si>
    <t>Vật tư chế  tạo theo yêu cầu của sản xuất</t>
  </si>
  <si>
    <t>Current Ordered/Dự trù lần 12
(Ngày 07/2/2026)</t>
  </si>
  <si>
    <t>I97-VTC04-004</t>
  </si>
  <si>
    <t>vải bảo ôn</t>
  </si>
  <si>
    <t>vải bảo ôn-WFF108H FIBERGLASS FABRIC HT800</t>
  </si>
  <si>
    <t>REV12-IBS REV</t>
  </si>
  <si>
    <t>BOLT-M24X70(1B+1N)-ISO4017-8.8-MẠ KẼM</t>
  </si>
  <si>
    <t>vải bảo ôn-WFF108H FIBERGLASS FABRIC HT800
(1mmx1mx50m)</t>
  </si>
  <si>
    <t>Số lượng Mua
(Cuộn/50M2)</t>
  </si>
  <si>
    <t>Thành Tiền
Chưa có 8% VAT</t>
  </si>
  <si>
    <t>CÔNG TY TNHH SẢN XUẤT &amp; THƯƠNG MẠI HT - ADH VIỆT NAM</t>
  </si>
  <si>
    <t>KIÊN DŨNG</t>
  </si>
  <si>
    <t>HT - ADH VIỆT NAM</t>
  </si>
  <si>
    <t xml:space="preserve">Chọn HT - ADH VIỆT NAM vì hàng đang ở Bắc Ninh
</t>
  </si>
  <si>
    <t>Cung cấp vật tư vải bảo ôn dự án 097 ngày 09-02-2026</t>
  </si>
  <si>
    <t>Đơn giá trước VAT (VNĐ/CUỘN)</t>
  </si>
  <si>
    <t>Ngọc hiếu/ hàng đã về</t>
  </si>
  <si>
    <t>Hàng dự án 095</t>
  </si>
  <si>
    <t>Thép góc L50X50X6x6000</t>
  </si>
  <si>
    <t>Cung cấp vật tư chính thép hình của Ngọc Hiếu ngày 12-2-2026</t>
  </si>
  <si>
    <t>NGỌC HIẾU</t>
  </si>
  <si>
    <t>Thép góc V75x75x7x6000 = 2 Tấm/ Cây</t>
  </si>
  <si>
    <t>Thép V50*50*6*6000 = 4 Cây</t>
  </si>
  <si>
    <t>Báo giá ngày 12/2/2026</t>
  </si>
  <si>
    <t xml:space="preserve">09/02/2026 HT-ADH/IBS </t>
  </si>
  <si>
    <t>CÔNG TY TNHH SẢN XUẤT VÀ THƯƠNG MẠI HT-ADH 
VIỆT NAM</t>
  </si>
  <si>
    <t>Vít bắn tôn 5.5x 38 mạ kẽm nhúng nóng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</si>
</sst>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_-* #,##0.0\ _₫_-;\-* #,##0.0\ _₫_-;_-* &quot;-&quot;??\ _₫_-;_-@"/>
    <numFmt numFmtId="168" formatCode="_(* #,##0.00_);_(* \(#,##0.00\);_(* &quot;-&quot;??.00_);_(@_)"/>
    <numFmt numFmtId="169" formatCode="_-* #,##0\ _₫_-;\-* #,##0\ _₫_-;_-* &quot;-&quot;??\ _₫_-;_-@"/>
    <numFmt numFmtId="170" formatCode="_-* #,##0.0\ _?_-;\-* #,##0.0\ _?_-;_-* &quot;-&quot;??\ _?_-;_-@"/>
    <numFmt numFmtId="171" formatCode="_(* #.##0.00_);_(* \(#.##0.00\);_(* &quot;-&quot;??_);_(@_)"/>
    <numFmt numFmtId="172" formatCode="[$-409]d\-mmm;@"/>
    <numFmt numFmtId="173" formatCode="0.000_ "/>
    <numFmt numFmtId="174" formatCode="0_);[Red]\(0\)"/>
    <numFmt numFmtId="175" formatCode="0.00_ "/>
    <numFmt numFmtId="176" formatCode="0.0_ "/>
    <numFmt numFmtId="177" formatCode="0_ "/>
    <numFmt numFmtId="178" formatCode="_-* #,##0.00_-;\-* #,##0.00_-;_-* &quot;-&quot;??_-;_-@_-"/>
    <numFmt numFmtId="179" formatCode="_(* #,##0.0_);_(* \(#,##0.0\);_(* &quot;-&quot;?_);_(@_)"/>
    <numFmt numFmtId="180" formatCode="_-* #,##0_-;\-* #,##0_-;_-* &quot;-&quot;??_-;_-@_-"/>
    <numFmt numFmtId="181" formatCode="dd/mm/yyyy;@"/>
    <numFmt numFmtId="182" formatCode="#,##0.000"/>
    <numFmt numFmtId="183" formatCode="#,##0.000000000000"/>
    <numFmt numFmtId="184" formatCode="_(&quot;$&quot;* #,##0.000_);_(&quot;$&quot;* \(#,##0.000\);_(&quot;$&quot;* &quot;-&quot;??_);_(@_)"/>
    <numFmt numFmtId="185" formatCode="[$-409]dd\-mmm\-yy;@"/>
    <numFmt numFmtId="186" formatCode="[$-409]d\-mmm\-yy;@"/>
  </numFmts>
  <fonts count="212">
    <font>
      <sz val="10"/>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theme="1"/>
      <name val="Times New Roman"/>
      <family val="1"/>
    </font>
    <font>
      <b/>
      <sz val="18"/>
      <color rgb="FFFF0000"/>
      <name val="Times New Roman"/>
      <family val="1"/>
    </font>
    <font>
      <b/>
      <sz val="14"/>
      <color theme="1"/>
      <name val="Times New Roman"/>
      <family val="1"/>
    </font>
    <font>
      <sz val="14"/>
      <color theme="1"/>
      <name val="Times New Roman"/>
      <family val="1"/>
    </font>
    <font>
      <sz val="14"/>
      <color rgb="FFFF0000"/>
      <name val="Times New Roman"/>
      <family val="1"/>
    </font>
    <font>
      <i/>
      <sz val="14"/>
      <color theme="1"/>
      <name val="Times New Roman"/>
      <family val="1"/>
    </font>
    <font>
      <i/>
      <sz val="14"/>
      <color rgb="FFFF0000"/>
      <name val="Times New Roman"/>
      <family val="1"/>
    </font>
    <font>
      <b/>
      <sz val="11"/>
      <color theme="1"/>
      <name val="Times New Roman"/>
      <family val="1"/>
    </font>
    <font>
      <sz val="10"/>
      <name val="Calibri"/>
      <family val="2"/>
    </font>
    <font>
      <b/>
      <sz val="11"/>
      <color rgb="FFFF0000"/>
      <name val="Times New Roman"/>
      <family val="1"/>
    </font>
    <font>
      <sz val="11"/>
      <color rgb="FFFF0000"/>
      <name val="Times New Roman"/>
      <family val="1"/>
    </font>
    <font>
      <sz val="11"/>
      <color theme="1"/>
      <name val="Times New Roman"/>
      <family val="1"/>
    </font>
    <font>
      <sz val="10"/>
      <color theme="1"/>
      <name val="Arial"/>
      <family val="2"/>
    </font>
    <font>
      <sz val="11"/>
      <color rgb="FF7030A0"/>
      <name val="Times New Roman"/>
      <family val="1"/>
    </font>
    <font>
      <sz val="10"/>
      <color rgb="FFFF0000"/>
      <name val="Times New Roman"/>
      <family val="1"/>
    </font>
    <font>
      <b/>
      <sz val="12"/>
      <color theme="1"/>
      <name val="Times New Roman"/>
      <family val="1"/>
    </font>
    <font>
      <sz val="12"/>
      <color theme="1"/>
      <name val="Times New Roman"/>
      <family val="1"/>
    </font>
    <font>
      <sz val="10"/>
      <color theme="1"/>
      <name val="Times New Roman"/>
      <family val="1"/>
    </font>
    <font>
      <i/>
      <sz val="11"/>
      <color theme="1"/>
      <name val="Times New Roman"/>
      <family val="1"/>
    </font>
    <font>
      <b/>
      <sz val="11"/>
      <color rgb="FF000000"/>
      <name val="Times New Roman"/>
      <family val="1"/>
    </font>
    <font>
      <b/>
      <sz val="10"/>
      <color theme="1"/>
      <name val="Times New Roman"/>
      <family val="1"/>
    </font>
    <font>
      <b/>
      <sz val="12"/>
      <color rgb="FFFF0000"/>
      <name val="Times New Roman"/>
      <family val="1"/>
    </font>
    <font>
      <b/>
      <sz val="15"/>
      <color theme="1"/>
      <name val="Times New Roman"/>
      <family val="1"/>
    </font>
    <font>
      <b/>
      <u/>
      <sz val="11"/>
      <color theme="1"/>
      <name val="Times New Roman"/>
      <family val="1"/>
    </font>
    <font>
      <b/>
      <u/>
      <sz val="11"/>
      <color theme="1"/>
      <name val="Times New Roman"/>
      <family val="1"/>
    </font>
    <font>
      <b/>
      <u/>
      <sz val="11"/>
      <color theme="1"/>
      <name val="Times New Roman"/>
      <family val="1"/>
    </font>
    <font>
      <b/>
      <u/>
      <sz val="11"/>
      <color theme="1"/>
      <name val="Times New Roman"/>
      <family val="1"/>
    </font>
    <font>
      <i/>
      <sz val="10"/>
      <color theme="1"/>
      <name val="Times New Roman"/>
      <family val="1"/>
    </font>
    <font>
      <b/>
      <i/>
      <sz val="11"/>
      <color theme="1"/>
      <name val="Times New Roman"/>
      <family val="1"/>
    </font>
    <font>
      <b/>
      <sz val="13"/>
      <color theme="1"/>
      <name val="Times New Roman"/>
      <family val="1"/>
    </font>
    <font>
      <sz val="12"/>
      <color rgb="FFFF0000"/>
      <name val="Times New Roman"/>
      <family val="1"/>
    </font>
    <font>
      <b/>
      <sz val="12"/>
      <color rgb="FF000000"/>
      <name val="Times New Roman"/>
      <family val="1"/>
    </font>
    <font>
      <i/>
      <u/>
      <sz val="11"/>
      <color rgb="FF000000"/>
      <name val="Times New Roman"/>
      <family val="1"/>
    </font>
    <font>
      <b/>
      <i/>
      <sz val="10"/>
      <color theme="1"/>
      <name val="Times New Roman"/>
      <family val="1"/>
    </font>
    <font>
      <sz val="10"/>
      <color rgb="FF000000"/>
      <name val="Calibri"/>
      <family val="2"/>
      <scheme val="minor"/>
    </font>
    <font>
      <sz val="11"/>
      <color theme="1"/>
      <name val="Times New Roman"/>
      <family val="2"/>
    </font>
    <font>
      <sz val="11"/>
      <color indexed="8"/>
      <name val="Times New Roman"/>
      <family val="2"/>
    </font>
    <font>
      <sz val="10"/>
      <name val="Arial"/>
      <family val="2"/>
    </font>
    <font>
      <sz val="10"/>
      <name val="Times New Roman"/>
      <family val="1"/>
    </font>
    <font>
      <sz val="10"/>
      <name val="Helv"/>
      <family val="2"/>
    </font>
    <font>
      <sz val="12"/>
      <name val="宋体"/>
      <charset val="134"/>
    </font>
    <font>
      <sz val="10"/>
      <color rgb="FF000000"/>
      <name val="Calibri"/>
      <family val="2"/>
      <scheme val="minor"/>
    </font>
    <font>
      <sz val="10"/>
      <name val="Arial"/>
      <family val="2"/>
    </font>
    <font>
      <b/>
      <sz val="11"/>
      <name val="Times New Roman"/>
      <family val="1"/>
    </font>
    <font>
      <sz val="8"/>
      <name val="Calibri"/>
      <family val="2"/>
      <scheme val="minor"/>
    </font>
    <font>
      <sz val="12"/>
      <name val="Times New Roman"/>
      <family val="1"/>
    </font>
    <font>
      <sz val="8"/>
      <name val="Arial"/>
      <family val="2"/>
    </font>
    <font>
      <b/>
      <sz val="22"/>
      <name val="Arial"/>
      <family val="2"/>
    </font>
    <font>
      <sz val="8"/>
      <name val="Calibri"/>
      <family val="2"/>
    </font>
    <font>
      <sz val="9"/>
      <name val="Arial"/>
      <family val="2"/>
    </font>
    <font>
      <sz val="12"/>
      <name val="Calibri"/>
      <family val="2"/>
    </font>
    <font>
      <b/>
      <sz val="20"/>
      <name val="Arial"/>
      <family val="2"/>
    </font>
    <font>
      <sz val="11"/>
      <color indexed="8"/>
      <name val="Arial"/>
      <family val="2"/>
    </font>
    <font>
      <sz val="11"/>
      <color indexed="8"/>
      <name val="Calibri"/>
      <family val="2"/>
    </font>
    <font>
      <sz val="9"/>
      <name val="宋体"/>
      <charset val="134"/>
    </font>
    <font>
      <sz val="11"/>
      <name val="Calibri"/>
      <family val="2"/>
    </font>
    <font>
      <sz val="9"/>
      <color theme="1"/>
      <name val="Arial"/>
      <family val="2"/>
    </font>
    <font>
      <sz val="11"/>
      <color theme="1"/>
      <name val="Calibri"/>
      <family val="2"/>
    </font>
    <font>
      <sz val="9"/>
      <color indexed="8"/>
      <name val="Arial"/>
      <family val="2"/>
    </font>
    <font>
      <b/>
      <sz val="8"/>
      <name val="Arial"/>
      <family val="2"/>
    </font>
    <font>
      <sz val="11"/>
      <name val="Arial"/>
      <family val="2"/>
    </font>
    <font>
      <u/>
      <sz val="10"/>
      <color indexed="12"/>
      <name val="Arial"/>
      <family val="2"/>
    </font>
    <font>
      <u/>
      <sz val="11"/>
      <color theme="10"/>
      <name val="Calibri"/>
      <family val="2"/>
    </font>
    <font>
      <sz val="13"/>
      <name val="Times New Roman"/>
      <family val="1"/>
    </font>
    <font>
      <b/>
      <sz val="13"/>
      <name val="Times New Roman"/>
      <family val="1"/>
    </font>
    <font>
      <i/>
      <sz val="13"/>
      <name val="Times New Roman"/>
      <family val="1"/>
    </font>
    <font>
      <sz val="13"/>
      <color theme="1"/>
      <name val="Times New Roman"/>
      <family val="1"/>
    </font>
    <font>
      <sz val="12"/>
      <color rgb="FF000000"/>
      <name val="Times New Roman"/>
      <family val="1"/>
    </font>
    <font>
      <sz val="12"/>
      <name val="Calibri"/>
      <family val="1"/>
      <scheme val="major"/>
    </font>
    <font>
      <i/>
      <sz val="12"/>
      <name val="Calibri"/>
      <family val="1"/>
      <scheme val="major"/>
    </font>
    <font>
      <sz val="11"/>
      <name val="Times New Roman"/>
      <family val="1"/>
    </font>
    <font>
      <sz val="12"/>
      <name val="Calibri"/>
      <family val="2"/>
      <scheme val="minor"/>
    </font>
    <font>
      <sz val="12"/>
      <name val=".VnTime"/>
      <family val="2"/>
    </font>
    <font>
      <sz val="10"/>
      <name val=".VnTime"/>
      <family val="2"/>
    </font>
    <font>
      <sz val="12"/>
      <color theme="1"/>
      <name val="Times New Roman"/>
      <family val="2"/>
    </font>
    <font>
      <sz val="14"/>
      <name val="Calibri"/>
      <family val="2"/>
      <scheme val="minor"/>
    </font>
    <font>
      <sz val="14"/>
      <color theme="1"/>
      <name val="Calibri"/>
      <family val="2"/>
      <scheme val="minor"/>
    </font>
    <font>
      <sz val="10.5"/>
      <name val="Times New Roman"/>
      <family val="1"/>
    </font>
    <font>
      <sz val="14"/>
      <name val="Times New Roman"/>
      <family val="1"/>
    </font>
    <font>
      <b/>
      <sz val="10.5"/>
      <name val="Times New Roman"/>
      <family val="1"/>
    </font>
    <font>
      <b/>
      <sz val="11"/>
      <color theme="1"/>
      <name val="Calibri"/>
      <family val="2"/>
      <scheme val="minor"/>
    </font>
    <font>
      <sz val="11"/>
      <color rgb="FFFF0000"/>
      <name val="Calibri"/>
      <family val="2"/>
      <scheme val="minor"/>
    </font>
    <font>
      <sz val="16"/>
      <color theme="1"/>
      <name val="Calibri"/>
      <family val="2"/>
      <scheme val="minor"/>
    </font>
    <font>
      <b/>
      <sz val="11"/>
      <name val="Calibri"/>
      <family val="2"/>
      <scheme val="minor"/>
    </font>
    <font>
      <sz val="14"/>
      <color theme="1"/>
      <name val="Times New Roman"/>
      <family val="1"/>
    </font>
    <font>
      <sz val="8.25"/>
      <name val="Microsoft Sans Serif"/>
      <family val="2"/>
    </font>
    <font>
      <b/>
      <sz val="14"/>
      <name val="Times New Roman"/>
      <family val="1"/>
    </font>
    <font>
      <b/>
      <sz val="10"/>
      <color rgb="FFFF0000"/>
      <name val="Times New Roman"/>
      <family val="1"/>
    </font>
    <font>
      <b/>
      <sz val="12"/>
      <name val="Times New Roman"/>
      <family val="1"/>
    </font>
    <font>
      <b/>
      <i/>
      <sz val="12"/>
      <color rgb="FFFF0000"/>
      <name val="Times New Roman"/>
      <family val="1"/>
    </font>
    <font>
      <b/>
      <i/>
      <sz val="12"/>
      <color theme="1"/>
      <name val="Times New Roman"/>
      <family val="1"/>
    </font>
    <font>
      <i/>
      <sz val="12"/>
      <color theme="1"/>
      <name val="Times New Roman"/>
      <family val="1"/>
    </font>
    <font>
      <b/>
      <i/>
      <sz val="12"/>
      <name val="Times New Roman"/>
      <family val="1"/>
    </font>
    <font>
      <i/>
      <sz val="12"/>
      <color rgb="FFFF0000"/>
      <name val="Times New Roman"/>
      <family val="1"/>
    </font>
    <font>
      <sz val="11"/>
      <name val="Calibri"/>
      <family val="2"/>
      <scheme val="minor"/>
    </font>
    <font>
      <b/>
      <i/>
      <sz val="13"/>
      <color rgb="FFFF0000"/>
      <name val="Times New Roman"/>
      <family val="1"/>
    </font>
    <font>
      <b/>
      <i/>
      <u/>
      <sz val="12"/>
      <color rgb="FFEE0000"/>
      <name val="Times New Roman"/>
      <family val="1"/>
    </font>
    <font>
      <b/>
      <sz val="10"/>
      <color rgb="FF000000"/>
      <name val="Calibri"/>
      <family val="2"/>
      <scheme val="minor"/>
    </font>
    <font>
      <sz val="11"/>
      <color rgb="FF000000"/>
      <name val="Times New Roman"/>
      <family val="1"/>
    </font>
    <font>
      <sz val="11"/>
      <color rgb="FF0070C0"/>
      <name val="Times New Roman"/>
      <family val="1"/>
    </font>
    <font>
      <i/>
      <sz val="11"/>
      <color rgb="FF000000"/>
      <name val="Times New Roman"/>
      <family val="1"/>
    </font>
    <font>
      <b/>
      <i/>
      <u/>
      <sz val="11"/>
      <color rgb="FF000000"/>
      <name val="Times New Roman"/>
      <family val="1"/>
    </font>
    <font>
      <b/>
      <i/>
      <sz val="11"/>
      <color rgb="FF000000"/>
      <name val="Times New Roman"/>
      <family val="1"/>
    </font>
    <font>
      <sz val="11"/>
      <name val="Calibri"/>
      <family val="1"/>
      <scheme val="major"/>
    </font>
    <font>
      <b/>
      <sz val="14"/>
      <name val="Calibri"/>
      <family val="1"/>
      <scheme val="major"/>
    </font>
    <font>
      <b/>
      <sz val="11"/>
      <color rgb="FFFF0000"/>
      <name val="Calibri"/>
      <family val="1"/>
      <scheme val="major"/>
    </font>
    <font>
      <b/>
      <sz val="28"/>
      <name val="Calibri"/>
      <family val="1"/>
      <scheme val="major"/>
    </font>
    <font>
      <b/>
      <sz val="10"/>
      <name val="Calibri"/>
      <family val="1"/>
      <scheme val="major"/>
    </font>
    <font>
      <b/>
      <sz val="20"/>
      <name val="Calibri"/>
      <family val="1"/>
      <scheme val="major"/>
    </font>
    <font>
      <b/>
      <sz val="12"/>
      <name val="Calibri"/>
      <family val="1"/>
      <scheme val="major"/>
    </font>
    <font>
      <b/>
      <sz val="12"/>
      <color theme="1"/>
      <name val="Calibri"/>
      <family val="1"/>
      <scheme val="major"/>
    </font>
    <font>
      <b/>
      <sz val="12"/>
      <color rgb="FFFF0000"/>
      <name val="Calibri"/>
      <family val="1"/>
      <scheme val="major"/>
    </font>
    <font>
      <b/>
      <sz val="26"/>
      <name val="Calibri"/>
      <family val="1"/>
      <scheme val="major"/>
    </font>
    <font>
      <b/>
      <sz val="13"/>
      <color rgb="FFFF0000"/>
      <name val="Calibri"/>
      <family val="1"/>
      <scheme val="major"/>
    </font>
    <font>
      <sz val="13"/>
      <name val="Calibri"/>
      <family val="1"/>
      <scheme val="major"/>
    </font>
    <font>
      <b/>
      <sz val="16"/>
      <name val="Calibri"/>
      <family val="1"/>
      <scheme val="major"/>
    </font>
    <font>
      <b/>
      <u/>
      <sz val="12"/>
      <name val="Calibri"/>
      <family val="1"/>
      <scheme val="major"/>
    </font>
    <font>
      <sz val="12"/>
      <color theme="1"/>
      <name val="Calibri"/>
      <family val="1"/>
      <scheme val="major"/>
    </font>
    <font>
      <sz val="12"/>
      <color rgb="FF000000"/>
      <name val="Calibri"/>
      <family val="1"/>
      <scheme val="major"/>
    </font>
    <font>
      <sz val="14"/>
      <name val=".VnTime"/>
      <family val="2"/>
    </font>
    <font>
      <b/>
      <i/>
      <u/>
      <sz val="12"/>
      <color theme="1"/>
      <name val="Calibri"/>
      <family val="1"/>
      <scheme val="major"/>
    </font>
    <font>
      <sz val="12"/>
      <color indexed="8"/>
      <name val="Calibri"/>
      <family val="1"/>
      <scheme val="major"/>
    </font>
    <font>
      <i/>
      <sz val="12"/>
      <color theme="1"/>
      <name val="Calibri"/>
      <family val="1"/>
      <scheme val="major"/>
    </font>
    <font>
      <b/>
      <sz val="15"/>
      <color theme="1"/>
      <name val="Calibri"/>
      <family val="1"/>
      <scheme val="major"/>
    </font>
    <font>
      <i/>
      <sz val="11"/>
      <color theme="1"/>
      <name val="Calibri"/>
      <family val="1"/>
      <scheme val="major"/>
    </font>
    <font>
      <sz val="11"/>
      <color theme="1"/>
      <name val="Calibri"/>
      <family val="1"/>
      <scheme val="major"/>
    </font>
    <font>
      <b/>
      <u/>
      <sz val="12"/>
      <name val="Times New Roman"/>
      <family val="1"/>
    </font>
    <font>
      <sz val="11"/>
      <color indexed="8"/>
      <name val="Times New Roman"/>
      <family val="1"/>
    </font>
    <font>
      <b/>
      <sz val="15"/>
      <name val="Times New Roman"/>
      <family val="1"/>
    </font>
    <font>
      <sz val="12"/>
      <name val="VNI-Helve-Condense"/>
    </font>
    <font>
      <i/>
      <sz val="12"/>
      <name val="Times New Roman"/>
      <family val="1"/>
    </font>
    <font>
      <b/>
      <sz val="12"/>
      <name val="Times New Roman"/>
      <family val="1"/>
      <charset val="163"/>
    </font>
    <font>
      <sz val="13"/>
      <name val="Times New Roman"/>
      <family val="1"/>
      <charset val="163"/>
    </font>
    <font>
      <b/>
      <sz val="13"/>
      <name val="Times New Roman"/>
      <family val="1"/>
      <charset val="163"/>
    </font>
    <font>
      <b/>
      <sz val="13"/>
      <color rgb="FF4F81BD"/>
      <name val="Times New Roman"/>
      <family val="1"/>
      <charset val="163"/>
    </font>
    <font>
      <sz val="12"/>
      <name val="Times New Roman"/>
      <family val="1"/>
      <charset val="163"/>
    </font>
    <font>
      <sz val="12"/>
      <color rgb="FF000000"/>
      <name val="Times New Roman"/>
      <family val="1"/>
      <charset val="163"/>
    </font>
    <font>
      <u/>
      <sz val="12"/>
      <name val="Times New Roman"/>
      <family val="1"/>
    </font>
    <font>
      <sz val="13"/>
      <name val="Calibri"/>
      <family val="2"/>
      <scheme val="minor"/>
    </font>
    <font>
      <sz val="13"/>
      <name val="Times New Roman"/>
      <family val="2"/>
    </font>
    <font>
      <b/>
      <sz val="14"/>
      <name val="Calibri"/>
      <family val="2"/>
      <scheme val="minor"/>
    </font>
    <font>
      <b/>
      <sz val="12"/>
      <name val="Calibri"/>
      <family val="2"/>
      <scheme val="major"/>
    </font>
    <font>
      <sz val="10"/>
      <name val="Calibri"/>
      <family val="2"/>
      <scheme val="minor"/>
    </font>
    <font>
      <b/>
      <sz val="9"/>
      <color theme="1"/>
      <name val="Times New Roman"/>
      <family val="1"/>
    </font>
    <font>
      <sz val="10"/>
      <color rgb="FF000000"/>
      <name val="Calibri"/>
      <family val="2"/>
      <scheme val="minor"/>
    </font>
    <font>
      <sz val="10"/>
      <color rgb="FF000000"/>
      <name val="Calibri"/>
      <family val="2"/>
      <scheme val="minor"/>
    </font>
    <font>
      <b/>
      <sz val="16"/>
      <color theme="1"/>
      <name val="Times New Roman"/>
      <family val="1"/>
    </font>
    <font>
      <sz val="16"/>
      <color theme="1"/>
      <name val="Times New Roman"/>
      <family val="1"/>
    </font>
    <font>
      <i/>
      <sz val="16"/>
      <color theme="1"/>
      <name val="Times New Roman"/>
      <family val="1"/>
    </font>
    <font>
      <sz val="16"/>
      <name val="Calibri"/>
      <family val="1"/>
      <scheme val="major"/>
    </font>
    <font>
      <b/>
      <i/>
      <sz val="16"/>
      <color theme="1"/>
      <name val="Times New Roman"/>
      <family val="1"/>
    </font>
    <font>
      <b/>
      <sz val="16"/>
      <color rgb="FF000000"/>
      <name val="Times New Roman"/>
      <family val="1"/>
    </font>
    <font>
      <b/>
      <sz val="16"/>
      <name val="Times New Roman"/>
      <family val="1"/>
    </font>
    <font>
      <b/>
      <sz val="14"/>
      <color theme="1"/>
      <name val="Calibri"/>
      <family val="2"/>
      <scheme val="minor"/>
    </font>
    <font>
      <b/>
      <sz val="9"/>
      <color theme="1"/>
      <name val="Arial"/>
      <family val="2"/>
    </font>
    <font>
      <sz val="12"/>
      <name val="宋体"/>
      <family val="3"/>
      <charset val="134"/>
    </font>
    <font>
      <sz val="14"/>
      <color theme="1"/>
      <name val="Calibri"/>
      <family val="2"/>
    </font>
    <font>
      <sz val="14"/>
      <color theme="1"/>
      <name val="Arial"/>
      <family val="2"/>
    </font>
    <font>
      <sz val="14"/>
      <color rgb="FF1C1C1C"/>
      <name val="Arial"/>
      <family val="2"/>
    </font>
    <font>
      <sz val="14"/>
      <color rgb="FF1C1C1C"/>
      <name val="Times New Roman"/>
      <family val="1"/>
    </font>
    <font>
      <sz val="12"/>
      <color rgb="FF1C1C1C"/>
      <name val="Times New Roman"/>
      <family val="1"/>
    </font>
    <font>
      <sz val="10"/>
      <color rgb="FF1C1C1C"/>
      <name val="Times New Roman"/>
      <family val="1"/>
    </font>
    <font>
      <sz val="12"/>
      <color rgb="FFFF0000"/>
      <name val="Calibri"/>
      <family val="2"/>
      <scheme val="minor"/>
    </font>
    <font>
      <sz val="13"/>
      <color rgb="FF000000"/>
      <name val="Times New Roman"/>
      <family val="1"/>
    </font>
    <font>
      <sz val="16"/>
      <name val="Calibri"/>
      <family val="2"/>
      <scheme val="minor"/>
    </font>
    <font>
      <sz val="16"/>
      <name val="Arial"/>
      <family val="2"/>
    </font>
    <font>
      <sz val="16"/>
      <color rgb="FF1C1C1C"/>
      <name val="Times New Roman"/>
      <family val="1"/>
    </font>
    <font>
      <b/>
      <sz val="16"/>
      <color theme="1"/>
      <name val="Calibri"/>
      <family val="2"/>
      <scheme val="minor"/>
    </font>
    <font>
      <b/>
      <sz val="16"/>
      <color theme="1"/>
      <name val="Arial"/>
      <family val="2"/>
    </font>
    <font>
      <sz val="13"/>
      <color theme="1"/>
      <name val="Times New Roman"/>
      <family val="1"/>
    </font>
    <font>
      <sz val="13"/>
      <color rgb="FF000000"/>
      <name val="Times New Roman"/>
      <family val="1"/>
    </font>
    <font>
      <sz val="16"/>
      <name val="Times New Roman"/>
      <family val="1"/>
    </font>
    <font>
      <b/>
      <sz val="18"/>
      <color theme="1"/>
      <name val="Calibri"/>
      <family val="2"/>
      <scheme val="minor"/>
    </font>
    <font>
      <b/>
      <sz val="18"/>
      <name val="Times New Roman"/>
      <family val="1"/>
    </font>
    <font>
      <b/>
      <sz val="18"/>
      <color theme="1"/>
      <name val="Arial"/>
      <family val="2"/>
    </font>
    <font>
      <sz val="20"/>
      <color theme="1"/>
      <name val="Times New Roman"/>
      <family val="1"/>
    </font>
    <font>
      <sz val="10"/>
      <name val=".VnArial"/>
      <family val="2"/>
    </font>
    <font>
      <sz val="18"/>
      <color theme="1"/>
      <name val="Times New Roman"/>
      <family val="1"/>
    </font>
    <font>
      <i/>
      <sz val="18"/>
      <color theme="1"/>
      <name val="Times New Roman"/>
      <family val="1"/>
    </font>
    <font>
      <b/>
      <sz val="18"/>
      <name val="Calibri"/>
      <family val="1"/>
      <scheme val="major"/>
    </font>
    <font>
      <sz val="18"/>
      <name val="Calibri"/>
      <family val="1"/>
      <scheme val="major"/>
    </font>
    <font>
      <sz val="18"/>
      <name val="Calibri"/>
      <family val="2"/>
      <scheme val="minor"/>
    </font>
    <font>
      <sz val="18"/>
      <color rgb="FF000000"/>
      <name val="Times New Roman"/>
      <family val="1"/>
    </font>
    <font>
      <sz val="18"/>
      <name val="Times New Roman"/>
      <family val="1"/>
    </font>
    <font>
      <sz val="20"/>
      <name val="Calibri"/>
      <family val="2"/>
      <scheme val="minor"/>
    </font>
    <font>
      <sz val="20"/>
      <color rgb="FF1C1C1C"/>
      <name val="Times New Roman"/>
      <family val="1"/>
    </font>
    <font>
      <sz val="18"/>
      <name val="Arial"/>
      <family val="2"/>
    </font>
    <font>
      <sz val="18"/>
      <color rgb="FF1C1C1C"/>
      <name val="Times New Roman"/>
      <family val="1"/>
    </font>
    <font>
      <sz val="14"/>
      <color rgb="FFFF0000"/>
      <name val="Calibri"/>
      <family val="2"/>
      <scheme val="minor"/>
    </font>
    <font>
      <b/>
      <sz val="20"/>
      <name val="Times New Roman"/>
      <family val="1"/>
    </font>
    <font>
      <sz val="20"/>
      <name val="Times New Roman"/>
      <family val="1"/>
    </font>
    <font>
      <b/>
      <sz val="20"/>
      <color theme="1"/>
      <name val="Arial"/>
      <family val="2"/>
    </font>
    <font>
      <b/>
      <sz val="20"/>
      <color theme="1"/>
      <name val="Times New Roman"/>
      <family val="1"/>
    </font>
  </fonts>
  <fills count="43">
    <fill>
      <patternFill patternType="none"/>
    </fill>
    <fill>
      <patternFill patternType="gray125"/>
    </fill>
    <fill>
      <patternFill patternType="solid">
        <fgColor rgb="FFFFFF00"/>
        <bgColor rgb="FFFFFF00"/>
      </patternFill>
    </fill>
    <fill>
      <patternFill patternType="solid">
        <fgColor rgb="FFD8D8D8"/>
        <bgColor rgb="FFD8D8D8"/>
      </patternFill>
    </fill>
    <fill>
      <patternFill patternType="solid">
        <fgColor rgb="FFFFC000"/>
        <bgColor rgb="FFFFC000"/>
      </patternFill>
    </fill>
    <fill>
      <patternFill patternType="solid">
        <fgColor rgb="FFFFFFFF"/>
        <bgColor rgb="FFFFFFFF"/>
      </patternFill>
    </fill>
    <fill>
      <patternFill patternType="solid">
        <fgColor rgb="FFFBD4B4"/>
        <bgColor rgb="FFFBD4B4"/>
      </patternFill>
    </fill>
    <fill>
      <patternFill patternType="solid">
        <fgColor rgb="FFB8CCE4"/>
        <bgColor rgb="FFB8CCE4"/>
      </patternFill>
    </fill>
    <fill>
      <patternFill patternType="solid">
        <fgColor rgb="FF8DB3E2"/>
        <bgColor rgb="FF8DB3E2"/>
      </patternFill>
    </fill>
    <fill>
      <patternFill patternType="solid">
        <fgColor theme="0"/>
        <bgColor theme="0"/>
      </patternFill>
    </fill>
    <fill>
      <patternFill patternType="solid">
        <fgColor rgb="FFB6DDE8"/>
        <bgColor rgb="FFB6DDE8"/>
      </patternFill>
    </fill>
    <fill>
      <patternFill patternType="solid">
        <fgColor rgb="FFC4BD97"/>
        <bgColor rgb="FFC4BD97"/>
      </patternFill>
    </fill>
    <fill>
      <patternFill patternType="solid">
        <fgColor rgb="FFC2D69B"/>
        <bgColor rgb="FFC2D69B"/>
      </patternFill>
    </fill>
    <fill>
      <patternFill patternType="solid">
        <fgColor rgb="FF002060"/>
        <bgColor rgb="FF002060"/>
      </patternFill>
    </fill>
    <fill>
      <patternFill patternType="solid">
        <fgColor rgb="FFDDD9C3"/>
        <bgColor rgb="FFDDD9C3"/>
      </patternFill>
    </fill>
    <fill>
      <patternFill patternType="solid">
        <fgColor theme="9" tint="0.79998168889431442"/>
        <bgColor indexed="64"/>
      </patternFill>
    </fill>
    <fill>
      <patternFill patternType="solid">
        <fgColor theme="2" tint="-0.14999847407452621"/>
        <bgColor indexed="64"/>
      </patternFill>
    </fill>
    <fill>
      <patternFill patternType="solid">
        <fgColor theme="0" tint="-0.14999847407452621"/>
        <bgColor indexed="64"/>
      </patternFill>
    </fill>
    <fill>
      <patternFill patternType="solid">
        <fgColor theme="9" tint="0.79998168889431442"/>
        <bgColor rgb="FFD8D8D8"/>
      </patternFill>
    </fill>
    <fill>
      <patternFill patternType="solid">
        <fgColor theme="6" tint="0.59999389629810485"/>
        <bgColor rgb="FFD8D8D8"/>
      </patternFill>
    </fill>
    <fill>
      <patternFill patternType="solid">
        <fgColor theme="6" tint="0.59999389629810485"/>
        <bgColor indexed="64"/>
      </patternFill>
    </fill>
    <fill>
      <patternFill patternType="solid">
        <fgColor rgb="FFFFC000"/>
        <bgColor indexed="64"/>
      </patternFill>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FF00"/>
        <bgColor rgb="FFD8D8D8"/>
      </patternFill>
    </fill>
    <fill>
      <patternFill patternType="solid">
        <fgColor theme="4" tint="0.79998168889431442"/>
        <bgColor indexed="64"/>
      </patternFill>
    </fill>
    <fill>
      <patternFill patternType="solid">
        <fgColor theme="2" tint="-0.14999847407452621"/>
        <bgColor rgb="FFD8D8D8"/>
      </patternFill>
    </fill>
    <fill>
      <patternFill patternType="solid">
        <fgColor theme="7" tint="0.79998168889431442"/>
        <bgColor indexed="64"/>
      </patternFill>
    </fill>
    <fill>
      <patternFill patternType="solid">
        <fgColor rgb="FF76E3FF"/>
        <bgColor indexed="64"/>
      </patternFill>
    </fill>
    <fill>
      <patternFill patternType="solid">
        <fgColor theme="9" tint="0.39997558519241921"/>
        <bgColor indexed="64"/>
      </patternFill>
    </fill>
    <fill>
      <patternFill patternType="solid">
        <fgColor theme="7" tint="0.79998168889431442"/>
        <bgColor rgb="FFFFFF00"/>
      </patternFill>
    </fill>
    <fill>
      <patternFill patternType="solid">
        <fgColor theme="7" tint="0.79998168889431442"/>
        <bgColor rgb="FFD8D8D8"/>
      </patternFill>
    </fill>
    <fill>
      <patternFill patternType="solid">
        <fgColor rgb="FFE1EEDA"/>
        <bgColor indexed="64"/>
      </patternFill>
    </fill>
    <fill>
      <patternFill patternType="solid">
        <fgColor theme="9" tint="0.59999389629810485"/>
        <bgColor indexed="64"/>
      </patternFill>
    </fill>
    <fill>
      <patternFill patternType="solid">
        <fgColor theme="2" tint="-4.9989318521683403E-2"/>
        <bgColor indexed="64"/>
      </patternFill>
    </fill>
    <fill>
      <patternFill patternType="solid">
        <fgColor rgb="FFFFFFFF"/>
        <bgColor indexed="64"/>
      </patternFill>
    </fill>
    <fill>
      <patternFill patternType="solid">
        <fgColor indexed="9"/>
        <bgColor indexed="64"/>
      </patternFill>
    </fill>
    <fill>
      <patternFill patternType="solid">
        <fgColor rgb="FF99FFCC"/>
        <bgColor indexed="64"/>
      </patternFill>
    </fill>
    <fill>
      <patternFill patternType="solid">
        <fgColor rgb="FF00B0F0"/>
        <bgColor indexed="64"/>
      </patternFill>
    </fill>
  </fills>
  <borders count="80">
    <border>
      <left/>
      <right/>
      <top/>
      <bottom/>
      <diagonal/>
    </border>
    <border>
      <left/>
      <right/>
      <top/>
      <bottom/>
      <diagonal/>
    </border>
    <border>
      <left style="thin">
        <color rgb="FF000000"/>
      </left>
      <right/>
      <top style="medium">
        <color rgb="FF000000"/>
      </top>
      <bottom/>
      <diagonal/>
    </border>
    <border>
      <left/>
      <right style="thin">
        <color rgb="FF000000"/>
      </right>
      <top style="medium">
        <color rgb="FF000000"/>
      </top>
      <bottom/>
      <diagonal/>
    </border>
    <border>
      <left/>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auto="1"/>
      </left>
      <right style="medium">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thin">
        <color indexed="64"/>
      </right>
      <top/>
      <bottom style="hair">
        <color indexed="64"/>
      </bottom>
      <diagonal/>
    </border>
    <border>
      <left style="thin">
        <color indexed="64"/>
      </left>
      <right style="thin">
        <color indexed="64"/>
      </right>
      <top/>
      <bottom style="dotted">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
      <left/>
      <right/>
      <top style="medium">
        <color indexed="64"/>
      </top>
      <bottom/>
      <diagonal/>
    </border>
    <border>
      <left/>
      <right style="thin">
        <color indexed="64"/>
      </right>
      <top/>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medium">
        <color indexed="64"/>
      </left>
      <right/>
      <top style="thin">
        <color indexed="64"/>
      </top>
      <bottom/>
      <diagonal/>
    </border>
    <border>
      <left style="thin">
        <color indexed="64"/>
      </left>
      <right style="thin">
        <color indexed="64"/>
      </right>
      <top style="hair">
        <color indexed="64"/>
      </top>
      <bottom style="hair">
        <color indexed="64"/>
      </bottom>
      <diagonal/>
    </border>
  </borders>
  <cellStyleXfs count="93">
    <xf numFmtId="0" fontId="0" fillId="0" borderId="0"/>
    <xf numFmtId="0" fontId="54" fillId="0" borderId="23"/>
    <xf numFmtId="171" fontId="55" fillId="0" borderId="23" applyFont="0" applyFill="0" applyBorder="0" applyAlignment="0" applyProtection="0"/>
    <xf numFmtId="0" fontId="58" fillId="0" borderId="23">
      <alignment vertical="center"/>
    </xf>
    <xf numFmtId="0" fontId="59" fillId="0" borderId="23">
      <alignment vertical="center"/>
    </xf>
    <xf numFmtId="0" fontId="59" fillId="0" borderId="23"/>
    <xf numFmtId="0" fontId="56" fillId="0" borderId="23" applyNumberFormat="0" applyFont="0" applyFill="0" applyBorder="0" applyAlignment="0" applyProtection="0">
      <alignment vertical="top"/>
    </xf>
    <xf numFmtId="43" fontId="60" fillId="0" borderId="0" applyFont="0" applyFill="0" applyBorder="0" applyAlignment="0" applyProtection="0"/>
    <xf numFmtId="0" fontId="56" fillId="0" borderId="23"/>
    <xf numFmtId="171" fontId="56" fillId="0" borderId="23" applyFont="0" applyFill="0" applyBorder="0" applyAlignment="0" applyProtection="0"/>
    <xf numFmtId="9" fontId="56" fillId="0" borderId="23" applyFont="0" applyFill="0" applyBorder="0" applyAlignment="0" applyProtection="0"/>
    <xf numFmtId="0" fontId="18" fillId="0" borderId="23"/>
    <xf numFmtId="0" fontId="61" fillId="0" borderId="23"/>
    <xf numFmtId="171" fontId="56" fillId="0" borderId="23" applyFont="0" applyFill="0" applyBorder="0" applyAlignment="0" applyProtection="0"/>
    <xf numFmtId="0" fontId="17" fillId="0" borderId="23"/>
    <xf numFmtId="43" fontId="55" fillId="0" borderId="23" applyFont="0" applyFill="0" applyBorder="0" applyAlignment="0" applyProtection="0"/>
    <xf numFmtId="0" fontId="53" fillId="0" borderId="23"/>
    <xf numFmtId="171" fontId="55" fillId="0" borderId="23" applyFont="0" applyFill="0" applyBorder="0" applyAlignment="0" applyProtection="0"/>
    <xf numFmtId="43" fontId="53" fillId="0" borderId="23" applyFont="0" applyFill="0" applyBorder="0" applyAlignment="0" applyProtection="0"/>
    <xf numFmtId="0" fontId="17" fillId="0" borderId="23"/>
    <xf numFmtId="0" fontId="56" fillId="0" borderId="23"/>
    <xf numFmtId="0" fontId="73" fillId="0" borderId="23">
      <alignment vertical="center"/>
    </xf>
    <xf numFmtId="0" fontId="56" fillId="0" borderId="23"/>
    <xf numFmtId="0" fontId="16" fillId="0" borderId="23"/>
    <xf numFmtId="0" fontId="80" fillId="0" borderId="23" applyNumberFormat="0" applyFill="0" applyBorder="0" applyAlignment="0" applyProtection="0">
      <alignment vertical="top"/>
      <protection locked="0"/>
    </xf>
    <xf numFmtId="43" fontId="56" fillId="0" borderId="23" applyFont="0" applyFill="0" applyBorder="0" applyAlignment="0" applyProtection="0"/>
    <xf numFmtId="0" fontId="15" fillId="0" borderId="23"/>
    <xf numFmtId="43" fontId="15" fillId="0" borderId="23" applyFont="0" applyFill="0" applyBorder="0" applyAlignment="0" applyProtection="0"/>
    <xf numFmtId="0" fontId="14" fillId="0" borderId="23"/>
    <xf numFmtId="43" fontId="14" fillId="0" borderId="23" applyFont="0" applyFill="0" applyBorder="0" applyAlignment="0" applyProtection="0"/>
    <xf numFmtId="0" fontId="81" fillId="0" borderId="23" applyNumberFormat="0" applyFill="0" applyBorder="0" applyAlignment="0" applyProtection="0">
      <alignment vertical="top"/>
      <protection locked="0"/>
    </xf>
    <xf numFmtId="178" fontId="14" fillId="0" borderId="23" applyFont="0" applyFill="0" applyBorder="0" applyAlignment="0" applyProtection="0">
      <alignment vertical="center"/>
    </xf>
    <xf numFmtId="9" fontId="14" fillId="0" borderId="23" applyFont="0" applyFill="0" applyBorder="0" applyAlignment="0" applyProtection="0"/>
    <xf numFmtId="43" fontId="56" fillId="0" borderId="23" applyFont="0" applyFill="0" applyBorder="0" applyAlignment="0" applyProtection="0"/>
    <xf numFmtId="0" fontId="92" fillId="0" borderId="23"/>
    <xf numFmtId="0" fontId="91" fillId="0" borderId="23"/>
    <xf numFmtId="0" fontId="93" fillId="0" borderId="23"/>
    <xf numFmtId="0" fontId="13" fillId="0" borderId="23"/>
    <xf numFmtId="0" fontId="56" fillId="0" borderId="23"/>
    <xf numFmtId="0" fontId="12" fillId="0" borderId="23"/>
    <xf numFmtId="43" fontId="12" fillId="0" borderId="23" applyFont="0" applyFill="0" applyBorder="0" applyAlignment="0" applyProtection="0"/>
    <xf numFmtId="43" fontId="93" fillId="0" borderId="23" applyFont="0" applyFill="0" applyBorder="0" applyAlignment="0" applyProtection="0"/>
    <xf numFmtId="43" fontId="12" fillId="0" borderId="23" applyFont="0" applyFill="0" applyBorder="0" applyAlignment="0" applyProtection="0"/>
    <xf numFmtId="0" fontId="11" fillId="0" borderId="23"/>
    <xf numFmtId="43" fontId="11" fillId="0" borderId="23" applyFont="0" applyFill="0" applyBorder="0" applyAlignment="0" applyProtection="0"/>
    <xf numFmtId="0" fontId="10" fillId="0" borderId="23"/>
    <xf numFmtId="43" fontId="10" fillId="0" borderId="23" applyFont="0" applyFill="0" applyBorder="0" applyAlignment="0" applyProtection="0"/>
    <xf numFmtId="0" fontId="9" fillId="0" borderId="23"/>
    <xf numFmtId="43" fontId="9" fillId="0" borderId="23" applyFont="0" applyFill="0" applyBorder="0" applyAlignment="0" applyProtection="0"/>
    <xf numFmtId="0" fontId="103" fillId="0" borderId="23"/>
    <xf numFmtId="43" fontId="22" fillId="0" borderId="23" applyFont="0" applyFill="0" applyBorder="0" applyAlignment="0" applyProtection="0"/>
    <xf numFmtId="0" fontId="8" fillId="0" borderId="23"/>
    <xf numFmtId="178" fontId="8" fillId="0" borderId="23" applyFont="0" applyFill="0" applyBorder="0" applyAlignment="0" applyProtection="0"/>
    <xf numFmtId="0" fontId="104" fillId="0" borderId="23">
      <alignment vertical="top"/>
    </xf>
    <xf numFmtId="0" fontId="8" fillId="0" borderId="23"/>
    <xf numFmtId="43" fontId="8" fillId="0" borderId="23" applyFont="0" applyFill="0" applyBorder="0" applyAlignment="0" applyProtection="0"/>
    <xf numFmtId="0" fontId="8" fillId="0" borderId="23"/>
    <xf numFmtId="9" fontId="8" fillId="0" borderId="23" applyFont="0" applyFill="0" applyBorder="0" applyAlignment="0" applyProtection="0"/>
    <xf numFmtId="0" fontId="138" fillId="0" borderId="23"/>
    <xf numFmtId="0" fontId="7" fillId="0" borderId="23"/>
    <xf numFmtId="0" fontId="146" fillId="0" borderId="23"/>
    <xf numFmtId="43" fontId="7" fillId="0" borderId="23" applyFont="0" applyFill="0" applyBorder="0" applyAlignment="0" applyProtection="0"/>
    <xf numFmtId="9" fontId="7" fillId="0" borderId="23" applyFont="0" applyFill="0" applyBorder="0" applyAlignment="0" applyProtection="0"/>
    <xf numFmtId="0" fontId="6" fillId="0" borderId="23"/>
    <xf numFmtId="0" fontId="6" fillId="0" borderId="23"/>
    <xf numFmtId="43" fontId="6" fillId="0" borderId="23" applyFont="0" applyFill="0" applyBorder="0" applyAlignment="0" applyProtection="0"/>
    <xf numFmtId="9" fontId="163" fillId="0" borderId="0" applyFont="0" applyFill="0" applyBorder="0" applyAlignment="0" applyProtection="0"/>
    <xf numFmtId="44" fontId="164" fillId="0" borderId="0" applyFont="0" applyFill="0" applyBorder="0" applyAlignment="0" applyProtection="0"/>
    <xf numFmtId="0" fontId="5" fillId="0" borderId="23"/>
    <xf numFmtId="0" fontId="5" fillId="0" borderId="23"/>
    <xf numFmtId="43" fontId="5" fillId="0" borderId="23" applyFont="0" applyFill="0" applyBorder="0" applyAlignment="0" applyProtection="0"/>
    <xf numFmtId="0" fontId="53" fillId="0" borderId="23"/>
    <xf numFmtId="0" fontId="4" fillId="0" borderId="23"/>
    <xf numFmtId="0" fontId="4" fillId="0" borderId="23"/>
    <xf numFmtId="43" fontId="4" fillId="0" borderId="23" applyFont="0" applyFill="0" applyBorder="0" applyAlignment="0" applyProtection="0"/>
    <xf numFmtId="44" fontId="53" fillId="0" borderId="23" applyFont="0" applyFill="0" applyBorder="0" applyAlignment="0" applyProtection="0"/>
    <xf numFmtId="185" fontId="59" fillId="0" borderId="23"/>
    <xf numFmtId="186" fontId="174" fillId="0" borderId="23"/>
    <xf numFmtId="0" fontId="3" fillId="0" borderId="23"/>
    <xf numFmtId="0" fontId="3" fillId="0" borderId="23"/>
    <xf numFmtId="43" fontId="3" fillId="0" borderId="23" applyFont="0" applyFill="0" applyBorder="0" applyAlignment="0" applyProtection="0"/>
    <xf numFmtId="0" fontId="195" fillId="0" borderId="23"/>
    <xf numFmtId="0" fontId="2" fillId="0" borderId="23"/>
    <xf numFmtId="0" fontId="2" fillId="0" borderId="23"/>
    <xf numFmtId="43" fontId="2" fillId="0" borderId="23" applyFont="0" applyFill="0" applyBorder="0" applyAlignment="0" applyProtection="0"/>
    <xf numFmtId="0" fontId="2" fillId="0" borderId="23"/>
    <xf numFmtId="0" fontId="91" fillId="0" borderId="23"/>
    <xf numFmtId="0" fontId="91" fillId="0" borderId="23"/>
    <xf numFmtId="0" fontId="1" fillId="0" borderId="23"/>
    <xf numFmtId="0" fontId="1" fillId="0" borderId="23"/>
    <xf numFmtId="0" fontId="1" fillId="0" borderId="23"/>
    <xf numFmtId="43" fontId="1" fillId="0" borderId="23" applyFont="0" applyFill="0" applyBorder="0" applyAlignment="0" applyProtection="0"/>
    <xf numFmtId="43" fontId="1" fillId="0" borderId="23" applyFont="0" applyFill="0" applyBorder="0" applyAlignment="0" applyProtection="0"/>
  </cellStyleXfs>
  <cellXfs count="1622">
    <xf numFmtId="0" fontId="0" fillId="0" borderId="0" xfId="0"/>
    <xf numFmtId="0" fontId="19" fillId="0" borderId="0" xfId="0" applyFont="1" applyAlignment="1">
      <alignment vertical="center"/>
    </xf>
    <xf numFmtId="0" fontId="19"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xf>
    <xf numFmtId="0" fontId="22" fillId="0" borderId="0" xfId="0" applyFont="1" applyAlignment="1">
      <alignment vertical="center" wrapText="1"/>
    </xf>
    <xf numFmtId="0" fontId="23" fillId="0" borderId="0" xfId="0" applyFont="1" applyAlignment="1">
      <alignment vertical="center" wrapText="1"/>
    </xf>
    <xf numFmtId="0" fontId="24" fillId="0" borderId="0" xfId="0" applyFont="1" applyAlignment="1">
      <alignment horizontal="left" vertical="center"/>
    </xf>
    <xf numFmtId="0" fontId="22" fillId="0" borderId="0" xfId="0" applyFont="1" applyAlignment="1">
      <alignment vertical="center"/>
    </xf>
    <xf numFmtId="14" fontId="24" fillId="0" borderId="0" xfId="0" applyNumberFormat="1" applyFont="1" applyAlignment="1">
      <alignment horizontal="left" vertical="center" wrapText="1"/>
    </xf>
    <xf numFmtId="0" fontId="22" fillId="0" borderId="0" xfId="0" applyFont="1" applyAlignment="1">
      <alignment horizontal="center" vertical="center" wrapText="1"/>
    </xf>
    <xf numFmtId="0" fontId="25" fillId="0" borderId="0" xfId="0" applyFont="1" applyAlignment="1">
      <alignment horizontal="left" vertical="center"/>
    </xf>
    <xf numFmtId="0" fontId="26" fillId="3" borderId="8" xfId="0" applyFont="1" applyFill="1" applyBorder="1" applyAlignment="1">
      <alignment horizontal="center" vertical="center" wrapText="1"/>
    </xf>
    <xf numFmtId="0" fontId="26" fillId="4" borderId="9" xfId="0" applyFont="1" applyFill="1" applyBorder="1" applyAlignment="1">
      <alignment horizontal="center" vertical="center"/>
    </xf>
    <xf numFmtId="0" fontId="26" fillId="4" borderId="9" xfId="0" applyFont="1" applyFill="1" applyBorder="1" applyAlignment="1">
      <alignment horizontal="left" vertical="center"/>
    </xf>
    <xf numFmtId="0" fontId="26" fillId="4" borderId="9" xfId="0" applyFont="1" applyFill="1" applyBorder="1" applyAlignment="1">
      <alignment vertical="center"/>
    </xf>
    <xf numFmtId="165" fontId="26" fillId="4" borderId="9" xfId="0" applyNumberFormat="1" applyFont="1" applyFill="1" applyBorder="1" applyAlignment="1">
      <alignment horizontal="center" vertical="center"/>
    </xf>
    <xf numFmtId="165" fontId="29" fillId="4" borderId="9" xfId="0" applyNumberFormat="1" applyFont="1" applyFill="1" applyBorder="1" applyAlignment="1">
      <alignment horizontal="left" vertical="center" wrapText="1"/>
    </xf>
    <xf numFmtId="0" fontId="30" fillId="0" borderId="9" xfId="0" applyFont="1" applyBorder="1" applyAlignment="1">
      <alignment horizontal="center" vertical="center"/>
    </xf>
    <xf numFmtId="0" fontId="31" fillId="0" borderId="9" xfId="0" applyFont="1" applyBorder="1" applyAlignment="1">
      <alignment vertical="center"/>
    </xf>
    <xf numFmtId="0" fontId="30" fillId="0" borderId="9" xfId="0" applyFont="1" applyBorder="1" applyAlignment="1">
      <alignment horizontal="left" vertical="center"/>
    </xf>
    <xf numFmtId="165" fontId="30" fillId="0" borderId="9" xfId="0" applyNumberFormat="1" applyFont="1" applyBorder="1" applyAlignment="1">
      <alignment horizontal="center" vertical="center"/>
    </xf>
    <xf numFmtId="43" fontId="30" fillId="0" borderId="9" xfId="0" applyNumberFormat="1" applyFont="1" applyBorder="1" applyAlignment="1">
      <alignment horizontal="center" vertical="center"/>
    </xf>
    <xf numFmtId="165" fontId="30" fillId="0" borderId="9" xfId="0" applyNumberFormat="1" applyFont="1" applyBorder="1" applyAlignment="1">
      <alignment horizontal="left" vertical="center"/>
    </xf>
    <xf numFmtId="166" fontId="30" fillId="0" borderId="9" xfId="0" applyNumberFormat="1" applyFont="1" applyBorder="1" applyAlignment="1">
      <alignment horizontal="left" vertical="center"/>
    </xf>
    <xf numFmtId="167" fontId="30" fillId="0" borderId="9" xfId="0" applyNumberFormat="1" applyFont="1" applyBorder="1" applyAlignment="1">
      <alignment horizontal="center" vertical="center"/>
    </xf>
    <xf numFmtId="43" fontId="30" fillId="0" borderId="9" xfId="0" applyNumberFormat="1" applyFont="1" applyBorder="1" applyAlignment="1">
      <alignment horizontal="right" vertical="center"/>
    </xf>
    <xf numFmtId="166" fontId="30" fillId="0" borderId="9" xfId="0" applyNumberFormat="1" applyFont="1" applyBorder="1" applyAlignment="1">
      <alignment horizontal="right" vertical="center"/>
    </xf>
    <xf numFmtId="166" fontId="32" fillId="0" borderId="9" xfId="0" applyNumberFormat="1" applyFont="1" applyBorder="1" applyAlignment="1">
      <alignment horizontal="right" vertical="center"/>
    </xf>
    <xf numFmtId="0" fontId="30" fillId="0" borderId="9" xfId="0" applyFont="1" applyBorder="1" applyAlignment="1">
      <alignment horizontal="left" vertical="center" wrapText="1"/>
    </xf>
    <xf numFmtId="0" fontId="30" fillId="0" borderId="9" xfId="0" applyFont="1" applyBorder="1" applyAlignment="1">
      <alignment horizontal="center" vertical="center" wrapText="1"/>
    </xf>
    <xf numFmtId="0" fontId="34" fillId="4" borderId="9" xfId="0" applyFont="1" applyFill="1" applyBorder="1" applyAlignment="1">
      <alignment horizontal="center" vertical="center"/>
    </xf>
    <xf numFmtId="0" fontId="34" fillId="4" borderId="9" xfId="0" applyFont="1" applyFill="1" applyBorder="1" applyAlignment="1">
      <alignment horizontal="left" vertical="center"/>
    </xf>
    <xf numFmtId="0" fontId="30" fillId="4" borderId="9" xfId="0" applyFont="1" applyFill="1" applyBorder="1" applyAlignment="1">
      <alignment horizontal="center" vertical="center"/>
    </xf>
    <xf numFmtId="165" fontId="30" fillId="4" borderId="9" xfId="0" applyNumberFormat="1" applyFont="1" applyFill="1" applyBorder="1" applyAlignment="1">
      <alignment horizontal="center" vertical="center"/>
    </xf>
    <xf numFmtId="165" fontId="29" fillId="4" borderId="9" xfId="0" applyNumberFormat="1" applyFont="1" applyFill="1" applyBorder="1" applyAlignment="1">
      <alignment horizontal="center" vertical="center"/>
    </xf>
    <xf numFmtId="0" fontId="35" fillId="0" borderId="9" xfId="0" applyFont="1" applyBorder="1" applyAlignment="1">
      <alignment horizontal="left" vertical="center"/>
    </xf>
    <xf numFmtId="0" fontId="30" fillId="0" borderId="9" xfId="0" applyFont="1" applyBorder="1" applyAlignment="1">
      <alignment vertical="center"/>
    </xf>
    <xf numFmtId="0" fontId="35" fillId="0" borderId="9" xfId="0" applyFont="1" applyBorder="1" applyAlignment="1">
      <alignment horizontal="center" vertical="center"/>
    </xf>
    <xf numFmtId="166" fontId="30" fillId="0" borderId="9" xfId="0" applyNumberFormat="1" applyFont="1" applyBorder="1" applyAlignment="1">
      <alignment horizontal="center" vertical="center"/>
    </xf>
    <xf numFmtId="0" fontId="30" fillId="0" borderId="9" xfId="0" applyFont="1" applyBorder="1" applyAlignment="1">
      <alignment vertical="center" wrapText="1"/>
    </xf>
    <xf numFmtId="0" fontId="36" fillId="0" borderId="9" xfId="0" applyFont="1" applyBorder="1" applyAlignment="1">
      <alignment vertical="center"/>
    </xf>
    <xf numFmtId="0" fontId="36" fillId="0" borderId="0" xfId="0" applyFont="1" applyAlignment="1">
      <alignment vertical="center"/>
    </xf>
    <xf numFmtId="0" fontId="33" fillId="0" borderId="0" xfId="0" applyFont="1" applyAlignment="1">
      <alignment vertical="center"/>
    </xf>
    <xf numFmtId="0" fontId="36" fillId="0" borderId="0" xfId="0" applyFont="1" applyAlignment="1">
      <alignment horizontal="left" vertical="center"/>
    </xf>
    <xf numFmtId="0" fontId="30" fillId="0" borderId="0" xfId="0" applyFont="1" applyAlignment="1">
      <alignment vertical="center"/>
    </xf>
    <xf numFmtId="0" fontId="30" fillId="0" borderId="0" xfId="0" applyFont="1" applyAlignment="1">
      <alignment horizontal="center" vertical="center"/>
    </xf>
    <xf numFmtId="9" fontId="26" fillId="4" borderId="9" xfId="0" applyNumberFormat="1" applyFont="1" applyFill="1" applyBorder="1" applyAlignment="1">
      <alignment horizontal="center" vertical="center"/>
    </xf>
    <xf numFmtId="166" fontId="30" fillId="4" borderId="9" xfId="0" applyNumberFormat="1" applyFont="1" applyFill="1" applyBorder="1" applyAlignment="1">
      <alignment horizontal="left" vertical="center"/>
    </xf>
    <xf numFmtId="0" fontId="35" fillId="0" borderId="0" xfId="0" applyFont="1" applyAlignment="1">
      <alignment vertical="center"/>
    </xf>
    <xf numFmtId="0" fontId="35" fillId="0" borderId="0" xfId="0" applyFont="1" applyAlignment="1">
      <alignment horizontal="left" vertical="center"/>
    </xf>
    <xf numFmtId="0" fontId="35" fillId="0" borderId="0" xfId="0" applyFont="1" applyAlignment="1">
      <alignment horizontal="center" vertical="center"/>
    </xf>
    <xf numFmtId="0" fontId="30" fillId="0" borderId="0" xfId="0" applyFont="1"/>
    <xf numFmtId="0" fontId="39" fillId="8" borderId="25" xfId="0" applyFont="1" applyFill="1" applyBorder="1" applyAlignment="1">
      <alignment vertical="center"/>
    </xf>
    <xf numFmtId="0" fontId="36" fillId="8" borderId="26" xfId="0" applyFont="1" applyFill="1" applyBorder="1" applyAlignment="1">
      <alignment vertical="center"/>
    </xf>
    <xf numFmtId="0" fontId="30" fillId="8" borderId="26" xfId="0" applyFont="1" applyFill="1" applyBorder="1" applyAlignment="1">
      <alignment vertical="center"/>
    </xf>
    <xf numFmtId="0" fontId="30" fillId="8" borderId="10" xfId="0" applyFont="1" applyFill="1" applyBorder="1" applyAlignment="1">
      <alignment vertical="center"/>
    </xf>
    <xf numFmtId="0" fontId="39" fillId="7" borderId="9" xfId="0" applyFont="1" applyFill="1" applyBorder="1" applyAlignment="1">
      <alignment vertical="center"/>
    </xf>
    <xf numFmtId="0" fontId="39" fillId="7" borderId="9" xfId="0" applyFont="1" applyFill="1" applyBorder="1" applyAlignment="1">
      <alignment vertical="center" wrapText="1"/>
    </xf>
    <xf numFmtId="0" fontId="36" fillId="8" borderId="25" xfId="0" applyFont="1" applyFill="1" applyBorder="1" applyAlignment="1">
      <alignment vertical="center"/>
    </xf>
    <xf numFmtId="0" fontId="30" fillId="0" borderId="27" xfId="0" applyFont="1" applyBorder="1" applyAlignment="1">
      <alignment horizontal="right" wrapText="1"/>
    </xf>
    <xf numFmtId="0" fontId="30" fillId="0" borderId="27" xfId="0" applyFont="1" applyBorder="1" applyAlignment="1">
      <alignment horizontal="right"/>
    </xf>
    <xf numFmtId="43" fontId="30" fillId="0" borderId="27" xfId="0" applyNumberFormat="1" applyFont="1" applyBorder="1" applyAlignment="1">
      <alignment horizontal="right"/>
    </xf>
    <xf numFmtId="166" fontId="30" fillId="0" borderId="27" xfId="0" applyNumberFormat="1" applyFont="1" applyBorder="1"/>
    <xf numFmtId="0" fontId="30" fillId="0" borderId="27" xfId="0" applyFont="1" applyBorder="1"/>
    <xf numFmtId="166" fontId="30" fillId="0" borderId="0" xfId="0" applyNumberFormat="1" applyFont="1"/>
    <xf numFmtId="0" fontId="26" fillId="0" borderId="9" xfId="0" applyFont="1" applyBorder="1" applyAlignment="1">
      <alignment horizontal="center" vertical="center" wrapText="1"/>
    </xf>
    <xf numFmtId="0" fontId="26" fillId="0" borderId="13" xfId="0" applyFont="1" applyBorder="1" applyAlignment="1">
      <alignment horizontal="center" vertical="center" wrapText="1"/>
    </xf>
    <xf numFmtId="0" fontId="34" fillId="0" borderId="13" xfId="0" applyFont="1" applyBorder="1" applyAlignment="1">
      <alignment horizontal="center" vertical="center" wrapText="1"/>
    </xf>
    <xf numFmtId="43" fontId="34" fillId="0" borderId="13" xfId="0" applyNumberFormat="1" applyFont="1" applyBorder="1" applyAlignment="1">
      <alignment horizontal="center" vertical="center" wrapText="1"/>
    </xf>
    <xf numFmtId="0" fontId="30" fillId="0" borderId="15" xfId="0" applyFont="1" applyBorder="1" applyAlignment="1">
      <alignment horizontal="center" vertical="center"/>
    </xf>
    <xf numFmtId="43" fontId="30" fillId="0" borderId="28" xfId="0" applyNumberFormat="1" applyFont="1" applyBorder="1" applyAlignment="1">
      <alignment horizontal="center" vertical="center"/>
    </xf>
    <xf numFmtId="169" fontId="30" fillId="0" borderId="15" xfId="0" quotePrefix="1" applyNumberFormat="1" applyFont="1" applyBorder="1" applyAlignment="1">
      <alignment horizontal="center" vertical="center"/>
    </xf>
    <xf numFmtId="4" fontId="30" fillId="0" borderId="9" xfId="0" applyNumberFormat="1" applyFont="1" applyBorder="1" applyAlignment="1">
      <alignment horizontal="left" vertical="center" wrapText="1"/>
    </xf>
    <xf numFmtId="4" fontId="30" fillId="0" borderId="9" xfId="0" applyNumberFormat="1" applyFont="1" applyBorder="1" applyAlignment="1">
      <alignment horizontal="center" vertical="center" wrapText="1"/>
    </xf>
    <xf numFmtId="164" fontId="30" fillId="0" borderId="9" xfId="0" applyNumberFormat="1" applyFont="1" applyBorder="1" applyAlignment="1">
      <alignment horizontal="right" vertical="center"/>
    </xf>
    <xf numFmtId="43" fontId="30" fillId="5" borderId="9" xfId="0" applyNumberFormat="1" applyFont="1" applyFill="1" applyBorder="1" applyAlignment="1">
      <alignment horizontal="right" vertical="center" wrapText="1"/>
    </xf>
    <xf numFmtId="3" fontId="30" fillId="0" borderId="9" xfId="0" applyNumberFormat="1" applyFont="1" applyBorder="1" applyAlignment="1">
      <alignment horizontal="right" vertical="center"/>
    </xf>
    <xf numFmtId="169" fontId="30" fillId="0" borderId="9" xfId="0" applyNumberFormat="1" applyFont="1" applyBorder="1" applyAlignment="1">
      <alignment horizontal="right" vertical="center"/>
    </xf>
    <xf numFmtId="0" fontId="35" fillId="2" borderId="9" xfId="0" applyFont="1" applyFill="1" applyBorder="1" applyAlignment="1">
      <alignment horizontal="center" vertical="center"/>
    </xf>
    <xf numFmtId="0" fontId="30" fillId="2" borderId="9" xfId="0" applyFont="1" applyFill="1" applyBorder="1" applyAlignment="1">
      <alignment horizontal="center" vertical="center"/>
    </xf>
    <xf numFmtId="4" fontId="30" fillId="2" borderId="9" xfId="0" applyNumberFormat="1" applyFont="1" applyFill="1" applyBorder="1" applyAlignment="1">
      <alignment horizontal="left" vertical="center" wrapText="1"/>
    </xf>
    <xf numFmtId="0" fontId="43" fillId="9" borderId="9" xfId="0" applyFont="1" applyFill="1" applyBorder="1" applyAlignment="1">
      <alignment horizontal="center" vertical="center"/>
    </xf>
    <xf numFmtId="170" fontId="44" fillId="5" borderId="9" xfId="0" applyNumberFormat="1" applyFont="1" applyFill="1" applyBorder="1" applyAlignment="1">
      <alignment vertical="center"/>
    </xf>
    <xf numFmtId="43" fontId="45" fillId="5" borderId="9" xfId="0" applyNumberFormat="1" applyFont="1" applyFill="1" applyBorder="1" applyAlignment="1">
      <alignment vertical="center"/>
    </xf>
    <xf numFmtId="169" fontId="26" fillId="0" borderId="9" xfId="0" applyNumberFormat="1" applyFont="1" applyBorder="1" applyAlignment="1">
      <alignment horizontal="right" vertical="center"/>
    </xf>
    <xf numFmtId="169" fontId="47" fillId="0" borderId="9" xfId="0" applyNumberFormat="1" applyFont="1" applyBorder="1" applyAlignment="1">
      <alignment horizontal="right" vertical="center"/>
    </xf>
    <xf numFmtId="43" fontId="30" fillId="0" borderId="0" xfId="0" applyNumberFormat="1" applyFont="1"/>
    <xf numFmtId="0" fontId="48" fillId="0" borderId="0" xfId="0" applyFont="1"/>
    <xf numFmtId="0" fontId="34" fillId="3" borderId="11" xfId="0" applyFont="1" applyFill="1" applyBorder="1" applyAlignment="1">
      <alignment horizontal="center" vertical="center"/>
    </xf>
    <xf numFmtId="0" fontId="40" fillId="3" borderId="11" xfId="0" applyFont="1" applyFill="1" applyBorder="1" applyAlignment="1">
      <alignment horizontal="center" vertical="center"/>
    </xf>
    <xf numFmtId="9" fontId="26" fillId="4" borderId="9" xfId="0" applyNumberFormat="1" applyFont="1" applyFill="1" applyBorder="1" applyAlignment="1">
      <alignment horizontal="right" vertical="center"/>
    </xf>
    <xf numFmtId="169" fontId="26" fillId="4" borderId="9" xfId="0" applyNumberFormat="1" applyFont="1" applyFill="1" applyBorder="1" applyAlignment="1">
      <alignment horizontal="center" vertical="center"/>
    </xf>
    <xf numFmtId="169" fontId="26" fillId="4" borderId="9" xfId="0" applyNumberFormat="1" applyFont="1" applyFill="1" applyBorder="1" applyAlignment="1">
      <alignment horizontal="right" vertical="center"/>
    </xf>
    <xf numFmtId="165" fontId="26" fillId="4" borderId="9" xfId="0" applyNumberFormat="1" applyFont="1" applyFill="1" applyBorder="1" applyAlignment="1">
      <alignment horizontal="center" vertical="center" wrapText="1"/>
    </xf>
    <xf numFmtId="165" fontId="30" fillId="4" borderId="9" xfId="0" applyNumberFormat="1" applyFont="1" applyFill="1" applyBorder="1" applyAlignment="1">
      <alignment horizontal="left" vertical="center" wrapText="1"/>
    </xf>
    <xf numFmtId="14" fontId="28" fillId="13" borderId="9" xfId="0" applyNumberFormat="1" applyFont="1" applyFill="1" applyBorder="1" applyAlignment="1">
      <alignment horizontal="right" vertical="center"/>
    </xf>
    <xf numFmtId="166" fontId="32" fillId="0" borderId="9" xfId="0" applyNumberFormat="1" applyFont="1" applyBorder="1" applyAlignment="1">
      <alignment horizontal="right" vertical="center" wrapText="1"/>
    </xf>
    <xf numFmtId="14" fontId="32" fillId="0" borderId="9" xfId="0" applyNumberFormat="1" applyFont="1" applyBorder="1" applyAlignment="1">
      <alignment horizontal="right" vertical="center"/>
    </xf>
    <xf numFmtId="166" fontId="32" fillId="0" borderId="9" xfId="0" applyNumberFormat="1" applyFont="1" applyBorder="1" applyAlignment="1">
      <alignment horizontal="center" vertical="center" wrapText="1"/>
    </xf>
    <xf numFmtId="14" fontId="29" fillId="8" borderId="9" xfId="0" applyNumberFormat="1" applyFont="1" applyFill="1" applyBorder="1" applyAlignment="1">
      <alignment horizontal="right" vertical="center"/>
    </xf>
    <xf numFmtId="14" fontId="29" fillId="14" borderId="9" xfId="0" applyNumberFormat="1" applyFont="1" applyFill="1" applyBorder="1" applyAlignment="1">
      <alignment horizontal="right" vertical="center"/>
    </xf>
    <xf numFmtId="14" fontId="29" fillId="10" borderId="9" xfId="0" applyNumberFormat="1" applyFont="1" applyFill="1" applyBorder="1" applyAlignment="1">
      <alignment horizontal="right" vertical="center"/>
    </xf>
    <xf numFmtId="43" fontId="30" fillId="4" borderId="9" xfId="0" applyNumberFormat="1" applyFont="1" applyFill="1" applyBorder="1" applyAlignment="1">
      <alignment horizontal="center" vertical="center"/>
    </xf>
    <xf numFmtId="165" fontId="30" fillId="4" borderId="9" xfId="0" applyNumberFormat="1" applyFont="1" applyFill="1" applyBorder="1" applyAlignment="1">
      <alignment horizontal="left" vertical="center"/>
    </xf>
    <xf numFmtId="166" fontId="30" fillId="4" borderId="9" xfId="0" applyNumberFormat="1" applyFont="1" applyFill="1" applyBorder="1" applyAlignment="1">
      <alignment horizontal="right" vertical="center"/>
    </xf>
    <xf numFmtId="165" fontId="32" fillId="4" borderId="9" xfId="0" applyNumberFormat="1" applyFont="1" applyFill="1" applyBorder="1" applyAlignment="1">
      <alignment horizontal="center" vertical="center"/>
    </xf>
    <xf numFmtId="166" fontId="32" fillId="4" borderId="9" xfId="0" applyNumberFormat="1" applyFont="1" applyFill="1" applyBorder="1" applyAlignment="1">
      <alignment horizontal="right" vertical="center"/>
    </xf>
    <xf numFmtId="165" fontId="32" fillId="4" borderId="9" xfId="0" applyNumberFormat="1" applyFont="1" applyFill="1" applyBorder="1" applyAlignment="1">
      <alignment horizontal="center" vertical="center" wrapText="1"/>
    </xf>
    <xf numFmtId="166" fontId="32" fillId="4" borderId="9" xfId="0" applyNumberFormat="1" applyFont="1" applyFill="1" applyBorder="1" applyAlignment="1">
      <alignment horizontal="center" vertical="center" wrapText="1"/>
    </xf>
    <xf numFmtId="14" fontId="29" fillId="13" borderId="9" xfId="0" applyNumberFormat="1" applyFont="1" applyFill="1" applyBorder="1" applyAlignment="1">
      <alignment horizontal="right" vertical="center"/>
    </xf>
    <xf numFmtId="165" fontId="30" fillId="0" borderId="0" xfId="0" applyNumberFormat="1" applyFont="1" applyAlignment="1">
      <alignment horizontal="center" vertical="center"/>
    </xf>
    <xf numFmtId="43" fontId="30" fillId="0" borderId="0" xfId="0" applyNumberFormat="1" applyFont="1" applyAlignment="1">
      <alignment horizontal="center" vertical="center"/>
    </xf>
    <xf numFmtId="165" fontId="30" fillId="0" borderId="0" xfId="0" applyNumberFormat="1" applyFont="1" applyAlignment="1">
      <alignment horizontal="left" vertical="center"/>
    </xf>
    <xf numFmtId="166" fontId="30" fillId="0" borderId="0" xfId="0" applyNumberFormat="1" applyFont="1" applyAlignment="1">
      <alignment horizontal="left" vertical="center"/>
    </xf>
    <xf numFmtId="167" fontId="30" fillId="0" borderId="0" xfId="0" applyNumberFormat="1" applyFont="1" applyAlignment="1">
      <alignment horizontal="center" vertical="center"/>
    </xf>
    <xf numFmtId="166" fontId="30" fillId="0" borderId="0" xfId="0" applyNumberFormat="1" applyFont="1" applyAlignment="1">
      <alignment horizontal="right" vertical="center"/>
    </xf>
    <xf numFmtId="166" fontId="29" fillId="0" borderId="0" xfId="0" applyNumberFormat="1" applyFont="1" applyAlignment="1">
      <alignment horizontal="right" vertical="center"/>
    </xf>
    <xf numFmtId="166" fontId="30" fillId="0" borderId="30" xfId="0" applyNumberFormat="1" applyFont="1" applyBorder="1" applyAlignment="1">
      <alignment horizontal="right" vertical="center"/>
    </xf>
    <xf numFmtId="166" fontId="30" fillId="0" borderId="0" xfId="0" applyNumberFormat="1" applyFont="1" applyAlignment="1">
      <alignment horizontal="center" vertical="center" wrapText="1"/>
    </xf>
    <xf numFmtId="0" fontId="65" fillId="0" borderId="23" xfId="3" applyFont="1">
      <alignment vertical="center"/>
    </xf>
    <xf numFmtId="175" fontId="66" fillId="0" borderId="23" xfId="3" applyNumberFormat="1" applyFont="1" applyAlignment="1">
      <alignment horizontal="center" vertical="center"/>
    </xf>
    <xf numFmtId="0" fontId="67" fillId="0" borderId="23" xfId="3" applyFont="1">
      <alignment vertical="center"/>
    </xf>
    <xf numFmtId="0" fontId="68" fillId="0" borderId="23" xfId="3" applyFont="1" applyAlignment="1">
      <alignment horizontal="center" vertical="center" wrapText="1"/>
    </xf>
    <xf numFmtId="175" fontId="68" fillId="0" borderId="23" xfId="3" applyNumberFormat="1" applyFont="1" applyAlignment="1">
      <alignment horizontal="center" vertical="center"/>
    </xf>
    <xf numFmtId="0" fontId="69" fillId="0" borderId="23" xfId="4" applyFont="1">
      <alignment vertical="center"/>
    </xf>
    <xf numFmtId="175" fontId="70" fillId="0" borderId="23" xfId="3" applyNumberFormat="1" applyFont="1" applyAlignment="1">
      <alignment horizontal="center"/>
    </xf>
    <xf numFmtId="0" fontId="68" fillId="0" borderId="23" xfId="3" applyFont="1" applyAlignment="1"/>
    <xf numFmtId="0" fontId="68" fillId="0" borderId="23" xfId="3" applyFont="1">
      <alignment vertical="center"/>
    </xf>
    <xf numFmtId="173" fontId="68" fillId="0" borderId="23" xfId="3" applyNumberFormat="1" applyFont="1">
      <alignment vertical="center"/>
    </xf>
    <xf numFmtId="175" fontId="68" fillId="0" borderId="23" xfId="3" applyNumberFormat="1" applyFont="1">
      <alignment vertical="center"/>
    </xf>
    <xf numFmtId="0" fontId="71" fillId="0" borderId="23" xfId="3" applyFont="1">
      <alignment vertical="center"/>
    </xf>
    <xf numFmtId="0" fontId="68" fillId="0" borderId="23" xfId="3" applyFont="1" applyAlignment="1">
      <alignment horizontal="left" vertical="center"/>
    </xf>
    <xf numFmtId="173" fontId="68" fillId="0" borderId="23" xfId="3" applyNumberFormat="1" applyFont="1" applyAlignment="1"/>
    <xf numFmtId="174" fontId="68" fillId="0" borderId="23" xfId="3" applyNumberFormat="1" applyFont="1" applyAlignment="1"/>
    <xf numFmtId="0" fontId="72" fillId="0" borderId="23" xfId="3" applyFont="1">
      <alignment vertical="center"/>
    </xf>
    <xf numFmtId="0" fontId="74" fillId="0" borderId="23" xfId="4" applyFont="1">
      <alignment vertical="center"/>
    </xf>
    <xf numFmtId="174" fontId="68" fillId="0" borderId="38" xfId="21" applyNumberFormat="1" applyFont="1" applyBorder="1" applyAlignment="1">
      <alignment horizontal="center" vertical="center" wrapText="1"/>
    </xf>
    <xf numFmtId="173" fontId="68" fillId="0" borderId="41" xfId="21" applyNumberFormat="1" applyFont="1" applyBorder="1" applyAlignment="1">
      <alignment horizontal="center" vertical="center" wrapText="1"/>
    </xf>
    <xf numFmtId="175" fontId="68" fillId="0" borderId="41" xfId="21" applyNumberFormat="1" applyFont="1" applyBorder="1" applyAlignment="1">
      <alignment horizontal="center" vertical="center" wrapText="1"/>
    </xf>
    <xf numFmtId="175" fontId="68" fillId="0" borderId="32" xfId="21" applyNumberFormat="1" applyFont="1" applyBorder="1" applyAlignment="1">
      <alignment horizontal="center" vertical="center" wrapText="1"/>
    </xf>
    <xf numFmtId="0" fontId="75" fillId="0" borderId="32" xfId="3" applyFont="1" applyBorder="1" applyAlignment="1">
      <alignment horizontal="center" vertical="center" wrapText="1"/>
    </xf>
    <xf numFmtId="0" fontId="75" fillId="0" borderId="32" xfId="4" applyFont="1" applyBorder="1" applyAlignment="1">
      <alignment horizontal="center" vertical="center" wrapText="1"/>
    </xf>
    <xf numFmtId="173" fontId="75" fillId="0" borderId="32" xfId="21" applyNumberFormat="1" applyFont="1" applyBorder="1" applyAlignment="1">
      <alignment horizontal="center" vertical="center" wrapText="1"/>
    </xf>
    <xf numFmtId="174" fontId="75" fillId="0" borderId="32" xfId="21" applyNumberFormat="1" applyFont="1" applyBorder="1" applyAlignment="1">
      <alignment horizontal="center" vertical="center" wrapText="1"/>
    </xf>
    <xf numFmtId="173" fontId="75" fillId="0" borderId="41" xfId="21" applyNumberFormat="1" applyFont="1" applyBorder="1" applyAlignment="1">
      <alignment horizontal="center" vertical="center" wrapText="1"/>
    </xf>
    <xf numFmtId="176" fontId="75" fillId="0" borderId="32" xfId="21" applyNumberFormat="1" applyFont="1" applyBorder="1" applyAlignment="1">
      <alignment horizontal="center" vertical="center" wrapText="1"/>
    </xf>
    <xf numFmtId="175" fontId="75" fillId="0" borderId="32" xfId="21" applyNumberFormat="1" applyFont="1" applyBorder="1" applyAlignment="1">
      <alignment horizontal="center" vertical="center" wrapText="1"/>
    </xf>
    <xf numFmtId="0" fontId="76" fillId="0" borderId="23" xfId="4" applyFont="1">
      <alignment vertical="center"/>
    </xf>
    <xf numFmtId="174" fontId="68" fillId="0" borderId="32" xfId="21" applyNumberFormat="1" applyFont="1" applyBorder="1" applyAlignment="1">
      <alignment horizontal="center" vertical="center" wrapText="1"/>
    </xf>
    <xf numFmtId="176" fontId="68" fillId="0" borderId="32" xfId="21" applyNumberFormat="1" applyFont="1" applyBorder="1" applyAlignment="1">
      <alignment horizontal="center" vertical="center" wrapText="1"/>
    </xf>
    <xf numFmtId="0" fontId="72" fillId="0" borderId="23" xfId="3" applyFont="1" applyAlignment="1">
      <alignment horizontal="center" vertical="center" wrapText="1"/>
    </xf>
    <xf numFmtId="0" fontId="77" fillId="0" borderId="23" xfId="3" applyFont="1">
      <alignment vertical="center"/>
    </xf>
    <xf numFmtId="0" fontId="59" fillId="0" borderId="23" xfId="4">
      <alignment vertical="center"/>
    </xf>
    <xf numFmtId="0" fontId="68" fillId="0" borderId="23" xfId="3" applyFont="1" applyAlignment="1">
      <alignment horizontal="left" vertical="center" wrapText="1"/>
    </xf>
    <xf numFmtId="173" fontId="68" fillId="0" borderId="23" xfId="3" applyNumberFormat="1" applyFont="1" applyAlignment="1">
      <alignment horizontal="left" vertical="center" wrapText="1"/>
    </xf>
    <xf numFmtId="174" fontId="68" fillId="0" borderId="23" xfId="3" applyNumberFormat="1" applyFont="1" applyAlignment="1">
      <alignment horizontal="left" vertical="center" wrapText="1"/>
    </xf>
    <xf numFmtId="175" fontId="68" fillId="0" borderId="23" xfId="3" applyNumberFormat="1" applyFont="1" applyAlignment="1">
      <alignment horizontal="left" vertical="center" wrapText="1"/>
    </xf>
    <xf numFmtId="175" fontId="65" fillId="0" borderId="23" xfId="3" applyNumberFormat="1" applyFont="1">
      <alignment vertical="center"/>
    </xf>
    <xf numFmtId="0" fontId="78" fillId="0" borderId="23" xfId="3" applyFont="1" applyAlignment="1">
      <alignment horizontal="left" vertical="center" wrapText="1"/>
    </xf>
    <xf numFmtId="0" fontId="65" fillId="0" borderId="23" xfId="3" applyFont="1" applyAlignment="1">
      <alignment horizontal="left" vertical="center" wrapText="1"/>
    </xf>
    <xf numFmtId="173" fontId="65" fillId="0" borderId="23" xfId="3" applyNumberFormat="1" applyFont="1" applyAlignment="1">
      <alignment horizontal="left" vertical="center" wrapText="1"/>
    </xf>
    <xf numFmtId="174" fontId="65" fillId="0" borderId="23" xfId="3" applyNumberFormat="1" applyFont="1" applyAlignment="1">
      <alignment horizontal="left" vertical="center" wrapText="1"/>
    </xf>
    <xf numFmtId="175" fontId="65" fillId="0" borderId="23" xfId="3" applyNumberFormat="1" applyFont="1" applyAlignment="1">
      <alignment horizontal="left" vertical="center" wrapText="1"/>
    </xf>
    <xf numFmtId="173" fontId="65" fillId="0" borderId="23" xfId="3" applyNumberFormat="1" applyFont="1">
      <alignment vertical="center"/>
    </xf>
    <xf numFmtId="174" fontId="65" fillId="0" borderId="23" xfId="3" applyNumberFormat="1" applyFont="1">
      <alignment vertical="center"/>
    </xf>
    <xf numFmtId="175" fontId="79" fillId="0" borderId="23" xfId="3" applyNumberFormat="1" applyFont="1">
      <alignment vertical="center"/>
    </xf>
    <xf numFmtId="0" fontId="79" fillId="0" borderId="23" xfId="3" applyFont="1">
      <alignment vertical="center"/>
    </xf>
    <xf numFmtId="173" fontId="79" fillId="0" borderId="23" xfId="3" applyNumberFormat="1" applyFont="1">
      <alignment vertical="center"/>
    </xf>
    <xf numFmtId="174" fontId="79" fillId="0" borderId="23" xfId="3" applyNumberFormat="1" applyFont="1">
      <alignment vertical="center"/>
    </xf>
    <xf numFmtId="175" fontId="68" fillId="0" borderId="23" xfId="21" applyNumberFormat="1" applyFont="1" applyAlignment="1">
      <alignment horizontal="center" vertical="center" wrapText="1"/>
    </xf>
    <xf numFmtId="176" fontId="75" fillId="0" borderId="23" xfId="21" applyNumberFormat="1" applyFont="1" applyAlignment="1">
      <alignment horizontal="center" vertical="center" wrapText="1"/>
    </xf>
    <xf numFmtId="176" fontId="68" fillId="0" borderId="23" xfId="21" applyNumberFormat="1" applyFont="1" applyAlignment="1">
      <alignment horizontal="center" vertical="center" wrapText="1"/>
    </xf>
    <xf numFmtId="175" fontId="75" fillId="0" borderId="23" xfId="3" applyNumberFormat="1" applyFont="1" applyAlignment="1">
      <alignment horizontal="left" vertical="center" wrapText="1"/>
    </xf>
    <xf numFmtId="175" fontId="68" fillId="0" borderId="23" xfId="3" applyNumberFormat="1" applyFont="1" applyAlignment="1">
      <alignment horizontal="left" vertical="center"/>
    </xf>
    <xf numFmtId="166" fontId="57" fillId="21" borderId="32" xfId="0" applyNumberFormat="1" applyFont="1" applyFill="1" applyBorder="1" applyAlignment="1">
      <alignment horizontal="center" vertical="center" wrapText="1"/>
    </xf>
    <xf numFmtId="0" fontId="68" fillId="0" borderId="32" xfId="21" applyFont="1" applyBorder="1" applyAlignment="1">
      <alignment vertical="center" wrapText="1"/>
    </xf>
    <xf numFmtId="0" fontId="68" fillId="0" borderId="32" xfId="4" applyFont="1" applyBorder="1" applyAlignment="1">
      <alignment vertical="center" wrapText="1"/>
    </xf>
    <xf numFmtId="0" fontId="68" fillId="0" borderId="34" xfId="21" applyFont="1" applyBorder="1" applyAlignment="1">
      <alignment vertical="center" wrapText="1"/>
    </xf>
    <xf numFmtId="0" fontId="68" fillId="0" borderId="35" xfId="21" applyFont="1" applyBorder="1" applyAlignment="1">
      <alignment vertical="center" wrapText="1"/>
    </xf>
    <xf numFmtId="0" fontId="68" fillId="0" borderId="36" xfId="21" applyFont="1" applyBorder="1" applyAlignment="1">
      <alignment vertical="center" wrapText="1"/>
    </xf>
    <xf numFmtId="0" fontId="68" fillId="0" borderId="39" xfId="21" applyFont="1" applyBorder="1" applyAlignment="1">
      <alignment vertical="center" wrapText="1"/>
    </xf>
    <xf numFmtId="0" fontId="68" fillId="0" borderId="40" xfId="21" applyFont="1" applyBorder="1" applyAlignment="1">
      <alignment vertical="center" wrapText="1"/>
    </xf>
    <xf numFmtId="0" fontId="75" fillId="0" borderId="41" xfId="21" applyFont="1" applyBorder="1" applyAlignment="1">
      <alignment vertical="center" wrapText="1"/>
    </xf>
    <xf numFmtId="0" fontId="75" fillId="0" borderId="37" xfId="21" applyFont="1" applyBorder="1" applyAlignment="1">
      <alignment vertical="center" wrapText="1"/>
    </xf>
    <xf numFmtId="0" fontId="75" fillId="0" borderId="38" xfId="21" applyFont="1" applyBorder="1" applyAlignment="1">
      <alignment vertical="center" wrapText="1"/>
    </xf>
    <xf numFmtId="0" fontId="62" fillId="24" borderId="32" xfId="1" applyFont="1" applyFill="1" applyBorder="1" applyAlignment="1">
      <alignment horizontal="center" vertical="center" wrapText="1"/>
    </xf>
    <xf numFmtId="0" fontId="82" fillId="0" borderId="0" xfId="0" applyFont="1"/>
    <xf numFmtId="0" fontId="48" fillId="15" borderId="32" xfId="0" applyFont="1" applyFill="1" applyBorder="1" applyAlignment="1">
      <alignment horizontal="center" vertical="center" wrapText="1"/>
    </xf>
    <xf numFmtId="0" fontId="83" fillId="15" borderId="32" xfId="0" applyFont="1" applyFill="1" applyBorder="1" applyAlignment="1">
      <alignment horizontal="center" vertical="center" wrapText="1"/>
    </xf>
    <xf numFmtId="0" fontId="82" fillId="15" borderId="32" xfId="0" applyFont="1" applyFill="1" applyBorder="1" applyAlignment="1">
      <alignment horizontal="center" vertical="center" wrapText="1"/>
    </xf>
    <xf numFmtId="168" fontId="82" fillId="15" borderId="32" xfId="0" applyNumberFormat="1" applyFont="1" applyFill="1" applyBorder="1" applyAlignment="1">
      <alignment horizontal="center" vertical="center" wrapText="1"/>
    </xf>
    <xf numFmtId="0" fontId="83" fillId="0" borderId="0" xfId="0" applyFont="1" applyAlignment="1">
      <alignment vertical="center" wrapText="1"/>
    </xf>
    <xf numFmtId="0" fontId="83" fillId="0" borderId="1" xfId="0" applyFont="1" applyBorder="1" applyAlignment="1">
      <alignment vertical="center" wrapText="1"/>
    </xf>
    <xf numFmtId="0" fontId="83" fillId="0" borderId="0" xfId="0" applyFont="1" applyAlignment="1">
      <alignment horizontal="center" vertical="center" wrapText="1"/>
    </xf>
    <xf numFmtId="43" fontId="83" fillId="0" borderId="0" xfId="0" applyNumberFormat="1" applyFont="1" applyAlignment="1">
      <alignment vertical="center" wrapText="1"/>
    </xf>
    <xf numFmtId="44" fontId="83" fillId="0" borderId="0" xfId="0" applyNumberFormat="1" applyFont="1" applyAlignment="1">
      <alignment vertical="center" wrapText="1"/>
    </xf>
    <xf numFmtId="0" fontId="82" fillId="0" borderId="0" xfId="0" applyFont="1" applyAlignment="1">
      <alignment vertical="center" wrapText="1"/>
    </xf>
    <xf numFmtId="179" fontId="82" fillId="0" borderId="1" xfId="0" applyNumberFormat="1" applyFont="1" applyBorder="1" applyAlignment="1">
      <alignment vertical="center" wrapText="1"/>
    </xf>
    <xf numFmtId="0" fontId="82" fillId="0" borderId="0" xfId="0" applyFont="1" applyAlignment="1">
      <alignment horizontal="center" vertical="center" wrapText="1"/>
    </xf>
    <xf numFmtId="43" fontId="82" fillId="0" borderId="0" xfId="0" applyNumberFormat="1" applyFont="1" applyAlignment="1">
      <alignment vertical="center" wrapText="1"/>
    </xf>
    <xf numFmtId="44" fontId="82" fillId="0" borderId="0" xfId="0" applyNumberFormat="1" applyFont="1" applyAlignment="1">
      <alignment vertical="center" wrapText="1"/>
    </xf>
    <xf numFmtId="0" fontId="84" fillId="0" borderId="0" xfId="0" applyFont="1" applyAlignment="1">
      <alignment horizontal="left" vertical="center"/>
    </xf>
    <xf numFmtId="0" fontId="82" fillId="0" borderId="0" xfId="0" applyFont="1" applyAlignment="1">
      <alignment vertical="center"/>
    </xf>
    <xf numFmtId="14" fontId="84" fillId="0" borderId="0" xfId="0" applyNumberFormat="1" applyFont="1" applyAlignment="1">
      <alignment horizontal="left" vertical="center" wrapText="1"/>
    </xf>
    <xf numFmtId="0" fontId="84" fillId="0" borderId="0" xfId="0" applyFont="1" applyAlignment="1">
      <alignment horizontal="center" vertical="center"/>
    </xf>
    <xf numFmtId="43" fontId="84" fillId="0" borderId="0" xfId="0" applyNumberFormat="1" applyFont="1" applyAlignment="1">
      <alignment horizontal="left" vertical="center"/>
    </xf>
    <xf numFmtId="44" fontId="84" fillId="0" borderId="0" xfId="0" applyNumberFormat="1" applyFont="1" applyAlignment="1">
      <alignment horizontal="left" vertical="center"/>
    </xf>
    <xf numFmtId="0" fontId="82" fillId="0" borderId="32" xfId="0" applyFont="1" applyBorder="1" applyAlignment="1">
      <alignment horizontal="center" vertical="center"/>
    </xf>
    <xf numFmtId="0" fontId="83" fillId="17" borderId="32" xfId="0" applyFont="1" applyFill="1" applyBorder="1" applyAlignment="1">
      <alignment horizontal="center" vertical="center" wrapText="1"/>
    </xf>
    <xf numFmtId="0" fontId="83" fillId="16" borderId="32" xfId="0" applyFont="1" applyFill="1" applyBorder="1" applyAlignment="1">
      <alignment horizontal="center" vertical="center" wrapText="1"/>
    </xf>
    <xf numFmtId="43" fontId="83" fillId="17" borderId="32" xfId="0" applyNumberFormat="1" applyFont="1" applyFill="1" applyBorder="1" applyAlignment="1">
      <alignment horizontal="center" vertical="center" wrapText="1"/>
    </xf>
    <xf numFmtId="0" fontId="82" fillId="0" borderId="0" xfId="0" applyFont="1" applyAlignment="1">
      <alignment horizontal="center" vertical="center"/>
    </xf>
    <xf numFmtId="44" fontId="83" fillId="17" borderId="32" xfId="0" applyNumberFormat="1" applyFont="1" applyFill="1" applyBorder="1" applyAlignment="1">
      <alignment horizontal="center" vertical="center" wrapText="1"/>
    </xf>
    <xf numFmtId="164" fontId="83" fillId="16" borderId="32" xfId="0" applyNumberFormat="1" applyFont="1" applyFill="1" applyBorder="1" applyAlignment="1">
      <alignment horizontal="center" vertical="center" wrapText="1"/>
    </xf>
    <xf numFmtId="1" fontId="83" fillId="0" borderId="32" xfId="0" applyNumberFormat="1" applyFont="1" applyBorder="1" applyAlignment="1">
      <alignment horizontal="center" vertical="center"/>
    </xf>
    <xf numFmtId="0" fontId="82" fillId="0" borderId="0" xfId="0" applyFont="1" applyAlignment="1">
      <alignment wrapText="1"/>
    </xf>
    <xf numFmtId="0" fontId="82" fillId="0" borderId="0" xfId="0" applyFont="1" applyAlignment="1">
      <alignment horizontal="center"/>
    </xf>
    <xf numFmtId="0" fontId="82" fillId="15" borderId="32" xfId="0" applyFont="1" applyFill="1" applyBorder="1" applyAlignment="1">
      <alignment horizontal="center" vertical="center"/>
    </xf>
    <xf numFmtId="0" fontId="35" fillId="3" borderId="32" xfId="0" applyFont="1" applyFill="1" applyBorder="1" applyAlignment="1">
      <alignment horizontal="center" vertical="center" wrapText="1"/>
    </xf>
    <xf numFmtId="0" fontId="35" fillId="19" borderId="32" xfId="0" applyFont="1" applyFill="1" applyBorder="1" applyAlignment="1">
      <alignment horizontal="center" vertical="center" wrapText="1"/>
    </xf>
    <xf numFmtId="0" fontId="35" fillId="18" borderId="32" xfId="0" applyFont="1" applyFill="1" applyBorder="1" applyAlignment="1">
      <alignment horizontal="center" vertical="center" wrapText="1"/>
    </xf>
    <xf numFmtId="0" fontId="86" fillId="0" borderId="0" xfId="0" applyFont="1"/>
    <xf numFmtId="0" fontId="50" fillId="25" borderId="32" xfId="0" applyFont="1" applyFill="1" applyBorder="1"/>
    <xf numFmtId="0" fontId="50" fillId="0" borderId="0" xfId="0" applyFont="1"/>
    <xf numFmtId="1" fontId="86" fillId="0" borderId="32" xfId="0" applyNumberFormat="1" applyFont="1" applyBorder="1" applyAlignment="1">
      <alignment horizontal="center" vertical="center"/>
    </xf>
    <xf numFmtId="1" fontId="49" fillId="0" borderId="32" xfId="0" applyNumberFormat="1" applyFont="1" applyBorder="1" applyAlignment="1">
      <alignment horizontal="center" vertical="center"/>
    </xf>
    <xf numFmtId="0" fontId="86" fillId="0" borderId="0" xfId="0" applyFont="1" applyAlignment="1">
      <alignment horizontal="center" vertical="center"/>
    </xf>
    <xf numFmtId="0" fontId="36" fillId="19" borderId="32" xfId="0" applyFont="1" applyFill="1" applyBorder="1" applyAlignment="1">
      <alignment horizontal="center" vertical="center" wrapText="1"/>
    </xf>
    <xf numFmtId="0" fontId="36" fillId="18" borderId="32" xfId="0" applyFont="1" applyFill="1" applyBorder="1" applyAlignment="1">
      <alignment horizontal="center" vertical="center" wrapText="1"/>
    </xf>
    <xf numFmtId="43" fontId="87" fillId="0" borderId="32" xfId="33" applyFont="1" applyFill="1" applyBorder="1" applyAlignment="1">
      <alignment horizontal="center" vertical="center"/>
    </xf>
    <xf numFmtId="43" fontId="87" fillId="0" borderId="32" xfId="33" applyFont="1" applyFill="1" applyBorder="1" applyAlignment="1">
      <alignment horizontal="right" vertical="center"/>
    </xf>
    <xf numFmtId="43" fontId="87" fillId="0" borderId="32" xfId="33" applyFont="1" applyFill="1" applyBorder="1" applyAlignment="1">
      <alignment vertical="center"/>
    </xf>
    <xf numFmtId="43" fontId="89" fillId="0" borderId="32" xfId="15" applyFont="1" applyFill="1" applyBorder="1" applyAlignment="1" applyProtection="1">
      <alignment horizontal="right" vertical="center" wrapText="1"/>
      <protection locked="0"/>
    </xf>
    <xf numFmtId="4" fontId="89" fillId="0" borderId="32" xfId="15" applyNumberFormat="1" applyFont="1" applyFill="1" applyBorder="1" applyAlignment="1" applyProtection="1">
      <alignment horizontal="right" vertical="center"/>
      <protection locked="0"/>
    </xf>
    <xf numFmtId="9" fontId="64" fillId="0" borderId="32" xfId="33" applyNumberFormat="1" applyFont="1" applyFill="1" applyBorder="1" applyAlignment="1">
      <alignment horizontal="center" vertical="center"/>
    </xf>
    <xf numFmtId="1" fontId="64" fillId="0" borderId="32" xfId="33" applyNumberFormat="1" applyFont="1" applyFill="1" applyBorder="1" applyAlignment="1">
      <alignment horizontal="center" vertical="center"/>
    </xf>
    <xf numFmtId="166" fontId="64" fillId="0" borderId="32" xfId="33" applyNumberFormat="1" applyFont="1" applyFill="1" applyBorder="1" applyAlignment="1">
      <alignment horizontal="center" vertical="center" wrapText="1"/>
    </xf>
    <xf numFmtId="0" fontId="83" fillId="0" borderId="23" xfId="0" applyFont="1" applyBorder="1" applyAlignment="1">
      <alignment vertical="center" wrapText="1"/>
    </xf>
    <xf numFmtId="0" fontId="82" fillId="0" borderId="23" xfId="0" applyFont="1" applyBorder="1" applyAlignment="1">
      <alignment vertical="center" wrapText="1"/>
    </xf>
    <xf numFmtId="0" fontId="84" fillId="0" borderId="23" xfId="0" applyFont="1" applyBorder="1" applyAlignment="1">
      <alignment horizontal="left" vertical="center"/>
    </xf>
    <xf numFmtId="0" fontId="83" fillId="15" borderId="41" xfId="0" applyFont="1" applyFill="1" applyBorder="1" applyAlignment="1">
      <alignment horizontal="center" vertical="center" wrapText="1"/>
    </xf>
    <xf numFmtId="0" fontId="82" fillId="15" borderId="41" xfId="0" applyFont="1" applyFill="1" applyBorder="1" applyAlignment="1">
      <alignment horizontal="center" vertical="center" wrapText="1"/>
    </xf>
    <xf numFmtId="0" fontId="82" fillId="0" borderId="32" xfId="0" applyFont="1" applyBorder="1"/>
    <xf numFmtId="0" fontId="83" fillId="26" borderId="0" xfId="0" applyFont="1" applyFill="1" applyAlignment="1">
      <alignment vertical="center" wrapText="1"/>
    </xf>
    <xf numFmtId="0" fontId="82" fillId="26" borderId="0" xfId="0" applyFont="1" applyFill="1" applyAlignment="1">
      <alignment vertical="center" wrapText="1"/>
    </xf>
    <xf numFmtId="0" fontId="82" fillId="26" borderId="0" xfId="0" applyFont="1" applyFill="1" applyAlignment="1">
      <alignment vertical="center"/>
    </xf>
    <xf numFmtId="0" fontId="82" fillId="26" borderId="0" xfId="0" applyFont="1" applyFill="1"/>
    <xf numFmtId="0" fontId="82" fillId="0" borderId="32" xfId="0" applyFont="1" applyBorder="1" applyAlignment="1">
      <alignment horizontal="left" vertical="center" wrapText="1"/>
    </xf>
    <xf numFmtId="168" fontId="82" fillId="0" borderId="32" xfId="0" applyNumberFormat="1" applyFont="1" applyBorder="1" applyAlignment="1">
      <alignment horizontal="left" vertical="center" wrapText="1"/>
    </xf>
    <xf numFmtId="43" fontId="82" fillId="0" borderId="32" xfId="0" applyNumberFormat="1" applyFont="1" applyBorder="1" applyAlignment="1">
      <alignment horizontal="left" vertical="center" wrapText="1"/>
    </xf>
    <xf numFmtId="166" fontId="82" fillId="0" borderId="32" xfId="0" applyNumberFormat="1" applyFont="1" applyBorder="1" applyAlignment="1">
      <alignment horizontal="left" vertical="center" wrapText="1"/>
    </xf>
    <xf numFmtId="14" fontId="82" fillId="0" borderId="32" xfId="0" applyNumberFormat="1" applyFont="1" applyBorder="1" applyAlignment="1">
      <alignment horizontal="left" vertical="center" wrapText="1"/>
    </xf>
    <xf numFmtId="0" fontId="88" fillId="0" borderId="42" xfId="0" applyFont="1" applyBorder="1" applyAlignment="1">
      <alignment horizontal="left" vertical="center" wrapText="1"/>
    </xf>
    <xf numFmtId="0" fontId="34" fillId="0" borderId="32" xfId="0" applyFont="1" applyBorder="1" applyAlignment="1">
      <alignment horizontal="centerContinuous" vertical="top" wrapText="1"/>
    </xf>
    <xf numFmtId="0" fontId="34" fillId="0" borderId="44" xfId="0" applyFont="1" applyBorder="1" applyAlignment="1">
      <alignment horizontal="centerContinuous" vertical="top" wrapText="1"/>
    </xf>
    <xf numFmtId="0" fontId="34" fillId="0" borderId="32" xfId="0" applyFont="1" applyBorder="1" applyAlignment="1">
      <alignment horizontal="center" vertical="top" wrapText="1"/>
    </xf>
    <xf numFmtId="43" fontId="82" fillId="0" borderId="0" xfId="7" applyFont="1" applyAlignment="1">
      <alignment vertical="center"/>
    </xf>
    <xf numFmtId="168" fontId="82" fillId="15" borderId="43" xfId="0" applyNumberFormat="1" applyFont="1" applyFill="1" applyBorder="1" applyAlignment="1">
      <alignment horizontal="center" vertical="center" wrapText="1"/>
    </xf>
    <xf numFmtId="0" fontId="83" fillId="26" borderId="32" xfId="0" applyFont="1" applyFill="1" applyBorder="1" applyAlignment="1">
      <alignment horizontal="center" vertical="center" wrapText="1"/>
    </xf>
    <xf numFmtId="0" fontId="84" fillId="0" borderId="32" xfId="0" applyFont="1" applyBorder="1" applyAlignment="1">
      <alignment horizontal="left" vertical="center" wrapText="1"/>
    </xf>
    <xf numFmtId="14" fontId="82" fillId="0" borderId="32" xfId="0" quotePrefix="1" applyNumberFormat="1" applyFont="1" applyBorder="1" applyAlignment="1">
      <alignment horizontal="left" vertical="center" wrapText="1"/>
    </xf>
    <xf numFmtId="0" fontId="89" fillId="0" borderId="32" xfId="0" applyFont="1" applyBorder="1" applyAlignment="1">
      <alignment horizontal="center" vertical="center"/>
    </xf>
    <xf numFmtId="172" fontId="82" fillId="0" borderId="32" xfId="0" applyNumberFormat="1" applyFont="1" applyBorder="1" applyAlignment="1">
      <alignment horizontal="left" vertical="center" wrapText="1"/>
    </xf>
    <xf numFmtId="4" fontId="82" fillId="0" borderId="32" xfId="0" applyNumberFormat="1" applyFont="1" applyBorder="1" applyAlignment="1">
      <alignment horizontal="left" vertical="center" wrapText="1"/>
    </xf>
    <xf numFmtId="44" fontId="82" fillId="0" borderId="32" xfId="0" applyNumberFormat="1" applyFont="1" applyBorder="1" applyAlignment="1">
      <alignment horizontal="left" vertical="center" wrapText="1"/>
    </xf>
    <xf numFmtId="166" fontId="82" fillId="0" borderId="41" xfId="0" applyNumberFormat="1" applyFont="1" applyBorder="1" applyAlignment="1">
      <alignment horizontal="left" vertical="center" wrapText="1"/>
    </xf>
    <xf numFmtId="0" fontId="64" fillId="0" borderId="32" xfId="34" applyFont="1" applyBorder="1" applyAlignment="1">
      <alignment horizontal="center" vertical="center" wrapText="1"/>
    </xf>
    <xf numFmtId="0" fontId="64" fillId="0" borderId="32" xfId="0" applyFont="1" applyBorder="1" applyAlignment="1">
      <alignment horizontal="left" vertical="center" indent="1"/>
    </xf>
    <xf numFmtId="0" fontId="64" fillId="0" borderId="32" xfId="0" applyFont="1" applyBorder="1" applyAlignment="1">
      <alignment horizontal="center" vertical="center" wrapText="1"/>
    </xf>
    <xf numFmtId="0" fontId="64" fillId="0" borderId="32" xfId="35" applyFont="1" applyBorder="1" applyAlignment="1">
      <alignment horizontal="center" vertical="center"/>
    </xf>
    <xf numFmtId="0" fontId="82" fillId="0" borderId="0" xfId="0" applyFont="1" applyAlignment="1">
      <alignment horizontal="left"/>
    </xf>
    <xf numFmtId="0" fontId="89" fillId="0" borderId="32" xfId="36" applyFont="1" applyBorder="1" applyAlignment="1">
      <alignment horizontal="center" vertical="center" wrapText="1"/>
    </xf>
    <xf numFmtId="0" fontId="82" fillId="0" borderId="32" xfId="0" applyFont="1" applyBorder="1" applyAlignment="1">
      <alignment horizontal="left" wrapText="1"/>
    </xf>
    <xf numFmtId="0" fontId="87" fillId="0" borderId="32" xfId="0" applyFont="1" applyBorder="1" applyAlignment="1">
      <alignment horizontal="left" vertical="center" wrapText="1"/>
    </xf>
    <xf numFmtId="0" fontId="87" fillId="0" borderId="32" xfId="0" applyFont="1" applyBorder="1" applyAlignment="1">
      <alignment horizontal="center" vertical="center" wrapText="1"/>
    </xf>
    <xf numFmtId="43" fontId="89" fillId="0" borderId="32" xfId="15" applyFont="1" applyFill="1" applyBorder="1" applyAlignment="1" applyProtection="1">
      <alignment horizontal="center" vertical="center" wrapText="1"/>
      <protection locked="0"/>
    </xf>
    <xf numFmtId="14" fontId="82" fillId="0" borderId="32" xfId="0" applyNumberFormat="1" applyFont="1" applyBorder="1" applyAlignment="1">
      <alignment horizontal="center" vertical="center" wrapText="1"/>
    </xf>
    <xf numFmtId="166" fontId="87" fillId="0" borderId="38" xfId="7" applyNumberFormat="1" applyFont="1" applyFill="1" applyBorder="1" applyAlignment="1">
      <alignment horizontal="center" vertical="center" wrapText="1"/>
    </xf>
    <xf numFmtId="0" fontId="94" fillId="0" borderId="32" xfId="0" applyFont="1" applyBorder="1" applyAlignment="1">
      <alignment horizontal="center" vertical="center"/>
    </xf>
    <xf numFmtId="0" fontId="94" fillId="0" borderId="32" xfId="0" applyFont="1" applyBorder="1"/>
    <xf numFmtId="0" fontId="94" fillId="0" borderId="32" xfId="0" applyFont="1" applyBorder="1" applyAlignment="1">
      <alignment horizontal="left" vertical="center"/>
    </xf>
    <xf numFmtId="0" fontId="94" fillId="0" borderId="32" xfId="0" applyFont="1" applyBorder="1" applyAlignment="1">
      <alignment vertical="center"/>
    </xf>
    <xf numFmtId="0" fontId="94" fillId="0" borderId="0" xfId="0" applyFont="1" applyAlignment="1">
      <alignment vertical="center"/>
    </xf>
    <xf numFmtId="4" fontId="89" fillId="0" borderId="32" xfId="0" applyNumberFormat="1" applyFont="1" applyBorder="1" applyAlignment="1" applyProtection="1">
      <alignment vertical="center" wrapText="1"/>
      <protection locked="0"/>
    </xf>
    <xf numFmtId="168" fontId="82" fillId="0" borderId="43" xfId="0" applyNumberFormat="1" applyFont="1" applyBorder="1" applyAlignment="1">
      <alignment horizontal="left" vertical="center" wrapText="1"/>
    </xf>
    <xf numFmtId="0" fontId="83" fillId="0" borderId="0" xfId="0" applyFont="1" applyAlignment="1">
      <alignment vertical="center"/>
    </xf>
    <xf numFmtId="0" fontId="84" fillId="0" borderId="0" xfId="0" applyFont="1" applyAlignment="1">
      <alignment vertical="center"/>
    </xf>
    <xf numFmtId="1" fontId="83" fillId="0" borderId="32" xfId="0" applyNumberFormat="1" applyFont="1" applyBorder="1" applyAlignment="1">
      <alignment vertical="center"/>
    </xf>
    <xf numFmtId="43" fontId="89" fillId="0" borderId="32" xfId="40" applyFont="1" applyFill="1" applyBorder="1" applyAlignment="1">
      <alignment horizontal="center" vertical="center"/>
    </xf>
    <xf numFmtId="165" fontId="82" fillId="0" borderId="49" xfId="7" applyNumberFormat="1" applyFont="1" applyFill="1" applyBorder="1" applyAlignment="1"/>
    <xf numFmtId="43" fontId="82" fillId="0" borderId="50" xfId="7" applyFont="1" applyFill="1" applyBorder="1" applyAlignment="1">
      <alignment horizontal="right" wrapText="1"/>
    </xf>
    <xf numFmtId="43" fontId="89" fillId="0" borderId="32" xfId="41" applyFont="1" applyFill="1" applyBorder="1" applyAlignment="1" applyProtection="1">
      <alignment horizontal="right" vertical="center"/>
      <protection locked="0"/>
    </xf>
    <xf numFmtId="0" fontId="89" fillId="0" borderId="32" xfId="15" applyNumberFormat="1" applyFont="1" applyFill="1" applyBorder="1" applyAlignment="1" applyProtection="1">
      <alignment horizontal="right" vertical="center"/>
      <protection locked="0"/>
    </xf>
    <xf numFmtId="165" fontId="97" fillId="0" borderId="32" xfId="7" applyNumberFormat="1" applyFont="1" applyFill="1" applyBorder="1" applyAlignment="1">
      <alignment horizontal="left" vertical="center"/>
    </xf>
    <xf numFmtId="0" fontId="9" fillId="0" borderId="23" xfId="47"/>
    <xf numFmtId="43" fontId="99" fillId="0" borderId="23" xfId="48" applyFont="1"/>
    <xf numFmtId="0" fontId="99" fillId="0" borderId="23" xfId="47" applyFont="1"/>
    <xf numFmtId="0" fontId="99" fillId="0" borderId="32" xfId="47" applyFont="1" applyBorder="1" applyAlignment="1">
      <alignment horizontal="center"/>
    </xf>
    <xf numFmtId="0" fontId="102" fillId="0" borderId="32" xfId="47" applyFont="1" applyBorder="1" applyAlignment="1">
      <alignment horizontal="center" vertical="center"/>
    </xf>
    <xf numFmtId="0" fontId="9" fillId="0" borderId="32" xfId="47" applyBorder="1" applyAlignment="1">
      <alignment horizontal="center"/>
    </xf>
    <xf numFmtId="0" fontId="9" fillId="0" borderId="32" xfId="47" applyBorder="1" applyAlignment="1">
      <alignment horizontal="center" vertical="center"/>
    </xf>
    <xf numFmtId="0" fontId="9" fillId="0" borderId="32" xfId="47" applyBorder="1" applyAlignment="1">
      <alignment horizontal="right"/>
    </xf>
    <xf numFmtId="0" fontId="9" fillId="0" borderId="32" xfId="47" applyBorder="1"/>
    <xf numFmtId="0" fontId="9" fillId="0" borderId="32" xfId="47" applyBorder="1" applyAlignment="1">
      <alignment vertical="center"/>
    </xf>
    <xf numFmtId="0" fontId="100" fillId="26" borderId="32" xfId="47" applyFont="1" applyFill="1" applyBorder="1" applyAlignment="1">
      <alignment horizontal="right"/>
    </xf>
    <xf numFmtId="43" fontId="0" fillId="0" borderId="32" xfId="48" applyFont="1" applyBorder="1" applyAlignment="1">
      <alignment horizontal="right" vertical="center"/>
    </xf>
    <xf numFmtId="43" fontId="0" fillId="0" borderId="32" xfId="48" applyFont="1" applyBorder="1" applyAlignment="1">
      <alignment horizontal="right"/>
    </xf>
    <xf numFmtId="43" fontId="0" fillId="0" borderId="32" xfId="48" applyFont="1" applyBorder="1"/>
    <xf numFmtId="165" fontId="82" fillId="0" borderId="45" xfId="7" applyNumberFormat="1" applyFont="1" applyFill="1" applyBorder="1" applyAlignment="1"/>
    <xf numFmtId="43" fontId="82" fillId="0" borderId="45" xfId="7" applyFont="1" applyFill="1" applyBorder="1" applyAlignment="1">
      <alignment horizontal="right" wrapText="1"/>
    </xf>
    <xf numFmtId="43" fontId="89" fillId="0" borderId="32" xfId="36" applyNumberFormat="1" applyFont="1" applyBorder="1" applyAlignment="1">
      <alignment horizontal="center" vertical="center" wrapText="1"/>
    </xf>
    <xf numFmtId="0" fontId="35" fillId="0" borderId="23" xfId="51" applyFont="1" applyAlignment="1">
      <alignment wrapText="1"/>
    </xf>
    <xf numFmtId="180" fontId="35" fillId="0" borderId="23" xfId="52" applyNumberFormat="1" applyFont="1" applyAlignment="1">
      <alignment wrapText="1"/>
    </xf>
    <xf numFmtId="0" fontId="35" fillId="0" borderId="23" xfId="51" applyFont="1"/>
    <xf numFmtId="0" fontId="105" fillId="0" borderId="23" xfId="53" applyFont="1">
      <alignment vertical="top"/>
    </xf>
    <xf numFmtId="0" fontId="30" fillId="0" borderId="23" xfId="51" applyFont="1"/>
    <xf numFmtId="0" fontId="34" fillId="0" borderId="23" xfId="51" applyFont="1" applyAlignment="1">
      <alignment horizontal="center" vertical="center" wrapText="1"/>
    </xf>
    <xf numFmtId="0" fontId="34" fillId="0" borderId="23" xfId="51" applyFont="1" applyAlignment="1">
      <alignment vertical="center" wrapText="1"/>
    </xf>
    <xf numFmtId="178" fontId="34" fillId="0" borderId="23" xfId="52" applyFont="1" applyAlignment="1">
      <alignment vertical="center" wrapText="1"/>
    </xf>
    <xf numFmtId="180" fontId="106" fillId="0" borderId="40" xfId="52" applyNumberFormat="1" applyFont="1" applyBorder="1" applyAlignment="1">
      <alignment horizontal="right" wrapText="1"/>
    </xf>
    <xf numFmtId="0" fontId="35" fillId="0" borderId="23" xfId="51" applyFont="1" applyAlignment="1">
      <alignment horizontal="center" vertical="center"/>
    </xf>
    <xf numFmtId="0" fontId="35" fillId="0" borderId="23" xfId="51" applyFont="1" applyAlignment="1">
      <alignment vertical="center"/>
    </xf>
    <xf numFmtId="0" fontId="107" fillId="15" borderId="32" xfId="53" applyFont="1" applyFill="1" applyBorder="1" applyAlignment="1">
      <alignment horizontal="center" vertical="center"/>
    </xf>
    <xf numFmtId="0" fontId="34" fillId="0" borderId="23" xfId="51" applyFont="1" applyAlignment="1">
      <alignment horizontal="center" vertical="center"/>
    </xf>
    <xf numFmtId="180" fontId="34" fillId="0" borderId="23" xfId="52" applyNumberFormat="1" applyFont="1" applyAlignment="1">
      <alignment horizontal="center" vertical="center"/>
    </xf>
    <xf numFmtId="0" fontId="108" fillId="25" borderId="32" xfId="51" applyFont="1" applyFill="1" applyBorder="1" applyAlignment="1">
      <alignment horizontal="center" vertical="center"/>
    </xf>
    <xf numFmtId="0" fontId="40" fillId="25" borderId="32" xfId="51" applyFont="1" applyFill="1" applyBorder="1" applyAlignment="1">
      <alignment vertical="center"/>
    </xf>
    <xf numFmtId="0" fontId="108" fillId="25" borderId="32" xfId="51" applyFont="1" applyFill="1" applyBorder="1" applyAlignment="1">
      <alignment horizontal="left" vertical="center"/>
    </xf>
    <xf numFmtId="0" fontId="34" fillId="25" borderId="32" xfId="51" applyFont="1" applyFill="1" applyBorder="1" applyAlignment="1">
      <alignment horizontal="center" vertical="center"/>
    </xf>
    <xf numFmtId="178" fontId="109" fillId="25" borderId="32" xfId="52" applyFont="1" applyFill="1" applyBorder="1" applyAlignment="1">
      <alignment horizontal="center" vertical="center"/>
    </xf>
    <xf numFmtId="178" fontId="34" fillId="25" borderId="32" xfId="52" applyFont="1" applyFill="1" applyBorder="1" applyAlignment="1">
      <alignment horizontal="center" vertical="center"/>
    </xf>
    <xf numFmtId="178" fontId="108" fillId="25" borderId="32" xfId="52" applyFont="1" applyFill="1" applyBorder="1" applyAlignment="1">
      <alignment horizontal="center" vertical="center"/>
    </xf>
    <xf numFmtId="0" fontId="64" fillId="24" borderId="32" xfId="53" applyFont="1" applyFill="1" applyBorder="1" applyAlignment="1">
      <alignment horizontal="center" vertical="center"/>
    </xf>
    <xf numFmtId="0" fontId="107" fillId="24" borderId="32" xfId="53" applyFont="1" applyFill="1" applyBorder="1">
      <alignment vertical="top"/>
    </xf>
    <xf numFmtId="0" fontId="107" fillId="24" borderId="32" xfId="53" applyFont="1" applyFill="1" applyBorder="1" applyAlignment="1">
      <alignment vertical="top" wrapText="1"/>
    </xf>
    <xf numFmtId="0" fontId="109" fillId="0" borderId="32" xfId="51" applyFont="1" applyBorder="1" applyAlignment="1">
      <alignment horizontal="center" vertical="center"/>
    </xf>
    <xf numFmtId="178" fontId="34" fillId="0" borderId="32" xfId="52" applyFont="1" applyBorder="1" applyAlignment="1">
      <alignment horizontal="center" vertical="center"/>
    </xf>
    <xf numFmtId="0" fontId="109" fillId="0" borderId="23" xfId="51" applyFont="1"/>
    <xf numFmtId="0" fontId="64" fillId="24" borderId="32" xfId="53" applyFont="1" applyFill="1" applyBorder="1">
      <alignment vertical="top"/>
    </xf>
    <xf numFmtId="0" fontId="64" fillId="24" borderId="32" xfId="53" applyFont="1" applyFill="1" applyBorder="1" applyAlignment="1">
      <alignment vertical="top" wrapText="1"/>
    </xf>
    <xf numFmtId="0" fontId="110" fillId="0" borderId="32" xfId="51" applyFont="1" applyBorder="1" applyAlignment="1">
      <alignment horizontal="center" vertical="center"/>
    </xf>
    <xf numFmtId="178" fontId="109" fillId="0" borderId="32" xfId="52" applyFont="1" applyBorder="1" applyAlignment="1">
      <alignment horizontal="center" vertical="center"/>
    </xf>
    <xf numFmtId="0" fontId="110" fillId="0" borderId="32" xfId="51" applyFont="1" applyBorder="1"/>
    <xf numFmtId="0" fontId="109" fillId="0" borderId="32" xfId="51" applyFont="1" applyBorder="1"/>
    <xf numFmtId="0" fontId="107" fillId="24" borderId="32" xfId="53" applyFont="1" applyFill="1" applyBorder="1" applyAlignment="1">
      <alignment horizontal="center" vertical="center"/>
    </xf>
    <xf numFmtId="0" fontId="107" fillId="24" borderId="32" xfId="53" applyFont="1" applyFill="1" applyBorder="1" applyAlignment="1">
      <alignment vertical="center"/>
    </xf>
    <xf numFmtId="0" fontId="64" fillId="24" borderId="32" xfId="53" applyFont="1" applyFill="1" applyBorder="1" applyAlignment="1">
      <alignment vertical="center"/>
    </xf>
    <xf numFmtId="178" fontId="110" fillId="0" borderId="32" xfId="52" applyFont="1" applyBorder="1" applyAlignment="1">
      <alignment horizontal="center" vertical="center"/>
    </xf>
    <xf numFmtId="0" fontId="48" fillId="0" borderId="32" xfId="51" applyFont="1" applyBorder="1" applyAlignment="1">
      <alignment vertical="top"/>
    </xf>
    <xf numFmtId="0" fontId="48" fillId="0" borderId="32" xfId="51" applyFont="1" applyBorder="1" applyAlignment="1">
      <alignment horizontal="center" vertical="center"/>
    </xf>
    <xf numFmtId="178" fontId="48" fillId="0" borderId="32" xfId="52" applyFont="1" applyBorder="1" applyAlignment="1">
      <alignment horizontal="center" vertical="center"/>
    </xf>
    <xf numFmtId="0" fontId="85" fillId="0" borderId="32" xfId="51" applyFont="1" applyBorder="1" applyAlignment="1">
      <alignment vertical="top"/>
    </xf>
    <xf numFmtId="0" fontId="48" fillId="24" borderId="32" xfId="53" applyFont="1" applyFill="1" applyBorder="1">
      <alignment vertical="top"/>
    </xf>
    <xf numFmtId="0" fontId="85" fillId="24" borderId="32" xfId="53" applyFont="1" applyFill="1" applyBorder="1">
      <alignment vertical="top"/>
    </xf>
    <xf numFmtId="0" fontId="113" fillId="0" borderId="32" xfId="38" applyFont="1" applyBorder="1" applyAlignment="1">
      <alignment horizontal="center" vertical="top"/>
    </xf>
    <xf numFmtId="0" fontId="108" fillId="25" borderId="32" xfId="53" applyFont="1" applyFill="1" applyBorder="1" applyAlignment="1">
      <alignment horizontal="center" vertical="center"/>
    </xf>
    <xf numFmtId="0" fontId="114" fillId="25" borderId="32" xfId="53" applyFont="1" applyFill="1" applyBorder="1">
      <alignment vertical="top"/>
    </xf>
    <xf numFmtId="0" fontId="34" fillId="31" borderId="41" xfId="51" applyFont="1" applyFill="1" applyBorder="1" applyAlignment="1">
      <alignment horizontal="center" vertical="center"/>
    </xf>
    <xf numFmtId="0" fontId="34" fillId="31" borderId="37" xfId="51" applyFont="1" applyFill="1" applyBorder="1" applyAlignment="1">
      <alignment horizontal="center" vertical="center"/>
    </xf>
    <xf numFmtId="0" fontId="34" fillId="31" borderId="37" xfId="51" applyFont="1" applyFill="1" applyBorder="1" applyAlignment="1">
      <alignment horizontal="left" vertical="center"/>
    </xf>
    <xf numFmtId="178" fontId="34" fillId="31" borderId="37" xfId="52" applyFont="1" applyFill="1" applyBorder="1" applyAlignment="1">
      <alignment horizontal="left" vertical="center"/>
    </xf>
    <xf numFmtId="178" fontId="34" fillId="31" borderId="38" xfId="52" applyFont="1" applyFill="1" applyBorder="1" applyAlignment="1">
      <alignment horizontal="left" vertical="center"/>
    </xf>
    <xf numFmtId="180" fontId="34" fillId="31" borderId="32" xfId="52" applyNumberFormat="1" applyFont="1" applyFill="1" applyBorder="1" applyAlignment="1">
      <alignment horizontal="left" vertical="center"/>
    </xf>
    <xf numFmtId="0" fontId="35" fillId="0" borderId="23" xfId="51" applyFont="1" applyAlignment="1">
      <alignment horizontal="center"/>
    </xf>
    <xf numFmtId="0" fontId="115" fillId="0" borderId="23" xfId="51" applyFont="1"/>
    <xf numFmtId="0" fontId="35" fillId="0" borderId="23" xfId="51" applyFont="1" applyAlignment="1">
      <alignment horizontal="left"/>
    </xf>
    <xf numFmtId="0" fontId="34" fillId="0" borderId="23" xfId="51" applyFont="1" applyAlignment="1">
      <alignment horizontal="center"/>
    </xf>
    <xf numFmtId="0" fontId="34" fillId="0" borderId="23" xfId="51" applyFont="1" applyAlignment="1">
      <alignment horizontal="left"/>
    </xf>
    <xf numFmtId="0" fontId="34" fillId="0" borderId="23" xfId="51" applyFont="1"/>
    <xf numFmtId="178" fontId="35" fillId="0" borderId="23" xfId="52" applyFont="1"/>
    <xf numFmtId="180" fontId="35" fillId="0" borderId="23" xfId="52" applyNumberFormat="1" applyFont="1"/>
    <xf numFmtId="0" fontId="34" fillId="20" borderId="54" xfId="0" applyFont="1" applyFill="1" applyBorder="1" applyAlignment="1">
      <alignment horizontal="center" vertical="center" wrapText="1"/>
    </xf>
    <xf numFmtId="0" fontId="34" fillId="20" borderId="32" xfId="0" applyFont="1" applyFill="1" applyBorder="1" applyAlignment="1">
      <alignment horizontal="center" vertical="center" wrapText="1"/>
    </xf>
    <xf numFmtId="43" fontId="109" fillId="25" borderId="54" xfId="55" applyFont="1" applyFill="1" applyBorder="1" applyAlignment="1">
      <alignment horizontal="center" vertical="center"/>
    </xf>
    <xf numFmtId="43" fontId="109" fillId="25" borderId="32" xfId="55" applyFont="1" applyFill="1" applyBorder="1" applyAlignment="1">
      <alignment horizontal="center" vertical="center"/>
    </xf>
    <xf numFmtId="0" fontId="35" fillId="0" borderId="42" xfId="54" applyFont="1" applyBorder="1" applyAlignment="1">
      <alignment vertical="center"/>
    </xf>
    <xf numFmtId="178" fontId="108" fillId="25" borderId="41" xfId="52" applyFont="1" applyFill="1" applyBorder="1" applyAlignment="1">
      <alignment horizontal="center" vertical="center"/>
    </xf>
    <xf numFmtId="178" fontId="34" fillId="0" borderId="41" xfId="52" applyFont="1" applyBorder="1" applyAlignment="1">
      <alignment horizontal="center" vertical="center"/>
    </xf>
    <xf numFmtId="178" fontId="109" fillId="0" borderId="41" xfId="52" applyFont="1" applyBorder="1" applyAlignment="1">
      <alignment horizontal="center" vertical="center"/>
    </xf>
    <xf numFmtId="180" fontId="109" fillId="0" borderId="41" xfId="52" applyNumberFormat="1" applyFont="1" applyBorder="1" applyAlignment="1">
      <alignment horizontal="center" vertical="center"/>
    </xf>
    <xf numFmtId="180" fontId="108" fillId="25" borderId="41" xfId="52" applyNumberFormat="1" applyFont="1" applyFill="1" applyBorder="1" applyAlignment="1">
      <alignment horizontal="center" vertical="center"/>
    </xf>
    <xf numFmtId="180" fontId="110" fillId="0" borderId="41" xfId="52" applyNumberFormat="1" applyFont="1" applyBorder="1" applyAlignment="1">
      <alignment horizontal="center" vertical="center"/>
    </xf>
    <xf numFmtId="180" fontId="48" fillId="0" borderId="41" xfId="52" applyNumberFormat="1" applyFont="1" applyBorder="1" applyAlignment="1">
      <alignment horizontal="center" vertical="center"/>
    </xf>
    <xf numFmtId="180" fontId="111" fillId="0" borderId="41" xfId="52" applyNumberFormat="1" applyFont="1" applyBorder="1" applyAlignment="1">
      <alignment horizontal="center" vertical="center"/>
    </xf>
    <xf numFmtId="180" fontId="112" fillId="0" borderId="41" xfId="52" applyNumberFormat="1" applyFont="1" applyBorder="1" applyAlignment="1">
      <alignment horizontal="center" vertical="center"/>
    </xf>
    <xf numFmtId="38" fontId="109" fillId="0" borderId="32" xfId="51" applyNumberFormat="1" applyFont="1" applyBorder="1" applyAlignment="1">
      <alignment horizontal="center" vertical="center"/>
    </xf>
    <xf numFmtId="38" fontId="34" fillId="0" borderId="32" xfId="51" applyNumberFormat="1" applyFont="1" applyBorder="1" applyAlignment="1">
      <alignment horizontal="center" vertical="center"/>
    </xf>
    <xf numFmtId="0" fontId="35" fillId="0" borderId="32" xfId="51" applyFont="1" applyBorder="1" applyAlignment="1">
      <alignment vertical="center"/>
    </xf>
    <xf numFmtId="180" fontId="35" fillId="0" borderId="32" xfId="52" applyNumberFormat="1" applyFont="1" applyBorder="1" applyAlignment="1">
      <alignment vertical="center"/>
    </xf>
    <xf numFmtId="180" fontId="109" fillId="0" borderId="32" xfId="52" applyNumberFormat="1" applyFont="1" applyBorder="1"/>
    <xf numFmtId="38" fontId="109" fillId="0" borderId="54" xfId="51" applyNumberFormat="1" applyFont="1" applyBorder="1" applyAlignment="1">
      <alignment horizontal="center" vertical="center"/>
    </xf>
    <xf numFmtId="0" fontId="109" fillId="0" borderId="42" xfId="51" applyFont="1" applyBorder="1"/>
    <xf numFmtId="0" fontId="109" fillId="0" borderId="54" xfId="51" applyFont="1" applyBorder="1" applyAlignment="1">
      <alignment horizontal="center" vertical="center"/>
    </xf>
    <xf numFmtId="38" fontId="34" fillId="0" borderId="54" xfId="51" applyNumberFormat="1" applyFont="1" applyBorder="1" applyAlignment="1">
      <alignment horizontal="center" vertical="center"/>
    </xf>
    <xf numFmtId="0" fontId="35" fillId="0" borderId="42" xfId="51" applyFont="1" applyBorder="1" applyAlignment="1">
      <alignment vertical="center"/>
    </xf>
    <xf numFmtId="0" fontId="34" fillId="0" borderId="54" xfId="51" applyFont="1" applyBorder="1" applyAlignment="1">
      <alignment horizontal="center" vertical="center"/>
    </xf>
    <xf numFmtId="0" fontId="34" fillId="0" borderId="56" xfId="51" applyFont="1" applyBorder="1" applyAlignment="1">
      <alignment horizontal="center" vertical="center"/>
    </xf>
    <xf numFmtId="180" fontId="35" fillId="0" borderId="57" xfId="52" applyNumberFormat="1" applyFont="1" applyBorder="1" applyAlignment="1">
      <alignment vertical="center"/>
    </xf>
    <xf numFmtId="0" fontId="35" fillId="0" borderId="57" xfId="51" applyFont="1" applyBorder="1" applyAlignment="1">
      <alignment vertical="center"/>
    </xf>
    <xf numFmtId="0" fontId="53" fillId="0" borderId="23" xfId="16"/>
    <xf numFmtId="0" fontId="38" fillId="0" borderId="54" xfId="16" applyFont="1" applyBorder="1" applyAlignment="1">
      <alignment horizontal="center" vertical="center"/>
    </xf>
    <xf numFmtId="0" fontId="38" fillId="0" borderId="32" xfId="16" applyFont="1" applyBorder="1" applyAlignment="1">
      <alignment horizontal="center" vertical="center"/>
    </xf>
    <xf numFmtId="0" fontId="38" fillId="0" borderId="42" xfId="16" applyFont="1" applyBorder="1" applyAlignment="1">
      <alignment horizontal="center" vertical="center" wrapText="1"/>
    </xf>
    <xf numFmtId="0" fontId="116" fillId="0" borderId="23" xfId="16" applyFont="1" applyAlignment="1">
      <alignment horizontal="center" vertical="center"/>
    </xf>
    <xf numFmtId="0" fontId="117" fillId="0" borderId="54" xfId="16" applyFont="1" applyBorder="1"/>
    <xf numFmtId="0" fontId="117" fillId="0" borderId="32" xfId="16" applyFont="1" applyBorder="1"/>
    <xf numFmtId="0" fontId="117" fillId="0" borderId="32" xfId="16" applyFont="1" applyBorder="1" applyAlignment="1">
      <alignment horizontal="center"/>
    </xf>
    <xf numFmtId="0" fontId="29" fillId="0" borderId="32" xfId="16" applyFont="1" applyBorder="1" applyAlignment="1">
      <alignment horizontal="center" vertical="center"/>
    </xf>
    <xf numFmtId="0" fontId="118" fillId="0" borderId="32" xfId="16" applyFont="1" applyBorder="1" applyAlignment="1">
      <alignment horizontal="center" vertical="center"/>
    </xf>
    <xf numFmtId="0" fontId="118" fillId="0" borderId="32" xfId="16" applyFont="1" applyBorder="1" applyAlignment="1">
      <alignment horizontal="center" vertical="center" wrapText="1"/>
    </xf>
    <xf numFmtId="0" fontId="117" fillId="0" borderId="42" xfId="16" applyFont="1" applyBorder="1" applyAlignment="1">
      <alignment horizontal="center" vertical="center" wrapText="1"/>
    </xf>
    <xf numFmtId="0" fontId="29" fillId="0" borderId="54" xfId="16" applyFont="1" applyBorder="1"/>
    <xf numFmtId="0" fontId="29" fillId="0" borderId="32" xfId="16" applyFont="1" applyBorder="1"/>
    <xf numFmtId="0" fontId="29" fillId="0" borderId="32" xfId="16" applyFont="1" applyBorder="1" applyAlignment="1">
      <alignment horizontal="center"/>
    </xf>
    <xf numFmtId="166" fontId="29" fillId="0" borderId="32" xfId="16" applyNumberFormat="1" applyFont="1" applyBorder="1" applyAlignment="1">
      <alignment horizontal="center" vertical="center"/>
    </xf>
    <xf numFmtId="166" fontId="118" fillId="0" borderId="32" xfId="16" applyNumberFormat="1" applyFont="1" applyBorder="1" applyAlignment="1">
      <alignment horizontal="center" vertical="center"/>
    </xf>
    <xf numFmtId="43" fontId="29" fillId="0" borderId="42" xfId="16" applyNumberFormat="1" applyFont="1" applyBorder="1" applyAlignment="1">
      <alignment wrapText="1"/>
    </xf>
    <xf numFmtId="0" fontId="117" fillId="0" borderId="42" xfId="16" applyFont="1" applyBorder="1"/>
    <xf numFmtId="0" fontId="117" fillId="0" borderId="58" xfId="16" applyFont="1" applyBorder="1"/>
    <xf numFmtId="0" fontId="117" fillId="0" borderId="44" xfId="16" applyFont="1" applyBorder="1"/>
    <xf numFmtId="0" fontId="117" fillId="0" borderId="59" xfId="16" applyFont="1" applyBorder="1"/>
    <xf numFmtId="0" fontId="117" fillId="0" borderId="60" xfId="16" applyFont="1" applyBorder="1"/>
    <xf numFmtId="0" fontId="117" fillId="0" borderId="23" xfId="16" applyFont="1"/>
    <xf numFmtId="0" fontId="117" fillId="0" borderId="48" xfId="16" applyFont="1" applyBorder="1"/>
    <xf numFmtId="0" fontId="53" fillId="0" borderId="60" xfId="16" applyBorder="1"/>
    <xf numFmtId="0" fontId="53" fillId="0" borderId="48" xfId="16" applyBorder="1"/>
    <xf numFmtId="0" fontId="53" fillId="0" borderId="61" xfId="16" applyBorder="1"/>
    <xf numFmtId="0" fontId="53" fillId="0" borderId="62" xfId="16" applyBorder="1"/>
    <xf numFmtId="0" fontId="53" fillId="0" borderId="47" xfId="16" applyBorder="1"/>
    <xf numFmtId="0" fontId="122" fillId="0" borderId="23" xfId="56" applyFont="1"/>
    <xf numFmtId="0" fontId="124" fillId="0" borderId="23" xfId="56" applyFont="1" applyAlignment="1">
      <alignment horizontal="center" vertical="center"/>
    </xf>
    <xf numFmtId="3" fontId="125" fillId="0" borderId="23" xfId="56" applyNumberFormat="1" applyFont="1" applyAlignment="1">
      <alignment vertical="center" wrapText="1"/>
    </xf>
    <xf numFmtId="3" fontId="127" fillId="0" borderId="23" xfId="56" applyNumberFormat="1" applyFont="1" applyAlignment="1">
      <alignment vertical="center" wrapText="1"/>
    </xf>
    <xf numFmtId="166" fontId="127" fillId="0" borderId="23" xfId="55" applyNumberFormat="1" applyFont="1" applyFill="1" applyAlignment="1">
      <alignment vertical="center" wrapText="1"/>
    </xf>
    <xf numFmtId="3" fontId="128" fillId="0" borderId="23" xfId="56" applyNumberFormat="1" applyFont="1" applyAlignment="1">
      <alignment horizontal="right" vertical="center" wrapText="1"/>
    </xf>
    <xf numFmtId="0" fontId="130" fillId="0" borderId="23" xfId="56" applyFont="1" applyAlignment="1">
      <alignment horizontal="center" vertical="center"/>
    </xf>
    <xf numFmtId="0" fontId="87" fillId="0" borderId="23" xfId="56" applyFont="1"/>
    <xf numFmtId="0" fontId="128" fillId="0" borderId="23" xfId="56" applyFont="1"/>
    <xf numFmtId="166" fontId="128" fillId="0" borderId="23" xfId="55" applyNumberFormat="1" applyFont="1" applyFill="1" applyAlignment="1"/>
    <xf numFmtId="9" fontId="128" fillId="0" borderId="23" xfId="57" applyFont="1" applyFill="1" applyAlignment="1">
      <alignment horizontal="right" vertical="center" wrapText="1"/>
    </xf>
    <xf numFmtId="0" fontId="128" fillId="0" borderId="23" xfId="56" applyFont="1" applyAlignment="1">
      <alignment horizontal="left"/>
    </xf>
    <xf numFmtId="0" fontId="132" fillId="0" borderId="23" xfId="56" applyFont="1" applyAlignment="1">
      <alignment horizontal="center" vertical="center"/>
    </xf>
    <xf numFmtId="0" fontId="133" fillId="0" borderId="23" xfId="56" applyFont="1"/>
    <xf numFmtId="166" fontId="87" fillId="0" borderId="23" xfId="55" applyNumberFormat="1" applyFont="1" applyFill="1"/>
    <xf numFmtId="0" fontId="87" fillId="0" borderId="23" xfId="56" applyFont="1" applyAlignment="1">
      <alignment horizontal="left"/>
    </xf>
    <xf numFmtId="9" fontId="87" fillId="0" borderId="23" xfId="57" applyFont="1" applyFill="1" applyAlignment="1">
      <alignment horizontal="left"/>
    </xf>
    <xf numFmtId="3" fontId="135" fillId="0" borderId="23" xfId="56" applyNumberFormat="1" applyFont="1" applyAlignment="1">
      <alignment horizontal="left" vertical="center" wrapText="1"/>
    </xf>
    <xf numFmtId="3" fontId="135" fillId="0" borderId="23" xfId="56" applyNumberFormat="1" applyFont="1" applyAlignment="1">
      <alignment vertical="center" wrapText="1"/>
    </xf>
    <xf numFmtId="166" fontId="135" fillId="0" borderId="23" xfId="55" applyNumberFormat="1" applyFont="1" applyFill="1" applyAlignment="1">
      <alignment vertical="center" wrapText="1"/>
    </xf>
    <xf numFmtId="9" fontId="135" fillId="0" borderId="23" xfId="57" applyFont="1" applyFill="1" applyAlignment="1">
      <alignment vertical="center" wrapText="1"/>
    </xf>
    <xf numFmtId="3" fontId="87" fillId="0" borderId="23" xfId="56" applyNumberFormat="1" applyFont="1" applyAlignment="1">
      <alignment vertical="center" wrapText="1"/>
    </xf>
    <xf numFmtId="166" fontId="87" fillId="0" borderId="23" xfId="55" applyNumberFormat="1" applyFont="1" applyFill="1" applyBorder="1" applyAlignment="1">
      <alignment vertical="center" wrapText="1"/>
    </xf>
    <xf numFmtId="0" fontId="128" fillId="0" borderId="32" xfId="56" applyFont="1" applyBorder="1" applyAlignment="1">
      <alignment horizontal="center" vertical="center" wrapText="1"/>
    </xf>
    <xf numFmtId="166" fontId="128" fillId="0" borderId="32" xfId="55" applyNumberFormat="1" applyFont="1" applyFill="1" applyBorder="1" applyAlignment="1">
      <alignment horizontal="center" vertical="center" wrapText="1"/>
    </xf>
    <xf numFmtId="9" fontId="128" fillId="0" borderId="32" xfId="57" applyFont="1" applyFill="1" applyBorder="1" applyAlignment="1">
      <alignment horizontal="center" vertical="center" wrapText="1"/>
    </xf>
    <xf numFmtId="0" fontId="132" fillId="33" borderId="23" xfId="56" applyFont="1" applyFill="1" applyAlignment="1">
      <alignment horizontal="center" vertical="center"/>
    </xf>
    <xf numFmtId="0" fontId="87" fillId="0" borderId="32" xfId="56" applyFont="1" applyBorder="1" applyAlignment="1">
      <alignment horizontal="center" vertical="center" wrapText="1"/>
    </xf>
    <xf numFmtId="0" fontId="136" fillId="0" borderId="32" xfId="56" applyFont="1" applyBorder="1" applyAlignment="1">
      <alignment horizontal="left" vertical="center" wrapText="1"/>
    </xf>
    <xf numFmtId="0" fontId="87" fillId="0" borderId="32" xfId="56" applyFont="1" applyBorder="1" applyAlignment="1">
      <alignment horizontal="left" vertical="center" wrapText="1"/>
    </xf>
    <xf numFmtId="0" fontId="136" fillId="0" borderId="32" xfId="56" applyFont="1" applyBorder="1" applyAlignment="1">
      <alignment horizontal="center" vertical="center" wrapText="1"/>
    </xf>
    <xf numFmtId="165" fontId="136" fillId="0" borderId="32" xfId="33" applyNumberFormat="1" applyFont="1" applyFill="1" applyBorder="1" applyAlignment="1">
      <alignment horizontal="center" vertical="center" wrapText="1"/>
    </xf>
    <xf numFmtId="165" fontId="136" fillId="0" borderId="32" xfId="33" applyNumberFormat="1" applyFont="1" applyFill="1" applyBorder="1" applyAlignment="1">
      <alignment horizontal="center" vertical="center"/>
    </xf>
    <xf numFmtId="166" fontId="87" fillId="0" borderId="32" xfId="55" applyNumberFormat="1" applyFont="1" applyFill="1" applyBorder="1" applyAlignment="1">
      <alignment vertical="center"/>
    </xf>
    <xf numFmtId="9" fontId="87" fillId="0" borderId="32" xfId="57" applyFont="1" applyFill="1" applyBorder="1" applyAlignment="1">
      <alignment horizontal="center" vertical="center"/>
    </xf>
    <xf numFmtId="0" fontId="87" fillId="0" borderId="32" xfId="22" applyFont="1" applyBorder="1" applyAlignment="1">
      <alignment vertical="center"/>
    </xf>
    <xf numFmtId="166" fontId="133" fillId="0" borderId="23" xfId="56" applyNumberFormat="1" applyFont="1"/>
    <xf numFmtId="0" fontId="136" fillId="0" borderId="32" xfId="56" applyFont="1" applyBorder="1" applyAlignment="1">
      <alignment horizontal="left" vertical="center"/>
    </xf>
    <xf numFmtId="0" fontId="87" fillId="0" borderId="32" xfId="56" applyFont="1" applyBorder="1" applyAlignment="1">
      <alignment horizontal="left" vertical="center"/>
    </xf>
    <xf numFmtId="0" fontId="136" fillId="0" borderId="32" xfId="56" applyFont="1" applyBorder="1" applyAlignment="1">
      <alignment horizontal="center" vertical="center"/>
    </xf>
    <xf numFmtId="0" fontId="94" fillId="0" borderId="32" xfId="56" applyFont="1" applyBorder="1" applyAlignment="1">
      <alignment horizontal="left" vertical="center"/>
    </xf>
    <xf numFmtId="0" fontId="95" fillId="0" borderId="32" xfId="56" applyFont="1" applyBorder="1" applyAlignment="1">
      <alignment horizontal="left" vertical="center"/>
    </xf>
    <xf numFmtId="166" fontId="128" fillId="0" borderId="32" xfId="55" applyNumberFormat="1" applyFont="1" applyFill="1" applyBorder="1" applyAlignment="1">
      <alignment vertical="center" wrapText="1"/>
    </xf>
    <xf numFmtId="9" fontId="128" fillId="0" borderId="32" xfId="57" applyFont="1" applyFill="1" applyBorder="1" applyAlignment="1">
      <alignment vertical="center" wrapText="1"/>
    </xf>
    <xf numFmtId="3" fontId="137" fillId="0" borderId="32" xfId="56" applyNumberFormat="1" applyFont="1" applyBorder="1" applyAlignment="1">
      <alignment horizontal="right" vertical="center" shrinkToFit="1"/>
    </xf>
    <xf numFmtId="3" fontId="139" fillId="0" borderId="23" xfId="58" applyNumberFormat="1" applyFont="1" applyAlignment="1">
      <alignment horizontal="left" vertical="center"/>
    </xf>
    <xf numFmtId="3" fontId="136" fillId="0" borderId="35" xfId="58" applyNumberFormat="1" applyFont="1" applyBorder="1" applyAlignment="1">
      <alignment horizontal="left" vertical="center" wrapText="1"/>
    </xf>
    <xf numFmtId="3" fontId="129" fillId="0" borderId="23" xfId="58" quotePrefix="1" applyNumberFormat="1" applyFont="1" applyAlignment="1">
      <alignment horizontal="left" vertical="center"/>
    </xf>
    <xf numFmtId="0" fontId="128" fillId="0" borderId="23" xfId="56" applyFont="1" applyAlignment="1">
      <alignment horizontal="left" vertical="top" wrapText="1" indent="1"/>
    </xf>
    <xf numFmtId="0" fontId="136" fillId="0" borderId="23" xfId="56" applyFont="1" applyAlignment="1">
      <alignment horizontal="left" vertical="top"/>
    </xf>
    <xf numFmtId="166" fontId="136" fillId="0" borderId="23" xfId="55" applyNumberFormat="1" applyFont="1" applyFill="1" applyBorder="1" applyAlignment="1">
      <alignment horizontal="left" vertical="top"/>
    </xf>
    <xf numFmtId="3" fontId="136" fillId="0" borderId="23" xfId="58" applyNumberFormat="1" applyFont="1" applyAlignment="1">
      <alignment horizontal="left" vertical="center"/>
    </xf>
    <xf numFmtId="9" fontId="136" fillId="0" borderId="23" xfId="57" applyFont="1" applyFill="1" applyAlignment="1">
      <alignment horizontal="left" vertical="center"/>
    </xf>
    <xf numFmtId="3" fontId="87" fillId="0" borderId="23" xfId="58" applyNumberFormat="1" applyFont="1" applyAlignment="1">
      <alignment horizontal="left" vertical="center"/>
    </xf>
    <xf numFmtId="166" fontId="136" fillId="0" borderId="23" xfId="55" applyNumberFormat="1" applyFont="1" applyFill="1" applyAlignment="1">
      <alignment horizontal="left" vertical="center"/>
    </xf>
    <xf numFmtId="3" fontId="136" fillId="0" borderId="23" xfId="58" quotePrefix="1" applyNumberFormat="1" applyFont="1" applyAlignment="1">
      <alignment horizontal="left" vertical="center"/>
    </xf>
    <xf numFmtId="3" fontId="87" fillId="0" borderId="23" xfId="58" quotePrefix="1" applyNumberFormat="1" applyFont="1" applyAlignment="1">
      <alignment horizontal="left" vertical="center"/>
    </xf>
    <xf numFmtId="0" fontId="87" fillId="0" borderId="23" xfId="56" applyFont="1" applyAlignment="1">
      <alignment horizontal="left" vertical="top" wrapText="1" indent="1"/>
    </xf>
    <xf numFmtId="0" fontId="88" fillId="0" borderId="23" xfId="56" applyFont="1" applyAlignment="1">
      <alignment wrapText="1"/>
    </xf>
    <xf numFmtId="3" fontId="141" fillId="0" borderId="23" xfId="58" applyNumberFormat="1" applyFont="1" applyAlignment="1">
      <alignment horizontal="left" vertical="center"/>
    </xf>
    <xf numFmtId="0" fontId="88" fillId="0" borderId="23" xfId="56" applyFont="1"/>
    <xf numFmtId="166" fontId="88" fillId="0" borderId="23" xfId="55" applyNumberFormat="1" applyFont="1" applyFill="1" applyAlignment="1"/>
    <xf numFmtId="9" fontId="88" fillId="0" borderId="23" xfId="57" applyFont="1" applyFill="1" applyAlignment="1"/>
    <xf numFmtId="3" fontId="142" fillId="0" borderId="23" xfId="56" applyNumberFormat="1" applyFont="1" applyAlignment="1">
      <alignment horizontal="center" vertical="center" wrapText="1"/>
    </xf>
    <xf numFmtId="0" fontId="143" fillId="0" borderId="23" xfId="56" applyFont="1" applyAlignment="1">
      <alignment horizontal="center"/>
    </xf>
    <xf numFmtId="0" fontId="144" fillId="0" borderId="23" xfId="56" applyFont="1"/>
    <xf numFmtId="166" fontId="144" fillId="0" borderId="23" xfId="55" applyNumberFormat="1" applyFont="1" applyFill="1"/>
    <xf numFmtId="0" fontId="144" fillId="0" borderId="23" xfId="56" applyFont="1" applyAlignment="1">
      <alignment horizontal="left"/>
    </xf>
    <xf numFmtId="9" fontId="144" fillId="0" borderId="23" xfId="57" applyFont="1" applyFill="1" applyAlignment="1">
      <alignment horizontal="left"/>
    </xf>
    <xf numFmtId="166" fontId="122" fillId="0" borderId="23" xfId="55" applyNumberFormat="1" applyFont="1" applyFill="1"/>
    <xf numFmtId="0" fontId="122" fillId="0" borderId="23" xfId="56" applyFont="1" applyAlignment="1">
      <alignment horizontal="left"/>
    </xf>
    <xf numFmtId="9" fontId="122" fillId="0" borderId="23" xfId="57" applyFont="1" applyFill="1" applyAlignment="1">
      <alignment horizontal="left"/>
    </xf>
    <xf numFmtId="0" fontId="94" fillId="0" borderId="32" xfId="0" applyFont="1" applyBorder="1" applyAlignment="1">
      <alignment horizontal="left"/>
    </xf>
    <xf numFmtId="0" fontId="88" fillId="0" borderId="41" xfId="0" applyFont="1" applyBorder="1" applyAlignment="1">
      <alignment horizontal="left" vertical="center" wrapText="1"/>
    </xf>
    <xf numFmtId="0" fontId="82" fillId="15" borderId="32" xfId="0" applyFont="1" applyFill="1" applyBorder="1" applyAlignment="1">
      <alignment horizontal="left" vertical="center" wrapText="1"/>
    </xf>
    <xf numFmtId="166" fontId="89" fillId="0" borderId="44" xfId="18" applyNumberFormat="1" applyFont="1" applyBorder="1" applyAlignment="1">
      <alignment horizontal="center" vertical="center"/>
    </xf>
    <xf numFmtId="166" fontId="89" fillId="0" borderId="44" xfId="16" applyNumberFormat="1" applyFont="1" applyBorder="1" applyAlignment="1">
      <alignment horizontal="center" vertical="center"/>
    </xf>
    <xf numFmtId="0" fontId="64" fillId="15" borderId="32" xfId="0" applyFont="1" applyFill="1" applyBorder="1" applyAlignment="1">
      <alignment horizontal="left" vertical="center" wrapText="1"/>
    </xf>
    <xf numFmtId="43" fontId="38" fillId="32" borderId="42" xfId="18" applyFont="1" applyFill="1" applyBorder="1" applyAlignment="1">
      <alignment horizontal="center" vertical="center"/>
    </xf>
    <xf numFmtId="43" fontId="89" fillId="0" borderId="32" xfId="16" applyNumberFormat="1" applyFont="1" applyBorder="1" applyAlignment="1">
      <alignment vertical="center"/>
    </xf>
    <xf numFmtId="166" fontId="89" fillId="0" borderId="32" xfId="18" applyNumberFormat="1" applyFont="1" applyBorder="1" applyAlignment="1">
      <alignment vertical="center"/>
    </xf>
    <xf numFmtId="0" fontId="89" fillId="0" borderId="32" xfId="16" applyFont="1" applyBorder="1" applyAlignment="1">
      <alignment vertical="center"/>
    </xf>
    <xf numFmtId="0" fontId="122" fillId="0" borderId="23" xfId="59" applyFont="1"/>
    <xf numFmtId="0" fontId="107" fillId="0" borderId="23" xfId="59" quotePrefix="1" applyFont="1" applyAlignment="1">
      <alignment horizontal="center" vertical="top"/>
    </xf>
    <xf numFmtId="0" fontId="107" fillId="0" borderId="23" xfId="59" applyFont="1" applyAlignment="1">
      <alignment horizontal="center" vertical="top"/>
    </xf>
    <xf numFmtId="0" fontId="148" fillId="0" borderId="23" xfId="59" applyFont="1"/>
    <xf numFmtId="0" fontId="64" fillId="0" borderId="23" xfId="60" applyFont="1" applyAlignment="1">
      <alignment horizontal="center" vertical="center"/>
    </xf>
    <xf numFmtId="0" fontId="150" fillId="0" borderId="23" xfId="60" applyFont="1" applyAlignment="1">
      <alignment vertical="center"/>
    </xf>
    <xf numFmtId="0" fontId="64" fillId="0" borderId="23" xfId="60" applyFont="1" applyAlignment="1">
      <alignment vertical="center"/>
    </xf>
    <xf numFmtId="0" fontId="107" fillId="0" borderId="23" xfId="60" applyFont="1" applyAlignment="1">
      <alignment vertical="center"/>
    </xf>
    <xf numFmtId="0" fontId="107" fillId="0" borderId="23" xfId="59" applyFont="1" applyAlignment="1">
      <alignment horizontal="center" vertical="center"/>
    </xf>
    <xf numFmtId="0" fontId="151" fillId="0" borderId="23" xfId="59" applyFont="1" applyAlignment="1">
      <alignment vertical="center"/>
    </xf>
    <xf numFmtId="0" fontId="151" fillId="0" borderId="23" xfId="59" applyFont="1"/>
    <xf numFmtId="0" fontId="151" fillId="0" borderId="23" xfId="59" applyFont="1" applyAlignment="1">
      <alignment horizontal="center" vertical="center"/>
    </xf>
    <xf numFmtId="0" fontId="64" fillId="0" borderId="23" xfId="59" applyFont="1" applyAlignment="1">
      <alignment vertical="center"/>
    </xf>
    <xf numFmtId="0" fontId="152" fillId="0" borderId="23" xfId="59" applyFont="1" applyAlignment="1">
      <alignment vertical="center"/>
    </xf>
    <xf numFmtId="0" fontId="64" fillId="0" borderId="23" xfId="59" quotePrefix="1" applyFont="1" applyAlignment="1">
      <alignment horizontal="center" vertical="center"/>
    </xf>
    <xf numFmtId="0" fontId="152" fillId="0" borderId="23" xfId="59" applyFont="1" applyAlignment="1">
      <alignment horizontal="center" vertical="center"/>
    </xf>
    <xf numFmtId="0" fontId="64" fillId="0" borderId="23" xfId="59" quotePrefix="1" applyFont="1"/>
    <xf numFmtId="0" fontId="35" fillId="24" borderId="23" xfId="8" applyFont="1" applyFill="1" applyAlignment="1">
      <alignment vertical="center"/>
    </xf>
    <xf numFmtId="0" fontId="154" fillId="0" borderId="23" xfId="59" applyFont="1" applyAlignment="1">
      <alignment vertical="center"/>
    </xf>
    <xf numFmtId="0" fontId="111" fillId="0" borderId="23" xfId="60" applyFont="1" applyAlignment="1">
      <alignment horizontal="left" vertical="center"/>
    </xf>
    <xf numFmtId="0" fontId="111" fillId="0" borderId="23" xfId="60" applyFont="1" applyAlignment="1">
      <alignment vertical="center"/>
    </xf>
    <xf numFmtId="0" fontId="107" fillId="24" borderId="32" xfId="59" applyFont="1" applyFill="1" applyBorder="1" applyAlignment="1">
      <alignment horizontal="center" vertical="center" wrapText="1"/>
    </xf>
    <xf numFmtId="164" fontId="107" fillId="24" borderId="32" xfId="59" applyNumberFormat="1" applyFont="1" applyFill="1" applyBorder="1" applyAlignment="1">
      <alignment horizontal="center" vertical="center" wrapText="1"/>
    </xf>
    <xf numFmtId="0" fontId="64" fillId="0" borderId="23" xfId="59" applyFont="1" applyAlignment="1">
      <alignment horizontal="center" vertical="center"/>
    </xf>
    <xf numFmtId="0" fontId="64" fillId="24" borderId="32" xfId="59" applyFont="1" applyFill="1" applyBorder="1" applyAlignment="1">
      <alignment horizontal="center" vertical="center" wrapText="1"/>
    </xf>
    <xf numFmtId="3" fontId="154" fillId="24" borderId="32" xfId="61" applyNumberFormat="1" applyFont="1" applyFill="1" applyBorder="1" applyAlignment="1">
      <alignment horizontal="center" vertical="center" wrapText="1"/>
    </xf>
    <xf numFmtId="3" fontId="64" fillId="24" borderId="32" xfId="61" applyNumberFormat="1" applyFont="1" applyFill="1" applyBorder="1" applyAlignment="1">
      <alignment horizontal="center" vertical="center" wrapText="1"/>
    </xf>
    <xf numFmtId="3" fontId="64" fillId="24" borderId="32" xfId="59" applyNumberFormat="1" applyFont="1" applyFill="1" applyBorder="1" applyAlignment="1">
      <alignment horizontal="right" vertical="center" wrapText="1"/>
    </xf>
    <xf numFmtId="9" fontId="64" fillId="24" borderId="32" xfId="62" applyFont="1" applyFill="1" applyBorder="1" applyAlignment="1">
      <alignment horizontal="center" vertical="center" wrapText="1"/>
    </xf>
    <xf numFmtId="0" fontId="107" fillId="24" borderId="32" xfId="59" applyFont="1" applyFill="1" applyBorder="1" applyAlignment="1">
      <alignment horizontal="center" vertical="center"/>
    </xf>
    <xf numFmtId="166" fontId="107" fillId="24" borderId="32" xfId="59" applyNumberFormat="1" applyFont="1" applyFill="1" applyBorder="1" applyAlignment="1">
      <alignment vertical="center"/>
    </xf>
    <xf numFmtId="0" fontId="107" fillId="24" borderId="32" xfId="59" applyFont="1" applyFill="1" applyBorder="1" applyAlignment="1">
      <alignment vertical="center"/>
    </xf>
    <xf numFmtId="166" fontId="107" fillId="24" borderId="32" xfId="59" applyNumberFormat="1" applyFont="1" applyFill="1" applyBorder="1" applyAlignment="1">
      <alignment horizontal="right" vertical="center"/>
    </xf>
    <xf numFmtId="164" fontId="107" fillId="24" borderId="23" xfId="59" applyNumberFormat="1" applyFont="1" applyFill="1" applyAlignment="1">
      <alignment vertical="center"/>
    </xf>
    <xf numFmtId="0" fontId="64" fillId="0" borderId="23" xfId="59" applyFont="1"/>
    <xf numFmtId="0" fontId="64" fillId="0" borderId="23" xfId="59" applyFont="1" applyAlignment="1">
      <alignment shrinkToFit="1"/>
    </xf>
    <xf numFmtId="0" fontId="64" fillId="24" borderId="23" xfId="59" applyFont="1" applyFill="1" applyAlignment="1">
      <alignment horizontal="left" shrinkToFit="1"/>
    </xf>
    <xf numFmtId="0" fontId="64" fillId="0" borderId="23" xfId="59" applyFont="1" applyAlignment="1">
      <alignment horizontal="left" shrinkToFit="1"/>
    </xf>
    <xf numFmtId="0" fontId="64" fillId="0" borderId="23" xfId="59" applyFont="1" applyAlignment="1">
      <alignment vertical="center" wrapText="1" shrinkToFit="1"/>
    </xf>
    <xf numFmtId="0" fontId="107" fillId="0" borderId="23" xfId="59" applyFont="1" applyAlignment="1">
      <alignment wrapText="1"/>
    </xf>
    <xf numFmtId="0" fontId="64" fillId="24" borderId="23" xfId="59" applyFont="1" applyFill="1" applyAlignment="1">
      <alignment horizontal="right"/>
    </xf>
    <xf numFmtId="0" fontId="64" fillId="0" borderId="23" xfId="59" applyFont="1" applyAlignment="1">
      <alignment horizontal="right"/>
    </xf>
    <xf numFmtId="0" fontId="156" fillId="0" borderId="23" xfId="59" applyFont="1" applyAlignment="1">
      <alignment horizontal="center"/>
    </xf>
    <xf numFmtId="43" fontId="64" fillId="0" borderId="23" xfId="59" applyNumberFormat="1" applyFont="1"/>
    <xf numFmtId="164" fontId="64" fillId="0" borderId="23" xfId="59" applyNumberFormat="1" applyFont="1"/>
    <xf numFmtId="178" fontId="64" fillId="0" borderId="23" xfId="59" applyNumberFormat="1" applyFont="1"/>
    <xf numFmtId="183" fontId="64" fillId="0" borderId="23" xfId="59" applyNumberFormat="1" applyFont="1"/>
    <xf numFmtId="165" fontId="64" fillId="0" borderId="23" xfId="61" applyNumberFormat="1" applyFont="1"/>
    <xf numFmtId="0" fontId="148" fillId="24" borderId="23" xfId="59" applyFont="1" applyFill="1" applyAlignment="1">
      <alignment horizontal="right"/>
    </xf>
    <xf numFmtId="0" fontId="148" fillId="0" borderId="23" xfId="59" applyFont="1" applyAlignment="1">
      <alignment horizontal="right"/>
    </xf>
    <xf numFmtId="0" fontId="82" fillId="0" borderId="32" xfId="0" applyFont="1" applyBorder="1" applyAlignment="1">
      <alignment horizontal="left"/>
    </xf>
    <xf numFmtId="166" fontId="94" fillId="0" borderId="32" xfId="0" applyNumberFormat="1" applyFont="1" applyBorder="1" applyAlignment="1">
      <alignment horizontal="left" vertical="center" wrapText="1"/>
    </xf>
    <xf numFmtId="43" fontId="87" fillId="31" borderId="32" xfId="33" applyFont="1" applyFill="1" applyBorder="1" applyAlignment="1">
      <alignment vertical="center"/>
    </xf>
    <xf numFmtId="0" fontId="82" fillId="31" borderId="0" xfId="0" applyFont="1" applyFill="1"/>
    <xf numFmtId="43" fontId="133" fillId="0" borderId="32" xfId="33" applyFont="1" applyFill="1" applyBorder="1" applyAlignment="1">
      <alignment horizontal="right" vertical="center"/>
    </xf>
    <xf numFmtId="43" fontId="133" fillId="0" borderId="32" xfId="33" applyFont="1" applyFill="1" applyBorder="1" applyAlignment="1">
      <alignment vertical="center"/>
    </xf>
    <xf numFmtId="43" fontId="82" fillId="0" borderId="32" xfId="15" applyFont="1" applyFill="1" applyBorder="1" applyAlignment="1" applyProtection="1">
      <alignment horizontal="right" vertical="center" wrapText="1"/>
      <protection locked="0"/>
    </xf>
    <xf numFmtId="4" fontId="82" fillId="0" borderId="32" xfId="15" applyNumberFormat="1" applyFont="1" applyFill="1" applyBorder="1" applyAlignment="1" applyProtection="1">
      <alignment horizontal="right" vertical="center"/>
      <protection locked="0"/>
    </xf>
    <xf numFmtId="9" fontId="82" fillId="0" borderId="32" xfId="33" applyNumberFormat="1" applyFont="1" applyFill="1" applyBorder="1" applyAlignment="1">
      <alignment horizontal="center" vertical="center"/>
    </xf>
    <xf numFmtId="1" fontId="82" fillId="0" borderId="32" xfId="33" applyNumberFormat="1" applyFont="1" applyFill="1" applyBorder="1" applyAlignment="1">
      <alignment horizontal="center" vertical="center"/>
    </xf>
    <xf numFmtId="166" fontId="82" fillId="0" borderId="32" xfId="33" applyNumberFormat="1" applyFont="1" applyFill="1" applyBorder="1" applyAlignment="1">
      <alignment horizontal="center" vertical="center" wrapText="1"/>
    </xf>
    <xf numFmtId="0" fontId="83" fillId="2" borderId="23" xfId="0" applyFont="1" applyFill="1" applyBorder="1" applyAlignment="1">
      <alignment vertical="center"/>
    </xf>
    <xf numFmtId="0" fontId="83" fillId="2" borderId="23" xfId="0" applyFont="1" applyFill="1" applyBorder="1" applyAlignment="1">
      <alignment vertical="center" wrapText="1"/>
    </xf>
    <xf numFmtId="0" fontId="83" fillId="34" borderId="23" xfId="0" applyFont="1" applyFill="1" applyBorder="1" applyAlignment="1">
      <alignment vertical="center"/>
    </xf>
    <xf numFmtId="0" fontId="82" fillId="2" borderId="23" xfId="0" quotePrefix="1" applyFont="1" applyFill="1" applyBorder="1" applyAlignment="1">
      <alignment vertical="center"/>
    </xf>
    <xf numFmtId="0" fontId="82" fillId="2" borderId="23" xfId="0" applyFont="1" applyFill="1" applyBorder="1" applyAlignment="1">
      <alignment vertical="center" wrapText="1"/>
    </xf>
    <xf numFmtId="0" fontId="82" fillId="34" borderId="23" xfId="0" quotePrefix="1" applyFont="1" applyFill="1" applyBorder="1" applyAlignment="1">
      <alignment vertical="center"/>
    </xf>
    <xf numFmtId="0" fontId="82" fillId="2" borderId="23" xfId="0" applyFont="1" applyFill="1" applyBorder="1" applyAlignment="1">
      <alignment vertical="center"/>
    </xf>
    <xf numFmtId="0" fontId="82" fillId="0" borderId="23" xfId="0" applyFont="1" applyBorder="1" applyAlignment="1">
      <alignment vertical="center"/>
    </xf>
    <xf numFmtId="0" fontId="83" fillId="0" borderId="32" xfId="0" applyFont="1" applyBorder="1" applyAlignment="1">
      <alignment horizontal="center" vertical="center" wrapText="1"/>
    </xf>
    <xf numFmtId="0" fontId="83" fillId="0" borderId="44" xfId="0" applyFont="1" applyBorder="1" applyAlignment="1">
      <alignment horizontal="center" vertical="center" wrapText="1"/>
    </xf>
    <xf numFmtId="0" fontId="83" fillId="3" borderId="32" xfId="0" applyFont="1" applyFill="1" applyBorder="1" applyAlignment="1">
      <alignment horizontal="center" vertical="center" wrapText="1"/>
    </xf>
    <xf numFmtId="0" fontId="83" fillId="30" borderId="32" xfId="0" applyFont="1" applyFill="1" applyBorder="1" applyAlignment="1">
      <alignment horizontal="center" vertical="center" wrapText="1"/>
    </xf>
    <xf numFmtId="0" fontId="83" fillId="35" borderId="32" xfId="0" applyFont="1" applyFill="1" applyBorder="1" applyAlignment="1">
      <alignment horizontal="center" vertical="center" wrapText="1"/>
    </xf>
    <xf numFmtId="0" fontId="83" fillId="18" borderId="32" xfId="0" applyFont="1" applyFill="1" applyBorder="1" applyAlignment="1">
      <alignment horizontal="center" vertical="center" wrapText="1"/>
    </xf>
    <xf numFmtId="0" fontId="83" fillId="20" borderId="32" xfId="0" applyFont="1" applyFill="1" applyBorder="1" applyAlignment="1">
      <alignment horizontal="center" vertical="center" wrapText="1"/>
    </xf>
    <xf numFmtId="0" fontId="83" fillId="0" borderId="43" xfId="0" applyFont="1" applyBorder="1" applyAlignment="1">
      <alignment horizontal="center" vertical="center" wrapText="1"/>
    </xf>
    <xf numFmtId="0" fontId="83" fillId="19" borderId="32" xfId="0" applyFont="1" applyFill="1" applyBorder="1" applyAlignment="1">
      <alignment horizontal="center" vertical="center" wrapText="1"/>
    </xf>
    <xf numFmtId="0" fontId="107" fillId="27" borderId="32" xfId="34" applyFont="1" applyFill="1" applyBorder="1" applyAlignment="1">
      <alignment horizontal="center" vertical="center" wrapText="1"/>
    </xf>
    <xf numFmtId="43" fontId="107" fillId="27" borderId="32" xfId="33" applyFont="1" applyFill="1" applyBorder="1" applyAlignment="1">
      <alignment horizontal="center" vertical="center" wrapText="1"/>
    </xf>
    <xf numFmtId="166" fontId="107" fillId="27" borderId="32" xfId="33" applyNumberFormat="1" applyFont="1" applyFill="1" applyBorder="1" applyAlignment="1">
      <alignment horizontal="center" vertical="center" wrapText="1"/>
    </xf>
    <xf numFmtId="0" fontId="83" fillId="0" borderId="32" xfId="0" applyFont="1" applyBorder="1" applyAlignment="1">
      <alignment horizontal="center" vertical="center"/>
    </xf>
    <xf numFmtId="0" fontId="83" fillId="15" borderId="32" xfId="0" applyFont="1" applyFill="1" applyBorder="1" applyAlignment="1">
      <alignment horizontal="center" vertical="center"/>
    </xf>
    <xf numFmtId="0" fontId="107" fillId="20" borderId="32" xfId="34" applyFont="1" applyFill="1" applyBorder="1" applyAlignment="1">
      <alignment horizontal="center" vertical="center" wrapText="1"/>
    </xf>
    <xf numFmtId="0" fontId="107" fillId="20" borderId="32" xfId="34" applyFont="1" applyFill="1" applyBorder="1" applyAlignment="1">
      <alignment horizontal="left" vertical="center" wrapText="1"/>
    </xf>
    <xf numFmtId="43" fontId="107" fillId="20" borderId="32" xfId="33" applyFont="1" applyFill="1" applyBorder="1" applyAlignment="1">
      <alignment horizontal="center" vertical="center" wrapText="1"/>
    </xf>
    <xf numFmtId="166" fontId="107" fillId="20" borderId="32" xfId="33" applyNumberFormat="1" applyFont="1" applyFill="1" applyBorder="1" applyAlignment="1">
      <alignment horizontal="center" vertical="center" wrapText="1"/>
    </xf>
    <xf numFmtId="0" fontId="83" fillId="15" borderId="32" xfId="0" applyFont="1" applyFill="1" applyBorder="1" applyAlignment="1">
      <alignment vertical="center" wrapText="1"/>
    </xf>
    <xf numFmtId="165" fontId="83" fillId="15" borderId="32" xfId="7" applyNumberFormat="1" applyFont="1" applyFill="1" applyBorder="1" applyAlignment="1">
      <alignment horizontal="center" vertical="center" wrapText="1"/>
    </xf>
    <xf numFmtId="9" fontId="83" fillId="15" borderId="32" xfId="10" applyFont="1" applyFill="1" applyBorder="1" applyAlignment="1">
      <alignment horizontal="center" vertical="center" wrapText="1"/>
    </xf>
    <xf numFmtId="9" fontId="83" fillId="31" borderId="32" xfId="10" applyFont="1" applyFill="1" applyBorder="1" applyAlignment="1">
      <alignment horizontal="center" vertical="center" wrapText="1"/>
    </xf>
    <xf numFmtId="43" fontId="94" fillId="0" borderId="32" xfId="33" applyFont="1" applyFill="1" applyBorder="1" applyAlignment="1">
      <alignment horizontal="center" vertical="center"/>
    </xf>
    <xf numFmtId="43" fontId="157" fillId="0" borderId="32" xfId="33" applyFont="1" applyFill="1" applyBorder="1" applyAlignment="1">
      <alignment horizontal="center" vertical="center"/>
    </xf>
    <xf numFmtId="166" fontId="94" fillId="0" borderId="32" xfId="33" applyNumberFormat="1" applyFont="1" applyFill="1" applyBorder="1" applyAlignment="1">
      <alignment horizontal="center" vertical="center"/>
    </xf>
    <xf numFmtId="43" fontId="94" fillId="0" borderId="32" xfId="33" applyFont="1" applyFill="1" applyBorder="1" applyAlignment="1">
      <alignment vertical="center"/>
    </xf>
    <xf numFmtId="0" fontId="83" fillId="0" borderId="0" xfId="0" applyFont="1"/>
    <xf numFmtId="0" fontId="64" fillId="0" borderId="55" xfId="0" applyFont="1" applyBorder="1" applyAlignment="1">
      <alignment vertical="center" wrapText="1"/>
    </xf>
    <xf numFmtId="0" fontId="64" fillId="0" borderId="55" xfId="0" applyFont="1" applyBorder="1" applyAlignment="1">
      <alignment horizontal="center" vertical="center" wrapText="1"/>
    </xf>
    <xf numFmtId="0" fontId="64" fillId="0" borderId="64" xfId="0" applyFont="1" applyBorder="1" applyAlignment="1">
      <alignment horizontal="center" vertical="center" wrapText="1"/>
    </xf>
    <xf numFmtId="0" fontId="64" fillId="0" borderId="63" xfId="0" applyFont="1" applyBorder="1" applyAlignment="1">
      <alignment vertical="center" wrapText="1"/>
    </xf>
    <xf numFmtId="0" fontId="64" fillId="0" borderId="63" xfId="0" applyFont="1" applyBorder="1" applyAlignment="1">
      <alignment horizontal="center" vertical="center" wrapText="1"/>
    </xf>
    <xf numFmtId="0" fontId="64" fillId="0" borderId="47" xfId="0" applyFont="1" applyBorder="1" applyAlignment="1">
      <alignment horizontal="center" vertical="center" wrapText="1"/>
    </xf>
    <xf numFmtId="0" fontId="82" fillId="0" borderId="41" xfId="0" applyFont="1" applyBorder="1" applyAlignment="1">
      <alignment horizontal="left"/>
    </xf>
    <xf numFmtId="43" fontId="160" fillId="0" borderId="32" xfId="33" applyFont="1" applyFill="1" applyBorder="1" applyAlignment="1">
      <alignment horizontal="center" vertical="center"/>
    </xf>
    <xf numFmtId="166" fontId="94" fillId="0" borderId="32" xfId="33" applyNumberFormat="1" applyFont="1" applyFill="1" applyBorder="1" applyAlignment="1">
      <alignment horizontal="right" vertical="center"/>
    </xf>
    <xf numFmtId="0" fontId="64" fillId="0" borderId="32" xfId="0" applyFont="1" applyBorder="1" applyAlignment="1">
      <alignment horizontal="left" vertical="center" wrapText="1"/>
    </xf>
    <xf numFmtId="0" fontId="34" fillId="0" borderId="23" xfId="63" applyFont="1" applyAlignment="1">
      <alignment horizontal="center" vertical="center" wrapText="1"/>
    </xf>
    <xf numFmtId="0" fontId="36" fillId="0" borderId="23" xfId="63" applyFont="1"/>
    <xf numFmtId="0" fontId="36" fillId="0" borderId="44" xfId="63" applyFont="1" applyBorder="1" applyAlignment="1">
      <alignment horizontal="center" vertical="center" wrapText="1"/>
    </xf>
    <xf numFmtId="0" fontId="39" fillId="0" borderId="35" xfId="63" applyFont="1" applyBorder="1" applyAlignment="1">
      <alignment vertical="center" wrapText="1"/>
    </xf>
    <xf numFmtId="0" fontId="36" fillId="0" borderId="35" xfId="63" applyFont="1" applyBorder="1"/>
    <xf numFmtId="0" fontId="36" fillId="0" borderId="36" xfId="63" applyFont="1" applyBorder="1"/>
    <xf numFmtId="0" fontId="46" fillId="0" borderId="43" xfId="63" applyFont="1" applyBorder="1" applyAlignment="1">
      <alignment horizontal="center" vertical="center" wrapText="1"/>
    </xf>
    <xf numFmtId="0" fontId="39" fillId="0" borderId="39" xfId="63" applyFont="1" applyBorder="1" applyAlignment="1">
      <alignment vertical="center" wrapText="1"/>
    </xf>
    <xf numFmtId="0" fontId="39" fillId="0" borderId="40" xfId="63" applyFont="1" applyBorder="1" applyAlignment="1">
      <alignment vertical="center" wrapText="1"/>
    </xf>
    <xf numFmtId="0" fontId="36" fillId="0" borderId="40" xfId="63" applyFont="1" applyBorder="1"/>
    <xf numFmtId="0" fontId="36" fillId="0" borderId="46" xfId="63" applyFont="1" applyBorder="1"/>
    <xf numFmtId="0" fontId="36" fillId="0" borderId="69" xfId="63" applyFont="1" applyBorder="1"/>
    <xf numFmtId="0" fontId="39" fillId="25" borderId="32" xfId="63" applyFont="1" applyFill="1" applyBorder="1" applyAlignment="1">
      <alignment horizontal="center" vertical="center" wrapText="1"/>
    </xf>
    <xf numFmtId="0" fontId="35" fillId="0" borderId="32" xfId="63" applyFont="1" applyBorder="1"/>
    <xf numFmtId="166" fontId="64" fillId="0" borderId="32" xfId="65" applyNumberFormat="1" applyFont="1" applyFill="1" applyBorder="1" applyAlignment="1">
      <alignment horizontal="center" vertical="center" wrapText="1"/>
    </xf>
    <xf numFmtId="0" fontId="35" fillId="0" borderId="23" xfId="63" applyFont="1"/>
    <xf numFmtId="0" fontId="36" fillId="15" borderId="32" xfId="63" applyFont="1" applyFill="1" applyBorder="1" applyAlignment="1">
      <alignment horizontal="center" vertical="center" wrapText="1"/>
    </xf>
    <xf numFmtId="0" fontId="39" fillId="15" borderId="32" xfId="63" applyFont="1" applyFill="1" applyBorder="1" applyAlignment="1">
      <alignment vertical="center" wrapText="1"/>
    </xf>
    <xf numFmtId="0" fontId="36" fillId="15" borderId="32" xfId="63" applyFont="1" applyFill="1" applyBorder="1" applyAlignment="1">
      <alignment vertical="center" wrapText="1"/>
    </xf>
    <xf numFmtId="0" fontId="36" fillId="15" borderId="32" xfId="63" applyFont="1" applyFill="1" applyBorder="1"/>
    <xf numFmtId="166" fontId="39" fillId="15" borderId="32" xfId="63" applyNumberFormat="1" applyFont="1" applyFill="1" applyBorder="1"/>
    <xf numFmtId="0" fontId="36" fillId="15" borderId="23" xfId="63" applyFont="1" applyFill="1"/>
    <xf numFmtId="0" fontId="39" fillId="36" borderId="32" xfId="63" applyFont="1" applyFill="1" applyBorder="1" applyAlignment="1">
      <alignment horizontal="center" vertical="center" wrapText="1"/>
    </xf>
    <xf numFmtId="0" fontId="39" fillId="36" borderId="32" xfId="63" applyFont="1" applyFill="1" applyBorder="1" applyAlignment="1">
      <alignment vertical="center" wrapText="1"/>
    </xf>
    <xf numFmtId="0" fontId="36" fillId="36" borderId="32" xfId="63" applyFont="1" applyFill="1" applyBorder="1" applyAlignment="1">
      <alignment vertical="center" wrapText="1"/>
    </xf>
    <xf numFmtId="0" fontId="36" fillId="0" borderId="32" xfId="63" applyFont="1" applyBorder="1"/>
    <xf numFmtId="0" fontId="39" fillId="0" borderId="32" xfId="63" applyFont="1" applyBorder="1"/>
    <xf numFmtId="0" fontId="36" fillId="0" borderId="32" xfId="63" applyFont="1" applyBorder="1" applyAlignment="1">
      <alignment horizontal="center" vertical="center" wrapText="1"/>
    </xf>
    <xf numFmtId="0" fontId="39" fillId="0" borderId="32" xfId="63" applyFont="1" applyBorder="1" applyAlignment="1">
      <alignment vertical="center" wrapText="1"/>
    </xf>
    <xf numFmtId="0" fontId="36" fillId="0" borderId="32" xfId="63" applyFont="1" applyBorder="1" applyAlignment="1">
      <alignment vertical="center" wrapText="1"/>
    </xf>
    <xf numFmtId="0" fontId="39" fillId="0" borderId="32" xfId="63" applyFont="1" applyBorder="1" applyAlignment="1">
      <alignment horizontal="center" vertical="center" wrapText="1"/>
    </xf>
    <xf numFmtId="0" fontId="39" fillId="15" borderId="32" xfId="63" applyFont="1" applyFill="1" applyBorder="1"/>
    <xf numFmtId="0" fontId="39" fillId="0" borderId="23" xfId="63" applyFont="1" applyAlignment="1">
      <alignment horizontal="center" vertical="center" wrapText="1"/>
    </xf>
    <xf numFmtId="0" fontId="39" fillId="0" borderId="23" xfId="63" applyFont="1" applyAlignment="1">
      <alignment horizontal="center" vertical="center"/>
    </xf>
    <xf numFmtId="0" fontId="36" fillId="0" borderId="23" xfId="63" applyFont="1" applyAlignment="1">
      <alignment horizontal="center"/>
    </xf>
    <xf numFmtId="0" fontId="39" fillId="0" borderId="23" xfId="63" applyFont="1" applyAlignment="1">
      <alignment wrapText="1"/>
    </xf>
    <xf numFmtId="0" fontId="39" fillId="0" borderId="23" xfId="63" applyFont="1"/>
    <xf numFmtId="0" fontId="39" fillId="0" borderId="23" xfId="16" applyFont="1" applyAlignment="1">
      <alignment horizontal="center"/>
    </xf>
    <xf numFmtId="0" fontId="39" fillId="0" borderId="34" xfId="63" applyFont="1" applyBorder="1" applyAlignment="1">
      <alignment vertical="center"/>
    </xf>
    <xf numFmtId="0" fontId="107" fillId="25" borderId="32" xfId="16" applyFont="1" applyFill="1" applyBorder="1" applyAlignment="1">
      <alignment horizontal="center" vertical="center" wrapText="1"/>
    </xf>
    <xf numFmtId="166" fontId="107" fillId="25" borderId="32" xfId="65" applyNumberFormat="1" applyFont="1" applyFill="1" applyBorder="1" applyAlignment="1">
      <alignment horizontal="center" vertical="center" wrapText="1"/>
    </xf>
    <xf numFmtId="166" fontId="107" fillId="25" borderId="32" xfId="65" applyNumberFormat="1" applyFont="1" applyFill="1" applyBorder="1" applyAlignment="1">
      <alignment horizontal="center" vertical="center"/>
    </xf>
    <xf numFmtId="166" fontId="34" fillId="25" borderId="32" xfId="64" applyNumberFormat="1" applyFont="1" applyFill="1" applyBorder="1" applyAlignment="1">
      <alignment horizontal="center" vertical="center" wrapText="1"/>
    </xf>
    <xf numFmtId="166" fontId="39" fillId="25" borderId="32" xfId="63" quotePrefix="1" applyNumberFormat="1" applyFont="1" applyFill="1" applyBorder="1" applyAlignment="1">
      <alignment horizontal="center" vertical="center" wrapText="1"/>
    </xf>
    <xf numFmtId="0" fontId="64" fillId="0" borderId="32" xfId="16" applyFont="1" applyBorder="1" applyAlignment="1">
      <alignment horizontal="center" vertical="center"/>
    </xf>
    <xf numFmtId="0" fontId="86" fillId="0" borderId="32" xfId="0" applyFont="1" applyBorder="1" applyAlignment="1">
      <alignment vertical="center" wrapText="1"/>
    </xf>
    <xf numFmtId="0" fontId="86" fillId="0" borderId="32" xfId="0" applyFont="1" applyBorder="1" applyAlignment="1">
      <alignment horizontal="center" vertical="center" wrapText="1"/>
    </xf>
    <xf numFmtId="3" fontId="86" fillId="0" borderId="32" xfId="0" applyNumberFormat="1" applyFont="1" applyBorder="1" applyAlignment="1">
      <alignment horizontal="right" vertical="center" wrapText="1"/>
    </xf>
    <xf numFmtId="0" fontId="117" fillId="0" borderId="32" xfId="0" applyFont="1" applyBorder="1" applyAlignment="1">
      <alignment horizontal="center" vertical="center" wrapText="1"/>
    </xf>
    <xf numFmtId="0" fontId="35" fillId="0" borderId="23" xfId="63" applyFont="1" applyAlignment="1">
      <alignment horizontal="left" vertical="center"/>
    </xf>
    <xf numFmtId="9" fontId="89" fillId="0" borderId="32" xfId="66" applyFont="1" applyFill="1" applyBorder="1" applyAlignment="1" applyProtection="1">
      <alignment horizontal="right" vertical="center"/>
      <protection locked="0"/>
    </xf>
    <xf numFmtId="0" fontId="34" fillId="0" borderId="32" xfId="0" applyFont="1" applyBorder="1" applyAlignment="1">
      <alignment horizontal="center" vertical="center" wrapText="1"/>
    </xf>
    <xf numFmtId="0" fontId="34" fillId="29" borderId="32" xfId="0" applyFont="1" applyFill="1" applyBorder="1" applyAlignment="1">
      <alignment horizontal="center" vertical="center" wrapText="1"/>
    </xf>
    <xf numFmtId="38" fontId="35" fillId="38" borderId="32" xfId="0" applyNumberFormat="1" applyFont="1" applyFill="1" applyBorder="1" applyAlignment="1">
      <alignment horizontal="center" vertical="center" wrapText="1"/>
    </xf>
    <xf numFmtId="38" fontId="0" fillId="38" borderId="32" xfId="0" applyNumberFormat="1" applyFill="1" applyBorder="1" applyAlignment="1">
      <alignment vertical="center"/>
    </xf>
    <xf numFmtId="38" fontId="0" fillId="38" borderId="32" xfId="0" applyNumberFormat="1" applyFill="1" applyBorder="1" applyAlignment="1">
      <alignment horizontal="center" vertical="center"/>
    </xf>
    <xf numFmtId="0" fontId="0" fillId="38" borderId="32" xfId="0" applyFill="1" applyBorder="1" applyAlignment="1">
      <alignment horizontal="center" vertical="center"/>
    </xf>
    <xf numFmtId="38" fontId="53" fillId="38" borderId="32" xfId="0" applyNumberFormat="1" applyFont="1" applyFill="1" applyBorder="1" applyAlignment="1">
      <alignment vertical="center"/>
    </xf>
    <xf numFmtId="0" fontId="166" fillId="0" borderId="23" xfId="68" applyFont="1"/>
    <xf numFmtId="0" fontId="166" fillId="0" borderId="58" xfId="68" applyFont="1" applyBorder="1" applyAlignment="1">
      <alignment horizontal="center" vertical="center" wrapText="1"/>
    </xf>
    <xf numFmtId="0" fontId="165" fillId="0" borderId="34" xfId="68" applyFont="1" applyBorder="1" applyAlignment="1">
      <alignment vertical="center"/>
    </xf>
    <xf numFmtId="0" fontId="165" fillId="0" borderId="35" xfId="68" applyFont="1" applyBorder="1" applyAlignment="1">
      <alignment vertical="center" wrapText="1"/>
    </xf>
    <xf numFmtId="0" fontId="166" fillId="0" borderId="35" xfId="68" applyFont="1" applyBorder="1"/>
    <xf numFmtId="0" fontId="166" fillId="0" borderId="35" xfId="68" applyFont="1" applyBorder="1" applyAlignment="1">
      <alignment horizontal="center"/>
    </xf>
    <xf numFmtId="0" fontId="166" fillId="0" borderId="75" xfId="68" applyFont="1" applyBorder="1"/>
    <xf numFmtId="0" fontId="167" fillId="0" borderId="76" xfId="68" applyFont="1" applyBorder="1" applyAlignment="1">
      <alignment horizontal="center" vertical="center" wrapText="1"/>
    </xf>
    <xf numFmtId="0" fontId="165" fillId="0" borderId="39" xfId="68" applyFont="1" applyBorder="1" applyAlignment="1">
      <alignment vertical="center" wrapText="1"/>
    </xf>
    <xf numFmtId="0" fontId="165" fillId="0" borderId="40" xfId="68" applyFont="1" applyBorder="1" applyAlignment="1">
      <alignment vertical="center" wrapText="1"/>
    </xf>
    <xf numFmtId="0" fontId="166" fillId="0" borderId="40" xfId="68" applyFont="1" applyBorder="1"/>
    <xf numFmtId="0" fontId="166" fillId="0" borderId="40" xfId="68" applyFont="1" applyBorder="1" applyAlignment="1">
      <alignment horizontal="center"/>
    </xf>
    <xf numFmtId="0" fontId="166" fillId="0" borderId="74" xfId="68" applyFont="1" applyBorder="1"/>
    <xf numFmtId="0" fontId="166" fillId="0" borderId="48" xfId="68" applyFont="1" applyBorder="1"/>
    <xf numFmtId="0" fontId="166" fillId="0" borderId="60" xfId="68" applyFont="1" applyBorder="1" applyAlignment="1">
      <alignment horizontal="center"/>
    </xf>
    <xf numFmtId="0" fontId="166" fillId="0" borderId="23" xfId="68" applyFont="1" applyAlignment="1">
      <alignment horizontal="center"/>
    </xf>
    <xf numFmtId="0" fontId="165" fillId="25" borderId="54" xfId="68" applyFont="1" applyFill="1" applyBorder="1" applyAlignment="1">
      <alignment horizontal="center" vertical="center" wrapText="1"/>
    </xf>
    <xf numFmtId="0" fontId="165" fillId="25" borderId="32" xfId="68" applyFont="1" applyFill="1" applyBorder="1" applyAlignment="1">
      <alignment horizontal="center" vertical="center" wrapText="1"/>
    </xf>
    <xf numFmtId="0" fontId="134" fillId="25" borderId="54" xfId="16" applyFont="1" applyFill="1" applyBorder="1" applyAlignment="1">
      <alignment horizontal="center" vertical="center" wrapText="1"/>
    </xf>
    <xf numFmtId="0" fontId="134" fillId="25" borderId="32" xfId="16" applyFont="1" applyFill="1" applyBorder="1" applyAlignment="1">
      <alignment horizontal="center" vertical="center" wrapText="1"/>
    </xf>
    <xf numFmtId="166" fontId="168" fillId="25" borderId="32" xfId="70" applyNumberFormat="1" applyFont="1" applyFill="1" applyBorder="1" applyAlignment="1">
      <alignment horizontal="center" vertical="center" wrapText="1"/>
    </xf>
    <xf numFmtId="0" fontId="134" fillId="25" borderId="54" xfId="16" applyFont="1" applyFill="1" applyBorder="1" applyAlignment="1">
      <alignment horizontal="left" vertical="center"/>
    </xf>
    <xf numFmtId="166" fontId="134" fillId="25" borderId="32" xfId="70" applyNumberFormat="1" applyFont="1" applyFill="1" applyBorder="1" applyAlignment="1">
      <alignment horizontal="center" vertical="center"/>
    </xf>
    <xf numFmtId="166" fontId="165" fillId="25" borderId="32" xfId="69" applyNumberFormat="1" applyFont="1" applyFill="1" applyBorder="1" applyAlignment="1">
      <alignment horizontal="center" vertical="center" wrapText="1"/>
    </xf>
    <xf numFmtId="166" fontId="134" fillId="25" borderId="32" xfId="70" applyNumberFormat="1" applyFont="1" applyFill="1" applyBorder="1" applyAlignment="1">
      <alignment horizontal="center" vertical="center" wrapText="1"/>
    </xf>
    <xf numFmtId="166" fontId="165" fillId="25" borderId="42" xfId="68" quotePrefix="1" applyNumberFormat="1" applyFont="1" applyFill="1" applyBorder="1" applyAlignment="1">
      <alignment horizontal="center" vertical="center" wrapText="1"/>
    </xf>
    <xf numFmtId="0" fontId="165" fillId="0" borderId="23" xfId="68" applyFont="1"/>
    <xf numFmtId="0" fontId="166" fillId="15" borderId="76" xfId="68" applyFont="1" applyFill="1" applyBorder="1" applyAlignment="1">
      <alignment horizontal="center" vertical="center" wrapText="1"/>
    </xf>
    <xf numFmtId="0" fontId="165" fillId="15" borderId="43" xfId="68" applyFont="1" applyFill="1" applyBorder="1" applyAlignment="1">
      <alignment vertical="center" wrapText="1"/>
    </xf>
    <xf numFmtId="0" fontId="166" fillId="15" borderId="43" xfId="68" applyFont="1" applyFill="1" applyBorder="1" applyAlignment="1">
      <alignment vertical="center" wrapText="1"/>
    </xf>
    <xf numFmtId="0" fontId="166" fillId="15" borderId="43" xfId="68" applyFont="1" applyFill="1" applyBorder="1" applyAlignment="1">
      <alignment horizontal="center" vertical="center" wrapText="1"/>
    </xf>
    <xf numFmtId="0" fontId="166" fillId="15" borderId="43" xfId="68" applyFont="1" applyFill="1" applyBorder="1" applyAlignment="1">
      <alignment vertical="center"/>
    </xf>
    <xf numFmtId="0" fontId="166" fillId="15" borderId="43" xfId="68" applyFont="1" applyFill="1" applyBorder="1" applyAlignment="1">
      <alignment horizontal="center" vertical="center"/>
    </xf>
    <xf numFmtId="166" fontId="165" fillId="15" borderId="43" xfId="68" applyNumberFormat="1" applyFont="1" applyFill="1" applyBorder="1" applyAlignment="1">
      <alignment vertical="center"/>
    </xf>
    <xf numFmtId="0" fontId="166" fillId="15" borderId="77" xfId="68" applyFont="1" applyFill="1" applyBorder="1" applyAlignment="1">
      <alignment vertical="center"/>
    </xf>
    <xf numFmtId="0" fontId="166" fillId="15" borderId="23" xfId="68" applyFont="1" applyFill="1"/>
    <xf numFmtId="0" fontId="165" fillId="36" borderId="54" xfId="68" applyFont="1" applyFill="1" applyBorder="1" applyAlignment="1">
      <alignment horizontal="center" vertical="center" wrapText="1"/>
    </xf>
    <xf numFmtId="0" fontId="165" fillId="36" borderId="32" xfId="68" applyFont="1" applyFill="1" applyBorder="1" applyAlignment="1">
      <alignment vertical="center" wrapText="1"/>
    </xf>
    <xf numFmtId="0" fontId="166" fillId="36" borderId="32" xfId="68" applyFont="1" applyFill="1" applyBorder="1" applyAlignment="1">
      <alignment vertical="center" wrapText="1"/>
    </xf>
    <xf numFmtId="0" fontId="166" fillId="0" borderId="32" xfId="68" applyFont="1" applyBorder="1" applyAlignment="1">
      <alignment vertical="center"/>
    </xf>
    <xf numFmtId="0" fontId="166" fillId="15" borderId="32" xfId="68" applyFont="1" applyFill="1" applyBorder="1" applyAlignment="1">
      <alignment vertical="center"/>
    </xf>
    <xf numFmtId="0" fontId="166" fillId="15" borderId="32" xfId="68" applyFont="1" applyFill="1" applyBorder="1" applyAlignment="1">
      <alignment horizontal="center" vertical="center"/>
    </xf>
    <xf numFmtId="0" fontId="165" fillId="0" borderId="32" xfId="68" applyFont="1" applyBorder="1" applyAlignment="1">
      <alignment vertical="center"/>
    </xf>
    <xf numFmtId="0" fontId="166" fillId="0" borderId="42" xfId="68" applyFont="1" applyBorder="1" applyAlignment="1">
      <alignment vertical="center"/>
    </xf>
    <xf numFmtId="0" fontId="166" fillId="0" borderId="54" xfId="68" applyFont="1" applyBorder="1" applyAlignment="1">
      <alignment horizontal="center" vertical="center" wrapText="1"/>
    </xf>
    <xf numFmtId="0" fontId="165" fillId="0" borderId="32" xfId="68" applyFont="1" applyBorder="1" applyAlignment="1">
      <alignment vertical="center" wrapText="1"/>
    </xf>
    <xf numFmtId="0" fontId="166" fillId="0" borderId="32" xfId="68" applyFont="1" applyBorder="1" applyAlignment="1">
      <alignment horizontal="center" vertical="center" wrapText="1"/>
    </xf>
    <xf numFmtId="0" fontId="166" fillId="0" borderId="32" xfId="68" applyFont="1" applyBorder="1" applyAlignment="1">
      <alignment vertical="center" wrapText="1"/>
    </xf>
    <xf numFmtId="0" fontId="165" fillId="36" borderId="32" xfId="68" applyFont="1" applyFill="1" applyBorder="1" applyAlignment="1">
      <alignment horizontal="center" vertical="center" wrapText="1"/>
    </xf>
    <xf numFmtId="0" fontId="165" fillId="0" borderId="54" xfId="68" applyFont="1" applyBorder="1" applyAlignment="1">
      <alignment horizontal="center" vertical="center" wrapText="1"/>
    </xf>
    <xf numFmtId="0" fontId="165" fillId="0" borderId="32" xfId="68" applyFont="1" applyBorder="1" applyAlignment="1">
      <alignment horizontal="center" vertical="center" wrapText="1"/>
    </xf>
    <xf numFmtId="0" fontId="166" fillId="15" borderId="54" xfId="68" applyFont="1" applyFill="1" applyBorder="1" applyAlignment="1">
      <alignment horizontal="center" vertical="center" wrapText="1"/>
    </xf>
    <xf numFmtId="0" fontId="165" fillId="15" borderId="32" xfId="68" applyFont="1" applyFill="1" applyBorder="1" applyAlignment="1">
      <alignment vertical="center" wrapText="1"/>
    </xf>
    <xf numFmtId="0" fontId="166" fillId="15" borderId="32" xfId="68" applyFont="1" applyFill="1" applyBorder="1" applyAlignment="1">
      <alignment vertical="center" wrapText="1"/>
    </xf>
    <xf numFmtId="0" fontId="166" fillId="15" borderId="32" xfId="68" applyFont="1" applyFill="1" applyBorder="1" applyAlignment="1">
      <alignment horizontal="center" vertical="center" wrapText="1"/>
    </xf>
    <xf numFmtId="0" fontId="165" fillId="15" borderId="32" xfId="68" applyFont="1" applyFill="1" applyBorder="1" applyAlignment="1">
      <alignment vertical="center"/>
    </xf>
    <xf numFmtId="0" fontId="166" fillId="15" borderId="42" xfId="68" applyFont="1" applyFill="1" applyBorder="1" applyAlignment="1">
      <alignment vertical="center"/>
    </xf>
    <xf numFmtId="0" fontId="165" fillId="0" borderId="23" xfId="16" applyFont="1" applyAlignment="1">
      <alignment vertical="center"/>
    </xf>
    <xf numFmtId="0" fontId="21" fillId="0" borderId="23" xfId="16" applyFont="1" applyAlignment="1">
      <alignment vertical="center"/>
    </xf>
    <xf numFmtId="0" fontId="21" fillId="0" borderId="48" xfId="16" applyFont="1" applyBorder="1" applyAlignment="1">
      <alignment vertical="center"/>
    </xf>
    <xf numFmtId="0" fontId="165" fillId="0" borderId="23" xfId="68" applyFont="1" applyAlignment="1">
      <alignment wrapText="1"/>
    </xf>
    <xf numFmtId="0" fontId="165" fillId="0" borderId="23" xfId="16" applyFont="1"/>
    <xf numFmtId="0" fontId="21" fillId="0" borderId="23" xfId="16" applyFont="1" applyAlignment="1">
      <alignment horizontal="center"/>
    </xf>
    <xf numFmtId="0" fontId="21" fillId="0" borderId="48" xfId="16" applyFont="1" applyBorder="1" applyAlignment="1">
      <alignment horizontal="center"/>
    </xf>
    <xf numFmtId="0" fontId="166" fillId="0" borderId="61" xfId="68" applyFont="1" applyBorder="1" applyAlignment="1">
      <alignment horizontal="center"/>
    </xf>
    <xf numFmtId="0" fontId="166" fillId="0" borderId="62" xfId="68" applyFont="1" applyBorder="1"/>
    <xf numFmtId="0" fontId="166" fillId="0" borderId="62" xfId="68" applyFont="1" applyBorder="1" applyAlignment="1">
      <alignment horizontal="center"/>
    </xf>
    <xf numFmtId="0" fontId="166" fillId="0" borderId="47" xfId="68" applyFont="1" applyBorder="1"/>
    <xf numFmtId="0" fontId="159" fillId="0" borderId="32" xfId="0" applyFont="1" applyBorder="1" applyAlignment="1">
      <alignment horizontal="center" vertical="center"/>
    </xf>
    <xf numFmtId="0" fontId="170" fillId="39" borderId="32" xfId="16" applyFont="1" applyFill="1" applyBorder="1" applyAlignment="1">
      <alignment horizontal="center" vertical="center"/>
    </xf>
    <xf numFmtId="0" fontId="171" fillId="0" borderId="32" xfId="71" applyFont="1" applyBorder="1" applyAlignment="1">
      <alignment horizontal="center" vertical="center"/>
    </xf>
    <xf numFmtId="166" fontId="134" fillId="0" borderId="32" xfId="70" applyNumberFormat="1" applyFont="1" applyFill="1" applyBorder="1" applyAlignment="1">
      <alignment horizontal="center" vertical="center"/>
    </xf>
    <xf numFmtId="0" fontId="165" fillId="0" borderId="32" xfId="68" applyFont="1" applyBorder="1" applyAlignment="1">
      <alignment horizontal="center" vertical="center"/>
    </xf>
    <xf numFmtId="166" fontId="134" fillId="0" borderId="32" xfId="70" applyNumberFormat="1" applyFont="1" applyFill="1" applyBorder="1" applyAlignment="1">
      <alignment horizontal="center" vertical="center" wrapText="1"/>
    </xf>
    <xf numFmtId="0" fontId="165" fillId="0" borderId="23" xfId="68" applyFont="1" applyAlignment="1">
      <alignment horizontal="center" vertical="center"/>
    </xf>
    <xf numFmtId="44" fontId="134" fillId="25" borderId="32" xfId="67" applyFont="1" applyFill="1" applyBorder="1" applyAlignment="1">
      <alignment horizontal="center" vertical="center" wrapText="1"/>
    </xf>
    <xf numFmtId="0" fontId="159" fillId="0" borderId="32" xfId="0" applyFont="1" applyBorder="1" applyAlignment="1">
      <alignment horizontal="center" vertical="center" wrapText="1"/>
    </xf>
    <xf numFmtId="44" fontId="134" fillId="0" borderId="32" xfId="67" applyFont="1" applyFill="1" applyBorder="1" applyAlignment="1">
      <alignment horizontal="center" vertical="center" wrapText="1"/>
    </xf>
    <xf numFmtId="0" fontId="166" fillId="0" borderId="42" xfId="68" quotePrefix="1" applyFont="1" applyBorder="1" applyAlignment="1">
      <alignment horizontal="left" vertical="center" wrapText="1"/>
    </xf>
    <xf numFmtId="43" fontId="94" fillId="0" borderId="43" xfId="33" applyFont="1" applyFill="1" applyBorder="1" applyAlignment="1">
      <alignment horizontal="center" vertical="center"/>
    </xf>
    <xf numFmtId="43" fontId="87" fillId="0" borderId="43" xfId="33" applyFont="1" applyFill="1" applyBorder="1" applyAlignment="1">
      <alignment horizontal="right" vertical="center"/>
    </xf>
    <xf numFmtId="43" fontId="87" fillId="0" borderId="43" xfId="33" applyFont="1" applyFill="1" applyBorder="1" applyAlignment="1">
      <alignment vertical="center"/>
    </xf>
    <xf numFmtId="43" fontId="89" fillId="0" borderId="43" xfId="15" applyFont="1" applyFill="1" applyBorder="1" applyAlignment="1" applyProtection="1">
      <alignment horizontal="right" vertical="center" wrapText="1"/>
      <protection locked="0"/>
    </xf>
    <xf numFmtId="4" fontId="89" fillId="0" borderId="43" xfId="15" applyNumberFormat="1" applyFont="1" applyFill="1" applyBorder="1" applyAlignment="1" applyProtection="1">
      <alignment horizontal="right" vertical="center"/>
      <protection locked="0"/>
    </xf>
    <xf numFmtId="9" fontId="89" fillId="0" borderId="43" xfId="66" applyFont="1" applyFill="1" applyBorder="1" applyAlignment="1" applyProtection="1">
      <alignment horizontal="right" vertical="center"/>
      <protection locked="0"/>
    </xf>
    <xf numFmtId="9" fontId="64" fillId="0" borderId="43" xfId="33" applyNumberFormat="1" applyFont="1" applyFill="1" applyBorder="1" applyAlignment="1">
      <alignment horizontal="center" vertical="center"/>
    </xf>
    <xf numFmtId="1" fontId="64" fillId="0" borderId="43" xfId="33" applyNumberFormat="1" applyFont="1" applyFill="1" applyBorder="1" applyAlignment="1">
      <alignment horizontal="center" vertical="center"/>
    </xf>
    <xf numFmtId="166" fontId="64" fillId="0" borderId="43" xfId="33" applyNumberFormat="1" applyFont="1" applyFill="1" applyBorder="1" applyAlignment="1">
      <alignment horizontal="center" vertical="center" wrapText="1"/>
    </xf>
    <xf numFmtId="3" fontId="128" fillId="0" borderId="23" xfId="56" applyNumberFormat="1" applyFont="1" applyAlignment="1">
      <alignment horizontal="center" vertical="center" wrapText="1"/>
    </xf>
    <xf numFmtId="3" fontId="89" fillId="0" borderId="32" xfId="15" applyNumberFormat="1" applyFont="1" applyFill="1" applyBorder="1" applyAlignment="1" applyProtection="1">
      <alignment horizontal="right" vertical="center"/>
      <protection locked="0"/>
    </xf>
    <xf numFmtId="0" fontId="21" fillId="0" borderId="23" xfId="16" applyFont="1" applyAlignment="1">
      <alignment horizontal="center" vertical="center"/>
    </xf>
    <xf numFmtId="43" fontId="171" fillId="0" borderId="32" xfId="7" applyFont="1" applyBorder="1" applyAlignment="1">
      <alignment horizontal="center" vertical="center"/>
    </xf>
    <xf numFmtId="0" fontId="166" fillId="0" borderId="60" xfId="68" applyFont="1" applyBorder="1" applyAlignment="1">
      <alignment horizontal="center" vertical="center"/>
    </xf>
    <xf numFmtId="0" fontId="165" fillId="0" borderId="23" xfId="68" applyFont="1" applyAlignment="1">
      <alignment vertical="center" wrapText="1"/>
    </xf>
    <xf numFmtId="0" fontId="21" fillId="0" borderId="48" xfId="16" applyFont="1" applyBorder="1" applyAlignment="1">
      <alignment horizontal="center" vertical="center"/>
    </xf>
    <xf numFmtId="0" fontId="166" fillId="0" borderId="23" xfId="68" applyFont="1" applyAlignment="1">
      <alignment vertical="center"/>
    </xf>
    <xf numFmtId="0" fontId="155" fillId="0" borderId="32" xfId="0" applyFont="1" applyBorder="1" applyAlignment="1">
      <alignment vertical="center" wrapText="1"/>
    </xf>
    <xf numFmtId="0" fontId="34" fillId="0" borderId="23" xfId="72" applyFont="1" applyAlignment="1">
      <alignment horizontal="center" vertical="center" wrapText="1"/>
    </xf>
    <xf numFmtId="0" fontId="36" fillId="0" borderId="23" xfId="72" applyFont="1"/>
    <xf numFmtId="0" fontId="36" fillId="0" borderId="44" xfId="72" applyFont="1" applyBorder="1" applyAlignment="1">
      <alignment horizontal="center" vertical="center" wrapText="1"/>
    </xf>
    <xf numFmtId="0" fontId="39" fillId="0" borderId="34" xfId="72" applyFont="1" applyBorder="1" applyAlignment="1">
      <alignment vertical="center"/>
    </xf>
    <xf numFmtId="0" fontId="39" fillId="0" borderId="35" xfId="72" applyFont="1" applyBorder="1" applyAlignment="1">
      <alignment vertical="center" wrapText="1"/>
    </xf>
    <xf numFmtId="0" fontId="36" fillId="0" borderId="35" xfId="72" applyFont="1" applyBorder="1"/>
    <xf numFmtId="0" fontId="36" fillId="0" borderId="35" xfId="72" applyFont="1" applyBorder="1" applyAlignment="1">
      <alignment horizontal="center"/>
    </xf>
    <xf numFmtId="0" fontId="36" fillId="0" borderId="36" xfId="72" applyFont="1" applyBorder="1"/>
    <xf numFmtId="0" fontId="46" fillId="0" borderId="43" xfId="72" applyFont="1" applyBorder="1" applyAlignment="1">
      <alignment horizontal="center" vertical="center" wrapText="1"/>
    </xf>
    <xf numFmtId="0" fontId="39" fillId="0" borderId="39" xfId="72" applyFont="1" applyBorder="1" applyAlignment="1">
      <alignment vertical="center" wrapText="1"/>
    </xf>
    <xf numFmtId="0" fontId="39" fillId="0" borderId="40" xfId="72" applyFont="1" applyBorder="1" applyAlignment="1">
      <alignment vertical="center" wrapText="1"/>
    </xf>
    <xf numFmtId="0" fontId="36" fillId="0" borderId="40" xfId="72" applyFont="1" applyBorder="1"/>
    <xf numFmtId="0" fontId="36" fillId="0" borderId="40" xfId="72" applyFont="1" applyBorder="1" applyAlignment="1">
      <alignment horizontal="center"/>
    </xf>
    <xf numFmtId="0" fontId="36" fillId="0" borderId="46" xfId="72" applyFont="1" applyBorder="1"/>
    <xf numFmtId="0" fontId="36" fillId="0" borderId="69" xfId="72" applyFont="1" applyBorder="1"/>
    <xf numFmtId="0" fontId="39" fillId="25" borderId="32" xfId="72" applyFont="1" applyFill="1" applyBorder="1" applyAlignment="1">
      <alignment horizontal="center" vertical="center" wrapText="1"/>
    </xf>
    <xf numFmtId="0" fontId="39" fillId="15" borderId="32" xfId="72" applyFont="1" applyFill="1" applyBorder="1" applyAlignment="1">
      <alignment horizontal="center" vertical="center" wrapText="1"/>
    </xf>
    <xf numFmtId="0" fontId="107" fillId="25" borderId="32" xfId="71" applyFont="1" applyFill="1" applyBorder="1" applyAlignment="1">
      <alignment horizontal="center" vertical="center" wrapText="1"/>
    </xf>
    <xf numFmtId="166" fontId="64" fillId="25" borderId="32" xfId="74" applyNumberFormat="1" applyFont="1" applyFill="1" applyBorder="1" applyAlignment="1">
      <alignment horizontal="center" vertical="center" wrapText="1"/>
    </xf>
    <xf numFmtId="0" fontId="172" fillId="25" borderId="32" xfId="71" applyFont="1" applyFill="1" applyBorder="1" applyAlignment="1">
      <alignment vertical="center"/>
    </xf>
    <xf numFmtId="0" fontId="173" fillId="25" borderId="32" xfId="21" applyFont="1" applyFill="1" applyBorder="1" applyAlignment="1">
      <alignment vertical="center" wrapText="1"/>
    </xf>
    <xf numFmtId="0" fontId="173" fillId="25" borderId="32" xfId="71" applyFont="1" applyFill="1" applyBorder="1" applyAlignment="1">
      <alignment horizontal="center" vertical="center" wrapText="1"/>
    </xf>
    <xf numFmtId="166" fontId="107" fillId="25" borderId="32" xfId="74" applyNumberFormat="1" applyFont="1" applyFill="1" applyBorder="1" applyAlignment="1">
      <alignment horizontal="center" vertical="center"/>
    </xf>
    <xf numFmtId="166" fontId="34" fillId="25" borderId="32" xfId="73" applyNumberFormat="1" applyFont="1" applyFill="1" applyBorder="1" applyAlignment="1">
      <alignment horizontal="center" vertical="center" wrapText="1"/>
    </xf>
    <xf numFmtId="166" fontId="107" fillId="25" borderId="32" xfId="74" applyNumberFormat="1" applyFont="1" applyFill="1" applyBorder="1" applyAlignment="1">
      <alignment horizontal="center" vertical="center" wrapText="1"/>
    </xf>
    <xf numFmtId="184" fontId="107" fillId="25" borderId="32" xfId="75" applyNumberFormat="1" applyFont="1" applyFill="1" applyBorder="1" applyAlignment="1">
      <alignment horizontal="center" vertical="center" wrapText="1"/>
    </xf>
    <xf numFmtId="166" fontId="39" fillId="25" borderId="32" xfId="72" quotePrefix="1" applyNumberFormat="1" applyFont="1" applyFill="1" applyBorder="1" applyAlignment="1">
      <alignment vertical="top" wrapText="1"/>
    </xf>
    <xf numFmtId="0" fontId="39" fillId="0" borderId="23" xfId="72" applyFont="1"/>
    <xf numFmtId="0" fontId="36" fillId="0" borderId="32" xfId="72" applyFont="1" applyBorder="1" applyAlignment="1">
      <alignment horizontal="center" vertical="center" wrapText="1"/>
    </xf>
    <xf numFmtId="0" fontId="39" fillId="0" borderId="32" xfId="72" applyFont="1" applyBorder="1" applyAlignment="1">
      <alignment vertical="center" wrapText="1"/>
    </xf>
    <xf numFmtId="0" fontId="36" fillId="0" borderId="32" xfId="72" applyFont="1" applyBorder="1" applyAlignment="1">
      <alignment vertical="center" wrapText="1"/>
    </xf>
    <xf numFmtId="0" fontId="36" fillId="0" borderId="32" xfId="72" applyFont="1" applyBorder="1"/>
    <xf numFmtId="0" fontId="36" fillId="15" borderId="32" xfId="72" applyFont="1" applyFill="1" applyBorder="1"/>
    <xf numFmtId="0" fontId="39" fillId="0" borderId="32" xfId="72" applyFont="1" applyBorder="1" applyAlignment="1">
      <alignment horizontal="center"/>
    </xf>
    <xf numFmtId="0" fontId="39" fillId="0" borderId="32" xfId="72" applyFont="1" applyBorder="1"/>
    <xf numFmtId="0" fontId="39" fillId="0" borderId="32" xfId="72" applyFont="1" applyBorder="1" applyAlignment="1">
      <alignment horizontal="center" vertical="center" wrapText="1"/>
    </xf>
    <xf numFmtId="0" fontId="39" fillId="36" borderId="32" xfId="72" applyFont="1" applyFill="1" applyBorder="1" applyAlignment="1">
      <alignment horizontal="center" vertical="center" wrapText="1"/>
    </xf>
    <xf numFmtId="0" fontId="39" fillId="36" borderId="32" xfId="72" applyFont="1" applyFill="1" applyBorder="1" applyAlignment="1">
      <alignment vertical="center" wrapText="1"/>
    </xf>
    <xf numFmtId="0" fontId="36" fillId="36" borderId="32" xfId="72" applyFont="1" applyFill="1" applyBorder="1" applyAlignment="1">
      <alignment vertical="center" wrapText="1"/>
    </xf>
    <xf numFmtId="0" fontId="36" fillId="15" borderId="32" xfId="72" applyFont="1" applyFill="1" applyBorder="1" applyAlignment="1">
      <alignment horizontal="center" vertical="center" wrapText="1"/>
    </xf>
    <xf numFmtId="0" fontId="39" fillId="15" borderId="32" xfId="72" applyFont="1" applyFill="1" applyBorder="1" applyAlignment="1">
      <alignment vertical="center" wrapText="1"/>
    </xf>
    <xf numFmtId="0" fontId="36" fillId="15" borderId="32" xfId="72" applyFont="1" applyFill="1" applyBorder="1" applyAlignment="1">
      <alignment vertical="center" wrapText="1"/>
    </xf>
    <xf numFmtId="0" fontId="39" fillId="15" borderId="32" xfId="72" applyFont="1" applyFill="1" applyBorder="1" applyAlignment="1">
      <alignment horizontal="center"/>
    </xf>
    <xf numFmtId="0" fontId="39" fillId="15" borderId="32" xfId="72" applyFont="1" applyFill="1" applyBorder="1"/>
    <xf numFmtId="0" fontId="36" fillId="15" borderId="23" xfId="72" applyFont="1" applyFill="1"/>
    <xf numFmtId="44" fontId="36" fillId="0" borderId="23" xfId="72" applyNumberFormat="1" applyFont="1"/>
    <xf numFmtId="0" fontId="22" fillId="0" borderId="23" xfId="72" applyFont="1"/>
    <xf numFmtId="0" fontId="166" fillId="0" borderId="23" xfId="72" applyFont="1" applyAlignment="1">
      <alignment horizontal="center"/>
    </xf>
    <xf numFmtId="0" fontId="165" fillId="0" borderId="23" xfId="72" applyFont="1" applyAlignment="1">
      <alignment wrapText="1"/>
    </xf>
    <xf numFmtId="0" fontId="165" fillId="0" borderId="23" xfId="72" applyFont="1"/>
    <xf numFmtId="0" fontId="166" fillId="0" borderId="23" xfId="72" applyFont="1"/>
    <xf numFmtId="0" fontId="165" fillId="0" borderId="23" xfId="71" applyFont="1" applyAlignment="1">
      <alignment horizontal="center"/>
    </xf>
    <xf numFmtId="0" fontId="22" fillId="0" borderId="23" xfId="72" applyFont="1" applyAlignment="1">
      <alignment horizontal="center"/>
    </xf>
    <xf numFmtId="0" fontId="36" fillId="0" borderId="23" xfId="72" applyFont="1" applyAlignment="1">
      <alignment horizontal="center"/>
    </xf>
    <xf numFmtId="0" fontId="175" fillId="40" borderId="32" xfId="76" applyNumberFormat="1" applyFont="1" applyFill="1" applyBorder="1" applyAlignment="1">
      <alignment horizontal="center" vertical="center" wrapText="1"/>
    </xf>
    <xf numFmtId="0" fontId="177" fillId="0" borderId="32" xfId="21" applyFont="1" applyBorder="1" applyAlignment="1">
      <alignment vertical="center" wrapText="1"/>
    </xf>
    <xf numFmtId="0" fontId="178" fillId="0" borderId="32" xfId="71" applyFont="1" applyBorder="1" applyAlignment="1">
      <alignment horizontal="center" vertical="center" wrapText="1"/>
    </xf>
    <xf numFmtId="166" fontId="178" fillId="0" borderId="32" xfId="73" applyNumberFormat="1" applyFont="1" applyBorder="1" applyAlignment="1">
      <alignment horizontal="center" vertical="center" wrapText="1"/>
    </xf>
    <xf numFmtId="166" fontId="178" fillId="0" borderId="32" xfId="74" applyNumberFormat="1" applyFont="1" applyFill="1" applyBorder="1" applyAlignment="1">
      <alignment horizontal="center" vertical="center" wrapText="1"/>
    </xf>
    <xf numFmtId="184" fontId="178" fillId="0" borderId="32" xfId="75" applyNumberFormat="1" applyFont="1" applyFill="1" applyBorder="1" applyAlignment="1">
      <alignment horizontal="center" vertical="center" wrapText="1"/>
    </xf>
    <xf numFmtId="43" fontId="178" fillId="0" borderId="32" xfId="75" applyNumberFormat="1" applyFont="1" applyFill="1" applyBorder="1" applyAlignment="1">
      <alignment horizontal="center" vertical="center" wrapText="1"/>
    </xf>
    <xf numFmtId="0" fontId="178" fillId="0" borderId="32" xfId="72" quotePrefix="1" applyFont="1" applyBorder="1" applyAlignment="1">
      <alignment vertical="top" wrapText="1"/>
    </xf>
    <xf numFmtId="174" fontId="176" fillId="40" borderId="32" xfId="71" applyNumberFormat="1" applyFont="1" applyFill="1" applyBorder="1" applyAlignment="1">
      <alignment horizontal="left" vertical="center" wrapText="1"/>
    </xf>
    <xf numFmtId="186" fontId="176" fillId="40" borderId="32" xfId="77" applyFont="1" applyFill="1" applyBorder="1" applyAlignment="1">
      <alignment horizontal="center" vertical="center" wrapText="1"/>
    </xf>
    <xf numFmtId="44" fontId="178" fillId="0" borderId="32" xfId="75" applyFont="1" applyFill="1" applyBorder="1" applyAlignment="1">
      <alignment horizontal="left" vertical="center" wrapText="1"/>
    </xf>
    <xf numFmtId="0" fontId="178" fillId="0" borderId="23" xfId="72" applyFont="1" applyAlignment="1">
      <alignment wrapText="1"/>
    </xf>
    <xf numFmtId="0" fontId="34" fillId="0" borderId="23" xfId="78" applyFont="1" applyAlignment="1">
      <alignment horizontal="center" vertical="center" wrapText="1"/>
    </xf>
    <xf numFmtId="0" fontId="36" fillId="0" borderId="23" xfId="78" applyFont="1"/>
    <xf numFmtId="0" fontId="36" fillId="0" borderId="44" xfId="78" applyFont="1" applyBorder="1" applyAlignment="1">
      <alignment horizontal="center" vertical="center" wrapText="1"/>
    </xf>
    <xf numFmtId="0" fontId="39" fillId="0" borderId="34" xfId="78" applyFont="1" applyBorder="1" applyAlignment="1">
      <alignment vertical="center"/>
    </xf>
    <xf numFmtId="0" fontId="39" fillId="0" borderId="35" xfId="78" applyFont="1" applyBorder="1" applyAlignment="1">
      <alignment vertical="center" wrapText="1"/>
    </xf>
    <xf numFmtId="0" fontId="36" fillId="0" borderId="35" xfId="78" applyFont="1" applyBorder="1"/>
    <xf numFmtId="0" fontId="36" fillId="0" borderId="35" xfId="78" applyFont="1" applyBorder="1" applyAlignment="1">
      <alignment horizontal="center"/>
    </xf>
    <xf numFmtId="0" fontId="36" fillId="0" borderId="36" xfId="78" applyFont="1" applyBorder="1"/>
    <xf numFmtId="0" fontId="46" fillId="0" borderId="43" xfId="78" applyFont="1" applyBorder="1" applyAlignment="1">
      <alignment horizontal="center" vertical="center" wrapText="1"/>
    </xf>
    <xf numFmtId="0" fontId="39" fillId="0" borderId="39" xfId="78" applyFont="1" applyBorder="1" applyAlignment="1">
      <alignment vertical="center" wrapText="1"/>
    </xf>
    <xf numFmtId="0" fontId="39" fillId="0" borderId="40" xfId="78" applyFont="1" applyBorder="1" applyAlignment="1">
      <alignment vertical="center" wrapText="1"/>
    </xf>
    <xf numFmtId="0" fontId="36" fillId="0" borderId="40" xfId="78" applyFont="1" applyBorder="1"/>
    <xf numFmtId="0" fontId="36" fillId="0" borderId="40" xfId="78" applyFont="1" applyBorder="1" applyAlignment="1">
      <alignment horizontal="center"/>
    </xf>
    <xf numFmtId="0" fontId="36" fillId="0" borderId="46" xfId="78" applyFont="1" applyBorder="1"/>
    <xf numFmtId="0" fontId="36" fillId="0" borderId="69" xfId="78" applyFont="1" applyBorder="1"/>
    <xf numFmtId="0" fontId="39" fillId="25" borderId="32" xfId="78" applyFont="1" applyFill="1" applyBorder="1" applyAlignment="1">
      <alignment horizontal="center" vertical="center" wrapText="1"/>
    </xf>
    <xf numFmtId="0" fontId="39" fillId="15" borderId="32" xfId="78" applyFont="1" applyFill="1" applyBorder="1" applyAlignment="1">
      <alignment horizontal="center" vertical="center" wrapText="1"/>
    </xf>
    <xf numFmtId="166" fontId="64" fillId="25" borderId="32" xfId="80" applyNumberFormat="1" applyFont="1" applyFill="1" applyBorder="1" applyAlignment="1">
      <alignment horizontal="center" vertical="center" wrapText="1"/>
    </xf>
    <xf numFmtId="166" fontId="107" fillId="25" borderId="32" xfId="80" applyNumberFormat="1" applyFont="1" applyFill="1" applyBorder="1" applyAlignment="1">
      <alignment horizontal="center" vertical="center"/>
    </xf>
    <xf numFmtId="166" fontId="34" fillId="25" borderId="32" xfId="79" applyNumberFormat="1" applyFont="1" applyFill="1" applyBorder="1" applyAlignment="1">
      <alignment horizontal="center" vertical="center" wrapText="1"/>
    </xf>
    <xf numFmtId="166" fontId="107" fillId="25" borderId="32" xfId="80" applyNumberFormat="1" applyFont="1" applyFill="1" applyBorder="1" applyAlignment="1">
      <alignment horizontal="center" vertical="center" wrapText="1"/>
    </xf>
    <xf numFmtId="166" fontId="39" fillId="25" borderId="32" xfId="78" quotePrefix="1" applyNumberFormat="1" applyFont="1" applyFill="1" applyBorder="1" applyAlignment="1">
      <alignment vertical="top" wrapText="1"/>
    </xf>
    <xf numFmtId="0" fontId="39" fillId="0" borderId="23" xfId="78" applyFont="1"/>
    <xf numFmtId="166" fontId="179" fillId="0" borderId="32" xfId="80" applyNumberFormat="1" applyFont="1" applyFill="1" applyBorder="1" applyAlignment="1">
      <alignment horizontal="center" vertical="center" wrapText="1"/>
    </xf>
    <xf numFmtId="43" fontId="179" fillId="0" borderId="32" xfId="18" applyFont="1" applyFill="1" applyBorder="1" applyAlignment="1">
      <alignment horizontal="center" vertical="center" wrapText="1"/>
    </xf>
    <xf numFmtId="43" fontId="179" fillId="0" borderId="32" xfId="18" applyFont="1" applyFill="1" applyBorder="1" applyAlignment="1">
      <alignment horizontal="right" vertical="center" wrapText="1"/>
    </xf>
    <xf numFmtId="0" fontId="180" fillId="0" borderId="32" xfId="78" quotePrefix="1" applyFont="1" applyBorder="1" applyAlignment="1">
      <alignment vertical="top" wrapText="1"/>
    </xf>
    <xf numFmtId="0" fontId="180" fillId="0" borderId="23" xfId="78" applyFont="1"/>
    <xf numFmtId="0" fontId="36" fillId="15" borderId="32" xfId="78" applyFont="1" applyFill="1" applyBorder="1" applyAlignment="1">
      <alignment horizontal="center" vertical="center" wrapText="1"/>
    </xf>
    <xf numFmtId="0" fontId="39" fillId="15" borderId="32" xfId="78" applyFont="1" applyFill="1" applyBorder="1" applyAlignment="1">
      <alignment vertical="center" wrapText="1"/>
    </xf>
    <xf numFmtId="0" fontId="36" fillId="15" borderId="32" xfId="78" applyFont="1" applyFill="1" applyBorder="1" applyAlignment="1">
      <alignment vertical="center" wrapText="1"/>
    </xf>
    <xf numFmtId="0" fontId="36" fillId="15" borderId="32" xfId="78" applyFont="1" applyFill="1" applyBorder="1"/>
    <xf numFmtId="0" fontId="39" fillId="15" borderId="32" xfId="78" applyFont="1" applyFill="1" applyBorder="1" applyAlignment="1">
      <alignment horizontal="center"/>
    </xf>
    <xf numFmtId="0" fontId="39" fillId="15" borderId="32" xfId="78" applyFont="1" applyFill="1" applyBorder="1"/>
    <xf numFmtId="0" fontId="36" fillId="15" borderId="23" xfId="78" applyFont="1" applyFill="1"/>
    <xf numFmtId="44" fontId="36" fillId="0" borderId="23" xfId="78" applyNumberFormat="1" applyFont="1"/>
    <xf numFmtId="0" fontId="22" fillId="0" borderId="23" xfId="78" applyFont="1"/>
    <xf numFmtId="0" fontId="166" fillId="0" borderId="23" xfId="78" applyFont="1" applyAlignment="1">
      <alignment horizontal="center"/>
    </xf>
    <xf numFmtId="0" fontId="165" fillId="0" borderId="23" xfId="78" applyFont="1" applyAlignment="1">
      <alignment wrapText="1"/>
    </xf>
    <xf numFmtId="0" fontId="165" fillId="0" borderId="23" xfId="78" applyFont="1"/>
    <xf numFmtId="0" fontId="166" fillId="0" borderId="23" xfId="78" applyFont="1"/>
    <xf numFmtId="0" fontId="22" fillId="0" borderId="23" xfId="78" applyFont="1" applyAlignment="1">
      <alignment horizontal="center"/>
    </xf>
    <xf numFmtId="0" fontId="36" fillId="0" borderId="23" xfId="78" applyFont="1" applyAlignment="1">
      <alignment horizontal="center"/>
    </xf>
    <xf numFmtId="0" fontId="56" fillId="0" borderId="32" xfId="0" applyFont="1" applyBorder="1" applyAlignment="1">
      <alignment vertical="center"/>
    </xf>
    <xf numFmtId="0" fontId="161" fillId="0" borderId="32" xfId="0" applyFont="1" applyBorder="1" applyAlignment="1">
      <alignment horizontal="center"/>
    </xf>
    <xf numFmtId="0" fontId="90" fillId="0" borderId="32" xfId="0" applyFont="1" applyBorder="1" applyAlignment="1">
      <alignment horizontal="center"/>
    </xf>
    <xf numFmtId="3" fontId="182" fillId="0" borderId="47" xfId="0" applyNumberFormat="1" applyFont="1" applyBorder="1" applyAlignment="1">
      <alignment horizontal="right" vertical="center"/>
    </xf>
    <xf numFmtId="4" fontId="182" fillId="0" borderId="47" xfId="0" applyNumberFormat="1" applyFont="1" applyBorder="1" applyAlignment="1">
      <alignment horizontal="right" vertical="center"/>
    </xf>
    <xf numFmtId="0" fontId="182" fillId="0" borderId="47" xfId="0" applyFont="1" applyBorder="1" applyAlignment="1">
      <alignment horizontal="right" vertical="center"/>
    </xf>
    <xf numFmtId="43" fontId="185" fillId="0" borderId="32" xfId="18" applyFont="1" applyFill="1" applyBorder="1" applyAlignment="1">
      <alignment horizontal="center" vertical="center" wrapText="1"/>
    </xf>
    <xf numFmtId="166" fontId="185" fillId="0" borderId="32" xfId="80" applyNumberFormat="1" applyFont="1" applyFill="1" applyBorder="1" applyAlignment="1">
      <alignment horizontal="center" vertical="center" wrapText="1"/>
    </xf>
    <xf numFmtId="43" fontId="185" fillId="0" borderId="32" xfId="18" applyFont="1" applyFill="1" applyBorder="1" applyAlignment="1">
      <alignment horizontal="right" vertical="center" wrapText="1"/>
    </xf>
    <xf numFmtId="0" fontId="183" fillId="0" borderId="32" xfId="0" applyFont="1" applyBorder="1" applyAlignment="1">
      <alignment horizontal="left" vertical="center" wrapText="1"/>
    </xf>
    <xf numFmtId="0" fontId="184" fillId="0" borderId="32" xfId="0" applyFont="1" applyBorder="1" applyAlignment="1">
      <alignment vertical="center" wrapText="1"/>
    </xf>
    <xf numFmtId="0" fontId="185" fillId="0" borderId="23" xfId="78" applyFont="1" applyAlignment="1">
      <alignment wrapText="1"/>
    </xf>
    <xf numFmtId="0" fontId="21" fillId="0" borderId="23" xfId="78" applyFont="1" applyAlignment="1">
      <alignment horizontal="center" vertical="center" wrapText="1"/>
    </xf>
    <xf numFmtId="0" fontId="22" fillId="0" borderId="44" xfId="78" applyFont="1" applyBorder="1" applyAlignment="1">
      <alignment horizontal="center" vertical="center" wrapText="1"/>
    </xf>
    <xf numFmtId="0" fontId="21" fillId="0" borderId="34" xfId="78" applyFont="1" applyBorder="1" applyAlignment="1">
      <alignment vertical="center"/>
    </xf>
    <xf numFmtId="0" fontId="21" fillId="0" borderId="35" xfId="78" applyFont="1" applyBorder="1" applyAlignment="1">
      <alignment vertical="center" wrapText="1"/>
    </xf>
    <xf numFmtId="0" fontId="22" fillId="0" borderId="35" xfId="78" applyFont="1" applyBorder="1"/>
    <xf numFmtId="0" fontId="22" fillId="0" borderId="35" xfId="78" applyFont="1" applyBorder="1" applyAlignment="1">
      <alignment horizontal="center"/>
    </xf>
    <xf numFmtId="0" fontId="22" fillId="0" borderId="36" xfId="78" applyFont="1" applyBorder="1"/>
    <xf numFmtId="0" fontId="24" fillId="0" borderId="43" xfId="78" applyFont="1" applyBorder="1" applyAlignment="1">
      <alignment horizontal="center" vertical="center" wrapText="1"/>
    </xf>
    <xf numFmtId="0" fontId="21" fillId="0" borderId="39" xfId="78" applyFont="1" applyBorder="1" applyAlignment="1">
      <alignment vertical="center" wrapText="1"/>
    </xf>
    <xf numFmtId="0" fontId="21" fillId="0" borderId="40" xfId="78" applyFont="1" applyBorder="1" applyAlignment="1">
      <alignment vertical="center" wrapText="1"/>
    </xf>
    <xf numFmtId="0" fontId="22" fillId="0" borderId="40" xfId="78" applyFont="1" applyBorder="1"/>
    <xf numFmtId="0" fontId="22" fillId="0" borderId="40" xfId="78" applyFont="1" applyBorder="1" applyAlignment="1">
      <alignment horizontal="center"/>
    </xf>
    <xf numFmtId="0" fontId="22" fillId="0" borderId="46" xfId="78" applyFont="1" applyBorder="1"/>
    <xf numFmtId="0" fontId="22" fillId="0" borderId="69" xfId="78" applyFont="1" applyBorder="1"/>
    <xf numFmtId="0" fontId="21" fillId="25" borderId="32" xfId="78" applyFont="1" applyFill="1" applyBorder="1" applyAlignment="1">
      <alignment horizontal="center" vertical="center" wrapText="1"/>
    </xf>
    <xf numFmtId="0" fontId="21" fillId="15" borderId="32" xfId="78" applyFont="1" applyFill="1" applyBorder="1" applyAlignment="1">
      <alignment horizontal="center" vertical="center" wrapText="1"/>
    </xf>
    <xf numFmtId="166" fontId="97" fillId="25" borderId="32" xfId="80" applyNumberFormat="1" applyFont="1" applyFill="1" applyBorder="1" applyAlignment="1">
      <alignment horizontal="center" vertical="center" wrapText="1"/>
    </xf>
    <xf numFmtId="0" fontId="21" fillId="0" borderId="23" xfId="78" applyFont="1"/>
    <xf numFmtId="0" fontId="22" fillId="15" borderId="32" xfId="78" applyFont="1" applyFill="1" applyBorder="1" applyAlignment="1">
      <alignment horizontal="center" vertical="center" wrapText="1"/>
    </xf>
    <xf numFmtId="0" fontId="21" fillId="15" borderId="32" xfId="78" applyFont="1" applyFill="1" applyBorder="1" applyAlignment="1">
      <alignment vertical="center" wrapText="1"/>
    </xf>
    <xf numFmtId="0" fontId="22" fillId="15" borderId="32" xfId="78" applyFont="1" applyFill="1" applyBorder="1" applyAlignment="1">
      <alignment vertical="center" wrapText="1"/>
    </xf>
    <xf numFmtId="0" fontId="22" fillId="15" borderId="32" xfId="78" applyFont="1" applyFill="1" applyBorder="1"/>
    <xf numFmtId="0" fontId="21" fillId="15" borderId="32" xfId="78" applyFont="1" applyFill="1" applyBorder="1" applyAlignment="1">
      <alignment horizontal="center"/>
    </xf>
    <xf numFmtId="0" fontId="21" fillId="15" borderId="32" xfId="78" applyFont="1" applyFill="1" applyBorder="1"/>
    <xf numFmtId="0" fontId="22" fillId="15" borderId="23" xfId="78" applyFont="1" applyFill="1"/>
    <xf numFmtId="44" fontId="22" fillId="0" borderId="23" xfId="78" applyNumberFormat="1" applyFont="1"/>
    <xf numFmtId="0" fontId="21" fillId="0" borderId="23" xfId="78" applyFont="1" applyAlignment="1">
      <alignment wrapText="1"/>
    </xf>
    <xf numFmtId="0" fontId="21" fillId="0" borderId="23" xfId="71" applyFont="1" applyAlignment="1">
      <alignment horizontal="center"/>
    </xf>
    <xf numFmtId="0" fontId="185" fillId="0" borderId="32" xfId="78" quotePrefix="1" applyFont="1" applyBorder="1" applyAlignment="1">
      <alignment horizontal="center" vertical="center" wrapText="1"/>
    </xf>
    <xf numFmtId="0" fontId="171" fillId="25" borderId="32" xfId="71" applyFont="1" applyFill="1" applyBorder="1" applyAlignment="1">
      <alignment horizontal="center" vertical="center" wrapText="1"/>
    </xf>
    <xf numFmtId="0" fontId="186" fillId="25" borderId="32" xfId="71" applyFont="1" applyFill="1" applyBorder="1" applyAlignment="1">
      <alignment vertical="center"/>
    </xf>
    <xf numFmtId="0" fontId="187" fillId="25" borderId="32" xfId="21" applyFont="1" applyFill="1" applyBorder="1" applyAlignment="1">
      <alignment vertical="center" wrapText="1"/>
    </xf>
    <xf numFmtId="0" fontId="187" fillId="25" borderId="32" xfId="71" applyFont="1" applyFill="1" applyBorder="1" applyAlignment="1">
      <alignment horizontal="center" vertical="center" wrapText="1"/>
    </xf>
    <xf numFmtId="166" fontId="171" fillId="25" borderId="32" xfId="80" applyNumberFormat="1" applyFont="1" applyFill="1" applyBorder="1" applyAlignment="1">
      <alignment horizontal="center" vertical="center"/>
    </xf>
    <xf numFmtId="166" fontId="165" fillId="25" borderId="32" xfId="79" applyNumberFormat="1" applyFont="1" applyFill="1" applyBorder="1" applyAlignment="1">
      <alignment horizontal="center" vertical="center" wrapText="1"/>
    </xf>
    <xf numFmtId="166" fontId="171" fillId="25" borderId="32" xfId="80" applyNumberFormat="1" applyFont="1" applyFill="1" applyBorder="1" applyAlignment="1">
      <alignment horizontal="center" vertical="center" wrapText="1"/>
    </xf>
    <xf numFmtId="184" fontId="171" fillId="25" borderId="32" xfId="75" applyNumberFormat="1" applyFont="1" applyFill="1" applyBorder="1" applyAlignment="1">
      <alignment horizontal="center" vertical="center" wrapText="1"/>
    </xf>
    <xf numFmtId="166" fontId="165" fillId="25" borderId="32" xfId="78" quotePrefix="1" applyNumberFormat="1" applyFont="1" applyFill="1" applyBorder="1" applyAlignment="1">
      <alignment vertical="top" wrapText="1"/>
    </xf>
    <xf numFmtId="0" fontId="188" fillId="0" borderId="32" xfId="0" applyFont="1" applyBorder="1" applyAlignment="1">
      <alignment horizontal="center" vertical="center" wrapText="1"/>
    </xf>
    <xf numFmtId="165" fontId="189" fillId="0" borderId="32" xfId="7" applyNumberFormat="1" applyFont="1" applyBorder="1" applyAlignment="1">
      <alignment horizontal="center" vertical="center" wrapText="1"/>
    </xf>
    <xf numFmtId="3" fontId="188" fillId="0" borderId="32" xfId="0" applyNumberFormat="1" applyFont="1" applyBorder="1" applyAlignment="1">
      <alignment horizontal="right" vertical="center" wrapText="1"/>
    </xf>
    <xf numFmtId="0" fontId="183" fillId="0" borderId="32" xfId="0" applyFont="1" applyBorder="1" applyAlignment="1">
      <alignment vertical="center"/>
    </xf>
    <xf numFmtId="0" fontId="185" fillId="0" borderId="23" xfId="72" applyFont="1" applyAlignment="1">
      <alignment wrapText="1"/>
    </xf>
    <xf numFmtId="0" fontId="166" fillId="0" borderId="44" xfId="72" applyFont="1" applyBorder="1" applyAlignment="1">
      <alignment horizontal="center" vertical="center" wrapText="1"/>
    </xf>
    <xf numFmtId="0" fontId="165" fillId="0" borderId="34" xfId="72" applyFont="1" applyBorder="1" applyAlignment="1">
      <alignment vertical="center"/>
    </xf>
    <xf numFmtId="0" fontId="165" fillId="0" borderId="35" xfId="72" applyFont="1" applyBorder="1" applyAlignment="1">
      <alignment vertical="center" wrapText="1"/>
    </xf>
    <xf numFmtId="0" fontId="166" fillId="0" borderId="35" xfId="72" applyFont="1" applyBorder="1"/>
    <xf numFmtId="0" fontId="166" fillId="0" borderId="36" xfId="72" applyFont="1" applyBorder="1"/>
    <xf numFmtId="0" fontId="167" fillId="0" borderId="43" xfId="72" applyFont="1" applyBorder="1" applyAlignment="1">
      <alignment horizontal="center" vertical="center" wrapText="1"/>
    </xf>
    <xf numFmtId="0" fontId="165" fillId="0" borderId="39" xfId="72" applyFont="1" applyBorder="1" applyAlignment="1">
      <alignment vertical="center" wrapText="1"/>
    </xf>
    <xf numFmtId="0" fontId="165" fillId="0" borderId="40" xfId="72" applyFont="1" applyBorder="1" applyAlignment="1">
      <alignment vertical="center" wrapText="1"/>
    </xf>
    <xf numFmtId="0" fontId="166" fillId="0" borderId="40" xfId="72" applyFont="1" applyBorder="1"/>
    <xf numFmtId="0" fontId="166" fillId="0" borderId="46" xfId="72" applyFont="1" applyBorder="1"/>
    <xf numFmtId="0" fontId="166" fillId="0" borderId="69" xfId="72" applyFont="1" applyBorder="1"/>
    <xf numFmtId="0" fontId="165" fillId="25" borderId="32" xfId="72" applyFont="1" applyFill="1" applyBorder="1" applyAlignment="1">
      <alignment horizontal="center" vertical="center" wrapText="1"/>
    </xf>
    <xf numFmtId="0" fontId="165" fillId="15" borderId="32" xfId="72" applyFont="1" applyFill="1" applyBorder="1" applyAlignment="1">
      <alignment horizontal="center" vertical="center" wrapText="1"/>
    </xf>
    <xf numFmtId="166" fontId="190" fillId="25" borderId="32" xfId="74" applyNumberFormat="1" applyFont="1" applyFill="1" applyBorder="1" applyAlignment="1">
      <alignment horizontal="center" vertical="center" wrapText="1"/>
    </xf>
    <xf numFmtId="0" fontId="166" fillId="15" borderId="32" xfId="72" applyFont="1" applyFill="1" applyBorder="1" applyAlignment="1">
      <alignment horizontal="center" vertical="center" wrapText="1"/>
    </xf>
    <xf numFmtId="0" fontId="165" fillId="15" borderId="32" xfId="72" applyFont="1" applyFill="1" applyBorder="1" applyAlignment="1">
      <alignment vertical="center" wrapText="1"/>
    </xf>
    <xf numFmtId="0" fontId="166" fillId="15" borderId="32" xfId="72" applyFont="1" applyFill="1" applyBorder="1" applyAlignment="1">
      <alignment vertical="center" wrapText="1"/>
    </xf>
    <xf numFmtId="0" fontId="166" fillId="15" borderId="32" xfId="72" applyFont="1" applyFill="1" applyBorder="1"/>
    <xf numFmtId="0" fontId="165" fillId="15" borderId="32" xfId="72" applyFont="1" applyFill="1" applyBorder="1"/>
    <xf numFmtId="0" fontId="166" fillId="15" borderId="23" xfId="72" applyFont="1" applyFill="1"/>
    <xf numFmtId="44" fontId="166" fillId="0" borderId="23" xfId="72" applyNumberFormat="1" applyFont="1"/>
    <xf numFmtId="0" fontId="191" fillId="25" borderId="32" xfId="71" applyFont="1" applyFill="1" applyBorder="1" applyAlignment="1">
      <alignment horizontal="left" vertical="center"/>
    </xf>
    <xf numFmtId="0" fontId="192" fillId="25" borderId="32" xfId="71" applyFont="1" applyFill="1" applyBorder="1" applyAlignment="1">
      <alignment horizontal="left" vertical="center" wrapText="1"/>
    </xf>
    <xf numFmtId="0" fontId="193" fillId="25" borderId="32" xfId="21" applyFont="1" applyFill="1" applyBorder="1" applyAlignment="1">
      <alignment horizontal="left" vertical="center" wrapText="1"/>
    </xf>
    <xf numFmtId="0" fontId="193" fillId="25" borderId="32" xfId="71" applyFont="1" applyFill="1" applyBorder="1" applyAlignment="1">
      <alignment horizontal="left" vertical="center" wrapText="1"/>
    </xf>
    <xf numFmtId="166" fontId="192" fillId="25" borderId="32" xfId="74" applyNumberFormat="1" applyFont="1" applyFill="1" applyBorder="1" applyAlignment="1">
      <alignment horizontal="left" vertical="center"/>
    </xf>
    <xf numFmtId="166" fontId="19" fillId="25" borderId="32" xfId="73" applyNumberFormat="1" applyFont="1" applyFill="1" applyBorder="1" applyAlignment="1">
      <alignment horizontal="left" vertical="center" wrapText="1"/>
    </xf>
    <xf numFmtId="166" fontId="192" fillId="25" borderId="32" xfId="74" applyNumberFormat="1" applyFont="1" applyFill="1" applyBorder="1" applyAlignment="1">
      <alignment horizontal="left" vertical="center" wrapText="1"/>
    </xf>
    <xf numFmtId="184" fontId="192" fillId="25" borderId="32" xfId="75" applyNumberFormat="1" applyFont="1" applyFill="1" applyBorder="1" applyAlignment="1">
      <alignment horizontal="left" vertical="center" wrapText="1"/>
    </xf>
    <xf numFmtId="166" fontId="19" fillId="25" borderId="32" xfId="72" quotePrefix="1" applyNumberFormat="1" applyFont="1" applyFill="1" applyBorder="1" applyAlignment="1">
      <alignment horizontal="left" vertical="center" wrapText="1"/>
    </xf>
    <xf numFmtId="0" fontId="19" fillId="0" borderId="23" xfId="72" applyFont="1" applyAlignment="1">
      <alignment horizontal="left" vertical="center"/>
    </xf>
    <xf numFmtId="43" fontId="183" fillId="0" borderId="32" xfId="7" applyFont="1" applyFill="1" applyBorder="1" applyAlignment="1">
      <alignment vertical="center"/>
    </xf>
    <xf numFmtId="0" fontId="190" fillId="24" borderId="32" xfId="0" applyFont="1" applyFill="1" applyBorder="1" applyAlignment="1">
      <alignment horizontal="center" vertical="center"/>
    </xf>
    <xf numFmtId="0" fontId="166" fillId="15" borderId="43" xfId="72" applyFont="1" applyFill="1" applyBorder="1" applyAlignment="1">
      <alignment horizontal="center" vertical="center" wrapText="1"/>
    </xf>
    <xf numFmtId="0" fontId="165" fillId="15" borderId="43" xfId="72" applyFont="1" applyFill="1" applyBorder="1" applyAlignment="1">
      <alignment vertical="center" wrapText="1"/>
    </xf>
    <xf numFmtId="0" fontId="166" fillId="15" borderId="43" xfId="72" applyFont="1" applyFill="1" applyBorder="1" applyAlignment="1">
      <alignment vertical="center" wrapText="1"/>
    </xf>
    <xf numFmtId="0" fontId="166" fillId="15" borderId="43" xfId="72" applyFont="1" applyFill="1" applyBorder="1"/>
    <xf numFmtId="0" fontId="165" fillId="15" borderId="43" xfId="72" applyFont="1" applyFill="1" applyBorder="1"/>
    <xf numFmtId="0" fontId="182" fillId="0" borderId="32" xfId="0" applyFont="1" applyBorder="1" applyAlignment="1">
      <alignment horizontal="center" vertical="center" wrapText="1"/>
    </xf>
    <xf numFmtId="0" fontId="21" fillId="0" borderId="23" xfId="71" applyFont="1" applyAlignment="1">
      <alignment vertical="center"/>
    </xf>
    <xf numFmtId="0" fontId="166" fillId="0" borderId="60" xfId="72" applyFont="1" applyBorder="1" applyAlignment="1">
      <alignment horizontal="center"/>
    </xf>
    <xf numFmtId="0" fontId="166" fillId="0" borderId="48" xfId="72" applyFont="1" applyBorder="1"/>
    <xf numFmtId="0" fontId="166" fillId="0" borderId="58" xfId="72" applyFont="1" applyBorder="1" applyAlignment="1">
      <alignment horizontal="center" vertical="center" wrapText="1"/>
    </xf>
    <xf numFmtId="0" fontId="166" fillId="0" borderId="75" xfId="72" applyFont="1" applyBorder="1"/>
    <xf numFmtId="0" fontId="167" fillId="0" borderId="76" xfId="72" applyFont="1" applyBorder="1" applyAlignment="1">
      <alignment horizontal="center" vertical="center" wrapText="1"/>
    </xf>
    <xf numFmtId="0" fontId="166" fillId="0" borderId="74" xfId="72" applyFont="1" applyBorder="1"/>
    <xf numFmtId="0" fontId="165" fillId="25" borderId="54" xfId="72" applyFont="1" applyFill="1" applyBorder="1" applyAlignment="1">
      <alignment horizontal="center" vertical="center" wrapText="1"/>
    </xf>
    <xf numFmtId="0" fontId="192" fillId="25" borderId="54" xfId="71" applyFont="1" applyFill="1" applyBorder="1" applyAlignment="1">
      <alignment horizontal="left" vertical="center" wrapText="1"/>
    </xf>
    <xf numFmtId="166" fontId="19" fillId="25" borderId="42" xfId="72" quotePrefix="1" applyNumberFormat="1" applyFont="1" applyFill="1" applyBorder="1" applyAlignment="1">
      <alignment horizontal="left" vertical="center" wrapText="1"/>
    </xf>
    <xf numFmtId="0" fontId="166" fillId="15" borderId="76" xfId="72" applyFont="1" applyFill="1" applyBorder="1" applyAlignment="1">
      <alignment horizontal="center" vertical="center" wrapText="1"/>
    </xf>
    <xf numFmtId="0" fontId="166" fillId="15" borderId="77" xfId="72" applyFont="1" applyFill="1" applyBorder="1"/>
    <xf numFmtId="0" fontId="165" fillId="0" borderId="23" xfId="71" applyFont="1"/>
    <xf numFmtId="0" fontId="165" fillId="0" borderId="48" xfId="71" applyFont="1" applyBorder="1" applyAlignment="1">
      <alignment horizontal="center"/>
    </xf>
    <xf numFmtId="0" fontId="166" fillId="0" borderId="61" xfId="72" applyFont="1" applyBorder="1" applyAlignment="1">
      <alignment horizontal="center"/>
    </xf>
    <xf numFmtId="0" fontId="166" fillId="0" borderId="62" xfId="72" applyFont="1" applyBorder="1"/>
    <xf numFmtId="0" fontId="166" fillId="0" borderId="47" xfId="72" applyFont="1" applyBorder="1"/>
    <xf numFmtId="43" fontId="89" fillId="0" borderId="32" xfId="7" applyFont="1" applyFill="1" applyBorder="1" applyAlignment="1" applyProtection="1">
      <alignment horizontal="right" vertical="center"/>
      <protection locked="0"/>
    </xf>
    <xf numFmtId="0" fontId="182" fillId="0" borderId="32" xfId="0" applyFont="1" applyBorder="1" applyAlignment="1">
      <alignment horizontal="right" vertical="center" wrapText="1"/>
    </xf>
    <xf numFmtId="3" fontId="182" fillId="0" borderId="32" xfId="0" applyNumberFormat="1" applyFont="1" applyBorder="1" applyAlignment="1">
      <alignment horizontal="right" vertical="center" wrapText="1"/>
    </xf>
    <xf numFmtId="0" fontId="97" fillId="0" borderId="32" xfId="0" applyFont="1" applyBorder="1" applyAlignment="1">
      <alignment horizontal="left" vertical="center"/>
    </xf>
    <xf numFmtId="0" fontId="97" fillId="0" borderId="32" xfId="0" applyFont="1" applyBorder="1" applyAlignment="1">
      <alignment vertical="center"/>
    </xf>
    <xf numFmtId="0" fontId="190" fillId="0" borderId="32" xfId="0" applyFont="1" applyBorder="1" applyAlignment="1">
      <alignment vertical="center"/>
    </xf>
    <xf numFmtId="43" fontId="190" fillId="0" borderId="32" xfId="7" applyFont="1" applyBorder="1" applyAlignment="1">
      <alignment vertical="center"/>
    </xf>
    <xf numFmtId="0" fontId="57" fillId="0" borderId="32" xfId="0" applyFont="1" applyBorder="1" applyAlignment="1">
      <alignment vertical="center"/>
    </xf>
    <xf numFmtId="166" fontId="190" fillId="15" borderId="32" xfId="70" applyNumberFormat="1" applyFont="1" applyFill="1" applyBorder="1" applyAlignment="1">
      <alignment horizontal="center" vertical="center" wrapText="1"/>
    </xf>
    <xf numFmtId="0" fontId="19" fillId="25" borderId="32" xfId="21" applyFont="1" applyFill="1" applyBorder="1" applyAlignment="1">
      <alignment horizontal="left" vertical="center"/>
    </xf>
    <xf numFmtId="0" fontId="19" fillId="25" borderId="32" xfId="21" applyFont="1" applyFill="1" applyBorder="1" applyAlignment="1">
      <alignment horizontal="left" vertical="center" wrapText="1"/>
    </xf>
    <xf numFmtId="0" fontId="19" fillId="25" borderId="32" xfId="71" applyFont="1" applyFill="1" applyBorder="1" applyAlignment="1">
      <alignment horizontal="left" vertical="center" wrapText="1"/>
    </xf>
    <xf numFmtId="43" fontId="95" fillId="0" borderId="32" xfId="33" applyFont="1" applyFill="1" applyBorder="1" applyAlignment="1">
      <alignment horizontal="center" vertical="center"/>
    </xf>
    <xf numFmtId="14" fontId="82" fillId="0" borderId="41" xfId="0" applyNumberFormat="1" applyFont="1" applyBorder="1" applyAlignment="1">
      <alignment horizontal="left" vertical="center" wrapText="1"/>
    </xf>
    <xf numFmtId="0" fontId="87" fillId="0" borderId="32" xfId="0" applyFont="1" applyBorder="1" applyAlignment="1">
      <alignment horizontal="left" vertical="center"/>
    </xf>
    <xf numFmtId="0" fontId="64" fillId="0" borderId="23" xfId="0" applyFont="1" applyBorder="1" applyAlignment="1">
      <alignment vertical="center"/>
    </xf>
    <xf numFmtId="0" fontId="64" fillId="0" borderId="23" xfId="0" applyFont="1" applyBorder="1" applyAlignment="1">
      <alignment horizontal="right" vertical="center"/>
    </xf>
    <xf numFmtId="4" fontId="64" fillId="0" borderId="23" xfId="0" applyNumberFormat="1" applyFont="1" applyBorder="1" applyAlignment="1">
      <alignment horizontal="right" vertical="center"/>
    </xf>
    <xf numFmtId="0" fontId="82" fillId="0" borderId="0" xfId="0" applyFont="1" applyAlignment="1">
      <alignment horizontal="left" vertical="center"/>
    </xf>
    <xf numFmtId="0" fontId="89" fillId="0" borderId="37" xfId="36" applyFont="1" applyBorder="1" applyAlignment="1">
      <alignment horizontal="center" vertical="center" wrapText="1"/>
    </xf>
    <xf numFmtId="4" fontId="89" fillId="0" borderId="32" xfId="36" applyNumberFormat="1" applyFont="1" applyBorder="1" applyAlignment="1" applyProtection="1">
      <alignment horizontal="center" vertical="center" wrapText="1"/>
      <protection locked="0"/>
    </xf>
    <xf numFmtId="4" fontId="89" fillId="0" borderId="43" xfId="36" applyNumberFormat="1" applyFont="1" applyBorder="1" applyAlignment="1" applyProtection="1">
      <alignment vertical="center" wrapText="1"/>
      <protection locked="0"/>
    </xf>
    <xf numFmtId="4" fontId="89" fillId="0" borderId="32" xfId="36" applyNumberFormat="1" applyFont="1" applyBorder="1" applyAlignment="1" applyProtection="1">
      <alignment horizontal="right" vertical="center" wrapText="1"/>
      <protection locked="0"/>
    </xf>
    <xf numFmtId="0" fontId="89" fillId="0" borderId="23" xfId="49" applyFont="1" applyAlignment="1">
      <alignment vertical="center" wrapText="1"/>
    </xf>
    <xf numFmtId="4" fontId="89" fillId="0" borderId="43" xfId="36" applyNumberFormat="1" applyFont="1" applyBorder="1" applyAlignment="1" applyProtection="1">
      <alignment horizontal="right" vertical="center" wrapText="1"/>
      <protection locked="0"/>
    </xf>
    <xf numFmtId="0" fontId="89" fillId="0" borderId="23" xfId="36" applyFont="1" applyAlignment="1">
      <alignment horizontal="center" vertical="center" wrapText="1"/>
    </xf>
    <xf numFmtId="0" fontId="89" fillId="0" borderId="0" xfId="0" applyFont="1"/>
    <xf numFmtId="166" fontId="89" fillId="0" borderId="0" xfId="0" applyNumberFormat="1" applyFont="1"/>
    <xf numFmtId="43" fontId="89" fillId="0" borderId="0" xfId="0" applyNumberFormat="1" applyFont="1"/>
    <xf numFmtId="43" fontId="82" fillId="0" borderId="32" xfId="36" applyNumberFormat="1" applyFont="1" applyBorder="1" applyAlignment="1">
      <alignment horizontal="center" vertical="center" wrapText="1"/>
    </xf>
    <xf numFmtId="0" fontId="157" fillId="0" borderId="32" xfId="0" applyFont="1" applyBorder="1" applyAlignment="1">
      <alignment vertical="center"/>
    </xf>
    <xf numFmtId="0" fontId="157" fillId="0" borderId="32" xfId="0" applyFont="1" applyBorder="1"/>
    <xf numFmtId="0" fontId="157" fillId="0" borderId="32" xfId="0" applyFont="1" applyBorder="1" applyAlignment="1">
      <alignment horizontal="left" vertical="center"/>
    </xf>
    <xf numFmtId="0" fontId="157" fillId="0" borderId="32" xfId="0" applyFont="1" applyBorder="1" applyAlignment="1">
      <alignment horizontal="center" vertical="center"/>
    </xf>
    <xf numFmtId="0" fontId="133" fillId="0" borderId="32" xfId="0" applyFont="1" applyBorder="1" applyAlignment="1">
      <alignment horizontal="left" vertical="center"/>
    </xf>
    <xf numFmtId="0" fontId="157" fillId="0" borderId="9" xfId="0" applyFont="1" applyBorder="1" applyAlignment="1">
      <alignment horizontal="left" vertical="center" wrapText="1"/>
    </xf>
    <xf numFmtId="4" fontId="82" fillId="0" borderId="32" xfId="0" applyNumberFormat="1" applyFont="1" applyBorder="1" applyAlignment="1" applyProtection="1">
      <alignment vertical="center" wrapText="1"/>
      <protection locked="0"/>
    </xf>
    <xf numFmtId="0" fontId="82" fillId="0" borderId="32" xfId="34" applyFont="1" applyBorder="1" applyAlignment="1">
      <alignment horizontal="center" vertical="center" wrapText="1"/>
    </xf>
    <xf numFmtId="0" fontId="82" fillId="0" borderId="32" xfId="0" applyFont="1" applyBorder="1" applyAlignment="1">
      <alignment horizontal="left" vertical="center" indent="1"/>
    </xf>
    <xf numFmtId="0" fontId="82" fillId="0" borderId="32" xfId="0" applyFont="1" applyBorder="1" applyAlignment="1">
      <alignment horizontal="center" vertical="center" wrapText="1"/>
    </xf>
    <xf numFmtId="0" fontId="82" fillId="0" borderId="32" xfId="35" applyFont="1" applyBorder="1" applyAlignment="1">
      <alignment horizontal="center" vertical="center"/>
    </xf>
    <xf numFmtId="1" fontId="158" fillId="0" borderId="9" xfId="0" applyNumberFormat="1" applyFont="1" applyBorder="1" applyAlignment="1">
      <alignment horizontal="center" vertical="center" shrinkToFit="1"/>
    </xf>
    <xf numFmtId="3" fontId="158" fillId="0" borderId="9" xfId="0" applyNumberFormat="1" applyFont="1" applyBorder="1" applyAlignment="1">
      <alignment horizontal="right" vertical="center" shrinkToFit="1"/>
    </xf>
    <xf numFmtId="0" fontId="82" fillId="0" borderId="37" xfId="0" applyFont="1" applyBorder="1" applyAlignment="1">
      <alignment horizontal="center" vertical="center"/>
    </xf>
    <xf numFmtId="0" fontId="89" fillId="0" borderId="32" xfId="39" applyFont="1" applyBorder="1" applyAlignment="1">
      <alignment horizontal="center" vertical="center"/>
    </xf>
    <xf numFmtId="174" fontId="176" fillId="0" borderId="32" xfId="71" applyNumberFormat="1" applyFont="1" applyBorder="1" applyAlignment="1">
      <alignment horizontal="left" vertical="center" wrapText="1"/>
    </xf>
    <xf numFmtId="0" fontId="64" fillId="0" borderId="37" xfId="0" applyFont="1" applyBorder="1" applyAlignment="1">
      <alignment vertical="center" wrapText="1"/>
    </xf>
    <xf numFmtId="0" fontId="64" fillId="0" borderId="47" xfId="0" applyFont="1" applyBorder="1" applyAlignment="1">
      <alignment vertical="center"/>
    </xf>
    <xf numFmtId="0" fontId="64" fillId="0" borderId="48" xfId="0" applyFont="1" applyBorder="1" applyAlignment="1">
      <alignment horizontal="center" vertical="center"/>
    </xf>
    <xf numFmtId="0" fontId="64" fillId="0" borderId="47" xfId="0" applyFont="1" applyBorder="1" applyAlignment="1">
      <alignment horizontal="right" vertical="center"/>
    </xf>
    <xf numFmtId="4" fontId="64" fillId="0" borderId="47" xfId="0" applyNumberFormat="1" applyFont="1" applyBorder="1" applyAlignment="1">
      <alignment horizontal="right" vertical="center"/>
    </xf>
    <xf numFmtId="0" fontId="89" fillId="0" borderId="32" xfId="39" applyFont="1" applyBorder="1" applyAlignment="1">
      <alignment horizontal="center" vertical="center" wrapText="1"/>
    </xf>
    <xf numFmtId="0" fontId="64" fillId="0" borderId="47" xfId="0" applyFont="1" applyBorder="1" applyAlignment="1">
      <alignment horizontal="center" vertical="center"/>
    </xf>
    <xf numFmtId="0" fontId="64" fillId="0" borderId="23" xfId="0" applyFont="1" applyBorder="1" applyAlignment="1">
      <alignment horizontal="center" vertical="center"/>
    </xf>
    <xf numFmtId="0" fontId="94" fillId="0" borderId="43" xfId="0" applyFont="1" applyBorder="1" applyAlignment="1">
      <alignment vertical="center"/>
    </xf>
    <xf numFmtId="0" fontId="94" fillId="0" borderId="43" xfId="0" applyFont="1" applyBorder="1"/>
    <xf numFmtId="0" fontId="94" fillId="0" borderId="43" xfId="0" applyFont="1" applyBorder="1" applyAlignment="1">
      <alignment horizontal="left" vertical="center"/>
    </xf>
    <xf numFmtId="0" fontId="94" fillId="0" borderId="43" xfId="0" applyFont="1" applyBorder="1" applyAlignment="1">
      <alignment horizontal="center" vertical="center"/>
    </xf>
    <xf numFmtId="14" fontId="82" fillId="0" borderId="43" xfId="0" applyNumberFormat="1" applyFont="1" applyBorder="1" applyAlignment="1">
      <alignment horizontal="left" vertical="center" wrapText="1"/>
    </xf>
    <xf numFmtId="0" fontId="82" fillId="0" borderId="43" xfId="0" applyFont="1" applyBorder="1" applyAlignment="1">
      <alignment horizontal="left" vertical="center" wrapText="1"/>
    </xf>
    <xf numFmtId="166" fontId="82" fillId="0" borderId="43" xfId="0" applyNumberFormat="1" applyFont="1" applyBorder="1" applyAlignment="1">
      <alignment horizontal="left" vertical="center" wrapText="1"/>
    </xf>
    <xf numFmtId="172" fontId="82" fillId="0" borderId="43" xfId="0" applyNumberFormat="1" applyFont="1" applyBorder="1" applyAlignment="1">
      <alignment horizontal="left" vertical="center" wrapText="1"/>
    </xf>
    <xf numFmtId="0" fontId="82" fillId="0" borderId="43" xfId="0" applyFont="1" applyBorder="1" applyAlignment="1">
      <alignment horizontal="left" wrapText="1"/>
    </xf>
    <xf numFmtId="14" fontId="82" fillId="0" borderId="43" xfId="0" quotePrefix="1" applyNumberFormat="1" applyFont="1" applyBorder="1" applyAlignment="1">
      <alignment horizontal="left" vertical="center" wrapText="1"/>
    </xf>
    <xf numFmtId="0" fontId="64" fillId="0" borderId="49" xfId="0" applyFont="1" applyBorder="1" applyAlignment="1">
      <alignment horizontal="left"/>
    </xf>
    <xf numFmtId="0" fontId="89" fillId="0" borderId="43" xfId="0" applyFont="1" applyBorder="1" applyAlignment="1">
      <alignment horizontal="center" vertical="center"/>
    </xf>
    <xf numFmtId="4" fontId="89" fillId="0" borderId="43" xfId="0" applyNumberFormat="1" applyFont="1" applyBorder="1" applyAlignment="1" applyProtection="1">
      <alignment vertical="center" wrapText="1"/>
      <protection locked="0"/>
    </xf>
    <xf numFmtId="4" fontId="82" fillId="0" borderId="43" xfId="0" applyNumberFormat="1" applyFont="1" applyBorder="1" applyAlignment="1">
      <alignment horizontal="left" vertical="center" wrapText="1"/>
    </xf>
    <xf numFmtId="43" fontId="82" fillId="0" borderId="43" xfId="0" applyNumberFormat="1" applyFont="1" applyBorder="1" applyAlignment="1">
      <alignment horizontal="left" vertical="center" wrapText="1"/>
    </xf>
    <xf numFmtId="44" fontId="82" fillId="0" borderId="43" xfId="0" applyNumberFormat="1" applyFont="1" applyBorder="1" applyAlignment="1">
      <alignment horizontal="left" vertical="center" wrapText="1"/>
    </xf>
    <xf numFmtId="166" fontId="82" fillId="0" borderId="39" xfId="0" applyNumberFormat="1" applyFont="1" applyBorder="1" applyAlignment="1">
      <alignment horizontal="left" vertical="center" wrapText="1"/>
    </xf>
    <xf numFmtId="0" fontId="64" fillId="0" borderId="43" xfId="34" applyFont="1" applyBorder="1" applyAlignment="1">
      <alignment horizontal="center" vertical="center" wrapText="1"/>
    </xf>
    <xf numFmtId="0" fontId="64" fillId="0" borderId="43" xfId="0" applyFont="1" applyBorder="1" applyAlignment="1">
      <alignment horizontal="left" vertical="center" indent="1"/>
    </xf>
    <xf numFmtId="0" fontId="64" fillId="0" borderId="43" xfId="0" applyFont="1" applyBorder="1" applyAlignment="1">
      <alignment horizontal="center" vertical="center" wrapText="1"/>
    </xf>
    <xf numFmtId="0" fontId="64" fillId="0" borderId="43" xfId="35" applyFont="1" applyBorder="1" applyAlignment="1">
      <alignment horizontal="center" vertical="center"/>
    </xf>
    <xf numFmtId="0" fontId="95" fillId="0" borderId="32" xfId="0" applyFont="1" applyBorder="1" applyAlignment="1">
      <alignment horizontal="center" vertical="center"/>
    </xf>
    <xf numFmtId="166" fontId="82" fillId="26" borderId="32" xfId="0" applyNumberFormat="1" applyFont="1" applyFill="1" applyBorder="1" applyAlignment="1">
      <alignment horizontal="left" vertical="center" wrapText="1"/>
    </xf>
    <xf numFmtId="3" fontId="36" fillId="0" borderId="32" xfId="81" applyNumberFormat="1" applyFont="1" applyBorder="1" applyAlignment="1">
      <alignment horizontal="center" vertical="center"/>
    </xf>
    <xf numFmtId="0" fontId="19" fillId="0" borderId="23" xfId="82" applyFont="1" applyAlignment="1">
      <alignment horizontal="center" vertical="center" wrapText="1"/>
    </xf>
    <xf numFmtId="0" fontId="196" fillId="0" borderId="23" xfId="82" applyFont="1"/>
    <xf numFmtId="0" fontId="196" fillId="0" borderId="44" xfId="82" applyFont="1" applyBorder="1" applyAlignment="1">
      <alignment horizontal="center" vertical="center" wrapText="1"/>
    </xf>
    <xf numFmtId="0" fontId="19" fillId="0" borderId="34" xfId="82" applyFont="1" applyBorder="1" applyAlignment="1">
      <alignment vertical="center"/>
    </xf>
    <xf numFmtId="0" fontId="19" fillId="0" borderId="35" xfId="82" applyFont="1" applyBorder="1" applyAlignment="1">
      <alignment vertical="center" wrapText="1"/>
    </xf>
    <xf numFmtId="0" fontId="196" fillId="0" borderId="35" xfId="82" applyFont="1" applyBorder="1"/>
    <xf numFmtId="0" fontId="196" fillId="0" borderId="36" xfId="82" applyFont="1" applyBorder="1"/>
    <xf numFmtId="0" fontId="197" fillId="0" borderId="43" xfId="82" applyFont="1" applyBorder="1" applyAlignment="1">
      <alignment horizontal="center" vertical="center" wrapText="1"/>
    </xf>
    <xf numFmtId="0" fontId="19" fillId="0" borderId="39" xfId="82" applyFont="1" applyBorder="1" applyAlignment="1">
      <alignment vertical="center" wrapText="1"/>
    </xf>
    <xf numFmtId="0" fontId="19" fillId="0" borderId="40" xfId="82" applyFont="1" applyBorder="1" applyAlignment="1">
      <alignment vertical="center" wrapText="1"/>
    </xf>
    <xf numFmtId="0" fontId="196" fillId="0" borderId="40" xfId="82" applyFont="1" applyBorder="1"/>
    <xf numFmtId="0" fontId="196" fillId="0" borderId="46" xfId="82" applyFont="1" applyBorder="1"/>
    <xf numFmtId="0" fontId="196" fillId="0" borderId="69" xfId="82" applyFont="1" applyBorder="1"/>
    <xf numFmtId="0" fontId="19" fillId="25" borderId="32" xfId="82" applyFont="1" applyFill="1" applyBorder="1" applyAlignment="1">
      <alignment horizontal="center" vertical="center" wrapText="1"/>
    </xf>
    <xf numFmtId="0" fontId="19" fillId="25" borderId="34" xfId="82" applyFont="1" applyFill="1" applyBorder="1" applyAlignment="1">
      <alignment horizontal="center" vertical="center" wrapText="1"/>
    </xf>
    <xf numFmtId="166" fontId="199" fillId="15" borderId="32" xfId="84" applyNumberFormat="1" applyFont="1" applyFill="1" applyBorder="1" applyAlignment="1">
      <alignment horizontal="center" vertical="center" wrapText="1"/>
    </xf>
    <xf numFmtId="0" fontId="198" fillId="25" borderId="44" xfId="16" applyFont="1" applyFill="1" applyBorder="1" applyAlignment="1">
      <alignment horizontal="center" vertical="center" wrapText="1"/>
    </xf>
    <xf numFmtId="166" fontId="198" fillId="25" borderId="44" xfId="84" applyNumberFormat="1" applyFont="1" applyFill="1" applyBorder="1" applyAlignment="1">
      <alignment horizontal="center" vertical="center"/>
    </xf>
    <xf numFmtId="166" fontId="19" fillId="25" borderId="44" xfId="83" applyNumberFormat="1" applyFont="1" applyFill="1" applyBorder="1" applyAlignment="1">
      <alignment horizontal="center" vertical="center" wrapText="1"/>
    </xf>
    <xf numFmtId="166" fontId="198" fillId="15" borderId="44" xfId="84" applyNumberFormat="1" applyFont="1" applyFill="1" applyBorder="1" applyAlignment="1">
      <alignment horizontal="center" vertical="center" wrapText="1"/>
    </xf>
    <xf numFmtId="166" fontId="198" fillId="25" borderId="44" xfId="84" applyNumberFormat="1" applyFont="1" applyFill="1" applyBorder="1" applyAlignment="1">
      <alignment horizontal="center" vertical="center" wrapText="1"/>
    </xf>
    <xf numFmtId="166" fontId="19" fillId="25" borderId="44" xfId="82" quotePrefix="1" applyNumberFormat="1" applyFont="1" applyFill="1" applyBorder="1" applyAlignment="1">
      <alignment horizontal="center" vertical="center" wrapText="1"/>
    </xf>
    <xf numFmtId="0" fontId="19" fillId="0" borderId="23" xfId="82" applyFont="1"/>
    <xf numFmtId="0" fontId="200" fillId="0" borderId="32" xfId="0" applyFont="1" applyBorder="1" applyAlignment="1">
      <alignment horizontal="left" vertical="center"/>
    </xf>
    <xf numFmtId="0" fontId="196" fillId="0" borderId="32" xfId="0" applyFont="1" applyBorder="1" applyAlignment="1">
      <alignment horizontal="center" vertical="center" wrapText="1"/>
    </xf>
    <xf numFmtId="0" fontId="200" fillId="0" borderId="44" xfId="71" applyFont="1" applyBorder="1" applyAlignment="1">
      <alignment horizontal="center" vertical="center" wrapText="1"/>
    </xf>
    <xf numFmtId="0" fontId="199" fillId="0" borderId="32" xfId="85" applyFont="1" applyBorder="1" applyAlignment="1">
      <alignment horizontal="center" vertical="center"/>
    </xf>
    <xf numFmtId="165" fontId="201" fillId="0" borderId="32" xfId="7" applyNumberFormat="1" applyFont="1" applyBorder="1" applyAlignment="1">
      <alignment horizontal="center" vertical="center" wrapText="1"/>
    </xf>
    <xf numFmtId="166" fontId="199" fillId="0" borderId="32" xfId="84" applyNumberFormat="1" applyFont="1" applyFill="1" applyBorder="1" applyAlignment="1">
      <alignment vertical="center"/>
    </xf>
    <xf numFmtId="0" fontId="196" fillId="0" borderId="32" xfId="82" applyFont="1" applyBorder="1"/>
    <xf numFmtId="166" fontId="199" fillId="0" borderId="32" xfId="84" applyNumberFormat="1" applyFont="1" applyFill="1" applyBorder="1" applyAlignment="1">
      <alignment horizontal="center" vertical="center" wrapText="1"/>
    </xf>
    <xf numFmtId="0" fontId="196" fillId="0" borderId="44" xfId="82" quotePrefix="1" applyFont="1" applyBorder="1" applyAlignment="1">
      <alignment horizontal="left" vertical="top" wrapText="1"/>
    </xf>
    <xf numFmtId="0" fontId="196" fillId="15" borderId="32" xfId="82" applyFont="1" applyFill="1" applyBorder="1" applyAlignment="1">
      <alignment horizontal="center" vertical="center" wrapText="1"/>
    </xf>
    <xf numFmtId="0" fontId="19" fillId="15" borderId="32" xfId="82" applyFont="1" applyFill="1" applyBorder="1" applyAlignment="1">
      <alignment vertical="center" wrapText="1"/>
    </xf>
    <xf numFmtId="0" fontId="196" fillId="15" borderId="32" xfId="82" applyFont="1" applyFill="1" applyBorder="1" applyAlignment="1">
      <alignment vertical="center" wrapText="1"/>
    </xf>
    <xf numFmtId="0" fontId="196" fillId="15" borderId="32" xfId="82" applyFont="1" applyFill="1" applyBorder="1"/>
    <xf numFmtId="0" fontId="19" fillId="15" borderId="32" xfId="82" applyFont="1" applyFill="1" applyBorder="1"/>
    <xf numFmtId="0" fontId="196" fillId="15" borderId="23" xfId="82" applyFont="1" applyFill="1"/>
    <xf numFmtId="0" fontId="19" fillId="0" borderId="23" xfId="82" applyFont="1" applyAlignment="1">
      <alignment horizontal="left" vertical="center"/>
    </xf>
    <xf numFmtId="0" fontId="19" fillId="0" borderId="23" xfId="16" applyFont="1" applyAlignment="1">
      <alignment horizontal="center" vertical="center"/>
    </xf>
    <xf numFmtId="0" fontId="196" fillId="0" borderId="23" xfId="82" applyFont="1" applyAlignment="1">
      <alignment horizontal="center"/>
    </xf>
    <xf numFmtId="0" fontId="196" fillId="0" borderId="23" xfId="82" applyFont="1" applyAlignment="1">
      <alignment horizontal="center" vertical="center"/>
    </xf>
    <xf numFmtId="0" fontId="19" fillId="0" borderId="23" xfId="82" applyFont="1" applyAlignment="1">
      <alignment vertical="center" wrapText="1"/>
    </xf>
    <xf numFmtId="0" fontId="19" fillId="0" borderId="23" xfId="82" applyFont="1" applyAlignment="1">
      <alignment vertical="center"/>
    </xf>
    <xf numFmtId="0" fontId="196" fillId="0" borderId="23" xfId="82" applyFont="1" applyAlignment="1">
      <alignment vertical="center"/>
    </xf>
    <xf numFmtId="171" fontId="30" fillId="0" borderId="32" xfId="2" applyFont="1" applyFill="1" applyBorder="1" applyAlignment="1">
      <alignment horizontal="right" vertical="center"/>
    </xf>
    <xf numFmtId="0" fontId="196" fillId="0" borderId="23" xfId="72" applyFont="1"/>
    <xf numFmtId="0" fontId="196" fillId="0" borderId="44" xfId="72" applyFont="1" applyBorder="1" applyAlignment="1">
      <alignment horizontal="center" vertical="center" wrapText="1"/>
    </xf>
    <xf numFmtId="0" fontId="19" fillId="0" borderId="34" xfId="72" applyFont="1" applyBorder="1" applyAlignment="1">
      <alignment vertical="center"/>
    </xf>
    <xf numFmtId="0" fontId="19" fillId="0" borderId="35" xfId="72" applyFont="1" applyBorder="1" applyAlignment="1">
      <alignment vertical="center" wrapText="1"/>
    </xf>
    <xf numFmtId="0" fontId="196" fillId="0" borderId="35" xfId="72" applyFont="1" applyBorder="1"/>
    <xf numFmtId="0" fontId="196" fillId="0" borderId="36" xfId="72" applyFont="1" applyBorder="1"/>
    <xf numFmtId="0" fontId="197" fillId="0" borderId="43" xfId="72" applyFont="1" applyBorder="1" applyAlignment="1">
      <alignment horizontal="center" vertical="center" wrapText="1"/>
    </xf>
    <xf numFmtId="0" fontId="19" fillId="0" borderId="39" xfId="72" applyFont="1" applyBorder="1" applyAlignment="1">
      <alignment vertical="center" wrapText="1"/>
    </xf>
    <xf numFmtId="0" fontId="19" fillId="0" borderId="40" xfId="72" applyFont="1" applyBorder="1" applyAlignment="1">
      <alignment vertical="center" wrapText="1"/>
    </xf>
    <xf numFmtId="0" fontId="196" fillId="0" borderId="40" xfId="72" applyFont="1" applyBorder="1"/>
    <xf numFmtId="0" fontId="196" fillId="0" borderId="46" xfId="72" applyFont="1" applyBorder="1"/>
    <xf numFmtId="0" fontId="196" fillId="0" borderId="69" xfId="72" applyFont="1" applyBorder="1"/>
    <xf numFmtId="0" fontId="19" fillId="25" borderId="32" xfId="72" applyFont="1" applyFill="1" applyBorder="1" applyAlignment="1">
      <alignment horizontal="center" vertical="center" wrapText="1"/>
    </xf>
    <xf numFmtId="0" fontId="19" fillId="15" borderId="32" xfId="72" applyFont="1" applyFill="1" applyBorder="1" applyAlignment="1">
      <alignment horizontal="center" vertical="center" wrapText="1"/>
    </xf>
    <xf numFmtId="166" fontId="202" fillId="25" borderId="32" xfId="74" applyNumberFormat="1" applyFont="1" applyFill="1" applyBorder="1" applyAlignment="1">
      <alignment horizontal="center" vertical="center" wrapText="1"/>
    </xf>
    <xf numFmtId="0" fontId="196" fillId="15" borderId="32" xfId="72" applyFont="1" applyFill="1" applyBorder="1" applyAlignment="1">
      <alignment horizontal="center" vertical="center" wrapText="1"/>
    </xf>
    <xf numFmtId="0" fontId="19" fillId="15" borderId="32" xfId="72" applyFont="1" applyFill="1" applyBorder="1" applyAlignment="1">
      <alignment vertical="center" wrapText="1"/>
    </xf>
    <xf numFmtId="0" fontId="196" fillId="15" borderId="32" xfId="72" applyFont="1" applyFill="1" applyBorder="1" applyAlignment="1">
      <alignment vertical="center" wrapText="1"/>
    </xf>
    <xf numFmtId="0" fontId="196" fillId="15" borderId="32" xfId="72" applyFont="1" applyFill="1" applyBorder="1"/>
    <xf numFmtId="0" fontId="19" fillId="15" borderId="32" xfId="72" applyFont="1" applyFill="1" applyBorder="1"/>
    <xf numFmtId="0" fontId="196" fillId="15" borderId="23" xfId="72" applyFont="1" applyFill="1"/>
    <xf numFmtId="44" fontId="196" fillId="0" borderId="23" xfId="72" applyNumberFormat="1" applyFont="1"/>
    <xf numFmtId="0" fontId="196" fillId="0" borderId="23" xfId="72" applyFont="1" applyAlignment="1">
      <alignment horizontal="center"/>
    </xf>
    <xf numFmtId="0" fontId="19" fillId="0" borderId="23" xfId="72" applyFont="1" applyAlignment="1">
      <alignment wrapText="1"/>
    </xf>
    <xf numFmtId="0" fontId="19" fillId="0" borderId="23" xfId="72" applyFont="1"/>
    <xf numFmtId="0" fontId="19" fillId="0" borderId="23" xfId="71" applyFont="1" applyAlignment="1">
      <alignment horizontal="center"/>
    </xf>
    <xf numFmtId="0" fontId="203" fillId="0" borderId="32" xfId="0" applyFont="1" applyBorder="1" applyAlignment="1">
      <alignment vertical="center"/>
    </xf>
    <xf numFmtId="0" fontId="203" fillId="0" borderId="32" xfId="0" quotePrefix="1" applyFont="1" applyBorder="1" applyAlignment="1">
      <alignment vertical="center"/>
    </xf>
    <xf numFmtId="0" fontId="204" fillId="0" borderId="23" xfId="72" applyFont="1" applyAlignment="1">
      <alignment wrapText="1"/>
    </xf>
    <xf numFmtId="0" fontId="38" fillId="0" borderId="0" xfId="0" applyFont="1"/>
    <xf numFmtId="0" fontId="89" fillId="0" borderId="32" xfId="0" applyFont="1" applyBorder="1" applyAlignment="1">
      <alignment vertical="center"/>
    </xf>
    <xf numFmtId="0" fontId="89" fillId="0" borderId="32" xfId="87" applyFont="1" applyBorder="1" applyAlignment="1">
      <alignment horizontal="center" vertical="center"/>
    </xf>
    <xf numFmtId="4" fontId="89" fillId="0" borderId="32" xfId="86" applyNumberFormat="1" applyFont="1" applyBorder="1" applyAlignment="1">
      <alignment horizontal="center" vertical="center"/>
    </xf>
    <xf numFmtId="0" fontId="117" fillId="0" borderId="0" xfId="0" applyFont="1"/>
    <xf numFmtId="0" fontId="117" fillId="0" borderId="47" xfId="0" applyFont="1" applyBorder="1" applyAlignment="1">
      <alignment horizontal="right" vertical="center"/>
    </xf>
    <xf numFmtId="4" fontId="117" fillId="0" borderId="47" xfId="0" applyNumberFormat="1" applyFont="1" applyBorder="1" applyAlignment="1">
      <alignment horizontal="right" vertical="center"/>
    </xf>
    <xf numFmtId="43" fontId="178" fillId="0" borderId="32" xfId="18" applyFont="1" applyFill="1" applyBorder="1" applyAlignment="1">
      <alignment horizontal="center" vertical="center" wrapText="1"/>
    </xf>
    <xf numFmtId="4" fontId="97" fillId="0" borderId="79" xfId="0" applyNumberFormat="1" applyFont="1" applyBorder="1" applyAlignment="1" applyProtection="1">
      <alignment vertical="center" wrapText="1"/>
      <protection locked="0"/>
    </xf>
    <xf numFmtId="166" fontId="178" fillId="0" borderId="32" xfId="80" applyNumberFormat="1" applyFont="1" applyFill="1" applyBorder="1" applyAlignment="1">
      <alignment horizontal="center" vertical="center" wrapText="1"/>
    </xf>
    <xf numFmtId="43" fontId="178" fillId="0" borderId="32" xfId="18" applyFont="1" applyFill="1" applyBorder="1" applyAlignment="1">
      <alignment horizontal="right" vertical="center" wrapText="1"/>
    </xf>
    <xf numFmtId="0" fontId="178" fillId="0" borderId="32" xfId="78" quotePrefix="1" applyFont="1" applyBorder="1" applyAlignment="1">
      <alignment vertical="top" wrapText="1"/>
    </xf>
    <xf numFmtId="0" fontId="178" fillId="0" borderId="23" xfId="78" applyFont="1"/>
    <xf numFmtId="0" fontId="22" fillId="15" borderId="32" xfId="78" applyFont="1" applyFill="1" applyBorder="1" applyAlignment="1">
      <alignment vertical="center"/>
    </xf>
    <xf numFmtId="0" fontId="21" fillId="15" borderId="32" xfId="78" applyFont="1" applyFill="1" applyBorder="1" applyAlignment="1">
      <alignment horizontal="center" vertical="center"/>
    </xf>
    <xf numFmtId="0" fontId="21" fillId="15" borderId="32" xfId="78" applyFont="1" applyFill="1" applyBorder="1" applyAlignment="1">
      <alignment vertical="center"/>
    </xf>
    <xf numFmtId="0" fontId="22" fillId="15" borderId="23" xfId="78" applyFont="1" applyFill="1" applyAlignment="1">
      <alignment vertical="center"/>
    </xf>
    <xf numFmtId="0" fontId="159" fillId="0" borderId="32" xfId="0" applyFont="1" applyBorder="1" applyAlignment="1">
      <alignment horizontal="left" vertical="center"/>
    </xf>
    <xf numFmtId="0" fontId="64" fillId="0" borderId="32" xfId="0" applyFont="1" applyBorder="1" applyAlignment="1">
      <alignment vertical="center"/>
    </xf>
    <xf numFmtId="0" fontId="196" fillId="0" borderId="60" xfId="72" applyFont="1" applyBorder="1" applyAlignment="1">
      <alignment horizontal="center"/>
    </xf>
    <xf numFmtId="0" fontId="196" fillId="0" borderId="48" xfId="72" applyFont="1" applyBorder="1"/>
    <xf numFmtId="0" fontId="196" fillId="0" borderId="58" xfId="72" applyFont="1" applyBorder="1" applyAlignment="1">
      <alignment horizontal="center" vertical="center" wrapText="1"/>
    </xf>
    <xf numFmtId="0" fontId="196" fillId="0" borderId="75" xfId="72" applyFont="1" applyBorder="1"/>
    <xf numFmtId="0" fontId="197" fillId="0" borderId="76" xfId="72" applyFont="1" applyBorder="1" applyAlignment="1">
      <alignment horizontal="center" vertical="center" wrapText="1"/>
    </xf>
    <xf numFmtId="0" fontId="196" fillId="0" borderId="74" xfId="72" applyFont="1" applyBorder="1"/>
    <xf numFmtId="0" fontId="19" fillId="25" borderId="54" xfId="72" applyFont="1" applyFill="1" applyBorder="1" applyAlignment="1">
      <alignment horizontal="center" vertical="center" wrapText="1"/>
    </xf>
    <xf numFmtId="166" fontId="202" fillId="15" borderId="32" xfId="70" applyNumberFormat="1" applyFont="1" applyFill="1" applyBorder="1" applyAlignment="1">
      <alignment horizontal="center" vertical="center" wrapText="1"/>
    </xf>
    <xf numFmtId="3" fontId="196" fillId="24" borderId="32" xfId="81" applyNumberFormat="1" applyFont="1" applyFill="1" applyBorder="1" applyAlignment="1">
      <alignment horizontal="center" vertical="center" wrapText="1"/>
    </xf>
    <xf numFmtId="0" fontId="201" fillId="0" borderId="32" xfId="0" applyFont="1" applyBorder="1" applyAlignment="1">
      <alignment horizontal="right" vertical="center" wrapText="1"/>
    </xf>
    <xf numFmtId="0" fontId="206" fillId="0" borderId="23" xfId="72" applyFont="1" applyAlignment="1">
      <alignment wrapText="1"/>
    </xf>
    <xf numFmtId="0" fontId="19" fillId="0" borderId="23" xfId="71" applyFont="1" applyAlignment="1">
      <alignment vertical="center"/>
    </xf>
    <xf numFmtId="0" fontId="19" fillId="0" borderId="23" xfId="71" applyFont="1"/>
    <xf numFmtId="0" fontId="19" fillId="0" borderId="48" xfId="71" applyFont="1" applyBorder="1" applyAlignment="1">
      <alignment horizontal="center"/>
    </xf>
    <xf numFmtId="0" fontId="196" fillId="0" borderId="61" xfId="72" applyFont="1" applyBorder="1" applyAlignment="1">
      <alignment horizontal="center"/>
    </xf>
    <xf numFmtId="0" fontId="196" fillId="0" borderId="62" xfId="72" applyFont="1" applyBorder="1"/>
    <xf numFmtId="0" fontId="196" fillId="0" borderId="47" xfId="72" applyFont="1" applyBorder="1"/>
    <xf numFmtId="0" fontId="200" fillId="0" borderId="32" xfId="0" applyFont="1" applyBorder="1" applyAlignment="1">
      <alignment horizontal="left" vertical="center" wrapText="1"/>
    </xf>
    <xf numFmtId="0" fontId="205" fillId="0" borderId="32" xfId="0" applyFont="1" applyBorder="1" applyAlignment="1">
      <alignment vertical="center" wrapText="1"/>
    </xf>
    <xf numFmtId="0" fontId="202" fillId="0" borderId="32" xfId="0" applyFont="1" applyBorder="1" applyAlignment="1">
      <alignment vertical="center" wrapText="1"/>
    </xf>
    <xf numFmtId="3" fontId="196" fillId="0" borderId="32" xfId="81" applyNumberFormat="1" applyFont="1" applyBorder="1" applyAlignment="1">
      <alignment horizontal="center" vertical="center" wrapText="1"/>
    </xf>
    <xf numFmtId="43" fontId="202" fillId="0" borderId="32" xfId="7" applyFont="1" applyBorder="1" applyAlignment="1">
      <alignment vertical="center" wrapText="1"/>
    </xf>
    <xf numFmtId="0" fontId="182" fillId="0" borderId="0" xfId="0" applyFont="1"/>
    <xf numFmtId="0" fontId="161" fillId="0" borderId="32" xfId="0" applyFont="1" applyBorder="1"/>
    <xf numFmtId="166" fontId="190" fillId="0" borderId="32" xfId="7" applyNumberFormat="1" applyFont="1" applyBorder="1" applyAlignment="1">
      <alignment vertical="center"/>
    </xf>
    <xf numFmtId="166" fontId="190" fillId="0" borderId="32" xfId="7" applyNumberFormat="1" applyFont="1" applyFill="1" applyBorder="1" applyAlignment="1">
      <alignment vertical="center"/>
    </xf>
    <xf numFmtId="0" fontId="165" fillId="0" borderId="23" xfId="78" applyFont="1" applyAlignment="1">
      <alignment horizontal="center" vertical="center" wrapText="1"/>
    </xf>
    <xf numFmtId="0" fontId="166" fillId="0" borderId="44" xfId="78" applyFont="1" applyBorder="1" applyAlignment="1">
      <alignment horizontal="center" vertical="center" wrapText="1"/>
    </xf>
    <xf numFmtId="0" fontId="165" fillId="0" borderId="34" xfId="78" applyFont="1" applyBorder="1" applyAlignment="1">
      <alignment vertical="center"/>
    </xf>
    <xf numFmtId="0" fontId="165" fillId="0" borderId="35" xfId="78" applyFont="1" applyBorder="1" applyAlignment="1">
      <alignment vertical="center" wrapText="1"/>
    </xf>
    <xf numFmtId="0" fontId="166" fillId="0" borderId="35" xfId="78" applyFont="1" applyBorder="1"/>
    <xf numFmtId="0" fontId="166" fillId="0" borderId="35" xfId="78" applyFont="1" applyBorder="1" applyAlignment="1">
      <alignment horizontal="center"/>
    </xf>
    <xf numFmtId="0" fontId="166" fillId="0" borderId="36" xfId="78" applyFont="1" applyBorder="1"/>
    <xf numFmtId="0" fontId="167" fillId="0" borderId="43" xfId="78" applyFont="1" applyBorder="1" applyAlignment="1">
      <alignment horizontal="center" vertical="center" wrapText="1"/>
    </xf>
    <xf numFmtId="0" fontId="165" fillId="0" borderId="39" xfId="78" applyFont="1" applyBorder="1" applyAlignment="1">
      <alignment vertical="center" wrapText="1"/>
    </xf>
    <xf numFmtId="0" fontId="165" fillId="0" borderId="40" xfId="78" applyFont="1" applyBorder="1" applyAlignment="1">
      <alignment vertical="center" wrapText="1"/>
    </xf>
    <xf numFmtId="0" fontId="166" fillId="0" borderId="40" xfId="78" applyFont="1" applyBorder="1"/>
    <xf numFmtId="0" fontId="166" fillId="0" borderId="40" xfId="78" applyFont="1" applyBorder="1" applyAlignment="1">
      <alignment horizontal="center"/>
    </xf>
    <xf numFmtId="0" fontId="166" fillId="0" borderId="46" xfId="78" applyFont="1" applyBorder="1"/>
    <xf numFmtId="0" fontId="166" fillId="0" borderId="69" xfId="78" applyFont="1" applyBorder="1"/>
    <xf numFmtId="0" fontId="165" fillId="25" borderId="32" xfId="78" applyFont="1" applyFill="1" applyBorder="1" applyAlignment="1">
      <alignment horizontal="center" vertical="center" wrapText="1"/>
    </xf>
    <xf numFmtId="0" fontId="165" fillId="15" borderId="32" xfId="78" applyFont="1" applyFill="1" applyBorder="1" applyAlignment="1">
      <alignment horizontal="center" vertical="center" wrapText="1"/>
    </xf>
    <xf numFmtId="166" fontId="190" fillId="25" borderId="32" xfId="80" applyNumberFormat="1" applyFont="1" applyFill="1" applyBorder="1" applyAlignment="1">
      <alignment horizontal="center" vertical="center" wrapText="1"/>
    </xf>
    <xf numFmtId="0" fontId="185" fillId="0" borderId="23" xfId="78" applyFont="1"/>
    <xf numFmtId="0" fontId="166" fillId="15" borderId="32" xfId="78" applyFont="1" applyFill="1" applyBorder="1" applyAlignment="1">
      <alignment horizontal="center" vertical="center" wrapText="1"/>
    </xf>
    <xf numFmtId="0" fontId="165" fillId="15" borderId="32" xfId="78" applyFont="1" applyFill="1" applyBorder="1" applyAlignment="1">
      <alignment vertical="center" wrapText="1"/>
    </xf>
    <xf numFmtId="0" fontId="166" fillId="15" borderId="32" xfId="78" applyFont="1" applyFill="1" applyBorder="1" applyAlignment="1">
      <alignment vertical="center" wrapText="1"/>
    </xf>
    <xf numFmtId="0" fontId="166" fillId="15" borderId="32" xfId="78" applyFont="1" applyFill="1" applyBorder="1" applyAlignment="1">
      <alignment vertical="center"/>
    </xf>
    <xf numFmtId="0" fontId="165" fillId="15" borderId="32" xfId="78" applyFont="1" applyFill="1" applyBorder="1" applyAlignment="1">
      <alignment horizontal="center" vertical="center"/>
    </xf>
    <xf numFmtId="0" fontId="165" fillId="15" borderId="32" xfId="78" applyFont="1" applyFill="1" applyBorder="1" applyAlignment="1">
      <alignment vertical="center"/>
    </xf>
    <xf numFmtId="0" fontId="166" fillId="15" borderId="23" xfId="78" applyFont="1" applyFill="1" applyAlignment="1">
      <alignment vertical="center"/>
    </xf>
    <xf numFmtId="44" fontId="166" fillId="0" borderId="23" xfId="78" applyNumberFormat="1" applyFont="1"/>
    <xf numFmtId="0" fontId="190" fillId="0" borderId="32" xfId="0" applyFont="1" applyBorder="1" applyAlignment="1">
      <alignment horizontal="left" vertical="center" wrapText="1"/>
    </xf>
    <xf numFmtId="0" fontId="207" fillId="41" borderId="32" xfId="0" applyFont="1" applyFill="1" applyBorder="1" applyAlignment="1">
      <alignment horizontal="left" vertical="center"/>
    </xf>
    <xf numFmtId="0" fontId="97" fillId="0" borderId="32" xfId="0" applyFont="1" applyBorder="1" applyAlignment="1">
      <alignment horizontal="left" vertical="center" wrapText="1"/>
    </xf>
    <xf numFmtId="0" fontId="96" fillId="0" borderId="32" xfId="0" applyFont="1" applyBorder="1" applyAlignment="1">
      <alignment horizontal="left" vertical="top" wrapText="1"/>
    </xf>
    <xf numFmtId="0" fontId="90" fillId="0" borderId="32" xfId="0" applyFont="1" applyBorder="1" applyAlignment="1">
      <alignment vertical="center"/>
    </xf>
    <xf numFmtId="168" fontId="90" fillId="0" borderId="32" xfId="0" applyNumberFormat="1" applyFont="1" applyBorder="1" applyAlignment="1">
      <alignment vertical="center"/>
    </xf>
    <xf numFmtId="43" fontId="181" fillId="0" borderId="32" xfId="0" applyNumberFormat="1" applyFont="1" applyBorder="1" applyAlignment="1">
      <alignment vertical="center"/>
    </xf>
    <xf numFmtId="43" fontId="204" fillId="0" borderId="32" xfId="18" applyFont="1" applyFill="1" applyBorder="1" applyAlignment="1">
      <alignment horizontal="center" vertical="center" wrapText="1"/>
    </xf>
    <xf numFmtId="0" fontId="209" fillId="0" borderId="32" xfId="0" applyFont="1" applyBorder="1" applyAlignment="1">
      <alignment horizontal="left" vertical="center" wrapText="1"/>
    </xf>
    <xf numFmtId="166" fontId="209" fillId="0" borderId="32" xfId="7" applyNumberFormat="1" applyFont="1" applyFill="1" applyBorder="1" applyAlignment="1">
      <alignment vertical="center"/>
    </xf>
    <xf numFmtId="166" fontId="204" fillId="0" borderId="32" xfId="80" applyNumberFormat="1" applyFont="1" applyFill="1" applyBorder="1" applyAlignment="1">
      <alignment horizontal="center" vertical="center" wrapText="1"/>
    </xf>
    <xf numFmtId="0" fontId="204" fillId="0" borderId="32" xfId="78" quotePrefix="1" applyFont="1" applyBorder="1" applyAlignment="1">
      <alignment horizontal="center" vertical="center" wrapText="1"/>
    </xf>
    <xf numFmtId="0" fontId="204" fillId="0" borderId="23" xfId="78" applyFont="1"/>
    <xf numFmtId="166" fontId="204" fillId="0" borderId="32" xfId="18" applyNumberFormat="1" applyFont="1" applyFill="1" applyBorder="1" applyAlignment="1">
      <alignment horizontal="right" vertical="center" wrapText="1"/>
    </xf>
    <xf numFmtId="0" fontId="208" fillId="25" borderId="32" xfId="71" applyFont="1" applyFill="1" applyBorder="1" applyAlignment="1">
      <alignment horizontal="center" vertical="center" wrapText="1"/>
    </xf>
    <xf numFmtId="0" fontId="210" fillId="25" borderId="32" xfId="21" applyFont="1" applyFill="1" applyBorder="1" applyAlignment="1">
      <alignment vertical="center" wrapText="1"/>
    </xf>
    <xf numFmtId="166" fontId="208" fillId="25" borderId="32" xfId="80" applyNumberFormat="1" applyFont="1" applyFill="1" applyBorder="1" applyAlignment="1">
      <alignment horizontal="center" vertical="center"/>
    </xf>
    <xf numFmtId="166" fontId="211" fillId="25" borderId="32" xfId="79" applyNumberFormat="1" applyFont="1" applyFill="1" applyBorder="1" applyAlignment="1">
      <alignment horizontal="center" vertical="center" wrapText="1"/>
    </xf>
    <xf numFmtId="166" fontId="208" fillId="25" borderId="32" xfId="80" applyNumberFormat="1" applyFont="1" applyFill="1" applyBorder="1" applyAlignment="1">
      <alignment horizontal="center" vertical="center" wrapText="1"/>
    </xf>
    <xf numFmtId="166" fontId="211" fillId="25" borderId="32" xfId="78" quotePrefix="1" applyNumberFormat="1" applyFont="1" applyFill="1" applyBorder="1" applyAlignment="1">
      <alignment vertical="center" wrapText="1"/>
    </xf>
    <xf numFmtId="0" fontId="211" fillId="0" borderId="23" xfId="78" applyFont="1" applyAlignment="1">
      <alignment vertical="center"/>
    </xf>
    <xf numFmtId="0" fontId="208" fillId="25" borderId="32" xfId="71" applyFont="1" applyFill="1" applyBorder="1" applyAlignment="1">
      <alignment horizontal="left" vertical="center"/>
    </xf>
    <xf numFmtId="0" fontId="19" fillId="0" borderId="23" xfId="78" applyFont="1" applyAlignment="1">
      <alignment horizontal="left" vertical="center" wrapText="1"/>
    </xf>
    <xf numFmtId="0" fontId="196" fillId="0" borderId="23" xfId="78" applyFont="1"/>
    <xf numFmtId="0" fontId="196" fillId="0" borderId="23" xfId="78" applyFont="1" applyAlignment="1">
      <alignment horizontal="center"/>
    </xf>
    <xf numFmtId="0" fontId="19" fillId="0" borderId="23" xfId="78" applyFont="1" applyAlignment="1">
      <alignment wrapText="1"/>
    </xf>
    <xf numFmtId="44" fontId="196" fillId="0" borderId="23" xfId="78" applyNumberFormat="1" applyFont="1"/>
    <xf numFmtId="0" fontId="82" fillId="42" borderId="32" xfId="0" applyFont="1" applyFill="1" applyBorder="1" applyAlignment="1">
      <alignment horizontal="left" vertical="center" wrapText="1"/>
    </xf>
    <xf numFmtId="0" fontId="200" fillId="0" borderId="32" xfId="0" applyFont="1" applyBorder="1" applyAlignment="1">
      <alignment vertical="center" wrapText="1"/>
    </xf>
    <xf numFmtId="43" fontId="200" fillId="0" borderId="32" xfId="7" applyFont="1" applyFill="1" applyBorder="1" applyAlignment="1">
      <alignment vertical="center" wrapText="1"/>
    </xf>
    <xf numFmtId="172" fontId="82" fillId="26" borderId="32" xfId="0" applyNumberFormat="1" applyFont="1" applyFill="1" applyBorder="1" applyAlignment="1">
      <alignment horizontal="left" vertical="center" wrapText="1"/>
    </xf>
    <xf numFmtId="14" fontId="89" fillId="0" borderId="32" xfId="0" applyNumberFormat="1" applyFont="1" applyBorder="1" applyAlignment="1" applyProtection="1">
      <alignment vertical="center" wrapText="1"/>
      <protection locked="0"/>
    </xf>
    <xf numFmtId="0" fontId="94" fillId="0" borderId="32" xfId="0" applyFont="1" applyBorder="1" applyAlignment="1">
      <alignment horizontal="left" vertical="center" wrapText="1"/>
    </xf>
    <xf numFmtId="0" fontId="165" fillId="0" borderId="23" xfId="72" applyFont="1" applyAlignment="1">
      <alignment horizontal="center" vertical="center" wrapText="1"/>
    </xf>
    <xf numFmtId="0" fontId="165" fillId="0" borderId="34" xfId="72" applyFont="1" applyBorder="1" applyAlignment="1">
      <alignment horizontal="left" vertical="center" wrapText="1"/>
    </xf>
    <xf numFmtId="0" fontId="165" fillId="0" borderId="35" xfId="72" applyFont="1" applyBorder="1" applyAlignment="1">
      <alignment horizontal="left" vertical="center" wrapText="1"/>
    </xf>
    <xf numFmtId="0" fontId="165" fillId="0" borderId="39" xfId="72" applyFont="1" applyBorder="1" applyAlignment="1">
      <alignment horizontal="left" vertical="center" wrapText="1"/>
    </xf>
    <xf numFmtId="0" fontId="165" fillId="0" borderId="40" xfId="72" applyFont="1" applyBorder="1" applyAlignment="1">
      <alignment horizontal="left" vertical="center" wrapText="1"/>
    </xf>
    <xf numFmtId="0" fontId="165" fillId="25" borderId="32" xfId="72" applyFont="1" applyFill="1" applyBorder="1" applyAlignment="1">
      <alignment horizontal="center" vertical="center" wrapText="1"/>
    </xf>
    <xf numFmtId="0" fontId="165" fillId="15" borderId="32" xfId="72" applyFont="1" applyFill="1" applyBorder="1" applyAlignment="1">
      <alignment horizontal="center" vertical="center" wrapText="1"/>
    </xf>
    <xf numFmtId="0" fontId="165" fillId="25" borderId="32" xfId="72" applyFont="1" applyFill="1" applyBorder="1" applyAlignment="1">
      <alignment horizontal="center" vertical="center"/>
    </xf>
    <xf numFmtId="0" fontId="171" fillId="25" borderId="32" xfId="71" applyFont="1" applyFill="1" applyBorder="1" applyAlignment="1">
      <alignment horizontal="center" vertical="center" wrapText="1"/>
    </xf>
    <xf numFmtId="0" fontId="165" fillId="15" borderId="32" xfId="73" applyFont="1" applyFill="1" applyBorder="1" applyAlignment="1">
      <alignment horizontal="center" vertical="center" wrapText="1"/>
    </xf>
    <xf numFmtId="0" fontId="165" fillId="0" borderId="23" xfId="71" applyFont="1" applyAlignment="1">
      <alignment horizontal="center"/>
    </xf>
    <xf numFmtId="0" fontId="21" fillId="0" borderId="23" xfId="71" applyFont="1" applyAlignment="1">
      <alignment horizontal="center" vertical="center"/>
    </xf>
    <xf numFmtId="0" fontId="165" fillId="0" borderId="23" xfId="72" applyFont="1" applyAlignment="1">
      <alignment horizontal="left" vertical="center" wrapText="1"/>
    </xf>
    <xf numFmtId="0" fontId="165" fillId="0" borderId="23" xfId="78" applyFont="1" applyAlignment="1">
      <alignment horizontal="center" vertical="center" wrapText="1"/>
    </xf>
    <xf numFmtId="0" fontId="165" fillId="0" borderId="34" xfId="78" applyFont="1" applyBorder="1" applyAlignment="1">
      <alignment horizontal="left" vertical="center" wrapText="1"/>
    </xf>
    <xf numFmtId="0" fontId="165" fillId="0" borderId="35" xfId="78" applyFont="1" applyBorder="1" applyAlignment="1">
      <alignment horizontal="left" vertical="center" wrapText="1"/>
    </xf>
    <xf numFmtId="0" fontId="165" fillId="0" borderId="39" xfId="78" applyFont="1" applyBorder="1" applyAlignment="1">
      <alignment horizontal="left" vertical="center" wrapText="1"/>
    </xf>
    <xf numFmtId="0" fontId="165" fillId="0" borderId="40" xfId="78" applyFont="1" applyBorder="1" applyAlignment="1">
      <alignment horizontal="left" vertical="center" wrapText="1"/>
    </xf>
    <xf numFmtId="0" fontId="165" fillId="25" borderId="32" xfId="78" applyFont="1" applyFill="1" applyBorder="1" applyAlignment="1">
      <alignment horizontal="center" vertical="center" wrapText="1"/>
    </xf>
    <xf numFmtId="0" fontId="165" fillId="15" borderId="32" xfId="78" applyFont="1" applyFill="1" applyBorder="1" applyAlignment="1">
      <alignment horizontal="center" vertical="center" wrapText="1"/>
    </xf>
    <xf numFmtId="0" fontId="165" fillId="25" borderId="32" xfId="78" applyFont="1" applyFill="1" applyBorder="1" applyAlignment="1">
      <alignment horizontal="center" vertical="center"/>
    </xf>
    <xf numFmtId="0" fontId="19" fillId="0" borderId="23" xfId="71" applyFont="1" applyAlignment="1">
      <alignment horizontal="center"/>
    </xf>
    <xf numFmtId="0" fontId="165" fillId="15" borderId="32" xfId="79" applyFont="1" applyFill="1" applyBorder="1" applyAlignment="1">
      <alignment horizontal="center" vertical="center" wrapText="1"/>
    </xf>
    <xf numFmtId="0" fontId="165" fillId="25" borderId="44" xfId="78" applyFont="1" applyFill="1" applyBorder="1" applyAlignment="1">
      <alignment horizontal="center" vertical="center"/>
    </xf>
    <xf numFmtId="0" fontId="165" fillId="25" borderId="45" xfId="78" applyFont="1" applyFill="1" applyBorder="1" applyAlignment="1">
      <alignment horizontal="center" vertical="center"/>
    </xf>
    <xf numFmtId="0" fontId="165" fillId="25" borderId="43" xfId="78" applyFont="1" applyFill="1" applyBorder="1" applyAlignment="1">
      <alignment horizontal="center" vertical="center"/>
    </xf>
    <xf numFmtId="0" fontId="19" fillId="0" borderId="35" xfId="78" applyFont="1" applyBorder="1" applyAlignment="1">
      <alignment horizontal="left" vertical="center" wrapText="1"/>
    </xf>
    <xf numFmtId="0" fontId="19" fillId="0" borderId="23" xfId="78" applyFont="1" applyAlignment="1">
      <alignment horizontal="left" vertical="center" wrapText="1"/>
    </xf>
    <xf numFmtId="0" fontId="19" fillId="0" borderId="23" xfId="71" applyFont="1" applyAlignment="1">
      <alignment horizontal="center" vertical="center" wrapText="1"/>
    </xf>
    <xf numFmtId="0" fontId="21" fillId="0" borderId="23" xfId="71" applyFont="1" applyAlignment="1">
      <alignment horizontal="center" vertical="center" wrapText="1"/>
    </xf>
    <xf numFmtId="0" fontId="165" fillId="0" borderId="23" xfId="78" applyFont="1" applyAlignment="1">
      <alignment horizontal="left" vertical="center" wrapText="1"/>
    </xf>
    <xf numFmtId="0" fontId="34" fillId="15" borderId="32" xfId="79" applyFont="1" applyFill="1" applyBorder="1" applyAlignment="1">
      <alignment horizontal="center" vertical="center" wrapText="1"/>
    </xf>
    <xf numFmtId="0" fontId="39" fillId="25" borderId="32" xfId="78" applyFont="1" applyFill="1" applyBorder="1" applyAlignment="1">
      <alignment horizontal="center" vertical="center"/>
    </xf>
    <xf numFmtId="0" fontId="34" fillId="0" borderId="35" xfId="78" applyFont="1" applyBorder="1" applyAlignment="1">
      <alignment horizontal="left" vertical="center" wrapText="1"/>
    </xf>
    <xf numFmtId="0" fontId="21" fillId="0" borderId="23" xfId="78" applyFont="1" applyAlignment="1">
      <alignment horizontal="left" vertical="center" wrapText="1"/>
    </xf>
    <xf numFmtId="0" fontId="39" fillId="25" borderId="32" xfId="78" applyFont="1" applyFill="1" applyBorder="1" applyAlignment="1">
      <alignment horizontal="center" vertical="center" wrapText="1"/>
    </xf>
    <xf numFmtId="0" fontId="107" fillId="25" borderId="32" xfId="71" applyFont="1" applyFill="1" applyBorder="1" applyAlignment="1">
      <alignment horizontal="center" vertical="center" wrapText="1"/>
    </xf>
    <xf numFmtId="0" fontId="34" fillId="0" borderId="23" xfId="78" applyFont="1" applyAlignment="1">
      <alignment horizontal="center" vertical="center" wrapText="1"/>
    </xf>
    <xf numFmtId="0" fontId="39" fillId="0" borderId="34" xfId="78" applyFont="1" applyBorder="1" applyAlignment="1">
      <alignment horizontal="left" vertical="center" wrapText="1"/>
    </xf>
    <xf numFmtId="0" fontId="39" fillId="0" borderId="35" xfId="78" applyFont="1" applyBorder="1" applyAlignment="1">
      <alignment horizontal="left" vertical="center" wrapText="1"/>
    </xf>
    <xf numFmtId="0" fontId="39" fillId="0" borderId="39" xfId="78" applyFont="1" applyBorder="1" applyAlignment="1">
      <alignment horizontal="left" vertical="center" wrapText="1"/>
    </xf>
    <xf numFmtId="0" fontId="39" fillId="0" borderId="40" xfId="78" applyFont="1" applyBorder="1" applyAlignment="1">
      <alignment horizontal="left" vertical="center" wrapText="1"/>
    </xf>
    <xf numFmtId="0" fontId="39" fillId="15" borderId="32" xfId="78" applyFont="1" applyFill="1" applyBorder="1" applyAlignment="1">
      <alignment horizontal="center" vertical="center" wrapText="1"/>
    </xf>
    <xf numFmtId="0" fontId="26" fillId="0" borderId="35" xfId="78" applyFont="1" applyBorder="1" applyAlignment="1">
      <alignment horizontal="left" vertical="center" wrapText="1"/>
    </xf>
    <xf numFmtId="0" fontId="19" fillId="15" borderId="32" xfId="73" applyFont="1" applyFill="1" applyBorder="1" applyAlignment="1">
      <alignment horizontal="center" vertical="center" wrapText="1"/>
    </xf>
    <xf numFmtId="0" fontId="19" fillId="25" borderId="32" xfId="72" applyFont="1" applyFill="1" applyBorder="1" applyAlignment="1">
      <alignment horizontal="center" vertical="center"/>
    </xf>
    <xf numFmtId="0" fontId="19" fillId="25" borderId="44" xfId="82" applyFont="1" applyFill="1" applyBorder="1" applyAlignment="1">
      <alignment horizontal="center" vertical="center"/>
    </xf>
    <xf numFmtId="0" fontId="19" fillId="25" borderId="45" xfId="82" applyFont="1" applyFill="1" applyBorder="1" applyAlignment="1">
      <alignment horizontal="center" vertical="center"/>
    </xf>
    <xf numFmtId="0" fontId="19" fillId="25" borderId="43" xfId="82" applyFont="1" applyFill="1" applyBorder="1" applyAlignment="1">
      <alignment horizontal="center" vertical="center"/>
    </xf>
    <xf numFmtId="0" fontId="19" fillId="0" borderId="35" xfId="72" applyFont="1" applyBorder="1" applyAlignment="1">
      <alignment horizontal="left" vertical="center" wrapText="1"/>
    </xf>
    <xf numFmtId="0" fontId="19" fillId="0" borderId="23" xfId="72" applyFont="1" applyAlignment="1">
      <alignment horizontal="left" vertical="center" wrapText="1"/>
    </xf>
    <xf numFmtId="0" fontId="19" fillId="0" borderId="23" xfId="71" applyFont="1" applyAlignment="1">
      <alignment horizontal="center" vertical="center"/>
    </xf>
    <xf numFmtId="0" fontId="192" fillId="25" borderId="32" xfId="71" applyFont="1" applyFill="1" applyBorder="1" applyAlignment="1">
      <alignment horizontal="center" vertical="center" wrapText="1"/>
    </xf>
    <xf numFmtId="0" fontId="19" fillId="0" borderId="23" xfId="72" applyFont="1" applyAlignment="1">
      <alignment horizontal="center" vertical="center" wrapText="1"/>
    </xf>
    <xf numFmtId="0" fontId="19" fillId="0" borderId="34" xfId="72" applyFont="1" applyBorder="1" applyAlignment="1">
      <alignment horizontal="left" vertical="center" wrapText="1"/>
    </xf>
    <xf numFmtId="0" fontId="19" fillId="0" borderId="39" xfId="72" applyFont="1" applyBorder="1" applyAlignment="1">
      <alignment horizontal="left" vertical="center" wrapText="1"/>
    </xf>
    <xf numFmtId="0" fontId="19" fillId="0" borderId="40" xfId="72" applyFont="1" applyBorder="1" applyAlignment="1">
      <alignment horizontal="left" vertical="center" wrapText="1"/>
    </xf>
    <xf numFmtId="0" fontId="19" fillId="25" borderId="32" xfId="72" applyFont="1" applyFill="1" applyBorder="1" applyAlignment="1">
      <alignment horizontal="center" vertical="center" wrapText="1"/>
    </xf>
    <xf numFmtId="0" fontId="19" fillId="15" borderId="32" xfId="72" applyFont="1" applyFill="1" applyBorder="1" applyAlignment="1">
      <alignment horizontal="center" vertical="center" wrapText="1"/>
    </xf>
    <xf numFmtId="0" fontId="19" fillId="0" borderId="23" xfId="16" applyFont="1" applyAlignment="1">
      <alignment horizontal="center" vertical="center"/>
    </xf>
    <xf numFmtId="0" fontId="19" fillId="25" borderId="32" xfId="83" applyFont="1" applyFill="1" applyBorder="1" applyAlignment="1">
      <alignment horizontal="center" vertical="center" wrapText="1"/>
    </xf>
    <xf numFmtId="0" fontId="19" fillId="15" borderId="41" xfId="82" applyFont="1" applyFill="1" applyBorder="1" applyAlignment="1">
      <alignment horizontal="center" vertical="center"/>
    </xf>
    <xf numFmtId="0" fontId="19" fillId="15" borderId="37" xfId="82" applyFont="1" applyFill="1" applyBorder="1" applyAlignment="1">
      <alignment horizontal="center" vertical="center"/>
    </xf>
    <xf numFmtId="0" fontId="19" fillId="15" borderId="38" xfId="82" applyFont="1" applyFill="1" applyBorder="1" applyAlignment="1">
      <alignment horizontal="center" vertical="center"/>
    </xf>
    <xf numFmtId="0" fontId="19" fillId="0" borderId="23" xfId="82" applyFont="1" applyAlignment="1">
      <alignment horizontal="left" vertical="center" wrapText="1"/>
    </xf>
    <xf numFmtId="0" fontId="198" fillId="25" borderId="32" xfId="16" applyFont="1" applyFill="1" applyBorder="1" applyAlignment="1">
      <alignment horizontal="center" vertical="center" wrapText="1"/>
    </xf>
    <xf numFmtId="0" fontId="19" fillId="0" borderId="23" xfId="82" applyFont="1" applyAlignment="1">
      <alignment horizontal="center" vertical="center" wrapText="1"/>
    </xf>
    <xf numFmtId="0" fontId="19" fillId="0" borderId="34" xfId="82" applyFont="1" applyBorder="1" applyAlignment="1">
      <alignment horizontal="left" vertical="center" wrapText="1"/>
    </xf>
    <xf numFmtId="0" fontId="19" fillId="0" borderId="35" xfId="82" applyFont="1" applyBorder="1" applyAlignment="1">
      <alignment horizontal="left" vertical="center" wrapText="1"/>
    </xf>
    <xf numFmtId="0" fontId="19" fillId="0" borderId="39" xfId="82" applyFont="1" applyBorder="1" applyAlignment="1">
      <alignment horizontal="left" vertical="center" wrapText="1"/>
    </xf>
    <xf numFmtId="0" fontId="19" fillId="0" borderId="40" xfId="82" applyFont="1" applyBorder="1" applyAlignment="1">
      <alignment horizontal="left" vertical="center" wrapText="1"/>
    </xf>
    <xf numFmtId="0" fontId="19" fillId="25" borderId="32" xfId="82" applyFont="1" applyFill="1" applyBorder="1" applyAlignment="1">
      <alignment horizontal="center" vertical="center" wrapText="1"/>
    </xf>
    <xf numFmtId="0" fontId="19" fillId="15" borderId="34" xfId="82" applyFont="1" applyFill="1" applyBorder="1" applyAlignment="1">
      <alignment horizontal="left" vertical="center"/>
    </xf>
    <xf numFmtId="0" fontId="19" fillId="15" borderId="35" xfId="82" applyFont="1" applyFill="1" applyBorder="1" applyAlignment="1">
      <alignment horizontal="left" vertical="center"/>
    </xf>
    <xf numFmtId="0" fontId="19" fillId="25" borderId="44" xfId="82" applyFont="1" applyFill="1" applyBorder="1" applyAlignment="1">
      <alignment horizontal="center" vertical="center" wrapText="1"/>
    </xf>
    <xf numFmtId="0" fontId="19" fillId="25" borderId="45" xfId="82" applyFont="1" applyFill="1" applyBorder="1" applyAlignment="1">
      <alignment horizontal="center" vertical="center" wrapText="1"/>
    </xf>
    <xf numFmtId="0" fontId="19" fillId="25" borderId="43" xfId="82" applyFont="1" applyFill="1" applyBorder="1" applyAlignment="1">
      <alignment horizontal="center" vertical="center" wrapText="1"/>
    </xf>
    <xf numFmtId="0" fontId="19" fillId="0" borderId="71" xfId="72" applyFont="1" applyBorder="1" applyAlignment="1">
      <alignment horizontal="center" vertical="center" wrapText="1"/>
    </xf>
    <xf numFmtId="0" fontId="19" fillId="0" borderId="68" xfId="72" applyFont="1" applyBorder="1" applyAlignment="1">
      <alignment horizontal="center" vertical="center" wrapText="1"/>
    </xf>
    <xf numFmtId="0" fontId="19" fillId="0" borderId="72" xfId="72" applyFont="1" applyBorder="1" applyAlignment="1">
      <alignment horizontal="center" vertical="center" wrapText="1"/>
    </xf>
    <xf numFmtId="0" fontId="19" fillId="15" borderId="32" xfId="68" applyFont="1" applyFill="1" applyBorder="1" applyAlignment="1">
      <alignment horizontal="center" vertical="center"/>
    </xf>
    <xf numFmtId="0" fontId="19" fillId="25" borderId="42" xfId="72" applyFont="1" applyFill="1" applyBorder="1" applyAlignment="1">
      <alignment horizontal="center" vertical="center" wrapText="1"/>
    </xf>
    <xf numFmtId="0" fontId="192" fillId="25" borderId="54" xfId="71" applyFont="1" applyFill="1" applyBorder="1" applyAlignment="1">
      <alignment horizontal="center" vertical="center" wrapText="1"/>
    </xf>
    <xf numFmtId="0" fontId="19" fillId="0" borderId="23" xfId="71" applyFont="1" applyAlignment="1">
      <alignment horizontal="left" vertical="center"/>
    </xf>
    <xf numFmtId="0" fontId="196" fillId="0" borderId="78" xfId="72" applyFont="1" applyBorder="1" applyAlignment="1">
      <alignment horizontal="left" vertical="center" wrapText="1"/>
    </xf>
    <xf numFmtId="0" fontId="196" fillId="0" borderId="35" xfId="72" applyFont="1" applyBorder="1" applyAlignment="1">
      <alignment horizontal="left" vertical="center" wrapText="1"/>
    </xf>
    <xf numFmtId="0" fontId="19" fillId="0" borderId="60" xfId="72" applyFont="1" applyBorder="1" applyAlignment="1">
      <alignment horizontal="left" vertical="center" wrapText="1"/>
    </xf>
    <xf numFmtId="0" fontId="19" fillId="0" borderId="48" xfId="71" applyFont="1" applyBorder="1" applyAlignment="1">
      <alignment horizontal="center" vertical="center"/>
    </xf>
    <xf numFmtId="0" fontId="165" fillId="0" borderId="71" xfId="72" applyFont="1" applyBorder="1" applyAlignment="1">
      <alignment horizontal="center" vertical="center" wrapText="1"/>
    </xf>
    <xf numFmtId="0" fontId="165" fillId="0" borderId="68" xfId="72" applyFont="1" applyBorder="1" applyAlignment="1">
      <alignment horizontal="center" vertical="center" wrapText="1"/>
    </xf>
    <xf numFmtId="0" fontId="165" fillId="0" borderId="72" xfId="72" applyFont="1" applyBorder="1" applyAlignment="1">
      <alignment horizontal="center" vertical="center" wrapText="1"/>
    </xf>
    <xf numFmtId="0" fontId="165" fillId="15" borderId="32" xfId="68" applyFont="1" applyFill="1" applyBorder="1" applyAlignment="1">
      <alignment horizontal="center" vertical="center"/>
    </xf>
    <xf numFmtId="0" fontId="165" fillId="25" borderId="42" xfId="72" applyFont="1" applyFill="1" applyBorder="1" applyAlignment="1">
      <alignment horizontal="center" vertical="center" wrapText="1"/>
    </xf>
    <xf numFmtId="0" fontId="171" fillId="25" borderId="54" xfId="71" applyFont="1" applyFill="1" applyBorder="1" applyAlignment="1">
      <alignment horizontal="center" vertical="center" wrapText="1"/>
    </xf>
    <xf numFmtId="0" fontId="194" fillId="0" borderId="78" xfId="72" applyFont="1" applyBorder="1" applyAlignment="1">
      <alignment horizontal="left" vertical="center" wrapText="1"/>
    </xf>
    <xf numFmtId="0" fontId="194" fillId="0" borderId="35" xfId="72" applyFont="1" applyBorder="1" applyAlignment="1">
      <alignment horizontal="left" vertical="center" wrapText="1"/>
    </xf>
    <xf numFmtId="0" fontId="165" fillId="0" borderId="60" xfId="72" applyFont="1" applyBorder="1" applyAlignment="1">
      <alignment horizontal="left" vertical="center" wrapText="1"/>
    </xf>
    <xf numFmtId="0" fontId="21" fillId="0" borderId="48" xfId="71" applyFont="1" applyBorder="1" applyAlignment="1">
      <alignment horizontal="center" vertical="center"/>
    </xf>
    <xf numFmtId="0" fontId="34" fillId="0" borderId="23" xfId="72" applyFont="1" applyAlignment="1">
      <alignment horizontal="center" vertical="center" wrapText="1"/>
    </xf>
    <xf numFmtId="0" fontId="39" fillId="0" borderId="34" xfId="72" applyFont="1" applyBorder="1" applyAlignment="1">
      <alignment horizontal="left" vertical="center" wrapText="1"/>
    </xf>
    <xf numFmtId="0" fontId="39" fillId="0" borderId="35" xfId="72" applyFont="1" applyBorder="1" applyAlignment="1">
      <alignment horizontal="left" vertical="center" wrapText="1"/>
    </xf>
    <xf numFmtId="0" fontId="39" fillId="0" borderId="39" xfId="72" applyFont="1" applyBorder="1" applyAlignment="1">
      <alignment horizontal="left" vertical="center" wrapText="1"/>
    </xf>
    <xf numFmtId="0" fontId="39" fillId="0" borderId="40" xfId="72" applyFont="1" applyBorder="1" applyAlignment="1">
      <alignment horizontal="left" vertical="center" wrapText="1"/>
    </xf>
    <xf numFmtId="0" fontId="39" fillId="25" borderId="32" xfId="72" applyFont="1" applyFill="1" applyBorder="1" applyAlignment="1">
      <alignment horizontal="center" vertical="center" wrapText="1"/>
    </xf>
    <xf numFmtId="0" fontId="39" fillId="15" borderId="32" xfId="72" applyFont="1" applyFill="1" applyBorder="1" applyAlignment="1">
      <alignment horizontal="center" vertical="center" wrapText="1"/>
    </xf>
    <xf numFmtId="0" fontId="39" fillId="25" borderId="32" xfId="72" applyFont="1" applyFill="1" applyBorder="1" applyAlignment="1">
      <alignment horizontal="center" vertical="center"/>
    </xf>
    <xf numFmtId="0" fontId="34" fillId="15" borderId="32" xfId="73" applyFont="1" applyFill="1" applyBorder="1" applyAlignment="1">
      <alignment horizontal="center" vertical="center" wrapText="1"/>
    </xf>
    <xf numFmtId="0" fontId="21" fillId="0" borderId="23" xfId="72" applyFont="1" applyAlignment="1">
      <alignment horizontal="left" vertical="center" wrapText="1"/>
    </xf>
    <xf numFmtId="0" fontId="165" fillId="0" borderId="71" xfId="68" applyFont="1" applyBorder="1" applyAlignment="1">
      <alignment horizontal="center" vertical="center" wrapText="1"/>
    </xf>
    <xf numFmtId="0" fontId="165" fillId="0" borderId="68" xfId="68" applyFont="1" applyBorder="1" applyAlignment="1">
      <alignment horizontal="center" vertical="center" wrapText="1"/>
    </xf>
    <xf numFmtId="0" fontId="165" fillId="0" borderId="72" xfId="68" applyFont="1" applyBorder="1" applyAlignment="1">
      <alignment horizontal="center" vertical="center" wrapText="1"/>
    </xf>
    <xf numFmtId="0" fontId="165" fillId="0" borderId="73" xfId="68" applyFont="1" applyBorder="1" applyAlignment="1">
      <alignment horizontal="center" vertical="center" wrapText="1"/>
    </xf>
    <xf numFmtId="0" fontId="165" fillId="0" borderId="40" xfId="68" applyFont="1" applyBorder="1" applyAlignment="1">
      <alignment horizontal="center" vertical="center" wrapText="1"/>
    </xf>
    <xf numFmtId="0" fontId="165" fillId="0" borderId="74" xfId="68" applyFont="1" applyBorder="1" applyAlignment="1">
      <alignment horizontal="center" vertical="center" wrapText="1"/>
    </xf>
    <xf numFmtId="0" fontId="165" fillId="0" borderId="34" xfId="68" applyFont="1" applyBorder="1" applyAlignment="1">
      <alignment horizontal="left" vertical="center" wrapText="1"/>
    </xf>
    <xf numFmtId="0" fontId="165" fillId="0" borderId="35" xfId="68" applyFont="1" applyBorder="1" applyAlignment="1">
      <alignment horizontal="left" vertical="center" wrapText="1"/>
    </xf>
    <xf numFmtId="0" fontId="165" fillId="0" borderId="39" xfId="68" applyFont="1" applyBorder="1" applyAlignment="1">
      <alignment horizontal="left" vertical="center" wrapText="1"/>
    </xf>
    <xf numFmtId="0" fontId="165" fillId="0" borderId="40" xfId="68" applyFont="1" applyBorder="1" applyAlignment="1">
      <alignment horizontal="left" vertical="center" wrapText="1"/>
    </xf>
    <xf numFmtId="0" fontId="165" fillId="25" borderId="32" xfId="68" applyFont="1" applyFill="1" applyBorder="1" applyAlignment="1">
      <alignment horizontal="center" vertical="center" wrapText="1"/>
    </xf>
    <xf numFmtId="0" fontId="165" fillId="25" borderId="32" xfId="68" applyFont="1" applyFill="1" applyBorder="1" applyAlignment="1">
      <alignment horizontal="center" vertical="center"/>
    </xf>
    <xf numFmtId="0" fontId="165" fillId="25" borderId="42" xfId="68" applyFont="1" applyFill="1" applyBorder="1" applyAlignment="1">
      <alignment horizontal="center" vertical="center" wrapText="1"/>
    </xf>
    <xf numFmtId="0" fontId="134" fillId="25" borderId="54" xfId="16" applyFont="1" applyFill="1" applyBorder="1" applyAlignment="1">
      <alignment horizontal="center" vertical="center" wrapText="1"/>
    </xf>
    <xf numFmtId="0" fontId="134" fillId="25" borderId="32" xfId="16" applyFont="1" applyFill="1" applyBorder="1" applyAlignment="1">
      <alignment horizontal="center" vertical="center" wrapText="1"/>
    </xf>
    <xf numFmtId="0" fontId="165" fillId="0" borderId="23" xfId="16" applyFont="1" applyAlignment="1">
      <alignment horizontal="center" vertical="center"/>
    </xf>
    <xf numFmtId="0" fontId="21" fillId="0" borderId="23" xfId="16" applyFont="1" applyAlignment="1">
      <alignment horizontal="left" vertical="center"/>
    </xf>
    <xf numFmtId="0" fontId="21" fillId="0" borderId="23" xfId="16" applyFont="1" applyAlignment="1">
      <alignment horizontal="right" vertical="center"/>
    </xf>
    <xf numFmtId="0" fontId="21" fillId="0" borderId="23" xfId="16" applyFont="1" applyAlignment="1">
      <alignment horizontal="center" vertical="center"/>
    </xf>
    <xf numFmtId="0" fontId="166" fillId="0" borderId="78" xfId="68" applyFont="1" applyBorder="1" applyAlignment="1">
      <alignment horizontal="left" vertical="center" wrapText="1"/>
    </xf>
    <xf numFmtId="0" fontId="166" fillId="0" borderId="35" xfId="68" applyFont="1" applyBorder="1" applyAlignment="1">
      <alignment horizontal="left" vertical="center" wrapText="1"/>
    </xf>
    <xf numFmtId="0" fontId="165" fillId="0" borderId="60" xfId="68" applyFont="1" applyBorder="1" applyAlignment="1">
      <alignment horizontal="left" vertical="center" wrapText="1"/>
    </xf>
    <xf numFmtId="0" fontId="165" fillId="0" borderId="23" xfId="68" applyFont="1" applyAlignment="1">
      <alignment horizontal="left" vertical="center" wrapText="1"/>
    </xf>
    <xf numFmtId="0" fontId="165" fillId="25" borderId="32" xfId="69" applyFont="1" applyFill="1" applyBorder="1" applyAlignment="1">
      <alignment horizontal="center" vertical="center" wrapText="1"/>
    </xf>
    <xf numFmtId="0" fontId="21" fillId="0" borderId="23" xfId="16" applyFont="1" applyAlignment="1">
      <alignment horizontal="right"/>
    </xf>
    <xf numFmtId="0" fontId="21" fillId="0" borderId="23" xfId="16" applyFont="1" applyAlignment="1">
      <alignment horizontal="center"/>
    </xf>
    <xf numFmtId="0" fontId="21" fillId="25" borderId="32" xfId="78" applyFont="1" applyFill="1" applyBorder="1" applyAlignment="1">
      <alignment horizontal="center" vertical="center" wrapText="1"/>
    </xf>
    <xf numFmtId="0" fontId="21" fillId="25" borderId="32" xfId="78" applyFont="1" applyFill="1" applyBorder="1" applyAlignment="1">
      <alignment horizontal="center" vertical="center"/>
    </xf>
    <xf numFmtId="0" fontId="105" fillId="25" borderId="32" xfId="71" applyFont="1" applyFill="1" applyBorder="1" applyAlignment="1">
      <alignment horizontal="center" vertical="center" wrapText="1"/>
    </xf>
    <xf numFmtId="0" fontId="21" fillId="15" borderId="32" xfId="79" applyFont="1" applyFill="1" applyBorder="1" applyAlignment="1">
      <alignment horizontal="center" vertical="center" wrapText="1"/>
    </xf>
    <xf numFmtId="0" fontId="21" fillId="0" borderId="23" xfId="78" applyFont="1" applyAlignment="1">
      <alignment horizontal="center" vertical="center" wrapText="1"/>
    </xf>
    <xf numFmtId="0" fontId="21" fillId="0" borderId="34" xfId="78" applyFont="1" applyBorder="1" applyAlignment="1">
      <alignment horizontal="left" vertical="center" wrapText="1"/>
    </xf>
    <xf numFmtId="0" fontId="21" fillId="0" borderId="35" xfId="78" applyFont="1" applyBorder="1" applyAlignment="1">
      <alignment horizontal="left" vertical="center" wrapText="1"/>
    </xf>
    <xf numFmtId="0" fontId="21" fillId="0" borderId="39" xfId="78" applyFont="1" applyBorder="1" applyAlignment="1">
      <alignment horizontal="left" vertical="center" wrapText="1"/>
    </xf>
    <xf numFmtId="0" fontId="21" fillId="0" borderId="40" xfId="78" applyFont="1" applyBorder="1" applyAlignment="1">
      <alignment horizontal="left" vertical="center" wrapText="1"/>
    </xf>
    <xf numFmtId="0" fontId="21" fillId="15" borderId="32" xfId="78" applyFont="1" applyFill="1" applyBorder="1" applyAlignment="1">
      <alignment horizontal="center" vertical="center" wrapText="1"/>
    </xf>
    <xf numFmtId="0" fontId="21" fillId="0" borderId="23" xfId="71" applyFont="1" applyAlignment="1">
      <alignment horizontal="center"/>
    </xf>
    <xf numFmtId="0" fontId="35" fillId="0" borderId="23" xfId="51" applyFont="1" applyAlignment="1">
      <alignment horizontal="center" vertical="center"/>
    </xf>
    <xf numFmtId="0" fontId="34" fillId="0" borderId="23" xfId="51" applyFont="1" applyAlignment="1">
      <alignment horizontal="center"/>
    </xf>
    <xf numFmtId="0" fontId="34" fillId="20" borderId="51" xfId="0" applyFont="1" applyFill="1" applyBorder="1" applyAlignment="1">
      <alignment horizontal="center" vertical="center" wrapText="1"/>
    </xf>
    <xf numFmtId="0" fontId="34" fillId="20" borderId="52" xfId="0" applyFont="1" applyFill="1" applyBorder="1" applyAlignment="1">
      <alignment horizontal="center" vertical="center" wrapText="1"/>
    </xf>
    <xf numFmtId="0" fontId="34" fillId="20" borderId="53" xfId="0" applyFont="1" applyFill="1" applyBorder="1" applyAlignment="1">
      <alignment horizontal="center" vertical="center" wrapText="1"/>
    </xf>
    <xf numFmtId="0" fontId="34" fillId="20" borderId="54" xfId="0" applyFont="1" applyFill="1" applyBorder="1" applyAlignment="1">
      <alignment horizontal="center" vertical="center" wrapText="1"/>
    </xf>
    <xf numFmtId="0" fontId="34" fillId="20" borderId="32" xfId="0" applyFont="1" applyFill="1" applyBorder="1" applyAlignment="1">
      <alignment horizontal="center" vertical="center" wrapText="1"/>
    </xf>
    <xf numFmtId="0" fontId="40" fillId="20" borderId="32" xfId="0" applyFont="1" applyFill="1" applyBorder="1" applyAlignment="1">
      <alignment horizontal="center" vertical="center" wrapText="1"/>
    </xf>
    <xf numFmtId="0" fontId="49" fillId="32" borderId="32" xfId="54" applyFont="1" applyFill="1" applyBorder="1" applyAlignment="1">
      <alignment horizontal="center" vertical="center" wrapText="1"/>
    </xf>
    <xf numFmtId="0" fontId="40" fillId="32" borderId="42" xfId="0" applyFont="1" applyFill="1" applyBorder="1" applyAlignment="1">
      <alignment horizontal="center" vertical="center" wrapText="1"/>
    </xf>
    <xf numFmtId="0" fontId="35" fillId="0" borderId="23" xfId="51" applyFont="1" applyAlignment="1">
      <alignment horizontal="center" wrapText="1"/>
    </xf>
    <xf numFmtId="0" fontId="105" fillId="0" borderId="23" xfId="53" applyFont="1" applyAlignment="1">
      <alignment horizontal="center" vertical="top"/>
    </xf>
    <xf numFmtId="0" fontId="34" fillId="15" borderId="44" xfId="51" applyFont="1" applyFill="1" applyBorder="1" applyAlignment="1">
      <alignment horizontal="center" vertical="center" wrapText="1"/>
    </xf>
    <xf numFmtId="0" fontId="34" fillId="15" borderId="43" xfId="51" applyFont="1" applyFill="1" applyBorder="1" applyAlignment="1">
      <alignment horizontal="center" vertical="center" wrapText="1"/>
    </xf>
    <xf numFmtId="0" fontId="107" fillId="15" borderId="44" xfId="53" applyFont="1" applyFill="1" applyBorder="1" applyAlignment="1">
      <alignment horizontal="center" vertical="center" wrapText="1"/>
    </xf>
    <xf numFmtId="0" fontId="107" fillId="15" borderId="43" xfId="53" applyFont="1" applyFill="1" applyBorder="1" applyAlignment="1">
      <alignment horizontal="center" vertical="center" wrapText="1"/>
    </xf>
    <xf numFmtId="0" fontId="107" fillId="15" borderId="32" xfId="53" applyFont="1" applyFill="1" applyBorder="1" applyAlignment="1">
      <alignment horizontal="center" vertical="center"/>
    </xf>
    <xf numFmtId="178" fontId="34" fillId="15" borderId="44" xfId="52" applyFont="1" applyFill="1" applyBorder="1" applyAlignment="1">
      <alignment horizontal="center" vertical="center" wrapText="1"/>
    </xf>
    <xf numFmtId="178" fontId="34" fillId="15" borderId="43" xfId="52" applyFont="1" applyFill="1" applyBorder="1" applyAlignment="1">
      <alignment horizontal="center" vertical="center" wrapText="1"/>
    </xf>
    <xf numFmtId="180" fontId="34" fillId="15" borderId="34" xfId="52" applyNumberFormat="1" applyFont="1" applyFill="1" applyBorder="1" applyAlignment="1">
      <alignment horizontal="center" vertical="center" wrapText="1"/>
    </xf>
    <xf numFmtId="180" fontId="34" fillId="15" borderId="39" xfId="52" applyNumberFormat="1" applyFont="1" applyFill="1" applyBorder="1" applyAlignment="1">
      <alignment horizontal="center" vertical="center" wrapText="1"/>
    </xf>
    <xf numFmtId="0" fontId="34" fillId="0" borderId="23" xfId="63" applyFont="1" applyAlignment="1">
      <alignment horizontal="center" vertical="center" wrapText="1"/>
    </xf>
    <xf numFmtId="0" fontId="39" fillId="0" borderId="34" xfId="63" applyFont="1" applyBorder="1" applyAlignment="1">
      <alignment horizontal="left" vertical="center" wrapText="1"/>
    </xf>
    <xf numFmtId="0" fontId="39" fillId="0" borderId="35" xfId="63" applyFont="1" applyBorder="1" applyAlignment="1">
      <alignment horizontal="left" vertical="center" wrapText="1"/>
    </xf>
    <xf numFmtId="0" fontId="39" fillId="0" borderId="39" xfId="63" applyFont="1" applyBorder="1" applyAlignment="1">
      <alignment horizontal="left" vertical="center" wrapText="1"/>
    </xf>
    <xf numFmtId="0" fontId="39" fillId="0" borderId="40" xfId="63" applyFont="1" applyBorder="1" applyAlignment="1">
      <alignment horizontal="left" vertical="center" wrapText="1"/>
    </xf>
    <xf numFmtId="0" fontId="39" fillId="25" borderId="32" xfId="63" applyFont="1" applyFill="1" applyBorder="1" applyAlignment="1">
      <alignment horizontal="center" vertical="center" wrapText="1"/>
    </xf>
    <xf numFmtId="0" fontId="39" fillId="25" borderId="32" xfId="63" applyFont="1" applyFill="1" applyBorder="1" applyAlignment="1">
      <alignment horizontal="center" vertical="center"/>
    </xf>
    <xf numFmtId="0" fontId="107" fillId="25" borderId="32" xfId="16" applyFont="1" applyFill="1" applyBorder="1" applyAlignment="1">
      <alignment horizontal="center" vertical="center" wrapText="1"/>
    </xf>
    <xf numFmtId="0" fontId="34" fillId="25" borderId="32" xfId="64" applyFont="1" applyFill="1" applyBorder="1" applyAlignment="1">
      <alignment horizontal="center" vertical="center" wrapText="1"/>
    </xf>
    <xf numFmtId="0" fontId="162" fillId="25" borderId="32" xfId="63" applyFont="1" applyFill="1" applyBorder="1" applyAlignment="1">
      <alignment horizontal="center" vertical="center"/>
    </xf>
    <xf numFmtId="0" fontId="35" fillId="0" borderId="32" xfId="63" quotePrefix="1" applyFont="1" applyBorder="1" applyAlignment="1">
      <alignment horizontal="left" vertical="top" wrapText="1"/>
    </xf>
    <xf numFmtId="0" fontId="39" fillId="0" borderId="23" xfId="63" applyFont="1" applyAlignment="1">
      <alignment horizontal="left" vertical="center" wrapText="1"/>
    </xf>
    <xf numFmtId="0" fontId="39" fillId="0" borderId="23" xfId="16" applyFont="1" applyAlignment="1">
      <alignment horizontal="center" vertical="center"/>
    </xf>
    <xf numFmtId="0" fontId="39" fillId="0" borderId="23" xfId="16" applyFont="1" applyAlignment="1">
      <alignment horizontal="center"/>
    </xf>
    <xf numFmtId="0" fontId="83" fillId="30" borderId="32" xfId="0" applyFont="1" applyFill="1" applyBorder="1" applyAlignment="1">
      <alignment horizontal="center" vertical="center" wrapText="1"/>
    </xf>
    <xf numFmtId="0" fontId="82" fillId="16" borderId="32" xfId="0" applyFont="1" applyFill="1" applyBorder="1" applyAlignment="1">
      <alignment wrapText="1"/>
    </xf>
    <xf numFmtId="0" fontId="83" fillId="28" borderId="32" xfId="0" applyFont="1" applyFill="1" applyBorder="1" applyAlignment="1">
      <alignment horizontal="center" vertical="center" wrapText="1"/>
    </xf>
    <xf numFmtId="0" fontId="83" fillId="18" borderId="32" xfId="0" applyFont="1" applyFill="1" applyBorder="1" applyAlignment="1">
      <alignment horizontal="center" vertical="center" wrapText="1"/>
    </xf>
    <xf numFmtId="0" fontId="82" fillId="15" borderId="32" xfId="0" applyFont="1" applyFill="1" applyBorder="1" applyAlignment="1">
      <alignment wrapText="1"/>
    </xf>
    <xf numFmtId="0" fontId="83" fillId="19" borderId="41" xfId="0" applyFont="1" applyFill="1" applyBorder="1" applyAlignment="1">
      <alignment horizontal="center" vertical="center" wrapText="1"/>
    </xf>
    <xf numFmtId="0" fontId="83" fillId="19" borderId="37" xfId="0" applyFont="1" applyFill="1" applyBorder="1" applyAlignment="1">
      <alignment horizontal="center" vertical="center" wrapText="1"/>
    </xf>
    <xf numFmtId="0" fontId="83" fillId="19" borderId="38" xfId="0" applyFont="1" applyFill="1" applyBorder="1" applyAlignment="1">
      <alignment horizontal="center" vertical="center" wrapText="1"/>
    </xf>
    <xf numFmtId="0" fontId="83" fillId="3" borderId="41" xfId="0" applyFont="1" applyFill="1" applyBorder="1" applyAlignment="1">
      <alignment horizontal="center" vertical="center" wrapText="1"/>
    </xf>
    <xf numFmtId="0" fontId="83" fillId="3" borderId="38" xfId="0" applyFont="1" applyFill="1" applyBorder="1" applyAlignment="1">
      <alignment horizontal="center" vertical="center" wrapText="1"/>
    </xf>
    <xf numFmtId="0" fontId="83" fillId="17" borderId="32" xfId="0" applyFont="1" applyFill="1" applyBorder="1" applyAlignment="1">
      <alignment horizontal="center" vertical="center" wrapText="1"/>
    </xf>
    <xf numFmtId="0" fontId="83" fillId="35" borderId="32" xfId="0" applyFont="1" applyFill="1" applyBorder="1" applyAlignment="1">
      <alignment horizontal="center" vertical="center" wrapText="1"/>
    </xf>
    <xf numFmtId="0" fontId="82" fillId="31" borderId="32" xfId="0" applyFont="1" applyFill="1" applyBorder="1" applyAlignment="1">
      <alignment wrapText="1"/>
    </xf>
    <xf numFmtId="0" fontId="107" fillId="27" borderId="32" xfId="34" applyFont="1" applyFill="1" applyBorder="1" applyAlignment="1">
      <alignment horizontal="center" vertical="center" wrapText="1"/>
    </xf>
    <xf numFmtId="0" fontId="83" fillId="27" borderId="32" xfId="0" applyFont="1" applyFill="1" applyBorder="1" applyAlignment="1">
      <alignment horizontal="center" vertical="center"/>
    </xf>
    <xf numFmtId="0" fontId="83" fillId="20" borderId="32" xfId="0" applyFont="1" applyFill="1" applyBorder="1" applyAlignment="1">
      <alignment horizontal="center" vertical="center" wrapText="1"/>
    </xf>
    <xf numFmtId="43" fontId="83" fillId="17" borderId="32" xfId="0" applyNumberFormat="1" applyFont="1" applyFill="1" applyBorder="1" applyAlignment="1">
      <alignment horizontal="center" vertical="center" wrapText="1"/>
    </xf>
    <xf numFmtId="0" fontId="83" fillId="16" borderId="32" xfId="0" applyFont="1" applyFill="1" applyBorder="1" applyAlignment="1">
      <alignment horizontal="center" vertical="center" wrapText="1"/>
    </xf>
    <xf numFmtId="0" fontId="83" fillId="15" borderId="32" xfId="0" applyFont="1" applyFill="1" applyBorder="1" applyAlignment="1">
      <alignment horizontal="center" vertical="center" wrapText="1"/>
    </xf>
    <xf numFmtId="0" fontId="82" fillId="15" borderId="32" xfId="0" applyFont="1" applyFill="1" applyBorder="1" applyAlignment="1">
      <alignment horizontal="center" vertical="center" wrapText="1"/>
    </xf>
    <xf numFmtId="0" fontId="83" fillId="0" borderId="32" xfId="0" applyFont="1" applyBorder="1" applyAlignment="1">
      <alignment horizontal="center" vertical="center" wrapText="1"/>
    </xf>
    <xf numFmtId="0" fontId="83" fillId="3" borderId="32" xfId="0" applyFont="1" applyFill="1" applyBorder="1" applyAlignment="1">
      <alignment horizontal="center" vertical="center" wrapText="1"/>
    </xf>
    <xf numFmtId="0" fontId="83" fillId="3" borderId="32" xfId="0" applyFont="1" applyFill="1" applyBorder="1" applyAlignment="1">
      <alignment vertical="center" wrapText="1"/>
    </xf>
    <xf numFmtId="0" fontId="83" fillId="20" borderId="44" xfId="0" applyFont="1" applyFill="1" applyBorder="1" applyAlignment="1">
      <alignment horizontal="center" vertical="center" wrapText="1"/>
    </xf>
    <xf numFmtId="0" fontId="83" fillId="20" borderId="43" xfId="0" applyFont="1" applyFill="1" applyBorder="1" applyAlignment="1">
      <alignment horizontal="center" vertical="center" wrapText="1"/>
    </xf>
    <xf numFmtId="0" fontId="82" fillId="0" borderId="32" xfId="0" applyFont="1" applyBorder="1" applyAlignment="1">
      <alignment wrapText="1"/>
    </xf>
    <xf numFmtId="0" fontId="34" fillId="37" borderId="70" xfId="0" applyFont="1" applyFill="1" applyBorder="1" applyAlignment="1">
      <alignment horizontal="center" vertical="center" wrapText="1"/>
    </xf>
    <xf numFmtId="0" fontId="34" fillId="37" borderId="23" xfId="0" applyFont="1" applyFill="1" applyBorder="1" applyAlignment="1">
      <alignment horizontal="center" vertical="center" wrapText="1"/>
    </xf>
    <xf numFmtId="0" fontId="34" fillId="37" borderId="39" xfId="0" applyFont="1" applyFill="1" applyBorder="1" applyAlignment="1">
      <alignment horizontal="center" vertical="center" wrapText="1"/>
    </xf>
    <xf numFmtId="0" fontId="34" fillId="37" borderId="40" xfId="0" applyFont="1" applyFill="1" applyBorder="1" applyAlignment="1">
      <alignment horizontal="center" vertical="center" wrapText="1"/>
    </xf>
    <xf numFmtId="0" fontId="36" fillId="18" borderId="32" xfId="0" applyFont="1" applyFill="1" applyBorder="1" applyAlignment="1">
      <alignment horizontal="center" vertical="center" wrapText="1"/>
    </xf>
    <xf numFmtId="0" fontId="57" fillId="15" borderId="32" xfId="0" applyFont="1" applyFill="1" applyBorder="1" applyAlignment="1">
      <alignment wrapText="1"/>
    </xf>
    <xf numFmtId="0" fontId="35" fillId="3" borderId="32" xfId="0" applyFont="1" applyFill="1" applyBorder="1" applyAlignment="1">
      <alignment horizontal="center" vertical="center" wrapText="1"/>
    </xf>
    <xf numFmtId="0" fontId="35" fillId="18" borderId="32" xfId="0" applyFont="1" applyFill="1" applyBorder="1" applyAlignment="1">
      <alignment horizontal="center" vertical="center" wrapText="1"/>
    </xf>
    <xf numFmtId="0" fontId="64" fillId="15" borderId="32" xfId="0" applyFont="1" applyFill="1" applyBorder="1" applyAlignment="1">
      <alignment wrapText="1"/>
    </xf>
    <xf numFmtId="0" fontId="35" fillId="19" borderId="32" xfId="0" applyFont="1" applyFill="1" applyBorder="1" applyAlignment="1">
      <alignment horizontal="center" vertical="center" wrapText="1"/>
    </xf>
    <xf numFmtId="0" fontId="36" fillId="19" borderId="32" xfId="0" applyFont="1" applyFill="1" applyBorder="1" applyAlignment="1">
      <alignment horizontal="center" vertical="center" wrapText="1"/>
    </xf>
    <xf numFmtId="0" fontId="57" fillId="20" borderId="32" xfId="0" applyFont="1" applyFill="1" applyBorder="1" applyAlignment="1">
      <alignment wrapText="1"/>
    </xf>
    <xf numFmtId="0" fontId="34" fillId="0" borderId="44" xfId="0" applyFont="1" applyBorder="1" applyAlignment="1">
      <alignment horizontal="center" vertical="center" wrapText="1"/>
    </xf>
    <xf numFmtId="0" fontId="34" fillId="0" borderId="45" xfId="0" applyFont="1" applyBorder="1" applyAlignment="1">
      <alignment horizontal="center" vertical="center" wrapText="1"/>
    </xf>
    <xf numFmtId="0" fontId="34" fillId="0" borderId="43" xfId="0" applyFont="1" applyBorder="1" applyAlignment="1">
      <alignment horizontal="center" vertical="center" wrapText="1"/>
    </xf>
    <xf numFmtId="0" fontId="34" fillId="0" borderId="34" xfId="0" applyFont="1" applyBorder="1" applyAlignment="1">
      <alignment horizontal="center" vertical="center" wrapText="1"/>
    </xf>
    <xf numFmtId="0" fontId="34" fillId="0" borderId="35" xfId="0" applyFont="1" applyBorder="1" applyAlignment="1">
      <alignment horizontal="center" vertical="center" wrapText="1"/>
    </xf>
    <xf numFmtId="0" fontId="34" fillId="0" borderId="36" xfId="0" applyFont="1" applyBorder="1" applyAlignment="1">
      <alignment horizontal="center" vertical="center" wrapText="1"/>
    </xf>
    <xf numFmtId="0" fontId="34" fillId="0" borderId="39" xfId="0" applyFont="1" applyBorder="1" applyAlignment="1">
      <alignment horizontal="center" vertical="center" wrapText="1"/>
    </xf>
    <xf numFmtId="0" fontId="34" fillId="0" borderId="40" xfId="0" applyFont="1" applyBorder="1" applyAlignment="1">
      <alignment horizontal="center" vertical="center" wrapText="1"/>
    </xf>
    <xf numFmtId="0" fontId="34" fillId="0" borderId="46" xfId="0" applyFont="1" applyBorder="1" applyAlignment="1">
      <alignment horizontal="center" vertical="center" wrapText="1"/>
    </xf>
    <xf numFmtId="0" fontId="34" fillId="25" borderId="41" xfId="0" applyFont="1" applyFill="1" applyBorder="1" applyAlignment="1">
      <alignment horizontal="center" vertical="center" wrapText="1"/>
    </xf>
    <xf numFmtId="0" fontId="34" fillId="25" borderId="38" xfId="0" applyFont="1" applyFill="1" applyBorder="1" applyAlignment="1">
      <alignment horizontal="center" vertical="center" wrapText="1"/>
    </xf>
    <xf numFmtId="0" fontId="40" fillId="27" borderId="41" xfId="0" applyFont="1" applyFill="1" applyBorder="1" applyAlignment="1">
      <alignment horizontal="center" vertical="center" wrapText="1"/>
    </xf>
    <xf numFmtId="0" fontId="40" fillId="27" borderId="38" xfId="0" applyFont="1" applyFill="1" applyBorder="1" applyAlignment="1">
      <alignment horizontal="center" vertical="center" wrapText="1"/>
    </xf>
    <xf numFmtId="0" fontId="101" fillId="0" borderId="23" xfId="47" applyFont="1" applyAlignment="1">
      <alignment horizontal="center"/>
    </xf>
    <xf numFmtId="0" fontId="38" fillId="26" borderId="51" xfId="16" applyFont="1" applyFill="1" applyBorder="1" applyAlignment="1">
      <alignment horizontal="center" vertical="center"/>
    </xf>
    <xf numFmtId="0" fontId="38" fillId="26" borderId="52" xfId="16" applyFont="1" applyFill="1" applyBorder="1" applyAlignment="1">
      <alignment horizontal="center" vertical="center"/>
    </xf>
    <xf numFmtId="0" fontId="38" fillId="26" borderId="53" xfId="16" applyFont="1" applyFill="1" applyBorder="1" applyAlignment="1">
      <alignment horizontal="center" vertical="center"/>
    </xf>
    <xf numFmtId="0" fontId="38" fillId="0" borderId="32" xfId="16" applyFont="1" applyBorder="1" applyAlignment="1">
      <alignment horizontal="center" vertical="center"/>
    </xf>
    <xf numFmtId="0" fontId="38" fillId="0" borderId="41" xfId="16" applyFont="1" applyBorder="1" applyAlignment="1">
      <alignment horizontal="center" vertical="center"/>
    </xf>
    <xf numFmtId="0" fontId="38" fillId="0" borderId="38" xfId="16" applyFont="1" applyBorder="1" applyAlignment="1">
      <alignment horizontal="center" vertical="center"/>
    </xf>
    <xf numFmtId="0" fontId="119" fillId="0" borderId="60" xfId="16" applyFont="1" applyBorder="1" applyAlignment="1">
      <alignment horizontal="left" vertical="center" wrapText="1"/>
    </xf>
    <xf numFmtId="0" fontId="119" fillId="0" borderId="23" xfId="16" applyFont="1" applyAlignment="1">
      <alignment horizontal="left" vertical="center" wrapText="1"/>
    </xf>
    <xf numFmtId="0" fontId="119" fillId="0" borderId="48" xfId="16" applyFont="1" applyBorder="1" applyAlignment="1">
      <alignment horizontal="left" vertical="center" wrapText="1"/>
    </xf>
    <xf numFmtId="0" fontId="107" fillId="24" borderId="32" xfId="59" applyFont="1" applyFill="1" applyBorder="1" applyAlignment="1">
      <alignment horizontal="center" vertical="center"/>
    </xf>
    <xf numFmtId="0" fontId="107" fillId="0" borderId="23" xfId="59" applyFont="1" applyAlignment="1">
      <alignment horizontal="center"/>
    </xf>
    <xf numFmtId="0" fontId="107" fillId="0" borderId="23" xfId="59" quotePrefix="1" applyFont="1" applyAlignment="1">
      <alignment horizontal="center" vertical="top"/>
    </xf>
    <xf numFmtId="182" fontId="147" fillId="0" borderId="23" xfId="60" applyNumberFormat="1" applyFont="1" applyAlignment="1">
      <alignment horizontal="center"/>
    </xf>
    <xf numFmtId="0" fontId="64" fillId="0" borderId="23" xfId="60" applyFont="1" applyAlignment="1">
      <alignment horizontal="center" vertical="center"/>
    </xf>
    <xf numFmtId="0" fontId="149" fillId="0" borderId="23" xfId="60" applyFont="1" applyAlignment="1">
      <alignment horizontal="left" vertical="center" wrapText="1"/>
    </xf>
    <xf numFmtId="0" fontId="64" fillId="0" borderId="23" xfId="60" applyFont="1" applyAlignment="1">
      <alignment horizontal="left" vertical="center" wrapText="1"/>
    </xf>
    <xf numFmtId="0" fontId="107" fillId="24" borderId="32" xfId="59" applyFont="1" applyFill="1" applyBorder="1" applyAlignment="1">
      <alignment horizontal="center" vertical="center" wrapText="1"/>
    </xf>
    <xf numFmtId="0" fontId="155" fillId="0" borderId="32" xfId="59" applyFont="1" applyBorder="1" applyAlignment="1">
      <alignment horizontal="left" vertical="center" wrapText="1"/>
    </xf>
    <xf numFmtId="0" fontId="111" fillId="24" borderId="32" xfId="59" applyFont="1" applyFill="1" applyBorder="1" applyAlignment="1">
      <alignment horizontal="center" vertical="center" wrapText="1"/>
    </xf>
    <xf numFmtId="0" fontId="64" fillId="0" borderId="35" xfId="59" applyFont="1" applyBorder="1" applyAlignment="1">
      <alignment horizontal="left" shrinkToFit="1"/>
    </xf>
    <xf numFmtId="0" fontId="149" fillId="0" borderId="23" xfId="59" applyFont="1" applyAlignment="1">
      <alignment horizontal="center" shrinkToFit="1"/>
    </xf>
    <xf numFmtId="0" fontId="107" fillId="0" borderId="23" xfId="59" applyFont="1" applyAlignment="1">
      <alignment horizontal="center" vertical="center" wrapText="1"/>
    </xf>
    <xf numFmtId="0" fontId="143" fillId="0" borderId="23" xfId="56" applyFont="1" applyAlignment="1">
      <alignment horizontal="center"/>
    </xf>
    <xf numFmtId="3" fontId="87" fillId="0" borderId="23" xfId="56" applyNumberFormat="1" applyFont="1" applyAlignment="1">
      <alignment vertical="center" wrapText="1"/>
    </xf>
    <xf numFmtId="3" fontId="128" fillId="0" borderId="41" xfId="56" applyNumberFormat="1" applyFont="1" applyBorder="1" applyAlignment="1">
      <alignment horizontal="center" vertical="center" wrapText="1"/>
    </xf>
    <xf numFmtId="3" fontId="128" fillId="0" borderId="37" xfId="56" applyNumberFormat="1" applyFont="1" applyBorder="1" applyAlignment="1">
      <alignment horizontal="center" vertical="center" wrapText="1"/>
    </xf>
    <xf numFmtId="3" fontId="128" fillId="0" borderId="38" xfId="56" applyNumberFormat="1" applyFont="1" applyBorder="1" applyAlignment="1">
      <alignment horizontal="center" vertical="center" wrapText="1"/>
    </xf>
    <xf numFmtId="3" fontId="128" fillId="0" borderId="44" xfId="56" applyNumberFormat="1" applyFont="1" applyBorder="1" applyAlignment="1">
      <alignment horizontal="center" vertical="center" wrapText="1"/>
    </xf>
    <xf numFmtId="3" fontId="128" fillId="0" borderId="32" xfId="56" quotePrefix="1" applyNumberFormat="1" applyFont="1" applyBorder="1" applyAlignment="1">
      <alignment horizontal="center" vertical="center" wrapText="1"/>
    </xf>
    <xf numFmtId="3" fontId="128" fillId="0" borderId="32" xfId="56" applyNumberFormat="1" applyFont="1" applyBorder="1" applyAlignment="1">
      <alignment horizontal="center" vertical="center" wrapText="1"/>
    </xf>
    <xf numFmtId="3" fontId="142" fillId="0" borderId="23" xfId="56" applyNumberFormat="1" applyFont="1" applyAlignment="1">
      <alignment horizontal="center" vertical="center" wrapText="1"/>
    </xf>
    <xf numFmtId="3" fontId="87" fillId="0" borderId="23" xfId="56" applyNumberFormat="1" applyFont="1" applyAlignment="1">
      <alignment horizontal="left" vertical="center" wrapText="1"/>
    </xf>
    <xf numFmtId="0" fontId="123" fillId="0" borderId="23" xfId="56" applyFont="1" applyAlignment="1">
      <alignment horizontal="center"/>
    </xf>
    <xf numFmtId="0" fontId="126" fillId="0" borderId="23" xfId="56" applyFont="1" applyAlignment="1">
      <alignment horizontal="center" vertical="center"/>
    </xf>
    <xf numFmtId="49" fontId="129" fillId="0" borderId="65" xfId="56" applyNumberFormat="1" applyFont="1" applyBorder="1" applyAlignment="1">
      <alignment horizontal="center" vertical="center" wrapText="1"/>
    </xf>
    <xf numFmtId="49" fontId="129" fillId="0" borderId="66" xfId="56" applyNumberFormat="1" applyFont="1" applyBorder="1" applyAlignment="1">
      <alignment horizontal="center" vertical="center" wrapText="1"/>
    </xf>
    <xf numFmtId="49" fontId="129" fillId="0" borderId="67" xfId="56" applyNumberFormat="1" applyFont="1" applyBorder="1" applyAlignment="1">
      <alignment horizontal="center" vertical="center" wrapText="1"/>
    </xf>
    <xf numFmtId="181" fontId="128" fillId="0" borderId="65" xfId="56" quotePrefix="1" applyNumberFormat="1" applyFont="1" applyBorder="1" applyAlignment="1">
      <alignment horizontal="center"/>
    </xf>
    <xf numFmtId="181" fontId="128" fillId="0" borderId="66" xfId="56" quotePrefix="1" applyNumberFormat="1" applyFont="1" applyBorder="1" applyAlignment="1">
      <alignment horizontal="center"/>
    </xf>
    <xf numFmtId="181" fontId="128" fillId="0" borderId="67" xfId="56" quotePrefix="1" applyNumberFormat="1" applyFont="1" applyBorder="1" applyAlignment="1">
      <alignment horizontal="center"/>
    </xf>
    <xf numFmtId="0" fontId="128" fillId="0" borderId="23" xfId="56" applyFont="1" applyAlignment="1">
      <alignment horizontal="left" wrapText="1"/>
    </xf>
    <xf numFmtId="0" fontId="128" fillId="0" borderId="23" xfId="56" applyFont="1" applyAlignment="1">
      <alignment horizontal="left"/>
    </xf>
    <xf numFmtId="0" fontId="87" fillId="0" borderId="62" xfId="56" quotePrefix="1" applyFont="1" applyBorder="1" applyAlignment="1">
      <alignment horizontal="center"/>
    </xf>
    <xf numFmtId="3" fontId="131" fillId="0" borderId="68" xfId="56" applyNumberFormat="1" applyFont="1" applyBorder="1" applyAlignment="1">
      <alignment horizontal="center" vertical="center" wrapText="1"/>
    </xf>
    <xf numFmtId="0" fontId="134" fillId="0" borderId="23" xfId="56" applyFont="1" applyAlignment="1">
      <alignment horizontal="center" vertical="center"/>
    </xf>
    <xf numFmtId="3" fontId="135" fillId="0" borderId="23" xfId="56" applyNumberFormat="1" applyFont="1" applyAlignment="1">
      <alignment horizontal="left" vertical="center" wrapText="1"/>
    </xf>
    <xf numFmtId="175" fontId="68" fillId="0" borderId="37" xfId="21" applyNumberFormat="1" applyFont="1" applyBorder="1" applyAlignment="1">
      <alignment horizontal="center" vertical="center" wrapText="1"/>
    </xf>
    <xf numFmtId="175" fontId="68" fillId="0" borderId="38" xfId="21" applyNumberFormat="1" applyFont="1" applyBorder="1" applyAlignment="1">
      <alignment horizontal="center" vertical="center" wrapText="1"/>
    </xf>
    <xf numFmtId="0" fontId="66" fillId="0" borderId="23" xfId="3" applyFont="1" applyAlignment="1">
      <alignment horizontal="center" vertical="center"/>
    </xf>
    <xf numFmtId="173" fontId="66" fillId="0" borderId="23" xfId="3" applyNumberFormat="1" applyFont="1" applyAlignment="1">
      <alignment horizontal="center" vertical="center"/>
    </xf>
    <xf numFmtId="174" fontId="66" fillId="0" borderId="23" xfId="3" applyNumberFormat="1" applyFont="1" applyAlignment="1">
      <alignment horizontal="center" vertical="center"/>
    </xf>
    <xf numFmtId="175" fontId="66" fillId="0" borderId="23" xfId="3" applyNumberFormat="1" applyFont="1" applyAlignment="1">
      <alignment horizontal="center" vertical="center"/>
    </xf>
    <xf numFmtId="0" fontId="68" fillId="0" borderId="23" xfId="3" applyFont="1" applyAlignment="1">
      <alignment horizontal="center" vertical="center" wrapText="1"/>
    </xf>
    <xf numFmtId="0" fontId="68" fillId="0" borderId="23" xfId="3" applyFont="1" applyAlignment="1">
      <alignment horizontal="center" vertical="center"/>
    </xf>
    <xf numFmtId="173" fontId="68" fillId="0" borderId="23" xfId="3" applyNumberFormat="1" applyFont="1" applyAlignment="1">
      <alignment horizontal="center" vertical="center"/>
    </xf>
    <xf numFmtId="174" fontId="68" fillId="0" borderId="23" xfId="3" applyNumberFormat="1" applyFont="1" applyAlignment="1">
      <alignment horizontal="center" vertical="center"/>
    </xf>
    <xf numFmtId="175" fontId="68" fillId="0" borderId="23" xfId="3" applyNumberFormat="1" applyFont="1" applyAlignment="1">
      <alignment horizontal="center" vertical="center"/>
    </xf>
    <xf numFmtId="0" fontId="68" fillId="0" borderId="33" xfId="3" applyFont="1" applyBorder="1" applyAlignment="1">
      <alignment horizontal="center" vertical="center" wrapText="1"/>
    </xf>
    <xf numFmtId="173" fontId="68" fillId="0" borderId="33" xfId="3" applyNumberFormat="1" applyFont="1" applyBorder="1" applyAlignment="1">
      <alignment horizontal="center" vertical="center" wrapText="1"/>
    </xf>
    <xf numFmtId="0" fontId="70" fillId="0" borderId="23" xfId="3" applyFont="1" applyAlignment="1">
      <alignment horizontal="center"/>
    </xf>
    <xf numFmtId="173" fontId="70" fillId="0" borderId="23" xfId="3" applyNumberFormat="1" applyFont="1" applyAlignment="1">
      <alignment horizontal="center"/>
    </xf>
    <xf numFmtId="174" fontId="70" fillId="0" borderId="23" xfId="3" applyNumberFormat="1" applyFont="1" applyAlignment="1">
      <alignment horizontal="center"/>
    </xf>
    <xf numFmtId="175" fontId="70" fillId="0" borderId="23" xfId="3" applyNumberFormat="1" applyFont="1" applyAlignment="1">
      <alignment horizontal="center"/>
    </xf>
    <xf numFmtId="0" fontId="68" fillId="0" borderId="23" xfId="3" applyFont="1" applyAlignment="1">
      <alignment horizontal="left" vertical="center"/>
    </xf>
    <xf numFmtId="0" fontId="68" fillId="0" borderId="32" xfId="3" applyFont="1" applyBorder="1" applyAlignment="1">
      <alignment horizontal="center" vertical="center" wrapText="1"/>
    </xf>
    <xf numFmtId="0" fontId="68" fillId="0" borderId="32" xfId="21" applyFont="1" applyBorder="1" applyAlignment="1">
      <alignment horizontal="center" vertical="center" wrapText="1"/>
    </xf>
    <xf numFmtId="0" fontId="68" fillId="0" borderId="32" xfId="4" applyFont="1" applyBorder="1" applyAlignment="1">
      <alignment horizontal="center" vertical="center" wrapText="1"/>
    </xf>
    <xf numFmtId="173" fontId="68" fillId="0" borderId="32" xfId="21" applyNumberFormat="1" applyFont="1" applyBorder="1" applyAlignment="1">
      <alignment horizontal="center" vertical="center" wrapText="1"/>
    </xf>
    <xf numFmtId="174" fontId="68" fillId="0" borderId="37" xfId="21" applyNumberFormat="1" applyFont="1" applyBorder="1" applyAlignment="1">
      <alignment horizontal="center" vertical="center"/>
    </xf>
    <xf numFmtId="173" fontId="68" fillId="0" borderId="38" xfId="21" applyNumberFormat="1" applyFont="1" applyBorder="1" applyAlignment="1">
      <alignment horizontal="center" vertical="center"/>
    </xf>
    <xf numFmtId="0" fontId="68" fillId="23" borderId="32" xfId="3" applyFont="1" applyFill="1" applyBorder="1" applyAlignment="1">
      <alignment horizontal="left" vertical="center" wrapText="1"/>
    </xf>
    <xf numFmtId="0" fontId="68" fillId="0" borderId="32" xfId="3" applyFont="1" applyBorder="1" applyAlignment="1">
      <alignment horizontal="left" vertical="center" wrapText="1"/>
    </xf>
    <xf numFmtId="173" fontId="68" fillId="0" borderId="32" xfId="3" applyNumberFormat="1" applyFont="1" applyBorder="1" applyAlignment="1">
      <alignment horizontal="left" vertical="center" wrapText="1"/>
    </xf>
    <xf numFmtId="174" fontId="68" fillId="0" borderId="32" xfId="3" applyNumberFormat="1" applyFont="1" applyBorder="1" applyAlignment="1">
      <alignment horizontal="left" vertical="center" wrapText="1"/>
    </xf>
    <xf numFmtId="175" fontId="68" fillId="0" borderId="32" xfId="3" applyNumberFormat="1" applyFont="1" applyBorder="1" applyAlignment="1">
      <alignment horizontal="left" vertical="center" wrapText="1"/>
    </xf>
    <xf numFmtId="0" fontId="68" fillId="0" borderId="41" xfId="3" applyFont="1" applyBorder="1" applyAlignment="1">
      <alignment horizontal="center" vertical="center" wrapText="1"/>
    </xf>
    <xf numFmtId="0" fontId="68" fillId="0" borderId="37" xfId="3" applyFont="1" applyBorder="1" applyAlignment="1">
      <alignment horizontal="center" vertical="center" wrapText="1"/>
    </xf>
    <xf numFmtId="173" fontId="68" fillId="0" borderId="38" xfId="3" applyNumberFormat="1" applyFont="1" applyBorder="1" applyAlignment="1">
      <alignment horizontal="center" vertical="center" wrapText="1"/>
    </xf>
    <xf numFmtId="0" fontId="68" fillId="22" borderId="32" xfId="3" applyFont="1" applyFill="1" applyBorder="1" applyAlignment="1">
      <alignment horizontal="left" vertical="center" wrapText="1"/>
    </xf>
    <xf numFmtId="0" fontId="68" fillId="22" borderId="32" xfId="3" applyFont="1" applyFill="1" applyBorder="1" applyAlignment="1">
      <alignment horizontal="left" vertical="center"/>
    </xf>
    <xf numFmtId="0" fontId="75" fillId="0" borderId="32" xfId="3" applyFont="1" applyBorder="1" applyAlignment="1">
      <alignment horizontal="left" vertical="center" wrapText="1"/>
    </xf>
    <xf numFmtId="0" fontId="75" fillId="22" borderId="32" xfId="3" applyFont="1" applyFill="1" applyBorder="1" applyAlignment="1">
      <alignment horizontal="left" vertical="center" wrapText="1"/>
    </xf>
    <xf numFmtId="173" fontId="75" fillId="0" borderId="32" xfId="3" applyNumberFormat="1" applyFont="1" applyBorder="1" applyAlignment="1">
      <alignment horizontal="left" vertical="center" wrapText="1"/>
    </xf>
    <xf numFmtId="174" fontId="75" fillId="0" borderId="32" xfId="3" applyNumberFormat="1" applyFont="1" applyBorder="1" applyAlignment="1">
      <alignment horizontal="left" vertical="center" wrapText="1"/>
    </xf>
    <xf numFmtId="175" fontId="75" fillId="0" borderId="32" xfId="3" applyNumberFormat="1" applyFont="1" applyBorder="1" applyAlignment="1">
      <alignment horizontal="left" vertical="center" wrapText="1"/>
    </xf>
    <xf numFmtId="0" fontId="68" fillId="0" borderId="32" xfId="3" applyFont="1" applyBorder="1" applyAlignment="1">
      <alignment horizontal="left" vertical="center"/>
    </xf>
    <xf numFmtId="173" fontId="68" fillId="0" borderId="32" xfId="3" applyNumberFormat="1" applyFont="1" applyBorder="1" applyAlignment="1">
      <alignment horizontal="left" vertical="center"/>
    </xf>
    <xf numFmtId="174" fontId="68" fillId="0" borderId="32" xfId="3" applyNumberFormat="1" applyFont="1" applyBorder="1" applyAlignment="1">
      <alignment horizontal="left" vertical="center"/>
    </xf>
    <xf numFmtId="175" fontId="68" fillId="0" borderId="32" xfId="3" applyNumberFormat="1" applyFont="1" applyBorder="1" applyAlignment="1">
      <alignment horizontal="left" vertical="center"/>
    </xf>
    <xf numFmtId="177" fontId="75" fillId="0" borderId="32" xfId="3" applyNumberFormat="1" applyFont="1" applyBorder="1" applyAlignment="1">
      <alignment horizontal="left" vertical="center" wrapText="1"/>
    </xf>
    <xf numFmtId="177" fontId="75" fillId="22" borderId="32" xfId="3" applyNumberFormat="1" applyFont="1" applyFill="1" applyBorder="1" applyAlignment="1">
      <alignment horizontal="left" vertical="center" wrapText="1"/>
    </xf>
    <xf numFmtId="0" fontId="68" fillId="22" borderId="41" xfId="3" applyFont="1" applyFill="1" applyBorder="1" applyAlignment="1">
      <alignment horizontal="left" vertical="center"/>
    </xf>
    <xf numFmtId="0" fontId="68" fillId="22" borderId="37" xfId="3" applyFont="1" applyFill="1" applyBorder="1" applyAlignment="1">
      <alignment horizontal="left" vertical="center"/>
    </xf>
    <xf numFmtId="0" fontId="68" fillId="0" borderId="41" xfId="3" applyFont="1" applyBorder="1" applyAlignment="1">
      <alignment horizontal="left" vertical="center"/>
    </xf>
    <xf numFmtId="0" fontId="68" fillId="0" borderId="37" xfId="3" applyFont="1" applyBorder="1" applyAlignment="1">
      <alignment horizontal="left" vertical="center"/>
    </xf>
    <xf numFmtId="173" fontId="68" fillId="0" borderId="37" xfId="3" applyNumberFormat="1" applyFont="1" applyBorder="1" applyAlignment="1">
      <alignment horizontal="left" vertical="center"/>
    </xf>
    <xf numFmtId="175" fontId="68" fillId="0" borderId="37" xfId="3" applyNumberFormat="1" applyFont="1" applyBorder="1" applyAlignment="1">
      <alignment horizontal="left" vertical="center"/>
    </xf>
    <xf numFmtId="175" fontId="68" fillId="0" borderId="38" xfId="3" applyNumberFormat="1" applyFont="1" applyBorder="1" applyAlignment="1">
      <alignment horizontal="left" vertical="center"/>
    </xf>
    <xf numFmtId="0" fontId="48" fillId="0" borderId="0" xfId="0" applyFont="1" applyAlignment="1">
      <alignment horizontal="center"/>
    </xf>
    <xf numFmtId="0" fontId="0" fillId="0" borderId="0" xfId="0"/>
    <xf numFmtId="4" fontId="30" fillId="0" borderId="13" xfId="0" applyNumberFormat="1" applyFont="1" applyBorder="1" applyAlignment="1">
      <alignment horizontal="right" vertical="center"/>
    </xf>
    <xf numFmtId="0" fontId="27" fillId="0" borderId="12" xfId="0" applyFont="1" applyBorder="1"/>
    <xf numFmtId="0" fontId="42" fillId="9" borderId="13" xfId="0" applyFont="1" applyFill="1" applyBorder="1" applyAlignment="1">
      <alignment horizontal="center" vertical="center"/>
    </xf>
    <xf numFmtId="0" fontId="27" fillId="0" borderId="16" xfId="0" applyFont="1" applyBorder="1"/>
    <xf numFmtId="0" fontId="36" fillId="5" borderId="13" xfId="0" applyFont="1" applyFill="1" applyBorder="1" applyAlignment="1">
      <alignment horizontal="right" vertical="center"/>
    </xf>
    <xf numFmtId="0" fontId="37" fillId="5" borderId="13" xfId="0" applyFont="1" applyFill="1" applyBorder="1" applyAlignment="1">
      <alignment horizontal="left" vertical="center"/>
    </xf>
    <xf numFmtId="0" fontId="46" fillId="5" borderId="13" xfId="0" applyFont="1" applyFill="1" applyBorder="1" applyAlignment="1">
      <alignment horizontal="right" vertical="center"/>
    </xf>
    <xf numFmtId="0" fontId="26" fillId="5" borderId="13" xfId="0" applyFont="1" applyFill="1" applyBorder="1" applyAlignment="1">
      <alignment horizontal="left" wrapText="1"/>
    </xf>
    <xf numFmtId="0" fontId="26" fillId="5" borderId="28" xfId="0" applyFont="1" applyFill="1" applyBorder="1" applyAlignment="1">
      <alignment horizontal="left" vertical="center" wrapText="1"/>
    </xf>
    <xf numFmtId="0" fontId="27" fillId="0" borderId="30" xfId="0" applyFont="1" applyBorder="1"/>
    <xf numFmtId="0" fontId="27" fillId="0" borderId="29" xfId="0" applyFont="1" applyBorder="1"/>
    <xf numFmtId="0" fontId="27" fillId="0" borderId="31" xfId="0" applyFont="1" applyBorder="1"/>
    <xf numFmtId="0" fontId="27" fillId="0" borderId="24" xfId="0" applyFont="1" applyBorder="1"/>
    <xf numFmtId="0" fontId="27" fillId="0" borderId="14" xfId="0" applyFont="1" applyBorder="1"/>
    <xf numFmtId="0" fontId="47" fillId="5" borderId="28" xfId="0" applyFont="1" applyFill="1" applyBorder="1" applyAlignment="1">
      <alignment horizontal="left" vertical="center" wrapText="1"/>
    </xf>
    <xf numFmtId="0" fontId="30" fillId="0" borderId="0" xfId="0" applyFont="1" applyAlignment="1">
      <alignment horizontal="left" vertical="center" wrapText="1"/>
    </xf>
    <xf numFmtId="0" fontId="30" fillId="0" borderId="28" xfId="0" applyFont="1" applyBorder="1" applyAlignment="1">
      <alignment horizontal="center" vertical="center"/>
    </xf>
    <xf numFmtId="0" fontId="30" fillId="0" borderId="0" xfId="0" applyFont="1" applyAlignment="1">
      <alignment horizontal="right" vertical="center" wrapText="1"/>
    </xf>
    <xf numFmtId="0" fontId="41" fillId="0" borderId="0" xfId="0" applyFont="1" applyAlignment="1">
      <alignment horizontal="left" vertical="center"/>
    </xf>
    <xf numFmtId="0" fontId="35" fillId="0" borderId="0" xfId="0" applyFont="1" applyAlignment="1">
      <alignment horizontal="left" vertical="center" wrapText="1"/>
    </xf>
    <xf numFmtId="0" fontId="34" fillId="0" borderId="24" xfId="0" applyFont="1" applyBorder="1" applyAlignment="1">
      <alignment horizontal="left" vertical="center"/>
    </xf>
    <xf numFmtId="0" fontId="26" fillId="0" borderId="13" xfId="0" applyFont="1" applyBorder="1" applyAlignment="1">
      <alignment horizontal="center" vertical="center" wrapText="1"/>
    </xf>
    <xf numFmtId="0" fontId="26" fillId="3" borderId="18" xfId="0" applyFont="1" applyFill="1" applyBorder="1" applyAlignment="1">
      <alignment horizontal="center" vertical="center" wrapText="1"/>
    </xf>
    <xf numFmtId="0" fontId="27" fillId="0" borderId="21" xfId="0" applyFont="1" applyBorder="1"/>
    <xf numFmtId="0" fontId="26" fillId="3" borderId="2" xfId="0" applyFont="1" applyFill="1" applyBorder="1" applyAlignment="1">
      <alignment horizontal="center" vertical="center" wrapText="1"/>
    </xf>
    <xf numFmtId="0" fontId="27" fillId="0" borderId="3" xfId="0" applyFont="1" applyBorder="1"/>
    <xf numFmtId="0" fontId="26" fillId="12" borderId="6" xfId="0" applyFont="1" applyFill="1" applyBorder="1" applyAlignment="1">
      <alignment horizontal="center" vertical="center" wrapText="1"/>
    </xf>
    <xf numFmtId="0" fontId="27" fillId="0" borderId="4" xfId="0" applyFont="1" applyBorder="1"/>
    <xf numFmtId="0" fontId="27" fillId="0" borderId="5" xfId="0" applyFont="1" applyBorder="1"/>
    <xf numFmtId="0" fontId="26" fillId="3" borderId="19" xfId="0" applyFont="1" applyFill="1" applyBorder="1" applyAlignment="1">
      <alignment horizontal="center" vertical="center"/>
    </xf>
    <xf numFmtId="0" fontId="27" fillId="0" borderId="22" xfId="0" applyFont="1" applyBorder="1"/>
    <xf numFmtId="0" fontId="26" fillId="3" borderId="6" xfId="0" applyFont="1" applyFill="1" applyBorder="1" applyAlignment="1">
      <alignment horizontal="center" vertical="center" wrapText="1"/>
    </xf>
    <xf numFmtId="0" fontId="27" fillId="0" borderId="7" xfId="0" applyFont="1" applyBorder="1"/>
    <xf numFmtId="0" fontId="28" fillId="2" borderId="15" xfId="0" applyFont="1" applyFill="1" applyBorder="1" applyAlignment="1">
      <alignment horizontal="center" vertical="center" wrapText="1"/>
    </xf>
    <xf numFmtId="0" fontId="26" fillId="10" borderId="6" xfId="0" applyFont="1" applyFill="1" applyBorder="1" applyAlignment="1">
      <alignment horizontal="center" vertical="center" wrapText="1"/>
    </xf>
    <xf numFmtId="0" fontId="26" fillId="11" borderId="6" xfId="0" applyFont="1" applyFill="1" applyBorder="1" applyAlignment="1">
      <alignment horizontal="center" vertical="center" wrapText="1"/>
    </xf>
    <xf numFmtId="0" fontId="26" fillId="6" borderId="6" xfId="0" applyFont="1" applyFill="1" applyBorder="1" applyAlignment="1">
      <alignment horizontal="center" vertical="center" wrapText="1"/>
    </xf>
    <xf numFmtId="0" fontId="26" fillId="3" borderId="17" xfId="0" applyFont="1" applyFill="1" applyBorder="1" applyAlignment="1">
      <alignment horizontal="center" vertical="center" wrapText="1"/>
    </xf>
    <xf numFmtId="0" fontId="27" fillId="0" borderId="20" xfId="0" applyFont="1" applyBorder="1"/>
    <xf numFmtId="0" fontId="26" fillId="3" borderId="18" xfId="0" applyFont="1" applyFill="1" applyBorder="1" applyAlignment="1">
      <alignment horizontal="center" vertical="center"/>
    </xf>
  </cellXfs>
  <cellStyles count="93">
    <cellStyle name="?痃%S&amp;F?_x0008_?o_x0006__x0007__x0001__x0001_" xfId="5" xr:uid="{00000000-0005-0000-0000-000000000000}"/>
    <cellStyle name="Comma" xfId="7" builtinId="3"/>
    <cellStyle name="Comma 10" xfId="33" xr:uid="{EA38FC64-447F-42CE-9EB4-5A6715EB90FB}"/>
    <cellStyle name="Comma 11" xfId="40" xr:uid="{301EB36D-3923-44D4-93A8-305B4D1C4ECB}"/>
    <cellStyle name="Comma 11 2" xfId="41" xr:uid="{C36AE646-43DE-46D6-B71B-2A803BEEFF86}"/>
    <cellStyle name="Comma 12" xfId="42" xr:uid="{EF1BDA8C-4372-4DFF-8D7A-3122E9DC5ABC}"/>
    <cellStyle name="Comma 12 2" xfId="44" xr:uid="{2F4F7CEE-8348-4CE7-A86A-0BE8A11204CB}"/>
    <cellStyle name="Comma 13" xfId="46" xr:uid="{68BE4724-6F21-4B57-806A-D437140A649D}"/>
    <cellStyle name="Comma 14" xfId="48" xr:uid="{EF837405-E2C1-458C-BF2D-FC619F1390D4}"/>
    <cellStyle name="Comma 15" xfId="50" xr:uid="{F201AF01-CC81-471F-9CEA-E9FAE7AE266D}"/>
    <cellStyle name="Comma 16" xfId="52" xr:uid="{340DEC9C-BB06-4293-BEB9-0FF248ABBABF}"/>
    <cellStyle name="Comma 17" xfId="61" xr:uid="{12935281-F6FF-4BEB-924D-02B67E8B2CF9}"/>
    <cellStyle name="Comma 2" xfId="2" xr:uid="{00000000-0005-0000-0000-000002000000}"/>
    <cellStyle name="Comma 2 2" xfId="17" xr:uid="{00000000-0005-0000-0000-000003000000}"/>
    <cellStyle name="Comma 2 3" xfId="15" xr:uid="{00000000-0005-0000-0000-000004000000}"/>
    <cellStyle name="Comma 2 4" xfId="55" xr:uid="{247F5221-B870-4947-B0BC-FBF45198C934}"/>
    <cellStyle name="Comma 21" xfId="65" xr:uid="{EFF35721-4F83-4527-A385-3AE064C41D48}"/>
    <cellStyle name="Comma 21 2" xfId="70" xr:uid="{253CAECB-1853-438A-B649-12AD4E32B20E}"/>
    <cellStyle name="Comma 21 2 2" xfId="91" xr:uid="{BFDEC2AB-AC78-47A2-B527-94CAEE522319}"/>
    <cellStyle name="Comma 21 3" xfId="74" xr:uid="{0966262D-92DE-4CFE-9257-48089AA92D90}"/>
    <cellStyle name="Comma 21 3 2" xfId="80" xr:uid="{F4349FDD-484F-4C65-94BE-AF44BFFB3A76}"/>
    <cellStyle name="Comma 21 3 3" xfId="92" xr:uid="{3F0F5FFC-6229-460F-AE4D-B3685B165D29}"/>
    <cellStyle name="Comma 21 4" xfId="84" xr:uid="{D3F96833-CF69-4433-B2BB-956865748C78}"/>
    <cellStyle name="Comma 3" xfId="9" xr:uid="{00000000-0005-0000-0000-000005000000}"/>
    <cellStyle name="Comma 4" xfId="13" xr:uid="{00000000-0005-0000-0000-000006000000}"/>
    <cellStyle name="Comma 5" xfId="18" xr:uid="{00000000-0005-0000-0000-000007000000}"/>
    <cellStyle name="Comma 6" xfId="25" xr:uid="{6C4BDF50-5A8D-4611-8399-1006F86B2FE5}"/>
    <cellStyle name="Comma 7" xfId="27" xr:uid="{0C6CE1DC-68AC-432B-9730-EDCB02D92905}"/>
    <cellStyle name="Comma 8" xfId="29" xr:uid="{7F9089DF-F300-4952-B183-129565B16C61}"/>
    <cellStyle name="Comma 9" xfId="31" xr:uid="{AD3F9B16-E8E8-40A8-A8CB-6E6AFACC63D6}"/>
    <cellStyle name="Currency" xfId="67" builtinId="4"/>
    <cellStyle name="Currency 2" xfId="75" xr:uid="{BC4A037C-1C95-476A-9441-2B109D32588D}"/>
    <cellStyle name="Hyperlink 2" xfId="30" xr:uid="{DEEAFAA8-FCFF-4762-A43B-6E12907C1409}"/>
    <cellStyle name="Hyperlink 3 2" xfId="24" xr:uid="{97BF9B6D-CD24-4807-88A0-238E88D735C2}"/>
    <cellStyle name="Normal" xfId="0" builtinId="0"/>
    <cellStyle name="Normal 10" xfId="39" xr:uid="{FE7AE0C2-D9BB-40A8-8C4A-224B6A3E2CBB}"/>
    <cellStyle name="Normal 10 2" xfId="43" xr:uid="{34B724D1-A782-418F-9CF4-9D13821BBB45}"/>
    <cellStyle name="Normal 10 3" xfId="85" xr:uid="{D09DA3C5-BC0E-4477-8BB2-6E5706AE2BA2}"/>
    <cellStyle name="Normal 106 2 2" xfId="37" xr:uid="{C91015EC-1D19-483D-A503-39843A9380F2}"/>
    <cellStyle name="Normal 11" xfId="36" xr:uid="{AB0B2CF5-927E-432E-A36C-051B2BF455FB}"/>
    <cellStyle name="Normal 12" xfId="45" xr:uid="{E2800CB4-292E-46E4-85C5-7D8A46FBA904}"/>
    <cellStyle name="Normal 12 2" xfId="56" xr:uid="{0287ED72-90BE-4E43-8B2A-38554B11B43B}"/>
    <cellStyle name="Normal 13" xfId="47" xr:uid="{D684F4DC-DB43-47E4-94CC-083404BA012D}"/>
    <cellStyle name="Normal 14" xfId="49" xr:uid="{15610425-C046-4635-AC5E-86200342AF99}"/>
    <cellStyle name="Normal 15" xfId="51" xr:uid="{8B5A17E1-9C1B-42CC-8C82-1DB5439BECA6}"/>
    <cellStyle name="Normal 16" xfId="59" xr:uid="{5D39FB04-9710-45A3-B272-2770EC27E4A6}"/>
    <cellStyle name="Normal 17" xfId="54" xr:uid="{C0A80E82-082F-4B8F-A047-584CA2B4519A}"/>
    <cellStyle name="Normal 17 2" xfId="64" xr:uid="{3BB038A3-D141-48F9-B721-93B6D901BE8C}"/>
    <cellStyle name="Normal 17 2 2" xfId="69" xr:uid="{0578AD8F-281F-4E31-9E02-14B21E2E6FC7}"/>
    <cellStyle name="Normal 17 2 3" xfId="83" xr:uid="{E15A3B60-CEDE-49AB-85EC-0FC3C1DA5046}"/>
    <cellStyle name="Normal 17 3" xfId="73" xr:uid="{4F57276F-73DC-4790-BF78-50B5A9C90128}"/>
    <cellStyle name="Normal 17 3 2" xfId="79" xr:uid="{9BB254BD-82BA-4723-9F9F-5973F3611648}"/>
    <cellStyle name="Normal 17 3 3" xfId="90" xr:uid="{3E3DA7F2-A05D-4694-8D0B-2C0B36188CDC}"/>
    <cellStyle name="Normal 19" xfId="63" xr:uid="{95A4F400-41D3-498A-97F9-FC8CF61AF6FB}"/>
    <cellStyle name="Normal 19 2" xfId="68" xr:uid="{F3B7304F-B4FF-4308-ABF9-7E2BBBB06F81}"/>
    <cellStyle name="Normal 19 2 2" xfId="89" xr:uid="{4676B0FF-E6CF-4EED-85D2-25774B637A66}"/>
    <cellStyle name="Normal 19 3" xfId="72" xr:uid="{64F7214D-69F5-4E2A-87CE-7A7EADBC3DFB}"/>
    <cellStyle name="Normal 19 3 2" xfId="78" xr:uid="{D3CB50FC-F546-471D-AC0E-D7572562CD35}"/>
    <cellStyle name="Normal 19 3 3" xfId="88" xr:uid="{0A482D1B-ED29-484A-AE81-F80C1EBC43B1}"/>
    <cellStyle name="Normal 19 4" xfId="82" xr:uid="{C6C0AAC5-CCD3-482A-A1D5-DC810C81CFD8}"/>
    <cellStyle name="Normal 2" xfId="1" xr:uid="{00000000-0005-0000-0000-000009000000}"/>
    <cellStyle name="Normal 2 2" xfId="53" xr:uid="{C319B3C9-87DF-4293-B5CD-AA85E0FB3730}"/>
    <cellStyle name="Normal 2 2 7 2" xfId="38" xr:uid="{B601D59A-6CCA-4CAF-BE79-1E1790FA5CE5}"/>
    <cellStyle name="Normal 2 3" xfId="23" xr:uid="{DF15C885-AA27-44D2-9CAA-2FAF7A6C8011}"/>
    <cellStyle name="Normal 21" xfId="71" xr:uid="{A71401EF-D7F5-4827-A03E-1FF4983C23E5}"/>
    <cellStyle name="Normal 3" xfId="4" xr:uid="{00000000-0005-0000-0000-00000A000000}"/>
    <cellStyle name="Normal 3 2" xfId="22" xr:uid="{B1ACEFE1-3C92-42B5-8AF9-5841BDDCE0B5}"/>
    <cellStyle name="Normal 4" xfId="8" xr:uid="{00000000-0005-0000-0000-00000B000000}"/>
    <cellStyle name="Normal 5" xfId="12" xr:uid="{00000000-0005-0000-0000-00000C000000}"/>
    <cellStyle name="Normal 5 2" xfId="20" xr:uid="{00000000-0005-0000-0000-00000D000000}"/>
    <cellStyle name="Normal 5 3" xfId="58" xr:uid="{3332CAE8-D892-4819-8A05-064DEBBBB076}"/>
    <cellStyle name="Normal 6" xfId="16" xr:uid="{00000000-0005-0000-0000-00000E000000}"/>
    <cellStyle name="Normal 7" xfId="14" xr:uid="{00000000-0005-0000-0000-00000F000000}"/>
    <cellStyle name="Normal 7 2" xfId="60" xr:uid="{F71E47B1-F200-4B1B-A679-EC2688EE7B9C}"/>
    <cellStyle name="Normal 8" xfId="26" xr:uid="{0877F2CB-EA9F-413F-8F03-CDFF56A39508}"/>
    <cellStyle name="Normal 87 2" xfId="11" xr:uid="{00000000-0005-0000-0000-000010000000}"/>
    <cellStyle name="Normal 87 2 2" xfId="19" xr:uid="{00000000-0005-0000-0000-000011000000}"/>
    <cellStyle name="Normal 9" xfId="28" xr:uid="{D6C57FF7-E462-4C7A-9AE4-7B3BE070D627}"/>
    <cellStyle name="Normal_001 - DTTC che tao, van chuyen va lap dat bon 15T cho Petrogas tai An Giang" xfId="35" xr:uid="{A6EE566E-F99A-4BA8-97FF-826CD35BD7D0}"/>
    <cellStyle name="Normal_BG Quoc truong" xfId="81" xr:uid="{41EF542A-EAE4-4A62-A95E-5B9DF7C82C5A}"/>
    <cellStyle name="Normal_cty AN Cu 2" xfId="86" xr:uid="{32BD4717-3EB7-4F54-B1BE-AEC3BBAE14CE}"/>
    <cellStyle name="Normal_Mr quan DTTC kho Yen Vien va kho Tuyen Quang" xfId="34" xr:uid="{FAC63DF0-4A07-483F-828E-E9674E40F207}"/>
    <cellStyle name="Normal_Sheet2 2" xfId="87" xr:uid="{47070442-3ABE-45A5-B57D-5418850F5145}"/>
    <cellStyle name="Percent" xfId="66" builtinId="5"/>
    <cellStyle name="Percent 2" xfId="10" xr:uid="{00000000-0005-0000-0000-000012000000}"/>
    <cellStyle name="Percent 3" xfId="32" xr:uid="{CD11B869-769A-4E17-BF11-198AD50D3805}"/>
    <cellStyle name="Percent 4" xfId="57" xr:uid="{B0586A93-877B-4B85-94C1-6B719E4AE863}"/>
    <cellStyle name="Percent 5" xfId="62" xr:uid="{16F85F4A-59B6-4BD3-9543-D70BBC23143F}"/>
    <cellStyle name="표준" xfId="6" xr:uid="{00000000-0005-0000-0000-000013000000}"/>
    <cellStyle name="常规 2 2" xfId="76" xr:uid="{17010314-9A76-4A94-B86A-FEABC8F1B6D2}"/>
    <cellStyle name="常规_Quotation for SBP" xfId="77" xr:uid="{F1BE48C1-F658-44D9-90EA-6E77DD87ABA5}"/>
    <cellStyle name="常规_Sheet1" xfId="3" xr:uid="{00000000-0005-0000-0000-000014000000}"/>
    <cellStyle name="常规_Sheet1_1_Sheet1" xfId="21" xr:uid="{613071DB-FB1A-4E7F-B3F0-0EA2EED30592}"/>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FFCC"/>
      <color rgb="FFFF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86.xml"/><Relationship Id="rId21" Type="http://schemas.openxmlformats.org/officeDocument/2006/relationships/worksheet" Target="worksheets/sheet21.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63" Type="http://schemas.openxmlformats.org/officeDocument/2006/relationships/externalLink" Target="externalLinks/externalLink32.xml"/><Relationship Id="rId68" Type="http://schemas.openxmlformats.org/officeDocument/2006/relationships/externalLink" Target="externalLinks/externalLink37.xml"/><Relationship Id="rId84" Type="http://schemas.openxmlformats.org/officeDocument/2006/relationships/externalLink" Target="externalLinks/externalLink53.xml"/><Relationship Id="rId89" Type="http://schemas.openxmlformats.org/officeDocument/2006/relationships/externalLink" Target="externalLinks/externalLink58.xml"/><Relationship Id="rId112" Type="http://schemas.openxmlformats.org/officeDocument/2006/relationships/externalLink" Target="externalLinks/externalLink81.xml"/><Relationship Id="rId133" Type="http://schemas.openxmlformats.org/officeDocument/2006/relationships/externalLink" Target="externalLinks/externalLink102.xml"/><Relationship Id="rId138" Type="http://schemas.openxmlformats.org/officeDocument/2006/relationships/externalLink" Target="externalLinks/externalLink107.xml"/><Relationship Id="rId16" Type="http://schemas.openxmlformats.org/officeDocument/2006/relationships/worksheet" Target="worksheets/sheet16.xml"/><Relationship Id="rId107" Type="http://schemas.openxmlformats.org/officeDocument/2006/relationships/externalLink" Target="externalLinks/externalLink76.xml"/><Relationship Id="rId11" Type="http://schemas.openxmlformats.org/officeDocument/2006/relationships/worksheet" Target="worksheets/sheet11.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53" Type="http://schemas.openxmlformats.org/officeDocument/2006/relationships/externalLink" Target="externalLinks/externalLink22.xml"/><Relationship Id="rId58" Type="http://schemas.openxmlformats.org/officeDocument/2006/relationships/externalLink" Target="externalLinks/externalLink27.xml"/><Relationship Id="rId74" Type="http://schemas.openxmlformats.org/officeDocument/2006/relationships/externalLink" Target="externalLinks/externalLink43.xml"/><Relationship Id="rId79" Type="http://schemas.openxmlformats.org/officeDocument/2006/relationships/externalLink" Target="externalLinks/externalLink48.xml"/><Relationship Id="rId102" Type="http://schemas.openxmlformats.org/officeDocument/2006/relationships/externalLink" Target="externalLinks/externalLink71.xml"/><Relationship Id="rId123" Type="http://schemas.openxmlformats.org/officeDocument/2006/relationships/externalLink" Target="externalLinks/externalLink92.xml"/><Relationship Id="rId128" Type="http://schemas.openxmlformats.org/officeDocument/2006/relationships/externalLink" Target="externalLinks/externalLink97.xml"/><Relationship Id="rId144" Type="http://schemas.openxmlformats.org/officeDocument/2006/relationships/externalLink" Target="externalLinks/externalLink113.xml"/><Relationship Id="rId149" Type="http://schemas.openxmlformats.org/officeDocument/2006/relationships/externalLink" Target="externalLinks/externalLink118.xml"/><Relationship Id="rId5" Type="http://schemas.openxmlformats.org/officeDocument/2006/relationships/worksheet" Target="worksheets/sheet5.xml"/><Relationship Id="rId90" Type="http://schemas.openxmlformats.org/officeDocument/2006/relationships/externalLink" Target="externalLinks/externalLink59.xml"/><Relationship Id="rId95" Type="http://schemas.openxmlformats.org/officeDocument/2006/relationships/externalLink" Target="externalLinks/externalLink64.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64" Type="http://schemas.openxmlformats.org/officeDocument/2006/relationships/externalLink" Target="externalLinks/externalLink33.xml"/><Relationship Id="rId69" Type="http://schemas.openxmlformats.org/officeDocument/2006/relationships/externalLink" Target="externalLinks/externalLink38.xml"/><Relationship Id="rId113" Type="http://schemas.openxmlformats.org/officeDocument/2006/relationships/externalLink" Target="externalLinks/externalLink82.xml"/><Relationship Id="rId118" Type="http://schemas.openxmlformats.org/officeDocument/2006/relationships/externalLink" Target="externalLinks/externalLink87.xml"/><Relationship Id="rId134" Type="http://schemas.openxmlformats.org/officeDocument/2006/relationships/externalLink" Target="externalLinks/externalLink103.xml"/><Relationship Id="rId139" Type="http://schemas.openxmlformats.org/officeDocument/2006/relationships/externalLink" Target="externalLinks/externalLink108.xml"/><Relationship Id="rId80" Type="http://schemas.openxmlformats.org/officeDocument/2006/relationships/externalLink" Target="externalLinks/externalLink49.xml"/><Relationship Id="rId85" Type="http://schemas.openxmlformats.org/officeDocument/2006/relationships/externalLink" Target="externalLinks/externalLink54.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externalLink" Target="externalLinks/externalLink28.xml"/><Relationship Id="rId67" Type="http://schemas.openxmlformats.org/officeDocument/2006/relationships/externalLink" Target="externalLinks/externalLink36.xml"/><Relationship Id="rId103" Type="http://schemas.openxmlformats.org/officeDocument/2006/relationships/externalLink" Target="externalLinks/externalLink72.xml"/><Relationship Id="rId108" Type="http://schemas.openxmlformats.org/officeDocument/2006/relationships/externalLink" Target="externalLinks/externalLink77.xml"/><Relationship Id="rId116" Type="http://schemas.openxmlformats.org/officeDocument/2006/relationships/externalLink" Target="externalLinks/externalLink85.xml"/><Relationship Id="rId124" Type="http://schemas.openxmlformats.org/officeDocument/2006/relationships/externalLink" Target="externalLinks/externalLink93.xml"/><Relationship Id="rId129" Type="http://schemas.openxmlformats.org/officeDocument/2006/relationships/externalLink" Target="externalLinks/externalLink98.xml"/><Relationship Id="rId137" Type="http://schemas.openxmlformats.org/officeDocument/2006/relationships/externalLink" Target="externalLinks/externalLink106.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62" Type="http://schemas.openxmlformats.org/officeDocument/2006/relationships/externalLink" Target="externalLinks/externalLink31.xml"/><Relationship Id="rId70" Type="http://schemas.openxmlformats.org/officeDocument/2006/relationships/externalLink" Target="externalLinks/externalLink39.xml"/><Relationship Id="rId75" Type="http://schemas.openxmlformats.org/officeDocument/2006/relationships/externalLink" Target="externalLinks/externalLink44.xml"/><Relationship Id="rId83" Type="http://schemas.openxmlformats.org/officeDocument/2006/relationships/externalLink" Target="externalLinks/externalLink52.xml"/><Relationship Id="rId88" Type="http://schemas.openxmlformats.org/officeDocument/2006/relationships/externalLink" Target="externalLinks/externalLink57.xml"/><Relationship Id="rId91" Type="http://schemas.openxmlformats.org/officeDocument/2006/relationships/externalLink" Target="externalLinks/externalLink60.xml"/><Relationship Id="rId96" Type="http://schemas.openxmlformats.org/officeDocument/2006/relationships/externalLink" Target="externalLinks/externalLink65.xml"/><Relationship Id="rId111" Type="http://schemas.openxmlformats.org/officeDocument/2006/relationships/externalLink" Target="externalLinks/externalLink80.xml"/><Relationship Id="rId132" Type="http://schemas.openxmlformats.org/officeDocument/2006/relationships/externalLink" Target="externalLinks/externalLink101.xml"/><Relationship Id="rId140" Type="http://schemas.openxmlformats.org/officeDocument/2006/relationships/externalLink" Target="externalLinks/externalLink109.xml"/><Relationship Id="rId145" Type="http://schemas.openxmlformats.org/officeDocument/2006/relationships/externalLink" Target="externalLinks/externalLink114.xml"/><Relationship Id="rId15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6" Type="http://schemas.openxmlformats.org/officeDocument/2006/relationships/externalLink" Target="externalLinks/externalLink75.xml"/><Relationship Id="rId114" Type="http://schemas.openxmlformats.org/officeDocument/2006/relationships/externalLink" Target="externalLinks/externalLink83.xml"/><Relationship Id="rId119" Type="http://schemas.openxmlformats.org/officeDocument/2006/relationships/externalLink" Target="externalLinks/externalLink88.xml"/><Relationship Id="rId127" Type="http://schemas.openxmlformats.org/officeDocument/2006/relationships/externalLink" Target="externalLinks/externalLink9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externalLink" Target="externalLinks/externalLink29.xml"/><Relationship Id="rId65" Type="http://schemas.openxmlformats.org/officeDocument/2006/relationships/externalLink" Target="externalLinks/externalLink34.xml"/><Relationship Id="rId73" Type="http://schemas.openxmlformats.org/officeDocument/2006/relationships/externalLink" Target="externalLinks/externalLink42.xml"/><Relationship Id="rId78" Type="http://schemas.openxmlformats.org/officeDocument/2006/relationships/externalLink" Target="externalLinks/externalLink47.xml"/><Relationship Id="rId81" Type="http://schemas.openxmlformats.org/officeDocument/2006/relationships/externalLink" Target="externalLinks/externalLink50.xml"/><Relationship Id="rId86" Type="http://schemas.openxmlformats.org/officeDocument/2006/relationships/externalLink" Target="externalLinks/externalLink55.xml"/><Relationship Id="rId94" Type="http://schemas.openxmlformats.org/officeDocument/2006/relationships/externalLink" Target="externalLinks/externalLink63.xml"/><Relationship Id="rId99" Type="http://schemas.openxmlformats.org/officeDocument/2006/relationships/externalLink" Target="externalLinks/externalLink68.xml"/><Relationship Id="rId101" Type="http://schemas.openxmlformats.org/officeDocument/2006/relationships/externalLink" Target="externalLinks/externalLink70.xml"/><Relationship Id="rId122" Type="http://schemas.openxmlformats.org/officeDocument/2006/relationships/externalLink" Target="externalLinks/externalLink91.xml"/><Relationship Id="rId130" Type="http://schemas.openxmlformats.org/officeDocument/2006/relationships/externalLink" Target="externalLinks/externalLink99.xml"/><Relationship Id="rId135" Type="http://schemas.openxmlformats.org/officeDocument/2006/relationships/externalLink" Target="externalLinks/externalLink104.xml"/><Relationship Id="rId143" Type="http://schemas.openxmlformats.org/officeDocument/2006/relationships/externalLink" Target="externalLinks/externalLink112.xml"/><Relationship Id="rId148" Type="http://schemas.openxmlformats.org/officeDocument/2006/relationships/externalLink" Target="externalLinks/externalLink117.xml"/><Relationship Id="rId15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8.xml"/><Relationship Id="rId109" Type="http://schemas.openxmlformats.org/officeDocument/2006/relationships/externalLink" Target="externalLinks/externalLink78.xml"/><Relationship Id="rId34" Type="http://schemas.openxmlformats.org/officeDocument/2006/relationships/externalLink" Target="externalLinks/externalLink3.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6" Type="http://schemas.openxmlformats.org/officeDocument/2006/relationships/externalLink" Target="externalLinks/externalLink45.xml"/><Relationship Id="rId97" Type="http://schemas.openxmlformats.org/officeDocument/2006/relationships/externalLink" Target="externalLinks/externalLink66.xml"/><Relationship Id="rId104" Type="http://schemas.openxmlformats.org/officeDocument/2006/relationships/externalLink" Target="externalLinks/externalLink73.xml"/><Relationship Id="rId120" Type="http://schemas.openxmlformats.org/officeDocument/2006/relationships/externalLink" Target="externalLinks/externalLink89.xml"/><Relationship Id="rId125" Type="http://schemas.openxmlformats.org/officeDocument/2006/relationships/externalLink" Target="externalLinks/externalLink94.xml"/><Relationship Id="rId141" Type="http://schemas.openxmlformats.org/officeDocument/2006/relationships/externalLink" Target="externalLinks/externalLink110.xml"/><Relationship Id="rId146" Type="http://schemas.openxmlformats.org/officeDocument/2006/relationships/externalLink" Target="externalLinks/externalLink115.xml"/><Relationship Id="rId7" Type="http://schemas.openxmlformats.org/officeDocument/2006/relationships/worksheet" Target="worksheets/sheet7.xml"/><Relationship Id="rId71" Type="http://schemas.openxmlformats.org/officeDocument/2006/relationships/externalLink" Target="externalLinks/externalLink40.xml"/><Relationship Id="rId92" Type="http://schemas.openxmlformats.org/officeDocument/2006/relationships/externalLink" Target="externalLinks/externalLink6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66" Type="http://schemas.openxmlformats.org/officeDocument/2006/relationships/externalLink" Target="externalLinks/externalLink35.xml"/><Relationship Id="rId87" Type="http://schemas.openxmlformats.org/officeDocument/2006/relationships/externalLink" Target="externalLinks/externalLink56.xml"/><Relationship Id="rId110" Type="http://schemas.openxmlformats.org/officeDocument/2006/relationships/externalLink" Target="externalLinks/externalLink79.xml"/><Relationship Id="rId115" Type="http://schemas.openxmlformats.org/officeDocument/2006/relationships/externalLink" Target="externalLinks/externalLink84.xml"/><Relationship Id="rId131" Type="http://schemas.openxmlformats.org/officeDocument/2006/relationships/externalLink" Target="externalLinks/externalLink100.xml"/><Relationship Id="rId136" Type="http://schemas.openxmlformats.org/officeDocument/2006/relationships/externalLink" Target="externalLinks/externalLink105.xml"/><Relationship Id="rId61" Type="http://schemas.openxmlformats.org/officeDocument/2006/relationships/externalLink" Target="externalLinks/externalLink30.xml"/><Relationship Id="rId82" Type="http://schemas.openxmlformats.org/officeDocument/2006/relationships/externalLink" Target="externalLinks/externalLink51.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externalLink" Target="externalLinks/externalLink4.xml"/><Relationship Id="rId56" Type="http://schemas.openxmlformats.org/officeDocument/2006/relationships/externalLink" Target="externalLinks/externalLink25.xml"/><Relationship Id="rId77" Type="http://schemas.openxmlformats.org/officeDocument/2006/relationships/externalLink" Target="externalLinks/externalLink46.xml"/><Relationship Id="rId100" Type="http://schemas.openxmlformats.org/officeDocument/2006/relationships/externalLink" Target="externalLinks/externalLink69.xml"/><Relationship Id="rId105" Type="http://schemas.openxmlformats.org/officeDocument/2006/relationships/externalLink" Target="externalLinks/externalLink74.xml"/><Relationship Id="rId126" Type="http://schemas.openxmlformats.org/officeDocument/2006/relationships/externalLink" Target="externalLinks/externalLink95.xml"/><Relationship Id="rId147" Type="http://schemas.openxmlformats.org/officeDocument/2006/relationships/externalLink" Target="externalLinks/externalLink116.xml"/><Relationship Id="rId8" Type="http://schemas.openxmlformats.org/officeDocument/2006/relationships/worksheet" Target="worksheets/sheet8.xml"/><Relationship Id="rId51" Type="http://schemas.openxmlformats.org/officeDocument/2006/relationships/externalLink" Target="externalLinks/externalLink20.xml"/><Relationship Id="rId72" Type="http://schemas.openxmlformats.org/officeDocument/2006/relationships/externalLink" Target="externalLinks/externalLink41.xml"/><Relationship Id="rId93" Type="http://schemas.openxmlformats.org/officeDocument/2006/relationships/externalLink" Target="externalLinks/externalLink62.xml"/><Relationship Id="rId98" Type="http://schemas.openxmlformats.org/officeDocument/2006/relationships/externalLink" Target="externalLinks/externalLink67.xml"/><Relationship Id="rId121" Type="http://schemas.openxmlformats.org/officeDocument/2006/relationships/externalLink" Target="externalLinks/externalLink90.xml"/><Relationship Id="rId142" Type="http://schemas.openxmlformats.org/officeDocument/2006/relationships/externalLink" Target="externalLinks/externalLink11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6.png"/></Relationships>
</file>

<file path=xl/drawings/_rels/drawing2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png"/><Relationship Id="rId1" Type="http://schemas.openxmlformats.org/officeDocument/2006/relationships/image" Target="../media/image7.png"/></Relationships>
</file>

<file path=xl/drawings/_rels/drawing25.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11.png"/><Relationship Id="rId1" Type="http://schemas.openxmlformats.org/officeDocument/2006/relationships/image" Target="../media/image1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2.jp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C2A0A4DA-04E2-42B4-9A10-2AD3D148A7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7BF1340E-6CE9-40BD-9209-BDE66506E5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610B1444-250C-4262-8922-4205FEE488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BA22CD44-8690-444E-B29C-39CF21E5B2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F847A283-2AA6-48CC-A6C0-940A53F985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8E74A640-5F36-4B4C-814C-A2426934B4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D072E89D-BC20-4C4B-B14B-84E14B5837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0ECDE2AA-4DAA-4BA6-B0CB-323DB7E179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95C3686D-5508-48C0-B4FA-C302D1CC3B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19757FB8-B841-4343-B865-2ADFA94891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718945DC-84F6-431A-8EA2-F14BABB231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1E4D6EF4-B421-4E94-B0C2-AEDA024DFF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CB05CCD4-ED14-41BB-B606-839CCFFC1A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82E4692B-847E-493F-8EC5-37955004E9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CCDC0D86-DEF8-4E31-AF71-A65280AB95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AB5800F9-CA4E-48C1-B85F-E9DCE7FD60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9B441BA1-60A3-488B-9BD2-B6835C76E5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231589</xdr:colOff>
      <xdr:row>0</xdr:row>
      <xdr:rowOff>201705</xdr:rowOff>
    </xdr:from>
    <xdr:to>
      <xdr:col>1</xdr:col>
      <xdr:colOff>895318</xdr:colOff>
      <xdr:row>2</xdr:row>
      <xdr:rowOff>220227</xdr:rowOff>
    </xdr:to>
    <xdr:pic>
      <xdr:nvPicPr>
        <xdr:cNvPr id="2" name="Picture 1">
          <a:extLst>
            <a:ext uri="{FF2B5EF4-FFF2-40B4-BE49-F238E27FC236}">
              <a16:creationId xmlns:a16="http://schemas.microsoft.com/office/drawing/2014/main" id="{87F78A05-7475-4A7F-99BD-A6135046AFB7}"/>
            </a:ext>
          </a:extLst>
        </xdr:cNvPr>
        <xdr:cNvPicPr>
          <a:picLocks noChangeAspect="1"/>
        </xdr:cNvPicPr>
      </xdr:nvPicPr>
      <xdr:blipFill>
        <a:blip xmlns:r="http://schemas.openxmlformats.org/officeDocument/2006/relationships" r:embed="rId1"/>
        <a:stretch>
          <a:fillRect/>
        </a:stretch>
      </xdr:blipFill>
      <xdr:spPr>
        <a:xfrm>
          <a:off x="231589" y="0"/>
          <a:ext cx="1019329" cy="58217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9A1DDC8C-E2E6-486F-BD87-45919D6A2D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2C2237E6-7CA2-41B7-8868-0B3FF719E3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57711</xdr:colOff>
      <xdr:row>34</xdr:row>
      <xdr:rowOff>89647</xdr:rowOff>
    </xdr:from>
    <xdr:to>
      <xdr:col>9</xdr:col>
      <xdr:colOff>769539</xdr:colOff>
      <xdr:row>53</xdr:row>
      <xdr:rowOff>67830</xdr:rowOff>
    </xdr:to>
    <xdr:pic>
      <xdr:nvPicPr>
        <xdr:cNvPr id="2" name="Picture 1">
          <a:extLst>
            <a:ext uri="{FF2B5EF4-FFF2-40B4-BE49-F238E27FC236}">
              <a16:creationId xmlns:a16="http://schemas.microsoft.com/office/drawing/2014/main" id="{2EAB2FE5-C55A-42A4-BA7A-DF1581302907}"/>
            </a:ext>
          </a:extLst>
        </xdr:cNvPr>
        <xdr:cNvPicPr>
          <a:picLocks noChangeAspect="1"/>
        </xdr:cNvPicPr>
      </xdr:nvPicPr>
      <xdr:blipFill>
        <a:blip xmlns:r="http://schemas.openxmlformats.org/officeDocument/2006/relationships" r:embed="rId1"/>
        <a:stretch>
          <a:fillRect/>
        </a:stretch>
      </xdr:blipFill>
      <xdr:spPr>
        <a:xfrm>
          <a:off x="349811" y="6433297"/>
          <a:ext cx="9297028" cy="347703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162799</xdr:colOff>
      <xdr:row>0</xdr:row>
      <xdr:rowOff>13139</xdr:rowOff>
    </xdr:from>
    <xdr:to>
      <xdr:col>2</xdr:col>
      <xdr:colOff>74545</xdr:colOff>
      <xdr:row>2</xdr:row>
      <xdr:rowOff>204304</xdr:rowOff>
    </xdr:to>
    <xdr:pic>
      <xdr:nvPicPr>
        <xdr:cNvPr id="2" name="Picture 1">
          <a:extLst>
            <a:ext uri="{FF2B5EF4-FFF2-40B4-BE49-F238E27FC236}">
              <a16:creationId xmlns:a16="http://schemas.microsoft.com/office/drawing/2014/main" id="{E54B77E0-FC45-4E9B-BDDC-3F77032929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799" y="13139"/>
          <a:ext cx="1061096" cy="596461"/>
        </a:xfrm>
        <a:prstGeom prst="rect">
          <a:avLst/>
        </a:prstGeom>
      </xdr:spPr>
    </xdr:pic>
    <xdr:clientData/>
  </xdr:twoCellAnchor>
  <xdr:twoCellAnchor editAs="oneCell">
    <xdr:from>
      <xdr:col>7</xdr:col>
      <xdr:colOff>612914</xdr:colOff>
      <xdr:row>0</xdr:row>
      <xdr:rowOff>1</xdr:rowOff>
    </xdr:from>
    <xdr:to>
      <xdr:col>7</xdr:col>
      <xdr:colOff>1416326</xdr:colOff>
      <xdr:row>3</xdr:row>
      <xdr:rowOff>2761</xdr:rowOff>
    </xdr:to>
    <xdr:pic>
      <xdr:nvPicPr>
        <xdr:cNvPr id="3" name="Picture 2">
          <a:extLst>
            <a:ext uri="{FF2B5EF4-FFF2-40B4-BE49-F238E27FC236}">
              <a16:creationId xmlns:a16="http://schemas.microsoft.com/office/drawing/2014/main" id="{1D249612-2CF7-4D4D-9180-DE274CA726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00964" y="1"/>
          <a:ext cx="803412" cy="617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235858</xdr:colOff>
      <xdr:row>0</xdr:row>
      <xdr:rowOff>45357</xdr:rowOff>
    </xdr:from>
    <xdr:to>
      <xdr:col>3</xdr:col>
      <xdr:colOff>848115</xdr:colOff>
      <xdr:row>3</xdr:row>
      <xdr:rowOff>190036</xdr:rowOff>
    </xdr:to>
    <xdr:pic>
      <xdr:nvPicPr>
        <xdr:cNvPr id="2" name="Picture 1">
          <a:extLst>
            <a:ext uri="{FF2B5EF4-FFF2-40B4-BE49-F238E27FC236}">
              <a16:creationId xmlns:a16="http://schemas.microsoft.com/office/drawing/2014/main" id="{1372E3CE-E25A-4EAE-8FB1-F793D44FEA5C}"/>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35858" y="45357"/>
          <a:ext cx="2479157" cy="8368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57150</xdr:colOff>
      <xdr:row>0</xdr:row>
      <xdr:rowOff>63500</xdr:rowOff>
    </xdr:from>
    <xdr:to>
      <xdr:col>1</xdr:col>
      <xdr:colOff>850900</xdr:colOff>
      <xdr:row>2</xdr:row>
      <xdr:rowOff>19050</xdr:rowOff>
    </xdr:to>
    <xdr:pic>
      <xdr:nvPicPr>
        <xdr:cNvPr id="2" name="图片 1">
          <a:extLst>
            <a:ext uri="{FF2B5EF4-FFF2-40B4-BE49-F238E27FC236}">
              <a16:creationId xmlns:a16="http://schemas.microsoft.com/office/drawing/2014/main" id="{32E6980C-6E66-4D13-9A17-E49DBF8386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 y="63500"/>
          <a:ext cx="79375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3" name="图片 1">
          <a:extLst>
            <a:ext uri="{FF2B5EF4-FFF2-40B4-BE49-F238E27FC236}">
              <a16:creationId xmlns:a16="http://schemas.microsoft.com/office/drawing/2014/main" id="{6E39C74C-23F2-4146-BC07-7EF64632F2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63500</xdr:rowOff>
    </xdr:from>
    <xdr:to>
      <xdr:col>1</xdr:col>
      <xdr:colOff>850900</xdr:colOff>
      <xdr:row>2</xdr:row>
      <xdr:rowOff>19050</xdr:rowOff>
    </xdr:to>
    <xdr:pic>
      <xdr:nvPicPr>
        <xdr:cNvPr id="4" name="图片 1">
          <a:extLst>
            <a:ext uri="{FF2B5EF4-FFF2-40B4-BE49-F238E27FC236}">
              <a16:creationId xmlns:a16="http://schemas.microsoft.com/office/drawing/2014/main" id="{19B03019-3813-4E80-A125-6B95610C58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 y="63500"/>
          <a:ext cx="79375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5" name="图片 1">
          <a:extLst>
            <a:ext uri="{FF2B5EF4-FFF2-40B4-BE49-F238E27FC236}">
              <a16:creationId xmlns:a16="http://schemas.microsoft.com/office/drawing/2014/main" id="{E1104A08-C311-4BD1-9744-AB5FAA8D8B8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6" name="图片 1">
          <a:extLst>
            <a:ext uri="{FF2B5EF4-FFF2-40B4-BE49-F238E27FC236}">
              <a16:creationId xmlns:a16="http://schemas.microsoft.com/office/drawing/2014/main" id="{E2318A5B-7776-4B35-81E6-7034EF89CB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552450</xdr:colOff>
      <xdr:row>35</xdr:row>
      <xdr:rowOff>196850</xdr:rowOff>
    </xdr:from>
    <xdr:to>
      <xdr:col>9</xdr:col>
      <xdr:colOff>285750</xdr:colOff>
      <xdr:row>40</xdr:row>
      <xdr:rowOff>107950</xdr:rowOff>
    </xdr:to>
    <xdr:pic>
      <xdr:nvPicPr>
        <xdr:cNvPr id="7" name="图片 2" descr="_6FQELH)T%`LWLL7GY~O$V9">
          <a:extLst>
            <a:ext uri="{FF2B5EF4-FFF2-40B4-BE49-F238E27FC236}">
              <a16:creationId xmlns:a16="http://schemas.microsoft.com/office/drawing/2014/main" id="{B4EC1C2D-8A8E-4FFB-952D-15F907225656}"/>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52850" y="14941550"/>
          <a:ext cx="24257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xdr:col>
      <xdr:colOff>57150</xdr:colOff>
      <xdr:row>0</xdr:row>
      <xdr:rowOff>63500</xdr:rowOff>
    </xdr:from>
    <xdr:to>
      <xdr:col>1</xdr:col>
      <xdr:colOff>850900</xdr:colOff>
      <xdr:row>2</xdr:row>
      <xdr:rowOff>19050</xdr:rowOff>
    </xdr:to>
    <xdr:pic>
      <xdr:nvPicPr>
        <xdr:cNvPr id="2" name="图片 1">
          <a:extLst>
            <a:ext uri="{FF2B5EF4-FFF2-40B4-BE49-F238E27FC236}">
              <a16:creationId xmlns:a16="http://schemas.microsoft.com/office/drawing/2014/main" id="{25BE05F3-072F-49C8-9222-F133CB2C35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 y="63500"/>
          <a:ext cx="79375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3" name="图片 1">
          <a:extLst>
            <a:ext uri="{FF2B5EF4-FFF2-40B4-BE49-F238E27FC236}">
              <a16:creationId xmlns:a16="http://schemas.microsoft.com/office/drawing/2014/main" id="{FAE7B985-3B5F-4F80-95F5-D636E00644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63500</xdr:rowOff>
    </xdr:from>
    <xdr:to>
      <xdr:col>1</xdr:col>
      <xdr:colOff>850900</xdr:colOff>
      <xdr:row>2</xdr:row>
      <xdr:rowOff>19050</xdr:rowOff>
    </xdr:to>
    <xdr:pic>
      <xdr:nvPicPr>
        <xdr:cNvPr id="4" name="图片 1">
          <a:extLst>
            <a:ext uri="{FF2B5EF4-FFF2-40B4-BE49-F238E27FC236}">
              <a16:creationId xmlns:a16="http://schemas.microsoft.com/office/drawing/2014/main" id="{3EEAF52C-335D-44F0-A7C2-DEAD7E6F7F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 y="63500"/>
          <a:ext cx="79375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5" name="图片 1">
          <a:extLst>
            <a:ext uri="{FF2B5EF4-FFF2-40B4-BE49-F238E27FC236}">
              <a16:creationId xmlns:a16="http://schemas.microsoft.com/office/drawing/2014/main" id="{5A61915A-95F4-424A-AB73-4132898E39D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6" name="图片 1">
          <a:extLst>
            <a:ext uri="{FF2B5EF4-FFF2-40B4-BE49-F238E27FC236}">
              <a16:creationId xmlns:a16="http://schemas.microsoft.com/office/drawing/2014/main" id="{020443E4-62CA-468D-98B0-64DFE47745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552450</xdr:colOff>
      <xdr:row>35</xdr:row>
      <xdr:rowOff>196850</xdr:rowOff>
    </xdr:from>
    <xdr:to>
      <xdr:col>9</xdr:col>
      <xdr:colOff>260350</xdr:colOff>
      <xdr:row>40</xdr:row>
      <xdr:rowOff>107950</xdr:rowOff>
    </xdr:to>
    <xdr:pic>
      <xdr:nvPicPr>
        <xdr:cNvPr id="7" name="图片 2" descr="_6FQELH)T%`LWLL7GY~O$V9">
          <a:extLst>
            <a:ext uri="{FF2B5EF4-FFF2-40B4-BE49-F238E27FC236}">
              <a16:creationId xmlns:a16="http://schemas.microsoft.com/office/drawing/2014/main" id="{06B4BADD-710E-4C94-8628-F9BC878A2C92}"/>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52850" y="14941550"/>
          <a:ext cx="24257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oneCellAnchor>
    <xdr:from>
      <xdr:col>0</xdr:col>
      <xdr:colOff>0</xdr:colOff>
      <xdr:row>0</xdr:row>
      <xdr:rowOff>0</xdr:rowOff>
    </xdr:from>
    <xdr:ext cx="1428750" cy="923925"/>
    <xdr:pic>
      <xdr:nvPicPr>
        <xdr:cNvPr id="2" name="image2.jpg" descr="E:\SCAN\tra\THANG 8\logo hung nguyen mau den-01.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dr:oneCellAnchor>
    <xdr:from>
      <xdr:col>8</xdr:col>
      <xdr:colOff>0</xdr:colOff>
      <xdr:row>3</xdr:row>
      <xdr:rowOff>-19050</xdr:rowOff>
    </xdr:from>
    <xdr:ext cx="2990850" cy="95250"/>
    <xdr:sp macro="" textlink="">
      <xdr:nvSpPr>
        <xdr:cNvPr id="19" name="Shape 19">
          <a:extLst>
            <a:ext uri="{FF2B5EF4-FFF2-40B4-BE49-F238E27FC236}">
              <a16:creationId xmlns:a16="http://schemas.microsoft.com/office/drawing/2014/main" id="{00000000-0008-0000-0A00-000013000000}"/>
            </a:ext>
          </a:extLst>
        </xdr:cNvPr>
        <xdr:cNvSpPr/>
      </xdr:nvSpPr>
      <xdr:spPr>
        <a:xfrm>
          <a:off x="3855338" y="3737138"/>
          <a:ext cx="2981325" cy="85725"/>
        </a:xfrm>
        <a:prstGeom prst="rect">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lavori\bethioua\ep%20Bethioua%20rev.%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ga-1\allfiles\evgdg\san%20juan%20pipe%20mod%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HFO%20Tank%20Farm%20(Civil)\1.%20Rabigh%20VI,%20&#53664;&#47785;&#44277;&#49324;&#48708;%20Spend%20&#51221;&#47532;%20(HFO%20Tank%20Farm)%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PROJECT\BUKCHEJU\BF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C%20E%20Team\UAE\JebelAli%20M\Package%20D\BOQ\C%20E%20Team\SAUDI\Marafiq\BOQ\&#44397;&#45236;&#49892;&#54665;\&#50864;&#47732;&#49328;\&#51089;&#50629;&#44396;&#44032;&#49884;&#49444;&#49444;&#44228;(&#52572;&#5133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WEKI&#51060;&#51333;&#47749;\JEBEL%20ALI%20KI\My%20Documents\Jebel%20Ali%20KII\MOBI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SASV00H2\Groups2\G_fabr\Cash%20Flow\CASH%20FLOW.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psgrwfn46\cvlong1$\DATA\NIGERIA\ECON\BONGA6EX.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51060;&#49345;&#51312;\&#54620;&#51204;&#51648;&#50896;\My%20Documents\IMSI\&#53664;&#44148;\&#49444;&#44228;&#49436;\&#51221;&#49328;&#51312;&#49436;2\&#44592;&#51316;ITEM\&#52572;&#51333;&#51089;&#4945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EUD01\!EUDC\DATA\NIGERIA\ECON\1997\NIG97MD6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http:\projectcontrol.mcdcorp.net\Project%20Reviews\spread%2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50980;&#51116;&#50672;\aproject\skec\TDI\BM\TDIBM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51204;&#50689;&#44428;\C\WIN98\TEMP\REPORT0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planning\Reports\Progress\Overall\Overall%20Productivi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dongkook.kim/AppData/Local/Microsoft/Windows/Temporary%20Internet%20Files/Content.Outlook/VV12XPHX/WINDOWS/TEMP/CONDESER/EQUIP/&#44032;&#49444;T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Reccamss01\PROJ2\FCFC\Engineering%20Disciplines\Tech%20Center\Working%20Area\Systems%20Calcs\27reccol\runaway%20reaction%20psv%20-case%2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WINDOWS\TEMP\XLS\ALL-XLS\ULSAN\PRIC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Server\Etisalat\Project\Data\&#47568;&#47112;&#51060;&#49884;&#50500;\Ncc\AEc&#51077;&#52272;&#44204;&#51201;0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lau%20final/WINDOWS/Desktop/New%20Folder/Qo-158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3813\my%20documents\&#44277;&#50976;\abc.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51221;&#50672;&#49688;\D\DATA\LEE-SY\EXCEL\SINLIM\GAHEUN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StreetTalk\data01e@projects5@sweltdmk\10101\GRP23\DATASHT\HXS\36-E-101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49324;&#50896;&#51060;&#45824;&#50865;\shareddocs\&#44204;&#51201;%20&#52572;&#51333;(GS&#44148;&#49444;%20&#50724;&#47564;)\&#51077;&#52272;&#49436;(061130)\SMP\&#52264;&#47564;&#49437;%20&#44204;&#51201;\&#44592;&#53440;&#50629;&#52404;\&#49340;&#50689;\&#53468;&#50504;&#54868;&#47141;%20#1~4&#54840;&#44592; &#53448;&#51656;\&#49340;&#52380;&#54252;&#54868;&#47141; 3&amp;4 &#53448;&#51656;&#49444;&#48708;_&#44592;&#44228;,&#51228;&#51089;\&#44204;&#51201;&#48516;-&#50696;&#49328;&#50857;(04.03.18)\&#50629;&#52404;&#44204;&#51201;(&#51088;&#51116;&#48708;)\4_&#48512;&#49436;&#44277;&#53685;&#51088;&#47308;\&#54620;&#44053;&#49437;\&#50689;&#45224;&#53448;&#54889;\FGD\&#50696;&#49328;\&#49892;&#54665;&#50696;&#49328;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T.phu\c\@K-Phu\BAOGIA\Mien_Nam\2002\Utilized_Camau\CIVIL%20BOQs\6823%20PS%2017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phu\c\@K-Phu\BAOGIA\Mien_Nam\2002\Utilized_Camau\CIVIL%20BOQs\6823%20PS%2017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u91535/AppData/Local/Microsoft/Windows/INetCache/Content.Outlook/GCQDCLE7/18303%20BOQ_STACK_1.05%20R3%20Duct%20Firing_A_revised.xlsm"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CHINA\PROJECT\CONTROL\CST_STA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Users\dell\AppData\Roaming\Foxmail7\Temp-13188-20180208090501\Attach\&#24120;&#29992;&#25991;&#26723;\&#36130;&#21153;\MCL%20Expense%20Reimbursement%20Form.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anh\d\Users\dell\AppData\Roaming\Foxmail7\Temp-13188-20180208090501\Attach\&#24120;&#29992;&#25991;&#26723;\&#36130;&#21153;\MCL%20Expense%20Reimbursement%20Form.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4608;&#46041;&#51312;\SRL-HAWIYAH\Erection%20Work\&#46356;&#49828;&#53011;&#51217;&#49688;&#44277;&#45236;&#50669;\RdO\kp6800\Pbutil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WEKI&#44608;&#46041;&#50865;\SOP\DATA\ULG\Stee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Plant_main\khw\DAEWOO\UPSC\&#49444;&#52824;&#44277;&#49324;\&#51077;&#52272;&#44204;&#51201;-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Erwan\Acer%20data\PT.%20TUNAS%20DUNIA-FILE\WINDOWS\TEMP\C-EQUI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sers/alex/Desktop/upsgrwfn46/cvlong1$/DATA/NIGERIA/ECON/BONGA6EX.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4620;&#45224;&#54788;\OXY&#49892;&#54665;&#45236;&#50669;\My%20Documents\project\CA%20PJT\&#44204;&#51201;&#45236;&#50669;&#49436;\&#44204;&#51201;3&#52264;\Cost_total_&#48176;&#44288;-3&#52264;_&#54620;&#45224;&#5478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Dhanasekar\tender%20submi\Backup\DMRC%20IT%20park\project%20documents\Kuwait%20Audit%20Bureau\Rate%20Analysi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ALTMfs2\Departments\Estim\E_2015\Houston\A7654%20CHIYODA%20LNG%20Project\05%20Revision%20Directores\20150410%20Actualizar\ESTIMATE\R2215A-North%20Belut%20WHP%20Topside\Topside\R2215A%20Est%20Deck%20Mhr%20Rev%20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T:\Quotations\2020\Q202171%20-%20TVA%20Mexico%20-%20GE\2.%20Calculation\Q202171-EGS-002%20-%20MV%20-%20Option%20Perforated%20stack.xlsm"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User/Desktop/Book1%20test.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48337;&#47564;JOB\GENERAL\BASE\D202ELE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1060;&#52285;&#49688;\&#44277;&#50976;\Cost_total_&#48176;&#44288;-&#51060;&#52285;&#49688;2&#5226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7532;&#52264;&#46300;&#44592;&#50612;\C\KWON\&#51204;&#47029;&#54924;&#51032;\97\JUN\HYUPRYUK\SANAE-3.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1372\&#48176;&#44288;&#44592;&#49696;\spring\VSDAT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K.c.kim\dhp-project\Analysis\Toyo-Est-Method\01TEC_M_K_CO_WORK\BID_TAB\EVAL\03sumy_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DUC%20MANH/Documents/Zalo%20Received%20Files/Form%20&#272;M%20Thiet%20bi.Rev05_24.June.23.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211.119.49.2\work\&#44277;&#50976;Dir\Lnx$LPS-A301(Excel)_.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Bpa\BM\POWERBM.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May3\D\Thao%20Trang\KNQ%20HANG%20ROI%202004%20CUCHI%20SHIPPING.EXE.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Proposals%20in%20WORK\US%2016.03%20Spence%20Project%20-%20Chile\Estimate\Conveyors\1603-Spence%20%20Conveyors%20Cost%20Estimate.xlsm"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Groups/Estimate/EST97/As%20Sold/V17555%20As%20Sold%20Estimate.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s\iq65_alstom\prc_sch.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v_sharma\d\PROPOSALS\PI-99031%20KOC\Inst%20cost%20summary%20based%20on%20reduced%20line%20size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Z:\lavori\PATERNO\paterno%2075%208a616q01c.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ay7\D\SOFTWARE\KAO\GP-DC\KE%20TOAN\BAO%20CAO%202003\KE%20TOAN\LE%20DINH%20TU\HUNG\DTXD\EXCEL.NOR"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YES2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Single\Office40\Temp\&#49688;&#51221;%20&#48176;&#44288;&#44277;&#49324;%20&#44204;&#51201;%20&#52572;&#51333;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E:\&#44277;&#50976;\&#45347;&#50612;&#51452;&#44592;\&#50980;&#50689;&#50885;\Cable%20bom%201&#52264;(102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Z:\lavori\EXCEL\CALCOLI\calc%20grezzi.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Users/Thanh%20Nguyen/Downloads/RecoveredExternalLink2"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CEBU%20CFIRED%20POWER%20PLANT/elvie/Files/2004/san%20miguel/Foundation%20support/option%201/elvie/Files/2004/san%20miguel/PET-MPPF%20San%20Fernando/elvie/Files/2002/nkk/ega%20documents/EGA%203/elvie/Files/2001/BISCOM/break%20abc.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STA022-N2\Construction\WORKS\6787\civil\final\option\6787CWFASE2CASE2_0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datacenter\STT%20PROJECT\Documents%20and%20Settings\skkundu\Local%20Settings\Temporary%20Internet%20Files\OLK5\FW%20Pump%20Spec%20&amp;%20Data%20Sht\01-MDS-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01.WORKS/02.TASK/02.Dinh%20muc%20va%20giao%20khoan/Data/Manpower%20DA%20GK%202020-2021-2022/Total%20Md%202020.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seraing\hrs\salestendering\tendering\6504_SEMBCORP_TEMBUSU%20%20SIEMENS\3.PROPOSAL\BOQ\Rev%20B\BOQ_PPS_6504_000_B.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Stejasaw2000\DiscoF\DIRECTOR\Hojascal\HISTORIC\Historico%20200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Spk\iq-10%20(doosa\BD\2005-06\IQ\IQ-10%20(Doosan%20-%20Anpara%20C)\Offer\pulau%20final\WINDOWS\Desktop\New%20Folder\Qo-1585.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lavori\yanbu3%20660sc\pesi\EP%20Yanbu3_650_SC%20rev%2005%20mom23_5_12%20non%20inv.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99Work\&#44204;&#51201;\9905\abp\ELECabp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Users/212629240/Box%20Sync/2019-01-DATAN%20(HYBRID%20-%204%20Units)/06.%20Internal%20Piping%20(Tuan)/01.%20E-BOM%20Separations/3.%202019T0073-SZ00-0977_RevCing(2019-08-23)_Forgign%20&amp;%20Att.xlsm"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N:\MECH\3157\SPLHTLS.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C:\http:\seraing.cmipass.net\Documents%20and%20Settings\amorian\Desktop\PressurePart_BOQ_test97.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Proposals%20in%20WORK/US%2016.59%20-%20Port%20of%20Mejillones%20-Sea%20Lion/Estimate/US%2016.59-Mejillones-Sea%20Lion-1.xlsm"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Hieu\d\HONGLUONG\Nam%202003\TONG%20HOP%20Q.TOAN%202003\dulieu\BAO%20CAO%20NAM%202002\TH%20T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Fmm-2\alli\Files\Alli\1999\Metro%20Naga%20-%20water%20works\Breakdown\Files\ALLI\Metro%20Naga%20-%20water%20works\ALLI\Agno-Hyundai\Break\Civil.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Document%20Mr.%20Hoan%20handing%20over/1.%20Quotation/VOGT%20POWER%20INTERNATIONAL/Q23.1xx%20Insulation%20pin/BOM%20and%20MTO_VERBIO%20EXCHANGER%20(version%201)-U%20STAMP.xlsb"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Ega-03\elvie\EGA%203\elvie\Files\2001\BISCOM\EGA%203\elvie\Files\2000\laguna%20prop\Med.%20rise%20orig.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A:\Estimate\JSLee\98-034-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May7\D\QTTRANG\TONKHOA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K.c.kim\dhp-project\MGT-STD\ESTIMATN\FC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A:\Project\Jebel%20Ali\&#49444;&#52824;%20Inquiry\Bill%20of%20Quantiti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Z:\lavori\reounion%20carb%20bag\reounion%20rev.%204%20non%20inviat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Mnetender\indv-folders\Estimate\&#44204;&#51201;\98-034-1.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H1277\lhs-son\LHS-SON\middle-east\Desal\oman\&#45812;&#49688;&#44592;&#49696;&#49892;&#51217;&#49688;\&#52572;&#51333;boq-11.30\HELP%20SAMPLE.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datacenter\STT%20PROJECT\WINTEMP\WINDOWS\BILAL2.XLM"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Users/Thanh%20Nguyen/Downloads/RecoveredExternalLink3"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C:\http:\dwnotes1.dwconst.co.kr\&#50684;&#50689;&#54984;\&#50629;&#47924;\WORK\SAUDI\Berri%20Gas\Rev.3\&#44228;&#51109;\MANPWER1.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TEMP\~0043446.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F1056\LBS\CEMENT\&#51473;&#46041;&#51648;&#50669;\ACC\&#52636;&#51109;\boq\&#51473;&#46041;&#51648;&#50669;\ACC\POWER-s.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MMM\Iq-17\mmm\technimount_icb_iq14\JC\Petrogal-Sines\Weldingbook\Piping%20material%20HG%20take%20off%20-%20Rev05.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Dossier%20de%20travail/Utile/MODELES%20D'OFFRES/P.VESSELS%20&amp;%20SEPARATORS/DT11536/DT11536%20R00.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51060;&#52285;&#49688;\&#44277;&#50976;\Temp\Cost_total_&#48176;&#44288;-&#54620;&#45224;&#54788;.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F:\PROJECT\CN9642B\BACK-UP\01GENERL\EXL-SHET\EXL-WORK\KJ-KIM\PROJECTS\CYPRUS\PROJ-CST.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Users/be91867/Documents/Offre/193099%20Babcock%20Arabia/HEN%20ancienne%20offre/Revue%20devis%20pour%20ARABIA.xlsm"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Ega-03\elvie\EGA%203\elvie\Files\2001\URC\EGA%203\elvie\Files\2000\mwci%20ATD-21\mwci%20ATD-2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Users/mthomas/AppData/Local/Microsoft/Windows/Temporary%20Internet%20Files/Content.Outlook/FTIMKVXQ/turbine%20products%20FA/JinSha_TE_E_nego1_20160202-juan.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May5\d\QUANG%20HIEU\TK%20NHAP%20KHAU\QUY%20II\THANG%205\MAY%20MOC\TK%20CHIEN%20MAY%20CH%200326%2004"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O:\Documents%20and%20Settings\BBRG596.HALHOUSTON\My%20Documents\PTT%20PRP\TME09%20FW%20Pumps\FW%20Pump%20DS.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A:\OXY3\&#52397;&#47049;&#51064;&#51077;&#51452;&#48176;&#44288;\&#51648;&#51077;&#51088;&#511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50948;&#46160;&#54872;\&#44277;&#49324;&#44288;&#47144;&#47928;&#49436;\&#47785;&#50857;&#44053;\MANUAL\calculation\DESIGN57.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Hv_sharma\d\PROPOSALS\PI-99031%20KOC\Costin_99031_6.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C:\Seraing\hrs\salestendering\Masters%20Documents\Estimates\Price_Horiz_Boiler\Old%20Pgm\Price_pres_part_Horiz_Boiler_%20%20I.xlsx"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Logisticsmay6\D\LEMINH\UNICONTRO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M:\TEMP\flhead_mas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E:\project\Rabigh\PSM\RFP%20Document(Marine)\Rabigh%20VI_Marine%20Work%20RFP(Rev.0).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IRECTOR\Hojascal\HISTORIC\Historico%2020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J5312\inquiry\&#44277;&#50976;\abc.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C:\Bomb\project\2PROJECT\PLANT\Z98037\SUM-CTI.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J0920\fujairah%20pjt\&#44277;&#50976;\PGM\&#44592;&#51316;PGM\DESIGN%20OF%20BEAM.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A:\BPA\SUMM.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J1476\&#45812;&#49688;PSM%20TFT\&#45812;&#49688;%20PSM\&#54408;&#47785;&#48324;%20&#44277;&#44553;&#50629;&#52404;%20&#54217;&#44032;%20SHEET-&#50896;&#48376;.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C:\&#36234;&#21335;\&#36234;&#21335;\&#36234;&#21335;&#26448;&#26009;&#39044;&#31639;\&#39044;&#31639;2015-4-10\&#27827;&#38745;&#31649;&#36947;--&#26448;&#26009;&#35745;&#21010;--20141005.xlsx" TargetMode="External"/></Relationships>
</file>

<file path=xl/externalLinks/_rels/externalLink116.xml.rels><?xml version="1.0" encoding="UTF-8" standalone="yes"?>
<Relationships xmlns="http://schemas.openxmlformats.org/package/2006/relationships"><Relationship Id="rId2" Type="http://schemas.openxmlformats.org/officeDocument/2006/relationships/externalLinkPath" Target="file:///C:\Users\Lenovo\Desktop\097%20DT03.04.05%20TM%20.xlsx" TargetMode="External"/><Relationship Id="rId1" Type="http://schemas.openxmlformats.org/officeDocument/2006/relationships/externalLinkPath" Target="file:///C:\Users\Lenovo\Desktop\097%20DT03.04.05%20TM%20.xlsx" TargetMode="External"/></Relationships>
</file>

<file path=xl/externalLinks/_rels/externalLink117.xml.rels><?xml version="1.0" encoding="UTF-8" standalone="yes"?>
<Relationships xmlns="http://schemas.openxmlformats.org/package/2006/relationships"><Relationship Id="rId2" Type="http://schemas.openxmlformats.org/officeDocument/2006/relationships/externalLinkPath" Target="file:///C:\Users\Lenovo\AppData\Local\Temp\Zalo%20Temp\TempDownloads\1-Ho%20so%20thanh%20toan%20I97.xlsx" TargetMode="External"/><Relationship Id="rId1" Type="http://schemas.openxmlformats.org/officeDocument/2006/relationships/externalLinkPath" Target="file:///C:\Users\Lenovo\AppData\Local\Temp\Zalo%20Temp\TempDownloads\1-Ho%20so%20thanh%20toan%20I97.xlsx" TargetMode="External"/></Relationships>
</file>

<file path=xl/externalLinks/_rels/externalLink118.xml.rels><?xml version="1.0" encoding="UTF-8" standalone="yes"?>
<Relationships xmlns="http://schemas.openxmlformats.org/package/2006/relationships"><Relationship Id="rId2" Type="http://schemas.openxmlformats.org/officeDocument/2006/relationships/externalLinkPath" Target="file:///D:\G&#243;i%20th&#7847;u%20097\T&#7893;ng%20h&#7907;p%20d&#7919;%20li&#7879;u%20097\2025%2010%2027%20Theo%20d&#245;i%20d&#7921;%20&#225;n%20097_Rev%20D1.xlsx" TargetMode="External"/><Relationship Id="rId1" Type="http://schemas.openxmlformats.org/officeDocument/2006/relationships/externalLinkPath" Target="2025%2010%2027%20Theo%20d&#245;i%20d&#7921;%20&#225;n%20097_Rev%20D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thioua GL 1"/>
      <sheetName val="Bethioua GL2"/>
      <sheetName val="PP"/>
      <sheetName val="Corpi"/>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BOQ(onshore)"/>
      <sheetName val="4. DOR(Civil)"/>
      <sheetName val="6. Civil BOQ(Tank Farm)"/>
      <sheetName val="9.Technical Specification "/>
      <sheetName val="1"/>
    </sheetNames>
    <definedNames>
      <definedName name="___att2" refersTo="#REF!"/>
      <definedName name="___tem1" refersTo="#REF!"/>
      <definedName name="_a3" refersTo="#REF!"/>
      <definedName name="_att2" refersTo="#REF!"/>
      <definedName name="_tem1" refersTo="#REF!"/>
    </defined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출계산서"/>
      <sheetName val="xxxxxx"/>
      <sheetName val="pdrop (제출)"/>
      <sheetName val="r-curve"/>
      <sheetName val="r-curve(metric)"/>
      <sheetName val="par-load"/>
      <sheetName val="p-consumption"/>
      <sheetName val="pdrop(discharge)"/>
      <sheetName val="BFP"/>
      <sheetName val="작성기준"/>
      <sheetName val="REDUCER"/>
      <sheetName val="보일러"/>
      <sheetName val="Summary "/>
      <sheetName val="#3E1_GCR"/>
      <sheetName val="변수 정의"/>
      <sheetName val="가격분석@1100(990104)"/>
      <sheetName val="Escalation"/>
      <sheetName val="공사내역"/>
      <sheetName val="COP"/>
      <sheetName val="pdrop_(제출)1"/>
      <sheetName val="Summary_1"/>
      <sheetName val="변수_정의1"/>
      <sheetName val="pdrop_(제출)"/>
      <sheetName val="Summary_"/>
      <sheetName val="변수_정의"/>
    </sheetNames>
    <sheetDataSet>
      <sheetData sheetId="0">
        <row r="183">
          <cell r="I183">
            <v>542625</v>
          </cell>
        </row>
        <row r="185">
          <cell r="I185">
            <v>584083</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계산서"/>
      <sheetName val="2.1엄지말뚝설계"/>
      <sheetName val="2.2 띠장의 설계"/>
      <sheetName val="2.2 띠장의 설계 (2)"/>
      <sheetName val="2.3 토류벽의설계"/>
      <sheetName val="철근"/>
      <sheetName val="ANCHOR1"/>
      <sheetName val="철근량산정"/>
      <sheetName val="띠장계산"/>
      <sheetName val="2.2버팀보의 검토"/>
      <sheetName val="양식"/>
      <sheetName val="연직부재계산 "/>
      <sheetName val="제출계산서"/>
    </sheetNames>
    <sheetDataSet>
      <sheetData sheetId="0"/>
      <sheetData sheetId="1"/>
      <sheetData sheetId="2"/>
      <sheetData sheetId="3">
        <row r="14">
          <cell r="G14">
            <v>2</v>
          </cell>
        </row>
        <row r="15">
          <cell r="G15">
            <v>0.9</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I"/>
      <sheetName val="Corr-spt"/>
      <sheetName val="Obs-spt"/>
      <sheetName val="SPT vs PHI"/>
      <sheetName val="Joints"/>
      <sheetName val="2.2 띠장의 설계"/>
      <sheetName val="가격분석@1100(990104)"/>
      <sheetName val="Escalation"/>
      <sheetName val="DB_ET200(R. A)"/>
      <sheetName val="Database"/>
      <sheetName val="石炭性状"/>
      <sheetName val="SP&amp;ST 제출가"/>
      <sheetName val="산업"/>
      <sheetName val="제출계산서"/>
      <sheetName val="공사내역"/>
      <sheetName val="예가표"/>
      <sheetName val="Spt-BH"/>
      <sheetName val="eq_data"/>
      <sheetName val="Indices"/>
      <sheetName val="Concrete"/>
      <sheetName val="reinft"/>
      <sheetName val="glass project concrete"/>
      <sheetName val="glass project reift"/>
      <sheetName val="glass project indices"/>
      <sheetName val="TASKRSRC"/>
      <sheetName val="Boq"/>
      <sheetName val="Lab"/>
      <sheetName val="office"/>
      <sheetName val="Material&amp;equipment"/>
      <sheetName val="sept-plan"/>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Summary 0506"/>
      <sheetName val="Summary 0607- 31.MAR"/>
      <sheetName val="#REF!"/>
      <sheetName val="Rate Analysis"/>
      <sheetName val="Qty"/>
      <sheetName val="Civil Boq"/>
      <sheetName val="Table10"/>
      <sheetName val="Table11"/>
      <sheetName val="Table12"/>
      <sheetName val="Table9"/>
      <sheetName val="FitOutConfCentre"/>
      <sheetName val="Other"/>
      <sheetName val="Summary"/>
      <sheetName val="SPT_vs_PHI"/>
      <sheetName val="glass_project_concrete"/>
      <sheetName val="glass_project_reift"/>
      <sheetName val="glass_project_indices"/>
      <sheetName val="Pile cap"/>
      <sheetName val="SPT_vs_PHI1"/>
      <sheetName val="glass_project_concrete1"/>
      <sheetName val="glass_project_reift1"/>
      <sheetName val="glass_project_indices1"/>
      <sheetName val="SBC-BH_19"/>
      <sheetName val="Summary_0506"/>
      <sheetName val="Summary_0607-_31_MAR"/>
      <sheetName val="Rate_Analysis"/>
      <sheetName val="Civil_Boq"/>
      <sheetName val="Pile_cap"/>
      <sheetName val="Sheet1"/>
      <sheetName val="BH 12-11-10-13"/>
      <sheetName val="BH 12-11-10-9"/>
      <sheetName val="BH 36-15-37"/>
      <sheetName val="BH 16-35-25-17"/>
      <sheetName val="BH 35-25-17"/>
      <sheetName val="Sheet1 (2)"/>
      <sheetName val="Sheet2"/>
      <sheetName val="BH_12-11-10-13"/>
      <sheetName val="BH_12-11-10-9"/>
      <sheetName val="BH_36-15-37"/>
      <sheetName val="BH_16-35-25-17"/>
      <sheetName val="BH_35-25-17"/>
      <sheetName val="Sheet1_(2)"/>
      <sheetName val="d-safe DELUXE"/>
      <sheetName val="PRECAST lightconc-II"/>
      <sheetName val="Legal Risk Analysis"/>
      <sheetName val="Mix Design"/>
      <sheetName val="std-rates"/>
      <sheetName val="Form 6"/>
      <sheetName val="PointNo.5"/>
      <sheetName val="RCC,Ret. Wall"/>
      <sheetName val="Design"/>
      <sheetName val="Fill this out first..."/>
      <sheetName val="LABOUR"/>
      <sheetName val="REVISED4A PROG PERF-SITE 1"/>
      <sheetName val="BLK2"/>
      <sheetName val="BLK3"/>
      <sheetName val="E &amp; R"/>
      <sheetName val="radar"/>
      <sheetName val="UG"/>
      <sheetName val="Break up Sheet"/>
      <sheetName val="TBAL9697 -group wise  sdpl"/>
      <sheetName val="Abstract Sheet"/>
      <sheetName val="V.O.4 - PCC Qty"/>
      <sheetName val="BOQ_Direct_selling cost"/>
      <sheetName val="WWR"/>
      <sheetName val="BOQ (2)"/>
      <sheetName val="final abstract"/>
      <sheetName val="GBW"/>
      <sheetName val="Footings"/>
      <sheetName val="CABLE DATA"/>
      <sheetName val="Input"/>
      <sheetName val="Activity"/>
      <sheetName val="Staff Acco."/>
      <sheetName val="Crew"/>
      <sheetName val="Piping"/>
      <sheetName val="Pipe Supports"/>
      <sheetName val="8"/>
      <sheetName val="Load Details-220kV"/>
      <sheetName val="Stock-II"/>
      <sheetName val="R20_R30_work"/>
      <sheetName val="M-Book for Conc"/>
      <sheetName val="M-Book for FW"/>
      <sheetName val="Flight-1"/>
      <sheetName val="Publicbuilding"/>
      <sheetName val="FT-05-02IsoBOM"/>
      <sheetName val="Rev S1 Abstract"/>
      <sheetName val="Quantity Abstract"/>
      <sheetName val=""/>
      <sheetName val="Abstract"/>
      <sheetName val="A-General"/>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beam-reinft-IIInd floor"/>
      <sheetName val="VCH-SLC"/>
      <sheetName val="Supplier"/>
      <sheetName val="Parapet"/>
      <sheetName val="sheet6"/>
      <sheetName val="RA-markate"/>
      <sheetName val="INPUT SHEET"/>
      <sheetName val="RES-PLANNING"/>
      <sheetName val="Sump"/>
      <sheetName val="COLUMN"/>
      <sheetName val="cubes_M20"/>
      <sheetName val="Form_6"/>
      <sheetName val="B@__x005f_x0000__x005f_x0004_@_x005f_x0000__x0000"/>
      <sheetName val="Project Budget Worksheet"/>
      <sheetName val="B@_"/>
      <sheetName val="B@___x0004_@_____$__"/>
      <sheetName val="BS1"/>
      <sheetName val="#REF"/>
      <sheetName val="RA"/>
      <sheetName val="11-hsd"/>
      <sheetName val="13-septic"/>
      <sheetName val="7-ug"/>
      <sheetName val="2-utility"/>
      <sheetName val="18-misc"/>
      <sheetName val="5-pipe"/>
      <sheetName val="BOQ -II ph 2"/>
      <sheetName val="switch"/>
      <sheetName val="Fee Rate Summary"/>
      <sheetName val="STAFFSCHED "/>
      <sheetName val="SUMM"/>
      <sheetName val="DADAN-1"/>
      <sheetName val="Macro1"/>
      <sheetName val="dummy"/>
      <sheetName val="d-safe specs"/>
      <sheetName val="class &amp; category"/>
      <sheetName val="Rein-Final (Ph 1+Ph2)"/>
      <sheetName val="Sheet3"/>
      <sheetName val="Cost_any"/>
      <sheetName val="Process"/>
      <sheetName val="pt_cw"/>
      <sheetName val="Metso - Forth &amp; Slurry 11.02.10"/>
      <sheetName val="1"/>
      <sheetName val="India F&amp;S Template"/>
      <sheetName val="Basicrates"/>
      <sheetName val="B@___x005f_x0004_@_____$__"/>
      <sheetName val="B@__x005f_x005f_x005f_x0000__x005f_x005f_x005f_x0004_@_"/>
      <sheetName val="inter"/>
      <sheetName val="OVERHEADS"/>
      <sheetName val="A(Rev.3)"/>
      <sheetName val="DB_ET200(R__A)1"/>
      <sheetName val="SP&amp;ST_제출가1"/>
      <sheetName val="2_2_띠장의_설계1"/>
      <sheetName val="DB_ET200(R__A)"/>
      <sheetName val="SP&amp;ST_제출가"/>
      <sheetName val="2_2_띠장의_설계"/>
      <sheetName val="[Spt-BH.xls][Spt-BH.xls]B@[_x0000__x0004_@_x0000_"/>
      <sheetName val="[Spt-BH.xls][Spt-BH.xls]B@[?_x0004_@?"/>
      <sheetName val="[Spt-BH.xls][Spt-BH.xls]B_____2"/>
      <sheetName val="[Spt-BH.xls][Spt-BH.xls]B_____3"/>
      <sheetName val="[Spt-BH.xls][Spt-BH.xls]B_____4"/>
      <sheetName val="[Spt-BH.xls][Spt-BH.xls]B_____5"/>
      <sheetName val="[Spt-BH.xls][Spt-BH.xls]B@["/>
      <sheetName val="AOR"/>
      <sheetName val="Lead"/>
      <sheetName val="Site wise NADs"/>
      <sheetName val="col-reinft1"/>
      <sheetName val="FUNDFLOW"/>
      <sheetName val="220 11  BS "/>
      <sheetName val="Build-up"/>
      <sheetName val="TBAL9697_-group_wise__sdpl"/>
      <sheetName val="Headings"/>
      <sheetName val="Formulas"/>
      <sheetName val="SBC-BH_191"/>
      <sheetName val="2gii"/>
      <sheetName val="HPL"/>
      <sheetName val="Costing"/>
      <sheetName val="T&amp;M"/>
      <sheetName val="SOR"/>
      <sheetName val="PriceSummary"/>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Rate_Analysis1"/>
      <sheetName val="PRECAST_lightconc-II"/>
      <sheetName val="d-safe_DELUXE"/>
      <sheetName val="Mix_Design"/>
      <sheetName val="RCC,Ret__Wall"/>
      <sheetName val="PointNo_5"/>
      <sheetName val="Abstract_Sheet"/>
      <sheetName val="E_&amp;_R"/>
      <sheetName val="Legal_Risk_Analysis"/>
      <sheetName val="Break_up_Sheet"/>
      <sheetName val="V_O_4_-_PCC_Qty"/>
      <sheetName val="maingirder"/>
      <sheetName val="basic-data"/>
      <sheetName val="Title"/>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C"/>
      <sheetName val="B"/>
      <sheetName val="Mx1012a"/>
      <sheetName val="Quote Sheet"/>
      <sheetName val="Cal"/>
      <sheetName val="Data"/>
      <sheetName val="Voucher"/>
      <sheetName val="Materials Cost(PCC)"/>
      <sheetName val="SSR &amp; NSSR Market final"/>
      <sheetName val="p&amp;m"/>
      <sheetName val="x-items"/>
      <sheetName val="BLOCK-E"/>
      <sheetName val="precast RC element"/>
      <sheetName val="Stress Calculation"/>
      <sheetName val="NPV"/>
      <sheetName val="B@[_x005f_x0000__x005f_x0004_@_x005f_x0000__x0000"/>
      <sheetName val="Coefficients"/>
      <sheetName val="IS3370"/>
      <sheetName val="IS456"/>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Metso_-_Forth_&amp;_Slurry_11_02_11"/>
      <sheetName val="BOQ_-II_ph_22"/>
      <sheetName val="Fee_Rate_Summary1"/>
      <sheetName val="STAFFSCHED_1"/>
      <sheetName val="d-safe_specs1"/>
      <sheetName val="class_&amp;_category1"/>
      <sheetName val="Rein-Final_(Ph_1+Ph2)1"/>
      <sheetName val="India_F&amp;S_Template1"/>
      <sheetName val="220_11__BS_1"/>
      <sheetName val="SSR_&amp;_NSSR_Market_final1"/>
      <sheetName val="Site_wise_NADs1"/>
      <sheetName val="Quote_Sheet1"/>
      <sheetName val="RA_RCC_F1"/>
      <sheetName val="SPT_vs_PHI3"/>
      <sheetName val="glass_project_concrete3"/>
      <sheetName val="glass_project_reift3"/>
      <sheetName val="glass_project_indices3"/>
      <sheetName val="SBC-BH_192"/>
      <sheetName val="Rate_Analysis2"/>
      <sheetName val="Summary_05062"/>
      <sheetName val="Summary_0607-_31_MAR2"/>
      <sheetName val="Civil_Boq1"/>
      <sheetName val="Pile_cap1"/>
      <sheetName val="V_O_4_-_PCC_Qty1"/>
      <sheetName val="TBAL9697_-group_wise__sdpl1"/>
      <sheetName val="Abstract_Sheet1"/>
      <sheetName val="Legal_Risk_Analysis1"/>
      <sheetName val="BH_12-11-10-132"/>
      <sheetName val="BH_12-11-10-92"/>
      <sheetName val="BH_36-15-372"/>
      <sheetName val="BH_16-35-25-172"/>
      <sheetName val="BH_35-25-172"/>
      <sheetName val="Sheet1_(2)2"/>
      <sheetName val="PRECAST_lightconc-II1"/>
      <sheetName val="Mix_Design1"/>
      <sheetName val="d-safe_DELUXE1"/>
      <sheetName val="RCC,Ret__Wall1"/>
      <sheetName val="Form_62"/>
      <sheetName val="PointNo_51"/>
      <sheetName val="E_&amp;_R1"/>
      <sheetName val="Break_up_Sheet1"/>
      <sheetName val="Fill_this_out_first___1"/>
      <sheetName val="REVISED4A_PROG_PERF-SITE_11"/>
      <sheetName val="BOQ_Direct_selling_cost1"/>
      <sheetName val="final_abstract1"/>
      <sheetName val="BOQ_(2)1"/>
      <sheetName val="beam-reinft-IIInd_floor1"/>
      <sheetName val="Staff_Acco_1"/>
      <sheetName val="Pipe_Supports1"/>
      <sheetName val="M-Book_for_Conc1"/>
      <sheetName val="M-Book_for_FW1"/>
      <sheetName val="CABLE_DATA1"/>
      <sheetName val="Load_Details-220kV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Rev_S1_Abstract1"/>
      <sheetName val="Quantity_Abstract1"/>
      <sheetName val="INPUT_SHEET1"/>
      <sheetName val="Project_Budget_Worksheet1"/>
      <sheetName val="Metso_-_Forth_&amp;_Slurry_11_02_10"/>
      <sheetName val="BOQ_-II_ph_21"/>
      <sheetName val="Fee_Rate_Summary"/>
      <sheetName val="STAFFSCHED_"/>
      <sheetName val="d-safe_specs"/>
      <sheetName val="class_&amp;_category"/>
      <sheetName val="Rein-Final_(Ph_1+Ph2)"/>
      <sheetName val="India_F&amp;S_Template"/>
      <sheetName val="220_11__BS_"/>
      <sheetName val="SSR_&amp;_NSSR_Market_final"/>
      <sheetName val="Site_wise_NADs"/>
      <sheetName val="Quote_Sheet"/>
      <sheetName val="RA_RCC_F"/>
      <sheetName val="SPT_vs_PHI4"/>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d-safe_DELUXE2"/>
      <sheetName val="Legal_Risk_Analysis2"/>
      <sheetName val="Mix_Design2"/>
      <sheetName val="Form_63"/>
      <sheetName val="PointNo_52"/>
      <sheetName val="RCC,Ret__Wall2"/>
      <sheetName val="E_&amp;_R2"/>
      <sheetName val="Break_up_Sheet2"/>
      <sheetName val="TBAL9697_-group_wise__sdpl2"/>
      <sheetName val="Abstract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RA RCC F"/>
      <sheetName val="B@_@__$"/>
      <sheetName val="Qty-Opt1"/>
      <sheetName val="Assmpns"/>
      <sheetName val="Detail"/>
      <sheetName val="MGS"/>
      <sheetName val="attach(2)"/>
      <sheetName val="Abstract for Variation"/>
      <sheetName val="LBD VARIATION"/>
      <sheetName val="Debits as on 12.04.08"/>
      <sheetName val="合成単価作成表-BLDG"/>
      <sheetName val="PRRM Dashboard"/>
      <sheetName val="Mappings"/>
      <sheetName val="Fin Sum"/>
      <sheetName val="Staff Forecast spread"/>
      <sheetName val="B@__x005f_x0000__x005f_x0004_@_x005f_x0000___$_x0"/>
      <sheetName val="B@___x005f_x005f_x005f_x0004_@_____$__"/>
      <sheetName val="B@__x005f_x005f_x005f_x005f_x005f_x005f_x005f_x0000__x0"/>
      <sheetName val="IDCCALHYD-GOO"/>
      <sheetName val="Inputs &amp; Summary Output"/>
      <sheetName val="Broad Refresher Model"/>
      <sheetName val="BHANDUP"/>
      <sheetName val="Report"/>
      <sheetName val="Cost of O &amp; O"/>
      <sheetName val="Back"/>
      <sheetName val="FOOTING"/>
      <sheetName val="COLUMNS"/>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Material List "/>
      <sheetName val="LT Motor catalog"/>
      <sheetName val="Cable cat"/>
      <sheetName val="3"/>
      <sheetName val="B@["/>
      <sheetName val="inWords"/>
      <sheetName val="B@__x0000__x0004_@_x0000__x0000"/>
      <sheetName val="B@__x005f_x0000__x005f_x0004_@_"/>
      <sheetName val="B@[_x005f_x005f_x005f_x0000__x005f_x005f_x005f_x0004_@_"/>
      <sheetName val="재1"/>
      <sheetName val="SubmitCal"/>
      <sheetName val="EDWise"/>
      <sheetName val="ComboSheet"/>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Direct cost shed A-2 "/>
      <sheetName val="ELECT"/>
      <sheetName val="pr.cal"/>
      <sheetName val="SàQa_x0005_@_x0000__x0000__x0000_²"/>
      <sheetName val="upa"/>
      <sheetName val="syndicate codes"/>
      <sheetName val="[Spt-BH.xls][Spt-BH.xls]B_____8"/>
      <sheetName val="[Spt-BH.xls][Spt-BH.xls]B_____9"/>
      <sheetName val="[Spt-BH.xls][Spt-BH.xls]B_____6"/>
      <sheetName val="[Spt-BH.xls][Spt-BH.xls]B_____7"/>
      <sheetName val="SàQa_x0005_@"/>
    </sheetNames>
    <sheetDataSet>
      <sheetData sheetId="0">
        <row r="1">
          <cell r="J1">
            <v>1.7453292519943295E-2</v>
          </cell>
        </row>
      </sheetData>
      <sheetData sheetId="1">
        <row r="1">
          <cell r="J1">
            <v>1.7453292519943295E-2</v>
          </cell>
        </row>
      </sheetData>
      <sheetData sheetId="2">
        <row r="1">
          <cell r="J1">
            <v>1.7453292519943295E-2</v>
          </cell>
        </row>
      </sheetData>
      <sheetData sheetId="3" refreshError="1">
        <row r="1">
          <cell r="J1">
            <v>1.7453292519943295E-2</v>
          </cell>
        </row>
        <row r="2">
          <cell r="B2">
            <v>1</v>
          </cell>
          <cell r="C2">
            <v>25</v>
          </cell>
        </row>
        <row r="3">
          <cell r="B3">
            <v>2</v>
          </cell>
          <cell r="C3">
            <v>25</v>
          </cell>
        </row>
        <row r="4">
          <cell r="B4">
            <v>3</v>
          </cell>
          <cell r="C4">
            <v>25</v>
          </cell>
        </row>
        <row r="5">
          <cell r="B5">
            <v>4</v>
          </cell>
          <cell r="C5">
            <v>25</v>
          </cell>
        </row>
        <row r="6">
          <cell r="B6">
            <v>5</v>
          </cell>
          <cell r="C6">
            <v>28</v>
          </cell>
        </row>
        <row r="7">
          <cell r="B7">
            <v>6</v>
          </cell>
          <cell r="C7">
            <v>28.5</v>
          </cell>
        </row>
        <row r="8">
          <cell r="B8">
            <v>7</v>
          </cell>
          <cell r="C8">
            <v>29</v>
          </cell>
        </row>
        <row r="9">
          <cell r="B9">
            <v>8</v>
          </cell>
          <cell r="C9">
            <v>29</v>
          </cell>
        </row>
        <row r="10">
          <cell r="B10">
            <v>9</v>
          </cell>
          <cell r="C10">
            <v>30</v>
          </cell>
        </row>
        <row r="11">
          <cell r="B11">
            <v>10</v>
          </cell>
          <cell r="C11">
            <v>30</v>
          </cell>
        </row>
        <row r="12">
          <cell r="B12">
            <v>11</v>
          </cell>
          <cell r="C12">
            <v>30</v>
          </cell>
        </row>
        <row r="13">
          <cell r="B13">
            <v>12</v>
          </cell>
          <cell r="C13">
            <v>31</v>
          </cell>
        </row>
        <row r="14">
          <cell r="B14">
            <v>13</v>
          </cell>
          <cell r="C14">
            <v>31</v>
          </cell>
        </row>
        <row r="15">
          <cell r="B15">
            <v>14</v>
          </cell>
          <cell r="C15">
            <v>31</v>
          </cell>
        </row>
        <row r="16">
          <cell r="B16">
            <v>15</v>
          </cell>
          <cell r="C16">
            <v>32</v>
          </cell>
        </row>
        <row r="17">
          <cell r="B17">
            <v>16</v>
          </cell>
          <cell r="C17">
            <v>32</v>
          </cell>
        </row>
        <row r="18">
          <cell r="B18">
            <v>17</v>
          </cell>
          <cell r="C18">
            <v>32</v>
          </cell>
        </row>
        <row r="19">
          <cell r="B19">
            <v>18</v>
          </cell>
          <cell r="C19">
            <v>33</v>
          </cell>
        </row>
        <row r="20">
          <cell r="B20">
            <v>19</v>
          </cell>
          <cell r="C20">
            <v>33</v>
          </cell>
        </row>
        <row r="21">
          <cell r="B21">
            <v>20</v>
          </cell>
          <cell r="C21">
            <v>33</v>
          </cell>
        </row>
        <row r="22">
          <cell r="B22">
            <v>21</v>
          </cell>
          <cell r="C22">
            <v>33</v>
          </cell>
        </row>
        <row r="23">
          <cell r="B23">
            <v>22</v>
          </cell>
          <cell r="C23">
            <v>34</v>
          </cell>
        </row>
        <row r="24">
          <cell r="B24">
            <v>23</v>
          </cell>
          <cell r="C24">
            <v>34</v>
          </cell>
        </row>
        <row r="25">
          <cell r="B25">
            <v>24</v>
          </cell>
          <cell r="C25">
            <v>35</v>
          </cell>
        </row>
        <row r="26">
          <cell r="B26">
            <v>25</v>
          </cell>
          <cell r="C26">
            <v>35</v>
          </cell>
        </row>
        <row r="27">
          <cell r="B27">
            <v>26</v>
          </cell>
          <cell r="C27">
            <v>35</v>
          </cell>
        </row>
        <row r="28">
          <cell r="B28">
            <v>27</v>
          </cell>
          <cell r="C28">
            <v>35</v>
          </cell>
        </row>
        <row r="29">
          <cell r="B29">
            <v>28</v>
          </cell>
          <cell r="C29">
            <v>36</v>
          </cell>
        </row>
        <row r="30">
          <cell r="B30">
            <v>29</v>
          </cell>
          <cell r="C30">
            <v>36</v>
          </cell>
        </row>
        <row r="31">
          <cell r="B31">
            <v>30</v>
          </cell>
          <cell r="C31">
            <v>36</v>
          </cell>
        </row>
        <row r="32">
          <cell r="B32">
            <v>31</v>
          </cell>
          <cell r="C32">
            <v>36</v>
          </cell>
        </row>
        <row r="33">
          <cell r="B33">
            <v>32</v>
          </cell>
          <cell r="C33">
            <v>37</v>
          </cell>
        </row>
        <row r="34">
          <cell r="B34">
            <v>33</v>
          </cell>
          <cell r="C34">
            <v>36</v>
          </cell>
        </row>
        <row r="35">
          <cell r="B35">
            <v>34</v>
          </cell>
          <cell r="C35">
            <v>37</v>
          </cell>
        </row>
        <row r="36">
          <cell r="B36">
            <v>35</v>
          </cell>
          <cell r="C36">
            <v>37</v>
          </cell>
        </row>
        <row r="37">
          <cell r="B37">
            <v>36</v>
          </cell>
          <cell r="C37">
            <v>38</v>
          </cell>
        </row>
        <row r="38">
          <cell r="B38">
            <v>37</v>
          </cell>
          <cell r="C38">
            <v>38</v>
          </cell>
        </row>
        <row r="39">
          <cell r="B39">
            <v>38</v>
          </cell>
          <cell r="C39">
            <v>38</v>
          </cell>
        </row>
        <row r="40">
          <cell r="B40">
            <v>39</v>
          </cell>
          <cell r="C40">
            <v>38</v>
          </cell>
        </row>
        <row r="41">
          <cell r="B41">
            <v>40</v>
          </cell>
          <cell r="C41">
            <v>39</v>
          </cell>
        </row>
        <row r="42">
          <cell r="B42">
            <v>41</v>
          </cell>
          <cell r="C42">
            <v>39</v>
          </cell>
        </row>
        <row r="43">
          <cell r="B43">
            <v>42</v>
          </cell>
          <cell r="C43">
            <v>39</v>
          </cell>
        </row>
        <row r="44">
          <cell r="B44">
            <v>43</v>
          </cell>
          <cell r="C44">
            <v>39</v>
          </cell>
        </row>
        <row r="45">
          <cell r="B45">
            <v>44</v>
          </cell>
          <cell r="C45">
            <v>39</v>
          </cell>
        </row>
        <row r="46">
          <cell r="B46">
            <v>45</v>
          </cell>
          <cell r="C46">
            <v>39</v>
          </cell>
        </row>
        <row r="47">
          <cell r="B47">
            <v>46</v>
          </cell>
          <cell r="C47">
            <v>39</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row r="1">
          <cell r="J1">
            <v>1.7453292519943295E-2</v>
          </cell>
        </row>
      </sheetData>
      <sheetData sheetId="31">
        <row r="1">
          <cell r="J1">
            <v>1.7453292519943295E-2</v>
          </cell>
        </row>
      </sheetData>
      <sheetData sheetId="32">
        <row r="1">
          <cell r="J1">
            <v>1.7453292519943295E-2</v>
          </cell>
        </row>
      </sheetData>
      <sheetData sheetId="33">
        <row r="1">
          <cell r="J1">
            <v>1.7453292519943295E-2</v>
          </cell>
        </row>
      </sheetData>
      <sheetData sheetId="34" refreshError="1"/>
      <sheetData sheetId="35" refreshError="1"/>
      <sheetData sheetId="36" refreshError="1"/>
      <sheetData sheetId="37" refreshError="1"/>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ow r="2">
          <cell r="B2">
            <v>1</v>
          </cell>
        </row>
      </sheetData>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ow r="2">
          <cell r="B2">
            <v>1</v>
          </cell>
        </row>
      </sheetData>
      <sheetData sheetId="266">
        <row r="2">
          <cell r="B2">
            <v>1</v>
          </cell>
        </row>
      </sheetData>
      <sheetData sheetId="267">
        <row r="2">
          <cell r="B2">
            <v>1</v>
          </cell>
        </row>
      </sheetData>
      <sheetData sheetId="268">
        <row r="2">
          <cell r="B2">
            <v>1</v>
          </cell>
        </row>
      </sheetData>
      <sheetData sheetId="269">
        <row r="2">
          <cell r="B2">
            <v>1</v>
          </cell>
        </row>
      </sheetData>
      <sheetData sheetId="270">
        <row r="1">
          <cell r="J1">
            <v>1.7453292519943295E-2</v>
          </cell>
        </row>
      </sheetData>
      <sheetData sheetId="271">
        <row r="2">
          <cell r="B2">
            <v>1</v>
          </cell>
        </row>
      </sheetData>
      <sheetData sheetId="272">
        <row r="2">
          <cell r="B2">
            <v>1</v>
          </cell>
        </row>
      </sheetData>
      <sheetData sheetId="273">
        <row r="2">
          <cell r="B2">
            <v>1</v>
          </cell>
        </row>
      </sheetData>
      <sheetData sheetId="274">
        <row r="2">
          <cell r="B2">
            <v>1</v>
          </cell>
        </row>
      </sheetData>
      <sheetData sheetId="275">
        <row r="2">
          <cell r="B2">
            <v>1</v>
          </cell>
        </row>
      </sheetData>
      <sheetData sheetId="276">
        <row r="2">
          <cell r="B2">
            <v>1</v>
          </cell>
        </row>
      </sheetData>
      <sheetData sheetId="277">
        <row r="1">
          <cell r="J1">
            <v>1.7453292519943295E-2</v>
          </cell>
        </row>
      </sheetData>
      <sheetData sheetId="278">
        <row r="2">
          <cell r="B2">
            <v>1</v>
          </cell>
        </row>
      </sheetData>
      <sheetData sheetId="279">
        <row r="2">
          <cell r="B2">
            <v>1</v>
          </cell>
        </row>
      </sheetData>
      <sheetData sheetId="280">
        <row r="2">
          <cell r="B2">
            <v>1</v>
          </cell>
        </row>
      </sheetData>
      <sheetData sheetId="281">
        <row r="2">
          <cell r="B2">
            <v>1</v>
          </cell>
        </row>
      </sheetData>
      <sheetData sheetId="282">
        <row r="2">
          <cell r="B2">
            <v>1</v>
          </cell>
        </row>
      </sheetData>
      <sheetData sheetId="283">
        <row r="2">
          <cell r="B2">
            <v>1</v>
          </cell>
        </row>
      </sheetData>
      <sheetData sheetId="284">
        <row r="2">
          <cell r="B2">
            <v>1</v>
          </cell>
        </row>
      </sheetData>
      <sheetData sheetId="285">
        <row r="2">
          <cell r="B2">
            <v>1</v>
          </cell>
        </row>
      </sheetData>
      <sheetData sheetId="286">
        <row r="1">
          <cell r="J1">
            <v>1.7453292519943295E-2</v>
          </cell>
        </row>
      </sheetData>
      <sheetData sheetId="287">
        <row r="2">
          <cell r="B2">
            <v>1</v>
          </cell>
        </row>
      </sheetData>
      <sheetData sheetId="288">
        <row r="2">
          <cell r="B2">
            <v>1</v>
          </cell>
        </row>
      </sheetData>
      <sheetData sheetId="289">
        <row r="2">
          <cell r="B2">
            <v>1</v>
          </cell>
        </row>
      </sheetData>
      <sheetData sheetId="290">
        <row r="2">
          <cell r="B2">
            <v>1</v>
          </cell>
        </row>
      </sheetData>
      <sheetData sheetId="291">
        <row r="2">
          <cell r="B2">
            <v>1</v>
          </cell>
        </row>
      </sheetData>
      <sheetData sheetId="292">
        <row r="2">
          <cell r="B2">
            <v>1</v>
          </cell>
        </row>
      </sheetData>
      <sheetData sheetId="293">
        <row r="2">
          <cell r="B2">
            <v>1</v>
          </cell>
        </row>
      </sheetData>
      <sheetData sheetId="294">
        <row r="2">
          <cell r="B2">
            <v>1</v>
          </cell>
        </row>
      </sheetData>
      <sheetData sheetId="295">
        <row r="2">
          <cell r="B2">
            <v>1</v>
          </cell>
        </row>
      </sheetData>
      <sheetData sheetId="296">
        <row r="2">
          <cell r="B2">
            <v>1</v>
          </cell>
        </row>
      </sheetData>
      <sheetData sheetId="297">
        <row r="2">
          <cell r="B2">
            <v>1</v>
          </cell>
        </row>
      </sheetData>
      <sheetData sheetId="298">
        <row r="2">
          <cell r="B2">
            <v>1</v>
          </cell>
        </row>
      </sheetData>
      <sheetData sheetId="299">
        <row r="2">
          <cell r="B2">
            <v>1</v>
          </cell>
        </row>
      </sheetData>
      <sheetData sheetId="300">
        <row r="2">
          <cell r="B2">
            <v>1</v>
          </cell>
        </row>
      </sheetData>
      <sheetData sheetId="301">
        <row r="2">
          <cell r="B2">
            <v>1</v>
          </cell>
        </row>
      </sheetData>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ow r="2">
          <cell r="B2">
            <v>1</v>
          </cell>
        </row>
      </sheetData>
      <sheetData sheetId="327">
        <row r="2">
          <cell r="B2">
            <v>1</v>
          </cell>
        </row>
      </sheetData>
      <sheetData sheetId="328">
        <row r="2">
          <cell r="B2">
            <v>1</v>
          </cell>
        </row>
      </sheetData>
      <sheetData sheetId="329">
        <row r="2">
          <cell r="B2">
            <v>1</v>
          </cell>
        </row>
      </sheetData>
      <sheetData sheetId="330">
        <row r="2">
          <cell r="B2">
            <v>1</v>
          </cell>
        </row>
      </sheetData>
      <sheetData sheetId="331">
        <row r="2">
          <cell r="B2">
            <v>1</v>
          </cell>
        </row>
      </sheetData>
      <sheetData sheetId="332">
        <row r="2">
          <cell r="B2">
            <v>1</v>
          </cell>
        </row>
      </sheetData>
      <sheetData sheetId="333">
        <row r="2">
          <cell r="B2">
            <v>1</v>
          </cell>
        </row>
      </sheetData>
      <sheetData sheetId="334">
        <row r="2">
          <cell r="B2">
            <v>1</v>
          </cell>
        </row>
      </sheetData>
      <sheetData sheetId="335">
        <row r="2">
          <cell r="B2">
            <v>1</v>
          </cell>
        </row>
      </sheetData>
      <sheetData sheetId="336">
        <row r="2">
          <cell r="B2">
            <v>1</v>
          </cell>
        </row>
      </sheetData>
      <sheetData sheetId="337">
        <row r="2">
          <cell r="B2">
            <v>1</v>
          </cell>
        </row>
      </sheetData>
      <sheetData sheetId="338">
        <row r="2">
          <cell r="B2">
            <v>1</v>
          </cell>
        </row>
      </sheetData>
      <sheetData sheetId="339">
        <row r="2">
          <cell r="B2">
            <v>1</v>
          </cell>
        </row>
      </sheetData>
      <sheetData sheetId="340">
        <row r="2">
          <cell r="B2">
            <v>1</v>
          </cell>
        </row>
      </sheetData>
      <sheetData sheetId="341">
        <row r="2">
          <cell r="B2">
            <v>1</v>
          </cell>
        </row>
      </sheetData>
      <sheetData sheetId="342">
        <row r="2">
          <cell r="B2">
            <v>1</v>
          </cell>
        </row>
      </sheetData>
      <sheetData sheetId="343">
        <row r="2">
          <cell r="C2" t="str">
            <v>LARSEN &amp; TOUBRO LIMITED</v>
          </cell>
        </row>
      </sheetData>
      <sheetData sheetId="344">
        <row r="2">
          <cell r="B2">
            <v>1</v>
          </cell>
        </row>
      </sheetData>
      <sheetData sheetId="345">
        <row r="2">
          <cell r="B2">
            <v>1</v>
          </cell>
        </row>
      </sheetData>
      <sheetData sheetId="346">
        <row r="2">
          <cell r="B2">
            <v>1</v>
          </cell>
        </row>
      </sheetData>
      <sheetData sheetId="347">
        <row r="2">
          <cell r="B2">
            <v>1</v>
          </cell>
        </row>
      </sheetData>
      <sheetData sheetId="348">
        <row r="2">
          <cell r="C2" t="str">
            <v>LARSEN &amp; TOUBRO LIMITED</v>
          </cell>
        </row>
      </sheetData>
      <sheetData sheetId="349">
        <row r="2">
          <cell r="B2">
            <v>1</v>
          </cell>
        </row>
      </sheetData>
      <sheetData sheetId="350">
        <row r="2">
          <cell r="B2">
            <v>1</v>
          </cell>
        </row>
      </sheetData>
      <sheetData sheetId="351">
        <row r="2">
          <cell r="B2">
            <v>1</v>
          </cell>
        </row>
      </sheetData>
      <sheetData sheetId="352">
        <row r="2">
          <cell r="C2" t="str">
            <v>LARSEN &amp; TOUBRO LIMITED</v>
          </cell>
        </row>
      </sheetData>
      <sheetData sheetId="353"/>
      <sheetData sheetId="354">
        <row r="2">
          <cell r="B2">
            <v>1</v>
          </cell>
        </row>
      </sheetData>
      <sheetData sheetId="355"/>
      <sheetData sheetId="356">
        <row r="2">
          <cell r="B2">
            <v>1</v>
          </cell>
        </row>
      </sheetData>
      <sheetData sheetId="357">
        <row r="2">
          <cell r="C2" t="str">
            <v>LARSEN &amp; TOUBRO LIMITED</v>
          </cell>
        </row>
      </sheetData>
      <sheetData sheetId="358">
        <row r="2">
          <cell r="C2" t="str">
            <v>LARSEN &amp; TOUBRO LIMITED</v>
          </cell>
        </row>
      </sheetData>
      <sheetData sheetId="359">
        <row r="2">
          <cell r="B2">
            <v>1</v>
          </cell>
        </row>
      </sheetData>
      <sheetData sheetId="360">
        <row r="2">
          <cell r="B2">
            <v>1</v>
          </cell>
        </row>
      </sheetData>
      <sheetData sheetId="361"/>
      <sheetData sheetId="362"/>
      <sheetData sheetId="363"/>
      <sheetData sheetId="364"/>
      <sheetData sheetId="365"/>
      <sheetData sheetId="366">
        <row r="2">
          <cell r="C2" t="str">
            <v>LARSEN &amp; TOUBRO LIMITED</v>
          </cell>
        </row>
      </sheetData>
      <sheetData sheetId="367"/>
      <sheetData sheetId="368">
        <row r="2">
          <cell r="B2">
            <v>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L"/>
      <sheetName val="기능공"/>
      <sheetName val="기능공 (3)"/>
      <sheetName val="연도별 자금"/>
      <sheetName val="월별자금"/>
      <sheetName val="기능공 (2)"/>
      <sheetName val="LOAD"/>
      <sheetName val="MOBIL"/>
      <sheetName val="SPT vs PHI"/>
      <sheetName val="Joints"/>
      <sheetName val="Attachment 1"/>
      <sheetName val="목표세부명세"/>
      <sheetName val="DB_ET200(R. A)"/>
      <sheetName val="Cash2"/>
      <sheetName val="Z"/>
      <sheetName val="공문"/>
      <sheetName val="1A-1 BLR_Material Cost"/>
      <sheetName val="Direct Labor cost"/>
      <sheetName val="BM"/>
      <sheetName val="Rate Analysis"/>
      <sheetName val="C3"/>
      <sheetName val="BQMPALOC"/>
      <sheetName val="breakdown"/>
      <sheetName val="예가표"/>
      <sheetName val="ERECTION DAHEJ"/>
      <sheetName val="MTP"/>
      <sheetName val="공사내역"/>
      <sheetName val="BAG-2"/>
      <sheetName val="4.1 dismantle"/>
      <sheetName val="Material"/>
      <sheetName val="mech"/>
      <sheetName val="PIPE"/>
      <sheetName val="VALVE"/>
      <sheetName val="FLANGE"/>
      <sheetName val="97 사업추정(WEKI)"/>
      <sheetName val="기능공_(3)"/>
      <sheetName val="연도별_자금"/>
      <sheetName val="기능공_(2)"/>
      <sheetName val="Attachment_1"/>
      <sheetName val="DB_ET200(R__A)"/>
      <sheetName val="SPT_vs_PHI"/>
      <sheetName val="1A-1_BLR_Material_Cost"/>
      <sheetName val="Direct_Labor_cost"/>
      <sheetName val="Rate_Analysis"/>
      <sheetName val="ERECTION_DAHEJ"/>
      <sheetName val="4_1_dismantle"/>
      <sheetName val="기능공_(3)1"/>
      <sheetName val="연도별_자금1"/>
      <sheetName val="기능공_(2)1"/>
      <sheetName val="Attachment_11"/>
      <sheetName val="DB_ET200(R__A)1"/>
      <sheetName val="SPT_vs_PHI1"/>
      <sheetName val="1A-1_BLR_Material_Cost1"/>
      <sheetName val="Direct_Labor_cost1"/>
      <sheetName val="Rate_Analysis1"/>
      <sheetName val="ERECTION_DAHEJ1"/>
      <sheetName val="4_1_dismantle1"/>
      <sheetName val="Setting"/>
      <sheetName val="D-623D"/>
      <sheetName val="산근"/>
      <sheetName val="DRUM"/>
      <sheetName val="costing_CV"/>
      <sheetName val="2.2 띠장의 설계"/>
      <sheetName val="MTO REV.2(ARMOR)"/>
      <sheetName val="WIP"/>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A7"/>
      <sheetName val="Unit-1"/>
      <sheetName val="감가상각비"/>
      <sheetName val="기능공_(3)2"/>
      <sheetName val="연도별_자금2"/>
      <sheetName val="기능공_(2)2"/>
      <sheetName val="SPT_vs_PHI2"/>
      <sheetName val="Attachment_12"/>
      <sheetName val="DB_ET200(R__A)2"/>
      <sheetName val="1A-1_BLR_Material_Cost2"/>
      <sheetName val="Direct_Labor_cost2"/>
      <sheetName val="Rate_Analysis2"/>
      <sheetName val="ERECTION_DAHEJ2"/>
      <sheetName val="4_1_dismantle2"/>
      <sheetName val="97_사업추정(WEKI)"/>
      <sheetName val="2_2_띠장의_설계"/>
      <sheetName val="MTO_REV_2(ARMOR)"/>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Sheet3"/>
      <sheetName val="토공"/>
      <sheetName val="제출계산서"/>
      <sheetName val="paking list 16.08"/>
    </sheetNames>
    <sheetDataSet>
      <sheetData sheetId="0" refreshError="1">
        <row r="6">
          <cell r="G6">
            <v>1</v>
          </cell>
          <cell r="H6">
            <v>2</v>
          </cell>
          <cell r="I6">
            <v>3</v>
          </cell>
          <cell r="J6">
            <v>4</v>
          </cell>
          <cell r="K6">
            <v>5</v>
          </cell>
          <cell r="L6">
            <v>6</v>
          </cell>
          <cell r="M6">
            <v>7</v>
          </cell>
          <cell r="N6">
            <v>8</v>
          </cell>
          <cell r="O6">
            <v>9</v>
          </cell>
          <cell r="P6">
            <v>10</v>
          </cell>
          <cell r="Q6">
            <v>11</v>
          </cell>
          <cell r="R6">
            <v>12</v>
          </cell>
          <cell r="S6">
            <v>13</v>
          </cell>
          <cell r="T6">
            <v>14</v>
          </cell>
          <cell r="U6">
            <v>15</v>
          </cell>
          <cell r="V6">
            <v>16</v>
          </cell>
          <cell r="W6">
            <v>17</v>
          </cell>
          <cell r="X6">
            <v>18</v>
          </cell>
          <cell r="Y6">
            <v>19</v>
          </cell>
          <cell r="Z6">
            <v>20</v>
          </cell>
          <cell r="AA6">
            <v>21</v>
          </cell>
          <cell r="AB6">
            <v>22</v>
          </cell>
          <cell r="AC6">
            <v>23</v>
          </cell>
          <cell r="AD6">
            <v>24</v>
          </cell>
          <cell r="AE6">
            <v>25</v>
          </cell>
          <cell r="AF6">
            <v>26</v>
          </cell>
          <cell r="AG6">
            <v>27</v>
          </cell>
          <cell r="AH6">
            <v>28</v>
          </cell>
          <cell r="AI6">
            <v>29</v>
          </cell>
          <cell r="AJ6">
            <v>30</v>
          </cell>
          <cell r="AK6">
            <v>31</v>
          </cell>
          <cell r="AL6">
            <v>32</v>
          </cell>
          <cell r="AM6">
            <v>33</v>
          </cell>
          <cell r="AN6">
            <v>34</v>
          </cell>
          <cell r="AO6">
            <v>35</v>
          </cell>
          <cell r="AP6">
            <v>36</v>
          </cell>
          <cell r="AQ6">
            <v>37</v>
          </cell>
          <cell r="AR6">
            <v>38</v>
          </cell>
          <cell r="AS6">
            <v>39</v>
          </cell>
          <cell r="AT6">
            <v>40</v>
          </cell>
          <cell r="AU6">
            <v>41</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PO 1"/>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운반"/>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read"/>
      <sheetName val="Asmbly Disc Progress"/>
      <sheetName val="Analysis"/>
      <sheetName val="page 6"/>
      <sheetName val="M 11"/>
      <sheetName val="물량집계(전기)"/>
      <sheetName val="물량집계(계장)"/>
      <sheetName val="Assumptions"/>
      <sheetName val="PIPING"/>
      <sheetName val="Sheet2"/>
      <sheetName val="Lookup Values"/>
      <sheetName val="Trend"/>
      <sheetName val="C0078"/>
      <sheetName val="eng_wp2"/>
      <sheetName val="DropDown - Formulas"/>
      <sheetName val="Methodology"/>
      <sheetName val="Data List"/>
      <sheetName val="Boiler Curves"/>
      <sheetName val="Index"/>
      <sheetName val="Marine Contribution"/>
      <sheetName val="A"/>
      <sheetName val="TOC"/>
      <sheetName val="MCMD95"/>
      <sheetName val="Activity Codes"/>
      <sheetName val="PMT Rate Bank_With TE"/>
      <sheetName val="Designation List"/>
      <sheetName val="WPA_Mechanical Equipment AMP2"/>
      <sheetName val="page_6"/>
      <sheetName val="Asmbly_Disc_Progress"/>
      <sheetName val="M_11"/>
      <sheetName val="page_61"/>
      <sheetName val="Asmbly_Disc_Progress1"/>
      <sheetName val="M_111"/>
      <sheetName val="Sheet1"/>
      <sheetName val="Inert Bal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UM"/>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VC2 10.99"/>
      <sheetName val="예산"/>
      <sheetName val="BQMPALOC"/>
      <sheetName val="금액내역서"/>
      <sheetName val="inter"/>
      <sheetName val="Sheet1"/>
      <sheetName val="KP1590_E"/>
      <sheetName val="영업2"/>
      <sheetName val="1월"/>
      <sheetName val="공문"/>
      <sheetName val="영업3"/>
      <sheetName val="??"/>
      <sheetName val="ERECIN"/>
      <sheetName val="INPUT DATA"/>
      <sheetName val="집계표 (25,26ဩ"/>
      <sheetName val="BQ_Utl_Off"/>
      <sheetName val="수입"/>
      <sheetName val="Form 0"/>
      <sheetName val="COVER"/>
      <sheetName val="12CGOU"/>
      <sheetName val="경영혁신본부"/>
      <sheetName val="»ê±Ù"/>
      <sheetName val="Final(1)summary"/>
      <sheetName val="연돌일위집계"/>
      <sheetName val="___"/>
      <sheetName val="ESCON"/>
      <sheetName val="BD集計用"/>
      <sheetName val="95삼성급(본사)"/>
      <sheetName val="DESCRIPTION"/>
      <sheetName val="Form D-1"/>
      <sheetName val="Form B-1"/>
      <sheetName val="Form F-1"/>
      <sheetName val="Assist(B-1)"/>
      <sheetName val="Form A"/>
      <sheetName val="갑지"/>
      <sheetName val="세금자료"/>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입출재고현황 (2)"/>
      <sheetName val="SANDAN"/>
      <sheetName val="뜃맟뭁돽띿맟?-BLDG"/>
      <sheetName val="__"/>
      <sheetName val="뜃맟뭁돽띿맟_-BLDG"/>
      <sheetName val="General Data"/>
      <sheetName val="LABOR &amp; 자재"/>
      <sheetName val="제작도"/>
      <sheetName val="CB"/>
      <sheetName val="DRUM"/>
      <sheetName val="eq_data"/>
      <sheetName val="SALA-002"/>
      <sheetName val="DHEQSUPT"/>
      <sheetName val="기성내역"/>
      <sheetName val="당진1,2호기전선관설치및접지4차공사내역서-을지"/>
      <sheetName val="TTL"/>
      <sheetName val="M-EQPT-Z"/>
      <sheetName val="Price Schedule"/>
      <sheetName val="간접비내역-1"/>
      <sheetName val="Lup2"/>
      <sheetName val="간접비 총괄"/>
      <sheetName val="POWER"/>
      <sheetName val="INPUT_DATA"/>
      <sheetName val="General_Data"/>
      <sheetName val="집계표_(25,26ဩ"/>
      <sheetName val="Form_0"/>
      <sheetName val="노임단가표"/>
      <sheetName val="BOROUGE2"/>
      <sheetName val="주간기성"/>
      <sheetName val="3.공통공사대비"/>
      <sheetName val="B"/>
      <sheetName val="PRICES"/>
      <sheetName val="INSTR"/>
      <sheetName val="EQUIP"/>
      <sheetName val="EQUIPMENT -2"/>
      <sheetName val="合成単価作成表-BLDG"/>
      <sheetName val="내역ࠜĀ"/>
      <sheetName val="???(OPTION)"/>
      <sheetName val="Q&amp;pl-V"/>
      <sheetName val="Static Equip"/>
      <sheetName val="CAT_5"/>
      <sheetName val="내역서 耰&quot;"/>
      <sheetName val="_x0008_"/>
      <sheetName val="비교검토"/>
      <sheetName val="h-013211-2"/>
      <sheetName val="CAL."/>
      <sheetName val="EQT-ESTN"/>
      <sheetName val="???¡§????"/>
      <sheetName val="????¢ç¢®¡¿????"/>
      <sheetName val="??????????¢ç??????"/>
      <sheetName val="???????¢ç¢®¢¯????"/>
      <sheetName val="???????®¡¿????"/>
      <sheetName val="??????????????????"/>
      <sheetName val="Rate Analysis"/>
      <sheetName val="F4-F7"/>
      <sheetName val="IN"/>
      <sheetName val="표지"/>
      <sheetName val="WE'T"/>
      <sheetName val="찍기"/>
      <sheetName val="실행"/>
      <sheetName val="Cash2"/>
      <sheetName val="Z"/>
      <sheetName val="물량"/>
      <sheetName val="WEIGHT LIST"/>
      <sheetName val="산#2-1 (2)"/>
      <sheetName val="POL6차-PIPING"/>
      <sheetName val="산#3-1"/>
      <sheetName val="BEND LOSS"/>
      <sheetName val="공사비 내역 (가)"/>
      <sheetName val="CTEMCOST"/>
      <sheetName val="3.Breakdown Direct Paint"/>
      <sheetName val="내역"/>
      <sheetName val="단면 (2)"/>
      <sheetName val="Spl"/>
      <sheetName val="내역서 耰&quot;??"/>
      <sheetName val="24V"/>
      <sheetName val="LEGEND"/>
      <sheetName val="내역ࠜĀ_x005f_x0000_M4)"/>
      <sheetName val="PROCURE"/>
      <sheetName val="내역서 耰&quot;_x005f_x0000__x005f_x0000_"/>
      <sheetName val="_x005f_x0008_"/>
      <sheetName val="BID"/>
      <sheetName val="6PILE  (돌출)"/>
      <sheetName val="A"/>
      <sheetName val="Form A "/>
      <sheetName val="jobhist"/>
      <sheetName val="국내"/>
      <sheetName val="Quantity"/>
      <sheetName val="___(OPTION)"/>
      <sheetName val="____¢ç¢®¡¿____"/>
      <sheetName val="__________¢ç______"/>
      <sheetName val="___¡§____"/>
      <sheetName val="_______¢ç¢®¢¯____"/>
      <sheetName val="_______®¡¿____"/>
      <sheetName val="__________________"/>
      <sheetName val="내역서 耰&quot;__"/>
      <sheetName val="Summary Sheets"/>
      <sheetName val="Z- GENERAL PRICE SUMMARY"/>
      <sheetName val=" Estimate  "/>
      <sheetName val="갑지1"/>
      <sheetName val="내역ࠜĀ?M4)"/>
      <sheetName val="PBS"/>
      <sheetName val="경영혁신본뷀"/>
      <sheetName val="electrical"/>
      <sheetName val="Compare"/>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기계내역서"/>
      <sheetName val="SOURCE"/>
      <sheetName val="2.2 STAFF Scedule"/>
      <sheetName val="내역ࠜĀ_x005f_x005f_x005f_x0000_M4)"/>
      <sheetName val="Data"/>
      <sheetName val="당초내역서"/>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Sheet6"/>
      <sheetName val="갑지(추정)"/>
      <sheetName val="ELEC_DCI"/>
      <sheetName val="INST_DCI"/>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EQUIPOS"/>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직재"/>
      <sheetName val="I一般比"/>
      <sheetName val="입력시트"/>
      <sheetName val="CIVIL"/>
      <sheetName val="ERECT"/>
      <sheetName val="PROSUM"/>
      <sheetName val="내역ࠜĀ_M4)"/>
      <sheetName val="내역서 耰&quot;_x005f_x005f_x005f_x0000__x005f_x005f_x0000"/>
      <sheetName val="_x005f_x005f_x005f_x0008_"/>
      <sheetName val="내역서_耰&quot;__"/>
      <sheetName val="Resumen"/>
      <sheetName val="Precios Unitarios"/>
      <sheetName val="내역ࠜĀ_x005f_x005f_x005f_x005f_x005f_x005f_x005f_x0000_M4"/>
      <sheetName val="내역서 耰&quot;_x005f_x005f_x005f_x005f_x005f_x005f_x005f_x0000_"/>
      <sheetName val="_x005f_x005f_x005f_x005f_x005f_x005f_x005f_x0008_"/>
      <sheetName val="9906"/>
      <sheetName val="계측 내역서"/>
      <sheetName val="Lstsub"/>
      <sheetName val="[SANDAN.XLS??"/>
      <sheetName val="Hot"/>
      <sheetName val="Piping BQ for one turbine"/>
      <sheetName val="Administrative Prices"/>
      <sheetName val="Calc"/>
      <sheetName val="WBS 44"/>
      <sheetName val="WBS 41"/>
      <sheetName val="Precios por Administración"/>
      <sheetName val="Subcon A"/>
      <sheetName val="AILC004"/>
      <sheetName val="Sheet1 (2)"/>
      <sheetName val="수로보호공"/>
      <sheetName val="데이타"/>
      <sheetName val="식재인부"/>
      <sheetName val="견적"/>
      <sheetName val="7. 월별투입내역서"/>
      <sheetName val="인부신상자료"/>
      <sheetName val="cable-data"/>
      <sheetName val="T 3"/>
      <sheetName val="HORI. VESSEL"/>
      <sheetName val="BCPAB"/>
      <sheetName val="PI"/>
      <sheetName val="EQUIP LIST"/>
      <sheetName val="내역서"/>
      <sheetName val="MP MOB"/>
      <sheetName val="SummaryC"/>
      <sheetName val="Detail"/>
      <sheetName val="Sheet4"/>
      <sheetName val="cable"/>
      <sheetName val="배관내역"/>
      <sheetName val="Form B"/>
      <sheetName val="Direct"/>
      <sheetName val="FORM-12"/>
      <sheetName val="Insts"/>
      <sheetName val="Vind - BtB"/>
      <sheetName val="LV induction motors"/>
      <sheetName val="인원계획"/>
      <sheetName val="BSD (2)"/>
      <sheetName val="BM DATA SHEET"/>
      <sheetName val="입찰품의서"/>
      <sheetName val="내역ࠜĀ_x005f_x005f_x005f_x005f_x005f_x005f_x005f_x005f_x0"/>
      <sheetName val="내역서 耰&quot;_x005f_x005f_x005f_x005f_x005f_x005f_x005f_x005f_"/>
      <sheetName val="_x005f_x005f_x005f_x005f_x005f_x005f_x005f_x005f_x005f_x005f_"/>
      <sheetName val="Q-7100-001"/>
      <sheetName val="수주추정"/>
      <sheetName val="_x0002_"/>
      <sheetName val="BATCH"/>
      <sheetName val="trf(36%)"/>
      <sheetName val="sum"/>
      <sheetName val="Summary"/>
      <sheetName val="All_2"/>
      <sheetName val="Monthly Load"/>
      <sheetName val="Weekly Load"/>
      <sheetName val="_x0002_?뻘N??_x0001_ࠀ역서"/>
      <sheetName val="Utility and Fire flange"/>
      <sheetName val="_SANDAN.XLS__"/>
      <sheetName val="97 사업추정(WEKI)"/>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집계표"/>
      <sheetName val="DB@Acess"/>
      <sheetName val="변경집계표"/>
      <sheetName val="Basic_Rate"/>
      <sheetName val="appendix_2_5_final_accounts"/>
      <sheetName val="Format"/>
      <sheetName val="Labour"/>
      <sheetName val="Material"/>
      <sheetName val="Sheet1_(2)"/>
      <sheetName val="Material Selections"/>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금융"/>
      <sheetName val="M_DB"/>
      <sheetName val="실행집계"/>
      <sheetName val="breakdown of wage rate"/>
      <sheetName val="Indirect Cost"/>
      <sheetName val="Unit"/>
      <sheetName val="내역서 (∮ἀ嘆ɶ"/>
      <sheetName val="당초_xd8b4_∸ἀ"/>
      <sheetName val="총괄표"/>
      <sheetName val="7422CW00"/>
      <sheetName val="Resource table"/>
      <sheetName val="수량집계"/>
      <sheetName val="총괄집계표"/>
      <sheetName val="일일총괄"/>
      <sheetName val="criteria"/>
      <sheetName val="RFP002"/>
      <sheetName val="General"/>
      <sheetName val="Menus"/>
      <sheetName val="Cal"/>
      <sheetName val="TDTKP"/>
      <sheetName val="DK-KH"/>
      <sheetName val="_x0004_"/>
      <sheetName val="_x000a_"/>
      <sheetName val="BREAKDOWN(철거설치)"/>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Heavy Equipments"/>
      <sheetName val="AG Pipe Qty Analysis"/>
      <sheetName val="BM-Elec"/>
      <sheetName val="BM-Inst"/>
      <sheetName val="HP-Steamdrum"/>
      <sheetName val="목표세부명세"/>
      <sheetName val="중기일위대가"/>
      <sheetName val="입찰내역 발주처 양식"/>
      <sheetName val="w't table"/>
      <sheetName val="TOTAL"/>
      <sheetName val="COVER-P"/>
      <sheetName val="1350-A"/>
      <sheetName val="품셈"/>
      <sheetName val="97"/>
      <sheetName val="MANP"/>
      <sheetName val="C"/>
      <sheetName val="Equipment List"/>
      <sheetName val="info"/>
      <sheetName val="TP"/>
      <sheetName val="Form1.SQP"/>
      <sheetName val="중기"/>
      <sheetName val="D-623D"/>
      <sheetName val="SCHEDD TAMBAHAN"/>
      <sheetName val="Resource"/>
      <sheetName val="원가"/>
      <sheetName val="공정계획(내부계획25%,내부w.f)"/>
      <sheetName val="Preliminaries"/>
      <sheetName val="piping"/>
      <sheetName val="Mech"/>
      <sheetName val="Fire Protection"/>
      <sheetName val="Buildings"/>
      <sheetName val="Instrument"/>
      <sheetName val="SFN ORIG"/>
      <sheetName val="SFN"/>
      <sheetName val="R2564AHDTS"/>
      <sheetName val="CPS"/>
      <sheetName val="ITB COST"/>
      <sheetName val="Dir Manpower Other Exp."/>
      <sheetName val="사급자재집계표"/>
      <sheetName val="HVAC(사급자재)"/>
      <sheetName val="U-W"/>
      <sheetName val="결과조달"/>
      <sheetName val="LOB"/>
      <sheetName val="수량산출서"/>
      <sheetName val="SS2"/>
      <sheetName val="mto-rev0B"/>
      <sheetName val="4-3LEVEL-5 epic.4"/>
      <sheetName val="단가 (2)"/>
      <sheetName val="실행내역"/>
      <sheetName val="FWBS 1530"/>
      <sheetName val="breakdown_of_wage_rate"/>
      <sheetName val="Indirect_Cost"/>
      <sheetName val="생산계획"/>
      <sheetName val="상반기손익차2총괄"/>
      <sheetName val="VLOOKUP"/>
      <sheetName val="cal-foamglass"/>
      <sheetName val="연습"/>
      <sheetName val="운반"/>
      <sheetName val="Proposal"/>
      <sheetName val="실행예산 MM"/>
      <sheetName val="VIZ4"/>
      <sheetName val="VIZ7"/>
      <sheetName val="UZ"/>
      <sheetName val="K_SURFACES"/>
      <sheetName val="도"/>
      <sheetName val="BOQ-B.DOWN"/>
      <sheetName val="한강운반비"/>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부대비율"/>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MODULE CONFIRM"/>
      <sheetName val="분전반계산서(석관)"/>
      <sheetName val="이자율"/>
      <sheetName val="WIND"/>
      <sheetName val="SILICATE"/>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강재"/>
      <sheetName val="OD5000"/>
      <sheetName val="SCHEDD_TAMBAHAN"/>
      <sheetName val="Dir_Manpower_Other_Exp_"/>
      <sheetName val="w't_table"/>
      <sheetName val="Fire_Protection"/>
      <sheetName val="입찰내역_발주처_양식"/>
      <sheetName val="dc1"/>
      <sheetName val="노임9월"/>
      <sheetName val="CHANNEL"/>
      <sheetName val="PROTECTION "/>
      <sheetName val="CIBATU5OO"/>
      <sheetName val="PROGRESS"/>
      <sheetName val="Cash In-Cash Out Actual"/>
      <sheetName val="MTP"/>
      <sheetName val="master"/>
      <sheetName val="MTO"/>
      <sheetName val="Elect_BOM"/>
      <sheetName val="Elect"/>
      <sheetName val="BQ"/>
      <sheetName val="aa_piping"/>
      <sheetName val="CABLE_DATA"/>
      <sheetName val="CIVIL_UP"/>
      <sheetName val="ETUDE_de_Prix__(2)"/>
      <sheetName val="BAG-2"/>
      <sheetName val="Overall"/>
      <sheetName val="salary"/>
      <sheetName val="Rekapitulasi"/>
      <sheetName val="CÓDIGOS"/>
      <sheetName val="選單"/>
      <sheetName val="INPUT"/>
      <sheetName val="설계명세1-1"/>
      <sheetName val="Database"/>
      <sheetName val="CUADRO DE PRECIOS"/>
      <sheetName val="Hoja2"/>
      <sheetName val="FWBS"/>
      <sheetName val="경제지표"/>
      <sheetName val="1100-1200-1300-1910-2140-LEV 2"/>
      <sheetName val="Material Price"/>
      <sheetName val="실행철강하도"/>
      <sheetName val="전기"/>
      <sheetName val="실행(ALT1)"/>
      <sheetName val="내역서1999.8최종"/>
      <sheetName val="REDUCER"/>
      <sheetName val="plan&amp;section of foundation"/>
      <sheetName val="DESIGN CRITERIA"/>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ESIGN"/>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견적대비표"/>
      <sheetName val="일위대가(계측기설치)"/>
      <sheetName val="EP0618"/>
      <sheetName val="BOQ"/>
      <sheetName val="첨부1-집행내역(요약)"/>
      <sheetName val="SEX"/>
      <sheetName val="Currency Rate"/>
      <sheetName val="Personnel"/>
      <sheetName val="ANALISA"/>
      <sheetName val="Unit Price "/>
      <sheetName val="PNT"/>
      <sheetName val="D7(1)"/>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Closeout Control"/>
      <sheetName val="Sum (Case-3)"/>
      <sheetName val="예산-내부"/>
      <sheetName val="영업소실적"/>
      <sheetName val="PROJECT BRIEF"/>
      <sheetName val="tggwan(mac)"/>
      <sheetName val="Site Findings Status Sheet"/>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Engineering&amp;Management"/>
      <sheetName val="Tools &amp; Settings"/>
      <sheetName val="Data Summary"/>
      <sheetName val="Resources"/>
      <sheetName val="FFA"/>
      <sheetName val="Currencies"/>
      <sheetName val="Crew Costs"/>
      <sheetName val="Spread Costs"/>
      <sheetName val="Unique List_Misc"/>
      <sheetName val="CONFIG"/>
      <sheetName val="Datos"/>
      <sheetName val="99. FWBS(Ref)"/>
      <sheetName val="99. Change Rate"/>
      <sheetName val="In-House Summary"/>
      <sheetName val="7422CW_x0013_"/>
      <sheetName val=" "/>
      <sheetName val="할증 "/>
      <sheetName val="Pengesahan "/>
      <sheetName val="RAB AR&amp;STR"/>
      <sheetName val="I-KAMAR"/>
      <sheetName val="BILL"/>
      <sheetName val="Library"/>
      <sheetName val="_x0002__뻘N___x0001_ࠀ역서"/>
      <sheetName val="내역서_耰&quot;_x005f_x0000__x0000"/>
      <sheetName val="DB"/>
      <sheetName val="Weekl_x0004_"/>
      <sheetName val="내역서_(N _x000e__x000e__x000e_  _x0012__x0010__x000a_"/>
      <sheetName val="ഀࠀကЀЀԀЀԀ̀ᤀഀ؀Ѐༀ"/>
      <sheetName val="골조시행"/>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HVAC"/>
      <sheetName val="2.Overall Summary "/>
      <sheetName val="SCH"/>
      <sheetName val="검측서"/>
      <sheetName val="경상"/>
      <sheetName val="UP MINOR"/>
      <sheetName val="ANX3A11"/>
      <sheetName val="5.) Time Delays"/>
      <sheetName val="KP_List"/>
      <sheetName val="노임이"/>
      <sheetName val="Item code"/>
      <sheetName val="업체코드"/>
      <sheetName val="??-BLDG"/>
      <sheetName val="Unt rate"/>
      <sheetName val="Codes.Pers"/>
      <sheetName val="Direct PMS"/>
      <sheetName val="예가표"/>
      <sheetName val="  "/>
      <sheetName val="경비실"/>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breakdown of wage ra`f"/>
      <sheetName val="breakdown of wage ra"/>
      <sheetName val="breakdown of wage rað-"/>
      <sheetName val="00-Summary Information-ABB"/>
      <sheetName val="장산"/>
      <sheetName val="0. Resource　Code"/>
      <sheetName val="OPT_x0012_"/>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PROTECTION_"/>
      <sheetName val="Cash_In-Cash_Out_Actual"/>
      <sheetName val="당초?∸ἀ"/>
      <sheetName val="Ocean Transporation Charge"/>
      <sheetName val="배수공"/>
      <sheetName val="시행분석"/>
      <sheetName val="Discounted Cash Flow"/>
      <sheetName val="Cash Flow bulanan"/>
      <sheetName val="schalt"/>
      <sheetName val="schtng"/>
      <sheetName val="schbhn"/>
      <sheetName val="H.Satuan"/>
      <sheetName val="I_KAMAR"/>
      <sheetName val="breakdown of wage rap"/>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reakdown of wage ra"/>
      <sheetName val="Chart_Cable"/>
      <sheetName val="내역ࠜĀM4)"/>
      <sheetName val="AUX"/>
      <sheetName val="Aux."/>
      <sheetName val="CUADRO_DE_PRECIOS"/>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OCT.FDN"/>
      <sheetName val="D-3109"/>
      <sheetName val="Exchange Rate"/>
      <sheetName val="예산실적전체당월"/>
      <sheetName val="BD"/>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ipe-Hot"/>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손익차9월2"/>
      <sheetName val="General Notes"/>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_"/>
      <sheetName val="내역서_耰&quot;_x00001"/>
      <sheetName val="내역서_耰&quot;_x005f1"/>
      <sheetName val="내역서_耰&quot;_x00002"/>
      <sheetName val="내역서_耰&quot;_x005f2"/>
      <sheetName val="Others"/>
      <sheetName val="Bill rekap"/>
      <sheetName val="Harga Satuan"/>
      <sheetName val="LISTRIK"/>
      <sheetName val="F ALARM"/>
      <sheetName val="Sheet5"/>
      <sheetName val="물량표"/>
      <sheetName val="PABS,Site info"/>
      <sheetName val="Direct_PMS"/>
      <sheetName val="5_)_Time_Delays"/>
      <sheetName val="OPT_x000a_"/>
      <sheetName val="Weekl_x000a_"/>
      <sheetName val="Aux_"/>
      <sheetName val="2. 현장 자금투입 집계표"/>
      <sheetName val="_도면 및 도서 제출목록 및 일정_170202.xlsx"/>
      <sheetName val="TYPE"/>
      <sheetName val="Rates &amp; Legend"/>
      <sheetName val="DISCIPLINE"/>
      <sheetName val="9_1차이내역"/>
      <sheetName val="pipeline-1"/>
      <sheetName val="BQMP"/>
      <sheetName val="수량산출"/>
      <sheetName val="CAL1"/>
      <sheetName val="BQ_IMPORT"/>
      <sheetName val="Distribution Table"/>
      <sheetName val="BA1047集約"/>
      <sheetName val="Raw data"/>
      <sheetName val="PWA"/>
      <sheetName val="_뻘N__ࠀ역서"/>
      <sheetName val="차트 (2)"/>
      <sheetName val="Analysis"/>
      <sheetName val="EVA-004-MEC"/>
      <sheetName val="도면자료제출일정"/>
      <sheetName val="DROP DOWN"/>
      <sheetName val="EE-PROP"/>
      <sheetName val="DATA MENTAH"/>
      <sheetName val="Linelist LNGC Process"/>
      <sheetName val="용접품"/>
      <sheetName val="절단품"/>
      <sheetName val="Action Item"/>
      <sheetName val="Rating"/>
      <sheetName val="유림골조"/>
      <sheetName val="ID.CD"/>
      <sheetName val="Equipment Spec List"/>
      <sheetName val="Material code"/>
      <sheetName val="design_criteria1"/>
      <sheetName val="定额"/>
      <sheetName val="HO_Site Rates-2011"/>
      <sheetName val="USDKRW"/>
      <sheetName val="Inquiry"/>
      <sheetName val="품셈TABLE"/>
      <sheetName val="2003상반기노임기준"/>
      <sheetName val="LEGENDA"/>
      <sheetName val="drg"/>
      <sheetName val="BM"/>
      <sheetName val="백분율"/>
      <sheetName val="공사비SUM"/>
      <sheetName val="내역(한신APT)"/>
      <sheetName val="MD"/>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개시대사 (2)"/>
      <sheetName val="환율"/>
      <sheetName val="대운산출"/>
      <sheetName val="Header"/>
      <sheetName val="SPEC LIST(EQUP, SYS)"/>
      <sheetName val="Air Cooler-E"/>
      <sheetName val="Al Taweelah"/>
      <sheetName val="TJ1Q47"/>
      <sheetName val="Particular Sch"/>
      <sheetName val="Pulldown"/>
      <sheetName val="Grafico"/>
      <sheetName val="구분"/>
      <sheetName val="SUM "/>
      <sheetName val="Multi-currency"/>
      <sheetName val="내역서_耰&quot;6"/>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내역서_耰&quot;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실행집"/>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x0000"/>
      <sheetName val="Weekl"/>
      <sheetName val="OPT"/>
      <sheetName val="내역ࠜĀM4"/>
      <sheetName val="내역서_耰&quot;_1"/>
      <sheetName val="내역서_耰&quot;_x0001"/>
      <sheetName val="내역서_耰&quot;_x0002"/>
      <sheetName val="Distribution_Table1"/>
      <sheetName val="__x"/>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집계표_(25,26ဩ9"/>
      <sheetName val="Form_D-18"/>
      <sheetName val="Form_B-18"/>
      <sheetName val="Form_F-18"/>
      <sheetName val="Form_A8"/>
      <sheetName val="Form_09"/>
      <sheetName val="입출재고현황_(2)8"/>
      <sheetName val="General_Data9"/>
      <sheetName val="LABOR_&amp;_자재8"/>
      <sheetName val="간접비_총괄8"/>
      <sheetName val="3_공통공사대비8"/>
      <sheetName val="Price_Schedule8"/>
      <sheetName val="Rate_Analysis8"/>
      <sheetName val="내역서_耰&quot;??8"/>
      <sheetName val="EQUIPMENT_-28"/>
      <sheetName val="CAL_8"/>
      <sheetName val="내역서_耰&quot;_x005f_x0000__x005f_x0000_7"/>
      <sheetName val="WEIGHT_LIST7"/>
      <sheetName val="산#2-1_(2)7"/>
      <sheetName val="BEND_LOSS7"/>
      <sheetName val="공사비_내역_(가)7"/>
      <sheetName val="6PILE__(돌출)7"/>
      <sheetName val="Man_Hole6"/>
      <sheetName val="Form_A_7"/>
      <sheetName val="단면_(2)7"/>
      <sheetName val="Static_Equip7"/>
      <sheetName val="3_Breakdown_Direct_Paint7"/>
      <sheetName val="WBS_446"/>
      <sheetName val="WBS_416"/>
      <sheetName val="Administrative_Prices6"/>
      <sheetName val="Precios_por_Administración6"/>
      <sheetName val="Precios_Unitarios6"/>
      <sheetName val="내역서_耰&quot;_x005f_x005f_x005f_x0000__x005f_x005f_x0006"/>
      <sheetName val="내역서_耰&quot;__8"/>
      <sheetName val="SFN_ORIG6"/>
      <sheetName val="Z-_GENERAL_PRICE_SUMMARY6"/>
      <sheetName val="_Estimate__6"/>
      <sheetName val="Updating_Form-Oct_20111"/>
      <sheetName val="Weld_Consumable1"/>
      <sheetName val="NDE_Cost-Summary1"/>
      <sheetName val="9July_Above_Ground_Pipe1"/>
      <sheetName val="Civil_17"/>
      <sheetName val="Civil_27"/>
      <sheetName val="Civil_37"/>
      <sheetName val="Site_17"/>
      <sheetName val="Site_27"/>
      <sheetName val="Site_37"/>
      <sheetName val="Site_Faci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Summary_Sheets7"/>
      <sheetName val="2_2_STAFF_Scedule6"/>
      <sheetName val="내역서_耰&quot;_x005f_x005f_x005f_x005f_x005f_x005f_x00006"/>
      <sheetName val="Subcon_A6"/>
      <sheetName val="Sheet1_(2)7"/>
      <sheetName val="계측_내역서6"/>
      <sheetName val="7__월별투입내역서6"/>
      <sheetName val="T_36"/>
      <sheetName val="HORI__VESSEL6"/>
      <sheetName val="BM_DATA_SHEET7"/>
      <sheetName val="Vind_-_BtB6"/>
      <sheetName val="LV_induction_motors6"/>
      <sheetName val="BSD_(2)6"/>
      <sheetName val="내역서_耰&quot;_x005f_x005f_x005f_x005f_x005f_x005f_x005f6"/>
      <sheetName val="EQUIP_LIST6"/>
      <sheetName val="MP_MOB6"/>
      <sheetName val="Form_B6"/>
      <sheetName val="Tools_&amp;_Settings1"/>
      <sheetName val="Data_Summary1"/>
      <sheetName val="Crew_Costs1"/>
      <sheetName val="Spread_Costs1"/>
      <sheetName val="Unique_List_Misc1"/>
      <sheetName val="M_111"/>
      <sheetName val="Process_Data_(2)1"/>
      <sheetName val="Monthly_Load6"/>
      <sheetName val="Weekly_Load6"/>
      <sheetName val="97_사업추정(WEKI)6"/>
      <sheetName val="breakdown_of_wage_rate6"/>
      <sheetName val="Indirect_Cost6"/>
      <sheetName val="Eq__Mobilization6"/>
      <sheetName val="Material_Selections6"/>
      <sheetName val="[SANDAN_XLS??6"/>
      <sheetName val="Piping_BQ_for_one_turbine6"/>
      <sheetName val="Resource_table6"/>
      <sheetName val="Utility_and_Fire_flange6"/>
      <sheetName val="Equipment_List6"/>
      <sheetName val="Form1_SQP6"/>
      <sheetName val="공정계획(내부계획25%,내부w_f)6"/>
      <sheetName val="_SANDAN_XLS__6"/>
      <sheetName val="w't_table6"/>
      <sheetName val="Heavy_Equipments6"/>
      <sheetName val="AG_Pipe_Qty_Analysis6"/>
      <sheetName val="SCHEDD_TAMBAHAN6"/>
      <sheetName val="Fire_Protection6"/>
      <sheetName val="입찰내역_발주처_양식6"/>
      <sheetName val="실행예산_MM5"/>
      <sheetName val="FWBS_15305"/>
      <sheetName val="Dir_Manpower_Other_Exp_6"/>
      <sheetName val="BOQ-B_DOWN5"/>
      <sheetName val="내역서_(∮ἀ嘆ɶ5"/>
      <sheetName val="MODULE_CONFIRM5"/>
      <sheetName val="ITB_COST6"/>
      <sheetName val="단가_(2)5"/>
      <sheetName val="4-3LEVEL-5_epic_45"/>
      <sheetName val="PROTECTION_5"/>
      <sheetName val="Cash_In-Cash_Out_Actual5"/>
      <sheetName val="CUADRO_DE_PRECIOS5"/>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1100-1200-1300-1910-2140-LEV_21"/>
      <sheetName val="Material_Price1"/>
      <sheetName val="Currency_Rate1"/>
      <sheetName val="Unit_Price_1"/>
      <sheetName val="4-Basic_Price1"/>
      <sheetName val="Evaluasi_Penw1"/>
      <sheetName val="Man_Power_&amp;_Comp1"/>
      <sheetName val="Data_List1"/>
      <sheetName val="Closeout_Control1"/>
      <sheetName val="Sum_(Case-3)1"/>
      <sheetName val="PROJECT_BRIEF1"/>
      <sheetName val="Site_Findings_Status_Sheet1"/>
      <sheetName val="내역서_耰&quot;_x005f_x005f_x005f_x0000_1"/>
      <sheetName val="내역서_耰&quot;_x005f_x005f_x005f_x005f_1"/>
      <sheetName val="내역서_耰&quot;_x005f_x0000__x00002"/>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99__FWBS(Ref)1"/>
      <sheetName val="99__Change_Rate1"/>
      <sheetName val="RAB_AR&amp;STR1"/>
      <sheetName val="할증_1"/>
      <sheetName val="2_Overall_Summary_"/>
      <sheetName val="In-House_Summary1"/>
      <sheetName val="Pengesahan_1"/>
      <sheetName val="UP_MINOR1"/>
      <sheetName val="5_)_Time_Delays1"/>
      <sheetName val="Item_code1"/>
      <sheetName val="Unt_rate1"/>
      <sheetName val="Codes_Pers1"/>
      <sheetName val="Direct_PMS1"/>
      <sheetName val="__1"/>
      <sheetName val="_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breakdown_of_wage_ra`f"/>
      <sheetName val="breakdown_of_wage_ra"/>
      <sheetName val="breakdown_of_wage_rað-"/>
      <sheetName val="00-Summary_Information-ABB"/>
      <sheetName val="0__Resource　Code"/>
      <sheetName val="Ocean_Transporation_Charge1"/>
      <sheetName val="Discounted_Cash_Flow1"/>
      <sheetName val="Cash_Flow_bulanan1"/>
      <sheetName val="H_Satuan1"/>
      <sheetName val="breakdown_of_wage_rap"/>
      <sheetName val="BO䁑-B_䁄OWN1"/>
      <sheetName val="breakdown_of_wage_ra"/>
      <sheetName val="Material_code"/>
      <sheetName val="Aux_1"/>
      <sheetName val="OCT_FDN1"/>
      <sheetName val="Exchange_Rate1"/>
      <sheetName val="DATA_MENTAH"/>
      <sheetName val="General_Notes1"/>
      <sheetName val="PABS,Site_info"/>
      <sheetName val="Bill_rekap1"/>
      <sheetName val="Harga_Satuan1"/>
      <sheetName val="F_ALARM1"/>
      <sheetName val="HO_Site_Rates-2011"/>
      <sheetName val="Raw_data"/>
      <sheetName val="2__현장_자금투입_집계표1"/>
      <sheetName val="_도면_및_도서_제출목록_및_일정_170202_xlsx1"/>
      <sheetName val="Rates_&amp;_Legend1"/>
      <sheetName val="내역서_耰&quot;_x005f_x0000_1"/>
      <sheetName val="내역서_耰&quot;_x005f_x005f_1"/>
      <sheetName val="내역서_耰&quot;_"/>
      <sheetName val="Distribution_Table"/>
      <sheetName val="차트_(2)1"/>
      <sheetName val="DROP_DOWN"/>
      <sheetName val="Linelist_LNGC_Process"/>
      <sheetName val="Action_Item"/>
      <sheetName val="ID_CD"/>
      <sheetName val="Equipment_Spec_List"/>
      <sheetName val="내역서_(N____x000a_1"/>
      <sheetName val="개시대사_(2)"/>
      <sheetName val="SPEC_LIST(EQUP,_SYS)"/>
      <sheetName val="Air_Cooler-E"/>
      <sheetName val="Al_Taweelah"/>
      <sheetName val="Particular_Sch"/>
      <sheetName val="11.자재단가"/>
      <sheetName val="기기리스트"/>
      <sheetName val="내역서_(N _x000e__x000e__x000e_  _x0012__x0010_ "/>
      <sheetName val="{}"/>
      <sheetName val="내역서_(N _x000e__x000e__x00"/>
      <sheetName val="내역서_(N _x000e__x000e__x000e_  _"/>
      <sheetName val="__-BLDG"/>
      <sheetName val="C1C2"/>
      <sheetName val="LIFE &amp; REP PROVN"/>
      <sheetName val="O&amp;M CREW"/>
      <sheetName val="208"/>
      <sheetName val="TQ Format"/>
      <sheetName val="Drop-Downs"/>
      <sheetName val="breakdown of wage raÐ¾"/>
      <sheetName val="Additional data"/>
      <sheetName val="Values"/>
      <sheetName val="C-301E~305E"/>
      <sheetName val="Precios Unitariԯ"/>
      <sheetName val="EQUIPMENT_-"/>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인산"/>
      <sheetName val="Codes"/>
      <sheetName val="Orçamento"/>
      <sheetName val="热力"/>
      <sheetName val="PHSB"/>
      <sheetName val="AN"/>
      <sheetName val="Attach 4-18"/>
      <sheetName val="Basic"/>
      <sheetName val="B_Down"/>
      <sheetName val="Scheme Area Details_Block__ C2"/>
      <sheetName val="공사비집계"/>
      <sheetName val="14-Eng rate"/>
      <sheetName val="Cashflow Analysis"/>
      <sheetName val="손익차총괄2"/>
      <sheetName val="EXPAN-1"/>
      <sheetName val="33628-Rev. A"/>
      <sheetName val="Données"/>
      <sheetName val="GraphData"/>
      <sheetName val="BHANDUP"/>
      <sheetName val="Register"/>
      <sheetName val="INPUT DATA OF SCHEDULE"/>
      <sheetName val="Cash Flow"/>
      <sheetName val="Yield"/>
      <sheetName val="내역서 ᢐ_x001f_"/>
      <sheetName val="리스크 분류체계"/>
      <sheetName val="Risk"/>
      <sheetName val="광통신 견적내역서1"/>
      <sheetName val="BSD ᯷㧓_x0001_"/>
      <sheetName val="Itembalance Report (18-sep-18)"/>
      <sheetName val="BUDGET SUMMARY "/>
      <sheetName val="Drop"/>
      <sheetName val="design_criteria2"/>
      <sheetName val="날개벽"/>
      <sheetName val="CONST"/>
      <sheetName val="#¡REF"/>
      <sheetName val="Master List"/>
      <sheetName val="WIP"/>
      <sheetName val="Finansal tamamlanma Eğrisi"/>
      <sheetName val="SIVA"/>
      <sheetName val="내역서 (∮ἀ嘆ɶ?᠀㬁?"/>
      <sheetName val="당초_xd8b4_➴ȭ"/>
      <sheetName val="Admin Manu 2-Equipment Type ID"/>
      <sheetName val="Tender data"/>
      <sheetName val="1.설계기준"/>
      <sheetName val="FORM-0"/>
      <sheetName val="Benchmark"/>
      <sheetName val="SUPTMTO"/>
      <sheetName val="ABUT수량-A1"/>
      <sheetName val="서부산시설"/>
      <sheetName val="Precios_Unitariԯ"/>
      <sheetName val="TQ_Format"/>
      <sheetName val="breakdown_of_wage_raÐ¾"/>
      <sheetName val="Additional_data"/>
      <sheetName val="내역서_(N____"/>
      <sheetName val="5. 월별투입내역서"/>
      <sheetName val="SECL 리스크 분류체계 (2)"/>
      <sheetName val="Perm. Test"/>
      <sheetName val="GM 000"/>
      <sheetName val="2857Q&amp;PL"/>
      <sheetName val="16"/>
      <sheetName val="50"/>
      <sheetName val="단가"/>
      <sheetName val="인원聈2"/>
      <sheetName val="일위대가 "/>
      <sheetName val="조명시설"/>
      <sheetName val="98수문일위"/>
      <sheetName val="터파기및재료"/>
      <sheetName val="인사자료총집계"/>
      <sheetName val="간접비"/>
      <sheetName val="95TOTREV"/>
      <sheetName val="달력"/>
      <sheetName val="견적서"/>
      <sheetName val="간접노무비"/>
      <sheetName val="BM #1"/>
      <sheetName val="단가대비표"/>
      <sheetName val="List register"/>
      <sheetName val="내역서_(N _x000e__x000e__x000e_  _x0012__x0010__"/>
      <sheetName val="내역서_耰&quot;_x00003"/>
      <sheetName val="내역서_耰&quot;_x005f3"/>
      <sheetName val="내역서_耰&quot;_x00004"/>
      <sheetName val="내역서_耰&quot;_x005f4"/>
      <sheetName val="내역서_耰&quot;_x00005"/>
      <sheetName val="내역서_耰&quot;_x005f5"/>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Activity Form"/>
      <sheetName val="E-160"/>
      <sheetName val="CASH"/>
      <sheetName val="Basis(site)"/>
      <sheetName val="Leyenda"/>
      <sheetName val="내역서_耰&quot;_x005f_x0000__x0006"/>
      <sheetName val="내역서_耰&quot;_x005f_x005f_x00006"/>
      <sheetName val="내역서_耰&quot;_x005f_x005f_x005f6"/>
      <sheetName val="목록"/>
      <sheetName val="Wellhrs"/>
      <sheetName val="Rate"/>
      <sheetName val="설산1.나"/>
      <sheetName val="본사S"/>
      <sheetName val="건축내역"/>
      <sheetName val="Direct Histogram Rev. A (f)"/>
      <sheetName val="Fig 4-14"/>
      <sheetName val="TABELE"/>
      <sheetName val="TABLAS"/>
      <sheetName val="配管単価"/>
      <sheetName val="Mat"/>
      <sheetName val="제출계산서"/>
      <sheetName val="공사"/>
      <sheetName val="Dropdown"/>
      <sheetName val="Att-1 CTCI MH rate"/>
      <sheetName val="SUM_"/>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MC-1"/>
      <sheetName val="Demand"/>
      <sheetName val="Occ"/>
      <sheetName val="Tables 3.1 to 3.5 EXH G"/>
      <sheetName val="Depreciation"/>
      <sheetName val="Validation"/>
      <sheetName val="INSTLIST 1"/>
      <sheetName val="Cost Code"/>
      <sheetName val="Data Ref"/>
      <sheetName val="Interdept Rate"/>
      <sheetName val="ADMON"/>
      <sheetName val="EQUIPOS DE SEGURIDAD"/>
      <sheetName val="MATERIALES CONSUMIBLES"/>
      <sheetName val="PERSONAL INDIRECTO "/>
      <sheetName val="전표분개장(공종별)"/>
      <sheetName val="노무비집계"/>
      <sheetName val="공통가설"/>
      <sheetName val="자재비"/>
      <sheetName val="감모비"/>
      <sheetName val="REF for VV"/>
      <sheetName val="REF"/>
      <sheetName val="Weekl "/>
      <sheetName val="내역서_(N___ "/>
      <sheetName val="내역서_(N    "/>
      <sheetName val=" _x0"/>
      <sheetName val="OPT "/>
      <sheetName val="급여"/>
      <sheetName val="Land Dev't. Ph-1"/>
      <sheetName val="4300 UTILITY BLDG (2)"/>
      <sheetName val="0000"/>
      <sheetName val="P-Ins &amp; Bonds"/>
      <sheetName val="Index"/>
      <sheetName val="tifico"/>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Galian 1"/>
      <sheetName val="Analisa-Harga"/>
      <sheetName val="Analisa Lump sum"/>
      <sheetName val="data-pendukung"/>
      <sheetName val="CH-RANC"/>
      <sheetName val="351BQMCN"/>
      <sheetName val="rap"/>
      <sheetName val="As"/>
      <sheetName val="Sec I ML"/>
      <sheetName val="Har_mat"/>
      <sheetName val="chitimc"/>
      <sheetName val="dongia (2)"/>
      <sheetName val="LKVL-CK-HT-GD1"/>
      <sheetName val="本体取纏"/>
      <sheetName val="鉄骨纏め"/>
      <sheetName val="34"/>
      <sheetName val="35"/>
      <sheetName val="입찰안"/>
      <sheetName val="LOADDAT"/>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合成単価作成表_BLDG"/>
      <sheetName val="최종(1)사용"/>
      <sheetName val="총괄"/>
      <sheetName val="SPT vs PHI"/>
      <sheetName val="Folha1"/>
      <sheetName val="05. Curva S"/>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37"/>
      <sheetName val="64.4"/>
      <sheetName val="64.5"/>
      <sheetName val="22"/>
      <sheetName val="36.2"/>
      <sheetName val="36.1"/>
      <sheetName val="NP"/>
      <sheetName val="Offer"/>
      <sheetName val="TR Rev vs Commit"/>
      <sheetName val="TR +MMHE PL report"/>
      <sheetName val="P23P2724 _ Commitment "/>
      <sheetName val="손익합산"/>
      <sheetName val="5. Work load(현재원기준)"/>
      <sheetName val="실행대비"/>
      <sheetName val="부재치수입력"/>
      <sheetName val="Graph"/>
      <sheetName val="CCL"/>
      <sheetName val="Enron Form"/>
      <sheetName val="表三甲"/>
      <sheetName val="SoW"/>
      <sheetName val="Lookup"/>
      <sheetName val="SPEC(RECEPTACLE)"/>
      <sheetName val="SPEC(CABLE &amp; WIRE)"/>
      <sheetName val="TESİSAT"/>
      <sheetName val="1.11.b"/>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_x005f_x005f_x005f_x005f_x005f_x005f_x00ည톐ឮ"/>
      <sheetName val="품의서(지출)"/>
      <sheetName val="6.공정표"/>
      <sheetName val="MEMBER"/>
      <sheetName val="주차구획선수량"/>
      <sheetName val="PI-18031-M3-BOQ"/>
      <sheetName val="Void"/>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Sheet"/>
      <sheetName val="Statprod gab"/>
      <sheetName val="L 1"/>
      <sheetName val="DATASHT"/>
      <sheetName val="공통부대비"/>
      <sheetName val="견적의뢰"/>
      <sheetName val="PROGRAM"/>
      <sheetName val="CASHFLOW"/>
      <sheetName val="금융비용"/>
      <sheetName val="을지"/>
      <sheetName val="기준표"/>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Map"/>
      <sheetName val="내역서(실행)"/>
      <sheetName val="영동(D)"/>
      <sheetName val="phuluc1"/>
      <sheetName val="TONGKE1P"/>
      <sheetName val="TKThep"/>
      <sheetName val="Bang KL"/>
      <sheetName val="F&amp;C"/>
      <sheetName val="Up"/>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내역서_(N___ 1"/>
      <sheetName val="재공품기초자료"/>
      <sheetName val="하치장수불부"/>
      <sheetName val="산수배수"/>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BazaEL"/>
      <sheetName val="eqpmad2"/>
      <sheetName val="RefG"/>
      <sheetName val="IRR sponsor"/>
      <sheetName val="4-Lane bridge"/>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Sch.6"/>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6BPRO"/>
      <sheetName val="2013电气概算 价目表 (营改增调整)"/>
      <sheetName val="06定额"/>
      <sheetName val="FAB별"/>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CodeSheet"/>
      <sheetName val="CodeSheet(신2)"/>
      <sheetName val="Equipt Rental"/>
      <sheetName val="CFA"/>
      <sheetName val="EQ"/>
      <sheetName val="EQ USED (CORRECTED)"/>
      <sheetName val="CERTIFICATE"/>
      <sheetName val="Rebar Constant"/>
      <sheetName val="CONCRETE TYPE"/>
      <sheetName val="External Issues"/>
      <sheetName val="BSD_᯷㧓"/>
      <sheetName val="Tender_data"/>
      <sheetName val="Scheme_Area_Details_Block___C2"/>
      <sheetName val="Cash_Flow"/>
      <sheetName val="5__월별투입내역서"/>
      <sheetName val="GM_000"/>
      <sheetName val="1_설계기준"/>
      <sheetName val="일위대가_"/>
      <sheetName val="MOD-MOI-DOT"/>
      <sheetName val="EQUI-CONS"/>
      <sheetName val="Welder"/>
      <sheetName val="Equip_Mstr"/>
      <sheetName val="Costing"/>
      <sheetName val="Equip_Mstr FOR 3A1"/>
      <sheetName val="내역서_耰&quot;_x00006"/>
      <sheetName val="내역서_耰&quot;_x005f6"/>
      <sheetName val="5.Cennik"/>
      <sheetName val="5_Cennik"/>
      <sheetName val="Powierzchnie"/>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 토목 처리장도급내역서 "/>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내역서_耰&quot;8"/>
      <sheetName val="내역서_耰&quot;_2"/>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Option"/>
      <sheetName val="Vehicle Log"/>
      <sheetName val="Budget"/>
      <sheetName val="Garph Work-Cost"/>
      <sheetName val="구매DWG-정산용"/>
      <sheetName val="Tubing"/>
      <sheetName val="F1.4"/>
      <sheetName val="tblg_denda"/>
      <sheetName val="LRK "/>
      <sheetName val="GRAND REKAP"/>
      <sheetName val="HARSAT"/>
      <sheetName val="analisa (2)"/>
      <sheetName val="HargaDasar"/>
      <sheetName val="D-4-Struktur"/>
      <sheetName val="Analisa 2"/>
      <sheetName val="Up &amp; bhn"/>
      <sheetName val="Str"/>
      <sheetName val="HRG BHN"/>
      <sheetName val="Analisa (ok punya)"/>
      <sheetName val="SAT-DAS"/>
      <sheetName val="sdm"/>
      <sheetName val="Alat (2)"/>
      <sheetName val="Anal"/>
      <sheetName val="RAB-NEGO"/>
      <sheetName val="DAF-2"/>
      <sheetName val="Anl"/>
      <sheetName val="AC"/>
      <sheetName val="InsertListDrawing 1 "/>
      <sheetName val="InD Mpower"/>
      <sheetName val="동상부 Tact 기준 반입일정 및 수량_0217"/>
      <sheetName val="내역서_耰&quot;_x005f_x0000__x0007"/>
      <sheetName val="내역서_耰&quot;_x005f_x005f_x00007"/>
      <sheetName val="내역서_耰&quot;_x005f_x005f_x005f7"/>
      <sheetName val="당초_∸ἀ"/>
      <sheetName val="내역서 (∮ἀ嘆ɶ_᠀㬁_"/>
      <sheetName val="내역서_(∮ἀ嘆ɶ_᠀㬁_"/>
      <sheetName val="M&amp;E Summary"/>
      <sheetName val="rev summary"/>
      <sheetName val="M&amp;E Prelims"/>
      <sheetName val="A-ELECT&amp;ELV"/>
      <sheetName val="B-FP (2)"/>
      <sheetName val="C-ACMV"/>
      <sheetName val="D-P&amp;S"/>
      <sheetName val="equiplist"/>
      <sheetName val="Sch.1"/>
      <sheetName val="Other data"/>
      <sheetName val="Manpower Categories"/>
      <sheetName val="SD_Trains_2019"/>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Units"/>
      <sheetName val="Chap 2- Page 4 "/>
      <sheetName val="Instrumentation&amp;Automation"/>
      <sheetName val="Eng_Hrs (HO)"/>
      <sheetName val="MFG &amp; DEL"/>
      <sheetName val="VAT TU DIEN"/>
      <sheetName val="bldg list"/>
      <sheetName val="revenue"/>
      <sheetName val="sga"/>
      <sheetName val="engineering"/>
      <sheetName val="Item_code3"/>
      <sheetName val="design_criteria3"/>
      <sheetName val="RAB_AR&amp;STR3"/>
      <sheetName val="내역서_耰&quot;_x005f_x0000__x00004"/>
      <sheetName val="할증_3"/>
      <sheetName val="Air_Cooler-E2"/>
      <sheetName val="2__현장_자금투입_집계표3"/>
      <sheetName val="UP_MINOR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99__FWBS(Ref)3"/>
      <sheetName val="99__Change_Rate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Discounted_Cash_Flow3"/>
      <sheetName val="Ocean_Transporation_Charge3"/>
      <sheetName val="Cash_Flow_bulanan3"/>
      <sheetName val="H_Satuan3"/>
      <sheetName val="OCT_FDN3"/>
      <sheetName val="General_Notes3"/>
      <sheetName val="BO䁑-B_䁄OWN3"/>
      <sheetName val="_도면_및_도서_제출목록_및_일정_170202_xlsx3"/>
      <sheetName val="Rates_&amp;_Legend3"/>
      <sheetName val="Pengesahan_3"/>
      <sheetName val="Harga_Satuan3"/>
      <sheetName val="F_ALARM3"/>
      <sheetName val="Exchange_Rate3"/>
      <sheetName val="Bill_rekap3"/>
      <sheetName val="차트_(2)3"/>
      <sheetName val="DATA_MENTAH2"/>
      <sheetName val="Equipment_Spec_List2"/>
      <sheetName val="SPEC_LIST(EQUP,_SYS)2"/>
      <sheetName val="DROP_DOWN2"/>
      <sheetName val="ID_CD2"/>
      <sheetName val="개시대사_(2)2"/>
      <sheetName val="내역서_(N____x000a_3"/>
      <sheetName val="HO_Site_Rates-20112"/>
      <sheetName val="Al_Taweelah2"/>
      <sheetName val="Particular_Sch2"/>
      <sheetName val="5__Work_load(현재원기준)"/>
      <sheetName val="Linelist_LNGC_Process2"/>
      <sheetName val="Direct_Histogram_Rev__A_(f)"/>
      <sheetName val="Fig_4-14"/>
      <sheetName val="설산1_나"/>
      <sheetName val="Tables_3_1_to_3_5_EXH_G"/>
      <sheetName val="EQUIPOS_DE_SEGURIDAD"/>
      <sheetName val="MATERIALES_CONSUMIBLES"/>
      <sheetName val="PERSONAL_INDIRECTO_"/>
      <sheetName val="BM_#1"/>
      <sheetName val="SECL_리스크_분류체계_(2)"/>
      <sheetName val="Cost_Code"/>
      <sheetName val="Data_Ref"/>
      <sheetName val="Interdept_Rate"/>
      <sheetName val="Tgh_JGC-Inv_I_clp"/>
      <sheetName val="PCS_"/>
      <sheetName val="Progress_Statement-SI"/>
      <sheetName val="Progress_Payment-3110"/>
      <sheetName val="REF_for_VV"/>
      <sheetName val="__x0"/>
      <sheetName val="Weekl_1"/>
      <sheetName val="내역서_(N____2"/>
      <sheetName val="OPT_1"/>
      <sheetName val="INSTLIST_1"/>
      <sheetName val="Land_Dev't__Ph-1"/>
      <sheetName val="4300_UTILITY_BLDG_(2)"/>
      <sheetName val="P-Ins_&amp;_Bonds"/>
      <sheetName val="Perm__Test"/>
      <sheetName val="Galian_1"/>
      <sheetName val="Analisa_Lump_sum"/>
      <sheetName val="Sec_I_ML"/>
      <sheetName val="64_4"/>
      <sheetName val="64_5"/>
      <sheetName val="36_2"/>
      <sheetName val="36_1"/>
      <sheetName val="List_register"/>
      <sheetName val="Att-1_CTCI_MH_rate"/>
      <sheetName val="dongia_(2)"/>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WEIGHT_LIST10"/>
      <sheetName val="산#2-1_(2)10"/>
      <sheetName val="BEND_LOSS10"/>
      <sheetName val="INPUT_DATA12"/>
      <sheetName val="집계표_(25,26ဩ12"/>
      <sheetName val="Form_012"/>
      <sheetName val="General_Data12"/>
      <sheetName val="LABOR_&amp;_자재11"/>
      <sheetName val="입출재고현황_(2)11"/>
      <sheetName val="Form_D-111"/>
      <sheetName val="Form_B-111"/>
      <sheetName val="Form_F-111"/>
      <sheetName val="Form_A11"/>
      <sheetName val="3_공통공사대비11"/>
      <sheetName val="간접비_총괄11"/>
      <sheetName val="Price_Schedule11"/>
      <sheetName val="CAL_11"/>
      <sheetName val="Rate_Analysis11"/>
      <sheetName val="단면_(2)10"/>
      <sheetName val="EQUIPMENT_-211"/>
      <sheetName val="공사비_내역_(가)10"/>
      <sheetName val="내역서_耰&quot;??11"/>
      <sheetName val="내역서_耰&quot;_x005f_x0000__x005f_x0000_10"/>
      <sheetName val="6PILE__(돌출)10"/>
      <sheetName val="Static_Equip10"/>
      <sheetName val="Form_A_10"/>
      <sheetName val="3_Breakdown_Direct_Paint10"/>
      <sheetName val="내역서_耰&quot;__11"/>
      <sheetName val="Summary_Sheets10"/>
      <sheetName val="Civil_110"/>
      <sheetName val="Civil_210"/>
      <sheetName val="Civil_310"/>
      <sheetName val="Site_110"/>
      <sheetName val="Site_210"/>
      <sheetName val="Site_310"/>
      <sheetName val="Site_Faci10"/>
      <sheetName val="7__월별투입내역서9"/>
      <sheetName val="Man_Hole9"/>
      <sheetName val="Sheet1_(2)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계측_내역서9"/>
      <sheetName val="내역서_耰&quot;_x005f_x005f_x005f_x0000__x005f_x005f_x0009"/>
      <sheetName val="2_2_STAFF_Scedule9"/>
      <sheetName val="내역서_耰&quot;_x005f_x005f_x005f_x005f_x005f_x005f_x00009"/>
      <sheetName val="Z-_GENERAL_PRICE_SUMMARY9"/>
      <sheetName val="_Estimate__9"/>
      <sheetName val="T_39"/>
      <sheetName val="HORI__VESSEL9"/>
      <sheetName val="MP_MOB9"/>
      <sheetName val="BM_DATA_SHEET10"/>
      <sheetName val="w't_table9"/>
      <sheetName val="Administrative_Prices9"/>
      <sheetName val="WBS_449"/>
      <sheetName val="WBS_419"/>
      <sheetName val="Precios_por_Administración9"/>
      <sheetName val="Precios_Unitarios9"/>
      <sheetName val="Subcon_A9"/>
      <sheetName val="EQUIP_LIST9"/>
      <sheetName val="Vind_-_BtB9"/>
      <sheetName val="LV_induction_motors9"/>
      <sheetName val="BSD_(2)9"/>
      <sheetName val="Form_B9"/>
      <sheetName val="내역서_耰&quot;_x005f_x005f_x005f_x005f_x005f_x005f_x005f9"/>
      <sheetName val="97_사업추정(WEKI)9"/>
      <sheetName val="[SANDAN_XLS??9"/>
      <sheetName val="Eq__Mobilization9"/>
      <sheetName val="Monthly_Load9"/>
      <sheetName val="Weekly_Load9"/>
      <sheetName val="breakdown_of_wage_rate9"/>
      <sheetName val="Indirect_Cost9"/>
      <sheetName val="Material_Selections9"/>
      <sheetName val="Piping_BQ_for_one_turbine9"/>
      <sheetName val="Item_code4"/>
      <sheetName val="공정계획(내부계획25%,내부w_f)9"/>
      <sheetName val="Utility_and_Fire_flange9"/>
      <sheetName val="SFN_ORIG9"/>
      <sheetName val="Resource_table9"/>
      <sheetName val="AG_Pipe_Qty_Analysis9"/>
      <sheetName val="Equipment_List9"/>
      <sheetName val="Form1_SQP9"/>
      <sheetName val="_SANDAN_XLS__9"/>
      <sheetName val="Heavy_Equipments9"/>
      <sheetName val="입찰내역_발주처_양식9"/>
      <sheetName val="BOQ-B_DOWN8"/>
      <sheetName val="실행예산_MM8"/>
      <sheetName val="Dir_Manpower_Other_Exp_9"/>
      <sheetName val="SCHEDD_TAMBAHAN9"/>
      <sheetName val="Fire_Protection9"/>
      <sheetName val="단가_(2)8"/>
      <sheetName val="4-3LEVEL-5_epic_48"/>
      <sheetName val="FWBS_15308"/>
      <sheetName val="MODULE_CONFIRM8"/>
      <sheetName val="내역서_(∮ἀ嘆ɶ8"/>
      <sheetName val="ITB_COST9"/>
      <sheetName val="PROTECTION_8"/>
      <sheetName val="Cash_In-Cash_Out_Actual8"/>
      <sheetName val="5_)_Time_Delays4"/>
      <sheetName val="Site_Findings_Status_Sheet4"/>
      <sheetName val="CUADRO_DE_PRECIOS8"/>
      <sheetName val="plan&amp;section_of_foundation5"/>
      <sheetName val="working_load_at_the_btm_ft_5"/>
      <sheetName val="stability_check5"/>
      <sheetName val="design_criteria4"/>
      <sheetName val="design_load5"/>
      <sheetName val="1100-1200-1300-1910-2140-LEV_24"/>
      <sheetName val="Material_Price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내역서1999_8최종4"/>
      <sheetName val="Closeout_Control4"/>
      <sheetName val="Currency_Rate4"/>
      <sheetName val="Unit_Price_4"/>
      <sheetName val="4-Basic_Price4"/>
      <sheetName val="Evaluasi_Penw4"/>
      <sheetName val="Man_Power_&amp;_Comp4"/>
      <sheetName val="Data_List4"/>
      <sheetName val="RAB_AR&amp;STR4"/>
      <sheetName val="PROJECT_BRIEF4"/>
      <sheetName val="내역서_耰&quot;_x005f_x005f_x005f_x0000_4"/>
      <sheetName val="내역서_耰&quot;_x005f_x005f_x005f_x005f_4"/>
      <sheetName val="내역서_耰&quot;_x005f_x0000__x00005"/>
      <sheetName val="Updating_Form-Oct_20114"/>
      <sheetName val="Weld_Consumable4"/>
      <sheetName val="NDE_Cost-Summary4"/>
      <sheetName val="9July_Above_Ground_Pipe4"/>
      <sheetName val="M_114"/>
      <sheetName val="Process_Data_14"/>
      <sheetName val="Sum_(Case-3)4"/>
      <sheetName val="할증_4"/>
      <sheetName val="Air_Cooler-E3"/>
      <sheetName val="2__현장_자금투입_집계표4"/>
      <sheetName val="Tools_&amp;_Settings4"/>
      <sheetName val="Data_Summary4"/>
      <sheetName val="Crew_Costs4"/>
      <sheetName val="Spread_Costs4"/>
      <sheetName val="Unique_List_Misc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In-House_Summary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Codes_Pers4"/>
      <sheetName val="General_Notes4"/>
      <sheetName val="BO䁑-B_䁄OWN4"/>
      <sheetName val="_도면_및_도서_제출목록_및_일정_170202_xlsx4"/>
      <sheetName val="Direct_PMS4"/>
      <sheetName val="Aux_4"/>
      <sheetName val="Rates_&amp;_Legend4"/>
      <sheetName val="Pengesahan_4"/>
      <sheetName val="00-Summary_Information-ABB3"/>
      <sheetName val="Harga_Satuan4"/>
      <sheetName val="F_ALARM4"/>
      <sheetName val="Distribution_Table3"/>
      <sheetName val="2_Overall_Summary_3"/>
      <sheetName val="__4"/>
      <sheetName val="_4"/>
      <sheetName val="breakdown_of_wage_ra`f3"/>
      <sheetName val="breakdown_of_wage_ra3"/>
      <sheetName val="breakdown_of_wage_rað-3"/>
      <sheetName val="Raw_data3"/>
      <sheetName val="Exchange_Rate4"/>
      <sheetName val="Bill_rekap4"/>
      <sheetName val="차트_(2)4"/>
      <sheetName val="Action_Item3"/>
      <sheetName val="PABS,Site_info3"/>
      <sheetName val="0__Resource　Code3"/>
      <sheetName val="Material_code3"/>
      <sheetName val="DATA_MENTAH3"/>
      <sheetName val="breakdown_of_wage_rap3"/>
      <sheetName val="내역서_耰&quot;_x005f_x0000_4"/>
      <sheetName val="내역서_耰&quot;_x005f_x005f_4"/>
      <sheetName val="Process_Data_(2)4"/>
      <sheetName val="breakdown_of_wage_ra3"/>
      <sheetName val="Equipment_Spec_List3"/>
      <sheetName val="SPEC_LIST(EQUP,_SYS)3"/>
      <sheetName val="DROP_DOWN3"/>
      <sheetName val="ID_CD3"/>
      <sheetName val="개시대사_(2)3"/>
      <sheetName val="SUM_2"/>
      <sheetName val="내역서_(N____x000a_4"/>
      <sheetName val="HO_Site_Rates-20113"/>
      <sheetName val="Al_Taweelah3"/>
      <sheetName val="Particular_Sch3"/>
      <sheetName val="내역서_耰&quot;_3"/>
      <sheetName val="breakdown_of_wage_raÐ¾2"/>
      <sheetName val="Additional_data2"/>
      <sheetName val="TQ_Format2"/>
      <sheetName val="1_설계기준1"/>
      <sheetName val="5__Work_load(현재원기준)1"/>
      <sheetName val="Linelist_LNGC_Process3"/>
      <sheetName val="33628-Rev__A1"/>
      <sheetName val="Direct_Histogram_Rev__A_(f)1"/>
      <sheetName val="INPUT_DATA_OF_SCHEDULE1"/>
      <sheetName val="Tender_data1"/>
      <sheetName val="Scheme_Area_Details_Block___C21"/>
      <sheetName val="14-Eng_rate1"/>
      <sheetName val="Cash_Flow1"/>
      <sheetName val="5__월별투입내역서1"/>
      <sheetName val="Itembalance_Report_(18-sep-18)1"/>
      <sheetName val="BUDGET_SUMMARY_1"/>
      <sheetName val="Master_List1"/>
      <sheetName val="Admin_Manu_2-Equipment_Type_ID1"/>
      <sheetName val="Fig_4-141"/>
      <sheetName val="GM_000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설산1_나1"/>
      <sheetName val="Activity_Form1"/>
      <sheetName val="Tables_3_1_to_3_5_EXH_G1"/>
      <sheetName val="EQUIPOS_DE_SEGURIDAD1"/>
      <sheetName val="MATERIALES_CONSUMIBLES1"/>
      <sheetName val="PERSONAL_INDIRECTO_1"/>
      <sheetName val="일위대가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3"/>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64_41"/>
      <sheetName val="64_51"/>
      <sheetName val="36_21"/>
      <sheetName val="36_1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Cashflow_Analysis2"/>
      <sheetName val="INPUT_DATA_OF_SCHEDULE2"/>
      <sheetName val="Linelist_LNGC_Process4"/>
      <sheetName val="SUM_3"/>
      <sheetName val="11_자재단가2"/>
      <sheetName val="LIFE_&amp;_REP_PROVN2"/>
      <sheetName val="O&amp;M_CREW2"/>
      <sheetName val="Tender_data2"/>
      <sheetName val="TQ_Format3"/>
      <sheetName val="breakdown_of_wage_raÐ¾3"/>
      <sheetName val="Additional_data3"/>
      <sheetName val="Attach_4-182"/>
      <sheetName val="33628-Rev__A2"/>
      <sheetName val="Finansal_tamamlanma_Eğrisi2"/>
      <sheetName val="Master_List2"/>
      <sheetName val="내역서_(∮ἀ嘆ɶ?᠀㬁?2"/>
      <sheetName val="Cash_Flow2"/>
      <sheetName val="Scheme_Area_Details_Block___C22"/>
      <sheetName val="14-Eng_rate2"/>
      <sheetName val="리스크_분류체계2"/>
      <sheetName val="광통신_견적내역서12"/>
      <sheetName val="Admin_Manu_2-Equipment_Type_ID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SPEC(CABLE_&amp;_WIRE)"/>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SPT_vs_PHI"/>
      <sheetName val="Att-1_CTCI_MH_rate2"/>
      <sheetName val="SUMMARY_MTO_02_2_35"/>
      <sheetName val="N_G_METERING_CALC_"/>
      <sheetName val="N_G_METERING"/>
      <sheetName val="N_G_METERING_(2)"/>
      <sheetName val="CUMENE_METERING"/>
      <sheetName val="N2_METERING_"/>
      <sheetName val="H2_METERING__"/>
      <sheetName val="CO_METERING"/>
      <sheetName val="Perm__Test2"/>
      <sheetName val="Galian_12"/>
      <sheetName val="Analisa_Lump_sum2"/>
      <sheetName val="Sec_I_ML2"/>
      <sheetName val="dongia_(2)2"/>
      <sheetName val="내역서_(N__x002"/>
      <sheetName val="64_42"/>
      <sheetName val="64_52"/>
      <sheetName val="36_22"/>
      <sheetName val="36_12"/>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05__Curva_S"/>
      <sheetName val="TR_Rev_vs_Commit"/>
      <sheetName val="TR_+MMHE_PL_report"/>
      <sheetName val="P23P2724___Commitment_"/>
      <sheetName val="6_공정표"/>
      <sheetName val="Enron_Form"/>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2"/>
      <sheetName val="내역서_耰&quot;9"/>
      <sheetName val="EXR"/>
      <sheetName val="원가조정 내역"/>
      <sheetName val="P Staff fac"/>
      <sheetName val="beam-reinft-IIInd floor"/>
      <sheetName val="P-Site fac"/>
      <sheetName val="P-Clients fac"/>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공통비총괄표"/>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대비"/>
      <sheetName val="내역서(전체)"/>
      <sheetName val="철거산출근거"/>
      <sheetName val="빙장비사양"/>
      <sheetName val="장비사양"/>
      <sheetName val="배합비(99-05-25)"/>
      <sheetName val="Urai _Resap pengikat"/>
      <sheetName val="DAF.HRG"/>
      <sheetName val="7.공정표"/>
      <sheetName val="Kolom UT"/>
      <sheetName val="HB "/>
      <sheetName val="Mobilisasi"/>
      <sheetName val="Default"/>
      <sheetName val="harga"/>
      <sheetName val="upah"/>
      <sheetName val="4-MVAC"/>
      <sheetName val="G_SUMMARY"/>
      <sheetName val="Memb Schd"/>
      <sheetName val="PPC"/>
      <sheetName val="Tableau"/>
      <sheetName val="Coef et données"/>
      <sheetName val="SAP"/>
      <sheetName val="Pag_hal"/>
      <sheetName val="SAT-BHN"/>
      <sheetName val="PERSONNELIST"/>
      <sheetName val="SI-1"/>
      <sheetName val="Condition"/>
      <sheetName val="P2-Project Data"/>
      <sheetName val="당초�ἀ"/>
      <sheetName val="SKEDULmaterial"/>
      <sheetName val="lab_eng"/>
      <sheetName val="eqp"/>
      <sheetName val="lab"/>
      <sheetName val="pricelist"/>
      <sheetName val="HAL-1"/>
      <sheetName val="a.h ars sum"/>
      <sheetName val="a.h ars"/>
      <sheetName val="3"/>
      <sheetName val="Statprod_gab"/>
      <sheetName val="L_1"/>
      <sheetName val="Statprod_gab1"/>
      <sheetName val="L_11"/>
      <sheetName val="CCS"/>
      <sheetName val="Load"/>
      <sheetName val="Data_ST"/>
      <sheetName val="VV_Ped"/>
      <sheetName val="PCV"/>
      <sheetName val="내역서_(N   _"/>
      <sheetName val="Dsr Hitung"/>
      <sheetName val="Mat Tower"/>
      <sheetName val="RT13526 CPI"/>
      <sheetName val="RT15918"/>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Site"/>
      <sheetName val="MRS"/>
      <sheetName val="P&amp;L"/>
      <sheetName val="Monthly S Curve SPK"/>
      <sheetName val="UPAH &amp; BHN ARS"/>
      <sheetName val="AHS ARS"/>
      <sheetName val="Analisa HSP"/>
      <sheetName val="입찰내역 발주처 양卤"/>
      <sheetName val="Analisa Neraca"/>
      <sheetName val="OE (KSB)"/>
      <sheetName val="TEST1"/>
      <sheetName val="Sew-Tahan"/>
      <sheetName val="Ana. PU"/>
      <sheetName val="tr-28202"/>
      <sheetName val="Statprod_gab2"/>
      <sheetName val="L_12"/>
      <sheetName val="Analisa_(ok_punya)"/>
      <sheetName val="galian saluran"/>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chedul"/>
      <sheetName val="1.B"/>
      <sheetName val="EVAL-ANAL"/>
      <sheetName val="div-6"/>
      <sheetName val="RKP"/>
      <sheetName val="div-2"/>
      <sheetName val="Scaffolding Volume"/>
      <sheetName val="GAEYO"/>
      <sheetName val="CEQ_Master"/>
      <sheetName val="Man_Master"/>
      <sheetName val="여흥"/>
      <sheetName val="Diary"/>
      <sheetName val="RSC"/>
      <sheetName val="TTL_Qty"/>
      <sheetName val="QTY"/>
      <sheetName val="SWALE (구산)"/>
      <sheetName val="Drop-Down"/>
      <sheetName val="ENE-CAL"/>
      <sheetName val="1234"/>
      <sheetName val="05__Curva_S1"/>
      <sheetName val="RESUMEN_CD"/>
      <sheetName val="BOQ_REV6"/>
      <sheetName val="Maliyet_Ozet"/>
      <sheetName val="1_1-1_2"/>
      <sheetName val="1_3-_1_4"/>
      <sheetName val="3_1"/>
      <sheetName val="3_2"/>
      <sheetName val="4_1(a)"/>
      <sheetName val="4_1(b)"/>
      <sheetName val="4_1_(c)"/>
      <sheetName val="5_1"/>
      <sheetName val="Other_data"/>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Tabla"/>
      <sheetName val="09월"/>
      <sheetName val="10월"/>
      <sheetName val="ENE-CAL 1"/>
      <sheetName val="BQ_E20_02_Rp_"/>
      <sheetName val="ANAL.BOW"/>
      <sheetName val="Isolasi Luar Dalam"/>
      <sheetName val="Isolasi Luar"/>
      <sheetName val="자금신청서"/>
      <sheetName val="매립"/>
      <sheetName val="내역서_(N___ 2"/>
      <sheetName val="파이프류"/>
      <sheetName val="변수"/>
      <sheetName val="CAP"/>
      <sheetName val="график финансирования"/>
      <sheetName val="Environment"/>
      <sheetName val="TIPO 1"/>
      <sheetName val="DPres Calc"/>
      <sheetName val="DTmpData"/>
      <sheetName val="_x0002_뻘N_x0001_ࠀ역서"/>
      <sheetName val="내역서 (∮ἀ嘆ɶ᠀㬁"/>
      <sheetName val="_x0004__x000d__x0003__x0004__x0016__x000d__x0004_"/>
      <sheetName val="_x000a__x001b__x0006__x0006__x0008__x000a_"/>
      <sheetName val="Weekl_x0004__x0016__x000d_"/>
      <sheetName val="_x000e__x0005_"/>
      <sheetName val=" _x001b__x0006__x0006__x0008_ "/>
      <sheetName val="_x0002_뻘N_"/>
      <sheetName val="_x0004__x000d__x0"/>
      <sheetName val="_x000a__x001b__x0"/>
      <sheetName val="OPT_x0012__x0010__x000a_"/>
      <sheetName val="_x0013__x0014_"/>
      <sheetName val="내역서 耰&quot;_x0000"/>
      <sheetName val="__x001b__x0006__x"/>
      <sheetName val="바닥판⽷"/>
      <sheetName val=" _x001b__x0006__x"/>
      <sheetName val="Weekl_x0004__x0016__x000"/>
      <sheetName val="내역서_耰&quot;_x0004"/>
      <sheetName val="내역서_耰&quot;_x0003"/>
      <sheetName val="내역서_耰&quot;_x0005"/>
      <sheetName val=" _x001b__x0"/>
      <sheetName val="OPT_x0012__x0010_ "/>
      <sheetName val="OPT_x0012__x0010_"/>
      <sheetName val="내역서_耰&quot;_x0006"/>
      <sheetName val="FC04_2030"/>
      <sheetName val="FC04_203099"/>
      <sheetName val="경영상태"/>
      <sheetName val="MOTORDATA"/>
      <sheetName val="Setup"/>
      <sheetName val="@"/>
      <sheetName val="MASTER_RATE ANALYSIS"/>
      <sheetName val="Intro"/>
      <sheetName val="CASHFLOWS"/>
      <sheetName val="MN T.B."/>
      <sheetName val="Headings"/>
      <sheetName val="INDIGINEOUS ITEMS "/>
      <sheetName val="Core Data"/>
      <sheetName val="final abstract"/>
      <sheetName val="Order_Summary"/>
      <sheetName val="Order_Summary_New"/>
      <sheetName val="Raw Ref"/>
      <sheetName val="Cost Codes"/>
      <sheetName val="Addendum No.1 BILL 2"/>
      <sheetName val="Data Ref."/>
      <sheetName val="KKS System Codes"/>
      <sheetName val="Price Schedule Code"/>
      <sheetName val="REF.ONLY"/>
      <sheetName val="변경내역대비표(2)"/>
      <sheetName val="HSATUAN"/>
      <sheetName val="Terbilang"/>
      <sheetName val="Harga Mat "/>
      <sheetName val="har-sat"/>
      <sheetName val="Elektrikal"/>
      <sheetName val="PESANTREN"/>
      <sheetName val="G"/>
      <sheetName val=" hrg bhn"/>
      <sheetName val="BAHAN"/>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0.5 TABLA PRESUPUESTOS"/>
      <sheetName val="Sithe-PPL"/>
      <sheetName val="ﾄﾞﾊﾞｲFUEL GAS追見"/>
      <sheetName val="見積書"/>
      <sheetName val="Precios_Unitariԯ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0_5_TABLA_PRESUPUESTOS"/>
      <sheetName val="ﾄﾞﾊﾞｲFUEL_GAS追見"/>
      <sheetName val="Lists"/>
      <sheetName val="Appendix A"/>
      <sheetName val="Insulation 150108"/>
      <sheetName val="PLSt 03  "/>
      <sheetName val="П 7 курс аванса"/>
      <sheetName val="IncStat 03-04"/>
      <sheetName val="IncStat 03  "/>
      <sheetName val="Авансы по СНГ"/>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Code 07"/>
      <sheetName val="Expenses"/>
      <sheetName val="Week ending"/>
      <sheetName val="Planners Workload"/>
      <sheetName val="7.6.3.J.Inline Instrument"/>
      <sheetName val="F-31"/>
      <sheetName val="6.2 Floor Finishes"/>
      <sheetName val="Pomoćni"/>
      <sheetName val="Addition-ProtectionSummary"/>
      <sheetName val="Project D"/>
      <sheetName val="ARCH"/>
      <sheetName val="Tender Summary"/>
      <sheetName val="INPUT_TABLE"/>
      <sheetName val="LDB"/>
      <sheetName val="MAY 00-Bobbins"/>
      <sheetName val="BALAN1"/>
      <sheetName val="2.2 띠장의 설계"/>
      <sheetName val="(10) Other Costs5"/>
      <sheetName val="Assmpns"/>
      <sheetName val="breakdown of FA113"/>
      <sheetName val="Sheet 14"/>
      <sheetName val="DivLabor_Report"/>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JGSummit Package 2 (CTCI)"/>
      <sheetName val="단가표"/>
      <sheetName val="전계가"/>
      <sheetName val="소화실적"/>
      <sheetName val="일위"/>
      <sheetName val="S1BOQ"/>
      <sheetName val="C1 (calcolo)"/>
      <sheetName val="TABLO-3"/>
      <sheetName val="CC"/>
      <sheetName val="5.5FWBS CODE"/>
      <sheetName val="Riser-1"/>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Accountingword"/>
      <sheetName val="Main Control"/>
      <sheetName val="음료실행"/>
      <sheetName val="수주계획('22)"/>
      <sheetName val="수주계획(22)"/>
      <sheetName val="Áý°èÇ¥_(TOTAN)5"/>
      <sheetName val="분양가표"/>
      <sheetName val="6_2_Floor_Finishes"/>
      <sheetName val="계수"/>
      <sheetName val="Monomers"/>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JKT"/>
      <sheetName val="1195 B1"/>
      <sheetName val="Capel KI"/>
      <sheetName val="Capel PK"/>
      <sheetName val="page 6"/>
      <sheetName val="Raw Data-Combined"/>
      <sheetName val="Rates"/>
      <sheetName val="Summary HS Pipa CS"/>
      <sheetName val="AsumsiDasar"/>
      <sheetName val="Spread"/>
      <sheetName val="lkalibrasi BENENAIN"/>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Section 1"/>
      <sheetName val="HS"/>
      <sheetName val="Koordinat"/>
      <sheetName val="3-DIV4"/>
      <sheetName val="TRNS-C1"/>
      <sheetName val="plumbing"/>
      <sheetName val="EST_EQUIPOS"/>
      <sheetName val="_______x005f_x005f_x005f_x0000__x005f_x005f_x00_2"/>
      <sheetName val="_____x005f_x005f_x005f_x005f_x005f_x005f_x005f_x0000__2"/>
      <sheetName val="_______x005f_x005f_x005f_x005f_x005f_x005f_x000_2"/>
      <sheetName val="LV induction _x0005_묠"/>
      <sheetName val="Definitions"/>
      <sheetName val="내역서(전기)"/>
      <sheetName val="VS P-Q"/>
      <sheetName val="SCOPES"/>
      <sheetName val="_x005f_x005f_x00ည톐ឮ"/>
      <sheetName val="Integrated-S Curve"/>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热工设备"/>
      <sheetName val="仪表设备"/>
      <sheetName val="Man Power"/>
      <sheetName val="grafik"/>
      <sheetName val="OP-DSU"/>
      <sheetName val="pro ra op"/>
      <sheetName val="analis standar(8m)"/>
      <sheetName val="Ex_Rate"/>
      <sheetName val="ShareCapital "/>
      <sheetName val="Inventories"/>
      <sheetName val="BAG_2"/>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GKP"/>
      <sheetName val="renc mgn"/>
      <sheetName val="表三"/>
      <sheetName val="建筑定额 (2002)"/>
      <sheetName val="ADI"/>
      <sheetName val="运"/>
      <sheetName val="建筑定额"/>
      <sheetName val="原始数据"/>
      <sheetName val="经评"/>
      <sheetName val="G2TempSheet"/>
      <sheetName val="30万表三"/>
      <sheetName val="ADI Edison Termoelettrica"/>
      <sheetName val="내역서 耰&quot;_x005f_x0000__x005f_x005f_x0000"/>
      <sheetName val="uraian analisa"/>
      <sheetName val="8LT 12"/>
      <sheetName val="Basic Price"/>
      <sheetName val="TL"/>
      <sheetName val="mob"/>
      <sheetName val="igp-03"/>
      <sheetName val="P. control"/>
      <sheetName val="EVAL"/>
      <sheetName val="Costing Detailed"/>
      <sheetName val="ER10_Old"/>
      <sheetName val="Basic Data Inputs"/>
      <sheetName val="P_Staff_fac"/>
      <sheetName val="beam-reinft-IIInd_floor"/>
      <sheetName val="P-Site_fac"/>
      <sheetName val="P-Clients_fac"/>
      <sheetName val="价格取值"/>
      <sheetName val="Daily Forwards"/>
      <sheetName val="PNT-QUOT-#3"/>
      <sheetName val="COAT&amp;WRAP-QIOT-#3"/>
      <sheetName val="TABLE-A"/>
      <sheetName val="본부소개"/>
      <sheetName val="NM2"/>
      <sheetName val="NW1"/>
      <sheetName val="NW2"/>
      <sheetName val="PW3"/>
      <sheetName val="PW4"/>
      <sheetName val="SC1"/>
      <sheetName val="DNW"/>
      <sheetName val="NE"/>
      <sheetName val="PM"/>
      <sheetName val="TR"/>
      <sheetName val="Ra  stair"/>
      <sheetName val="TQ_Format4"/>
      <sheetName val="breakdown_of_wage_raÐ¾4"/>
      <sheetName val="Additional_data4"/>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Attach_4-183"/>
      <sheetName val="11_자재단가3"/>
      <sheetName val="리스크_분류체계3"/>
      <sheetName val="Cashflow_Analysis3"/>
      <sheetName val="INPUT_DATA_OF_SCHEDULE3"/>
      <sheetName val="LIFE_&amp;_REP_PROVN3"/>
      <sheetName val="O&amp;M_CREW3"/>
      <sheetName val="Activity_Form3"/>
      <sheetName val="Master_List3"/>
      <sheetName val="Finansal_tamamlanma_Eğrisi3"/>
      <sheetName val="33628-Rev__A3"/>
      <sheetName val="Admin_Manu_2-Equipment_Type_ID3"/>
      <sheetName val="내역서_(∮ἀ嘆ɶ?᠀㬁?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14-Eng_rate3"/>
      <sheetName val="내역서_(N____7"/>
      <sheetName val="Itembalance_Report_(18-sep-18)3"/>
      <sheetName val="BUDGET_SUMMARY_3"/>
      <sheetName val="SPEC(CABLE_&amp;_WIRE)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1_11_b2"/>
      <sheetName val="내역서_(N__x003"/>
      <sheetName val="SUMMARY_MTO_02_2_352"/>
      <sheetName val="N_G_METERING_CALC_2"/>
      <sheetName val="N_G_METERING2"/>
      <sheetName val="N_G_METERING_(2)2"/>
      <sheetName val="CUMENE_METERING2"/>
      <sheetName val="N2_METERING_2"/>
      <sheetName val="H2_METERING__2"/>
      <sheetName val="CO_METERING2"/>
      <sheetName val="G_R300경비2"/>
      <sheetName val="AS포장복구_2"/>
      <sheetName val="중기조종사_단위단가2"/>
      <sheetName val="설_계2"/>
      <sheetName val="Enron_Form2"/>
      <sheetName val="6_공정표2"/>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0_품의서(전체)2"/>
      <sheetName val="LAST_UPDATE2"/>
      <sheetName val="External_Issues2"/>
      <sheetName val="TR_Rev_vs_Commit2"/>
      <sheetName val="TR_+MMHE_PL_report2"/>
      <sheetName val="P23P2724___Commitment_2"/>
      <sheetName val="CONCRETE_TYPE1"/>
      <sheetName val="내역서_(N____12"/>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IRR_sponsor1"/>
      <sheetName val="List_Equip1"/>
      <sheetName val="Process_C_(1-166)1"/>
      <sheetName val="TRUCK_HAUL_CYCLE-waste1"/>
      <sheetName val="Existing_PC_Pavement1"/>
      <sheetName val="Sch_61"/>
      <sheetName val="Master_Data1"/>
      <sheetName val="ind'l_cp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3_부제O호표1"/>
      <sheetName val="5_소모재료비1"/>
      <sheetName val="8_시멘트제원표1"/>
      <sheetName val="2_품제O호표1"/>
      <sheetName val="동상부_Tact_기준_반입일정_및_수량_02171"/>
      <sheetName val="tblg_denda2"/>
      <sheetName val="5_Cennik2"/>
      <sheetName val="_토목_처리장도급내역서_1"/>
      <sheetName val="Equip_Mstr_FOR_3A11"/>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2013电气概算_价目表_(营改增调整)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내역서_(∮ἀ嘆ɶ_᠀㬁_2"/>
      <sheetName val="M&amp;E_Summary1"/>
      <sheetName val="rev_summary1"/>
      <sheetName val="M&amp;E_Prelims1"/>
      <sheetName val="B-FP_(2)1"/>
      <sheetName val="Sch_11"/>
      <sheetName val="Rekap_Biaya1"/>
      <sheetName val="Kuantitas_&amp;_Harga1"/>
      <sheetName val="Nopember_(2)1"/>
      <sheetName val="GRAND_REKAP1"/>
      <sheetName val="analisa_(2)1"/>
      <sheetName val="Analisa_21"/>
      <sheetName val="F1_41"/>
      <sheetName val="LRK_1"/>
      <sheetName val="Equipt_Rental1"/>
      <sheetName val="EQ_USED_(CORRECTED)1"/>
      <sheetName val="Rebar_Constant1"/>
      <sheetName val="Eng_Hrs_(HO)1"/>
      <sheetName val="Up_&amp;_bhn1"/>
      <sheetName val="HRG_BHN1"/>
      <sheetName val="Analisa_(ok_punya)1"/>
      <sheetName val="Alat_(2)1"/>
      <sheetName val="ENE-CAL_11"/>
      <sheetName val="원가조정_내역1"/>
      <sheetName val="Vehicle_Log1"/>
      <sheetName val="G_R300경비1"/>
      <sheetName val="AS포장복구_1"/>
      <sheetName val="중기조종사_단위단가1"/>
      <sheetName val="설_계1"/>
      <sheetName val="0_품의서(전체)1"/>
      <sheetName val="LAST_UPDATE1"/>
      <sheetName val="External_Issues1"/>
      <sheetName val="TR_Rev_vs_Commit1"/>
      <sheetName val="TR_+MMHE_PL_report1"/>
      <sheetName val="P23P2724___Commitment_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동상부_Tact_기준_반입일정_및_수량_0217"/>
      <sheetName val="_토목_처리장도급내역서_"/>
      <sheetName val="Equip_Mstr_FOR_3A1"/>
      <sheetName val="Rekap_Biaya"/>
      <sheetName val="Kuantitas_&amp;_Harga"/>
      <sheetName val="Nopember_(2)"/>
      <sheetName val="GRAND_REKAP"/>
      <sheetName val="analisa_(2)"/>
      <sheetName val="Analisa_2"/>
      <sheetName val="Eng_Hrs_(HO)"/>
      <sheetName val="Up_&amp;_bhn"/>
      <sheetName val="HRG_BHN"/>
      <sheetName val="Alat_(2)"/>
      <sheetName val="ENE-CAL_1"/>
      <sheetName val="원가조정_내역"/>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Harga material_1"/>
      <sheetName val="abcdef"/>
      <sheetName val="bahan,upah,alat"/>
      <sheetName val="Peralatan (2)"/>
      <sheetName val="MSH51C"/>
      <sheetName val="Micro"/>
      <sheetName val="Macro"/>
      <sheetName val="CC8"/>
      <sheetName val="SOR"/>
      <sheetName val="FR"/>
      <sheetName val="upa"/>
      <sheetName val="집계표(2 안)"/>
      <sheetName val="REQDELTA"/>
      <sheetName val="기준"/>
      <sheetName val="IndirectSum"/>
      <sheetName val="2공구산출내역"/>
      <sheetName val="LV induction mot_x0005_"/>
      <sheetName val="Page1"/>
      <sheetName val="내역서_耰&quot;10"/>
      <sheetName val="SANDAN_XLS8"/>
      <sheetName val="내역서_(∮ἀ嘆ɶ᠀㬁1"/>
      <sheetName val="BLN_PKG"/>
      <sheetName val="TEMP PROFILE"/>
      <sheetName val="_선택 속성(잠금)"/>
      <sheetName val="Drop-down lists"/>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Step2 -&gt; Mat. Cost"/>
      <sheetName val="AIRCOND"/>
      <sheetName val="EXTERNAL"/>
      <sheetName val="MDGAS"/>
      <sheetName val="BILL 1"/>
      <sheetName val="satuan"/>
      <sheetName val="DHSD"/>
      <sheetName val="CBA"/>
      <sheetName val="MH and Unit Cost"/>
      <sheetName val="BOQ_PAINTING"/>
      <sheetName val="Material Cost(as per Nation)"/>
      <sheetName val="MAN-STD"/>
      <sheetName val="Home Office"/>
      <sheetName val="MC-P1"/>
      <sheetName val="적용단가"/>
      <sheetName val="현금흐름표"/>
      <sheetName val="Project Grading"/>
      <sheetName val="kalibrasi-Tank"/>
      <sheetName val="terdistribusi"/>
      <sheetName val="MAT&amp;LABOR"/>
      <sheetName val="Fire Fighting"/>
      <sheetName val="HARGA DASAR"/>
      <sheetName val="MACROS"/>
      <sheetName val="KR2&amp;KVCM(MAR 1-6'99)"/>
      <sheetName val="電源計画"/>
      <sheetName val="AnalisisHSPekerjaan"/>
      <sheetName val="LV induction "/>
      <sheetName val="Z- GENERAL PRIC橿⿂⒘ࡈ"/>
      <sheetName val="Z- GENERAL PRIC鋘@俀~橿⿂⍈"/>
      <sheetName val="Z- GENERAL PRIC_x0005_ẹ"/>
      <sheetName val="R05"/>
      <sheetName val="Z- GENERAL PRIC橿⿂"/>
      <sheetName val="Z- GENERAL PRIC鋘@俀~橿⿂"/>
      <sheetName val="Z- GENERAL PRIC"/>
      <sheetName val="TH VL, NC, DDHT Thanhphuoc"/>
      <sheetName val="FA_LISTING"/>
      <sheetName val="FA-LISTING"/>
      <sheetName val="6MONTHS"/>
      <sheetName val="負荷集計（断熱不燃）"/>
      <sheetName val="NoDelete_NoHide"/>
      <sheetName val="GIAVLIEU"/>
      <sheetName val="LV induction mot"/>
      <sheetName val="PSV2701F"/>
      <sheetName val="내역서 耰&quot;_x0000__x0000_"/>
      <sheetName val="내역ࠜĀ_x0000_M4)"/>
      <sheetName val="_x0004__x0000__x000d__x0000__x0003__x0000__x0004__x0000__x0016__x0000__x000d__x0000__x0004_"/>
      <sheetName val="_x000a__x0000__x001b__x0000__x0006__x0000__x0006__x0000__x0008__x0000__x000a__x0000__x0000_"/>
      <sheetName val="Weekl_x0004__x0000__x0016__x0000__x000d__x0000_"/>
      <sheetName val="_x0000__x000e__x0000__x0005_"/>
      <sheetName val=" _x0000__x001b__x0000__x0006__x0000__x0006__x0000__x0008__x0000_ _x0000__x0000_"/>
      <sheetName val="내역서_(N_x0009__x000e__x000e__x000e__x0009__x0009__x0012__x0010__x000a_"/>
      <sheetName val="_x0004__x0000__x000d__x0000__x0"/>
      <sheetName val="_x000a__x0000__x001b__x0000__x0"/>
      <sheetName val="7422CW_x0013__x0000_"/>
      <sheetName val="OPT_x0012__x0000__x0010__x0000__x000a__x0000_"/>
      <sheetName val="_x0000__x0013__x0000__x0014_"/>
      <sheetName val="내역서 耰&quot;_x0000__x0000"/>
      <sheetName val="내역서_耰&quot;_x0000__x0000"/>
      <sheetName val="__x0000__x001b__x0000__x0006__x"/>
      <sheetName val="Precios Unitariԯ_x0000_"/>
      <sheetName val="내역ࠜĀ_x0000_M4"/>
      <sheetName val="내역서_耰&quot;_x0000__x0001"/>
      <sheetName val="내역서_耰&quot;_x0000__x0002"/>
      <sheetName val="EQUIPMENT_-_x0000_"/>
      <sheetName val="내역서 ᢐ_x001f__x0000__x0000_"/>
      <sheetName val=" _x0000__x001b__x0000__x0006__x"/>
      <sheetName val="Weekl_x0004__x0000__x0016__x000"/>
      <sheetName val="내역서_(N_x0009__x000e__x000e__x00"/>
      <sheetName val="내역서_耰&quot;_x0000__x0004"/>
      <sheetName val="내역서_耰&quot;_x0000__x0003"/>
      <sheetName val="내역서_耰&quot;_x0000__x0005"/>
      <sheetName val=" _x0000__x001b__x0000__x0"/>
      <sheetName val="OPT_x0012__x0000__x0010__x0000_ _x0000_"/>
      <sheetName val="내역서_耰&quot;_x0000__x0000_7"/>
      <sheetName val="OPT_x0012__x0000__x0010__x0000_"/>
      <sheetName val="내역서_耰&quot;_x0000__x0006"/>
      <sheetName val="내역서_耰&quot;_x0000__x0000_8"/>
      <sheetName val="Site_x0000__x0000_"/>
      <sheetName val="LV induction _x0000__x0000__x0005__x0000_묠"/>
      <sheetName val="LV induction mot_x0000__x0000__x0005_"/>
      <sheetName val="내역서_耰&quot;_x0000__x0007"/>
      <sheetName val="Z- GENERAL PRIC_x0000__x0000__x0005__x0000_ẹ_x0000__x0000__x0000_"/>
      <sheetName val="내역서_耰&quot;_x0000__x0000_6"/>
      <sheetName val="5대총괄"/>
      <sheetName val="2_x0010__x0000__x000a__x0000__x0003__x0000__x000d__x0000__x0008__x0000__x0010__x0000__x0004__x0000__x0004__x0000__x0004_"/>
      <sheetName val="9011 EXPAT_MANP"/>
      <sheetName val="2_x0010_"/>
      <sheetName val="PriceSummary"/>
      <sheetName val="App A Basis of Design"/>
      <sheetName val="Process Piping"/>
      <sheetName val="BQ Summary"/>
      <sheetName val="FittingR1"/>
      <sheetName val="Gasket"/>
      <sheetName val="Bolt"/>
      <sheetName val="tabel berat"/>
      <sheetName val="daf_3_OK_"/>
      <sheetName val="daf_7_OK_"/>
      <sheetName val="L_TIGA"/>
      <sheetName val="내역서_耰&quot;11"/>
      <sheetName val="SANDAN_XLS9"/>
      <sheetName val="내역서_(∮ἀ嘆ɶ᠀㬁2"/>
      <sheetName val="1.0_Criteria_New"/>
      <sheetName val="cost curve calc"/>
      <sheetName val="QPL"/>
      <sheetName val="Faktor"/>
      <sheetName val="luar"/>
      <sheetName val="RINC hotel"/>
      <sheetName val="RINC FIN T4 "/>
      <sheetName val="RINC FIN T4  _3_"/>
      <sheetName val="RINC FIN T4  _2_"/>
      <sheetName val="Breadown"/>
      <sheetName val="合成単価作成・-BLDG"/>
      <sheetName val="XL4Poppy"/>
      <sheetName val="ANALISA KONST BTN"/>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TIE-INS"/>
      <sheetName val="black_out"/>
      <sheetName val="WK"/>
      <sheetName val="IPL_SCHEDULE"/>
      <sheetName val="ouse_Summary2_________________2"/>
      <sheetName val="Manpower_Categories"/>
      <sheetName val="Garph_Work-Cost"/>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Scheme_Area_Details_Block___C23"/>
      <sheetName val="Tender_data3"/>
      <sheetName val="GM_0003"/>
      <sheetName val="일위대가_3"/>
      <sheetName val="SECL_리스크_분류체계_(2)3"/>
      <sheetName val="1_설계기준3"/>
      <sheetName val="Cash_Flow3"/>
      <sheetName val="REF_for_VV3"/>
      <sheetName val="P-Ins_&amp;_Bonds3"/>
      <sheetName val="INSTLIST_13"/>
      <sheetName val="Fig_4-14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8"/>
      <sheetName val="__x03"/>
      <sheetName val="OPT_4"/>
      <sheetName val="List_register3"/>
      <sheetName val="Direct_Histogram_Rev__A_(f)3"/>
      <sheetName val="Tables_3_1_to_3_5_EXH_G3"/>
      <sheetName val="64_43"/>
      <sheetName val="64_53"/>
      <sheetName val="36_23"/>
      <sheetName val="36_13"/>
      <sheetName val="Precios_Unitariԯ2"/>
      <sheetName val="EQUIPOS_DE_SEGURIDAD3"/>
      <sheetName val="MATERIALES_CONSUMIBLES3"/>
      <sheetName val="PERSONAL_INDIRECTO_3"/>
      <sheetName val="Cost_Code3"/>
      <sheetName val="Data_Ref3"/>
      <sheetName val="Interdept_Rate3"/>
      <sheetName val="4300_UTILITY_BLDG_(2)3"/>
      <sheetName val="5__Work_load(현재원기준)3"/>
      <sheetName val="InD_Mpower1"/>
      <sheetName val="Manpower_Categories1"/>
      <sheetName val="Garph_Work-Cost1"/>
      <sheetName val="Insulation_1501081"/>
      <sheetName val="MASTER_RATE_ANALYSIS1"/>
      <sheetName val="MN_T_B_1"/>
      <sheetName val="INDIGINEOUS_ITEMS_1"/>
      <sheetName val="Core_Data1"/>
      <sheetName val="final_abstract1"/>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MFG_&amp;_DEL"/>
      <sheetName val="InsertListDrawing_1_"/>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05__Curva_S3"/>
      <sheetName val="Cost_Code4"/>
      <sheetName val="Data_Ref4"/>
      <sheetName val="Interdept_Rate4"/>
      <sheetName val="4300_UTILITY_BLDG_(2)4"/>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IRR_sponsor2"/>
      <sheetName val="Sch_62"/>
      <sheetName val="2013电气概算_价目表_(营改增调整)2"/>
      <sheetName val="RESUMEN_CD2"/>
      <sheetName val="BOQ_REV62"/>
      <sheetName val="Maliyet_Ozet2"/>
      <sheetName val="1_1-1_22"/>
      <sheetName val="1_3-_1_42"/>
      <sheetName val="3_12"/>
      <sheetName val="3_22"/>
      <sheetName val="4_1(a)2"/>
      <sheetName val="4_1(b)2"/>
      <sheetName val="4_1_(c)2"/>
      <sheetName val="5_12"/>
      <sheetName val="내역서_(N____13"/>
      <sheetName val="List_Equip2"/>
      <sheetName val="Process_C_(1-166)2"/>
      <sheetName val="TRUCK_HAUL_CYCLE-waste2"/>
      <sheetName val="Existing_PC_Pavement2"/>
      <sheetName val="Master_Data2"/>
      <sheetName val="ind'l_cp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Statprod_gab3"/>
      <sheetName val="L_13"/>
      <sheetName val="Equip_Mstr_FOR_3A1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MFG_&amp;_DEL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Materials "/>
      <sheetName val="MAchinery(R1)"/>
      <sheetName val="ENGG_CVL"/>
      <sheetName val="LM001"/>
      <sheetName val="LM002"/>
      <sheetName val="LM003"/>
      <sheetName val="LM005"/>
      <sheetName val="LM006"/>
      <sheetName val="LM008"/>
      <sheetName val="LM004"/>
      <sheetName val="원가&amp;하도급원가"/>
      <sheetName val="건축(을)"/>
      <sheetName val="报价说明 (3)"/>
      <sheetName val="报价说明 (4)"/>
      <sheetName val="2.履约阶段供应链管理计划"/>
      <sheetName val="XREF"/>
      <sheetName val="sis.xlm"/>
      <sheetName val="spot prices"/>
      <sheetName val="Forma E-17"/>
      <sheetName val="1999 BUDGET"/>
      <sheetName val="Daily Photo"/>
      <sheetName val="Manpower Status"/>
      <sheetName val="리비아견적작업"/>
      <sheetName val="SUMMARY_철거"/>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breakdown_of_FA113"/>
      <sheetName val="Sheet_14"/>
      <sheetName val="MSP-Operator_Building-Area_C"/>
      <sheetName val="JGSummit_Package_2_(CTCI)"/>
      <sheetName val="-0_5_TABLA_PRESUPUESTOS1"/>
      <sheetName val="ﾄﾞﾊﾞｲFUEL_GAS追見1"/>
      <sheetName val="Chap_2-_Page_4_1"/>
      <sheetName val="breakdown_of_FA1131"/>
      <sheetName val="Sheet_141"/>
      <sheetName val="Scaffolding_Volume1"/>
      <sheetName val="MSP-Operator_Building-Area_C1"/>
      <sheetName val="JGSummit_Package_2_(CTCI)1"/>
      <sheetName val="VAT_TU_DIEN1"/>
      <sheetName val="bldg_list1"/>
      <sheetName val="-0_5_TABLA_PRESUPUESTOS2"/>
      <sheetName val="ﾄﾞﾊﾞｲFUEL_GAS追見2"/>
      <sheetName val="DAILY"/>
      <sheetName val="Page 2"/>
      <sheetName val="opstat"/>
      <sheetName val="costs"/>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onthly_S_Curve_SPK"/>
      <sheetName val="İnsan Gücü"/>
      <sheetName val="배포용표지"/>
      <sheetName val="ANL_TEK.6"/>
      <sheetName val="HM.MEK."/>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PAD TR보호대기초"/>
      <sheetName val="가로등기초"/>
      <sheetName val="HANDHOLE(2)"/>
      <sheetName val="Tra_bang"/>
      <sheetName val="HX"/>
      <sheetName val="ELECTRIC"/>
      <sheetName val="Ana__PU"/>
      <sheetName val="UPAH_&amp;_BHN_ARS"/>
      <sheetName val="AHS_ARS"/>
      <sheetName val="Analisa_HSP"/>
      <sheetName val="Analisa_Neraca"/>
      <sheetName val="입찰내역_발주처_양卤"/>
      <sheetName val="Detail_Eng"/>
      <sheetName val="INPUT DATAS"/>
      <sheetName val="Notes"/>
      <sheetName val="4B-H150"/>
      <sheetName val="8B1s-H440"/>
      <sheetName val="8B0s"/>
      <sheetName val="H244"/>
      <sheetName val="ABK.04.AWALR+CO+TAB.RUPS"/>
      <sheetName val="9 58&quot;_single"/>
      <sheetName val="COSTPERBBL"/>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Pesanan"/>
      <sheetName val="Penjualan"/>
      <sheetName val="TOWN"/>
      <sheetName val="ALAT1"/>
      <sheetName val="ALAT2 (TDK DIPAKAI)"/>
      <sheetName val="DIV10"/>
      <sheetName val="Fill this out first___"/>
      <sheetName val="4334-Summary"/>
      <sheetName val="Eng_Hrs"/>
      <sheetName val="A-11 Steel Str"/>
      <sheetName val="A-03 Pile"/>
      <sheetName val="CONS."/>
      <sheetName val="내역서_耰&quot;_x0000_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KUWATI(Total)_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OPTION_218"/>
      <sheetName val="OPTION_318"/>
      <sheetName val="2002년_현장공사비_국내_실적18"/>
      <sheetName val="2003년국내현장공사비_실적18"/>
      <sheetName val="VC2_10_9918"/>
      <sheetName val="INPUT_DATA17"/>
      <sheetName val="General_Data17"/>
      <sheetName val="집계표_(25,26ဩ17"/>
      <sheetName val="Form_017"/>
      <sheetName val="Form_D-116"/>
      <sheetName val="Form_B-116"/>
      <sheetName val="Form_F-116"/>
      <sheetName val="Form_A16"/>
      <sheetName val="LABOR_&amp;_자재16"/>
      <sheetName val="입출재고현황_(2)16"/>
      <sheetName val="3_공통공사대비16"/>
      <sheetName val="간접비_총괄16"/>
      <sheetName val="Price_Schedule16"/>
      <sheetName val="CAL_16"/>
      <sheetName val="Rate_Analysis16"/>
      <sheetName val="내역서_耰&quot;??16"/>
      <sheetName val="EQUIPMENT_-216"/>
      <sheetName val="WEIGHT_LIST15"/>
      <sheetName val="산#2-1_(2)15"/>
      <sheetName val="BEND_LOSS15"/>
      <sheetName val="공사비_내역_(가)15"/>
      <sheetName val="6PILE__(돌출)15"/>
      <sheetName val="Static_Equip15"/>
      <sheetName val="단면_(2)15"/>
      <sheetName val="Form_A_15"/>
      <sheetName val="내역서_耰&quot;_x005f_x0000__x005f_x0000_15"/>
      <sheetName val="3_Breakdown_Direct_Paint15"/>
      <sheetName val="내역서_耰&quot;__16"/>
      <sheetName val="Summary_Sheets15"/>
      <sheetName val="Civil_115"/>
      <sheetName val="Civil_215"/>
      <sheetName val="Civil_315"/>
      <sheetName val="Site_115"/>
      <sheetName val="Site_215"/>
      <sheetName val="Site_315"/>
      <sheetName val="Site_Faci15"/>
      <sheetName val="Sheet1_(2)15"/>
      <sheetName val="Man_Hole14"/>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x005f_x005f_x005f_x0000__x005f_x005f_x0014"/>
      <sheetName val="계측_내역서14"/>
      <sheetName val="2_2_STAFF_Scedule14"/>
      <sheetName val="내역서_耰&quot;_x005f_x005f_x005f_x005f_x005f_x005f_x00014"/>
      <sheetName val="7__월별투입내역서14"/>
      <sheetName val="Z-_GENERAL_PRICE_SUMMARY14"/>
      <sheetName val="_Estimate__14"/>
      <sheetName val="T_314"/>
      <sheetName val="HORI__VESSEL14"/>
      <sheetName val="EQUIP_LIST14"/>
      <sheetName val="Form_B14"/>
      <sheetName val="Precios_Unitarios14"/>
      <sheetName val="MP_MOB14"/>
      <sheetName val="Vind_-_BtB14"/>
      <sheetName val="LV_induction_motors14"/>
      <sheetName val="BSD_(2)14"/>
      <sheetName val="Administrative_Prices14"/>
      <sheetName val="WBS_4414"/>
      <sheetName val="WBS_4114"/>
      <sheetName val="Precios_por_Administración14"/>
      <sheetName val="Subcon_A14"/>
      <sheetName val="BM_DATA_SHEET15"/>
      <sheetName val="내역서_耰&quot;_x005f_x005f_x005f_x005f_x005f_x005f_x00514"/>
      <sheetName val="breakdown_of_wage_rate14"/>
      <sheetName val="Indirect_Cost14"/>
      <sheetName val="Monthly_Load14"/>
      <sheetName val="Weekly_Load14"/>
      <sheetName val="97_사업추정(WEKI)14"/>
      <sheetName val="[SANDAN_XLS??14"/>
      <sheetName val="Eq__Mobilization14"/>
      <sheetName val="Material_Selections14"/>
      <sheetName val="Piping_BQ_for_one_turbine14"/>
      <sheetName val="Resource_table14"/>
      <sheetName val="Utility_and_Fire_flange14"/>
      <sheetName val="_SANDAN_XLS__14"/>
      <sheetName val="Equipment_List14"/>
      <sheetName val="Form1_SQP14"/>
      <sheetName val="공정계획(내부계획25%,내부w_f)14"/>
      <sheetName val="SFN_ORIG14"/>
      <sheetName val="Heavy_Equipments14"/>
      <sheetName val="AG_Pipe_Qty_Analysis14"/>
      <sheetName val="Cash_In-Cash_Out_Actual13"/>
      <sheetName val="Dir_Manpower_Other_Exp_14"/>
      <sheetName val="SCHEDD_TAMBAHAN14"/>
      <sheetName val="w't_table14"/>
      <sheetName val="Fire_Protection14"/>
      <sheetName val="입찰내역_발주처_양식14"/>
      <sheetName val="MODULE_CONFIRM13"/>
      <sheetName val="ITB_COST14"/>
      <sheetName val="내역서_(∮ἀ嘆ɶ13"/>
      <sheetName val="4-3LEVEL-5_epic_413"/>
      <sheetName val="단가_(2)13"/>
      <sheetName val="BOQ-B_DOWN13"/>
      <sheetName val="FWBS_153013"/>
      <sheetName val="실행예산_MM13"/>
      <sheetName val="PROTECTION_13"/>
      <sheetName val="내역서1999_8최종9"/>
      <sheetName val="plan&amp;section_of_foundation10"/>
      <sheetName val="working_load_at_the_btm_ft_10"/>
      <sheetName val="stability_check10"/>
      <sheetName val="design_load10"/>
      <sheetName val="Closeout_Control9"/>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Unit_Price_9"/>
      <sheetName val="4-Basic_Price9"/>
      <sheetName val="Evaluasi_Penw9"/>
      <sheetName val="Sum_(Case-3)9"/>
      <sheetName val="Man_Power_&amp;_Comp9"/>
      <sheetName val="Data_List9"/>
      <sheetName val="Currency_Rate9"/>
      <sheetName val="CUADRO_DE_PRECIOS13"/>
      <sheetName val="Site_Findings_Status_Sheet9"/>
      <sheetName val="Item_code9"/>
      <sheetName val="Rates_&amp;_Legend9"/>
      <sheetName val="PROJECT_BRIEF9"/>
      <sheetName val="5_)_Time_Delays9"/>
      <sheetName val="RAB_AR&amp;STR9"/>
      <sheetName val="할증_9"/>
      <sheetName val="1100-1200-1300-1910-2140-LEV_29"/>
      <sheetName val="Material_Price15"/>
      <sheetName val="내역서_耰&quot;_x005f_x005f_x005f_x0000_9"/>
      <sheetName val="내역서_耰&quot;_x005f_x005f_x005f_x005f_9"/>
      <sheetName val="내역서_耰&quot;_x005f_x0000__x000010"/>
      <sheetName val="99__FWBS(Ref)9"/>
      <sheetName val="99__Change_Rate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Unt_rat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Tools_&amp;_Settings9"/>
      <sheetName val="Data_Summary9"/>
      <sheetName val="Crew_Costs9"/>
      <sheetName val="Spread_Costs9"/>
      <sheetName val="Unique_List_Misc9"/>
      <sheetName val="UP_MINOR9"/>
      <sheetName val="In-House_Summary9"/>
      <sheetName val="2__현장_자금투입_집계표9"/>
      <sheetName val="Discounted_Cash_Flow9"/>
      <sheetName val="Ocean_Transporation_Charge9"/>
      <sheetName val="Cash_Flow_bulanan9"/>
      <sheetName val="H_Satuan9"/>
      <sheetName val="Aux_9"/>
      <sheetName val="OCT_FDN9"/>
      <sheetName val="General_Notes9"/>
      <sheetName val="Codes_Pers9"/>
      <sheetName val="Raw_data8"/>
      <sheetName val="Exchange_Rate9"/>
      <sheetName val="Direct_PMS9"/>
      <sheetName val="_도면_및_도서_제출목록_및_일정_170202_xlsx9"/>
      <sheetName val="BO䁑-B_䁄OWN9"/>
      <sheetName val="Pengesahan_9"/>
      <sheetName val="0__Resource　Code8"/>
      <sheetName val="breakdown_of_wage_ra8"/>
      <sheetName val="breakdown_of_wage_ra`f8"/>
      <sheetName val="__9"/>
      <sheetName val="_9"/>
      <sheetName val="breakdown_of_wage_rað-8"/>
      <sheetName val="breakdown_of_wage_rap8"/>
      <sheetName val="00-Summary_Information-ABB8"/>
      <sheetName val="PABS,Site_info8"/>
      <sheetName val="Bill_rekap9"/>
      <sheetName val="2_Overall_Summary_8"/>
      <sheetName val="Harga_Satuan9"/>
      <sheetName val="F_ALARM9"/>
      <sheetName val="DATA_MENTAH8"/>
      <sheetName val="차트_(2)9"/>
      <sheetName val="Material_code8"/>
      <sheetName val="HO_Site_Rates-20118"/>
      <sheetName val="Process_Data_(2)9"/>
      <sheetName val="내역서_耰&quot;_x005f_x0000_9"/>
      <sheetName val="내역서_耰&quot;_x005f_x005f_9"/>
      <sheetName val="Distribution_Table8"/>
      <sheetName val="DROP_DOWN8"/>
      <sheetName val="개시대사_(2)8"/>
      <sheetName val="Action_Item8"/>
      <sheetName val="ID_CD8"/>
      <sheetName val="Equipment_Spec_List8"/>
      <sheetName val="내역서_(N____x000a_9"/>
      <sheetName val="TQ_Format7"/>
      <sheetName val="breakdown_of_wage_raÐ¾7"/>
      <sheetName val="Additional_data7"/>
      <sheetName val="내역서_耰&quot;_8"/>
      <sheetName val="Linelist_LNGC_Process8"/>
      <sheetName val="SPEC_LIST(EQUP,_SYS)8"/>
      <sheetName val="SUM_7"/>
      <sheetName val="Air_Cooler-E8"/>
      <sheetName val="Al_Taweelah8"/>
      <sheetName val="Particular_Sch8"/>
      <sheetName val="11_자재단가6"/>
      <sheetName val="Attach_4-186"/>
      <sheetName val="일위대가_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GM_0006"/>
      <sheetName val="INPUT_DATA_OF_SCHEDULE6"/>
      <sheetName val="Cashflow_Analysis6"/>
      <sheetName val="Finansal_tamamlanma_Eğrisi6"/>
      <sheetName val="33628-Rev__A6"/>
      <sheetName val="Admin_Manu_2-Equipment_Type_ID6"/>
      <sheetName val="LIFE_&amp;_REP_PROVN6"/>
      <sheetName val="O&amp;M_CREW6"/>
      <sheetName val="Tender_data6"/>
      <sheetName val="Activity_Form6"/>
      <sheetName val="Master_List6"/>
      <sheetName val="리스크_분류체계6"/>
      <sheetName val="SECL_리스크_분류체계_(2)6"/>
      <sheetName val="P-Ins_&amp;_Bonds6"/>
      <sheetName val="1_설계기준6"/>
      <sheetName val="Cash_Flow6"/>
      <sheetName val="REF_for_VV6"/>
      <sheetName val="INSTLIST_16"/>
      <sheetName val="내역서_(∮ἀ嘆ɶ?᠀㬁?6"/>
      <sheetName val="Weekl_7"/>
      <sheetName val="내역서_(N____17"/>
      <sheetName val="내역서_(N____18"/>
      <sheetName val="__x06"/>
      <sheetName val="OPT_7"/>
      <sheetName val="Scheme_Area_Details_Block___C26"/>
      <sheetName val="14-Eng_rate6"/>
      <sheetName val="광통신_견적내역서16"/>
      <sheetName val="5__월별투입내역서6"/>
      <sheetName val="BM_#16"/>
      <sheetName val="Itembalance_Report_(18-sep-18)6"/>
      <sheetName val="BUDGET_SUMMARY_6"/>
      <sheetName val="설산1_나6"/>
      <sheetName val="Cost_Code6"/>
      <sheetName val="Data_Ref6"/>
      <sheetName val="Interdept_Rate6"/>
      <sheetName val="Fig_4-14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erm__Test6"/>
      <sheetName val="Galian_16"/>
      <sheetName val="Analisa_Lump_sum6"/>
      <sheetName val="Sec_I_ML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Direct_Histogram_Rev__A_(f)6"/>
      <sheetName val="EQUIPOS_DE_SEGURIDAD6"/>
      <sheetName val="MATERIALES_CONSUMIBLES6"/>
      <sheetName val="PERSONAL_INDIRECTO_6"/>
      <sheetName val="Land_Dev't__Ph-118"/>
      <sheetName val="4300_UTILITY_BLDG_(2)6"/>
      <sheetName val="64_46"/>
      <sheetName val="64_56"/>
      <sheetName val="36_26"/>
      <sheetName val="36_16"/>
      <sheetName val="SPT_vs_PHI4"/>
      <sheetName val="Tables_3_1_to_3_5_EXH_G6"/>
      <sheetName val="1_11_b4"/>
      <sheetName val="내역서_(N__x006"/>
      <sheetName val="List_register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Att-1_CTCI_MH_rate6"/>
      <sheetName val="05__Curva_S5"/>
      <sheetName val="SUMMARY_MTO_02_2_354"/>
      <sheetName val="N_G_METERING_CALC_4"/>
      <sheetName val="N_G_METERING4"/>
      <sheetName val="N_G_METERING_(2)4"/>
      <sheetName val="CUMENE_METERING4"/>
      <sheetName val="N2_METERING_4"/>
      <sheetName val="H2_METERING__4"/>
      <sheetName val="CO_METERING4"/>
      <sheetName val="dongia_(2)6"/>
      <sheetName val="5__Work_load(현재원기준)6"/>
      <sheetName val="G_R300경비4"/>
      <sheetName val="AS포장복구_4"/>
      <sheetName val="중기조종사_단위단가4"/>
      <sheetName val="설_계4"/>
      <sheetName val="SPEC(CABLE_&amp;_WIRE)4"/>
      <sheetName val="Enron_Form4"/>
      <sheetName val="6_공정표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0_품의서(전체)4"/>
      <sheetName val="LAST_UPDATE4"/>
      <sheetName val="External_Issues4"/>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TR_Rev_vs_Commit4"/>
      <sheetName val="TR_+MMHE_PL_report4"/>
      <sheetName val="P23P2724___Commitment_4"/>
      <sheetName val="내역서_(N____19"/>
      <sheetName val="RESUMEN_CD4"/>
      <sheetName val="BOQ_REV64"/>
      <sheetName val="Maliyet_Ozet4"/>
      <sheetName val="1_1-1_24"/>
      <sheetName val="1_3-_1_44"/>
      <sheetName val="3_14"/>
      <sheetName val="3_24"/>
      <sheetName val="4_1(a)4"/>
      <sheetName val="4_1(b)4"/>
      <sheetName val="4_1_(c)4"/>
      <sheetName val="5_14"/>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CONCRETE_TYPE4"/>
      <sheetName val="동상부_Tact_기준_반입일정_및_수량_0217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tblg_denda5"/>
      <sheetName val="IRR_sponsor4"/>
      <sheetName val="4-Lane_bridge18"/>
      <sheetName val="List_Equip4"/>
      <sheetName val="Process_C_(1-166)4"/>
      <sheetName val="TRUCK_HAUL_CYCLE-waste4"/>
      <sheetName val="Existing_PC_Pavement4"/>
      <sheetName val="Sch_64"/>
      <sheetName val="Master_Data4"/>
      <sheetName val="ind'l_cp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3_부제O호표4"/>
      <sheetName val="5_소모재료비4"/>
      <sheetName val="8_시멘트제원표4"/>
      <sheetName val="2_품제O호표4"/>
      <sheetName val="5_Cennik5"/>
      <sheetName val="Equip_Mstr_FOR_3A14"/>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2013电气概算_价目表_(营改增调整)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_토목_처리장도급내역서_4"/>
      <sheetName val="내역서_(∮ἀ嘆ɶ_᠀㬁_5"/>
      <sheetName val="M&amp;E_Summary4"/>
      <sheetName val="rev_summary4"/>
      <sheetName val="M&amp;E_Prelims4"/>
      <sheetName val="B-FP_(2)4"/>
      <sheetName val="Sch_14"/>
      <sheetName val="Rekap_Biaya3"/>
      <sheetName val="Kuantitas_&amp;_Harga3"/>
      <sheetName val="Nopember_(2)3"/>
      <sheetName val="GRAND_REKAP3"/>
      <sheetName val="analisa_(2)3"/>
      <sheetName val="Analisa_23"/>
      <sheetName val="F1_44"/>
      <sheetName val="LRK_4"/>
      <sheetName val="Statprod_gab5"/>
      <sheetName val="L_15"/>
      <sheetName val="ENE-CAL_12"/>
      <sheetName val="원가조정_내역3"/>
      <sheetName val="Other_data4"/>
      <sheetName val="Equipt_Rental4"/>
      <sheetName val="EQ_USED_(CORRECTED)4"/>
      <sheetName val="Rebar_Constant4"/>
      <sheetName val="Eng_Hrs_(HO)3"/>
      <sheetName val="Vehicle_Log4"/>
      <sheetName val="Up_&amp;_bhn3"/>
      <sheetName val="HRG_BHN3"/>
      <sheetName val="Analisa_(ok_punya)3"/>
      <sheetName val="Alat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Manpower_Categories4"/>
      <sheetName val="Garph_Work-Cost4"/>
      <sheetName val="Urai__Resap_pengikat3"/>
      <sheetName val="DAF_HRG3"/>
      <sheetName val="7_공정표3"/>
      <sheetName val="Kolom_UT3"/>
      <sheetName val="HB_3"/>
      <sheetName val="Memb_Schd3"/>
      <sheetName val="Coef_et_données3"/>
      <sheetName val="InsertListDrawing_1_3"/>
      <sheetName val="InD_Mpower4"/>
      <sheetName val="a_h_ars_sum3"/>
      <sheetName val="a_h_ars3"/>
      <sheetName val="P_Staff_fac3"/>
      <sheetName val="beam-reinft-IIInd_floor3"/>
      <sheetName val="P-Site_fac3"/>
      <sheetName val="P-Clients_fac3"/>
      <sheetName val="MFG_&amp;_DEL3"/>
      <sheetName val="SWALE_(구산)"/>
      <sheetName val="내역서_(N____21"/>
      <sheetName val="P2-Project_Data3"/>
      <sheetName val="MASTER_RATE_ANALYSIS4"/>
      <sheetName val="MN_T_B_4"/>
      <sheetName val="INDIGINEOUS_ITEMS_4"/>
      <sheetName val="Core_Data4"/>
      <sheetName val="final_abstract4"/>
      <sheetName val="Raw_Ref"/>
      <sheetName val="Cost_Codes"/>
      <sheetName val="Addendum_No_1_BILL_21"/>
      <sheetName val="내역서_(N____20"/>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график_финансирования"/>
      <sheetName val="ANAL_BOW"/>
      <sheetName val="Isolasi_Luar_Dalam"/>
      <sheetName val="Isolasi_Luar"/>
      <sheetName val="7_6_3_J_Inline_Instrument"/>
      <sheetName val="Data_Ref_"/>
      <sheetName val="KKS_System_Codes"/>
      <sheetName val="Price_Schedule_Code"/>
      <sheetName val="REF_ONLY"/>
      <sheetName val="Appendix_A"/>
      <sheetName val="OE_(KSB)"/>
      <sheetName val="galian_saluran"/>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Bang_KL"/>
      <sheetName val="Insulation_1501084"/>
      <sheetName val="PLSt_03__"/>
      <sheetName val="П_7_курс_аванса"/>
      <sheetName val="IncStat_03-04"/>
      <sheetName val="IncStat_03__"/>
      <sheetName val="Авансы_по_СНГ"/>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Code_07"/>
      <sheetName val="Week_ending"/>
      <sheetName val="Planners_Workload"/>
      <sheetName val="MAY_00-Bobbins"/>
      <sheetName val="2_2_띠장의_설계"/>
      <sheetName val="(10)_Other_Costs5"/>
      <sheetName val="3_-RESOURCE_LIST"/>
      <sheetName val="0_-SUMMARY"/>
      <sheetName val="3_2_AUX"/>
      <sheetName val="3_3_AUX-2"/>
      <sheetName val="GRAND_SUM"/>
      <sheetName val="VCC_11110-461"/>
      <sheetName val="6_2_Floor_Finishes1"/>
      <sheetName val="C1_(calcolo)"/>
      <sheetName val="5_5FWBS_CODE"/>
      <sheetName val="Harga_Mat_"/>
      <sheetName val="_hrg_bhn"/>
      <sheetName val="Project_D"/>
      <sheetName val="Tender_Summary"/>
      <sheetName val="Main_Control"/>
      <sheetName val="1195_B1"/>
      <sheetName val="page_6"/>
      <sheetName val="Capel_KI"/>
      <sheetName val="Capel_PK"/>
      <sheetName val="Summary_HS_Pipa_CS"/>
      <sheetName val="Raw_Data-Combined"/>
      <sheetName val="Instrument_Proc"/>
      <sheetName val="MTO_Civil_Work"/>
      <sheetName val="Sched_3_(Construction)"/>
      <sheetName val="Sched_1_(Engineering)"/>
      <sheetName val="Sched_2_(Procurement_"/>
      <sheetName val="JOB_Code"/>
      <sheetName val="COVER_RECAP_INSTALL_(2)"/>
      <sheetName val="Rekap_Summary"/>
      <sheetName val="Rekap_Breakdown"/>
      <sheetName val="Equiv_Length"/>
      <sheetName val="lkalibrasi_BENENAIN"/>
      <sheetName val="Integrated-S_Curve"/>
      <sheetName val="Daily_Photo"/>
      <sheetName val="Manpower_Status"/>
      <sheetName val="Rekap_Addendum"/>
      <sheetName val="AT_2"/>
      <sheetName val="Section_1"/>
      <sheetName val="Ra__stair"/>
      <sheetName val="LV_induction_묠"/>
      <sheetName val="Man_Power"/>
      <sheetName val="pro_ra_op"/>
      <sheetName val="analis_standar(8m)"/>
      <sheetName val="ShareCapital_"/>
      <sheetName val="내역서_(∮ἀ嘆ɶ_x005f_x0000_᠀㬁_x005f_x0000_"/>
      <sheetName val="__x005f_x0000__x005f_x001b__x005f_x0000__x005f_x0006__1"/>
      <sheetName val="내역서_耰&quot;_x005f_x005f_x005f_x0000__x00004"/>
      <sheetName val="내역서_(N__x005f_x000e__x005f_x000e__x005f_x000e____"/>
      <sheetName val="내역서_(N____x005f_x000a_3"/>
      <sheetName val="Bangunan_Utama"/>
      <sheetName val="Hrg_Sat"/>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Home_Office"/>
      <sheetName val="P__control"/>
      <sheetName val="Costing_Detailed"/>
      <sheetName val="Basic_Data_Inputs"/>
      <sheetName val="BILL_1"/>
      <sheetName val="Step2_-&gt;_Mat__Cost"/>
      <sheetName val="TEMP_PROFILE"/>
      <sheetName val="_선택_속성(잠금)"/>
      <sheetName val="Drop-down_lists"/>
      <sheetName val="renc_mgn"/>
      <sheetName val="建筑定额_(2002)"/>
      <sheetName val="ADI_Edison_Termoelettrica"/>
      <sheetName val="Daily_Forwards"/>
      <sheetName val="VS_P-Q"/>
      <sheetName val="BQ_Summary"/>
      <sheetName val="Process_Piping"/>
      <sheetName val="LV_induction_"/>
      <sheetName val="LV_induction_mot"/>
      <sheetName val="Harga_material_1"/>
      <sheetName val="Peralatan_(2)"/>
      <sheetName val="Team_3_S-Curve"/>
      <sheetName val="MH_and_Unit_Cost"/>
      <sheetName val="Material_Cost(as_per_Nation)"/>
      <sheetName val="Vind -鴃宼蠀"/>
      <sheetName val="Country (kVA-Hz.)"/>
      <sheetName val="입력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Volume"/>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sch 1.2"/>
      <sheetName val="B_6"/>
      <sheetName val="B_7"/>
      <sheetName val="B_8"/>
      <sheetName val="B_9"/>
      <sheetName val="B_10 (4)"/>
      <sheetName val="AGG"/>
      <sheetName val="MT"/>
      <sheetName val="Cover-L"/>
      <sheetName val="Rev "/>
      <sheetName val="LIST"/>
      <sheetName val="支架原始数据"/>
      <sheetName val="材料规格"/>
      <sheetName val="cespiti cet2 piombino (2)"/>
      <sheetName val="建筑工程统计表06月份 "/>
      <sheetName val="FlujoTJ"/>
      <sheetName val="정산내역서"/>
      <sheetName val="견적단가"/>
      <sheetName val="계약단가"/>
      <sheetName val="주요자재집계"/>
      <sheetName val="ISBL-J10"/>
      <sheetName val="BQ Working"/>
      <sheetName val="PipWT"/>
      <sheetName val="BG Working Sheet"/>
      <sheetName val="당초?➴ȭ"/>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내역(정지)"/>
      <sheetName val="차이내역"/>
      <sheetName val="keyword"/>
      <sheetName val="FAI-1"/>
      <sheetName val="Ch"/>
      <sheetName val="Perhitungan RAB"/>
      <sheetName val="DPro"/>
      <sheetName val="PercenDiv"/>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소비자가"/>
      <sheetName val="TBM-T6+5S(Alt1)"/>
      <sheetName val="idx-03"/>
      <sheetName val="PERBULAN"/>
      <sheetName val="SUJAKA"/>
      <sheetName val="KALTIM"/>
      <sheetName val="KALSEL"/>
      <sheetName val="IDX06"/>
      <sheetName val="BLOK-BJR"/>
      <sheetName val="5-Peralatan"/>
      <sheetName val="trans"/>
      <sheetName val="PaintBreak"/>
      <sheetName val="INSSUBCON"/>
      <sheetName val="BP"/>
      <sheetName val="Star Rate"/>
      <sheetName val="SWALE_(구산)1"/>
      <sheetName val="REF_ONLY1"/>
      <sheetName val="Data_Ref_1"/>
      <sheetName val="KKS_System_Codes1"/>
      <sheetName val="Price_Schedule_Code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O NOT DELETE"/>
      <sheetName val="MR EUR"/>
      <sheetName val="changes"/>
      <sheetName val="Ind. Budget"/>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MenuSheet"/>
      <sheetName val="Forecast"/>
      <sheetName val="Batam Forecast"/>
      <sheetName val="Batam Forecast_jun"/>
      <sheetName val="Fabrication Summary"/>
      <sheetName val="D6978 Mar 21 - FProj07"/>
      <sheetName val="Ecosys-Mar'21"/>
      <sheetName val="GEAC - Dec19"/>
      <sheetName val="Basisdaten"/>
      <sheetName val="Dia Inch"/>
      <sheetName val="N-detail"/>
      <sheetName val="FACSUM"/>
      <sheetName val="Sheet1 (4)"/>
      <sheetName val="분석"/>
      <sheetName val="가격조사서"/>
      <sheetName val="3.6M RETAINING WALL"/>
      <sheetName val="PROG."/>
      <sheetName val="1) COMMON FACILITIES"/>
      <sheetName val="ENQ222394AL NASR_Steel Report"/>
      <sheetName val="SA516-60,70 (정리)"/>
      <sheetName val="Appendix_A1"/>
      <sheetName val="Material Groups"/>
      <sheetName val="Material Kind"/>
      <sheetName val="Considerations"/>
      <sheetName val="Committed Cost"/>
      <sheetName val="첨부 #8 기자재 Cost Summary"/>
      <sheetName val="Selling_Sheet_cons"/>
      <sheetName val="Gas Specific Gravities and GHV"/>
      <sheetName val="ELXX"/>
      <sheetName val="내역서_耰&quot;13"/>
      <sheetName val="Precios_Unitariԯ5"/>
      <sheetName val="COS_REP.XLS"/>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Div26 - Elect"/>
      <sheetName val="DP"/>
      <sheetName val="КС2_24.1-8 (4.1.8.11.200)corr"/>
      <sheetName val="SANDAN_XLS10"/>
      <sheetName val="내역서_(∮ἀ嘆ɶ᠀㬁3"/>
      <sheetName val="Dynamic Query"/>
      <sheetName val="PROC%"/>
      <sheetName val="1)_COMMON_FACILITIES"/>
      <sheetName val="cost_curve_calc"/>
      <sheetName val="SUP-DET"/>
      <sheetName val="GRSummary"/>
      <sheetName val="WITHOUT C&amp;I PROFIT (3)"/>
      <sheetName val="JP-I.500155"/>
      <sheetName val="指數Case"/>
      <sheetName val="2. Steel Structural"/>
      <sheetName val="Unit of Measurement "/>
      <sheetName val="Risk Variables"/>
      <sheetName val="간접비 총괄표"/>
      <sheetName val="BOQ LIST"/>
      <sheetName val="MOBSCH"/>
      <sheetName val="石炭性状"/>
      <sheetName val="SUM-AIR-Submit"/>
      <sheetName val="Projekt4"/>
      <sheetName val="Base_Data"/>
      <sheetName val="Mob2"/>
      <sheetName val="월간보고자료FORM2"/>
      <sheetName val="CCD-SF-405"/>
      <sheetName val="PipTable"/>
      <sheetName val="Batam_Forecast2"/>
      <sheetName val="Batam_Forecast_jun2"/>
      <sheetName val="Fabrication_Summary2"/>
      <sheetName val="D6978_Mar_21_-_FProj072"/>
      <sheetName val="GEAC_-_Dec192"/>
      <sheetName val="Batam_Forecast"/>
      <sheetName val="Batam_Forecast_jun"/>
      <sheetName val="Fabrication_Summary"/>
      <sheetName val="D6978_Mar_21_-_FProj07"/>
      <sheetName val="GEAC_-_Dec19"/>
      <sheetName val="Batam_Forecast1"/>
      <sheetName val="Batam_Forecast_jun1"/>
      <sheetName val="Fabrication_Summary1"/>
      <sheetName val="D6978_Mar_21_-_FProj071"/>
      <sheetName val="GEAC_-_Dec191"/>
      <sheetName val="Unit-1"/>
      <sheetName val="Bored Pile"/>
      <sheetName val="mat'ls"/>
      <sheetName val="03-13 Anticipated"/>
      <sheetName val="03-13 Approved"/>
      <sheetName val="hauling"/>
      <sheetName val="IS"/>
      <sheetName val="PR-BF"/>
      <sheetName val="CP_TU_AD"/>
      <sheetName val="SHL"/>
      <sheetName val="S"/>
      <sheetName val="샘플표지"/>
      <sheetName val="일위대가(가설)"/>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Issue Log "/>
      <sheetName val="Basic Rate"/>
      <sheetName val="앉음벽 (2)"/>
      <sheetName val="WORKER"/>
      <sheetName val="5.새들부해석 및 철근배근"/>
      <sheetName val="reinforce"/>
      <sheetName val="Executive Summary (Aug 25)"/>
      <sheetName val="NC"/>
      <sheetName val="Named Range"/>
      <sheetName val="Floor Level"/>
      <sheetName val="DataSheet"/>
      <sheetName val="Chemreq"/>
      <sheetName val="19. drill CD6"/>
      <sheetName val="MASTER A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범례"/>
      <sheetName val="LstsÙÁ"/>
      <sheetName val="design_criteria6"/>
      <sheetName val="3. PE Unit "/>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본사공가현황"/>
      <sheetName val="P-J"/>
      <sheetName val="P.M 별"/>
      <sheetName val="Sheet_x0000__x0000__x0005__x0000_"/>
      <sheetName val="チューブ仕様"/>
      <sheetName val="Breakdown Instrument"/>
      <sheetName val="XLR_NoRangeSheet"/>
      <sheetName val="Hujan BUlanan"/>
      <sheetName val="82巴基斯坦tapal"/>
      <sheetName val="Change Order Log"/>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Unit Rate"/>
      <sheetName val="plant"/>
      <sheetName val="data_val"/>
      <sheetName val="D-3 (M)"/>
      <sheetName val="D-7 (M)"/>
      <sheetName val="Anls-Um"/>
      <sheetName val="01A- RAB"/>
      <sheetName val="SDHU&amp;B"/>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HARGA SAT"/>
      <sheetName val="F3a"/>
      <sheetName val="G1"/>
      <sheetName val="G3"/>
      <sheetName val="G4a"/>
      <sheetName val="F4b"/>
      <sheetName val="F5a"/>
      <sheetName val="COMPLEXALL"/>
      <sheetName val="State List"/>
      <sheetName val="Subcon Rate"/>
      <sheetName val="TEKNIS"/>
      <sheetName val="Pivot Table"/>
      <sheetName val="PBAC budget"/>
      <sheetName val="5.세운W-A"/>
      <sheetName val="div-4"/>
      <sheetName val="DIV 2"/>
      <sheetName val="DIV 7"/>
      <sheetName val="DIV 8"/>
      <sheetName val="UBA"/>
      <sheetName val="DIV 3"/>
      <sheetName val="Rek.An"/>
      <sheetName val="Rencana Anggaran Biaya"/>
      <sheetName val="8&gt;한국인수당 (Master file)"/>
      <sheetName val="Calc Sheet"/>
      <sheetName val="ECA"/>
      <sheetName val="________"/>
      <sheetName val="_________"/>
      <sheetName val="Weekl____"/>
      <sheetName val="_뻘N___"/>
      <sheetName val="____x0"/>
      <sheetName val="7422CW_"/>
      <sheetName val="OPT____"/>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Curup"/>
      <sheetName val="Prabu"/>
      <sheetName val="SLNK"/>
      <sheetName val="bahan-mos"/>
      <sheetName val="Cycle Time"/>
      <sheetName val="UtilitasTM"/>
      <sheetName val="Process"/>
      <sheetName val="Refinery"/>
      <sheetName val="Fructose"/>
      <sheetName val="Daf 1"/>
      <sheetName val="RAB J18 "/>
      <sheetName val="HARGA J18"/>
      <sheetName val="analisa J18"/>
      <sheetName val="Cash Out Table"/>
      <sheetName val="Net Cash Table"/>
      <sheetName val="Data SRL"/>
      <sheetName val="Data Prod_Graf"/>
      <sheetName val="AP 'S ANALYSIS"/>
      <sheetName val="data-hujan"/>
      <sheetName val="FS-LT"/>
      <sheetName val="5-ALAT"/>
      <sheetName val="4-BASIC"/>
      <sheetName val="23.FILTH "/>
      <sheetName val="29Formalin"/>
      <sheetName val="24TVBN"/>
      <sheetName val="02.01E.coli"/>
      <sheetName val="실행예산갑지"/>
      <sheetName val="현장관리비"/>
      <sheetName val="Issue Detail (2nd Stage)"/>
      <sheetName val="機器リスト"/>
      <sheetName val="__x000a______x000a__"/>
      <sheetName val="_________1"/>
      <sheetName val="Weekl___x000a__"/>
      <sheetName val="__x000a___x0"/>
      <sheetName val="Bill_of_Qty"/>
      <sheetName val="내역서_耰&quot;_x005f_x0000__x005f_x005f_x00001"/>
      <sheetName val="HM_MEK_"/>
      <sheetName val="RINC_hotel"/>
      <sheetName val="RINC_FIN_T4_"/>
      <sheetName val="RINC_FIN_T4___3_"/>
      <sheetName val="RINC_FIN_T4___2_"/>
      <sheetName val="ANL_TEK_6"/>
      <sheetName val="ALAT2_(TDK_DIPAKAI)"/>
      <sheetName val="Fill_this_out_first___"/>
      <sheetName val="rekap harga satuan pek"/>
      <sheetName val="PERSIAPAN"/>
      <sheetName val="tanah"/>
      <sheetName val="pembesian"/>
      <sheetName val="A-ALAT"/>
      <sheetName val="rab j17"/>
      <sheetName val=" anal hrg sat"/>
      <sheetName val="HS_TRG"/>
      <sheetName val="RAB KapukII"/>
      <sheetName val="BAU"/>
      <sheetName val="환경기계공정표 (3)"/>
      <sheetName val="Detail_Eng1"/>
      <sheetName val="Project_Grading"/>
      <sheetName val="Page_21"/>
      <sheetName val="Chart Data"/>
      <sheetName val="ExchRate"/>
      <sheetName val="지계"/>
      <sheetName val="Fee Rate Summary"/>
      <sheetName val="설비원가"/>
      <sheetName val="Z-_GENERAL_PRIC橿⿂"/>
      <sheetName val="Z-_GENERAL_PRIC鋘@俀~橿⿂"/>
      <sheetName val="Z-_GENERAL_PRIC"/>
      <sheetName val="报价说明_(3)"/>
      <sheetName val="报价说明_(4)"/>
      <sheetName val="2_履约阶段供应链管理计划"/>
      <sheetName val="sis_xlm"/>
      <sheetName val="spot_prices"/>
      <sheetName val="Forma_E-17"/>
      <sheetName val="1999_BUDGET"/>
      <sheetName val="1_0_Criteria_New"/>
      <sheetName val="WITHOUT_C&amp;I_PROFIT_(3)"/>
      <sheetName val="ENQ222394AL_NASR_Steel_Report"/>
      <sheetName val="İnsan_Gücü"/>
      <sheetName val="Dynamic_Query"/>
      <sheetName val="Project Information In-Out"/>
      <sheetName val="KUWATI(Total)_19"/>
      <sheetName val="OPTION_219"/>
      <sheetName val="OPTION_3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2002년_현장공사비_국내_실적19"/>
      <sheetName val="2003년국내현장공사비_실적19"/>
      <sheetName val="VC2_10_9919"/>
      <sheetName val="INPUT_DATA18"/>
      <sheetName val="집계표_(25,26ဩ18"/>
      <sheetName val="General_Data18"/>
      <sheetName val="Form_018"/>
      <sheetName val="Form_D-117"/>
      <sheetName val="Form_B-117"/>
      <sheetName val="Form_F-117"/>
      <sheetName val="Form_A17"/>
      <sheetName val="LABOR_&amp;_자재17"/>
      <sheetName val="입출재고현황_(2)17"/>
      <sheetName val="3_공통공사대비17"/>
      <sheetName val="간접비_총괄17"/>
      <sheetName val="Price_Schedule17"/>
      <sheetName val="CAL_17"/>
      <sheetName val="Rate_Analysis17"/>
      <sheetName val="WEIGHT_LIST16"/>
      <sheetName val="산#2-1_(2)16"/>
      <sheetName val="BEND_LOSS16"/>
      <sheetName val="EQUIPMENT_-217"/>
      <sheetName val="공사비_내역_(가)16"/>
      <sheetName val="내역서_耰&quot;??17"/>
      <sheetName val="단면_(2)16"/>
      <sheetName val="6PILE__(돌출)16"/>
      <sheetName val="Static_Equip16"/>
      <sheetName val="Form_A_16"/>
      <sheetName val="내역서_耰&quot;_x005f_x0000__x005f_x0000_16"/>
      <sheetName val="Sheet1_(2)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Man_Hole15"/>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계측_내역서15"/>
      <sheetName val="7__월별투입내역서15"/>
      <sheetName val="2_2_STAFF_Scedule15"/>
      <sheetName val="내역서_耰&quot;_x005f_x005f_x005f_x005f_x005f_x005f_x00015"/>
      <sheetName val="Z-_GENERAL_PRICE_SUMMARY15"/>
      <sheetName val="_Estimate__15"/>
      <sheetName val="MP_MOB15"/>
      <sheetName val="Form_B15"/>
      <sheetName val="T_315"/>
      <sheetName val="HORI__VESSEL15"/>
      <sheetName val="EQUIP_LIST15"/>
      <sheetName val="Precios_Unitarios15"/>
      <sheetName val="Vind_-_BtB15"/>
      <sheetName val="LV_induction_motors15"/>
      <sheetName val="BSD_(2)15"/>
      <sheetName val="Administrative_Prices15"/>
      <sheetName val="WBS_4415"/>
      <sheetName val="WBS_4115"/>
      <sheetName val="Precios_por_Administración15"/>
      <sheetName val="Subcon_A15"/>
      <sheetName val="BM_DATA_SHEET16"/>
      <sheetName val="Material_Selections15"/>
      <sheetName val="Monthly_Load15"/>
      <sheetName val="Weekly_Load15"/>
      <sheetName val="내역서_耰&quot;_x005f_x005f_x005f_x005f_x005f_x005f_x00515"/>
      <sheetName val="[SANDAN_XLS??15"/>
      <sheetName val="Piping_BQ_for_one_turbine15"/>
      <sheetName val="97_사업추정(WEKI)15"/>
      <sheetName val="Eq__Mobilization15"/>
      <sheetName val="breakdown_of_wage_rate15"/>
      <sheetName val="Indirect_Cost15"/>
      <sheetName val="단가_(2)14"/>
      <sheetName val="4-3LEVEL-5_epic_414"/>
      <sheetName val="Equipment_List15"/>
      <sheetName val="Form1_SQP15"/>
      <sheetName val="Resource_table15"/>
      <sheetName val="SCHEDD_TAMBAHAN15"/>
      <sheetName val="공정계획(내부계획25%,내부w_f)15"/>
      <sheetName val="Fire_Protection15"/>
      <sheetName val="입찰내역_발주처_양식15"/>
      <sheetName val="AG_Pipe_Qty_Analysis15"/>
      <sheetName val="Heavy_Equipments15"/>
      <sheetName val="SFN_ORIG15"/>
      <sheetName val="Dir_Manpower_Other_Exp_15"/>
      <sheetName val="Utility_and_Fire_flange15"/>
      <sheetName val="w't_table15"/>
      <sheetName val="_SANDAN_XLS__15"/>
      <sheetName val="BOQ-B_DOWN14"/>
      <sheetName val="MODULE_CONFIRM14"/>
      <sheetName val="ITB_COST15"/>
      <sheetName val="내역서_(∮ἀ嘆ɶ14"/>
      <sheetName val="실행예산_MM14"/>
      <sheetName val="FWBS_153014"/>
      <sheetName val="plan&amp;section_of_foundation11"/>
      <sheetName val="working_load_at_the_btm_ft_11"/>
      <sheetName val="stability_check11"/>
      <sheetName val="design_load11"/>
      <sheetName val="PROTECTION_14"/>
      <sheetName val="PROJECT_BRIEF10"/>
      <sheetName val="내역서1999_8최종10"/>
      <sheetName val="Cash_In-Cash_Out_Actual14"/>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Closeout_Control10"/>
      <sheetName val="Unit_Price_10"/>
      <sheetName val="4-Basic_Price10"/>
      <sheetName val="Evaluasi_Penw10"/>
      <sheetName val="Sum_(Case-3)10"/>
      <sheetName val="Man_Power_&amp;_Comp10"/>
      <sheetName val="Data_List10"/>
      <sheetName val="Currency_Rate10"/>
      <sheetName val="CUADRO_DE_PRECIOS14"/>
      <sheetName val="Site_Findings_Status_Sheet10"/>
      <sheetName val="5_)_Time_Delays10"/>
      <sheetName val="1100-1200-1300-1910-2140-LEV_10"/>
      <sheetName val="Material_Price16"/>
      <sheetName val="내역서_耰&quot;_x005f_x005f_x005f_x0000_10"/>
      <sheetName val="내역서_耰&quot;_x005f_x005f_x005f_x005f_10"/>
      <sheetName val="내역서_耰&quot;_x005f_x0000__x000011"/>
      <sheetName val="할증_10"/>
      <sheetName val="2__현장_자금투입_집계표10"/>
      <sheetName val="Item_code10"/>
      <sheetName val="RAB_AR&amp;STR10"/>
      <sheetName val="UP_MINOR10"/>
      <sheetName val="Ocean_Transporation_Charge10"/>
      <sheetName val="Codes_Pers10"/>
      <sheetName val="BO䁑-B_䁄OWN10"/>
      <sheetName val="Exchange_Rate10"/>
      <sheetName val="In-House_Summary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Unt_rate10"/>
      <sheetName val="Direct_PMS10"/>
      <sheetName val="Pengesahan_10"/>
      <sheetName val="Aux_10"/>
      <sheetName val="Discounted_Cash_Flow10"/>
      <sheetName val="Cash_Flow_bulanan10"/>
      <sheetName val="H_Satuan10"/>
      <sheetName val="OCT_FDN10"/>
      <sheetName val="General_Notes10"/>
      <sheetName val="_도면_및_도서_제출목록_및_일정_170202_xls10"/>
      <sheetName val="Rates_&amp;_Legend10"/>
      <sheetName val="Raw_data9"/>
      <sheetName val="2_Overall_Summary_9"/>
      <sheetName val="00-Summary_Information-ABB9"/>
      <sheetName val="breakdown_of_wage_ra9"/>
      <sheetName val="breakdown_of_wage_ra`f9"/>
      <sheetName val="__10"/>
      <sheetName val="_10"/>
      <sheetName val="breakdown_of_wage_rað-9"/>
      <sheetName val="breakdown_of_wage_rap9"/>
      <sheetName val="DROP_DOWN9"/>
      <sheetName val="Bill_rekap10"/>
      <sheetName val="Action_Item9"/>
      <sheetName val="Equipment_Spec_List9"/>
      <sheetName val="차트_(2)10"/>
      <sheetName val="DATA_MENTAH9"/>
      <sheetName val="Material_code9"/>
      <sheetName val="ID_CD9"/>
      <sheetName val="Harga_Satuan10"/>
      <sheetName val="F_ALARM10"/>
      <sheetName val="PABS,Site_info9"/>
      <sheetName val="0__Resource　Code9"/>
      <sheetName val="개시대사_(2)9"/>
      <sheetName val="SPEC_LIST(EQUP,_SYS)9"/>
      <sheetName val="Distribution_Table9"/>
      <sheetName val="내역서_耰&quot;_x005f_x0000_10"/>
      <sheetName val="내역서_耰&quot;_x005f_x005f_10"/>
      <sheetName val="Process_Data_(2)10"/>
      <sheetName val="11_자재단가7"/>
      <sheetName val="SUM_8"/>
      <sheetName val="Air_Cooler-E9"/>
      <sheetName val="HO_Site_Rates-20119"/>
      <sheetName val="Al_Taweelah9"/>
      <sheetName val="Particular_Sch9"/>
      <sheetName val="내역서_耰&quot;_9"/>
      <sheetName val="내역서_(N____x000a_10"/>
      <sheetName val="TQ_Format8"/>
      <sheetName val="breakdown_of_wage_raÐ¾8"/>
      <sheetName val="Additional_data8"/>
      <sheetName val="Linelist_LNGC_Process9"/>
      <sheetName val="리스크_분류체계7"/>
      <sheetName val="SECL_리스크_분류체계_(2)7"/>
      <sheetName val="Cashflow_Analysis7"/>
      <sheetName val="Finansal_tamamlanma_Eğrisi7"/>
      <sheetName val="Attach_4-187"/>
      <sheetName val="33628-Rev__A7"/>
      <sheetName val="내역서_(∮ἀ嘆ɶ?᠀㬁?7"/>
      <sheetName val="INPUT_DATA_OF_SCHEDULE7"/>
      <sheetName val="LIFE_&amp;_REP_PROVN7"/>
      <sheetName val="O&amp;M_CREW7"/>
      <sheetName val="Tender_data7"/>
      <sheetName val="Scheme_Area_Details_Block___C27"/>
      <sheetName val="14-Eng_rate7"/>
      <sheetName val="광통신_견적내역서17"/>
      <sheetName val="Cash_Flow7"/>
      <sheetName val="1_설계기준7"/>
      <sheetName val="REF_for_VV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GM_0007"/>
      <sheetName val="Admin_Manu_2-Equipment_Type_ID7"/>
      <sheetName val="일위대가_7"/>
      <sheetName val="5__월별투입내역서7"/>
      <sheetName val="Master_List7"/>
      <sheetName val="Fig_4-147"/>
      <sheetName val="설산1_나7"/>
      <sheetName val="OPT_8"/>
      <sheetName val="Weekl_8"/>
      <sheetName val="내역서_(N____23"/>
      <sheetName val="__x07"/>
      <sheetName val="BM_#17"/>
      <sheetName val="Activity_Form7"/>
      <sheetName val="Itembalance_Report_(18-sep-18)7"/>
      <sheetName val="BUDGET_SUMMARY_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Direct_Histogram_Rev__A_(f)7"/>
      <sheetName val="Cost_Code7"/>
      <sheetName val="Data_Ref7"/>
      <sheetName val="Interdept_Rate7"/>
      <sheetName val="Perm__Test7"/>
      <sheetName val="Galian_17"/>
      <sheetName val="Analisa_Lump_sum7"/>
      <sheetName val="Sec_I_ML7"/>
      <sheetName val="64_47"/>
      <sheetName val="64_57"/>
      <sheetName val="36_27"/>
      <sheetName val="36_17"/>
      <sheetName val="EQUIPOS_DE_SEGURIDAD7"/>
      <sheetName val="MATERIALES_CONSUMIBLES7"/>
      <sheetName val="PERSONAL_INDIRECTO_7"/>
      <sheetName val="Land_Dev't__Ph-119"/>
      <sheetName val="4300_UTILITY_BLDG_(2)7"/>
      <sheetName val="P-Ins_&amp;_Bonds7"/>
      <sheetName val="INSTLIST_17"/>
      <sheetName val="6_공정표5"/>
      <sheetName val="Tables_3_1_to_3_5_EXH_G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List_register7"/>
      <sheetName val="Att-1_CTCI_MH_rate7"/>
      <sheetName val="dongia_(2)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SPEC(CABLE_&amp;_WIRE)5"/>
      <sheetName val="5__Work_load(현재원기준)7"/>
      <sheetName val="내역서_(N__x007"/>
      <sheetName val="1_11_b5"/>
      <sheetName val="05__Curva_S6"/>
      <sheetName val="TR_Rev_vs_Commit5"/>
      <sheetName val="TR_+MMHE_PL_report5"/>
      <sheetName val="P23P2724___Commitment_5"/>
      <sheetName val="G_R300경비5"/>
      <sheetName val="AS포장복구_5"/>
      <sheetName val="중기조종사_단위단가5"/>
      <sheetName val="설_계5"/>
      <sheetName val="External_Issues5"/>
      <sheetName val="내역서_(N____110"/>
      <sheetName val="RESUMEN_CD5"/>
      <sheetName val="BOQ_REV65"/>
      <sheetName val="Maliyet_Ozet5"/>
      <sheetName val="1_1-1_25"/>
      <sheetName val="1_3-_1_45"/>
      <sheetName val="3_15"/>
      <sheetName val="3_25"/>
      <sheetName val="4_1(a)5"/>
      <sheetName val="4_1(b)5"/>
      <sheetName val="4_1_(c)5"/>
      <sheetName val="5_15"/>
      <sheetName val="4-Lane_bridge19"/>
      <sheetName val="동상부_Tact_기준_반입일정_및_수량_02175"/>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CONCRETE_TYPE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3_부제O호표5"/>
      <sheetName val="5_소모재료비5"/>
      <sheetName val="8_시멘트제원표5"/>
      <sheetName val="2_품제O호표5"/>
      <sheetName val="5_Cennik6"/>
      <sheetName val="내역서_(∮ἀ嘆ɶ_᠀㬁_6"/>
      <sheetName val="Vehicle_Log5"/>
      <sheetName val="M&amp;E_Summary5"/>
      <sheetName val="rev_summary5"/>
      <sheetName val="M&amp;E_Prelims5"/>
      <sheetName val="B-FP_(2)5"/>
      <sheetName val="Sch_15"/>
      <sheetName val="tblg_denda6"/>
      <sheetName val="_토목_처리장도급내역서_5"/>
      <sheetName val="Rekap_Biaya4"/>
      <sheetName val="Kuantitas_&amp;_Harga4"/>
      <sheetName val="Nopember_(2)4"/>
      <sheetName val="GRAND_REKAP4"/>
      <sheetName val="analisa_(2)4"/>
      <sheetName val="Analisa_24"/>
      <sheetName val="F1_45"/>
      <sheetName val="LRK_5"/>
      <sheetName val="Statprod_gab6"/>
      <sheetName val="L_16"/>
      <sheetName val="Equip_Mstr_FOR_3A15"/>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Equipt_Rental5"/>
      <sheetName val="EQ_USED_(CORRECTED)5"/>
      <sheetName val="Rebar_Constant5"/>
      <sheetName val="ENE-CAL_13"/>
      <sheetName val="Memb_Schd4"/>
      <sheetName val="Coef_et_données4"/>
      <sheetName val="Manpower_Categories5"/>
      <sheetName val="Up_&amp;_bhn4"/>
      <sheetName val="HRG_BHN4"/>
      <sheetName val="Analisa_(ok_punya)4"/>
      <sheetName val="Alat_(2)4"/>
      <sheetName val="Garph_Work-Cost5"/>
      <sheetName val="Urai__Resap_pengikat4"/>
      <sheetName val="DAF_HRG4"/>
      <sheetName val="7_공정표4"/>
      <sheetName val="Kolom_UT4"/>
      <sheetName val="HB_4"/>
      <sheetName val="Eng_Hrs_(HO)4"/>
      <sheetName val="MFG_&amp;_DEL4"/>
      <sheetName val="InsertListDrawing_1_4"/>
      <sheetName val="InD_Mpower5"/>
      <sheetName val="원가조정_내역4"/>
      <sheetName val="P_Staff_fac4"/>
      <sheetName val="beam-reinft-IIInd_floor4"/>
      <sheetName val="P-Site_fac4"/>
      <sheetName val="P-Clients_fac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Scaffolding_Volume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Monthly_S_Curve_SPK2"/>
      <sheetName val="a_h_ars_sum4"/>
      <sheetName val="a_h_ars4"/>
      <sheetName val="내역서_(N____25"/>
      <sheetName val="내역서_耰&quot;_x005f9"/>
      <sheetName val="P2-Project_Data4"/>
      <sheetName val="Insulation_1501085"/>
      <sheetName val="MASTER_RATE_ANALYSIS5"/>
      <sheetName val="MN_T_B_5"/>
      <sheetName val="INDIGINEOUS_ITEMS_5"/>
      <sheetName val="Core_Data5"/>
      <sheetName val="final_abstract5"/>
      <sheetName val="Bang_KL1"/>
      <sheetName val="Raw_Ref1"/>
      <sheetName val="Cost_Codes1"/>
      <sheetName val="Addendum_No_1_BILL_22"/>
      <sheetName val="PLSt_03__1"/>
      <sheetName val="П_7_курс_аванса1"/>
      <sheetName val="IncStat_03-041"/>
      <sheetName val="IncStat_03__1"/>
      <sheetName val="Авансы_по_СНГ1"/>
      <sheetName val="Week_ending1"/>
      <sheetName val="Planners_Workload1"/>
      <sheetName val="MAY_00-Bobbins1"/>
      <sheetName val="2_2_띠장의_설계1"/>
      <sheetName val="(10)_Other_Costs51"/>
      <sheetName val="7_6_3_J_Inline_Instrument1"/>
      <sheetName val="Code_071"/>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tegrated-S_Curve1"/>
      <sheetName val="Main_Control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Equiv_Length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집계표(2_안)1"/>
      <sheetName val="uraian_analisa1"/>
      <sheetName val="8LT_121"/>
      <sheetName val="Basic_Price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BQ_Summary1"/>
      <sheetName val="Process_Piping1"/>
      <sheetName val="Home_Office1"/>
      <sheetName val="renc_mgn1"/>
      <sheetName val="P__control1"/>
      <sheetName val="Costing_Detailed1"/>
      <sheetName val="Basic_Data_Inputs1"/>
      <sheetName val="BILL_11"/>
      <sheetName val="Step2_-&gt;_Mat__Cost1"/>
      <sheetName val="TEMP_PROFILE1"/>
      <sheetName val="_선택_속성(잠금)1"/>
      <sheetName val="Drop-down_lists1"/>
      <sheetName val="VS_P-Q1"/>
      <sheetName val="Daily_Photo1"/>
      <sheetName val="Manpower_Status1"/>
      <sheetName val="LV_induction_1"/>
      <sheetName val="Harga_material_11"/>
      <sheetName val="Peralatan_(2)1"/>
      <sheetName val="建筑定额_(2002)1"/>
      <sheetName val="ADI_Edison_Termoelettrica1"/>
      <sheetName val="Daily_Forwards1"/>
      <sheetName val="Team_3_S-Curve1"/>
      <sheetName val="MH_and_Unit_Cost1"/>
      <sheetName val="Material_Cost(as_per_Nation)1"/>
      <sheetName val="Bilanz_Bus_plan_2002"/>
      <sheetName val="Mei_LD"/>
      <sheetName val="Data_Input"/>
      <sheetName val="Project_budget_BTS"/>
      <sheetName val="Well_Plan_1"/>
      <sheetName val="PAD_TR보호대기초"/>
      <sheetName val="cespiti_cet2_piombino_(2)"/>
      <sheetName val="建筑工程统计表06月份_"/>
      <sheetName val="LV_induction_mot1"/>
      <sheetName val="Fire_Fighting"/>
      <sheetName val="HARGA_DASAR"/>
      <sheetName val="KR2&amp;KVCM(MAR_1-6'99)"/>
      <sheetName val="TH_VL,_NC,_DDHT_Thanhphuoc"/>
      <sheetName val="J直材4"/>
      <sheetName val="GENDATA Sht 1"/>
      <sheetName val="Tmp1"/>
      <sheetName val="FPF-Unit Rates"/>
      <sheetName val="PNT-Unit Rates"/>
      <sheetName val="N賃率-職"/>
      <sheetName val="날개벽수량표"/>
      <sheetName val="TOSHIBA-Structure"/>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첨부2. 물량소화계획 상세"/>
      <sheetName val="S&amp;M Opex"/>
      <sheetName val="Perhitungan"/>
      <sheetName val="REN2000"/>
      <sheetName val="STEP1.a-JUL03"/>
      <sheetName val="Equip COA Sumry"/>
      <sheetName val="Admin"/>
      <sheetName val="Har_Sat"/>
      <sheetName val="DIV_3"/>
      <sheetName val="DIV_9"/>
      <sheetName val="LOKASI_RIG_Litbang"/>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0_5_TABLA_PRESUPUESTOS3"/>
      <sheetName val="ﾄﾞﾊﾞｲFUEL_GAS追見3"/>
      <sheetName val="breakdown_of_FA1132"/>
      <sheetName val="Sheet_142"/>
      <sheetName val="JGSummit_Package_2_(CTCI)2"/>
      <sheetName val="ANALISA_KONST_BTN"/>
      <sheetName val="Materials_"/>
      <sheetName val="M_MM"/>
      <sheetName val="Sheet1_(4)"/>
      <sheetName val="Rev_"/>
      <sheetName val="struktur_tdk_dipakai"/>
      <sheetName val="sch_1_2"/>
      <sheetName val="B_10_(4)"/>
      <sheetName val="Country_(kVA-Hz_)"/>
      <sheetName val="Vind_-鴃宼蠀"/>
      <sheetName val="HaulingLine_hardware"/>
      <sheetName val="S_Curve"/>
      <sheetName val="Branch_Power"/>
      <sheetName val="C__letter_3rd_QT"/>
      <sheetName val="INPUT_DATAS"/>
      <sheetName val="Perhitungan_RAB"/>
      <sheetName val="ABK_04_AWALR+CO+TAB_RUPS"/>
      <sheetName val="9_58&quot;_single"/>
      <sheetName val="A-11_Steel_Str"/>
      <sheetName val="A-03_Pile"/>
      <sheetName val="CONS_"/>
      <sheetName val="잡철물"/>
      <sheetName val="원하도급내역서(당초)"/>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당초_ȭ"/>
      <sheetName val="당초_➴ȭ"/>
      <sheetName val="TWO PASS"/>
      <sheetName val="THREE PASS"/>
      <sheetName val="Fuel"/>
      <sheetName val="D.Base"/>
      <sheetName val="BBM"/>
      <sheetName val="Neraca"/>
      <sheetName val="R-L"/>
      <sheetName val="DETANAL-AUG"/>
      <sheetName val="YRACCT"/>
      <sheetName val="B表"/>
      <sheetName val="TOWER 12TON"/>
      <sheetName val="TOWER 10TON"/>
      <sheetName val="CW"/>
      <sheetName val="RELACION COSTE"/>
      <sheetName val="New Rates"/>
      <sheetName val="OOC Form"/>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11FEB"/>
      <sheetName val="E1"/>
      <sheetName val="개산공사비"/>
      <sheetName val="proj"/>
      <sheetName val="Riesgos y Oportunidades"/>
      <sheetName val="배관쳻᫥"/>
      <sheetName val="배관䳝ᇪ"/>
      <sheetName val="배관᳝᧪"/>
      <sheetName val="U4350"/>
      <sheetName val="Introduction"/>
      <sheetName val="Cover (sh 1)"/>
      <sheetName val="Instructions"/>
      <sheetName val="2_x0010__x000a__x0003__x000d__x0008__x0010__x0004__x0004__x0004_"/>
      <sheetName val="Sheet_x0005_ư"/>
      <sheetName val="Sheet_x0005_፠"/>
      <sheetName val="Sheet_x0005__xded0_"/>
      <sheetName val="Sheet_x0005_팠"/>
      <sheetName val="Sheet_x0005_⡰"/>
      <sheetName val="Sheet_x0005_㜰"/>
      <sheetName val="Sheet_x0005_븰"/>
      <sheetName val="내역서_耰&quot;_x0008"/>
      <sheetName val="Sheet_x0005_"/>
      <sheetName val="내역서_耰&quot;_x0000__x0009"/>
      <sheetName val="내역서_耰&quot;_x0000__x0010"/>
      <sheetName val="부하계산서"/>
      <sheetName val="D -12"/>
      <sheetName val="2004"/>
      <sheetName val="SPK"/>
      <sheetName val="BA"/>
      <sheetName val="A H S P"/>
      <sheetName val="Harga Bahan"/>
      <sheetName val="HSA &amp; PAB"/>
      <sheetName val="Format Report-for analysis only"/>
      <sheetName val="Rekap BQ-Pompong"/>
      <sheetName val="DATA(입력)"/>
      <sheetName val="골조"/>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Cause Categories"/>
      <sheetName val="1 间接人工费"/>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内訳書"/>
      <sheetName val="TRENCH"/>
      <sheetName val="Cost Control"/>
      <sheetName val="Factor Sheet"/>
      <sheetName val="Price Sheet"/>
      <sheetName val="Room Type"/>
      <sheetName val="Basement2 DB"/>
      <sheetName val="FAC"/>
      <sheetName val="COST"/>
      <sheetName val="BOQ SUM"/>
      <sheetName val="Cost Factor Sheet"/>
      <sheetName val="Ragama"/>
      <sheetName val="MALZEME"/>
      <sheetName val="IRR_sponsor6"/>
      <sheetName val="Enron_Form6"/>
      <sheetName val="List_Equip6"/>
      <sheetName val="Process_C_(1-166)6"/>
      <sheetName val="TRUCK_HAUL_CYCLE-waste6"/>
      <sheetName val="Existing_PC_Pavement6"/>
      <sheetName val="Sch_66"/>
      <sheetName val="Master_Data6"/>
      <sheetName val="ind'l_cp6"/>
      <sheetName val="LAST_UPDATE6"/>
      <sheetName val="0_품의서(전체)6"/>
      <sheetName val="SUMMARY_MTO_02_2_356"/>
      <sheetName val="N_G_METERING_CALC_6"/>
      <sheetName val="N_G_METERING6"/>
      <sheetName val="N_G_METERING_(2)6"/>
      <sheetName val="CUMENE_METERING6"/>
      <sheetName val="N2_METERING_6"/>
      <sheetName val="H2_METERING__6"/>
      <sheetName val="CO_METERING6"/>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2013电气概算_价目表_(营改增调整)6"/>
      <sheetName val="Other_data6"/>
      <sheetName val="단중"/>
      <sheetName val="품셈표"/>
      <sheetName val="BOKOR TOPSIDE LS_3.17M480R"/>
      <sheetName val="ZKPAOINCURREDTS"/>
      <sheetName val="ZKPAOBALANCETSJKT"/>
      <sheetName val="ZKPAOBALANCETS"/>
      <sheetName val="ZKPAOINCURREDJKT"/>
      <sheetName val="ZKPAOPRJKT"/>
      <sheetName val="ZKPAOPRTS"/>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SI No.25"/>
      <sheetName val="Additional Work"/>
      <sheetName val="DPA"/>
      <sheetName val="Boq(1)"/>
      <sheetName val="p17 POP 2"/>
      <sheetName val="p16 POP 1"/>
      <sheetName val="p14 cooling mp 2"/>
      <sheetName val="p15 cooling mp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교각계산"/>
      <sheetName val="Sheet15"/>
      <sheetName val="Sheet13"/>
      <sheetName val="APT"/>
      <sheetName val="사통"/>
      <sheetName val="_x005f_x005f_x005f_x005f_x005f_x005f_x00Ȋ_x0000_䀀"/>
      <sheetName val="_x005f_x005f_x005f_x005f_x005f_x005f_x00《䕩堤"/>
      <sheetName val="PAY"/>
      <sheetName val="공사사진"/>
      <sheetName val="MOTOR OPERATED VALVE LIST_1"/>
      <sheetName val="배製㤁"/>
      <sheetName val="__x001b__x0006__x0006__x0008__"/>
      <sheetName val="__x001b__x0"/>
      <sheetName val="OPT_x0012__x0010__"/>
      <sheetName val="15.2 - HVAC Works"/>
      <sheetName val="내역서_(CIVI_x0000__x0000_鷘ș痰"/>
      <sheetName val="내역서_(CIVI痰ā㨬Õ"/>
      <sheetName val="내역서_(CIVI"/>
      <sheetName val="SANDAN_XLS11"/>
      <sheetName val="내역서_耰&quot;14"/>
      <sheetName val="SANDAN_XLS12"/>
      <sheetName val="내역서_(∮ἀ嘆ɶ᠀㬁4"/>
      <sheetName val="Bored_Pile"/>
      <sheetName val="03-13_Anticipated"/>
      <sheetName val="03-13_Approved"/>
      <sheetName val="간접비_총괄표"/>
      <sheetName val="Gas_Specific_Gravities_and_GHV"/>
      <sheetName val="04_09_19_Mufqi(2)"/>
      <sheetName val="04_09_19_Winda(2)"/>
      <sheetName val="Mufqi_29_08_19"/>
      <sheetName val="Ade_30_08_19"/>
      <sheetName val="Pramudibyo_30_08_19"/>
      <sheetName val="Aji_02_09_19"/>
      <sheetName val="Diah_02_09_19"/>
      <sheetName val="_09_19"/>
      <sheetName val="Issue_Log_"/>
      <sheetName val="Material_Groups"/>
      <sheetName val="Material_Kind"/>
      <sheetName val="SA516-60,70_(정리)"/>
      <sheetName val="1_집계표(일반전기)"/>
      <sheetName val="2_집계표(선행공사)"/>
      <sheetName val="3_집계표(소방공사)"/>
      <sheetName val="CABLE_TRAY"/>
      <sheetName val="P_M_별"/>
      <sheetName val="p_mgmt"/>
      <sheetName val="Dati_base"/>
      <sheetName val="Asset_Mansys_Sum"/>
      <sheetName val="Job_List_(2)"/>
      <sheetName val="Constn_&amp;_Install_-_LEV_4"/>
      <sheetName val="LEV_4_Project_Managem"/>
      <sheetName val="Site_Management"/>
      <sheetName val="Manhrs_Sum"/>
      <sheetName val="BG_Working_Sheet"/>
      <sheetName val="아파트_기성내역서"/>
      <sheetName val="Mix Design"/>
      <sheetName val="REC. SALV."/>
      <sheetName val="WORK INDEX"/>
      <sheetName val="쬏+쫶&amp;쫹AN.XLS]______x005f_x001f__x000_4"/>
      <sheetName val="쬏+쫶&amp;쫹AN.XLS]______x005f_x001f__x000_2"/>
      <sheetName val="쬏+쫶&amp;쫹AN.XLS]______x005f_x001f__x000_3"/>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Ana__PU2"/>
      <sheetName val="UPAH_&amp;_BHN_ARS2"/>
      <sheetName val="AHS_ARS2"/>
      <sheetName val="Analisa_HSP2"/>
      <sheetName val="Analisa_Neraca2"/>
      <sheetName val="입찰내역_발주처_양卤2"/>
      <sheetName val="Detail_Eng2"/>
      <sheetName val="cost_curve_calc1"/>
      <sheetName val="Project_Grading1"/>
      <sheetName val="Page_22"/>
      <sheetName val="1)_COMMON_FACILITIES1"/>
      <sheetName val="기성"/>
      <sheetName val="기타 (3)"/>
      <sheetName val="2_x0010__x0000_ _x0000__x0003__x0000__x000d__x0000__x0008__x0000__x0010__x0000__x0004__x0000__x0004__x0000__x0004_"/>
      <sheetName val="내역서_(N___ 9"/>
      <sheetName val="? ???? ?"/>
      <sheetName val=" ????? ??"/>
      <sheetName val="Weekl?? ?"/>
      <sheetName val="? ?_x0"/>
      <sheetName val=" ??_x0"/>
      <sheetName val="OPT?? ?"/>
      <sheetName val="인원칠ᦑ"/>
      <sheetName val="샘플수"/>
      <sheetName val="Precios_Unitariԯ6"/>
      <sheetName val="COS_REP_XLS"/>
      <sheetName val="upah_bahan"/>
      <sheetName val="AnalisaSIPIL_RIIL"/>
      <sheetName val="Rek_Analisa"/>
      <sheetName val="HRG_BAHAN_&amp;_UPAH_okk"/>
      <sheetName val="TS_MINGGUAN_rev_(2)"/>
      <sheetName val="DAF_ALAT"/>
      <sheetName val="State_List"/>
      <sheetName val="배명(단가)"/>
      <sheetName val="drop down list"/>
      <sheetName val="탈황2팀(밸브)"/>
      <sheetName val="입상내역"/>
      <sheetName val="Chap_2-_Page_4_3"/>
      <sheetName val="VAT_TU_DIEN3"/>
      <sheetName val="bldg_list3"/>
      <sheetName val="SWALE_(구산)3"/>
      <sheetName val="REF_ONLY3"/>
      <sheetName val="Data_Ref_3"/>
      <sheetName val="KKS_System_Codes3"/>
      <sheetName val="Price_Schedule_Code3"/>
      <sheetName val="ANAL_BOW2"/>
      <sheetName val="Isolasi_Luar_Dalam2"/>
      <sheetName val="Isolasi_Luar2"/>
      <sheetName val="내역서_(N____26"/>
      <sheetName val="график_финансирования2"/>
      <sheetName val="OE_(KSB)2"/>
      <sheetName val="galian_saluran2"/>
      <sheetName val="Perhit_Alat2"/>
      <sheetName val="05_Analisa_Teknik2"/>
      <sheetName val="Analisa_SNI_STANDART_2"/>
      <sheetName val="1_B2"/>
      <sheetName val="Project_D2"/>
      <sheetName val="Tender_Summary2"/>
      <sheetName val="6_2_Floor_Finishes3"/>
      <sheetName val="Ra__stair2"/>
      <sheetName val="Harga_Mat_2"/>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BQ_Working1"/>
      <sheetName val="Star_Rate1"/>
      <sheetName val="9011_EXPAT_MANP1"/>
      <sheetName val="App_A_Basis_of_Design1"/>
      <sheetName val="tabel_berat1"/>
      <sheetName val="MR_EUR1"/>
      <sheetName val="Ind__Budget1"/>
      <sheetName val="SEK_Vertrieb1"/>
      <sheetName val="SEK_Montage1"/>
      <sheetName val="SEK_IBN1"/>
      <sheetName val="КС2_24_1-8_(4_1_8_11_200)corr1"/>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Fire_Fighting1"/>
      <sheetName val="HARGA_DASAR1"/>
      <sheetName val="KR2&amp;KVCM(MAR_1-6'99)1"/>
      <sheetName val="ANALISA_KONST_BTN1"/>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PROG_"/>
      <sheetName val="Calc_Sheet"/>
      <sheetName val="Batam_Forecast3"/>
      <sheetName val="Batam_Forecast_jun3"/>
      <sheetName val="Fabrication_Summary3"/>
      <sheetName val="D6978_Mar_21_-_FProj073"/>
      <sheetName val="GEAC_-_Dec193"/>
      <sheetName val="2__Steel_Structural"/>
      <sheetName val="DO_NOT_DELETE"/>
      <sheetName val="Risk_Variables"/>
      <sheetName val="BOQ_LIST"/>
      <sheetName val="Unit_of_Measurement_"/>
      <sheetName val="첨부_#8_기자재_Cost_Summary"/>
      <sheetName val="3_6M_RETAINING_WALL"/>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Dia_Inch"/>
      <sheetName val="FPF-Unit_Rates"/>
      <sheetName val="PNT-Unit_Rates"/>
      <sheetName val="sc"/>
      <sheetName val="Sheet_x0000__x0000__x0005__x0000_�"/>
      <sheetName val="011C101"/>
      <sheetName val="JIB CRANE,HOIST"/>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2002년_현장공사비_국내_ꠀꌕ⠃"/>
      <sheetName val="BCC CABLE DATA"/>
      <sheetName val="FJR CABLE DATA"/>
      <sheetName val="JRT CABLE DATA"/>
      <sheetName val="PD CABLE DATA "/>
      <sheetName val="TBA CABLE DATA"/>
      <sheetName val="TY CABLE DATA"/>
      <sheetName val="5a. Code_E"/>
      <sheetName val="WBS"/>
      <sheetName val="Inputdata"/>
      <sheetName val="Progress Tables"/>
      <sheetName val="Twr (15)"/>
      <sheetName val="Shedule"/>
      <sheetName val="ocean_voyage"/>
      <sheetName val="anal_rab"/>
      <sheetName val="Pivot_Table"/>
      <sheetName val="DE-110"/>
      <sheetName val="PUNCH DESCRIPTION"/>
      <sheetName val="Part 3-Cladding"/>
      <sheetName val="SS MH"/>
      <sheetName val="2_x0010___x0003__x000d__x0008__x0010__x0004__x0004__x0004_"/>
      <sheetName val="Customize Your Invoice"/>
      <sheetName val="Parking B"/>
      <sheetName val="수량집계표"/>
      <sheetName val="L01 Actual Cashflow  Rev 3"/>
      <sheetName val="Material List "/>
      <sheetName val="REQ_REMARKS"/>
      <sheetName val="Project data"/>
      <sheetName val="실행예산_MM_x0019_2"/>
      <sheetName val="ITB_COST13_x0000_볷檼謀谁臛픉_x0016_"/>
      <sheetName val="输煤冲洗水泵房"/>
      <sheetName val="Analisa HS"/>
      <sheetName val="HPS PC"/>
      <sheetName val="Pile Cap"/>
      <sheetName val="SUR-HARGA"/>
      <sheetName val="COMM"/>
      <sheetName val="Progress %"/>
      <sheetName val="VST재료산출"/>
      <sheetName val="Change_Order_Log"/>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SPT_vs_PHI7"/>
      <sheetName val="내역서_(N__x009"/>
      <sheetName val="SUMMARY_MTO_02_2_357"/>
      <sheetName val="N_G_METERING_CALC_7"/>
      <sheetName val="N_G_METERING7"/>
      <sheetName val="N_G_METERING_(2)7"/>
      <sheetName val="CUMENE_METERING7"/>
      <sheetName val="N2_METERING_7"/>
      <sheetName val="H2_METERING__7"/>
      <sheetName val="CO_METERING7"/>
      <sheetName val="05__Curva_S8"/>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TR_Rev_vs_Commit7"/>
      <sheetName val="TR_+MMHE_PL_report7"/>
      <sheetName val="P23P2724___Commitment_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Enron_Form7"/>
      <sheetName val="IRR_sponsor7"/>
      <sheetName val="4-Lane_bridge21"/>
      <sheetName val="Sch_67"/>
      <sheetName val="2013电气概算_价目表_(营改增调整)7"/>
      <sheetName val="1_11_b7"/>
      <sheetName val="List_Equip7"/>
      <sheetName val="Process_C_(1-166)7"/>
      <sheetName val="TRUCK_HAUL_CYCLE-waste7"/>
      <sheetName val="Existing_PC_Pavement7"/>
      <sheetName val="Master_Data7"/>
      <sheetName val="ind'l_cp7"/>
      <sheetName val="LAST_UPDATE7"/>
      <sheetName val="0_품의서(전체)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Other_data7"/>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3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5_세운W-A"/>
      <sheetName val="design_criteria7"/>
      <sheetName val="cespiti_cet2_piombino_(2)1"/>
      <sheetName val="建筑工程统计表06月份_1"/>
      <sheetName val="Rev_1"/>
      <sheetName val="Vind_-鴃宼蠀1"/>
      <sheetName val="DIV_31"/>
      <sheetName val="DIV_91"/>
      <sheetName val="LOKASI_RIG_Litbang1"/>
      <sheetName val="struktur_tdk_dipakai1"/>
      <sheetName val="sch_1_21"/>
      <sheetName val="B_10_(4)1"/>
      <sheetName val="Country_(kVA-Hz_)1"/>
      <sheetName val="INPUT_DATAS1"/>
      <sheetName val="5_세운W-A1"/>
      <sheetName val="ABK_04_AWALR+CO+TAB_RUPS1"/>
      <sheetName val="9_58&quot;_single1"/>
      <sheetName val="A-11_Steel_Str1"/>
      <sheetName val="A-03_Pile1"/>
      <sheetName val="CONS_1"/>
      <sheetName val="SA516-60,70_(정리)1"/>
      <sheetName val="HaulingLine_hardware1"/>
      <sheetName val="S_Curve1"/>
      <sheetName val="Branch_Power1"/>
      <sheetName val="C__letter_3rd_QT1"/>
      <sheetName val="Sheet1_(4)1"/>
      <sheetName val="Perhitungan_RAB1"/>
      <sheetName val="Gas_Specific_Gravities_and_GHV1"/>
      <sheetName val="1_집계표(일반전기)1"/>
      <sheetName val="2_집계표(선행공사)1"/>
      <sheetName val="3_집계표(소방공사)1"/>
      <sheetName val="CABLE_TRAY1"/>
      <sheetName val="Unit Price Analysis"/>
      <sheetName val="D8(1)"/>
      <sheetName val="Rot-Pack"/>
      <sheetName val="STEP"/>
      <sheetName val="Analisa ME"/>
      <sheetName val="MTL(AG)"/>
      <sheetName val="eqp-rek"/>
      <sheetName val="L V Separator"/>
      <sheetName val="구의33고"/>
      <sheetName val="내역서_耰&quot;15"/>
      <sheetName val="Precios_Unitariԯ7"/>
      <sheetName val="BG_Working_Sheet1"/>
      <sheetName val="p_mgmt1"/>
      <sheetName val="Dati_base1"/>
      <sheetName val="Asset_Mansys_Sum1"/>
      <sheetName val="Job_List_(2)1"/>
      <sheetName val="Constn_&amp;_Install_-_LEV_41"/>
      <sheetName val="LEV_4_Project_Managem1"/>
      <sheetName val="Site_Management1"/>
      <sheetName val="Manhrs_Sum1"/>
      <sheetName val="내역서_耰&quot;_x000010"/>
      <sheetName val="Z-_GENERAL_PRIC橿⿂⒘ࡈ1"/>
      <sheetName val="Z-_GENERAL_PRIC鋘@俀~橿⿂⍈1"/>
      <sheetName val="S&amp;M_Opex"/>
      <sheetName val="아파트_기성내역서1"/>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01A__RAB"/>
      <sheetName val="53_"/>
      <sheetName val="MH_CIVIL"/>
      <sheetName val="HARGA_SAT"/>
      <sheetName val="DIV_21"/>
      <sheetName val="DIV_7"/>
      <sheetName val="DIV_81"/>
      <sheetName val="Unit_Rate"/>
      <sheetName val="D-3_(M)"/>
      <sheetName val="D-7_(M)"/>
      <sheetName val="01A-_RAB"/>
      <sheetName val="Cycle_Time"/>
      <sheetName val="rekap_harga_satuan_pek"/>
      <sheetName val="rab_j17"/>
      <sheetName val="첨부2__물량소화계획_상세"/>
      <sheetName val="upah_bahan1"/>
      <sheetName val="AnalisaSIPIL_RIIL1"/>
      <sheetName val="Har_Sat1"/>
      <sheetName val="Rek_Analisa1"/>
      <sheetName val="HRG_BAHAN_&amp;_UPAH_okk1"/>
      <sheetName val="TS_MINGGUAN_rev_(2)1"/>
      <sheetName val="DAF_ALAT1"/>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COS_REP_XLS1"/>
      <sheetName val="JP-I_500155"/>
      <sheetName val="Rek_An"/>
      <sheetName val="Rencana_Anggaran_Biaya"/>
      <sheetName val="State_List1"/>
      <sheetName val="Subcon_Rate"/>
      <sheetName val="Basic_Rate1"/>
      <sheetName val="앉음벽_(2)"/>
      <sheetName val="5_새들부해석_및_철근배근"/>
      <sheetName val="Executive_Summary_(Aug_25)"/>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D_Base"/>
      <sheetName val="TWO_PASS"/>
      <sheetName val="THREE_PASS"/>
      <sheetName val="19__drill_CD6"/>
      <sheetName val="MASTER_AR"/>
      <sheetName val="3__PE_Unit_"/>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_anal_hrg_sat"/>
      <sheetName val="RAB_KapukII"/>
      <sheetName val="Committed_Cost"/>
      <sheetName val="Div26_-_Elect"/>
      <sheetName val="23_FILTH_"/>
      <sheetName val="02_01E_coli"/>
      <sheetName val="ctTBA"/>
      <sheetName val="해평견적"/>
      <sheetName val="Sheet233"/>
      <sheetName val="Sheet229"/>
      <sheetName val="[SANDAN.XLS€??"/>
      <sheetName val="PT_DPT_Manifold (TR)"/>
      <sheetName val="PT_DPT_Seal (TR)"/>
      <sheetName val="Item Details"/>
      <sheetName val="Price Summary (1)"/>
      <sheetName val="Price Summary (2)"/>
      <sheetName val="Base BM-rebar"/>
      <sheetName val="Bang chi tiet-Direct work"/>
      <sheetName val="rap rinci"/>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업무처리전"/>
      <sheetName val="用水量"/>
      <sheetName val="집계표(실적)"/>
      <sheetName val="⑤-1. 기계"/>
      <sheetName val="SITE DEV,T"/>
      <sheetName val="Change_Order_Log1"/>
      <sheetName val="MIJIBI"/>
      <sheetName val="unit_weight"/>
      <sheetName val="ES-aLL"/>
      <sheetName val="HASAT"/>
      <sheetName val="Piping_BQ_fMrZone_turbine7"/>
      <sheetName val="3_Breakdown_Direct_Saent9"/>
      <sheetName val="일위대가-1"/>
      <sheetName val="원가계산서구조조정"/>
      <sheetName val="토적표"/>
      <sheetName val="coastal"/>
      <sheetName val="GL"/>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rumus"/>
      <sheetName val="Time Schedule"/>
      <sheetName val="ANALISA railing"/>
      <sheetName val="BELAGIO"/>
      <sheetName val="ARTAGDING"/>
      <sheetName val="POMALA"/>
      <sheetName val="SEMANAN"/>
      <sheetName val="BKPM"/>
      <sheetName val="차액보증"/>
      <sheetName val="장비명"/>
      <sheetName val="Solieu"/>
      <sheetName val="Xuly Data"/>
      <sheetName val="?????????"/>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MPP"/>
      <sheetName val="Cancelled"/>
      <sheetName val="Data1"/>
      <sheetName val="DataMO"/>
      <sheetName val="RFI_Bolt"/>
      <sheetName val="Varible"/>
      <sheetName val="U-TYPE(1)"/>
      <sheetName val="Bunga"/>
      <sheetName val="RAB_DURI"/>
      <sheetName val="Mark-up"/>
      <sheetName val="Alat &amp; Bahan"/>
      <sheetName val="CONSUMABLE"/>
      <sheetName val="영흥TL(UP,DOWN) "/>
      <sheetName val="기초단가"/>
      <sheetName val="Bond &amp; Stamp"/>
      <sheetName val="작성기준"/>
      <sheetName val="CutOffDates"/>
      <sheetName val="Prec.OTS"/>
      <sheetName val="Buildg-200"/>
      <sheetName val="B2-UNIT 207"/>
      <sheetName val="BS-Notes"/>
      <sheetName val="BQ INSUL"/>
      <sheetName val="BQ PIPE"/>
      <sheetName val="SHOP FIELD INSTALL %"/>
      <sheetName val="LINE TESTS"/>
      <sheetName val="H"/>
      <sheetName val="D"/>
      <sheetName val="J"/>
      <sheetName val="Working"/>
      <sheetName val="11.별도장부가"/>
      <sheetName val="PBC)주식기준보상부여"/>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CIMB IDR"/>
      <sheetName val="JUL"/>
      <sheetName val="DAF.INVEN U.O"/>
      <sheetName val="CGS"/>
      <sheetName val="Biaya2"/>
      <sheetName val="COGM"/>
      <sheetName val="Bahan "/>
      <sheetName val="Harga "/>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UNIT 3"/>
      <sheetName val="BOM_TOTAL"/>
      <sheetName val="Pen Macadam"/>
      <sheetName val="BEFORE ALLOCATION"/>
      <sheetName val="砂石料"/>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Control_Panel"/>
      <sheetName val="using_rjs409_progress_data"/>
      <sheetName val="Summary_F-217_R6"/>
      <sheetName val="BEU_btm_nozz_@_tsht"/>
      <sheetName val="Cover_Sheet"/>
      <sheetName val="取费"/>
      <sheetName val="WITHOUT_C&amp;I_PROFIT_(3)1"/>
      <sheetName val="환경기계공정표_(3)"/>
      <sheetName val="Project_Information_In-Out"/>
      <sheetName val="Issue_Detail_(2nd_Stage)"/>
      <sheetName val="Prog Pay Events_Prog Pay Events"/>
      <sheetName val="Critical - Key Drawings"/>
      <sheetName val="Mat Deliv Vs ZMM071"/>
      <sheetName val="girder"/>
      <sheetName val="GWC"/>
      <sheetName val="NWC"/>
      <sheetName val="단면치수"/>
      <sheetName val="sum1 (2)"/>
      <sheetName val="화전내"/>
      <sheetName val="CFS3"/>
      <sheetName val="2002상반기노임기준"/>
      <sheetName val="_x0004_?_x000d_?_x0003_?_x0004_"/>
      <sheetName val="_x000a_?_x001b_?_x0006_?_x0006_"/>
      <sheetName val=" ?_x001b_?_x0006_?_x0006_?_x000"/>
      <sheetName val="_______x005f_x005f_x005f_x0000_"/>
      <sheetName val="_____x005f_x005f_x005f_x005f_x0"/>
      <sheetName val="_______x005f_x005f_x005f_x005f_"/>
      <sheetName val="LV induction _x0000__x0000_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ᢐ_x005f_x001f__x005f_x0000_"/>
      <sheetName val="__x005f_x0000__x005f_x001b__x00"/>
      <sheetName val="Daf-Harga"/>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11421"/>
      <sheetName val="ArusKas"/>
      <sheetName val="COA-17"/>
      <sheetName val="C-18"/>
      <sheetName val="2_x0010_ _x0003__x000d__x0008__x0010__x0004__x0004__x0004_"/>
      <sheetName val="Sheet_x0005_�"/>
      <sheetName val="LV induction _x00"/>
      <sheetName val="breakdown_of_wage_ra5"/>
      <sheetName val="breakdown_of_wage_ra6"/>
      <sheetName val="breakdown_of_wage_ra7"/>
      <sheetName val="breakdown_of_wage_ra8"/>
      <sheetName val="Sheetư"/>
      <sheetName val="Sheet፠"/>
      <sheetName val="Sheet팠"/>
      <sheetName val="Sheet⡰"/>
      <sheetName val="Sheet㜰"/>
      <sheetName val="Sheet븰"/>
      <sheetName val="breakdown_of_wage_ra9"/>
      <sheetName val="breakdown_of_wage_ra10"/>
      <sheetName val="breakdown_of_wage_ra11"/>
      <sheetName val="Sheet"/>
      <sheetName val="_x005f_x005f_x005f_x005f_x005f_x005f_x00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ow r="4">
          <cell r="I4">
            <v>0</v>
          </cell>
        </row>
      </sheetData>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ow r="4">
          <cell r="I4">
            <v>0</v>
          </cell>
        </row>
      </sheetData>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ow r="4">
          <cell r="I4">
            <v>0</v>
          </cell>
        </row>
      </sheetData>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ow r="4">
          <cell r="I4">
            <v>0</v>
          </cell>
        </row>
      </sheetData>
      <sheetData sheetId="5259">
        <row r="4">
          <cell r="I4">
            <v>0</v>
          </cell>
        </row>
      </sheetData>
      <sheetData sheetId="5260">
        <row r="4">
          <cell r="I4">
            <v>0</v>
          </cell>
        </row>
      </sheetData>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ow r="4">
          <cell r="I4">
            <v>0</v>
          </cell>
        </row>
      </sheetData>
      <sheetData sheetId="6642" refreshError="1"/>
      <sheetData sheetId="6643" refreshError="1"/>
      <sheetData sheetId="6644" refreshError="1"/>
      <sheetData sheetId="6645" refreshError="1"/>
      <sheetData sheetId="6646" refreshError="1"/>
      <sheetData sheetId="6647">
        <row r="4">
          <cell r="I4">
            <v>0</v>
          </cell>
        </row>
      </sheetData>
      <sheetData sheetId="6648" refreshError="1"/>
      <sheetData sheetId="6649" refreshError="1"/>
      <sheetData sheetId="6650" refreshError="1"/>
      <sheetData sheetId="6651" refreshError="1"/>
      <sheetData sheetId="6652" refreshError="1"/>
      <sheetData sheetId="6653" refreshError="1"/>
      <sheetData sheetId="6654">
        <row r="4">
          <cell r="I4">
            <v>0</v>
          </cell>
        </row>
      </sheetData>
      <sheetData sheetId="6655">
        <row r="4">
          <cell r="I4">
            <v>0</v>
          </cell>
        </row>
      </sheetData>
      <sheetData sheetId="6656">
        <row r="4">
          <cell r="I4">
            <v>0</v>
          </cell>
        </row>
      </sheetData>
      <sheetData sheetId="6657" refreshError="1"/>
      <sheetData sheetId="6658" refreshError="1"/>
      <sheetData sheetId="6659" refreshError="1"/>
      <sheetData sheetId="6660" refreshError="1"/>
      <sheetData sheetId="6661">
        <row r="4">
          <cell r="I4">
            <v>0</v>
          </cell>
        </row>
      </sheetData>
      <sheetData sheetId="6662" refreshError="1"/>
      <sheetData sheetId="6663" refreshError="1"/>
      <sheetData sheetId="6664" refreshError="1"/>
      <sheetData sheetId="6665" refreshError="1"/>
      <sheetData sheetId="6666" refreshError="1"/>
      <sheetData sheetId="6667">
        <row r="4">
          <cell r="I4">
            <v>0</v>
          </cell>
        </row>
      </sheetData>
      <sheetData sheetId="6668" refreshError="1"/>
      <sheetData sheetId="6669" refreshError="1"/>
      <sheetData sheetId="6670" refreshError="1"/>
      <sheetData sheetId="6671" refreshError="1"/>
      <sheetData sheetId="6672" refreshError="1"/>
      <sheetData sheetId="6673" refreshError="1"/>
      <sheetData sheetId="6674">
        <row r="4">
          <cell r="I4">
            <v>0</v>
          </cell>
        </row>
      </sheetData>
      <sheetData sheetId="6675">
        <row r="4">
          <cell r="I4">
            <v>0</v>
          </cell>
        </row>
      </sheetData>
      <sheetData sheetId="6676">
        <row r="4">
          <cell r="I4">
            <v>0</v>
          </cell>
        </row>
      </sheetData>
      <sheetData sheetId="6677">
        <row r="4">
          <cell r="I4">
            <v>0</v>
          </cell>
        </row>
      </sheetData>
      <sheetData sheetId="6678" refreshError="1"/>
      <sheetData sheetId="6679" refreshError="1"/>
      <sheetData sheetId="6680" refreshError="1"/>
      <sheetData sheetId="6681" refreshError="1"/>
      <sheetData sheetId="6682">
        <row r="4">
          <cell r="I4">
            <v>0</v>
          </cell>
        </row>
      </sheetData>
      <sheetData sheetId="6683">
        <row r="4">
          <cell r="I4">
            <v>0</v>
          </cell>
        </row>
      </sheetData>
      <sheetData sheetId="6684">
        <row r="4">
          <cell r="I4">
            <v>0</v>
          </cell>
        </row>
      </sheetData>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ow r="4">
          <cell r="I4">
            <v>0</v>
          </cell>
        </row>
      </sheetData>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ow r="4">
          <cell r="I4">
            <v>0</v>
          </cell>
        </row>
      </sheetData>
      <sheetData sheetId="8222">
        <row r="4">
          <cell r="I4">
            <v>0</v>
          </cell>
        </row>
      </sheetData>
      <sheetData sheetId="8223">
        <row r="4">
          <cell r="I4">
            <v>0</v>
          </cell>
        </row>
      </sheetData>
      <sheetData sheetId="8224">
        <row r="4">
          <cell r="I4">
            <v>0</v>
          </cell>
        </row>
      </sheetData>
      <sheetData sheetId="8225">
        <row r="4">
          <cell r="I4">
            <v>0</v>
          </cell>
        </row>
      </sheetData>
      <sheetData sheetId="8226">
        <row r="4">
          <cell r="I4">
            <v>0</v>
          </cell>
        </row>
      </sheetData>
      <sheetData sheetId="8227">
        <row r="4">
          <cell r="I4">
            <v>0</v>
          </cell>
        </row>
      </sheetData>
      <sheetData sheetId="8228">
        <row r="4">
          <cell r="I4">
            <v>0</v>
          </cell>
        </row>
      </sheetData>
      <sheetData sheetId="8229">
        <row r="4">
          <cell r="I4">
            <v>0</v>
          </cell>
        </row>
      </sheetData>
      <sheetData sheetId="8230">
        <row r="4">
          <cell r="I4">
            <v>0</v>
          </cell>
        </row>
      </sheetData>
      <sheetData sheetId="8231">
        <row r="4">
          <cell r="I4">
            <v>0</v>
          </cell>
        </row>
      </sheetData>
      <sheetData sheetId="8232">
        <row r="4">
          <cell r="I4">
            <v>0</v>
          </cell>
        </row>
      </sheetData>
      <sheetData sheetId="8233">
        <row r="4">
          <cell r="I4">
            <v>0</v>
          </cell>
        </row>
      </sheetData>
      <sheetData sheetId="8234">
        <row r="4">
          <cell r="I4">
            <v>0</v>
          </cell>
        </row>
      </sheetData>
      <sheetData sheetId="8235">
        <row r="4">
          <cell r="I4">
            <v>0</v>
          </cell>
        </row>
      </sheetData>
      <sheetData sheetId="8236">
        <row r="4">
          <cell r="I4">
            <v>0</v>
          </cell>
        </row>
      </sheetData>
      <sheetData sheetId="8237">
        <row r="4">
          <cell r="I4">
            <v>0</v>
          </cell>
        </row>
      </sheetData>
      <sheetData sheetId="8238">
        <row r="4">
          <cell r="I4">
            <v>0</v>
          </cell>
        </row>
      </sheetData>
      <sheetData sheetId="8239">
        <row r="4">
          <cell r="I4">
            <v>0</v>
          </cell>
        </row>
      </sheetData>
      <sheetData sheetId="8240">
        <row r="4">
          <cell r="I4">
            <v>0</v>
          </cell>
        </row>
      </sheetData>
      <sheetData sheetId="8241">
        <row r="4">
          <cell r="I4">
            <v>0</v>
          </cell>
        </row>
      </sheetData>
      <sheetData sheetId="8242">
        <row r="4">
          <cell r="I4">
            <v>0</v>
          </cell>
        </row>
      </sheetData>
      <sheetData sheetId="8243">
        <row r="4">
          <cell r="I4">
            <v>0</v>
          </cell>
        </row>
      </sheetData>
      <sheetData sheetId="8244">
        <row r="4">
          <cell r="I4">
            <v>0</v>
          </cell>
        </row>
      </sheetData>
      <sheetData sheetId="8245">
        <row r="4">
          <cell r="I4">
            <v>0</v>
          </cell>
        </row>
      </sheetData>
      <sheetData sheetId="8246">
        <row r="4">
          <cell r="I4">
            <v>0</v>
          </cell>
        </row>
      </sheetData>
      <sheetData sheetId="8247">
        <row r="4">
          <cell r="I4">
            <v>0</v>
          </cell>
        </row>
      </sheetData>
      <sheetData sheetId="8248">
        <row r="4">
          <cell r="I4">
            <v>0</v>
          </cell>
        </row>
      </sheetData>
      <sheetData sheetId="8249">
        <row r="4">
          <cell r="I4">
            <v>0</v>
          </cell>
        </row>
      </sheetData>
      <sheetData sheetId="8250">
        <row r="4">
          <cell r="I4">
            <v>0</v>
          </cell>
        </row>
      </sheetData>
      <sheetData sheetId="8251">
        <row r="4">
          <cell r="I4">
            <v>0</v>
          </cell>
        </row>
      </sheetData>
      <sheetData sheetId="8252">
        <row r="4">
          <cell r="I4">
            <v>0</v>
          </cell>
        </row>
      </sheetData>
      <sheetData sheetId="8253">
        <row r="4">
          <cell r="I4">
            <v>0</v>
          </cell>
        </row>
      </sheetData>
      <sheetData sheetId="8254">
        <row r="4">
          <cell r="I4">
            <v>0</v>
          </cell>
        </row>
      </sheetData>
      <sheetData sheetId="8255">
        <row r="4">
          <cell r="I4">
            <v>0</v>
          </cell>
        </row>
      </sheetData>
      <sheetData sheetId="8256">
        <row r="4">
          <cell r="I4">
            <v>0</v>
          </cell>
        </row>
      </sheetData>
      <sheetData sheetId="8257">
        <row r="4">
          <cell r="I4">
            <v>0</v>
          </cell>
        </row>
      </sheetData>
      <sheetData sheetId="8258">
        <row r="4">
          <cell r="I4">
            <v>0</v>
          </cell>
        </row>
      </sheetData>
      <sheetData sheetId="8259">
        <row r="4">
          <cell r="I4">
            <v>0</v>
          </cell>
        </row>
      </sheetData>
      <sheetData sheetId="8260">
        <row r="4">
          <cell r="I4">
            <v>0</v>
          </cell>
        </row>
      </sheetData>
      <sheetData sheetId="8261">
        <row r="4">
          <cell r="I4">
            <v>0</v>
          </cell>
        </row>
      </sheetData>
      <sheetData sheetId="8262">
        <row r="4">
          <cell r="I4">
            <v>0</v>
          </cell>
        </row>
      </sheetData>
      <sheetData sheetId="8263">
        <row r="4">
          <cell r="I4">
            <v>0</v>
          </cell>
        </row>
      </sheetData>
      <sheetData sheetId="8264">
        <row r="4">
          <cell r="I4">
            <v>0</v>
          </cell>
        </row>
      </sheetData>
      <sheetData sheetId="8265">
        <row r="4">
          <cell r="I4">
            <v>0</v>
          </cell>
        </row>
      </sheetData>
      <sheetData sheetId="8266">
        <row r="4">
          <cell r="I4">
            <v>0</v>
          </cell>
        </row>
      </sheetData>
      <sheetData sheetId="8267">
        <row r="4">
          <cell r="I4">
            <v>0</v>
          </cell>
        </row>
      </sheetData>
      <sheetData sheetId="8268">
        <row r="4">
          <cell r="I4">
            <v>0</v>
          </cell>
        </row>
      </sheetData>
      <sheetData sheetId="8269">
        <row r="4">
          <cell r="I4">
            <v>0</v>
          </cell>
        </row>
      </sheetData>
      <sheetData sheetId="8270">
        <row r="4">
          <cell r="I4">
            <v>0</v>
          </cell>
        </row>
      </sheetData>
      <sheetData sheetId="8271">
        <row r="4">
          <cell r="I4">
            <v>0</v>
          </cell>
        </row>
      </sheetData>
      <sheetData sheetId="8272">
        <row r="4">
          <cell r="I4">
            <v>0</v>
          </cell>
        </row>
      </sheetData>
      <sheetData sheetId="8273">
        <row r="4">
          <cell r="I4">
            <v>0</v>
          </cell>
        </row>
      </sheetData>
      <sheetData sheetId="8274">
        <row r="4">
          <cell r="I4">
            <v>0</v>
          </cell>
        </row>
      </sheetData>
      <sheetData sheetId="8275">
        <row r="4">
          <cell r="I4">
            <v>0</v>
          </cell>
        </row>
      </sheetData>
      <sheetData sheetId="8276">
        <row r="4">
          <cell r="I4">
            <v>0</v>
          </cell>
        </row>
      </sheetData>
      <sheetData sheetId="8277">
        <row r="4">
          <cell r="I4">
            <v>0</v>
          </cell>
        </row>
      </sheetData>
      <sheetData sheetId="8278">
        <row r="4">
          <cell r="I4">
            <v>0</v>
          </cell>
        </row>
      </sheetData>
      <sheetData sheetId="8279">
        <row r="4">
          <cell r="I4">
            <v>0</v>
          </cell>
        </row>
      </sheetData>
      <sheetData sheetId="8280">
        <row r="4">
          <cell r="I4">
            <v>0</v>
          </cell>
        </row>
      </sheetData>
      <sheetData sheetId="8281">
        <row r="4">
          <cell r="I4">
            <v>0</v>
          </cell>
        </row>
      </sheetData>
      <sheetData sheetId="8282">
        <row r="4">
          <cell r="I4">
            <v>0</v>
          </cell>
        </row>
      </sheetData>
      <sheetData sheetId="8283">
        <row r="4">
          <cell r="I4">
            <v>0</v>
          </cell>
        </row>
      </sheetData>
      <sheetData sheetId="8284">
        <row r="4">
          <cell r="I4">
            <v>0</v>
          </cell>
        </row>
      </sheetData>
      <sheetData sheetId="8285">
        <row r="4">
          <cell r="I4">
            <v>0</v>
          </cell>
        </row>
      </sheetData>
      <sheetData sheetId="8286">
        <row r="4">
          <cell r="I4">
            <v>0</v>
          </cell>
        </row>
      </sheetData>
      <sheetData sheetId="8287">
        <row r="4">
          <cell r="I4">
            <v>0</v>
          </cell>
        </row>
      </sheetData>
      <sheetData sheetId="8288">
        <row r="4">
          <cell r="I4">
            <v>0</v>
          </cell>
        </row>
      </sheetData>
      <sheetData sheetId="8289">
        <row r="4">
          <cell r="I4">
            <v>0</v>
          </cell>
        </row>
      </sheetData>
      <sheetData sheetId="8290">
        <row r="4">
          <cell r="I4">
            <v>0</v>
          </cell>
        </row>
      </sheetData>
      <sheetData sheetId="8291">
        <row r="4">
          <cell r="I4">
            <v>0</v>
          </cell>
        </row>
      </sheetData>
      <sheetData sheetId="8292">
        <row r="4">
          <cell r="I4">
            <v>0</v>
          </cell>
        </row>
      </sheetData>
      <sheetData sheetId="8293">
        <row r="4">
          <cell r="I4">
            <v>0</v>
          </cell>
        </row>
      </sheetData>
      <sheetData sheetId="8294">
        <row r="4">
          <cell r="I4">
            <v>0</v>
          </cell>
        </row>
      </sheetData>
      <sheetData sheetId="8295">
        <row r="4">
          <cell r="I4">
            <v>0</v>
          </cell>
        </row>
      </sheetData>
      <sheetData sheetId="8296">
        <row r="4">
          <cell r="I4">
            <v>0</v>
          </cell>
        </row>
      </sheetData>
      <sheetData sheetId="8297">
        <row r="4">
          <cell r="I4">
            <v>0</v>
          </cell>
        </row>
      </sheetData>
      <sheetData sheetId="8298">
        <row r="4">
          <cell r="I4">
            <v>0</v>
          </cell>
        </row>
      </sheetData>
      <sheetData sheetId="8299">
        <row r="4">
          <cell r="I4">
            <v>0</v>
          </cell>
        </row>
      </sheetData>
      <sheetData sheetId="8300">
        <row r="4">
          <cell r="I4">
            <v>0</v>
          </cell>
        </row>
      </sheetData>
      <sheetData sheetId="8301">
        <row r="4">
          <cell r="I4">
            <v>0</v>
          </cell>
        </row>
      </sheetData>
      <sheetData sheetId="8302">
        <row r="4">
          <cell r="I4">
            <v>0</v>
          </cell>
        </row>
      </sheetData>
      <sheetData sheetId="8303">
        <row r="4">
          <cell r="I4">
            <v>0</v>
          </cell>
        </row>
      </sheetData>
      <sheetData sheetId="8304">
        <row r="4">
          <cell r="I4">
            <v>0</v>
          </cell>
        </row>
      </sheetData>
      <sheetData sheetId="8305">
        <row r="4">
          <cell r="I4">
            <v>0</v>
          </cell>
        </row>
      </sheetData>
      <sheetData sheetId="8306">
        <row r="4">
          <cell r="I4">
            <v>0</v>
          </cell>
        </row>
      </sheetData>
      <sheetData sheetId="8307">
        <row r="4">
          <cell r="I4">
            <v>0</v>
          </cell>
        </row>
      </sheetData>
      <sheetData sheetId="8308">
        <row r="4">
          <cell r="I4">
            <v>0</v>
          </cell>
        </row>
      </sheetData>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ow r="4">
          <cell r="I4">
            <v>0</v>
          </cell>
        </row>
      </sheetData>
      <sheetData sheetId="8352">
        <row r="4">
          <cell r="I4">
            <v>0</v>
          </cell>
        </row>
      </sheetData>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ow r="4">
          <cell r="I4">
            <v>0</v>
          </cell>
        </row>
      </sheetData>
      <sheetData sheetId="8365">
        <row r="4">
          <cell r="I4">
            <v>0</v>
          </cell>
        </row>
      </sheetData>
      <sheetData sheetId="8366">
        <row r="4">
          <cell r="I4">
            <v>0</v>
          </cell>
        </row>
      </sheetData>
      <sheetData sheetId="8367">
        <row r="4">
          <cell r="I4">
            <v>0</v>
          </cell>
        </row>
      </sheetData>
      <sheetData sheetId="8368">
        <row r="4">
          <cell r="I4">
            <v>0</v>
          </cell>
        </row>
      </sheetData>
      <sheetData sheetId="8369">
        <row r="4">
          <cell r="I4">
            <v>0</v>
          </cell>
        </row>
      </sheetData>
      <sheetData sheetId="8370">
        <row r="4">
          <cell r="I4">
            <v>0</v>
          </cell>
        </row>
      </sheetData>
      <sheetData sheetId="8371">
        <row r="4">
          <cell r="I4">
            <v>0</v>
          </cell>
        </row>
      </sheetData>
      <sheetData sheetId="8372">
        <row r="4">
          <cell r="I4">
            <v>0</v>
          </cell>
        </row>
      </sheetData>
      <sheetData sheetId="8373">
        <row r="4">
          <cell r="I4">
            <v>0</v>
          </cell>
        </row>
      </sheetData>
      <sheetData sheetId="8374">
        <row r="4">
          <cell r="I4">
            <v>0</v>
          </cell>
        </row>
      </sheetData>
      <sheetData sheetId="8375">
        <row r="4">
          <cell r="I4">
            <v>0</v>
          </cell>
        </row>
      </sheetData>
      <sheetData sheetId="8376">
        <row r="4">
          <cell r="I4">
            <v>0</v>
          </cell>
        </row>
      </sheetData>
      <sheetData sheetId="8377">
        <row r="4">
          <cell r="I4">
            <v>0</v>
          </cell>
        </row>
      </sheetData>
      <sheetData sheetId="8378">
        <row r="4">
          <cell r="I4">
            <v>0</v>
          </cell>
        </row>
      </sheetData>
      <sheetData sheetId="8379">
        <row r="4">
          <cell r="I4">
            <v>0</v>
          </cell>
        </row>
      </sheetData>
      <sheetData sheetId="8380">
        <row r="4">
          <cell r="I4">
            <v>0</v>
          </cell>
        </row>
      </sheetData>
      <sheetData sheetId="8381">
        <row r="4">
          <cell r="I4">
            <v>0</v>
          </cell>
        </row>
      </sheetData>
      <sheetData sheetId="8382">
        <row r="4">
          <cell r="I4">
            <v>0</v>
          </cell>
        </row>
      </sheetData>
      <sheetData sheetId="8383">
        <row r="4">
          <cell r="I4">
            <v>0</v>
          </cell>
        </row>
      </sheetData>
      <sheetData sheetId="8384">
        <row r="4">
          <cell r="I4">
            <v>0</v>
          </cell>
        </row>
      </sheetData>
      <sheetData sheetId="8385">
        <row r="4">
          <cell r="I4">
            <v>0</v>
          </cell>
        </row>
      </sheetData>
      <sheetData sheetId="8386">
        <row r="4">
          <cell r="I4">
            <v>0</v>
          </cell>
        </row>
      </sheetData>
      <sheetData sheetId="8387">
        <row r="4">
          <cell r="I4">
            <v>0</v>
          </cell>
        </row>
      </sheetData>
      <sheetData sheetId="8388">
        <row r="4">
          <cell r="I4">
            <v>0</v>
          </cell>
        </row>
      </sheetData>
      <sheetData sheetId="8389">
        <row r="4">
          <cell r="I4">
            <v>0</v>
          </cell>
        </row>
      </sheetData>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ow r="4">
          <cell r="I4">
            <v>0</v>
          </cell>
        </row>
      </sheetData>
      <sheetData sheetId="8398">
        <row r="4">
          <cell r="I4">
            <v>0</v>
          </cell>
        </row>
      </sheetData>
      <sheetData sheetId="8399">
        <row r="4">
          <cell r="I4">
            <v>0</v>
          </cell>
        </row>
      </sheetData>
      <sheetData sheetId="8400">
        <row r="4">
          <cell r="I4">
            <v>0</v>
          </cell>
        </row>
      </sheetData>
      <sheetData sheetId="8401">
        <row r="4">
          <cell r="I4">
            <v>0</v>
          </cell>
        </row>
      </sheetData>
      <sheetData sheetId="8402">
        <row r="4">
          <cell r="I4">
            <v>0</v>
          </cell>
        </row>
      </sheetData>
      <sheetData sheetId="8403">
        <row r="4">
          <cell r="I4">
            <v>0</v>
          </cell>
        </row>
      </sheetData>
      <sheetData sheetId="8404">
        <row r="4">
          <cell r="I4">
            <v>0</v>
          </cell>
        </row>
      </sheetData>
      <sheetData sheetId="8405">
        <row r="4">
          <cell r="I4">
            <v>0</v>
          </cell>
        </row>
      </sheetData>
      <sheetData sheetId="8406">
        <row r="4">
          <cell r="I4">
            <v>0</v>
          </cell>
        </row>
      </sheetData>
      <sheetData sheetId="8407">
        <row r="4">
          <cell r="I4">
            <v>0</v>
          </cell>
        </row>
      </sheetData>
      <sheetData sheetId="8408">
        <row r="4">
          <cell r="I4">
            <v>0</v>
          </cell>
        </row>
      </sheetData>
      <sheetData sheetId="8409">
        <row r="4">
          <cell r="I4">
            <v>0</v>
          </cell>
        </row>
      </sheetData>
      <sheetData sheetId="8410">
        <row r="4">
          <cell r="I4">
            <v>0</v>
          </cell>
        </row>
      </sheetData>
      <sheetData sheetId="8411">
        <row r="4">
          <cell r="I4">
            <v>0</v>
          </cell>
        </row>
      </sheetData>
      <sheetData sheetId="8412">
        <row r="4">
          <cell r="I4">
            <v>0</v>
          </cell>
        </row>
      </sheetData>
      <sheetData sheetId="8413">
        <row r="4">
          <cell r="I4">
            <v>0</v>
          </cell>
        </row>
      </sheetData>
      <sheetData sheetId="8414">
        <row r="4">
          <cell r="I4">
            <v>0</v>
          </cell>
        </row>
      </sheetData>
      <sheetData sheetId="8415">
        <row r="4">
          <cell r="I4">
            <v>0</v>
          </cell>
        </row>
      </sheetData>
      <sheetData sheetId="8416">
        <row r="4">
          <cell r="I4">
            <v>0</v>
          </cell>
        </row>
      </sheetData>
      <sheetData sheetId="8417">
        <row r="4">
          <cell r="I4">
            <v>0</v>
          </cell>
        </row>
      </sheetData>
      <sheetData sheetId="8418">
        <row r="4">
          <cell r="I4">
            <v>0</v>
          </cell>
        </row>
      </sheetData>
      <sheetData sheetId="8419">
        <row r="4">
          <cell r="I4">
            <v>0</v>
          </cell>
        </row>
      </sheetData>
      <sheetData sheetId="8420">
        <row r="4">
          <cell r="I4">
            <v>0</v>
          </cell>
        </row>
      </sheetData>
      <sheetData sheetId="8421">
        <row r="4">
          <cell r="I4">
            <v>0</v>
          </cell>
        </row>
      </sheetData>
      <sheetData sheetId="8422">
        <row r="4">
          <cell r="I4">
            <v>0</v>
          </cell>
        </row>
      </sheetData>
      <sheetData sheetId="8423">
        <row r="4">
          <cell r="I4">
            <v>0</v>
          </cell>
        </row>
      </sheetData>
      <sheetData sheetId="8424">
        <row r="4">
          <cell r="I4">
            <v>0</v>
          </cell>
        </row>
      </sheetData>
      <sheetData sheetId="8425">
        <row r="4">
          <cell r="I4">
            <v>0</v>
          </cell>
        </row>
      </sheetData>
      <sheetData sheetId="8426">
        <row r="4">
          <cell r="I4">
            <v>0</v>
          </cell>
        </row>
      </sheetData>
      <sheetData sheetId="8427">
        <row r="4">
          <cell r="I4">
            <v>0</v>
          </cell>
        </row>
      </sheetData>
      <sheetData sheetId="8428">
        <row r="4">
          <cell r="I4">
            <v>0</v>
          </cell>
        </row>
      </sheetData>
      <sheetData sheetId="8429">
        <row r="4">
          <cell r="I4">
            <v>0</v>
          </cell>
        </row>
      </sheetData>
      <sheetData sheetId="8430">
        <row r="4">
          <cell r="I4">
            <v>0</v>
          </cell>
        </row>
      </sheetData>
      <sheetData sheetId="8431">
        <row r="4">
          <cell r="I4">
            <v>0</v>
          </cell>
        </row>
      </sheetData>
      <sheetData sheetId="8432">
        <row r="4">
          <cell r="I4">
            <v>0</v>
          </cell>
        </row>
      </sheetData>
      <sheetData sheetId="8433">
        <row r="4">
          <cell r="I4">
            <v>0</v>
          </cell>
        </row>
      </sheetData>
      <sheetData sheetId="8434">
        <row r="4">
          <cell r="I4">
            <v>0</v>
          </cell>
        </row>
      </sheetData>
      <sheetData sheetId="8435">
        <row r="4">
          <cell r="I4">
            <v>0</v>
          </cell>
        </row>
      </sheetData>
      <sheetData sheetId="8436">
        <row r="4">
          <cell r="I4">
            <v>0</v>
          </cell>
        </row>
      </sheetData>
      <sheetData sheetId="8437">
        <row r="4">
          <cell r="I4">
            <v>0</v>
          </cell>
        </row>
      </sheetData>
      <sheetData sheetId="8438">
        <row r="4">
          <cell r="I4">
            <v>0</v>
          </cell>
        </row>
      </sheetData>
      <sheetData sheetId="8439">
        <row r="4">
          <cell r="I4">
            <v>0</v>
          </cell>
        </row>
      </sheetData>
      <sheetData sheetId="8440">
        <row r="4">
          <cell r="I4">
            <v>0</v>
          </cell>
        </row>
      </sheetData>
      <sheetData sheetId="8441">
        <row r="4">
          <cell r="I4">
            <v>0</v>
          </cell>
        </row>
      </sheetData>
      <sheetData sheetId="8442">
        <row r="4">
          <cell r="I4">
            <v>0</v>
          </cell>
        </row>
      </sheetData>
      <sheetData sheetId="8443">
        <row r="4">
          <cell r="I4">
            <v>0</v>
          </cell>
        </row>
      </sheetData>
      <sheetData sheetId="8444">
        <row r="4">
          <cell r="I4">
            <v>0</v>
          </cell>
        </row>
      </sheetData>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ow r="4">
          <cell r="I4">
            <v>0</v>
          </cell>
        </row>
      </sheetData>
      <sheetData sheetId="8497">
        <row r="4">
          <cell r="I4">
            <v>0</v>
          </cell>
        </row>
      </sheetData>
      <sheetData sheetId="8498">
        <row r="4">
          <cell r="I4">
            <v>0</v>
          </cell>
        </row>
      </sheetData>
      <sheetData sheetId="8499">
        <row r="4">
          <cell r="I4">
            <v>0</v>
          </cell>
        </row>
      </sheetData>
      <sheetData sheetId="8500">
        <row r="4">
          <cell r="I4">
            <v>0</v>
          </cell>
        </row>
      </sheetData>
      <sheetData sheetId="8501">
        <row r="4">
          <cell r="I4">
            <v>0</v>
          </cell>
        </row>
      </sheetData>
      <sheetData sheetId="8502">
        <row r="4">
          <cell r="I4">
            <v>0</v>
          </cell>
        </row>
      </sheetData>
      <sheetData sheetId="8503">
        <row r="4">
          <cell r="I4">
            <v>0</v>
          </cell>
        </row>
      </sheetData>
      <sheetData sheetId="8504">
        <row r="4">
          <cell r="I4">
            <v>0</v>
          </cell>
        </row>
      </sheetData>
      <sheetData sheetId="8505">
        <row r="4">
          <cell r="I4">
            <v>0</v>
          </cell>
        </row>
      </sheetData>
      <sheetData sheetId="8506">
        <row r="4">
          <cell r="I4">
            <v>0</v>
          </cell>
        </row>
      </sheetData>
      <sheetData sheetId="8507">
        <row r="4">
          <cell r="I4">
            <v>0</v>
          </cell>
        </row>
      </sheetData>
      <sheetData sheetId="8508">
        <row r="4">
          <cell r="I4">
            <v>0</v>
          </cell>
        </row>
      </sheetData>
      <sheetData sheetId="8509">
        <row r="4">
          <cell r="I4">
            <v>0</v>
          </cell>
        </row>
      </sheetData>
      <sheetData sheetId="8510">
        <row r="4">
          <cell r="I4">
            <v>0</v>
          </cell>
        </row>
      </sheetData>
      <sheetData sheetId="8511">
        <row r="4">
          <cell r="I4">
            <v>0</v>
          </cell>
        </row>
      </sheetData>
      <sheetData sheetId="8512" refreshError="1"/>
      <sheetData sheetId="8513" refreshError="1"/>
      <sheetData sheetId="8514" refreshError="1"/>
      <sheetData sheetId="8515" refreshError="1"/>
      <sheetData sheetId="8516">
        <row r="4">
          <cell r="I4">
            <v>0</v>
          </cell>
        </row>
      </sheetData>
      <sheetData sheetId="8517">
        <row r="4">
          <cell r="I4">
            <v>0</v>
          </cell>
        </row>
      </sheetData>
      <sheetData sheetId="8518">
        <row r="4">
          <cell r="I4">
            <v>0</v>
          </cell>
        </row>
      </sheetData>
      <sheetData sheetId="8519">
        <row r="4">
          <cell r="I4">
            <v>0</v>
          </cell>
        </row>
      </sheetData>
      <sheetData sheetId="8520">
        <row r="4">
          <cell r="I4">
            <v>0</v>
          </cell>
        </row>
      </sheetData>
      <sheetData sheetId="8521">
        <row r="4">
          <cell r="I4">
            <v>0</v>
          </cell>
        </row>
      </sheetData>
      <sheetData sheetId="8522">
        <row r="4">
          <cell r="I4">
            <v>0</v>
          </cell>
        </row>
      </sheetData>
      <sheetData sheetId="8523">
        <row r="4">
          <cell r="I4">
            <v>0</v>
          </cell>
        </row>
      </sheetData>
      <sheetData sheetId="8524">
        <row r="4">
          <cell r="I4">
            <v>0</v>
          </cell>
        </row>
      </sheetData>
      <sheetData sheetId="8525">
        <row r="4">
          <cell r="I4">
            <v>0</v>
          </cell>
        </row>
      </sheetData>
      <sheetData sheetId="8526">
        <row r="4">
          <cell r="I4">
            <v>0</v>
          </cell>
        </row>
      </sheetData>
      <sheetData sheetId="8527">
        <row r="4">
          <cell r="I4">
            <v>0</v>
          </cell>
        </row>
      </sheetData>
      <sheetData sheetId="8528">
        <row r="4">
          <cell r="I4">
            <v>0</v>
          </cell>
        </row>
      </sheetData>
      <sheetData sheetId="8529" refreshError="1"/>
      <sheetData sheetId="8530" refreshError="1"/>
      <sheetData sheetId="8531" refreshError="1"/>
      <sheetData sheetId="8532" refreshError="1"/>
      <sheetData sheetId="8533">
        <row r="4">
          <cell r="I4">
            <v>0</v>
          </cell>
        </row>
      </sheetData>
      <sheetData sheetId="8534">
        <row r="4">
          <cell r="I4">
            <v>0</v>
          </cell>
        </row>
      </sheetData>
      <sheetData sheetId="8535">
        <row r="4">
          <cell r="I4">
            <v>0</v>
          </cell>
        </row>
      </sheetData>
      <sheetData sheetId="8536">
        <row r="4">
          <cell r="I4">
            <v>0</v>
          </cell>
        </row>
      </sheetData>
      <sheetData sheetId="8537">
        <row r="4">
          <cell r="I4">
            <v>0</v>
          </cell>
        </row>
      </sheetData>
      <sheetData sheetId="8538">
        <row r="4">
          <cell r="I4">
            <v>0</v>
          </cell>
        </row>
      </sheetData>
      <sheetData sheetId="8539">
        <row r="4">
          <cell r="I4">
            <v>0</v>
          </cell>
        </row>
      </sheetData>
      <sheetData sheetId="8540">
        <row r="4">
          <cell r="I4">
            <v>0</v>
          </cell>
        </row>
      </sheetData>
      <sheetData sheetId="8541">
        <row r="4">
          <cell r="I4">
            <v>0</v>
          </cell>
        </row>
      </sheetData>
      <sheetData sheetId="8542">
        <row r="4">
          <cell r="I4">
            <v>0</v>
          </cell>
        </row>
      </sheetData>
      <sheetData sheetId="8543">
        <row r="4">
          <cell r="I4">
            <v>0</v>
          </cell>
        </row>
      </sheetData>
      <sheetData sheetId="8544">
        <row r="4">
          <cell r="I4">
            <v>0</v>
          </cell>
        </row>
      </sheetData>
      <sheetData sheetId="8545" refreshError="1"/>
      <sheetData sheetId="8546" refreshError="1"/>
      <sheetData sheetId="8547" refreshError="1"/>
      <sheetData sheetId="8548" refreshError="1"/>
      <sheetData sheetId="8549" refreshError="1"/>
      <sheetData sheetId="8550" refreshError="1"/>
      <sheetData sheetId="8551">
        <row r="4">
          <cell r="I4">
            <v>0</v>
          </cell>
        </row>
      </sheetData>
      <sheetData sheetId="8552">
        <row r="4">
          <cell r="I4">
            <v>0</v>
          </cell>
        </row>
      </sheetData>
      <sheetData sheetId="8553">
        <row r="4">
          <cell r="I4">
            <v>0</v>
          </cell>
        </row>
      </sheetData>
      <sheetData sheetId="8554">
        <row r="4">
          <cell r="I4">
            <v>0</v>
          </cell>
        </row>
      </sheetData>
      <sheetData sheetId="8555">
        <row r="4">
          <cell r="I4">
            <v>0</v>
          </cell>
        </row>
      </sheetData>
      <sheetData sheetId="8556">
        <row r="4">
          <cell r="I4">
            <v>0</v>
          </cell>
        </row>
      </sheetData>
      <sheetData sheetId="8557">
        <row r="4">
          <cell r="I4">
            <v>0</v>
          </cell>
        </row>
      </sheetData>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ow r="4">
          <cell r="I4">
            <v>0</v>
          </cell>
        </row>
      </sheetData>
      <sheetData sheetId="8593">
        <row r="4">
          <cell r="I4">
            <v>0</v>
          </cell>
        </row>
      </sheetData>
      <sheetData sheetId="8594" refreshError="1"/>
      <sheetData sheetId="8595" refreshError="1"/>
      <sheetData sheetId="8596" refreshError="1"/>
      <sheetData sheetId="8597" refreshError="1"/>
      <sheetData sheetId="8598" refreshError="1"/>
      <sheetData sheetId="8599" refreshError="1"/>
      <sheetData sheetId="8600" refreshError="1"/>
      <sheetData sheetId="8601">
        <row r="4">
          <cell r="I4">
            <v>0</v>
          </cell>
        </row>
      </sheetData>
      <sheetData sheetId="8602">
        <row r="4">
          <cell r="I4">
            <v>0</v>
          </cell>
        </row>
      </sheetData>
      <sheetData sheetId="8603">
        <row r="4">
          <cell r="I4">
            <v>0</v>
          </cell>
        </row>
      </sheetData>
      <sheetData sheetId="8604">
        <row r="4">
          <cell r="I4">
            <v>0</v>
          </cell>
        </row>
      </sheetData>
      <sheetData sheetId="8605">
        <row r="4">
          <cell r="I4">
            <v>0</v>
          </cell>
        </row>
      </sheetData>
      <sheetData sheetId="8606">
        <row r="4">
          <cell r="I4">
            <v>0</v>
          </cell>
        </row>
      </sheetData>
      <sheetData sheetId="8607">
        <row r="4">
          <cell r="I4">
            <v>0</v>
          </cell>
        </row>
      </sheetData>
      <sheetData sheetId="8608">
        <row r="4">
          <cell r="I4">
            <v>0</v>
          </cell>
        </row>
      </sheetData>
      <sheetData sheetId="8609">
        <row r="4">
          <cell r="I4">
            <v>0</v>
          </cell>
        </row>
      </sheetData>
      <sheetData sheetId="8610">
        <row r="4">
          <cell r="I4">
            <v>0</v>
          </cell>
        </row>
      </sheetData>
      <sheetData sheetId="8611">
        <row r="4">
          <cell r="I4">
            <v>0</v>
          </cell>
        </row>
      </sheetData>
      <sheetData sheetId="8612">
        <row r="4">
          <cell r="I4">
            <v>0</v>
          </cell>
        </row>
      </sheetData>
      <sheetData sheetId="8613">
        <row r="4">
          <cell r="I4">
            <v>0</v>
          </cell>
        </row>
      </sheetData>
      <sheetData sheetId="8614">
        <row r="4">
          <cell r="I4">
            <v>0</v>
          </cell>
        </row>
      </sheetData>
      <sheetData sheetId="8615">
        <row r="4">
          <cell r="I4">
            <v>0</v>
          </cell>
        </row>
      </sheetData>
      <sheetData sheetId="8616">
        <row r="4">
          <cell r="I4">
            <v>0</v>
          </cell>
        </row>
      </sheetData>
      <sheetData sheetId="8617">
        <row r="4">
          <cell r="I4">
            <v>0</v>
          </cell>
        </row>
      </sheetData>
      <sheetData sheetId="8618">
        <row r="4">
          <cell r="I4">
            <v>0</v>
          </cell>
        </row>
      </sheetData>
      <sheetData sheetId="8619">
        <row r="4">
          <cell r="I4">
            <v>0</v>
          </cell>
        </row>
      </sheetData>
      <sheetData sheetId="8620">
        <row r="4">
          <cell r="I4">
            <v>0</v>
          </cell>
        </row>
      </sheetData>
      <sheetData sheetId="8621">
        <row r="4">
          <cell r="I4">
            <v>0</v>
          </cell>
        </row>
      </sheetData>
      <sheetData sheetId="8622">
        <row r="4">
          <cell r="I4">
            <v>0</v>
          </cell>
        </row>
      </sheetData>
      <sheetData sheetId="8623">
        <row r="4">
          <cell r="I4">
            <v>0</v>
          </cell>
        </row>
      </sheetData>
      <sheetData sheetId="8624">
        <row r="4">
          <cell r="I4">
            <v>0</v>
          </cell>
        </row>
      </sheetData>
      <sheetData sheetId="8625">
        <row r="4">
          <cell r="I4">
            <v>0</v>
          </cell>
        </row>
      </sheetData>
      <sheetData sheetId="8626">
        <row r="4">
          <cell r="I4">
            <v>0</v>
          </cell>
        </row>
      </sheetData>
      <sheetData sheetId="8627">
        <row r="4">
          <cell r="I4">
            <v>0</v>
          </cell>
        </row>
      </sheetData>
      <sheetData sheetId="8628">
        <row r="4">
          <cell r="I4">
            <v>0</v>
          </cell>
        </row>
      </sheetData>
      <sheetData sheetId="8629">
        <row r="4">
          <cell r="I4">
            <v>0</v>
          </cell>
        </row>
      </sheetData>
      <sheetData sheetId="8630">
        <row r="4">
          <cell r="I4">
            <v>0</v>
          </cell>
        </row>
      </sheetData>
      <sheetData sheetId="8631">
        <row r="4">
          <cell r="I4">
            <v>0</v>
          </cell>
        </row>
      </sheetData>
      <sheetData sheetId="8632">
        <row r="4">
          <cell r="I4">
            <v>0</v>
          </cell>
        </row>
      </sheetData>
      <sheetData sheetId="8633">
        <row r="4">
          <cell r="I4">
            <v>0</v>
          </cell>
        </row>
      </sheetData>
      <sheetData sheetId="8634">
        <row r="4">
          <cell r="I4">
            <v>0</v>
          </cell>
        </row>
      </sheetData>
      <sheetData sheetId="8635">
        <row r="4">
          <cell r="I4">
            <v>0</v>
          </cell>
        </row>
      </sheetData>
      <sheetData sheetId="8636">
        <row r="4">
          <cell r="I4">
            <v>0</v>
          </cell>
        </row>
      </sheetData>
      <sheetData sheetId="8637">
        <row r="4">
          <cell r="I4">
            <v>0</v>
          </cell>
        </row>
      </sheetData>
      <sheetData sheetId="8638">
        <row r="4">
          <cell r="I4">
            <v>0</v>
          </cell>
        </row>
      </sheetData>
      <sheetData sheetId="8639">
        <row r="4">
          <cell r="I4">
            <v>0</v>
          </cell>
        </row>
      </sheetData>
      <sheetData sheetId="8640">
        <row r="4">
          <cell r="I4">
            <v>0</v>
          </cell>
        </row>
      </sheetData>
      <sheetData sheetId="8641">
        <row r="4">
          <cell r="I4">
            <v>0</v>
          </cell>
        </row>
      </sheetData>
      <sheetData sheetId="8642">
        <row r="4">
          <cell r="I4">
            <v>0</v>
          </cell>
        </row>
      </sheetData>
      <sheetData sheetId="8643">
        <row r="4">
          <cell r="I4">
            <v>0</v>
          </cell>
        </row>
      </sheetData>
      <sheetData sheetId="8644">
        <row r="4">
          <cell r="I4">
            <v>0</v>
          </cell>
        </row>
      </sheetData>
      <sheetData sheetId="8645">
        <row r="4">
          <cell r="I4">
            <v>0</v>
          </cell>
        </row>
      </sheetData>
      <sheetData sheetId="8646">
        <row r="4">
          <cell r="I4">
            <v>0</v>
          </cell>
        </row>
      </sheetData>
      <sheetData sheetId="8647">
        <row r="4">
          <cell r="I4">
            <v>0</v>
          </cell>
        </row>
      </sheetData>
      <sheetData sheetId="8648">
        <row r="4">
          <cell r="I4">
            <v>0</v>
          </cell>
        </row>
      </sheetData>
      <sheetData sheetId="8649">
        <row r="4">
          <cell r="I4">
            <v>0</v>
          </cell>
        </row>
      </sheetData>
      <sheetData sheetId="8650">
        <row r="4">
          <cell r="I4">
            <v>0</v>
          </cell>
        </row>
      </sheetData>
      <sheetData sheetId="8651">
        <row r="4">
          <cell r="I4">
            <v>0</v>
          </cell>
        </row>
      </sheetData>
      <sheetData sheetId="8652">
        <row r="4">
          <cell r="I4">
            <v>0</v>
          </cell>
        </row>
      </sheetData>
      <sheetData sheetId="8653">
        <row r="4">
          <cell r="I4">
            <v>0</v>
          </cell>
        </row>
      </sheetData>
      <sheetData sheetId="8654">
        <row r="4">
          <cell r="I4">
            <v>0</v>
          </cell>
        </row>
      </sheetData>
      <sheetData sheetId="8655">
        <row r="4">
          <cell r="I4">
            <v>0</v>
          </cell>
        </row>
      </sheetData>
      <sheetData sheetId="8656">
        <row r="4">
          <cell r="I4">
            <v>0</v>
          </cell>
        </row>
      </sheetData>
      <sheetData sheetId="8657">
        <row r="4">
          <cell r="I4">
            <v>0</v>
          </cell>
        </row>
      </sheetData>
      <sheetData sheetId="8658">
        <row r="4">
          <cell r="I4">
            <v>0</v>
          </cell>
        </row>
      </sheetData>
      <sheetData sheetId="8659">
        <row r="4">
          <cell r="I4">
            <v>0</v>
          </cell>
        </row>
      </sheetData>
      <sheetData sheetId="8660">
        <row r="4">
          <cell r="I4">
            <v>0</v>
          </cell>
        </row>
      </sheetData>
      <sheetData sheetId="8661">
        <row r="4">
          <cell r="I4">
            <v>0</v>
          </cell>
        </row>
      </sheetData>
      <sheetData sheetId="8662">
        <row r="4">
          <cell r="I4">
            <v>0</v>
          </cell>
        </row>
      </sheetData>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refreshError="1"/>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refreshError="1"/>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refreshError="1"/>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refreshError="1"/>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row r="4">
          <cell r="I4">
            <v>0</v>
          </cell>
        </row>
      </sheetData>
      <sheetData sheetId="9297">
        <row r="4">
          <cell r="I4">
            <v>0</v>
          </cell>
        </row>
      </sheetData>
      <sheetData sheetId="9298"/>
      <sheetData sheetId="9299"/>
      <sheetData sheetId="9300"/>
      <sheetData sheetId="9301"/>
      <sheetData sheetId="9302"/>
      <sheetData sheetId="9303"/>
      <sheetData sheetId="9304"/>
      <sheetData sheetId="9305"/>
      <sheetData sheetId="9306" refreshError="1"/>
      <sheetData sheetId="9307"/>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ow r="4">
          <cell r="I4">
            <v>0</v>
          </cell>
        </row>
      </sheetData>
      <sheetData sheetId="9322">
        <row r="4">
          <cell r="I4">
            <v>0</v>
          </cell>
        </row>
      </sheetData>
      <sheetData sheetId="9323">
        <row r="4">
          <cell r="I4">
            <v>0</v>
          </cell>
        </row>
      </sheetData>
      <sheetData sheetId="9324">
        <row r="4">
          <cell r="I4">
            <v>0</v>
          </cell>
        </row>
      </sheetData>
      <sheetData sheetId="9325" refreshError="1"/>
      <sheetData sheetId="9326">
        <row r="4">
          <cell r="I4">
            <v>0</v>
          </cell>
        </row>
      </sheetData>
      <sheetData sheetId="9327">
        <row r="4">
          <cell r="I4">
            <v>0</v>
          </cell>
        </row>
      </sheetData>
      <sheetData sheetId="9328">
        <row r="4">
          <cell r="I4">
            <v>0</v>
          </cell>
        </row>
      </sheetData>
      <sheetData sheetId="9329">
        <row r="4">
          <cell r="I4">
            <v>0</v>
          </cell>
        </row>
      </sheetData>
      <sheetData sheetId="9330" refreshError="1"/>
      <sheetData sheetId="9331">
        <row r="4">
          <cell r="I4">
            <v>0</v>
          </cell>
        </row>
      </sheetData>
      <sheetData sheetId="9332">
        <row r="4">
          <cell r="I4">
            <v>0</v>
          </cell>
        </row>
      </sheetData>
      <sheetData sheetId="9333">
        <row r="4">
          <cell r="I4">
            <v>0</v>
          </cell>
        </row>
      </sheetData>
      <sheetData sheetId="9334"/>
      <sheetData sheetId="9335"/>
      <sheetData sheetId="9336">
        <row r="4">
          <cell r="I4">
            <v>0</v>
          </cell>
        </row>
      </sheetData>
      <sheetData sheetId="9337">
        <row r="4">
          <cell r="I4">
            <v>0</v>
          </cell>
        </row>
      </sheetData>
      <sheetData sheetId="9338">
        <row r="4">
          <cell r="I4">
            <v>0</v>
          </cell>
        </row>
      </sheetData>
      <sheetData sheetId="9339">
        <row r="4">
          <cell r="I4">
            <v>0</v>
          </cell>
        </row>
      </sheetData>
      <sheetData sheetId="9340">
        <row r="4">
          <cell r="I4">
            <v>0</v>
          </cell>
        </row>
      </sheetData>
      <sheetData sheetId="9341">
        <row r="4">
          <cell r="M4">
            <v>100</v>
          </cell>
        </row>
      </sheetData>
      <sheetData sheetId="9342">
        <row r="4">
          <cell r="I4">
            <v>0</v>
          </cell>
        </row>
      </sheetData>
      <sheetData sheetId="9343">
        <row r="4">
          <cell r="I4">
            <v>0</v>
          </cell>
        </row>
      </sheetData>
      <sheetData sheetId="9344">
        <row r="4">
          <cell r="I4">
            <v>0</v>
          </cell>
        </row>
      </sheetData>
      <sheetData sheetId="9345"/>
      <sheetData sheetId="9346" refreshError="1"/>
      <sheetData sheetId="9347"/>
      <sheetData sheetId="9348"/>
      <sheetData sheetId="9349"/>
      <sheetData sheetId="9350"/>
      <sheetData sheetId="9351"/>
      <sheetData sheetId="9352"/>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sheetData sheetId="9388"/>
      <sheetData sheetId="9389"/>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ow r="4">
          <cell r="I4">
            <v>0</v>
          </cell>
        </row>
      </sheetData>
      <sheetData sheetId="9604">
        <row r="4">
          <cell r="I4">
            <v>0</v>
          </cell>
        </row>
      </sheetData>
      <sheetData sheetId="9605">
        <row r="4">
          <cell r="I4">
            <v>0</v>
          </cell>
        </row>
      </sheetData>
      <sheetData sheetId="9606">
        <row r="4">
          <cell r="I4">
            <v>0</v>
          </cell>
        </row>
      </sheetData>
      <sheetData sheetId="9607">
        <row r="4">
          <cell r="I4">
            <v>0</v>
          </cell>
        </row>
      </sheetData>
      <sheetData sheetId="9608">
        <row r="4">
          <cell r="I4">
            <v>0</v>
          </cell>
        </row>
      </sheetData>
      <sheetData sheetId="9609">
        <row r="4">
          <cell r="I4">
            <v>0</v>
          </cell>
        </row>
      </sheetData>
      <sheetData sheetId="9610">
        <row r="4">
          <cell r="I4">
            <v>0</v>
          </cell>
        </row>
      </sheetData>
      <sheetData sheetId="9611">
        <row r="4">
          <cell r="I4">
            <v>0</v>
          </cell>
        </row>
      </sheetData>
      <sheetData sheetId="9612">
        <row r="4">
          <cell r="I4">
            <v>0</v>
          </cell>
        </row>
      </sheetData>
      <sheetData sheetId="9613">
        <row r="4">
          <cell r="I4">
            <v>0</v>
          </cell>
        </row>
      </sheetData>
      <sheetData sheetId="9614">
        <row r="4">
          <cell r="I4">
            <v>0</v>
          </cell>
        </row>
      </sheetData>
      <sheetData sheetId="9615">
        <row r="4">
          <cell r="I4">
            <v>0</v>
          </cell>
        </row>
      </sheetData>
      <sheetData sheetId="9616">
        <row r="4">
          <cell r="I4">
            <v>0</v>
          </cell>
        </row>
      </sheetData>
      <sheetData sheetId="9617">
        <row r="4">
          <cell r="I4">
            <v>0</v>
          </cell>
        </row>
      </sheetData>
      <sheetData sheetId="9618">
        <row r="4">
          <cell r="I4">
            <v>0</v>
          </cell>
        </row>
      </sheetData>
      <sheetData sheetId="9619">
        <row r="4">
          <cell r="I4">
            <v>0</v>
          </cell>
        </row>
      </sheetData>
      <sheetData sheetId="9620">
        <row r="4">
          <cell r="I4">
            <v>0</v>
          </cell>
        </row>
      </sheetData>
      <sheetData sheetId="9621">
        <row r="4">
          <cell r="I4">
            <v>0</v>
          </cell>
        </row>
      </sheetData>
      <sheetData sheetId="9622">
        <row r="4">
          <cell r="I4">
            <v>0</v>
          </cell>
        </row>
      </sheetData>
      <sheetData sheetId="9623">
        <row r="4">
          <cell r="I4">
            <v>0</v>
          </cell>
        </row>
      </sheetData>
      <sheetData sheetId="9624">
        <row r="4">
          <cell r="I4">
            <v>0</v>
          </cell>
        </row>
      </sheetData>
      <sheetData sheetId="9625">
        <row r="4">
          <cell r="I4">
            <v>0</v>
          </cell>
        </row>
      </sheetData>
      <sheetData sheetId="9626">
        <row r="4">
          <cell r="I4">
            <v>0</v>
          </cell>
        </row>
      </sheetData>
      <sheetData sheetId="9627">
        <row r="4">
          <cell r="I4">
            <v>0</v>
          </cell>
        </row>
      </sheetData>
      <sheetData sheetId="9628">
        <row r="4">
          <cell r="I4">
            <v>0</v>
          </cell>
        </row>
      </sheetData>
      <sheetData sheetId="9629">
        <row r="4">
          <cell r="I4">
            <v>0</v>
          </cell>
        </row>
      </sheetData>
      <sheetData sheetId="9630">
        <row r="4">
          <cell r="I4">
            <v>0</v>
          </cell>
        </row>
      </sheetData>
      <sheetData sheetId="9631">
        <row r="4">
          <cell r="I4">
            <v>0</v>
          </cell>
        </row>
      </sheetData>
      <sheetData sheetId="9632">
        <row r="4">
          <cell r="I4">
            <v>0</v>
          </cell>
        </row>
      </sheetData>
      <sheetData sheetId="9633">
        <row r="4">
          <cell r="I4">
            <v>0</v>
          </cell>
        </row>
      </sheetData>
      <sheetData sheetId="9634">
        <row r="4">
          <cell r="I4">
            <v>0</v>
          </cell>
        </row>
      </sheetData>
      <sheetData sheetId="9635">
        <row r="4">
          <cell r="I4">
            <v>0</v>
          </cell>
        </row>
      </sheetData>
      <sheetData sheetId="9636">
        <row r="4">
          <cell r="I4">
            <v>0</v>
          </cell>
        </row>
      </sheetData>
      <sheetData sheetId="9637">
        <row r="4">
          <cell r="I4">
            <v>0</v>
          </cell>
        </row>
      </sheetData>
      <sheetData sheetId="9638">
        <row r="4">
          <cell r="I4">
            <v>0</v>
          </cell>
        </row>
      </sheetData>
      <sheetData sheetId="9639">
        <row r="4">
          <cell r="I4">
            <v>0</v>
          </cell>
        </row>
      </sheetData>
      <sheetData sheetId="9640">
        <row r="4">
          <cell r="I4">
            <v>0</v>
          </cell>
        </row>
      </sheetData>
      <sheetData sheetId="9641">
        <row r="4">
          <cell r="I4">
            <v>0</v>
          </cell>
        </row>
      </sheetData>
      <sheetData sheetId="9642">
        <row r="4">
          <cell r="I4">
            <v>0</v>
          </cell>
        </row>
      </sheetData>
      <sheetData sheetId="9643">
        <row r="4">
          <cell r="I4">
            <v>0</v>
          </cell>
        </row>
      </sheetData>
      <sheetData sheetId="9644">
        <row r="4">
          <cell r="I4">
            <v>0</v>
          </cell>
        </row>
      </sheetData>
      <sheetData sheetId="9645">
        <row r="4">
          <cell r="I4">
            <v>0</v>
          </cell>
        </row>
      </sheetData>
      <sheetData sheetId="9646">
        <row r="4">
          <cell r="I4">
            <v>0</v>
          </cell>
        </row>
      </sheetData>
      <sheetData sheetId="9647">
        <row r="4">
          <cell r="I4">
            <v>0</v>
          </cell>
        </row>
      </sheetData>
      <sheetData sheetId="9648">
        <row r="4">
          <cell r="I4">
            <v>0</v>
          </cell>
        </row>
      </sheetData>
      <sheetData sheetId="9649">
        <row r="4">
          <cell r="I4">
            <v>0</v>
          </cell>
        </row>
      </sheetData>
      <sheetData sheetId="9650">
        <row r="4">
          <cell r="I4">
            <v>0</v>
          </cell>
        </row>
      </sheetData>
      <sheetData sheetId="9651">
        <row r="4">
          <cell r="I4">
            <v>0</v>
          </cell>
        </row>
      </sheetData>
      <sheetData sheetId="9652">
        <row r="4">
          <cell r="I4">
            <v>0</v>
          </cell>
        </row>
      </sheetData>
      <sheetData sheetId="9653">
        <row r="4">
          <cell r="I4">
            <v>0</v>
          </cell>
        </row>
      </sheetData>
      <sheetData sheetId="9654">
        <row r="4">
          <cell r="I4">
            <v>0</v>
          </cell>
        </row>
      </sheetData>
      <sheetData sheetId="9655">
        <row r="4">
          <cell r="I4">
            <v>0</v>
          </cell>
        </row>
      </sheetData>
      <sheetData sheetId="9656">
        <row r="4">
          <cell r="I4">
            <v>0</v>
          </cell>
        </row>
      </sheetData>
      <sheetData sheetId="9657">
        <row r="4">
          <cell r="I4">
            <v>0</v>
          </cell>
        </row>
      </sheetData>
      <sheetData sheetId="9658">
        <row r="4">
          <cell r="I4">
            <v>0</v>
          </cell>
        </row>
      </sheetData>
      <sheetData sheetId="9659">
        <row r="4">
          <cell r="I4">
            <v>0</v>
          </cell>
        </row>
      </sheetData>
      <sheetData sheetId="9660">
        <row r="4">
          <cell r="I4">
            <v>0</v>
          </cell>
        </row>
      </sheetData>
      <sheetData sheetId="9661">
        <row r="4">
          <cell r="I4">
            <v>0</v>
          </cell>
        </row>
      </sheetData>
      <sheetData sheetId="9662">
        <row r="4">
          <cell r="I4">
            <v>0</v>
          </cell>
        </row>
      </sheetData>
      <sheetData sheetId="9663">
        <row r="4">
          <cell r="I4">
            <v>0</v>
          </cell>
        </row>
      </sheetData>
      <sheetData sheetId="9664">
        <row r="4">
          <cell r="I4">
            <v>0</v>
          </cell>
        </row>
      </sheetData>
      <sheetData sheetId="9665">
        <row r="4">
          <cell r="I4">
            <v>0</v>
          </cell>
        </row>
      </sheetData>
      <sheetData sheetId="9666">
        <row r="4">
          <cell r="I4">
            <v>0</v>
          </cell>
        </row>
      </sheetData>
      <sheetData sheetId="9667">
        <row r="4">
          <cell r="I4">
            <v>0</v>
          </cell>
        </row>
      </sheetData>
      <sheetData sheetId="9668">
        <row r="4">
          <cell r="I4">
            <v>0</v>
          </cell>
        </row>
      </sheetData>
      <sheetData sheetId="9669">
        <row r="4">
          <cell r="I4">
            <v>0</v>
          </cell>
        </row>
      </sheetData>
      <sheetData sheetId="9670">
        <row r="4">
          <cell r="I4">
            <v>0</v>
          </cell>
        </row>
      </sheetData>
      <sheetData sheetId="9671">
        <row r="4">
          <cell r="I4">
            <v>0</v>
          </cell>
        </row>
      </sheetData>
      <sheetData sheetId="9672">
        <row r="4">
          <cell r="I4">
            <v>0</v>
          </cell>
        </row>
      </sheetData>
      <sheetData sheetId="9673">
        <row r="4">
          <cell r="I4">
            <v>0</v>
          </cell>
        </row>
      </sheetData>
      <sheetData sheetId="9674">
        <row r="4">
          <cell r="I4">
            <v>0</v>
          </cell>
        </row>
      </sheetData>
      <sheetData sheetId="9675">
        <row r="4">
          <cell r="I4">
            <v>0</v>
          </cell>
        </row>
      </sheetData>
      <sheetData sheetId="9676">
        <row r="4">
          <cell r="I4">
            <v>0</v>
          </cell>
        </row>
      </sheetData>
      <sheetData sheetId="9677">
        <row r="4">
          <cell r="I4">
            <v>0</v>
          </cell>
        </row>
      </sheetData>
      <sheetData sheetId="9678">
        <row r="4">
          <cell r="I4">
            <v>0</v>
          </cell>
        </row>
      </sheetData>
      <sheetData sheetId="9679">
        <row r="4">
          <cell r="I4">
            <v>0</v>
          </cell>
        </row>
      </sheetData>
      <sheetData sheetId="9680">
        <row r="4">
          <cell r="I4">
            <v>0</v>
          </cell>
        </row>
      </sheetData>
      <sheetData sheetId="9681">
        <row r="4">
          <cell r="I4">
            <v>0</v>
          </cell>
        </row>
      </sheetData>
      <sheetData sheetId="9682">
        <row r="4">
          <cell r="I4">
            <v>0</v>
          </cell>
        </row>
      </sheetData>
      <sheetData sheetId="9683">
        <row r="4">
          <cell r="I4">
            <v>0</v>
          </cell>
        </row>
      </sheetData>
      <sheetData sheetId="9684">
        <row r="4">
          <cell r="I4">
            <v>0</v>
          </cell>
        </row>
      </sheetData>
      <sheetData sheetId="9685">
        <row r="4">
          <cell r="I4">
            <v>0</v>
          </cell>
        </row>
      </sheetData>
      <sheetData sheetId="9686">
        <row r="4">
          <cell r="I4">
            <v>0</v>
          </cell>
        </row>
      </sheetData>
      <sheetData sheetId="9687">
        <row r="4">
          <cell r="I4">
            <v>0</v>
          </cell>
        </row>
      </sheetData>
      <sheetData sheetId="9688" refreshError="1"/>
      <sheetData sheetId="9689">
        <row r="4">
          <cell r="I4">
            <v>0</v>
          </cell>
        </row>
      </sheetData>
      <sheetData sheetId="9690" refreshError="1"/>
      <sheetData sheetId="9691" refreshError="1"/>
      <sheetData sheetId="9692">
        <row r="4">
          <cell r="I4">
            <v>0</v>
          </cell>
        </row>
      </sheetData>
      <sheetData sheetId="9693">
        <row r="4">
          <cell r="I4">
            <v>0</v>
          </cell>
        </row>
      </sheetData>
      <sheetData sheetId="9694">
        <row r="4">
          <cell r="I4">
            <v>0</v>
          </cell>
        </row>
      </sheetData>
      <sheetData sheetId="9695" refreshError="1"/>
      <sheetData sheetId="9696" refreshError="1"/>
      <sheetData sheetId="9697" refreshError="1"/>
      <sheetData sheetId="9698" refreshError="1"/>
      <sheetData sheetId="9699" refreshError="1"/>
      <sheetData sheetId="9700">
        <row r="4">
          <cell r="I4">
            <v>0</v>
          </cell>
        </row>
      </sheetData>
      <sheetData sheetId="9701">
        <row r="4">
          <cell r="I4">
            <v>0</v>
          </cell>
        </row>
      </sheetData>
      <sheetData sheetId="9702">
        <row r="4">
          <cell r="I4">
            <v>0</v>
          </cell>
        </row>
      </sheetData>
      <sheetData sheetId="9703">
        <row r="4">
          <cell r="I4">
            <v>0</v>
          </cell>
        </row>
      </sheetData>
      <sheetData sheetId="9704">
        <row r="4">
          <cell r="I4">
            <v>0</v>
          </cell>
        </row>
      </sheetData>
      <sheetData sheetId="9705">
        <row r="4">
          <cell r="I4">
            <v>0</v>
          </cell>
        </row>
      </sheetData>
      <sheetData sheetId="9706">
        <row r="4">
          <cell r="I4">
            <v>0</v>
          </cell>
        </row>
      </sheetData>
      <sheetData sheetId="9707">
        <row r="4">
          <cell r="I4">
            <v>0</v>
          </cell>
        </row>
      </sheetData>
      <sheetData sheetId="9708">
        <row r="4">
          <cell r="I4">
            <v>0</v>
          </cell>
        </row>
      </sheetData>
      <sheetData sheetId="9709">
        <row r="4">
          <cell r="I4">
            <v>0</v>
          </cell>
        </row>
      </sheetData>
      <sheetData sheetId="9710">
        <row r="4">
          <cell r="I4">
            <v>0</v>
          </cell>
        </row>
      </sheetData>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sheetData sheetId="9722" refreshError="1"/>
      <sheetData sheetId="9723">
        <row r="4">
          <cell r="I4">
            <v>0</v>
          </cell>
        </row>
      </sheetData>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ow r="4">
          <cell r="I4">
            <v>0</v>
          </cell>
        </row>
      </sheetData>
      <sheetData sheetId="9733">
        <row r="4">
          <cell r="I4">
            <v>0</v>
          </cell>
        </row>
      </sheetData>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ow r="4">
          <cell r="I4">
            <v>0</v>
          </cell>
        </row>
      </sheetData>
      <sheetData sheetId="9751">
        <row r="4">
          <cell r="I4">
            <v>0</v>
          </cell>
        </row>
      </sheetData>
      <sheetData sheetId="9752">
        <row r="4">
          <cell r="I4">
            <v>0</v>
          </cell>
        </row>
      </sheetData>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ow r="4">
          <cell r="I4">
            <v>0</v>
          </cell>
        </row>
      </sheetData>
      <sheetData sheetId="9776">
        <row r="4">
          <cell r="I4">
            <v>0</v>
          </cell>
        </row>
      </sheetData>
      <sheetData sheetId="9777">
        <row r="4">
          <cell r="I4">
            <v>0</v>
          </cell>
        </row>
      </sheetData>
      <sheetData sheetId="9778">
        <row r="4">
          <cell r="I4">
            <v>0</v>
          </cell>
        </row>
      </sheetData>
      <sheetData sheetId="9779">
        <row r="4">
          <cell r="I4">
            <v>0</v>
          </cell>
        </row>
      </sheetData>
      <sheetData sheetId="9780">
        <row r="4">
          <cell r="I4">
            <v>0</v>
          </cell>
        </row>
      </sheetData>
      <sheetData sheetId="9781">
        <row r="4">
          <cell r="I4">
            <v>0</v>
          </cell>
        </row>
      </sheetData>
      <sheetData sheetId="9782">
        <row r="4">
          <cell r="I4">
            <v>0</v>
          </cell>
        </row>
      </sheetData>
      <sheetData sheetId="9783">
        <row r="4">
          <cell r="I4">
            <v>0</v>
          </cell>
        </row>
      </sheetData>
      <sheetData sheetId="9784">
        <row r="4">
          <cell r="I4">
            <v>0</v>
          </cell>
        </row>
      </sheetData>
      <sheetData sheetId="9785">
        <row r="4">
          <cell r="I4">
            <v>0</v>
          </cell>
        </row>
      </sheetData>
      <sheetData sheetId="9786">
        <row r="4">
          <cell r="I4">
            <v>0</v>
          </cell>
        </row>
      </sheetData>
      <sheetData sheetId="9787">
        <row r="4">
          <cell r="I4">
            <v>0</v>
          </cell>
        </row>
      </sheetData>
      <sheetData sheetId="9788">
        <row r="4">
          <cell r="I4">
            <v>0</v>
          </cell>
        </row>
      </sheetData>
      <sheetData sheetId="9789">
        <row r="4">
          <cell r="I4">
            <v>0</v>
          </cell>
        </row>
      </sheetData>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ow r="4">
          <cell r="I4">
            <v>0</v>
          </cell>
        </row>
      </sheetData>
      <sheetData sheetId="9836">
        <row r="4">
          <cell r="I4">
            <v>0</v>
          </cell>
        </row>
      </sheetData>
      <sheetData sheetId="9837">
        <row r="4">
          <cell r="I4">
            <v>0</v>
          </cell>
        </row>
      </sheetData>
      <sheetData sheetId="9838">
        <row r="4">
          <cell r="I4">
            <v>0</v>
          </cell>
        </row>
      </sheetData>
      <sheetData sheetId="9839">
        <row r="4">
          <cell r="I4">
            <v>0</v>
          </cell>
        </row>
      </sheetData>
      <sheetData sheetId="9840">
        <row r="4">
          <cell r="I4">
            <v>0</v>
          </cell>
        </row>
      </sheetData>
      <sheetData sheetId="9841">
        <row r="4">
          <cell r="I4">
            <v>0</v>
          </cell>
        </row>
      </sheetData>
      <sheetData sheetId="9842">
        <row r="4">
          <cell r="I4">
            <v>0</v>
          </cell>
        </row>
      </sheetData>
      <sheetData sheetId="9843">
        <row r="4">
          <cell r="I4">
            <v>0</v>
          </cell>
        </row>
      </sheetData>
      <sheetData sheetId="9844">
        <row r="4">
          <cell r="I4">
            <v>0</v>
          </cell>
        </row>
      </sheetData>
      <sheetData sheetId="9845">
        <row r="4">
          <cell r="I4">
            <v>0</v>
          </cell>
        </row>
      </sheetData>
      <sheetData sheetId="9846">
        <row r="4">
          <cell r="I4">
            <v>0</v>
          </cell>
        </row>
      </sheetData>
      <sheetData sheetId="9847">
        <row r="4">
          <cell r="I4">
            <v>0</v>
          </cell>
        </row>
      </sheetData>
      <sheetData sheetId="9848">
        <row r="4">
          <cell r="I4">
            <v>0</v>
          </cell>
        </row>
      </sheetData>
      <sheetData sheetId="9849">
        <row r="4">
          <cell r="I4">
            <v>0</v>
          </cell>
        </row>
      </sheetData>
      <sheetData sheetId="9850">
        <row r="4">
          <cell r="I4">
            <v>0</v>
          </cell>
        </row>
      </sheetData>
      <sheetData sheetId="9851">
        <row r="4">
          <cell r="I4">
            <v>0</v>
          </cell>
        </row>
      </sheetData>
      <sheetData sheetId="9852">
        <row r="4">
          <cell r="I4">
            <v>0</v>
          </cell>
        </row>
      </sheetData>
      <sheetData sheetId="9853">
        <row r="4">
          <cell r="I4">
            <v>0</v>
          </cell>
        </row>
      </sheetData>
      <sheetData sheetId="9854">
        <row r="4">
          <cell r="I4">
            <v>0</v>
          </cell>
        </row>
      </sheetData>
      <sheetData sheetId="9855">
        <row r="4">
          <cell r="I4">
            <v>0</v>
          </cell>
        </row>
      </sheetData>
      <sheetData sheetId="9856">
        <row r="4">
          <cell r="I4">
            <v>0</v>
          </cell>
        </row>
      </sheetData>
      <sheetData sheetId="9857">
        <row r="4">
          <cell r="I4">
            <v>0</v>
          </cell>
        </row>
      </sheetData>
      <sheetData sheetId="9858">
        <row r="4">
          <cell r="I4">
            <v>0</v>
          </cell>
        </row>
      </sheetData>
      <sheetData sheetId="9859">
        <row r="4">
          <cell r="I4">
            <v>0</v>
          </cell>
        </row>
      </sheetData>
      <sheetData sheetId="9860">
        <row r="4">
          <cell r="I4">
            <v>0</v>
          </cell>
        </row>
      </sheetData>
      <sheetData sheetId="9861">
        <row r="4">
          <cell r="I4">
            <v>0</v>
          </cell>
        </row>
      </sheetData>
      <sheetData sheetId="9862">
        <row r="4">
          <cell r="I4">
            <v>0</v>
          </cell>
        </row>
      </sheetData>
      <sheetData sheetId="9863">
        <row r="4">
          <cell r="I4">
            <v>0</v>
          </cell>
        </row>
      </sheetData>
      <sheetData sheetId="9864">
        <row r="4">
          <cell r="I4">
            <v>0</v>
          </cell>
        </row>
      </sheetData>
      <sheetData sheetId="9865">
        <row r="4">
          <cell r="I4">
            <v>0</v>
          </cell>
        </row>
      </sheetData>
      <sheetData sheetId="9866">
        <row r="4">
          <cell r="I4">
            <v>0</v>
          </cell>
        </row>
      </sheetData>
      <sheetData sheetId="9867">
        <row r="4">
          <cell r="I4">
            <v>0</v>
          </cell>
        </row>
      </sheetData>
      <sheetData sheetId="9868">
        <row r="4">
          <cell r="I4">
            <v>0</v>
          </cell>
        </row>
      </sheetData>
      <sheetData sheetId="9869">
        <row r="4">
          <cell r="I4">
            <v>0</v>
          </cell>
        </row>
      </sheetData>
      <sheetData sheetId="9870">
        <row r="4">
          <cell r="I4">
            <v>0</v>
          </cell>
        </row>
      </sheetData>
      <sheetData sheetId="9871">
        <row r="4">
          <cell r="I4">
            <v>0</v>
          </cell>
        </row>
      </sheetData>
      <sheetData sheetId="9872">
        <row r="4">
          <cell r="I4">
            <v>0</v>
          </cell>
        </row>
      </sheetData>
      <sheetData sheetId="9873">
        <row r="4">
          <cell r="I4">
            <v>0</v>
          </cell>
        </row>
      </sheetData>
      <sheetData sheetId="9874">
        <row r="4">
          <cell r="I4">
            <v>0</v>
          </cell>
        </row>
      </sheetData>
      <sheetData sheetId="9875">
        <row r="4">
          <cell r="I4">
            <v>0</v>
          </cell>
        </row>
      </sheetData>
      <sheetData sheetId="9876">
        <row r="4">
          <cell r="I4">
            <v>0</v>
          </cell>
        </row>
      </sheetData>
      <sheetData sheetId="9877">
        <row r="4">
          <cell r="I4">
            <v>0</v>
          </cell>
        </row>
      </sheetData>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ow r="4">
          <cell r="I4">
            <v>0</v>
          </cell>
        </row>
      </sheetData>
      <sheetData sheetId="9884">
        <row r="4">
          <cell r="I4">
            <v>0</v>
          </cell>
        </row>
      </sheetData>
      <sheetData sheetId="9885">
        <row r="4">
          <cell r="I4">
            <v>0</v>
          </cell>
        </row>
      </sheetData>
      <sheetData sheetId="9886">
        <row r="4">
          <cell r="I4">
            <v>0</v>
          </cell>
        </row>
      </sheetData>
      <sheetData sheetId="9887">
        <row r="4">
          <cell r="I4">
            <v>0</v>
          </cell>
        </row>
      </sheetData>
      <sheetData sheetId="9888">
        <row r="4">
          <cell r="I4">
            <v>0</v>
          </cell>
        </row>
      </sheetData>
      <sheetData sheetId="9889">
        <row r="4">
          <cell r="I4">
            <v>0</v>
          </cell>
        </row>
      </sheetData>
      <sheetData sheetId="9890">
        <row r="4">
          <cell r="I4">
            <v>0</v>
          </cell>
        </row>
      </sheetData>
      <sheetData sheetId="9891" refreshError="1"/>
      <sheetData sheetId="9892" refreshError="1"/>
      <sheetData sheetId="9893">
        <row r="4">
          <cell r="I4">
            <v>0</v>
          </cell>
        </row>
      </sheetData>
      <sheetData sheetId="9894" refreshError="1"/>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ow r="4">
          <cell r="I4">
            <v>0</v>
          </cell>
        </row>
      </sheetData>
      <sheetData sheetId="9902">
        <row r="4">
          <cell r="I4">
            <v>0</v>
          </cell>
        </row>
      </sheetData>
      <sheetData sheetId="9903">
        <row r="4">
          <cell r="I4">
            <v>0</v>
          </cell>
        </row>
      </sheetData>
      <sheetData sheetId="9904">
        <row r="4">
          <cell r="I4">
            <v>0</v>
          </cell>
        </row>
      </sheetData>
      <sheetData sheetId="9905">
        <row r="4">
          <cell r="I4">
            <v>0</v>
          </cell>
        </row>
      </sheetData>
      <sheetData sheetId="9906">
        <row r="4">
          <cell r="I4">
            <v>0</v>
          </cell>
        </row>
      </sheetData>
      <sheetData sheetId="9907">
        <row r="4">
          <cell r="I4">
            <v>0</v>
          </cell>
        </row>
      </sheetData>
      <sheetData sheetId="9908">
        <row r="4">
          <cell r="I4">
            <v>0</v>
          </cell>
        </row>
      </sheetData>
      <sheetData sheetId="9909">
        <row r="4">
          <cell r="I4">
            <v>0</v>
          </cell>
        </row>
      </sheetData>
      <sheetData sheetId="9910">
        <row r="4">
          <cell r="I4">
            <v>0</v>
          </cell>
        </row>
      </sheetData>
      <sheetData sheetId="9911">
        <row r="4">
          <cell r="I4">
            <v>0</v>
          </cell>
        </row>
      </sheetData>
      <sheetData sheetId="9912">
        <row r="4">
          <cell r="I4">
            <v>0</v>
          </cell>
        </row>
      </sheetData>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ow r="4">
          <cell r="I4">
            <v>0</v>
          </cell>
        </row>
      </sheetData>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ow r="4">
          <cell r="I4">
            <v>0</v>
          </cell>
        </row>
      </sheetData>
      <sheetData sheetId="10087">
        <row r="4">
          <cell r="I4">
            <v>0</v>
          </cell>
        </row>
      </sheetData>
      <sheetData sheetId="10088">
        <row r="4">
          <cell r="I4">
            <v>0</v>
          </cell>
        </row>
      </sheetData>
      <sheetData sheetId="10089">
        <row r="4">
          <cell r="I4">
            <v>0</v>
          </cell>
        </row>
      </sheetData>
      <sheetData sheetId="10090">
        <row r="4">
          <cell r="I4">
            <v>0</v>
          </cell>
        </row>
      </sheetData>
      <sheetData sheetId="10091">
        <row r="4">
          <cell r="I4">
            <v>0</v>
          </cell>
        </row>
      </sheetData>
      <sheetData sheetId="10092">
        <row r="4">
          <cell r="I4">
            <v>0</v>
          </cell>
        </row>
      </sheetData>
      <sheetData sheetId="10093">
        <row r="4">
          <cell r="I4">
            <v>0</v>
          </cell>
        </row>
      </sheetData>
      <sheetData sheetId="10094">
        <row r="4">
          <cell r="I4">
            <v>0</v>
          </cell>
        </row>
      </sheetData>
      <sheetData sheetId="10095">
        <row r="4">
          <cell r="I4">
            <v>0</v>
          </cell>
        </row>
      </sheetData>
      <sheetData sheetId="10096">
        <row r="4">
          <cell r="I4">
            <v>0</v>
          </cell>
        </row>
      </sheetData>
      <sheetData sheetId="10097">
        <row r="4">
          <cell r="I4">
            <v>0</v>
          </cell>
        </row>
      </sheetData>
      <sheetData sheetId="10098">
        <row r="4">
          <cell r="I4">
            <v>0</v>
          </cell>
        </row>
      </sheetData>
      <sheetData sheetId="10099">
        <row r="4">
          <cell r="I4">
            <v>0</v>
          </cell>
        </row>
      </sheetData>
      <sheetData sheetId="10100">
        <row r="4">
          <cell r="I4">
            <v>0</v>
          </cell>
        </row>
      </sheetData>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ow r="4">
          <cell r="I4">
            <v>0</v>
          </cell>
        </row>
      </sheetData>
      <sheetData sheetId="10113">
        <row r="4">
          <cell r="I4">
            <v>0</v>
          </cell>
        </row>
      </sheetData>
      <sheetData sheetId="10114">
        <row r="4">
          <cell r="I4">
            <v>0</v>
          </cell>
        </row>
      </sheetData>
      <sheetData sheetId="10115" refreshError="1"/>
      <sheetData sheetId="10116" refreshError="1"/>
      <sheetData sheetId="10117" refreshError="1"/>
      <sheetData sheetId="10118" refreshError="1"/>
      <sheetData sheetId="10119" refreshError="1"/>
      <sheetData sheetId="10120">
        <row r="4">
          <cell r="I4">
            <v>0</v>
          </cell>
        </row>
      </sheetData>
      <sheetData sheetId="10121">
        <row r="4">
          <cell r="I4">
            <v>0</v>
          </cell>
        </row>
      </sheetData>
      <sheetData sheetId="10122">
        <row r="4">
          <cell r="I4">
            <v>0</v>
          </cell>
        </row>
      </sheetData>
      <sheetData sheetId="10123">
        <row r="4">
          <cell r="I4">
            <v>0</v>
          </cell>
        </row>
      </sheetData>
      <sheetData sheetId="10124">
        <row r="4">
          <cell r="I4">
            <v>0</v>
          </cell>
        </row>
      </sheetData>
      <sheetData sheetId="10125">
        <row r="4">
          <cell r="I4">
            <v>0</v>
          </cell>
        </row>
      </sheetData>
      <sheetData sheetId="10126">
        <row r="4">
          <cell r="I4">
            <v>0</v>
          </cell>
        </row>
      </sheetData>
      <sheetData sheetId="10127">
        <row r="4">
          <cell r="I4">
            <v>0</v>
          </cell>
        </row>
      </sheetData>
      <sheetData sheetId="10128">
        <row r="4">
          <cell r="I4">
            <v>0</v>
          </cell>
        </row>
      </sheetData>
      <sheetData sheetId="10129">
        <row r="4">
          <cell r="I4">
            <v>0</v>
          </cell>
        </row>
      </sheetData>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efreshError="1"/>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row r="4">
          <cell r="I4">
            <v>0</v>
          </cell>
        </row>
      </sheetData>
      <sheetData sheetId="10226">
        <row r="4">
          <cell r="I4">
            <v>0</v>
          </cell>
        </row>
      </sheetData>
      <sheetData sheetId="10227">
        <row r="4">
          <cell r="I4">
            <v>0</v>
          </cell>
        </row>
      </sheetData>
      <sheetData sheetId="10228">
        <row r="4">
          <cell r="I4">
            <v>0</v>
          </cell>
        </row>
      </sheetData>
      <sheetData sheetId="10229">
        <row r="4">
          <cell r="I4">
            <v>0</v>
          </cell>
        </row>
      </sheetData>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ow r="4">
          <cell r="I4">
            <v>0</v>
          </cell>
        </row>
      </sheetData>
      <sheetData sheetId="10310">
        <row r="4">
          <cell r="I4">
            <v>0</v>
          </cell>
        </row>
      </sheetData>
      <sheetData sheetId="10311">
        <row r="4">
          <cell r="I4">
            <v>0</v>
          </cell>
        </row>
      </sheetData>
      <sheetData sheetId="10312">
        <row r="4">
          <cell r="I4">
            <v>0</v>
          </cell>
        </row>
      </sheetData>
      <sheetData sheetId="10313">
        <row r="4">
          <cell r="I4">
            <v>0</v>
          </cell>
        </row>
      </sheetData>
      <sheetData sheetId="10314">
        <row r="4">
          <cell r="I4">
            <v>0</v>
          </cell>
        </row>
      </sheetData>
      <sheetData sheetId="10315">
        <row r="4">
          <cell r="I4">
            <v>0</v>
          </cell>
        </row>
      </sheetData>
      <sheetData sheetId="10316">
        <row r="4">
          <cell r="I4">
            <v>0</v>
          </cell>
        </row>
      </sheetData>
      <sheetData sheetId="10317">
        <row r="4">
          <cell r="I4">
            <v>0</v>
          </cell>
        </row>
      </sheetData>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I4">
            <v>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row r="4">
          <cell r="I4">
            <v>0</v>
          </cell>
        </row>
      </sheetData>
      <sheetData sheetId="10341">
        <row r="4">
          <cell r="I4">
            <v>0</v>
          </cell>
        </row>
      </sheetData>
      <sheetData sheetId="10342">
        <row r="4">
          <cell r="I4">
            <v>0</v>
          </cell>
        </row>
      </sheetData>
      <sheetData sheetId="10343">
        <row r="4">
          <cell r="I4">
            <v>0</v>
          </cell>
        </row>
      </sheetData>
      <sheetData sheetId="10344">
        <row r="4">
          <cell r="I4">
            <v>0</v>
          </cell>
        </row>
      </sheetData>
      <sheetData sheetId="10345">
        <row r="4">
          <cell r="I4">
            <v>0</v>
          </cell>
        </row>
      </sheetData>
      <sheetData sheetId="10346">
        <row r="4">
          <cell r="I4">
            <v>0</v>
          </cell>
        </row>
      </sheetData>
      <sheetData sheetId="10347">
        <row r="4">
          <cell r="I4">
            <v>0</v>
          </cell>
        </row>
      </sheetData>
      <sheetData sheetId="10348">
        <row r="4">
          <cell r="I4">
            <v>0</v>
          </cell>
        </row>
      </sheetData>
      <sheetData sheetId="10349">
        <row r="4">
          <cell r="I4">
            <v>0</v>
          </cell>
        </row>
      </sheetData>
      <sheetData sheetId="10350">
        <row r="4">
          <cell r="I4">
            <v>0</v>
          </cell>
        </row>
      </sheetData>
      <sheetData sheetId="10351">
        <row r="4">
          <cell r="I4">
            <v>0</v>
          </cell>
        </row>
      </sheetData>
      <sheetData sheetId="10352">
        <row r="4">
          <cell r="I4">
            <v>0</v>
          </cell>
        </row>
      </sheetData>
      <sheetData sheetId="10353">
        <row r="4">
          <cell r="I4">
            <v>0</v>
          </cell>
        </row>
      </sheetData>
      <sheetData sheetId="10354">
        <row r="4">
          <cell r="I4">
            <v>0</v>
          </cell>
        </row>
      </sheetData>
      <sheetData sheetId="10355">
        <row r="4">
          <cell r="I4">
            <v>0</v>
          </cell>
        </row>
      </sheetData>
      <sheetData sheetId="10356">
        <row r="4">
          <cell r="I4">
            <v>0</v>
          </cell>
        </row>
      </sheetData>
      <sheetData sheetId="10357">
        <row r="4">
          <cell r="I4">
            <v>0</v>
          </cell>
        </row>
      </sheetData>
      <sheetData sheetId="10358">
        <row r="4">
          <cell r="I4">
            <v>0</v>
          </cell>
        </row>
      </sheetData>
      <sheetData sheetId="10359">
        <row r="4">
          <cell r="I4">
            <v>0</v>
          </cell>
        </row>
      </sheetData>
      <sheetData sheetId="10360">
        <row r="4">
          <cell r="I4">
            <v>0</v>
          </cell>
        </row>
      </sheetData>
      <sheetData sheetId="10361">
        <row r="4">
          <cell r="I4">
            <v>0</v>
          </cell>
        </row>
      </sheetData>
      <sheetData sheetId="10362">
        <row r="4">
          <cell r="I4">
            <v>0</v>
          </cell>
        </row>
      </sheetData>
      <sheetData sheetId="10363">
        <row r="4">
          <cell r="I4">
            <v>0</v>
          </cell>
        </row>
      </sheetData>
      <sheetData sheetId="10364">
        <row r="4">
          <cell r="I4">
            <v>0</v>
          </cell>
        </row>
      </sheetData>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ow r="4">
          <cell r="I4">
            <v>0</v>
          </cell>
        </row>
      </sheetData>
      <sheetData sheetId="10419">
        <row r="4">
          <cell r="I4">
            <v>0</v>
          </cell>
        </row>
      </sheetData>
      <sheetData sheetId="10420">
        <row r="4">
          <cell r="I4">
            <v>0</v>
          </cell>
        </row>
      </sheetData>
      <sheetData sheetId="10421">
        <row r="4">
          <cell r="I4">
            <v>0</v>
          </cell>
        </row>
      </sheetData>
      <sheetData sheetId="10422">
        <row r="4">
          <cell r="I4">
            <v>0</v>
          </cell>
        </row>
      </sheetData>
      <sheetData sheetId="10423">
        <row r="4">
          <cell r="I4">
            <v>0</v>
          </cell>
        </row>
      </sheetData>
      <sheetData sheetId="10424">
        <row r="4">
          <cell r="I4">
            <v>0</v>
          </cell>
        </row>
      </sheetData>
      <sheetData sheetId="10425">
        <row r="4">
          <cell r="I4">
            <v>0</v>
          </cell>
        </row>
      </sheetData>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ow r="4">
          <cell r="I4">
            <v>0</v>
          </cell>
        </row>
      </sheetData>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ow r="4">
          <cell r="I4">
            <v>0</v>
          </cell>
        </row>
      </sheetData>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ow r="4">
          <cell r="I4">
            <v>0</v>
          </cell>
        </row>
      </sheetData>
      <sheetData sheetId="10733">
        <row r="4">
          <cell r="I4">
            <v>0</v>
          </cell>
        </row>
      </sheetData>
      <sheetData sheetId="10734">
        <row r="4">
          <cell r="I4">
            <v>0</v>
          </cell>
        </row>
      </sheetData>
      <sheetData sheetId="10735">
        <row r="4">
          <cell r="I4">
            <v>0</v>
          </cell>
        </row>
      </sheetData>
      <sheetData sheetId="10736">
        <row r="4">
          <cell r="I4">
            <v>0</v>
          </cell>
        </row>
      </sheetData>
      <sheetData sheetId="10737">
        <row r="4">
          <cell r="I4">
            <v>0</v>
          </cell>
        </row>
      </sheetData>
      <sheetData sheetId="10738">
        <row r="4">
          <cell r="I4">
            <v>0</v>
          </cell>
        </row>
      </sheetData>
      <sheetData sheetId="10739">
        <row r="4">
          <cell r="I4">
            <v>0</v>
          </cell>
        </row>
      </sheetData>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ow r="4">
          <cell r="I4">
            <v>0</v>
          </cell>
        </row>
      </sheetData>
      <sheetData sheetId="10757">
        <row r="4">
          <cell r="I4">
            <v>0</v>
          </cell>
        </row>
      </sheetData>
      <sheetData sheetId="10758">
        <row r="4">
          <cell r="I4">
            <v>0</v>
          </cell>
        </row>
      </sheetData>
      <sheetData sheetId="10759">
        <row r="4">
          <cell r="I4">
            <v>0</v>
          </cell>
        </row>
      </sheetData>
      <sheetData sheetId="10760">
        <row r="4">
          <cell r="I4">
            <v>0</v>
          </cell>
        </row>
      </sheetData>
      <sheetData sheetId="10761">
        <row r="4">
          <cell r="I4">
            <v>0</v>
          </cell>
        </row>
      </sheetData>
      <sheetData sheetId="10762">
        <row r="4">
          <cell r="I4">
            <v>0</v>
          </cell>
        </row>
      </sheetData>
      <sheetData sheetId="10763">
        <row r="4">
          <cell r="I4">
            <v>0</v>
          </cell>
        </row>
      </sheetData>
      <sheetData sheetId="10764">
        <row r="4">
          <cell r="I4">
            <v>0</v>
          </cell>
        </row>
      </sheetData>
      <sheetData sheetId="10765">
        <row r="4">
          <cell r="I4">
            <v>0</v>
          </cell>
        </row>
      </sheetData>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ow r="4">
          <cell r="I4">
            <v>0</v>
          </cell>
        </row>
      </sheetData>
      <sheetData sheetId="10781">
        <row r="4">
          <cell r="I4">
            <v>0</v>
          </cell>
        </row>
      </sheetData>
      <sheetData sheetId="10782">
        <row r="4">
          <cell r="I4">
            <v>0</v>
          </cell>
        </row>
      </sheetData>
      <sheetData sheetId="10783">
        <row r="4">
          <cell r="I4">
            <v>0</v>
          </cell>
        </row>
      </sheetData>
      <sheetData sheetId="10784">
        <row r="4">
          <cell r="I4">
            <v>0</v>
          </cell>
        </row>
      </sheetData>
      <sheetData sheetId="10785">
        <row r="4">
          <cell r="I4">
            <v>0</v>
          </cell>
        </row>
      </sheetData>
      <sheetData sheetId="10786">
        <row r="4">
          <cell r="I4">
            <v>0</v>
          </cell>
        </row>
      </sheetData>
      <sheetData sheetId="10787">
        <row r="4">
          <cell r="I4">
            <v>0</v>
          </cell>
        </row>
      </sheetData>
      <sheetData sheetId="10788">
        <row r="4">
          <cell r="I4">
            <v>0</v>
          </cell>
        </row>
      </sheetData>
      <sheetData sheetId="10789">
        <row r="4">
          <cell r="I4">
            <v>0</v>
          </cell>
        </row>
      </sheetData>
      <sheetData sheetId="10790">
        <row r="4">
          <cell r="I4">
            <v>0</v>
          </cell>
        </row>
      </sheetData>
      <sheetData sheetId="10791">
        <row r="4">
          <cell r="I4">
            <v>0</v>
          </cell>
        </row>
      </sheetData>
      <sheetData sheetId="10792">
        <row r="4">
          <cell r="I4">
            <v>0</v>
          </cell>
        </row>
      </sheetData>
      <sheetData sheetId="10793">
        <row r="4">
          <cell r="I4">
            <v>0</v>
          </cell>
        </row>
      </sheetData>
      <sheetData sheetId="10794">
        <row r="4">
          <cell r="I4">
            <v>0</v>
          </cell>
        </row>
      </sheetData>
      <sheetData sheetId="10795">
        <row r="4">
          <cell r="I4">
            <v>0</v>
          </cell>
        </row>
      </sheetData>
      <sheetData sheetId="10796">
        <row r="4">
          <cell r="I4">
            <v>0</v>
          </cell>
        </row>
      </sheetData>
      <sheetData sheetId="10797">
        <row r="4">
          <cell r="I4">
            <v>0</v>
          </cell>
        </row>
      </sheetData>
      <sheetData sheetId="10798">
        <row r="4">
          <cell r="I4">
            <v>0</v>
          </cell>
        </row>
      </sheetData>
      <sheetData sheetId="10799">
        <row r="4">
          <cell r="I4">
            <v>0</v>
          </cell>
        </row>
      </sheetData>
      <sheetData sheetId="10800">
        <row r="4">
          <cell r="I4">
            <v>0</v>
          </cell>
        </row>
      </sheetData>
      <sheetData sheetId="10801">
        <row r="4">
          <cell r="I4">
            <v>0</v>
          </cell>
        </row>
      </sheetData>
      <sheetData sheetId="10802">
        <row r="4">
          <cell r="I4">
            <v>0</v>
          </cell>
        </row>
      </sheetData>
      <sheetData sheetId="10803">
        <row r="4">
          <cell r="I4">
            <v>0</v>
          </cell>
        </row>
      </sheetData>
      <sheetData sheetId="10804">
        <row r="4">
          <cell r="I4">
            <v>0</v>
          </cell>
        </row>
      </sheetData>
      <sheetData sheetId="10805">
        <row r="4">
          <cell r="I4">
            <v>0</v>
          </cell>
        </row>
      </sheetData>
      <sheetData sheetId="10806">
        <row r="4">
          <cell r="I4">
            <v>0</v>
          </cell>
        </row>
      </sheetData>
      <sheetData sheetId="10807">
        <row r="4">
          <cell r="I4">
            <v>0</v>
          </cell>
        </row>
      </sheetData>
      <sheetData sheetId="10808">
        <row r="4">
          <cell r="I4">
            <v>0</v>
          </cell>
        </row>
      </sheetData>
      <sheetData sheetId="10809">
        <row r="4">
          <cell r="I4">
            <v>0</v>
          </cell>
        </row>
      </sheetData>
      <sheetData sheetId="10810">
        <row r="4">
          <cell r="I4">
            <v>0</v>
          </cell>
        </row>
      </sheetData>
      <sheetData sheetId="10811">
        <row r="4">
          <cell r="I4">
            <v>0</v>
          </cell>
        </row>
      </sheetData>
      <sheetData sheetId="10812">
        <row r="4">
          <cell r="I4">
            <v>0</v>
          </cell>
        </row>
      </sheetData>
      <sheetData sheetId="10813">
        <row r="4">
          <cell r="I4">
            <v>0</v>
          </cell>
        </row>
      </sheetData>
      <sheetData sheetId="10814">
        <row r="4">
          <cell r="I4">
            <v>0</v>
          </cell>
        </row>
      </sheetData>
      <sheetData sheetId="10815">
        <row r="4">
          <cell r="I4">
            <v>0</v>
          </cell>
        </row>
      </sheetData>
      <sheetData sheetId="10816">
        <row r="4">
          <cell r="I4">
            <v>0</v>
          </cell>
        </row>
      </sheetData>
      <sheetData sheetId="10817">
        <row r="4">
          <cell r="I4">
            <v>0</v>
          </cell>
        </row>
      </sheetData>
      <sheetData sheetId="10818">
        <row r="4">
          <cell r="I4">
            <v>0</v>
          </cell>
        </row>
      </sheetData>
      <sheetData sheetId="10819">
        <row r="4">
          <cell r="I4">
            <v>0</v>
          </cell>
        </row>
      </sheetData>
      <sheetData sheetId="10820">
        <row r="4">
          <cell r="I4">
            <v>0</v>
          </cell>
        </row>
      </sheetData>
      <sheetData sheetId="10821">
        <row r="4">
          <cell r="I4">
            <v>0</v>
          </cell>
        </row>
      </sheetData>
      <sheetData sheetId="10822">
        <row r="4">
          <cell r="I4">
            <v>0</v>
          </cell>
        </row>
      </sheetData>
      <sheetData sheetId="10823">
        <row r="4">
          <cell r="I4">
            <v>0</v>
          </cell>
        </row>
      </sheetData>
      <sheetData sheetId="10824">
        <row r="4">
          <cell r="I4">
            <v>0</v>
          </cell>
        </row>
      </sheetData>
      <sheetData sheetId="10825">
        <row r="4">
          <cell r="I4">
            <v>0</v>
          </cell>
        </row>
      </sheetData>
      <sheetData sheetId="10826">
        <row r="4">
          <cell r="I4">
            <v>0</v>
          </cell>
        </row>
      </sheetData>
      <sheetData sheetId="10827">
        <row r="4">
          <cell r="I4">
            <v>0</v>
          </cell>
        </row>
      </sheetData>
      <sheetData sheetId="10828">
        <row r="4">
          <cell r="I4">
            <v>0</v>
          </cell>
        </row>
      </sheetData>
      <sheetData sheetId="10829">
        <row r="4">
          <cell r="I4">
            <v>0</v>
          </cell>
        </row>
      </sheetData>
      <sheetData sheetId="10830">
        <row r="4">
          <cell r="I4">
            <v>0</v>
          </cell>
        </row>
      </sheetData>
      <sheetData sheetId="10831">
        <row r="4">
          <cell r="I4">
            <v>0</v>
          </cell>
        </row>
      </sheetData>
      <sheetData sheetId="10832">
        <row r="4">
          <cell r="I4">
            <v>0</v>
          </cell>
        </row>
      </sheetData>
      <sheetData sheetId="10833">
        <row r="4">
          <cell r="I4">
            <v>0</v>
          </cell>
        </row>
      </sheetData>
      <sheetData sheetId="10834">
        <row r="4">
          <cell r="I4">
            <v>0</v>
          </cell>
        </row>
      </sheetData>
      <sheetData sheetId="10835">
        <row r="4">
          <cell r="I4">
            <v>0</v>
          </cell>
        </row>
      </sheetData>
      <sheetData sheetId="10836">
        <row r="4">
          <cell r="I4">
            <v>0</v>
          </cell>
        </row>
      </sheetData>
      <sheetData sheetId="10837">
        <row r="4">
          <cell r="I4">
            <v>0</v>
          </cell>
        </row>
      </sheetData>
      <sheetData sheetId="10838">
        <row r="4">
          <cell r="I4">
            <v>0</v>
          </cell>
        </row>
      </sheetData>
      <sheetData sheetId="10839">
        <row r="4">
          <cell r="I4">
            <v>0</v>
          </cell>
        </row>
      </sheetData>
      <sheetData sheetId="10840">
        <row r="4">
          <cell r="I4">
            <v>0</v>
          </cell>
        </row>
      </sheetData>
      <sheetData sheetId="10841">
        <row r="4">
          <cell r="I4">
            <v>0</v>
          </cell>
        </row>
      </sheetData>
      <sheetData sheetId="10842">
        <row r="4">
          <cell r="I4">
            <v>0</v>
          </cell>
        </row>
      </sheetData>
      <sheetData sheetId="10843">
        <row r="4">
          <cell r="I4">
            <v>0</v>
          </cell>
        </row>
      </sheetData>
      <sheetData sheetId="10844">
        <row r="4">
          <cell r="I4">
            <v>0</v>
          </cell>
        </row>
      </sheetData>
      <sheetData sheetId="10845">
        <row r="4">
          <cell r="I4">
            <v>0</v>
          </cell>
        </row>
      </sheetData>
      <sheetData sheetId="10846">
        <row r="4">
          <cell r="I4">
            <v>0</v>
          </cell>
        </row>
      </sheetData>
      <sheetData sheetId="10847">
        <row r="4">
          <cell r="I4">
            <v>0</v>
          </cell>
        </row>
      </sheetData>
      <sheetData sheetId="10848">
        <row r="4">
          <cell r="I4">
            <v>0</v>
          </cell>
        </row>
      </sheetData>
      <sheetData sheetId="10849">
        <row r="4">
          <cell r="I4">
            <v>0</v>
          </cell>
        </row>
      </sheetData>
      <sheetData sheetId="10850">
        <row r="4">
          <cell r="I4">
            <v>0</v>
          </cell>
        </row>
      </sheetData>
      <sheetData sheetId="10851">
        <row r="4">
          <cell r="I4">
            <v>0</v>
          </cell>
        </row>
      </sheetData>
      <sheetData sheetId="10852">
        <row r="4">
          <cell r="I4">
            <v>0</v>
          </cell>
        </row>
      </sheetData>
      <sheetData sheetId="10853">
        <row r="4">
          <cell r="I4">
            <v>0</v>
          </cell>
        </row>
      </sheetData>
      <sheetData sheetId="10854">
        <row r="4">
          <cell r="I4">
            <v>0</v>
          </cell>
        </row>
      </sheetData>
      <sheetData sheetId="10855">
        <row r="4">
          <cell r="I4">
            <v>0</v>
          </cell>
        </row>
      </sheetData>
      <sheetData sheetId="10856">
        <row r="4">
          <cell r="I4">
            <v>0</v>
          </cell>
        </row>
      </sheetData>
      <sheetData sheetId="10857">
        <row r="4">
          <cell r="I4">
            <v>0</v>
          </cell>
        </row>
      </sheetData>
      <sheetData sheetId="10858">
        <row r="4">
          <cell r="I4">
            <v>0</v>
          </cell>
        </row>
      </sheetData>
      <sheetData sheetId="10859">
        <row r="4">
          <cell r="I4">
            <v>0</v>
          </cell>
        </row>
      </sheetData>
      <sheetData sheetId="10860">
        <row r="4">
          <cell r="I4">
            <v>0</v>
          </cell>
        </row>
      </sheetData>
      <sheetData sheetId="10861">
        <row r="4">
          <cell r="I4">
            <v>0</v>
          </cell>
        </row>
      </sheetData>
      <sheetData sheetId="10862">
        <row r="4">
          <cell r="I4">
            <v>0</v>
          </cell>
        </row>
      </sheetData>
      <sheetData sheetId="10863">
        <row r="4">
          <cell r="I4">
            <v>0</v>
          </cell>
        </row>
      </sheetData>
      <sheetData sheetId="10864">
        <row r="4">
          <cell r="I4">
            <v>0</v>
          </cell>
        </row>
      </sheetData>
      <sheetData sheetId="10865">
        <row r="4">
          <cell r="I4">
            <v>0</v>
          </cell>
        </row>
      </sheetData>
      <sheetData sheetId="10866">
        <row r="4">
          <cell r="I4">
            <v>0</v>
          </cell>
        </row>
      </sheetData>
      <sheetData sheetId="10867">
        <row r="4">
          <cell r="I4">
            <v>0</v>
          </cell>
        </row>
      </sheetData>
      <sheetData sheetId="10868">
        <row r="4">
          <cell r="I4">
            <v>0</v>
          </cell>
        </row>
      </sheetData>
      <sheetData sheetId="10869">
        <row r="4">
          <cell r="I4">
            <v>0</v>
          </cell>
        </row>
      </sheetData>
      <sheetData sheetId="10870">
        <row r="4">
          <cell r="I4">
            <v>0</v>
          </cell>
        </row>
      </sheetData>
      <sheetData sheetId="10871">
        <row r="4">
          <cell r="I4">
            <v>0</v>
          </cell>
        </row>
      </sheetData>
      <sheetData sheetId="10872">
        <row r="4">
          <cell r="I4">
            <v>0</v>
          </cell>
        </row>
      </sheetData>
      <sheetData sheetId="10873">
        <row r="4">
          <cell r="I4">
            <v>0</v>
          </cell>
        </row>
      </sheetData>
      <sheetData sheetId="10874">
        <row r="4">
          <cell r="I4">
            <v>0</v>
          </cell>
        </row>
      </sheetData>
      <sheetData sheetId="10875">
        <row r="4">
          <cell r="I4">
            <v>0</v>
          </cell>
        </row>
      </sheetData>
      <sheetData sheetId="10876">
        <row r="4">
          <cell r="I4">
            <v>0</v>
          </cell>
        </row>
      </sheetData>
      <sheetData sheetId="10877">
        <row r="4">
          <cell r="I4">
            <v>0</v>
          </cell>
        </row>
      </sheetData>
      <sheetData sheetId="10878">
        <row r="4">
          <cell r="I4">
            <v>0</v>
          </cell>
        </row>
      </sheetData>
      <sheetData sheetId="10879">
        <row r="4">
          <cell r="I4">
            <v>0</v>
          </cell>
        </row>
      </sheetData>
      <sheetData sheetId="10880">
        <row r="4">
          <cell r="I4">
            <v>0</v>
          </cell>
        </row>
      </sheetData>
      <sheetData sheetId="10881">
        <row r="4">
          <cell r="I4">
            <v>0</v>
          </cell>
        </row>
      </sheetData>
      <sheetData sheetId="10882">
        <row r="4">
          <cell r="I4">
            <v>0</v>
          </cell>
        </row>
      </sheetData>
      <sheetData sheetId="10883">
        <row r="4">
          <cell r="I4">
            <v>0</v>
          </cell>
        </row>
      </sheetData>
      <sheetData sheetId="10884">
        <row r="4">
          <cell r="I4">
            <v>0</v>
          </cell>
        </row>
      </sheetData>
      <sheetData sheetId="10885">
        <row r="4">
          <cell r="I4">
            <v>0</v>
          </cell>
        </row>
      </sheetData>
      <sheetData sheetId="10886">
        <row r="4">
          <cell r="I4">
            <v>0</v>
          </cell>
        </row>
      </sheetData>
      <sheetData sheetId="10887">
        <row r="4">
          <cell r="I4">
            <v>0</v>
          </cell>
        </row>
      </sheetData>
      <sheetData sheetId="10888">
        <row r="4">
          <cell r="I4">
            <v>0</v>
          </cell>
        </row>
      </sheetData>
      <sheetData sheetId="10889">
        <row r="4">
          <cell r="I4">
            <v>0</v>
          </cell>
        </row>
      </sheetData>
      <sheetData sheetId="10890">
        <row r="4">
          <cell r="I4">
            <v>0</v>
          </cell>
        </row>
      </sheetData>
      <sheetData sheetId="10891">
        <row r="4">
          <cell r="I4">
            <v>0</v>
          </cell>
        </row>
      </sheetData>
      <sheetData sheetId="10892">
        <row r="4">
          <cell r="I4">
            <v>0</v>
          </cell>
        </row>
      </sheetData>
      <sheetData sheetId="10893">
        <row r="4">
          <cell r="I4">
            <v>0</v>
          </cell>
        </row>
      </sheetData>
      <sheetData sheetId="10894">
        <row r="4">
          <cell r="I4">
            <v>0</v>
          </cell>
        </row>
      </sheetData>
      <sheetData sheetId="10895">
        <row r="4">
          <cell r="I4">
            <v>0</v>
          </cell>
        </row>
      </sheetData>
      <sheetData sheetId="10896">
        <row r="4">
          <cell r="I4">
            <v>0</v>
          </cell>
        </row>
      </sheetData>
      <sheetData sheetId="10897">
        <row r="4">
          <cell r="I4">
            <v>0</v>
          </cell>
        </row>
      </sheetData>
      <sheetData sheetId="10898">
        <row r="4">
          <cell r="I4">
            <v>0</v>
          </cell>
        </row>
      </sheetData>
      <sheetData sheetId="10899">
        <row r="4">
          <cell r="I4">
            <v>0</v>
          </cell>
        </row>
      </sheetData>
      <sheetData sheetId="10900">
        <row r="4">
          <cell r="I4">
            <v>0</v>
          </cell>
        </row>
      </sheetData>
      <sheetData sheetId="10901">
        <row r="4">
          <cell r="I4">
            <v>0</v>
          </cell>
        </row>
      </sheetData>
      <sheetData sheetId="10902">
        <row r="4">
          <cell r="I4">
            <v>0</v>
          </cell>
        </row>
      </sheetData>
      <sheetData sheetId="10903">
        <row r="4">
          <cell r="I4">
            <v>0</v>
          </cell>
        </row>
      </sheetData>
      <sheetData sheetId="10904">
        <row r="4">
          <cell r="I4">
            <v>0</v>
          </cell>
        </row>
      </sheetData>
      <sheetData sheetId="10905">
        <row r="4">
          <cell r="I4">
            <v>0</v>
          </cell>
        </row>
      </sheetData>
      <sheetData sheetId="10906">
        <row r="4">
          <cell r="I4">
            <v>0</v>
          </cell>
        </row>
      </sheetData>
      <sheetData sheetId="10907">
        <row r="4">
          <cell r="I4">
            <v>0</v>
          </cell>
        </row>
      </sheetData>
      <sheetData sheetId="10908">
        <row r="4">
          <cell r="I4">
            <v>0</v>
          </cell>
        </row>
      </sheetData>
      <sheetData sheetId="10909">
        <row r="4">
          <cell r="I4">
            <v>0</v>
          </cell>
        </row>
      </sheetData>
      <sheetData sheetId="10910">
        <row r="4">
          <cell r="I4">
            <v>0</v>
          </cell>
        </row>
      </sheetData>
      <sheetData sheetId="10911">
        <row r="4">
          <cell r="I4">
            <v>0</v>
          </cell>
        </row>
      </sheetData>
      <sheetData sheetId="10912">
        <row r="4">
          <cell r="I4">
            <v>0</v>
          </cell>
        </row>
      </sheetData>
      <sheetData sheetId="10913">
        <row r="4">
          <cell r="I4">
            <v>0</v>
          </cell>
        </row>
      </sheetData>
      <sheetData sheetId="10914">
        <row r="4">
          <cell r="I4">
            <v>0</v>
          </cell>
        </row>
      </sheetData>
      <sheetData sheetId="10915">
        <row r="4">
          <cell r="I4">
            <v>0</v>
          </cell>
        </row>
      </sheetData>
      <sheetData sheetId="10916">
        <row r="4">
          <cell r="I4">
            <v>0</v>
          </cell>
        </row>
      </sheetData>
      <sheetData sheetId="10917">
        <row r="4">
          <cell r="I4">
            <v>0</v>
          </cell>
        </row>
      </sheetData>
      <sheetData sheetId="10918">
        <row r="4">
          <cell r="I4">
            <v>0</v>
          </cell>
        </row>
      </sheetData>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sheetData sheetId="10942"/>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ow r="4">
          <cell r="I4">
            <v>0</v>
          </cell>
        </row>
      </sheetData>
      <sheetData sheetId="10959">
        <row r="4">
          <cell r="I4">
            <v>0</v>
          </cell>
        </row>
      </sheetData>
      <sheetData sheetId="10960">
        <row r="4">
          <cell r="I4">
            <v>0</v>
          </cell>
        </row>
      </sheetData>
      <sheetData sheetId="10961">
        <row r="4">
          <cell r="I4">
            <v>0</v>
          </cell>
        </row>
      </sheetData>
      <sheetData sheetId="10962">
        <row r="4">
          <cell r="I4">
            <v>0</v>
          </cell>
        </row>
      </sheetData>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ow r="4">
          <cell r="I4">
            <v>0</v>
          </cell>
        </row>
      </sheetData>
      <sheetData sheetId="10972">
        <row r="4">
          <cell r="I4">
            <v>0</v>
          </cell>
        </row>
      </sheetData>
      <sheetData sheetId="10973">
        <row r="4">
          <cell r="I4">
            <v>0</v>
          </cell>
        </row>
      </sheetData>
      <sheetData sheetId="10974">
        <row r="4">
          <cell r="I4">
            <v>0</v>
          </cell>
        </row>
      </sheetData>
      <sheetData sheetId="10975">
        <row r="4">
          <cell r="I4">
            <v>0</v>
          </cell>
        </row>
      </sheetData>
      <sheetData sheetId="10976">
        <row r="4">
          <cell r="I4">
            <v>0</v>
          </cell>
        </row>
      </sheetData>
      <sheetData sheetId="10977">
        <row r="4">
          <cell r="I4">
            <v>0</v>
          </cell>
        </row>
      </sheetData>
      <sheetData sheetId="10978">
        <row r="4">
          <cell r="I4">
            <v>0</v>
          </cell>
        </row>
      </sheetData>
      <sheetData sheetId="10979">
        <row r="4">
          <cell r="I4">
            <v>0</v>
          </cell>
        </row>
      </sheetData>
      <sheetData sheetId="10980">
        <row r="4">
          <cell r="I4">
            <v>0</v>
          </cell>
        </row>
      </sheetData>
      <sheetData sheetId="10981">
        <row r="4">
          <cell r="I4">
            <v>0</v>
          </cell>
        </row>
      </sheetData>
      <sheetData sheetId="10982">
        <row r="4">
          <cell r="I4">
            <v>0</v>
          </cell>
        </row>
      </sheetData>
      <sheetData sheetId="10983">
        <row r="4">
          <cell r="I4">
            <v>0</v>
          </cell>
        </row>
      </sheetData>
      <sheetData sheetId="10984">
        <row r="4">
          <cell r="I4">
            <v>0</v>
          </cell>
        </row>
      </sheetData>
      <sheetData sheetId="10985">
        <row r="4">
          <cell r="I4">
            <v>0</v>
          </cell>
        </row>
      </sheetData>
      <sheetData sheetId="10986">
        <row r="4">
          <cell r="I4">
            <v>0</v>
          </cell>
        </row>
      </sheetData>
      <sheetData sheetId="10987">
        <row r="4">
          <cell r="I4">
            <v>0</v>
          </cell>
        </row>
      </sheetData>
      <sheetData sheetId="10988">
        <row r="4">
          <cell r="I4">
            <v>0</v>
          </cell>
        </row>
      </sheetData>
      <sheetData sheetId="10989">
        <row r="4">
          <cell r="I4">
            <v>0</v>
          </cell>
        </row>
      </sheetData>
      <sheetData sheetId="10990">
        <row r="4">
          <cell r="I4">
            <v>0</v>
          </cell>
        </row>
      </sheetData>
      <sheetData sheetId="10991">
        <row r="4">
          <cell r="I4">
            <v>0</v>
          </cell>
        </row>
      </sheetData>
      <sheetData sheetId="10992">
        <row r="4">
          <cell r="I4">
            <v>0</v>
          </cell>
        </row>
      </sheetData>
      <sheetData sheetId="10993">
        <row r="4">
          <cell r="I4">
            <v>0</v>
          </cell>
        </row>
      </sheetData>
      <sheetData sheetId="10994">
        <row r="4">
          <cell r="I4">
            <v>0</v>
          </cell>
        </row>
      </sheetData>
      <sheetData sheetId="10995">
        <row r="4">
          <cell r="I4">
            <v>0</v>
          </cell>
        </row>
      </sheetData>
      <sheetData sheetId="10996">
        <row r="4">
          <cell r="I4">
            <v>0</v>
          </cell>
        </row>
      </sheetData>
      <sheetData sheetId="10997">
        <row r="4">
          <cell r="I4">
            <v>0</v>
          </cell>
        </row>
      </sheetData>
      <sheetData sheetId="10998">
        <row r="4">
          <cell r="I4">
            <v>0</v>
          </cell>
        </row>
      </sheetData>
      <sheetData sheetId="10999">
        <row r="4">
          <cell r="I4">
            <v>0</v>
          </cell>
        </row>
      </sheetData>
      <sheetData sheetId="11000">
        <row r="4">
          <cell r="I4">
            <v>0</v>
          </cell>
        </row>
      </sheetData>
      <sheetData sheetId="11001">
        <row r="4">
          <cell r="I4">
            <v>0</v>
          </cell>
        </row>
      </sheetData>
      <sheetData sheetId="11002">
        <row r="4">
          <cell r="I4">
            <v>0</v>
          </cell>
        </row>
      </sheetData>
      <sheetData sheetId="11003">
        <row r="4">
          <cell r="I4">
            <v>0</v>
          </cell>
        </row>
      </sheetData>
      <sheetData sheetId="11004">
        <row r="4">
          <cell r="I4">
            <v>0</v>
          </cell>
        </row>
      </sheetData>
      <sheetData sheetId="11005">
        <row r="4">
          <cell r="I4">
            <v>0</v>
          </cell>
        </row>
      </sheetData>
      <sheetData sheetId="11006">
        <row r="4">
          <cell r="I4">
            <v>0</v>
          </cell>
        </row>
      </sheetData>
      <sheetData sheetId="11007">
        <row r="4">
          <cell r="I4">
            <v>0</v>
          </cell>
        </row>
      </sheetData>
      <sheetData sheetId="11008">
        <row r="4">
          <cell r="I4">
            <v>0</v>
          </cell>
        </row>
      </sheetData>
      <sheetData sheetId="11009">
        <row r="4">
          <cell r="I4">
            <v>0</v>
          </cell>
        </row>
      </sheetData>
      <sheetData sheetId="11010">
        <row r="4">
          <cell r="I4">
            <v>0</v>
          </cell>
        </row>
      </sheetData>
      <sheetData sheetId="11011">
        <row r="4">
          <cell r="I4">
            <v>0</v>
          </cell>
        </row>
      </sheetData>
      <sheetData sheetId="11012">
        <row r="4">
          <cell r="I4">
            <v>0</v>
          </cell>
        </row>
      </sheetData>
      <sheetData sheetId="11013">
        <row r="4">
          <cell r="I4">
            <v>0</v>
          </cell>
        </row>
      </sheetData>
      <sheetData sheetId="11014">
        <row r="4">
          <cell r="I4">
            <v>0</v>
          </cell>
        </row>
      </sheetData>
      <sheetData sheetId="11015">
        <row r="4">
          <cell r="I4">
            <v>0</v>
          </cell>
        </row>
      </sheetData>
      <sheetData sheetId="11016">
        <row r="4">
          <cell r="I4">
            <v>0</v>
          </cell>
        </row>
      </sheetData>
      <sheetData sheetId="11017">
        <row r="4">
          <cell r="I4">
            <v>0</v>
          </cell>
        </row>
      </sheetData>
      <sheetData sheetId="11018">
        <row r="4">
          <cell r="I4">
            <v>0</v>
          </cell>
        </row>
      </sheetData>
      <sheetData sheetId="11019">
        <row r="4">
          <cell r="I4">
            <v>0</v>
          </cell>
        </row>
      </sheetData>
      <sheetData sheetId="11020">
        <row r="4">
          <cell r="I4">
            <v>0</v>
          </cell>
        </row>
      </sheetData>
      <sheetData sheetId="11021">
        <row r="4">
          <cell r="I4">
            <v>0</v>
          </cell>
        </row>
      </sheetData>
      <sheetData sheetId="11022">
        <row r="4">
          <cell r="I4">
            <v>0</v>
          </cell>
        </row>
      </sheetData>
      <sheetData sheetId="11023">
        <row r="4">
          <cell r="I4">
            <v>0</v>
          </cell>
        </row>
      </sheetData>
      <sheetData sheetId="11024">
        <row r="4">
          <cell r="I4">
            <v>0</v>
          </cell>
        </row>
      </sheetData>
      <sheetData sheetId="11025">
        <row r="4">
          <cell r="I4">
            <v>0</v>
          </cell>
        </row>
      </sheetData>
      <sheetData sheetId="11026">
        <row r="4">
          <cell r="I4">
            <v>0</v>
          </cell>
        </row>
      </sheetData>
      <sheetData sheetId="11027">
        <row r="4">
          <cell r="I4">
            <v>0</v>
          </cell>
        </row>
      </sheetData>
      <sheetData sheetId="11028">
        <row r="4">
          <cell r="I4">
            <v>0</v>
          </cell>
        </row>
      </sheetData>
      <sheetData sheetId="11029">
        <row r="4">
          <cell r="I4">
            <v>0</v>
          </cell>
        </row>
      </sheetData>
      <sheetData sheetId="11030">
        <row r="4">
          <cell r="I4">
            <v>0</v>
          </cell>
        </row>
      </sheetData>
      <sheetData sheetId="11031">
        <row r="4">
          <cell r="I4">
            <v>0</v>
          </cell>
        </row>
      </sheetData>
      <sheetData sheetId="11032">
        <row r="4">
          <cell r="I4">
            <v>0</v>
          </cell>
        </row>
      </sheetData>
      <sheetData sheetId="11033">
        <row r="4">
          <cell r="I4">
            <v>0</v>
          </cell>
        </row>
      </sheetData>
      <sheetData sheetId="11034">
        <row r="4">
          <cell r="I4">
            <v>0</v>
          </cell>
        </row>
      </sheetData>
      <sheetData sheetId="11035">
        <row r="4">
          <cell r="I4">
            <v>0</v>
          </cell>
        </row>
      </sheetData>
      <sheetData sheetId="11036">
        <row r="4">
          <cell r="I4">
            <v>0</v>
          </cell>
        </row>
      </sheetData>
      <sheetData sheetId="11037">
        <row r="4">
          <cell r="I4">
            <v>0</v>
          </cell>
        </row>
      </sheetData>
      <sheetData sheetId="11038">
        <row r="4">
          <cell r="I4">
            <v>0</v>
          </cell>
        </row>
      </sheetData>
      <sheetData sheetId="11039">
        <row r="4">
          <cell r="I4">
            <v>0</v>
          </cell>
        </row>
      </sheetData>
      <sheetData sheetId="11040">
        <row r="4">
          <cell r="I4">
            <v>0</v>
          </cell>
        </row>
      </sheetData>
      <sheetData sheetId="11041">
        <row r="4">
          <cell r="I4">
            <v>0</v>
          </cell>
        </row>
      </sheetData>
      <sheetData sheetId="11042">
        <row r="4">
          <cell r="I4">
            <v>0</v>
          </cell>
        </row>
      </sheetData>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ow r="4">
          <cell r="I4">
            <v>0</v>
          </cell>
        </row>
      </sheetData>
      <sheetData sheetId="11051">
        <row r="4">
          <cell r="I4">
            <v>0</v>
          </cell>
        </row>
      </sheetData>
      <sheetData sheetId="11052">
        <row r="4">
          <cell r="I4">
            <v>0</v>
          </cell>
        </row>
      </sheetData>
      <sheetData sheetId="11053">
        <row r="4">
          <cell r="I4">
            <v>0</v>
          </cell>
        </row>
      </sheetData>
      <sheetData sheetId="11054">
        <row r="4">
          <cell r="I4">
            <v>0</v>
          </cell>
        </row>
      </sheetData>
      <sheetData sheetId="11055">
        <row r="4">
          <cell r="I4">
            <v>0</v>
          </cell>
        </row>
      </sheetData>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4">
          <cell r="I4">
            <v>0</v>
          </cell>
        </row>
      </sheetData>
      <sheetData sheetId="11071">
        <row r="4">
          <cell r="I4">
            <v>0</v>
          </cell>
        </row>
      </sheetData>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ow r="4">
          <cell r="I4">
            <v>0</v>
          </cell>
        </row>
      </sheetData>
      <sheetData sheetId="11276">
        <row r="4">
          <cell r="I4">
            <v>0</v>
          </cell>
        </row>
      </sheetData>
      <sheetData sheetId="11277"/>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ow r="4">
          <cell r="I4">
            <v>0</v>
          </cell>
        </row>
      </sheetData>
      <sheetData sheetId="11321">
        <row r="4">
          <cell r="I4">
            <v>0</v>
          </cell>
        </row>
      </sheetData>
      <sheetData sheetId="11322">
        <row r="4">
          <cell r="I4">
            <v>0</v>
          </cell>
        </row>
      </sheetData>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row r="4">
          <cell r="I4">
            <v>0</v>
          </cell>
        </row>
      </sheetData>
      <sheetData sheetId="11341">
        <row r="4">
          <cell r="I4">
            <v>0</v>
          </cell>
        </row>
      </sheetData>
      <sheetData sheetId="11342">
        <row r="4">
          <cell r="I4">
            <v>0</v>
          </cell>
        </row>
      </sheetData>
      <sheetData sheetId="11343">
        <row r="4">
          <cell r="I4">
            <v>0</v>
          </cell>
        </row>
      </sheetData>
      <sheetData sheetId="11344">
        <row r="4">
          <cell r="I4">
            <v>0</v>
          </cell>
        </row>
      </sheetData>
      <sheetData sheetId="11345"/>
      <sheetData sheetId="11346">
        <row r="4">
          <cell r="I4">
            <v>0</v>
          </cell>
        </row>
      </sheetData>
      <sheetData sheetId="11347">
        <row r="4">
          <cell r="I4">
            <v>0</v>
          </cell>
        </row>
      </sheetData>
      <sheetData sheetId="11348">
        <row r="4">
          <cell r="I4">
            <v>0</v>
          </cell>
        </row>
      </sheetData>
      <sheetData sheetId="11349">
        <row r="4">
          <cell r="I4">
            <v>0</v>
          </cell>
        </row>
      </sheetData>
      <sheetData sheetId="11350">
        <row r="4">
          <cell r="I4">
            <v>0</v>
          </cell>
        </row>
      </sheetData>
      <sheetData sheetId="11351">
        <row r="4">
          <cell r="I4">
            <v>0</v>
          </cell>
        </row>
      </sheetData>
      <sheetData sheetId="11352">
        <row r="4">
          <cell r="I4">
            <v>0</v>
          </cell>
        </row>
      </sheetData>
      <sheetData sheetId="11353">
        <row r="4">
          <cell r="I4">
            <v>0</v>
          </cell>
        </row>
      </sheetData>
      <sheetData sheetId="11354">
        <row r="4">
          <cell r="I4">
            <v>0</v>
          </cell>
        </row>
      </sheetData>
      <sheetData sheetId="11355">
        <row r="4">
          <cell r="I4">
            <v>0</v>
          </cell>
        </row>
      </sheetData>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ow r="4">
          <cell r="I4">
            <v>0</v>
          </cell>
        </row>
      </sheetData>
      <sheetData sheetId="11381">
        <row r="4">
          <cell r="I4">
            <v>0</v>
          </cell>
        </row>
      </sheetData>
      <sheetData sheetId="11382">
        <row r="4">
          <cell r="I4">
            <v>0</v>
          </cell>
        </row>
      </sheetData>
      <sheetData sheetId="11383">
        <row r="4">
          <cell r="I4">
            <v>0</v>
          </cell>
        </row>
      </sheetData>
      <sheetData sheetId="11384"/>
      <sheetData sheetId="11385"/>
      <sheetData sheetId="11386"/>
      <sheetData sheetId="11387"/>
      <sheetData sheetId="11388"/>
      <sheetData sheetId="11389"/>
      <sheetData sheetId="11390">
        <row r="4">
          <cell r="I4">
            <v>0</v>
          </cell>
        </row>
      </sheetData>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ow r="4">
          <cell r="I4">
            <v>0</v>
          </cell>
        </row>
      </sheetData>
      <sheetData sheetId="11404">
        <row r="4">
          <cell r="I4">
            <v>0</v>
          </cell>
        </row>
      </sheetData>
      <sheetData sheetId="11405">
        <row r="4">
          <cell r="I4">
            <v>0</v>
          </cell>
        </row>
      </sheetData>
      <sheetData sheetId="11406">
        <row r="4">
          <cell r="I4">
            <v>0</v>
          </cell>
        </row>
      </sheetData>
      <sheetData sheetId="11407">
        <row r="4">
          <cell r="I4">
            <v>0</v>
          </cell>
        </row>
      </sheetData>
      <sheetData sheetId="11408">
        <row r="4">
          <cell r="I4">
            <v>0</v>
          </cell>
        </row>
      </sheetData>
      <sheetData sheetId="11409">
        <row r="4">
          <cell r="I4">
            <v>0</v>
          </cell>
        </row>
      </sheetData>
      <sheetData sheetId="11410">
        <row r="4">
          <cell r="I4">
            <v>0</v>
          </cell>
        </row>
      </sheetData>
      <sheetData sheetId="11411">
        <row r="4">
          <cell r="I4">
            <v>0</v>
          </cell>
        </row>
      </sheetData>
      <sheetData sheetId="11412" refreshError="1"/>
      <sheetData sheetId="11413" refreshError="1"/>
      <sheetData sheetId="11414" refreshError="1"/>
      <sheetData sheetId="11415" refreshError="1"/>
      <sheetData sheetId="11416"/>
      <sheetData sheetId="11417"/>
      <sheetData sheetId="11418"/>
      <sheetData sheetId="11419"/>
      <sheetData sheetId="11420"/>
      <sheetData sheetId="11421"/>
      <sheetData sheetId="11422"/>
      <sheetData sheetId="11423"/>
      <sheetData sheetId="11424"/>
      <sheetData sheetId="11425"/>
      <sheetData sheetId="11426"/>
      <sheetData sheetId="11427">
        <row r="4">
          <cell r="I4">
            <v>0</v>
          </cell>
        </row>
      </sheetData>
      <sheetData sheetId="11428"/>
      <sheetData sheetId="11429"/>
      <sheetData sheetId="11430"/>
      <sheetData sheetId="11431"/>
      <sheetData sheetId="11432"/>
      <sheetData sheetId="11433">
        <row r="4">
          <cell r="I4">
            <v>0</v>
          </cell>
        </row>
      </sheetData>
      <sheetData sheetId="11434"/>
      <sheetData sheetId="11435"/>
      <sheetData sheetId="11436"/>
      <sheetData sheetId="11437">
        <row r="4">
          <cell r="I4">
            <v>0</v>
          </cell>
        </row>
      </sheetData>
      <sheetData sheetId="11438"/>
      <sheetData sheetId="11439"/>
      <sheetData sheetId="11440">
        <row r="4">
          <cell r="I4">
            <v>0</v>
          </cell>
        </row>
      </sheetData>
      <sheetData sheetId="11441">
        <row r="4">
          <cell r="I4">
            <v>0</v>
          </cell>
        </row>
      </sheetData>
      <sheetData sheetId="11442">
        <row r="4">
          <cell r="I4">
            <v>0</v>
          </cell>
        </row>
      </sheetData>
      <sheetData sheetId="11443">
        <row r="4">
          <cell r="M4">
            <v>100</v>
          </cell>
        </row>
      </sheetData>
      <sheetData sheetId="11444">
        <row r="4">
          <cell r="I4">
            <v>0</v>
          </cell>
        </row>
      </sheetData>
      <sheetData sheetId="11445">
        <row r="4">
          <cell r="I4">
            <v>0</v>
          </cell>
        </row>
      </sheetData>
      <sheetData sheetId="11446">
        <row r="4">
          <cell r="I4">
            <v>0</v>
          </cell>
        </row>
      </sheetData>
      <sheetData sheetId="11447"/>
      <sheetData sheetId="11448"/>
      <sheetData sheetId="11449"/>
      <sheetData sheetId="11450"/>
      <sheetData sheetId="11451"/>
      <sheetData sheetId="11452"/>
      <sheetData sheetId="11453"/>
      <sheetData sheetId="11454"/>
      <sheetData sheetId="11455"/>
      <sheetData sheetId="11456">
        <row r="4">
          <cell r="I4">
            <v>0</v>
          </cell>
        </row>
      </sheetData>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row r="4">
          <cell r="I4">
            <v>0</v>
          </cell>
        </row>
      </sheetData>
      <sheetData sheetId="11757">
        <row r="4">
          <cell r="I4">
            <v>0</v>
          </cell>
        </row>
      </sheetData>
      <sheetData sheetId="11758">
        <row r="4">
          <cell r="I4">
            <v>0</v>
          </cell>
        </row>
      </sheetData>
      <sheetData sheetId="11759"/>
      <sheetData sheetId="11760"/>
      <sheetData sheetId="11761"/>
      <sheetData sheetId="11762"/>
      <sheetData sheetId="11763"/>
      <sheetData sheetId="11764">
        <row r="4">
          <cell r="I4">
            <v>0</v>
          </cell>
        </row>
      </sheetData>
      <sheetData sheetId="11765">
        <row r="4">
          <cell r="I4">
            <v>0</v>
          </cell>
        </row>
      </sheetData>
      <sheetData sheetId="11766">
        <row r="4">
          <cell r="I4">
            <v>0</v>
          </cell>
        </row>
      </sheetData>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row r="4">
          <cell r="I4">
            <v>0</v>
          </cell>
        </row>
      </sheetData>
      <sheetData sheetId="11786">
        <row r="4">
          <cell r="I4">
            <v>0</v>
          </cell>
        </row>
      </sheetData>
      <sheetData sheetId="11787">
        <row r="4">
          <cell r="I4">
            <v>0</v>
          </cell>
        </row>
      </sheetData>
      <sheetData sheetId="11788">
        <row r="4">
          <cell r="I4">
            <v>0</v>
          </cell>
        </row>
      </sheetData>
      <sheetData sheetId="11789">
        <row r="4">
          <cell r="I4">
            <v>0</v>
          </cell>
        </row>
      </sheetData>
      <sheetData sheetId="11790"/>
      <sheetData sheetId="11791"/>
      <sheetData sheetId="11792"/>
      <sheetData sheetId="11793"/>
      <sheetData sheetId="11794"/>
      <sheetData sheetId="11795"/>
      <sheetData sheetId="11796">
        <row r="4">
          <cell r="I4">
            <v>0</v>
          </cell>
        </row>
      </sheetData>
      <sheetData sheetId="11797">
        <row r="4">
          <cell r="I4">
            <v>0</v>
          </cell>
        </row>
      </sheetData>
      <sheetData sheetId="11798">
        <row r="4">
          <cell r="I4">
            <v>0</v>
          </cell>
        </row>
      </sheetData>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row r="4">
          <cell r="I4">
            <v>0</v>
          </cell>
        </row>
      </sheetData>
      <sheetData sheetId="11813"/>
      <sheetData sheetId="11814"/>
      <sheetData sheetId="11815"/>
      <sheetData sheetId="11816"/>
      <sheetData sheetId="11817"/>
      <sheetData sheetId="11818"/>
      <sheetData sheetId="11819"/>
      <sheetData sheetId="11820"/>
      <sheetData sheetId="11821"/>
      <sheetData sheetId="11822"/>
      <sheetData sheetId="11823"/>
      <sheetData sheetId="11824">
        <row r="4">
          <cell r="M4">
            <v>100</v>
          </cell>
        </row>
      </sheetData>
      <sheetData sheetId="11825"/>
      <sheetData sheetId="11826"/>
      <sheetData sheetId="11827"/>
      <sheetData sheetId="11828"/>
      <sheetData sheetId="11829">
        <row r="4">
          <cell r="I4">
            <v>0</v>
          </cell>
        </row>
      </sheetData>
      <sheetData sheetId="11830">
        <row r="4">
          <cell r="I4">
            <v>0</v>
          </cell>
        </row>
      </sheetData>
      <sheetData sheetId="11831">
        <row r="4">
          <cell r="I4">
            <v>0</v>
          </cell>
        </row>
      </sheetData>
      <sheetData sheetId="11832">
        <row r="4">
          <cell r="I4">
            <v>0</v>
          </cell>
        </row>
      </sheetData>
      <sheetData sheetId="11833">
        <row r="4">
          <cell r="I4">
            <v>0</v>
          </cell>
        </row>
      </sheetData>
      <sheetData sheetId="11834">
        <row r="4">
          <cell r="I4">
            <v>0</v>
          </cell>
        </row>
      </sheetData>
      <sheetData sheetId="11835">
        <row r="4">
          <cell r="I4">
            <v>0</v>
          </cell>
        </row>
      </sheetData>
      <sheetData sheetId="11836">
        <row r="4">
          <cell r="I4">
            <v>0</v>
          </cell>
        </row>
      </sheetData>
      <sheetData sheetId="11837">
        <row r="4">
          <cell r="I4">
            <v>0</v>
          </cell>
        </row>
      </sheetData>
      <sheetData sheetId="11838">
        <row r="4">
          <cell r="I4">
            <v>0</v>
          </cell>
        </row>
      </sheetData>
      <sheetData sheetId="11839">
        <row r="4">
          <cell r="I4">
            <v>0</v>
          </cell>
        </row>
      </sheetData>
      <sheetData sheetId="11840">
        <row r="4">
          <cell r="I4">
            <v>0</v>
          </cell>
        </row>
      </sheetData>
      <sheetData sheetId="11841">
        <row r="4">
          <cell r="I4">
            <v>0</v>
          </cell>
        </row>
      </sheetData>
      <sheetData sheetId="11842">
        <row r="4">
          <cell r="I4">
            <v>0</v>
          </cell>
        </row>
      </sheetData>
      <sheetData sheetId="11843">
        <row r="4">
          <cell r="I4">
            <v>0</v>
          </cell>
        </row>
      </sheetData>
      <sheetData sheetId="11844">
        <row r="4">
          <cell r="I4">
            <v>0</v>
          </cell>
        </row>
      </sheetData>
      <sheetData sheetId="11845">
        <row r="4">
          <cell r="I4">
            <v>0</v>
          </cell>
        </row>
      </sheetData>
      <sheetData sheetId="11846">
        <row r="4">
          <cell r="I4">
            <v>0</v>
          </cell>
        </row>
      </sheetData>
      <sheetData sheetId="11847">
        <row r="4">
          <cell r="I4">
            <v>0</v>
          </cell>
        </row>
      </sheetData>
      <sheetData sheetId="11848">
        <row r="4">
          <cell r="I4">
            <v>0</v>
          </cell>
        </row>
      </sheetData>
      <sheetData sheetId="11849">
        <row r="4">
          <cell r="I4">
            <v>0</v>
          </cell>
        </row>
      </sheetData>
      <sheetData sheetId="11850">
        <row r="4">
          <cell r="I4">
            <v>0</v>
          </cell>
        </row>
      </sheetData>
      <sheetData sheetId="11851">
        <row r="4">
          <cell r="I4">
            <v>0</v>
          </cell>
        </row>
      </sheetData>
      <sheetData sheetId="11852">
        <row r="4">
          <cell r="I4">
            <v>0</v>
          </cell>
        </row>
      </sheetData>
      <sheetData sheetId="11853">
        <row r="4">
          <cell r="I4">
            <v>0</v>
          </cell>
        </row>
      </sheetData>
      <sheetData sheetId="11854"/>
      <sheetData sheetId="11855"/>
      <sheetData sheetId="11856"/>
      <sheetData sheetId="11857"/>
      <sheetData sheetId="11858"/>
      <sheetData sheetId="11859">
        <row r="4">
          <cell r="I4">
            <v>0</v>
          </cell>
        </row>
      </sheetData>
      <sheetData sheetId="11860">
        <row r="4">
          <cell r="I4">
            <v>0</v>
          </cell>
        </row>
      </sheetData>
      <sheetData sheetId="11861">
        <row r="4">
          <cell r="I4">
            <v>0</v>
          </cell>
        </row>
      </sheetData>
      <sheetData sheetId="11862">
        <row r="4">
          <cell r="I4">
            <v>0</v>
          </cell>
        </row>
      </sheetData>
      <sheetData sheetId="11863">
        <row r="4">
          <cell r="I4">
            <v>0</v>
          </cell>
        </row>
      </sheetData>
      <sheetData sheetId="11864">
        <row r="4">
          <cell r="I4">
            <v>0</v>
          </cell>
        </row>
      </sheetData>
      <sheetData sheetId="11865">
        <row r="4">
          <cell r="I4">
            <v>0</v>
          </cell>
        </row>
      </sheetData>
      <sheetData sheetId="11866">
        <row r="4">
          <cell r="I4">
            <v>0</v>
          </cell>
        </row>
      </sheetData>
      <sheetData sheetId="11867">
        <row r="4">
          <cell r="I4">
            <v>0</v>
          </cell>
        </row>
      </sheetData>
      <sheetData sheetId="11868">
        <row r="4">
          <cell r="I4">
            <v>0</v>
          </cell>
        </row>
      </sheetData>
      <sheetData sheetId="11869"/>
      <sheetData sheetId="11870">
        <row r="4">
          <cell r="I4">
            <v>0</v>
          </cell>
        </row>
      </sheetData>
      <sheetData sheetId="11871">
        <row r="4">
          <cell r="I4">
            <v>0</v>
          </cell>
        </row>
      </sheetData>
      <sheetData sheetId="11872">
        <row r="4">
          <cell r="I4">
            <v>0</v>
          </cell>
        </row>
      </sheetData>
      <sheetData sheetId="11873">
        <row r="4">
          <cell r="I4">
            <v>0</v>
          </cell>
        </row>
      </sheetData>
      <sheetData sheetId="11874">
        <row r="4">
          <cell r="I4">
            <v>0</v>
          </cell>
        </row>
      </sheetData>
      <sheetData sheetId="11875">
        <row r="4">
          <cell r="I4">
            <v>0</v>
          </cell>
        </row>
      </sheetData>
      <sheetData sheetId="11876">
        <row r="4">
          <cell r="I4">
            <v>0</v>
          </cell>
        </row>
      </sheetData>
      <sheetData sheetId="11877">
        <row r="4">
          <cell r="I4">
            <v>0</v>
          </cell>
        </row>
      </sheetData>
      <sheetData sheetId="11878"/>
      <sheetData sheetId="11879">
        <row r="4">
          <cell r="I4">
            <v>0</v>
          </cell>
        </row>
      </sheetData>
      <sheetData sheetId="11880">
        <row r="4">
          <cell r="I4">
            <v>0</v>
          </cell>
        </row>
      </sheetData>
      <sheetData sheetId="11881">
        <row r="4">
          <cell r="I4">
            <v>0</v>
          </cell>
        </row>
      </sheetData>
      <sheetData sheetId="11882">
        <row r="4">
          <cell r="I4">
            <v>0</v>
          </cell>
        </row>
      </sheetData>
      <sheetData sheetId="11883"/>
      <sheetData sheetId="11884"/>
      <sheetData sheetId="11885"/>
      <sheetData sheetId="11886">
        <row r="4">
          <cell r="I4">
            <v>0</v>
          </cell>
        </row>
      </sheetData>
      <sheetData sheetId="11887"/>
      <sheetData sheetId="11888">
        <row r="4">
          <cell r="I4">
            <v>0</v>
          </cell>
        </row>
      </sheetData>
      <sheetData sheetId="11889">
        <row r="4">
          <cell r="I4">
            <v>0</v>
          </cell>
        </row>
      </sheetData>
      <sheetData sheetId="11890">
        <row r="4">
          <cell r="I4">
            <v>0</v>
          </cell>
        </row>
      </sheetData>
      <sheetData sheetId="11891">
        <row r="4">
          <cell r="I4">
            <v>0</v>
          </cell>
        </row>
      </sheetData>
      <sheetData sheetId="11892"/>
      <sheetData sheetId="11893"/>
      <sheetData sheetId="11894"/>
      <sheetData sheetId="11895">
        <row r="4">
          <cell r="I4">
            <v>0</v>
          </cell>
        </row>
      </sheetData>
      <sheetData sheetId="11896">
        <row r="4">
          <cell r="I4">
            <v>0</v>
          </cell>
        </row>
      </sheetData>
      <sheetData sheetId="11897">
        <row r="4">
          <cell r="I4">
            <v>0</v>
          </cell>
        </row>
      </sheetData>
      <sheetData sheetId="11898">
        <row r="4">
          <cell r="I4">
            <v>0</v>
          </cell>
        </row>
      </sheetData>
      <sheetData sheetId="11899">
        <row r="4">
          <cell r="I4">
            <v>0</v>
          </cell>
        </row>
      </sheetData>
      <sheetData sheetId="11900">
        <row r="4">
          <cell r="I4">
            <v>0</v>
          </cell>
        </row>
      </sheetData>
      <sheetData sheetId="11901">
        <row r="4">
          <cell r="I4">
            <v>0</v>
          </cell>
        </row>
      </sheetData>
      <sheetData sheetId="11902">
        <row r="4">
          <cell r="I4">
            <v>0</v>
          </cell>
        </row>
      </sheetData>
      <sheetData sheetId="11903">
        <row r="4">
          <cell r="I4">
            <v>0</v>
          </cell>
        </row>
      </sheetData>
      <sheetData sheetId="11904">
        <row r="4">
          <cell r="I4">
            <v>0</v>
          </cell>
        </row>
      </sheetData>
      <sheetData sheetId="11905">
        <row r="4">
          <cell r="I4">
            <v>0</v>
          </cell>
        </row>
      </sheetData>
      <sheetData sheetId="11906"/>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row r="4">
          <cell r="I4">
            <v>0</v>
          </cell>
        </row>
      </sheetData>
      <sheetData sheetId="11919">
        <row r="4">
          <cell r="I4">
            <v>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I4">
            <v>0</v>
          </cell>
        </row>
      </sheetData>
      <sheetData sheetId="11928">
        <row r="4">
          <cell r="I4">
            <v>0</v>
          </cell>
        </row>
      </sheetData>
      <sheetData sheetId="11929">
        <row r="4">
          <cell r="I4">
            <v>0</v>
          </cell>
        </row>
      </sheetData>
      <sheetData sheetId="11930">
        <row r="4">
          <cell r="I4">
            <v>0</v>
          </cell>
        </row>
      </sheetData>
      <sheetData sheetId="11931">
        <row r="4">
          <cell r="I4">
            <v>0</v>
          </cell>
        </row>
      </sheetData>
      <sheetData sheetId="11932">
        <row r="4">
          <cell r="I4">
            <v>0</v>
          </cell>
        </row>
      </sheetData>
      <sheetData sheetId="11933">
        <row r="4">
          <cell r="I4">
            <v>0</v>
          </cell>
        </row>
      </sheetData>
      <sheetData sheetId="11934">
        <row r="4">
          <cell r="I4">
            <v>0</v>
          </cell>
        </row>
      </sheetData>
      <sheetData sheetId="11935">
        <row r="4">
          <cell r="I4">
            <v>0</v>
          </cell>
        </row>
      </sheetData>
      <sheetData sheetId="11936">
        <row r="4">
          <cell r="I4">
            <v>0</v>
          </cell>
        </row>
      </sheetData>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sheetData sheetId="11943">
        <row r="4">
          <cell r="I4">
            <v>0</v>
          </cell>
        </row>
      </sheetData>
      <sheetData sheetId="11944"/>
      <sheetData sheetId="11945">
        <row r="4">
          <cell r="I4">
            <v>0</v>
          </cell>
        </row>
      </sheetData>
      <sheetData sheetId="11946">
        <row r="4">
          <cell r="I4">
            <v>0</v>
          </cell>
        </row>
      </sheetData>
      <sheetData sheetId="11947">
        <row r="4">
          <cell r="I4">
            <v>0</v>
          </cell>
        </row>
      </sheetData>
      <sheetData sheetId="11948">
        <row r="4">
          <cell r="I4">
            <v>0</v>
          </cell>
        </row>
      </sheetData>
      <sheetData sheetId="11949">
        <row r="4">
          <cell r="I4">
            <v>0</v>
          </cell>
        </row>
      </sheetData>
      <sheetData sheetId="11950">
        <row r="4">
          <cell r="I4">
            <v>0</v>
          </cell>
        </row>
      </sheetData>
      <sheetData sheetId="11951">
        <row r="4">
          <cell r="I4">
            <v>0</v>
          </cell>
        </row>
      </sheetData>
      <sheetData sheetId="11952">
        <row r="4">
          <cell r="I4">
            <v>0</v>
          </cell>
        </row>
      </sheetData>
      <sheetData sheetId="11953">
        <row r="4">
          <cell r="I4">
            <v>0</v>
          </cell>
        </row>
      </sheetData>
      <sheetData sheetId="11954">
        <row r="4">
          <cell r="I4">
            <v>0</v>
          </cell>
        </row>
      </sheetData>
      <sheetData sheetId="11955">
        <row r="4">
          <cell r="I4">
            <v>0</v>
          </cell>
        </row>
      </sheetData>
      <sheetData sheetId="11956">
        <row r="4">
          <cell r="I4">
            <v>0</v>
          </cell>
        </row>
      </sheetData>
      <sheetData sheetId="11957">
        <row r="4">
          <cell r="I4">
            <v>0</v>
          </cell>
        </row>
      </sheetData>
      <sheetData sheetId="11958">
        <row r="4">
          <cell r="I4">
            <v>0</v>
          </cell>
        </row>
      </sheetData>
      <sheetData sheetId="11959">
        <row r="4">
          <cell r="I4">
            <v>0</v>
          </cell>
        </row>
      </sheetData>
      <sheetData sheetId="11960">
        <row r="4">
          <cell r="I4">
            <v>0</v>
          </cell>
        </row>
      </sheetData>
      <sheetData sheetId="11961">
        <row r="4">
          <cell r="I4">
            <v>0</v>
          </cell>
        </row>
      </sheetData>
      <sheetData sheetId="11962">
        <row r="4">
          <cell r="I4">
            <v>0</v>
          </cell>
        </row>
      </sheetData>
      <sheetData sheetId="11963">
        <row r="4">
          <cell r="I4">
            <v>0</v>
          </cell>
        </row>
      </sheetData>
      <sheetData sheetId="11964">
        <row r="4">
          <cell r="I4">
            <v>0</v>
          </cell>
        </row>
      </sheetData>
      <sheetData sheetId="11965">
        <row r="4">
          <cell r="I4">
            <v>0</v>
          </cell>
        </row>
      </sheetData>
      <sheetData sheetId="11966">
        <row r="4">
          <cell r="I4">
            <v>0</v>
          </cell>
        </row>
      </sheetData>
      <sheetData sheetId="11967">
        <row r="4">
          <cell r="I4">
            <v>0</v>
          </cell>
        </row>
      </sheetData>
      <sheetData sheetId="11968">
        <row r="4">
          <cell r="I4">
            <v>0</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row r="4">
          <cell r="I4">
            <v>0</v>
          </cell>
        </row>
      </sheetData>
      <sheetData sheetId="12008">
        <row r="4">
          <cell r="I4">
            <v>0</v>
          </cell>
        </row>
      </sheetData>
      <sheetData sheetId="12009">
        <row r="4">
          <cell r="I4">
            <v>0</v>
          </cell>
        </row>
      </sheetData>
      <sheetData sheetId="12010">
        <row r="4">
          <cell r="I4">
            <v>0</v>
          </cell>
        </row>
      </sheetData>
      <sheetData sheetId="12011">
        <row r="4">
          <cell r="I4">
            <v>0</v>
          </cell>
        </row>
      </sheetData>
      <sheetData sheetId="12012">
        <row r="4">
          <cell r="I4">
            <v>0</v>
          </cell>
        </row>
      </sheetData>
      <sheetData sheetId="12013">
        <row r="4">
          <cell r="I4">
            <v>0</v>
          </cell>
        </row>
      </sheetData>
      <sheetData sheetId="12014">
        <row r="4">
          <cell r="I4">
            <v>0</v>
          </cell>
        </row>
      </sheetData>
      <sheetData sheetId="12015">
        <row r="4">
          <cell r="I4">
            <v>0</v>
          </cell>
        </row>
      </sheetData>
      <sheetData sheetId="12016">
        <row r="4">
          <cell r="I4">
            <v>0</v>
          </cell>
        </row>
      </sheetData>
      <sheetData sheetId="12017">
        <row r="4">
          <cell r="I4">
            <v>0</v>
          </cell>
        </row>
      </sheetData>
      <sheetData sheetId="12018">
        <row r="4">
          <cell r="I4">
            <v>0</v>
          </cell>
        </row>
      </sheetData>
      <sheetData sheetId="12019">
        <row r="4">
          <cell r="I4">
            <v>0</v>
          </cell>
        </row>
      </sheetData>
      <sheetData sheetId="12020">
        <row r="4">
          <cell r="I4">
            <v>0</v>
          </cell>
        </row>
      </sheetData>
      <sheetData sheetId="12021"/>
      <sheetData sheetId="12022">
        <row r="4">
          <cell r="I4">
            <v>0</v>
          </cell>
        </row>
      </sheetData>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row r="4">
          <cell r="I4">
            <v>0</v>
          </cell>
        </row>
      </sheetData>
      <sheetData sheetId="12034">
        <row r="4">
          <cell r="I4">
            <v>0</v>
          </cell>
        </row>
      </sheetData>
      <sheetData sheetId="12035">
        <row r="4">
          <cell r="I4">
            <v>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row r="4">
          <cell r="I4">
            <v>0</v>
          </cell>
        </row>
      </sheetData>
      <sheetData sheetId="12041">
        <row r="4">
          <cell r="I4">
            <v>0</v>
          </cell>
        </row>
      </sheetData>
      <sheetData sheetId="12042">
        <row r="4">
          <cell r="I4">
            <v>0</v>
          </cell>
        </row>
      </sheetData>
      <sheetData sheetId="12043">
        <row r="4">
          <cell r="I4">
            <v>0</v>
          </cell>
        </row>
      </sheetData>
      <sheetData sheetId="12044">
        <row r="4">
          <cell r="I4">
            <v>0</v>
          </cell>
        </row>
      </sheetData>
      <sheetData sheetId="12045">
        <row r="4">
          <cell r="I4">
            <v>0</v>
          </cell>
        </row>
      </sheetData>
      <sheetData sheetId="12046">
        <row r="4">
          <cell r="I4">
            <v>0</v>
          </cell>
        </row>
      </sheetData>
      <sheetData sheetId="12047">
        <row r="4">
          <cell r="I4">
            <v>0</v>
          </cell>
        </row>
      </sheetData>
      <sheetData sheetId="12048"/>
      <sheetData sheetId="12049"/>
      <sheetData sheetId="12050"/>
      <sheetData sheetId="12051"/>
      <sheetData sheetId="12052"/>
      <sheetData sheetId="12053"/>
      <sheetData sheetId="12054"/>
      <sheetData sheetId="12055">
        <row r="4">
          <cell r="I4">
            <v>0</v>
          </cell>
        </row>
      </sheetData>
      <sheetData sheetId="12056"/>
      <sheetData sheetId="12057"/>
      <sheetData sheetId="12058"/>
      <sheetData sheetId="12059">
        <row r="4">
          <cell r="I4">
            <v>0</v>
          </cell>
        </row>
      </sheetData>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row r="4">
          <cell r="I4">
            <v>0</v>
          </cell>
        </row>
      </sheetData>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row r="4">
          <cell r="I4">
            <v>0</v>
          </cell>
        </row>
      </sheetData>
      <sheetData sheetId="12100"/>
      <sheetData sheetId="12101"/>
      <sheetData sheetId="12102"/>
      <sheetData sheetId="12103"/>
      <sheetData sheetId="12104">
        <row r="4">
          <cell r="I4">
            <v>0</v>
          </cell>
        </row>
      </sheetData>
      <sheetData sheetId="12105">
        <row r="4">
          <cell r="I4">
            <v>0</v>
          </cell>
        </row>
      </sheetData>
      <sheetData sheetId="12106">
        <row r="4">
          <cell r="I4">
            <v>0</v>
          </cell>
        </row>
      </sheetData>
      <sheetData sheetId="12107">
        <row r="4">
          <cell r="I4">
            <v>0</v>
          </cell>
        </row>
      </sheetData>
      <sheetData sheetId="12108">
        <row r="4">
          <cell r="I4">
            <v>0</v>
          </cell>
        </row>
      </sheetData>
      <sheetData sheetId="12109">
        <row r="4">
          <cell r="I4">
            <v>0</v>
          </cell>
        </row>
      </sheetData>
      <sheetData sheetId="12110">
        <row r="4">
          <cell r="I4">
            <v>0</v>
          </cell>
        </row>
      </sheetData>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row r="4">
          <cell r="I4">
            <v>0</v>
          </cell>
        </row>
      </sheetData>
      <sheetData sheetId="12130"/>
      <sheetData sheetId="12131"/>
      <sheetData sheetId="12132"/>
      <sheetData sheetId="12133">
        <row r="4">
          <cell r="I4">
            <v>0</v>
          </cell>
        </row>
      </sheetData>
      <sheetData sheetId="12134"/>
      <sheetData sheetId="12135"/>
      <sheetData sheetId="12136"/>
      <sheetData sheetId="12137">
        <row r="4">
          <cell r="I4">
            <v>0</v>
          </cell>
        </row>
      </sheetData>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row r="4">
          <cell r="M4">
            <v>100</v>
          </cell>
        </row>
      </sheetData>
      <sheetData sheetId="12155">
        <row r="4">
          <cell r="M4">
            <v>100</v>
          </cell>
        </row>
      </sheetData>
      <sheetData sheetId="12156">
        <row r="4">
          <cell r="M4">
            <v>100</v>
          </cell>
        </row>
      </sheetData>
      <sheetData sheetId="12157">
        <row r="4">
          <cell r="M4">
            <v>100</v>
          </cell>
        </row>
      </sheetData>
      <sheetData sheetId="12158">
        <row r="4">
          <cell r="I4">
            <v>0</v>
          </cell>
        </row>
      </sheetData>
      <sheetData sheetId="12159">
        <row r="4">
          <cell r="M4">
            <v>100</v>
          </cell>
        </row>
      </sheetData>
      <sheetData sheetId="12160">
        <row r="4">
          <cell r="I4">
            <v>0</v>
          </cell>
        </row>
      </sheetData>
      <sheetData sheetId="12161">
        <row r="4">
          <cell r="I4">
            <v>0</v>
          </cell>
        </row>
      </sheetData>
      <sheetData sheetId="12162">
        <row r="4">
          <cell r="M4">
            <v>100</v>
          </cell>
        </row>
      </sheetData>
      <sheetData sheetId="12163">
        <row r="4">
          <cell r="M4">
            <v>100</v>
          </cell>
        </row>
      </sheetData>
      <sheetData sheetId="12164">
        <row r="4">
          <cell r="M4">
            <v>100</v>
          </cell>
        </row>
      </sheetData>
      <sheetData sheetId="12165">
        <row r="4">
          <cell r="M4">
            <v>100</v>
          </cell>
        </row>
      </sheetData>
      <sheetData sheetId="12166">
        <row r="4">
          <cell r="M4">
            <v>100</v>
          </cell>
        </row>
      </sheetData>
      <sheetData sheetId="12167">
        <row r="4">
          <cell r="M4">
            <v>100</v>
          </cell>
        </row>
      </sheetData>
      <sheetData sheetId="12168">
        <row r="4">
          <cell r="M4">
            <v>100</v>
          </cell>
        </row>
      </sheetData>
      <sheetData sheetId="12169">
        <row r="4">
          <cell r="M4">
            <v>100</v>
          </cell>
        </row>
      </sheetData>
      <sheetData sheetId="12170">
        <row r="4">
          <cell r="M4">
            <v>100</v>
          </cell>
        </row>
      </sheetData>
      <sheetData sheetId="12171">
        <row r="4">
          <cell r="M4">
            <v>100</v>
          </cell>
        </row>
      </sheetData>
      <sheetData sheetId="12172">
        <row r="4">
          <cell r="I4">
            <v>0</v>
          </cell>
        </row>
      </sheetData>
      <sheetData sheetId="12173">
        <row r="4">
          <cell r="I4">
            <v>0</v>
          </cell>
        </row>
      </sheetData>
      <sheetData sheetId="12174">
        <row r="4">
          <cell r="I4">
            <v>0</v>
          </cell>
        </row>
      </sheetData>
      <sheetData sheetId="12175">
        <row r="4">
          <cell r="I4">
            <v>0</v>
          </cell>
        </row>
      </sheetData>
      <sheetData sheetId="12176">
        <row r="4">
          <cell r="I4">
            <v>0</v>
          </cell>
        </row>
      </sheetData>
      <sheetData sheetId="12177">
        <row r="4">
          <cell r="I4">
            <v>0</v>
          </cell>
        </row>
      </sheetData>
      <sheetData sheetId="12178">
        <row r="4">
          <cell r="I4">
            <v>0</v>
          </cell>
        </row>
      </sheetData>
      <sheetData sheetId="12179">
        <row r="4">
          <cell r="I4">
            <v>0</v>
          </cell>
        </row>
      </sheetData>
      <sheetData sheetId="12180">
        <row r="4">
          <cell r="I4">
            <v>0</v>
          </cell>
        </row>
      </sheetData>
      <sheetData sheetId="12181">
        <row r="4">
          <cell r="I4">
            <v>0</v>
          </cell>
        </row>
      </sheetData>
      <sheetData sheetId="12182">
        <row r="4">
          <cell r="I4">
            <v>0</v>
          </cell>
        </row>
      </sheetData>
      <sheetData sheetId="12183">
        <row r="4">
          <cell r="I4">
            <v>0</v>
          </cell>
        </row>
      </sheetData>
      <sheetData sheetId="12184">
        <row r="4">
          <cell r="I4">
            <v>0</v>
          </cell>
        </row>
      </sheetData>
      <sheetData sheetId="12185">
        <row r="4">
          <cell r="I4">
            <v>0</v>
          </cell>
        </row>
      </sheetData>
      <sheetData sheetId="12186">
        <row r="4">
          <cell r="I4">
            <v>0</v>
          </cell>
        </row>
      </sheetData>
      <sheetData sheetId="12187">
        <row r="4">
          <cell r="I4">
            <v>0</v>
          </cell>
        </row>
      </sheetData>
      <sheetData sheetId="12188">
        <row r="4">
          <cell r="I4">
            <v>0</v>
          </cell>
        </row>
      </sheetData>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4">
          <cell r="I4">
            <v>0</v>
          </cell>
        </row>
      </sheetData>
      <sheetData sheetId="12211">
        <row r="4">
          <cell r="I4">
            <v>0</v>
          </cell>
        </row>
      </sheetData>
      <sheetData sheetId="12212"/>
      <sheetData sheetId="12213"/>
      <sheetData sheetId="12214">
        <row r="4">
          <cell r="I4">
            <v>0</v>
          </cell>
        </row>
      </sheetData>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row r="4">
          <cell r="I4">
            <v>0</v>
          </cell>
        </row>
      </sheetData>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row r="4">
          <cell r="I4">
            <v>0</v>
          </cell>
        </row>
      </sheetData>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4">
          <cell r="I4">
            <v>0</v>
          </cell>
        </row>
      </sheetData>
      <sheetData sheetId="12303">
        <row r="4">
          <cell r="I4">
            <v>0</v>
          </cell>
        </row>
      </sheetData>
      <sheetData sheetId="12304"/>
      <sheetData sheetId="12305"/>
      <sheetData sheetId="12306"/>
      <sheetData sheetId="12307"/>
      <sheetData sheetId="12308"/>
      <sheetData sheetId="12309"/>
      <sheetData sheetId="12310"/>
      <sheetData sheetId="12311"/>
      <sheetData sheetId="12312">
        <row r="4">
          <cell r="I4">
            <v>0</v>
          </cell>
        </row>
      </sheetData>
      <sheetData sheetId="12313"/>
      <sheetData sheetId="12314"/>
      <sheetData sheetId="12315"/>
      <sheetData sheetId="12316"/>
      <sheetData sheetId="12317">
        <row r="4">
          <cell r="M4">
            <v>100</v>
          </cell>
        </row>
      </sheetData>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sheetData sheetId="12413"/>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sheetData sheetId="12423" refreshError="1"/>
      <sheetData sheetId="12424" refreshError="1"/>
      <sheetData sheetId="12425" refreshError="1"/>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row r="4">
          <cell r="I4">
            <v>0</v>
          </cell>
        </row>
      </sheetData>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refreshError="1"/>
      <sheetData sheetId="13564" refreshError="1"/>
      <sheetData sheetId="13565"/>
      <sheetData sheetId="13566">
        <row r="4">
          <cell r="I4">
            <v>0</v>
          </cell>
        </row>
      </sheetData>
      <sheetData sheetId="13567">
        <row r="4">
          <cell r="I4">
            <v>0</v>
          </cell>
        </row>
      </sheetData>
      <sheetData sheetId="13568"/>
      <sheetData sheetId="13569"/>
      <sheetData sheetId="13570"/>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sheetData sheetId="13585"/>
      <sheetData sheetId="13586"/>
      <sheetData sheetId="13587"/>
      <sheetData sheetId="13588"/>
      <sheetData sheetId="13589"/>
      <sheetData sheetId="13590"/>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sheetData sheetId="13724" refreshError="1"/>
      <sheetData sheetId="13725"/>
      <sheetData sheetId="13726" refreshError="1"/>
      <sheetData sheetId="13727" refreshError="1"/>
      <sheetData sheetId="13728"/>
      <sheetData sheetId="13729"/>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sheetData sheetId="13775"/>
      <sheetData sheetId="13776">
        <row r="4">
          <cell r="I4">
            <v>0</v>
          </cell>
        </row>
      </sheetData>
      <sheetData sheetId="13777">
        <row r="4">
          <cell r="M4">
            <v>100</v>
          </cell>
        </row>
      </sheetData>
      <sheetData sheetId="13778">
        <row r="4">
          <cell r="I4">
            <v>0</v>
          </cell>
        </row>
      </sheetData>
      <sheetData sheetId="13779">
        <row r="4">
          <cell r="M4">
            <v>100</v>
          </cell>
        </row>
      </sheetData>
      <sheetData sheetId="13780">
        <row r="4">
          <cell r="I4">
            <v>0</v>
          </cell>
        </row>
      </sheetData>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refreshError="1"/>
      <sheetData sheetId="13851" refreshError="1"/>
      <sheetData sheetId="13852"/>
      <sheetData sheetId="13853"/>
      <sheetData sheetId="13854"/>
      <sheetData sheetId="13855"/>
      <sheetData sheetId="13856"/>
      <sheetData sheetId="13857"/>
      <sheetData sheetId="13858"/>
      <sheetData sheetId="13859" refreshError="1"/>
      <sheetData sheetId="13860" refreshError="1"/>
      <sheetData sheetId="13861" refreshError="1"/>
      <sheetData sheetId="13862" refreshError="1"/>
      <sheetData sheetId="13863" refreshError="1"/>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refreshError="1"/>
      <sheetData sheetId="13900"/>
      <sheetData sheetId="13901"/>
      <sheetData sheetId="13902"/>
      <sheetData sheetId="13903"/>
      <sheetData sheetId="13904"/>
      <sheetData sheetId="13905"/>
      <sheetData sheetId="13906"/>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sheetData sheetId="13919"/>
      <sheetData sheetId="13920"/>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sheetData sheetId="13960"/>
      <sheetData sheetId="13961" refreshError="1"/>
      <sheetData sheetId="13962" refreshError="1"/>
      <sheetData sheetId="13963" refreshError="1"/>
      <sheetData sheetId="13964">
        <row r="4">
          <cell r="I4">
            <v>0</v>
          </cell>
        </row>
      </sheetData>
      <sheetData sheetId="13965">
        <row r="4">
          <cell r="I4">
            <v>0</v>
          </cell>
        </row>
      </sheetData>
      <sheetData sheetId="13966">
        <row r="4">
          <cell r="I4">
            <v>0</v>
          </cell>
        </row>
      </sheetData>
      <sheetData sheetId="13967"/>
      <sheetData sheetId="13968" refreshError="1"/>
      <sheetData sheetId="13969" refreshError="1"/>
      <sheetData sheetId="13970" refreshError="1"/>
      <sheetData sheetId="13971" refreshError="1"/>
      <sheetData sheetId="13972" refreshError="1"/>
      <sheetData sheetId="13973" refreshError="1"/>
      <sheetData sheetId="13974">
        <row r="4">
          <cell r="I4">
            <v>0</v>
          </cell>
        </row>
      </sheetData>
      <sheetData sheetId="13975"/>
      <sheetData sheetId="13976" refreshError="1"/>
      <sheetData sheetId="13977"/>
      <sheetData sheetId="1397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 Mobilization"/>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phil-week page"/>
      <sheetName val="Phil-month page"/>
      <sheetName val="Weekly %'s"/>
      <sheetName val="Onsite Progress"/>
      <sheetName val="Weekly CMS Progress"/>
      <sheetName val="Productivity"/>
      <sheetName val="Monthly CMS Progress"/>
      <sheetName val="Chart1"/>
      <sheetName val="Design Data"/>
      <sheetName val="RAB AR&amp;STR"/>
      <sheetName val="B"/>
      <sheetName val="Rate Analysis"/>
      <sheetName val="백분율"/>
      <sheetName val="DHEQSUPT"/>
      <sheetName val="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EQSUPT"/>
      <sheetName val="laroux"/>
      <sheetName val="도급공사비"/>
      <sheetName val="백분율"/>
      <sheetName val="산출근거#2-4(MONORAIL)"/>
      <sheetName val="B"/>
      <sheetName val="BM"/>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V2701F"/>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내역서"/>
      <sheetName val="PIPING"/>
      <sheetName val="TTL"/>
      <sheetName val="Rate Analysis"/>
    </sheetNames>
    <sheetDataSet>
      <sheetData sheetId="0">
        <row r="4">
          <cell r="D4" t="str">
            <v>대</v>
          </cell>
        </row>
        <row r="5">
          <cell r="D5" t="str">
            <v>대</v>
          </cell>
        </row>
        <row r="7">
          <cell r="D7" t="str">
            <v>대</v>
          </cell>
        </row>
        <row r="8">
          <cell r="D8" t="str">
            <v>대</v>
          </cell>
        </row>
      </sheetData>
      <sheetData sheetId="1" refreshError="1"/>
      <sheetData sheetId="2" refreshError="1"/>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내역 발주처 양식"/>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공사내역"/>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Sheet4"/>
      <sheetName val="10현장조직"/>
      <sheetName val="as boq list up"/>
      <sheetName val="MixBed"/>
      <sheetName val="CondPol"/>
      <sheetName val="노임단가"/>
      <sheetName val="sheet1"/>
      <sheetName val="자재단가"/>
      <sheetName val="36신설수량"/>
      <sheetName val="물가대비표"/>
      <sheetName val="Sheet6"/>
      <sheetName val="갑지1"/>
      <sheetName val="Utility and Fire flange"/>
      <sheetName val="jobhist"/>
      <sheetName val="현장관리비"/>
      <sheetName val="실행내역"/>
      <sheetName val="Activity(new)"/>
      <sheetName val="EQUIP"/>
      <sheetName val="CAT_5"/>
      <sheetName val="갑지"/>
      <sheetName val="운반"/>
      <sheetName val="해외 연수비용 계산-삭제"/>
      <sheetName val="해외 기술훈련비 (합계)"/>
      <sheetName val="95삼성급(본사)"/>
      <sheetName val="h-013211-2"/>
      <sheetName val="대비표"/>
      <sheetName val="공문"/>
      <sheetName val="DESBASTE"/>
      <sheetName val="집계표"/>
      <sheetName val="개시대사 (2)"/>
      <sheetName val="금액내역서"/>
      <sheetName val="연돌일위집계"/>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BM"/>
      <sheetName val="M Budget"/>
      <sheetName val="Material of Quantities"/>
      <sheetName val="unit price list"/>
      <sheetName val="Project Data"/>
      <sheetName val="Cover"/>
      <sheetName val="아파트 "/>
      <sheetName val="6MONTHS"/>
      <sheetName val="inter"/>
      <sheetName val="PRECAST lightconc-II"/>
      <sheetName val="Pile-Br-Capacity"/>
      <sheetName val=" RFQ for BOP Bldgs(No.51,53,58)"/>
      <sheetName val="BQMPALOC"/>
      <sheetName val="Eq. Mobilization"/>
      <sheetName val="Air Cooler-E"/>
      <sheetName val="간접인원 급료산출"/>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PI"/>
      <sheetName val="Ｎｏ.13"/>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설비"/>
      <sheetName val="일위대가"/>
      <sheetName val="간접비내역-1"/>
      <sheetName val="2.2 띠장의 설계"/>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PWA"/>
      <sheetName val="BXLDL"/>
      <sheetName val="실행"/>
      <sheetName val="#REF"/>
      <sheetName val="PSV2701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J16">
            <v>-3100889.7360623879</v>
          </cell>
          <cell r="K16">
            <v>-3100889.7360623879</v>
          </cell>
        </row>
        <row r="17">
          <cell r="J17">
            <v>3270260.8906708667</v>
          </cell>
          <cell r="K17">
            <v>169371.15460847877</v>
          </cell>
        </row>
        <row r="18">
          <cell r="J18">
            <v>-441747.35457777925</v>
          </cell>
          <cell r="K18">
            <v>-272376.19996930048</v>
          </cell>
        </row>
        <row r="19">
          <cell r="J19">
            <v>-565829.35575965873</v>
          </cell>
          <cell r="K19">
            <v>-838205.55572895915</v>
          </cell>
        </row>
        <row r="20">
          <cell r="J20">
            <v>-339427.47117581428</v>
          </cell>
          <cell r="K20">
            <v>-1177633.0269047734</v>
          </cell>
        </row>
        <row r="21">
          <cell r="J21">
            <v>-96645.766817710944</v>
          </cell>
          <cell r="K21">
            <v>-1274278.7937224843</v>
          </cell>
        </row>
        <row r="22">
          <cell r="J22">
            <v>-43686.328851310071</v>
          </cell>
          <cell r="K22">
            <v>-1317965.1225737943</v>
          </cell>
        </row>
        <row r="23">
          <cell r="J23">
            <v>-157770.37578145368</v>
          </cell>
          <cell r="K23">
            <v>-1475735.498355248</v>
          </cell>
        </row>
        <row r="24">
          <cell r="J24">
            <v>-31904.301259564934</v>
          </cell>
          <cell r="K24">
            <v>-1507639.7996148129</v>
          </cell>
        </row>
        <row r="25">
          <cell r="J25">
            <v>32340.963578523137</v>
          </cell>
          <cell r="K25">
            <v>-1475298.8360362898</v>
          </cell>
        </row>
        <row r="26">
          <cell r="J26">
            <v>106535.03291010531</v>
          </cell>
          <cell r="K26">
            <v>-1368763.8031261845</v>
          </cell>
        </row>
        <row r="27">
          <cell r="J27">
            <v>-1645.5875842371024</v>
          </cell>
          <cell r="K27">
            <v>-1370409.3907104216</v>
          </cell>
        </row>
        <row r="28">
          <cell r="J28">
            <v>294415.34818107402</v>
          </cell>
          <cell r="K28">
            <v>-1075994.0425293476</v>
          </cell>
        </row>
        <row r="29">
          <cell r="J29">
            <v>-78134.719742490212</v>
          </cell>
          <cell r="K29">
            <v>-1154128.7622718378</v>
          </cell>
        </row>
        <row r="30">
          <cell r="J30">
            <v>32326.792100662133</v>
          </cell>
          <cell r="K30">
            <v>-1121801.9701711757</v>
          </cell>
        </row>
        <row r="31">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집계표"/>
      <sheetName val="내역서"/>
      <sheetName val="총괄표"/>
      <sheetName val="CB"/>
      <sheetName val="경비"/>
      <sheetName val="Sheet3"/>
      <sheetName val="변경"/>
      <sheetName val="cvr"/>
      <sheetName val="sum"/>
      <sheetName val="indirect"/>
      <sheetName val="bm"/>
      <sheetName val="bm (2)"/>
      <sheetName val="Sheet2"/>
      <sheetName val="Instrument"/>
      <sheetName val="Junction Box"/>
      <sheetName val="JB_Final checked"/>
      <sheetName val="Equipment"/>
      <sheetName val="F&amp;G System"/>
      <sheetName val="F&amp;G System (Detail)"/>
      <sheetName val="MOTOR"/>
      <sheetName val="동결보온"/>
      <sheetName val="금액내역서"/>
      <sheetName val="BID"/>
      <sheetName val=" 배관자재비-SKEC구매분"/>
      <sheetName val="108"/>
      <sheetName val="제경비"/>
      <sheetName val="EQT-ESTN"/>
      <sheetName val="abc"/>
      <sheetName val="fitting"/>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Sheet1"/>
      <sheetName val="명세서"/>
      <sheetName val="정부노임단가"/>
      <sheetName val="HVAC"/>
      <sheetName val="할증 "/>
      <sheetName val="DATA"/>
      <sheetName val="품셈"/>
      <sheetName val="Proposal"/>
      <sheetName val="WORK-VOL"/>
      <sheetName val="12CGOU"/>
      <sheetName val="입찰안"/>
      <sheetName val="직원동원SCH"/>
      <sheetName val="DB@Acess"/>
      <sheetName val="Civil"/>
      <sheetName val="연돌일위집계"/>
      <sheetName val="작성방법"/>
      <sheetName val="자격 땡겨오기"/>
      <sheetName val="bm_(2)"/>
      <sheetName val="Junction_Box"/>
      <sheetName val="JB_Final_checked"/>
      <sheetName val="F&amp;G_System"/>
      <sheetName val="F&amp;G_System_(Detail)"/>
      <sheetName val="_배관자재비-SKEC구매분"/>
      <sheetName val="General Data"/>
      <sheetName val="FAB_I"/>
      <sheetName val="조도계산서 (도서)"/>
      <sheetName val="현장지지물물량"/>
      <sheetName val="ITEM"/>
      <sheetName val="wall"/>
      <sheetName val="주요기준"/>
      <sheetName val="COVER"/>
      <sheetName val="결재판(삭제하지말아주세요)"/>
      <sheetName val="4300 UTILITY BLDG (2)"/>
      <sheetName val="EQUIP"/>
      <sheetName val="Erection"/>
      <sheetName val="공사비 내역 (가)"/>
      <sheetName val="PUMP"/>
      <sheetName val="Main"/>
      <sheetName val="적용환율"/>
      <sheetName val="기성내역"/>
      <sheetName val="공정율 기초 Data"/>
      <sheetName val="가격분석@1100(990104)"/>
      <sheetName val="Escalation"/>
      <sheetName val="예가표"/>
      <sheetName val="PIPING"/>
      <sheetName val="분뇨"/>
      <sheetName val="001"/>
      <sheetName val="BQ"/>
      <sheetName val="산근"/>
      <sheetName val="공문"/>
      <sheetName val="B"/>
      <sheetName val="Sheet6"/>
      <sheetName val="PBS"/>
      <sheetName val="D-3109"/>
      <sheetName val="TOEC"/>
      <sheetName val="TDC COA Sumry"/>
      <sheetName val="COA Sumry by Area"/>
      <sheetName val="COA Sumry by Contr"/>
      <sheetName val="COA Sumry by RG"/>
      <sheetName val="TDC COA Grp Sumry"/>
      <sheetName val="TDC Item Dets-Full"/>
      <sheetName val="TDC Item Dets-IPM-Full"/>
      <sheetName val="TDC Item Dets"/>
      <sheetName val="TDC Item Sumry"/>
      <sheetName val="TDC Key Qty Sumry"/>
      <sheetName val="List - Components"/>
      <sheetName val="List - Equipment"/>
      <sheetName val="Project Metrics"/>
      <sheetName val="COA Sumry - Std Imp"/>
      <sheetName val="Contr TDC - Std Imp"/>
      <sheetName val="Item Sumry - Std Imp"/>
      <sheetName val="Proj TIC - Std Imp"/>
      <sheetName val="Unit Costs - Std Imp"/>
      <sheetName val="Unit MH - Std Imp"/>
      <sheetName val="일위대가목차"/>
      <sheetName val="#REF"/>
      <sheetName val="도급양식"/>
      <sheetName val="INVOICE_CERT EIV'S"/>
      <sheetName val="Factor"/>
      <sheetName val="SPT vs PHI"/>
      <sheetName val="광통신 견적내역서1"/>
      <sheetName val="DRUM"/>
      <sheetName val="Requirement(Work Crew)"/>
      <sheetName val="MODELING"/>
      <sheetName val="INPUT"/>
      <sheetName val="포장공"/>
      <sheetName val="LinerWt"/>
      <sheetName val="Sch.1"/>
      <sheetName val="운반"/>
      <sheetName val="단중"/>
      <sheetName val="품셈표"/>
      <sheetName val="Onerous Terms"/>
      <sheetName val="공통비"/>
      <sheetName val="SM1-09"/>
      <sheetName val="SM2-09"/>
      <sheetName val="BD-09"/>
      <sheetName val="MT-09"/>
      <sheetName val="1_RA_Master_절감후"/>
      <sheetName val="공사내역"/>
      <sheetName val="extensions lookup"/>
      <sheetName val="3. Piping"/>
      <sheetName val="1. Stationary"/>
      <sheetName val="COST SUMMARY"/>
      <sheetName val="Total"/>
      <sheetName val="산#2-1 (2)"/>
      <sheetName val="API Units"/>
      <sheetName val="15100"/>
      <sheetName val="#2_일위대가목록"/>
      <sheetName val="공통부대비"/>
      <sheetName val="BQMPALOC"/>
      <sheetName val="Coversheet "/>
      <sheetName val="6BPRO"/>
      <sheetName val="COS_REP.XLS"/>
      <sheetName val="POWER"/>
      <sheetName val="내역"/>
      <sheetName val="01"/>
      <sheetName val="계측 내역서"/>
      <sheetName val="결과조달"/>
      <sheetName val="견적정보"/>
      <sheetName val="FLANGE"/>
      <sheetName val="VALVE"/>
      <sheetName val="hitlin"/>
      <sheetName val="PER"/>
      <sheetName val="PIR(석유화학)"/>
      <sheetName val="silica"/>
      <sheetName val="rw"/>
      <sheetName val="gw"/>
      <sheetName val="우레탄"/>
      <sheetName val="fg"/>
      <sheetName val="iig silica(캐나다)"/>
      <sheetName val="간접비내역-1"/>
      <sheetName val="국내"/>
      <sheetName val="SOHAR(2nd)"/>
      <sheetName val="견적대비표"/>
      <sheetName val="변수 정의"/>
      <sheetName val="BSD (2)"/>
      <sheetName val="건축내역"/>
      <sheetName val="작성기준"/>
      <sheetName val="LEGEND"/>
      <sheetName val="AILC004"/>
      <sheetName val="jobhist"/>
      <sheetName val="SG"/>
      <sheetName val="RING WALL"/>
      <sheetName val="TYPE-B 평균H"/>
      <sheetName val="PRO_DCI"/>
      <sheetName val="INST_DCI"/>
      <sheetName val="HVAC_DCI"/>
      <sheetName val="PIPE_DCI"/>
      <sheetName val="AC포장수량"/>
      <sheetName val="일위대가"/>
      <sheetName val="DB_ET200(R. A)"/>
      <sheetName val="PIPE"/>
      <sheetName val="Final Summary"/>
      <sheetName val="inter"/>
      <sheetName val="조명율표"/>
      <sheetName val="갑지"/>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할증_"/>
      <sheetName val="공사비_내역_(가)"/>
      <sheetName val="General_Data"/>
      <sheetName val="XZLC003_PART1"/>
      <sheetName val="XZLC004_PART2"/>
      <sheetName val="현장관리비"/>
      <sheetName val="Inst_"/>
      <sheetName val="Piping_Design_Data"/>
      <sheetName val="실행내역"/>
      <sheetName val="CAL"/>
      <sheetName val="Piping Design Data"/>
      <sheetName val="견적을지"/>
      <sheetName val="FAB별"/>
      <sheetName val="설산1.나"/>
      <sheetName val="본사S"/>
      <sheetName val="WORK"/>
      <sheetName val="Sheet4"/>
      <sheetName val="CPM챠트"/>
      <sheetName val="Eq. Mobilization"/>
      <sheetName val="대비표"/>
      <sheetName val="잡비"/>
      <sheetName val="Units Def'n"/>
      <sheetName val="SHL"/>
      <sheetName val="영업2"/>
      <sheetName val="Precios"/>
      <sheetName val="WEIGHT LIST"/>
      <sheetName val="POL6차-PIPING"/>
      <sheetName val="산#3-1"/>
      <sheetName val="간접인원 급료산출"/>
      <sheetName val="95삼성급(본사)"/>
      <sheetName val="입찰내역 발주처 양식"/>
      <sheetName val="견적의뢰"/>
      <sheetName val="15 문제점"/>
      <sheetName val="costing_CV"/>
      <sheetName val="Spec1"/>
      <sheetName val="설계명세서"/>
      <sheetName val="Rate Analysis"/>
      <sheetName val="INSTR"/>
      <sheetName val="---FAB#1업무일지---"/>
      <sheetName val="BEND LOSS"/>
      <sheetName val="방배동내역(리라)"/>
      <sheetName val="현장경비"/>
      <sheetName val="건축공사집계표"/>
      <sheetName val="방배동내역 (총괄)"/>
      <sheetName val="부대공사총괄"/>
      <sheetName val="Steam-Sys"/>
      <sheetName val="PRICES"/>
      <sheetName val="노임9월"/>
      <sheetName val=" 갑지"/>
      <sheetName val="Cash2"/>
      <sheetName val="Z"/>
      <sheetName val="A"/>
      <sheetName val="CONTROL LIST"/>
      <sheetName val="costing_ESDV"/>
      <sheetName val="costing_Misc"/>
      <sheetName val="costing_MOV"/>
      <sheetName val="가로등내역서"/>
      <sheetName val="항목별진도율"/>
      <sheetName val="C3"/>
      <sheetName val="mech"/>
      <sheetName val="w't table"/>
      <sheetName val="IT-BAT"/>
      <sheetName val="임율 Data"/>
      <sheetName val="HANJUNG EQUIPMENT"/>
      <sheetName val="SPARE PART"/>
      <sheetName val="97 사업추정(WEKI)"/>
      <sheetName val="2. 집계표"/>
      <sheetName val="LP산출"/>
      <sheetName val="45,46"/>
      <sheetName val="CF Rev.0"/>
      <sheetName val="견적"/>
      <sheetName val="실행예산SHEET도장재검토"/>
      <sheetName val="TNK12"/>
      <sheetName val="사업추진 조직도"/>
      <sheetName val="계정과목 (2)"/>
      <sheetName val="계정과목"/>
      <sheetName val="EQ_E1"/>
      <sheetName val="환율"/>
      <sheetName val="산출근거#2-3"/>
      <sheetName val="#3E1_GCR"/>
      <sheetName val="cp-e1"/>
      <sheetName val="일보"/>
      <sheetName val="rate"/>
      <sheetName val="slipsumpR"/>
      <sheetName val="배수내역"/>
      <sheetName val="자재단가"/>
      <sheetName val="NYS"/>
      <sheetName val="10현장조직"/>
      <sheetName val="기계공사비집계(원안)"/>
      <sheetName val="기계내역서"/>
      <sheetName val="공사설계서"/>
      <sheetName val="소일위대가코드표"/>
      <sheetName val="실행(1)"/>
      <sheetName val="out_prog"/>
      <sheetName val="선적schedule (2)"/>
      <sheetName val="9509"/>
      <sheetName val="SORCE1"/>
      <sheetName val="내역(전)"/>
      <sheetName val="VUOTO"/>
      <sheetName val="Labor"/>
      <sheetName val="kode rekening"/>
      <sheetName val="name"/>
      <sheetName val="NAMES"/>
      <sheetName val="SUM_Steel-Strc"/>
      <sheetName val="COST-SUM"/>
      <sheetName val="산3_4"/>
      <sheetName val="환율change"/>
      <sheetName val="assy"/>
      <sheetName val="일반공사"/>
      <sheetName val="조도계산서_(도서)"/>
      <sheetName val="표지"/>
      <sheetName val="DTmpData"/>
      <sheetName val="건장설비"/>
      <sheetName val="ORIGINAL"/>
      <sheetName val="직재"/>
      <sheetName val="IBASE"/>
      <sheetName val="laroux"/>
      <sheetName val="자재집계"/>
      <sheetName val="N賃率-職"/>
      <sheetName val="집계표(OPTION)"/>
      <sheetName val="선택항목"/>
      <sheetName val="Sheet"/>
      <sheetName val="Onerous_Terms"/>
      <sheetName val="INVOICE_CERT_EIV'S"/>
      <sheetName val="COST_SUMMARY"/>
      <sheetName val="extensions_lookup"/>
      <sheetName val="3__Piping"/>
      <sheetName val="자격_땡겨오기"/>
      <sheetName val="4300_UTILITY_BLDG_(2)"/>
      <sheetName val="공정율_기초_Data"/>
      <sheetName val="Rate_Analysis"/>
      <sheetName val="광통신_견적내역서1"/>
      <sheetName val="산#2-1_(2)"/>
      <sheetName val="API_Units"/>
      <sheetName val="TDC_COA_Sumry"/>
      <sheetName val="COA_Sumry_by_Area"/>
      <sheetName val="COA_Sumry_by_Contr"/>
      <sheetName val="COA_Sumry_by_RG"/>
      <sheetName val="TDC_COA_Grp_Sumry"/>
      <sheetName val="TDC_Item_Dets-Full"/>
      <sheetName val="TDC_Item_Dets-IPM-Full"/>
      <sheetName val="TDC_Item_Dets"/>
      <sheetName val="TDC_Item_Sumry"/>
      <sheetName val="TDC_Key_Qty_Sumry"/>
      <sheetName val="List_-_Components"/>
      <sheetName val="List_-_Equipment"/>
      <sheetName val="Project_Metrics"/>
      <sheetName val="COA_Sumry_-_Std_Imp"/>
      <sheetName val="Contr_TDC_-_Std_Imp"/>
      <sheetName val="Item_Sumry_-_Std_Imp"/>
      <sheetName val="Proj_TIC_-_Std_Imp"/>
      <sheetName val="Unit_Costs_-_Std_Imp"/>
      <sheetName val="Unit_MH_-_Std_Imp"/>
      <sheetName val="Sch_1"/>
      <sheetName val="Coversheet_"/>
      <sheetName val="1__Stationary"/>
      <sheetName val="Requirement(Work_Crew)"/>
      <sheetName val="계측_내역서"/>
      <sheetName val="iig_silica(캐나다)"/>
      <sheetName val="변수_정의"/>
      <sheetName val="BSD_(2)"/>
      <sheetName val="SPT_vs_PHI"/>
      <sheetName val="COS_REP_XLS"/>
      <sheetName val="_갑지"/>
      <sheetName val="환산표"/>
      <sheetName val="LAB"/>
      <sheetName val="Setup"/>
      <sheetName val="판가반영"/>
      <sheetName val="Proj Cost Sumry"/>
      <sheetName val="Form 0"/>
      <sheetName val="Detail Breakdown Work"/>
      <sheetName val="품의서"/>
      <sheetName val="항목"/>
      <sheetName val="FR"/>
      <sheetName val="??"/>
      <sheetName val="기준정보"/>
      <sheetName val="L형옹벽(key)"/>
      <sheetName val="밸브설치"/>
      <sheetName val="계열사현황종합"/>
      <sheetName val="TAREC"/>
      <sheetName val="MEXICO-C"/>
      <sheetName val="HP"/>
      <sheetName val="배수공"/>
      <sheetName val="Units_Def'n"/>
      <sheetName val="TYPE-B_평균H"/>
      <sheetName val="Eq__Mobilization"/>
      <sheetName val="RING_WALL"/>
      <sheetName val="bm_(2)2"/>
      <sheetName val="Junction_Box2"/>
      <sheetName val="JB_Final_checked2"/>
      <sheetName val="F&amp;G_System2"/>
      <sheetName val="F&amp;G_System_(Detail)2"/>
      <sheetName val="_배관자재비-SKEC구매분2"/>
      <sheetName val="자격_땡겨오기1"/>
      <sheetName val="Int__Pr_-Shell1"/>
      <sheetName val="Ext__Pr_-Shell1"/>
      <sheetName val="Int__Pr_-D'End1"/>
      <sheetName val="Ext__Pr_-D'End1"/>
      <sheetName val="Reinforcement_Pad1"/>
      <sheetName val="4300_UTILITY_BLDG_(2)1"/>
      <sheetName val="할증_1"/>
      <sheetName val="공사비_내역_(가)1"/>
      <sheetName val="General_Data1"/>
      <sheetName val="공정율_기초_Data1"/>
      <sheetName val="조도계산서_(도서)1"/>
      <sheetName val="TDC_COA_Sumry1"/>
      <sheetName val="COA_Sumry_by_Area1"/>
      <sheetName val="COA_Sumry_by_Contr1"/>
      <sheetName val="COA_Sumry_by_RG1"/>
      <sheetName val="TDC_COA_Grp_Sumry1"/>
      <sheetName val="TDC_Item_Dets-Full1"/>
      <sheetName val="TDC_Item_Dets-IPM-Full1"/>
      <sheetName val="TDC_Item_Dets1"/>
      <sheetName val="TDC_Item_Sumry1"/>
      <sheetName val="TDC_Key_Qty_Sumry1"/>
      <sheetName val="List_-_Components1"/>
      <sheetName val="List_-_Equipment1"/>
      <sheetName val="Project_Metrics1"/>
      <sheetName val="COA_Sumry_-_Std_Imp1"/>
      <sheetName val="Contr_TDC_-_Std_Imp1"/>
      <sheetName val="Item_Sumry_-_Std_Imp1"/>
      <sheetName val="Proj_TIC_-_Std_Imp1"/>
      <sheetName val="Unit_Costs_-_Std_Imp1"/>
      <sheetName val="Unit_MH_-_Std_Imp1"/>
      <sheetName val="광통신_견적내역서11"/>
      <sheetName val="Requirement(Work_Crew)1"/>
      <sheetName val="SPT_vs_PHI1"/>
      <sheetName val="INVOICE_CERT_EIV'S1"/>
      <sheetName val="Onerous_Terms1"/>
      <sheetName val="extensions_lookup1"/>
      <sheetName val="3__Piping1"/>
      <sheetName val="1__Stationary1"/>
      <sheetName val="COST_SUMMARY1"/>
      <sheetName val="산#2-1_(2)1"/>
      <sheetName val="API_Units1"/>
      <sheetName val="Sch_11"/>
      <sheetName val="Coversheet_1"/>
      <sheetName val="COS_REP_XLS1"/>
      <sheetName val="계측_내역서1"/>
      <sheetName val="iig_silica(캐나다)1"/>
      <sheetName val="변수_정의1"/>
      <sheetName val="BSD_(2)1"/>
      <sheetName val="TYPE-B_평균H1"/>
      <sheetName val="Eq__Mobilization1"/>
      <sheetName val="RING_WALL1"/>
      <sheetName val="설산1_나"/>
      <sheetName val="Units_Def'n1"/>
      <sheetName val="WEIGHT_LIST"/>
      <sheetName val="DB_ET200(R__A)"/>
      <sheetName val="Final_Summary"/>
      <sheetName val="간접인원_급료산출"/>
      <sheetName val="입찰내역_발주처_양식"/>
      <sheetName val="15_문제점"/>
      <sheetName val="Rate_Analysis1"/>
      <sheetName val="BEND_LOSS"/>
      <sheetName val="방배동내역_(총괄)"/>
      <sheetName val="_갑지1"/>
      <sheetName val="Piping_Design_Data1"/>
      <sheetName val="CONTROL_LIST"/>
      <sheetName val="w't_table"/>
      <sheetName val="임율_Data"/>
      <sheetName val="HANJUNG_EQUIPMENT"/>
      <sheetName val="SPARE_PART"/>
      <sheetName val="97_사업추정(WEKI)"/>
      <sheetName val="2__집계표"/>
      <sheetName val="CF_Rev_0"/>
      <sheetName val="사업추진_조직도"/>
      <sheetName val="계정과목_(2)"/>
      <sheetName val="선적schedule_(2)"/>
      <sheetName val="kode_rekening"/>
      <sheetName val="Proj_Cost_Sumry"/>
      <sheetName val="Form_0"/>
      <sheetName val="Detail_Breakdown_Work"/>
      <sheetName val="bm_(2)3"/>
      <sheetName val="Junction_Box3"/>
      <sheetName val="JB_Final_checked3"/>
      <sheetName val="F&amp;G_System3"/>
      <sheetName val="F&amp;G_System_(Detail)3"/>
      <sheetName val="_배관자재비-SKEC구매분3"/>
      <sheetName val="자격_땡겨오기2"/>
      <sheetName val="Int__Pr_-Shell2"/>
      <sheetName val="Ext__Pr_-Shell2"/>
      <sheetName val="Int__Pr_-D'End2"/>
      <sheetName val="Ext__Pr_-D'End2"/>
      <sheetName val="Reinforcement_Pad2"/>
      <sheetName val="4300_UTILITY_BLDG_(2)2"/>
      <sheetName val="할증_2"/>
      <sheetName val="공사비_내역_(가)2"/>
      <sheetName val="General_Data2"/>
      <sheetName val="공정율_기초_Data2"/>
      <sheetName val="조도계산서_(도서)2"/>
      <sheetName val="TDC_COA_Sumry2"/>
      <sheetName val="COA_Sumry_by_Area2"/>
      <sheetName val="COA_Sumry_by_Contr2"/>
      <sheetName val="COA_Sumry_by_RG2"/>
      <sheetName val="TDC_COA_Grp_Sumry2"/>
      <sheetName val="TDC_Item_Dets-Full2"/>
      <sheetName val="TDC_Item_Dets-IPM-Full2"/>
      <sheetName val="TDC_Item_Dets2"/>
      <sheetName val="TDC_Item_Sumry2"/>
      <sheetName val="TDC_Key_Qty_Sumry2"/>
      <sheetName val="List_-_Components2"/>
      <sheetName val="List_-_Equipment2"/>
      <sheetName val="Project_Metrics2"/>
      <sheetName val="COA_Sumry_-_Std_Imp2"/>
      <sheetName val="Contr_TDC_-_Std_Imp2"/>
      <sheetName val="Item_Sumry_-_Std_Imp2"/>
      <sheetName val="Proj_TIC_-_Std_Imp2"/>
      <sheetName val="Unit_Costs_-_Std_Imp2"/>
      <sheetName val="Unit_MH_-_Std_Imp2"/>
      <sheetName val="광통신_견적내역서12"/>
      <sheetName val="Requirement(Work_Crew)2"/>
      <sheetName val="SPT_vs_PHI2"/>
      <sheetName val="INVOICE_CERT_EIV'S2"/>
      <sheetName val="Onerous_Terms2"/>
      <sheetName val="extensions_lookup2"/>
      <sheetName val="3__Piping2"/>
      <sheetName val="1__Stationary2"/>
      <sheetName val="COST_SUMMARY2"/>
      <sheetName val="산#2-1_(2)2"/>
      <sheetName val="API_Units2"/>
      <sheetName val="Sch_12"/>
      <sheetName val="Coversheet_2"/>
      <sheetName val="COS_REP_XLS2"/>
      <sheetName val="계측_내역서2"/>
      <sheetName val="iig_silica(캐나다)2"/>
      <sheetName val="변수_정의2"/>
      <sheetName val="BSD_(2)2"/>
      <sheetName val="TYPE-B_평균H2"/>
      <sheetName val="Eq__Mobilization2"/>
      <sheetName val="RING_WALL2"/>
      <sheetName val="설산1_나1"/>
      <sheetName val="Units_Def'n2"/>
      <sheetName val="WEIGHT_LIST1"/>
      <sheetName val="DB_ET200(R__A)1"/>
      <sheetName val="Final_Summary1"/>
      <sheetName val="간접인원_급료산출1"/>
      <sheetName val="입찰내역_발주처_양식1"/>
      <sheetName val="15_문제점1"/>
      <sheetName val="Rate_Analysis2"/>
      <sheetName val="BEND_LOSS1"/>
      <sheetName val="방배동내역_(총괄)1"/>
      <sheetName val="_갑지2"/>
      <sheetName val="Piping_Design_Data2"/>
      <sheetName val="CONTROL_LIST1"/>
      <sheetName val="w't_table1"/>
      <sheetName val="임율_Data1"/>
      <sheetName val="HANJUNG_EQUIPMENT1"/>
      <sheetName val="SPARE_PART1"/>
      <sheetName val="97_사업추정(WEKI)1"/>
      <sheetName val="2__집계표1"/>
      <sheetName val="CF_Rev_01"/>
      <sheetName val="사업추진_조직도1"/>
      <sheetName val="계정과목_(2)1"/>
      <sheetName val="선적schedule_(2)1"/>
      <sheetName val="kode_rekening1"/>
      <sheetName val="Proj_Cost_Sumry1"/>
      <sheetName val="Form_01"/>
      <sheetName val="Detail_Breakdown_Work1"/>
      <sheetName val="bm_(2)4"/>
      <sheetName val="Junction_Box4"/>
      <sheetName val="JB_Final_checked4"/>
      <sheetName val="F&amp;G_System4"/>
      <sheetName val="F&amp;G_System_(Detail)4"/>
      <sheetName val="_배관자재비-SKEC구매분4"/>
      <sheetName val="자격_땡겨오기3"/>
      <sheetName val="Int__Pr_-Shell3"/>
      <sheetName val="Ext__Pr_-Shell3"/>
      <sheetName val="Int__Pr_-D'End3"/>
      <sheetName val="Ext__Pr_-D'End3"/>
      <sheetName val="Reinforcement_Pad3"/>
      <sheetName val="4300_UTILITY_BLDG_(2)3"/>
      <sheetName val="할증_3"/>
      <sheetName val="공사비_내역_(가)3"/>
      <sheetName val="General_Data3"/>
      <sheetName val="공정율_기초_Data3"/>
      <sheetName val="조도계산서_(도서)3"/>
      <sheetName val="TDC_COA_Sumry3"/>
      <sheetName val="COA_Sumry_by_Area3"/>
      <sheetName val="COA_Sumry_by_Contr3"/>
      <sheetName val="COA_Sumry_by_RG3"/>
      <sheetName val="TDC_COA_Grp_Sumry3"/>
      <sheetName val="TDC_Item_Dets-Full3"/>
      <sheetName val="TDC_Item_Dets-IPM-Full3"/>
      <sheetName val="TDC_Item_Dets3"/>
      <sheetName val="TDC_Item_Sumry3"/>
      <sheetName val="TDC_Key_Qty_Sumry3"/>
      <sheetName val="List_-_Components3"/>
      <sheetName val="List_-_Equipment3"/>
      <sheetName val="Project_Metrics3"/>
      <sheetName val="COA_Sumry_-_Std_Imp3"/>
      <sheetName val="Contr_TDC_-_Std_Imp3"/>
      <sheetName val="Item_Sumry_-_Std_Imp3"/>
      <sheetName val="Proj_TIC_-_Std_Imp3"/>
      <sheetName val="Unit_Costs_-_Std_Imp3"/>
      <sheetName val="Unit_MH_-_Std_Imp3"/>
      <sheetName val="광통신_견적내역서13"/>
      <sheetName val="Requirement(Work_Crew)3"/>
      <sheetName val="SPT_vs_PHI3"/>
      <sheetName val="INVOICE_CERT_EIV'S3"/>
      <sheetName val="Onerous_Terms3"/>
      <sheetName val="extensions_lookup3"/>
      <sheetName val="3__Piping3"/>
      <sheetName val="1__Stationary3"/>
      <sheetName val="COST_SUMMARY3"/>
      <sheetName val="산#2-1_(2)3"/>
      <sheetName val="API_Units3"/>
      <sheetName val="Sch_13"/>
      <sheetName val="Coversheet_3"/>
      <sheetName val="COS_REP_XLS3"/>
      <sheetName val="계측_내역서3"/>
      <sheetName val="iig_silica(캐나다)3"/>
      <sheetName val="변수_정의3"/>
      <sheetName val="BSD_(2)3"/>
      <sheetName val="TYPE-B_평균H3"/>
      <sheetName val="Eq__Mobilization3"/>
      <sheetName val="RING_WALL3"/>
      <sheetName val="설산1_나2"/>
      <sheetName val="Units_Def'n3"/>
      <sheetName val="WEIGHT_LIST2"/>
      <sheetName val="DB_ET200(R__A)2"/>
      <sheetName val="Final_Summary2"/>
      <sheetName val="간접인원_급료산출2"/>
      <sheetName val="입찰내역_발주처_양식2"/>
      <sheetName val="15_문제점2"/>
      <sheetName val="Rate_Analysis3"/>
      <sheetName val="BEND_LOSS2"/>
      <sheetName val="방배동내역_(총괄)2"/>
      <sheetName val="_갑지3"/>
      <sheetName val="Piping_Design_Data3"/>
      <sheetName val="CONTROL_LIST2"/>
      <sheetName val="w't_table2"/>
      <sheetName val="임율_Data2"/>
      <sheetName val="HANJUNG_EQUIPMENT2"/>
      <sheetName val="SPARE_PART2"/>
      <sheetName val="97_사업추정(WEKI)2"/>
      <sheetName val="2__집계표2"/>
      <sheetName val="CF_Rev_02"/>
      <sheetName val="사업추진_조직도2"/>
      <sheetName val="계정과목_(2)2"/>
      <sheetName val="선적schedule_(2)2"/>
      <sheetName val="kode_rekening2"/>
      <sheetName val="Proj_Cost_Sumry2"/>
      <sheetName val="Form_02"/>
      <sheetName val="Detail_Breakdown_Work2"/>
      <sheetName val="bm_(2)5"/>
      <sheetName val="Junction_Box5"/>
      <sheetName val="JB_Final_checked5"/>
      <sheetName val="F&amp;G_System5"/>
      <sheetName val="F&amp;G_System_(Detail)5"/>
      <sheetName val="_배관자재비-SKEC구매분5"/>
      <sheetName val="자격_땡겨오기4"/>
      <sheetName val="Int__Pr_-Shell4"/>
      <sheetName val="Ext__Pr_-Shell4"/>
      <sheetName val="Int__Pr_-D'End4"/>
      <sheetName val="Ext__Pr_-D'End4"/>
      <sheetName val="Reinforcement_Pad4"/>
      <sheetName val="4300_UTILITY_BLDG_(2)4"/>
      <sheetName val="할증_4"/>
      <sheetName val="공사비_내역_(가)4"/>
      <sheetName val="General_Data4"/>
      <sheetName val="공정율_기초_Data4"/>
      <sheetName val="조도계산서_(도서)4"/>
      <sheetName val="TDC_COA_Sumry4"/>
      <sheetName val="COA_Sumry_by_Area4"/>
      <sheetName val="COA_Sumry_by_Contr4"/>
      <sheetName val="COA_Sumry_by_RG4"/>
      <sheetName val="TDC_COA_Grp_Sumry4"/>
      <sheetName val="TDC_Item_Dets-Full4"/>
      <sheetName val="TDC_Item_Dets-IPM-Full4"/>
      <sheetName val="TDC_Item_Dets4"/>
      <sheetName val="TDC_Item_Sumry4"/>
      <sheetName val="TDC_Key_Qty_Sumry4"/>
      <sheetName val="List_-_Components4"/>
      <sheetName val="List_-_Equipment4"/>
      <sheetName val="Project_Metrics4"/>
      <sheetName val="COA_Sumry_-_Std_Imp4"/>
      <sheetName val="Contr_TDC_-_Std_Imp4"/>
      <sheetName val="Item_Sumry_-_Std_Imp4"/>
      <sheetName val="Proj_TIC_-_Std_Imp4"/>
      <sheetName val="Unit_Costs_-_Std_Imp4"/>
      <sheetName val="Unit_MH_-_Std_Imp4"/>
      <sheetName val="광통신_견적내역서14"/>
      <sheetName val="Requirement(Work_Crew)4"/>
      <sheetName val="SPT_vs_PHI4"/>
      <sheetName val="INVOICE_CERT_EIV'S4"/>
      <sheetName val="Onerous_Terms4"/>
      <sheetName val="extensions_lookup4"/>
      <sheetName val="3__Piping4"/>
      <sheetName val="1__Stationary4"/>
      <sheetName val="COST_SUMMARY4"/>
      <sheetName val="산#2-1_(2)4"/>
      <sheetName val="API_Units4"/>
      <sheetName val="Sch_14"/>
      <sheetName val="Coversheet_4"/>
      <sheetName val="COS_REP_XLS4"/>
      <sheetName val="계측_내역서4"/>
      <sheetName val="iig_silica(캐나다)4"/>
      <sheetName val="변수_정의4"/>
      <sheetName val="BSD_(2)4"/>
      <sheetName val="TYPE-B_평균H4"/>
      <sheetName val="Eq__Mobilization4"/>
      <sheetName val="RING_WALL4"/>
      <sheetName val="CONTROL_LIST3"/>
      <sheetName val="설산1_나3"/>
      <sheetName val="WEIGHT_LIST3"/>
      <sheetName val="DB_ET200(R__A)3"/>
      <sheetName val="Final_Summary3"/>
      <sheetName val="간접인원_급료산출3"/>
      <sheetName val="입찰내역_발주처_양식3"/>
      <sheetName val="15_문제점3"/>
      <sheetName val="방배동내역_(총괄)3"/>
      <sheetName val="Units_Def'n4"/>
      <sheetName val="Rate_Analysis4"/>
      <sheetName val="BEND_LOSS3"/>
      <sheetName val="_갑지4"/>
      <sheetName val="Piping_Design_Data4"/>
      <sheetName val="w't_table3"/>
      <sheetName val="임율_Data3"/>
      <sheetName val="HANJUNG_EQUIPMENT3"/>
      <sheetName val="SPARE_PART3"/>
      <sheetName val="97_사업추정(WEKI)3"/>
      <sheetName val="2__집계표3"/>
      <sheetName val="CF_Rev_03"/>
      <sheetName val="사업추진_조직도3"/>
      <sheetName val="계정과목_(2)3"/>
      <sheetName val="선적schedule_(2)3"/>
      <sheetName val="kode_rekening3"/>
      <sheetName val="Proj_Cost_Sumry3"/>
      <sheetName val="Form_03"/>
      <sheetName val="Detail_Breakdown_Work3"/>
      <sheetName val="Sheet5"/>
      <sheetName val="PipWT"/>
      <sheetName val="일위대가표"/>
      <sheetName val="Backup"/>
      <sheetName val="ITB COST"/>
      <sheetName val="Summary Sheets"/>
      <sheetName val="Calculation"/>
      <sheetName val="OD5000"/>
      <sheetName val="SUPTMTO"/>
      <sheetName val="손익분석"/>
      <sheetName val="투찰(하수)"/>
      <sheetName val="장비당단가 (1)"/>
      <sheetName val="현장투입(원장)"/>
      <sheetName val="품산출서"/>
      <sheetName val="Weather"/>
      <sheetName val="실행내역서 "/>
      <sheetName val="__"/>
      <sheetName val="원료구매"/>
      <sheetName val="DATA LISTS"/>
      <sheetName val="P3"/>
      <sheetName val="WIP"/>
      <sheetName val="ITB_COST"/>
      <sheetName val="Summary_Sheets"/>
      <sheetName val="FIRE"/>
      <sheetName val="견적집계표"/>
      <sheetName val="2공구산출내역"/>
      <sheetName val="노임단가"/>
      <sheetName val="토공정보"/>
      <sheetName val="두앙"/>
      <sheetName val="의왕F사"/>
      <sheetName val="가공사"/>
      <sheetName val="기안지"/>
      <sheetName val="cable-data"/>
      <sheetName val="골조시행"/>
      <sheetName val="매출"/>
      <sheetName val="10.25"/>
      <sheetName val="VL"/>
      <sheetName val="연환"/>
      <sheetName val="수주이월"/>
      <sheetName val="sheeet2"/>
      <sheetName val="石炭性状"/>
      <sheetName val="교각계산"/>
      <sheetName val="sum1 (2)"/>
      <sheetName val="Confidencial "/>
      <sheetName val="COEFF"/>
      <sheetName val="Calculos Emerson"/>
      <sheetName val="1515"/>
      <sheetName val="INVOICE"/>
      <sheetName val="Others"/>
      <sheetName val="Process Piping"/>
      <sheetName val="PRICE-COMP"/>
      <sheetName val="Cover sheet"/>
      <sheetName val="6PILE  (돌출)"/>
      <sheetName val="금융비용"/>
      <sheetName val="평균환율-USD"/>
      <sheetName val="Equip Rental Summary by Contr"/>
      <sheetName val="Project Equip Rental Summary"/>
      <sheetName val="Contractor Indirect Sumry"/>
      <sheetName val="Project Indirect Sumry"/>
      <sheetName val="TDC COA Grp Sumry by Area"/>
      <sheetName val="TDC COA Grp Sumry by RG"/>
      <sheetName val="Equipment Sumry"/>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ALL AREA-12LE0U"/>
      <sheetName val="Cashflow Analysis"/>
      <sheetName val="E1"/>
      <sheetName val="ALL UNITS"/>
      <sheetName val="EQUIPMENT ERECTION BREAKDOWN"/>
      <sheetName val="Breakdown-1"/>
      <sheetName val="Add"/>
      <sheetName val="Table"/>
      <sheetName val="RPP 12 SEPT"/>
      <sheetName val="L.INDIRECT (rev.1)"/>
      <sheetName val="7.3 Table"/>
      <sheetName val="7.2 Material"/>
      <sheetName val="기술부 VENDOR LIST"/>
      <sheetName val="Testing"/>
      <sheetName val="산출"/>
      <sheetName val="낙찰표"/>
      <sheetName val="I一般比"/>
      <sheetName val="Foglio dati"/>
      <sheetName val="Settings"/>
      <sheetName val="ITB_COST1"/>
      <sheetName val="Summary_Sheets1"/>
      <sheetName val="실행내역서_"/>
      <sheetName val="7_3_Table"/>
      <sheetName val="7_2_Material"/>
      <sheetName val="Cover_sheet"/>
      <sheetName val="Cashflow_Analysis"/>
      <sheetName val="ALL_UNITS"/>
      <sheetName val="Equip_Rental_Summary_by_Contr"/>
      <sheetName val="Project_Equip_Rental_Summary"/>
      <sheetName val="Contractor_Indirect_Sumry"/>
      <sheetName val="Project_Indirect_Sumry"/>
      <sheetName val="TDC_COA_Grp_Sumry_by_Area"/>
      <sheetName val="TDC_COA_Grp_Sumry_by_RG"/>
      <sheetName val="Equipment_Sumry"/>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ALL_AREA-12LE0U"/>
      <sheetName val="RPP_12_SEPT"/>
      <sheetName val="L_INDIRECT_(rev_1)"/>
      <sheetName val="Confidencial_"/>
      <sheetName val="Calculos_Emerson"/>
      <sheetName val="Process_Piping"/>
      <sheetName val="7.5 A.C.H"/>
      <sheetName val="SUMMARY (0)"/>
      <sheetName val="8"/>
      <sheetName val="10"/>
      <sheetName val="12"/>
      <sheetName val="9"/>
      <sheetName val="11"/>
      <sheetName val="KNA1"/>
      <sheetName val="steam table"/>
      <sheetName val="단가조사"/>
      <sheetName val="수정단중"/>
      <sheetName val="노임이"/>
      <sheetName val="BOJUNGGM"/>
      <sheetName val="코드관리"/>
      <sheetName val="CABLE BULK"/>
      <sheetName val="2호맨홀공제수량"/>
      <sheetName val="공사비_NDE"/>
      <sheetName val="CTEMCOST"/>
      <sheetName val="터파기및재료"/>
      <sheetName val="모래기초"/>
      <sheetName val="자료입력"/>
      <sheetName val="2000년1차"/>
      <sheetName val="정산서"/>
      <sheetName val="보호"/>
      <sheetName val="현황CODE"/>
      <sheetName val="손익현황"/>
      <sheetName val="간접비 총괄표"/>
      <sheetName val="산출내역서"/>
      <sheetName val="현장인원"/>
      <sheetName val="단가집"/>
      <sheetName val="HRSG PRINT"/>
      <sheetName val="SAN"/>
      <sheetName val="B31.1"/>
      <sheetName val="견적서을"/>
      <sheetName val="FWBS7000,8000"/>
      <sheetName val="ANALYSER"/>
      <sheetName val="역T형교대(PILE기초)"/>
      <sheetName val="앉음벽 (2)"/>
      <sheetName val="인원계획"/>
      <sheetName val="토목주소"/>
      <sheetName val="프랜트면허"/>
      <sheetName val="ELECTRIC"/>
      <sheetName val="SCHEDULE"/>
      <sheetName val="상품원가피벗"/>
      <sheetName val="안정계산"/>
      <sheetName val="단면검토"/>
      <sheetName val="DATA for Bill"/>
      <sheetName val="BQLIST"/>
      <sheetName val="시행예산"/>
      <sheetName val="Accounting book"/>
      <sheetName val="Code"/>
      <sheetName val="가동비율"/>
      <sheetName val="Sheet13"/>
      <sheetName val=" ｹ-ﾌﾞﾙ"/>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sheetData sheetId="460" refreshError="1"/>
      <sheetData sheetId="461" refreshError="1"/>
      <sheetData sheetId="462" refreshError="1"/>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sheetData sheetId="911"/>
      <sheetData sheetId="912" refreshError="1"/>
      <sheetData sheetId="913" refreshError="1"/>
      <sheetData sheetId="9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찍기"/>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X"/>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P"/>
      <sheetName val="예산총괄표"/>
      <sheetName val="재료비"/>
      <sheetName val="경비총괄표"/>
      <sheetName val="1. 검사비외"/>
      <sheetName val="2.외주공사비"/>
      <sheetName val="공사운영비"/>
      <sheetName val="비교검토서"/>
      <sheetName val="HX"/>
      <sheetName val="UNIT PRICES"/>
      <sheetName val="설계내역서"/>
      <sheetName val="PROCURE"/>
      <sheetName val="산근"/>
      <sheetName val="Items"/>
      <sheetName val="Detail"/>
      <sheetName val="¥ "/>
      <sheetName val="KLall"/>
      <sheetName val="F4-F7"/>
      <sheetName val="Cashflow Analysis"/>
      <sheetName val="Schedule(overall)"/>
      <sheetName val="Quant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kecot"/>
      <sheetName val="XL4Poppy"/>
      <sheetName val="XD4Poppy"/>
      <sheetName val="SILICATE"/>
      <sheetName val="cot_xa"/>
      <sheetName val="Gioi thieu"/>
      <sheetName val="VL"/>
      <sheetName val="Du Toan"/>
      <sheetName val="6823_PS_1700"/>
      <sheetName val="PU_ITALY_"/>
      <sheetName val="6823_PS_17001"/>
      <sheetName val="PU_ITALY_1"/>
      <sheetName val="LKVL-CK-HT-GD1"/>
      <sheetName val="TONGKE-HT"/>
      <sheetName val="V-M(Bdinh)"/>
      <sheetName val="heso"/>
      <sheetName val="갑지"/>
      <sheetName val="6823_PS_17002"/>
      <sheetName val="PU_ITALY_2"/>
      <sheetName val="TT35"/>
      <sheetName val="he so"/>
      <sheetName val="chitimc"/>
      <sheetName val="dongia (2)"/>
      <sheetName val="giathanh1"/>
      <sheetName val="THPDMoi  (2)"/>
      <sheetName val="gtrinh"/>
      <sheetName val="phuluc1"/>
      <sheetName val="TONG HOP VL-NC"/>
      <sheetName val="lam-moi"/>
      <sheetName val="chitiet"/>
      <sheetName val="TONGKE3p "/>
      <sheetName val="Du_lieu"/>
      <sheetName val="TH VL, NC, DDHT Thanhphuoc"/>
      <sheetName val="#REF"/>
      <sheetName val="DONGIA"/>
      <sheetName val="thao-go"/>
      <sheetName val="DON GIA"/>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Chi tiết Goc -AB"/>
      <sheetName val="PT ksat"/>
      <sheetName val="LUONG KS"/>
      <sheetName val="May"/>
      <sheetName val="PTDG"/>
      <sheetName val="THDT"/>
      <sheetName val="VAT LIEU"/>
      <sheetName val="DTCT"/>
      <sheetName val="MTO REV.2(ARMOR)"/>
      <sheetName val="ranh hong"/>
      <sheetName val="gVL"/>
      <sheetName val="DATA"/>
      <sheetName val="luong"/>
      <sheetName val="Equipment"/>
      <sheetName val="DT_THAU"/>
      <sheetName val="DGVL"/>
      <sheetName val="??-BLDG"/>
      <sheetName val="Sheet3"/>
      <sheetName val="NhanCong"/>
      <sheetName val="Ts"/>
      <sheetName val="NC"/>
      <sheetName val="Bia"/>
      <sheetName val="6823_PS_17003"/>
      <sheetName val="PU_ITALY_3"/>
      <sheetName val="he_so"/>
      <sheetName val="Du_Toan"/>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_tiết_Goc_-AB"/>
      <sheetName val="Gioi_thieu"/>
      <sheetName val="MTO_REV_2(ARMOR)"/>
      <sheetName val="Sheet1"/>
      <sheetName val="A1.8 NhIII (1050k)"/>
      <sheetName val="Nhan cong nhom I"/>
      <sheetName val="Luong TT05"/>
      <sheetName val="10_VC đ. ngắn"/>
      <sheetName val="__-BLDG"/>
      <sheetName val="ND"/>
      <sheetName val="Luong TT01"/>
      <sheetName val="GiaVT"/>
      <sheetName val="Chiet tinh"/>
      <sheetName val="KH tai chinh khoa san"/>
      <sheetName val="BG"/>
      <sheetName val="B-B"/>
      <sheetName val="Chenh lech vat tu"/>
      <sheetName val="Chiet tinh dz35"/>
      <sheetName val="Chi ti?t Goc -AB"/>
      <sheetName val="Chi ti_t Goc -AB"/>
      <sheetName val="san dao"/>
      <sheetName val="Ty le"/>
      <sheetName val="MAIN GATE HOUSE"/>
      <sheetName val="CT -THVLNC"/>
      <sheetName val="NOTE"/>
      <sheetName val="TN"/>
      <sheetName val="Canopy,SS5"/>
      <sheetName val="Vat tu"/>
      <sheetName val="Canopy,SS5 (2)"/>
      <sheetName val="Rate"/>
      <sheetName val="RAB AR&amp;STR"/>
      <sheetName val="QD957"/>
      <sheetName val="THCP Lap dat"/>
      <sheetName val="THCP xay dung"/>
      <sheetName val="escon"/>
      <sheetName val="D+W"/>
      <sheetName val="D&amp;W def."/>
      <sheetName val="실행"/>
      <sheetName val="MTP"/>
      <sheetName val="MTP1"/>
      <sheetName val="SL"/>
      <sheetName val="노임단가"/>
      <sheetName val="DG-TNHC-85"/>
      <sheetName val="STRUCTURE.Q'TY"/>
      <sheetName val="REMAIN Q'TY - SUB"/>
      <sheetName val="P"/>
      <sheetName val="T K"/>
      <sheetName val="조명시설"/>
      <sheetName val="Nhan cong"/>
      <sheetName val="Thiet bi"/>
      <sheetName val="DM.ChiPhi"/>
      <sheetName val="May TC"/>
      <sheetName val="Phan tich"/>
      <sheetName val="Bang KL"/>
      <sheetName val="TH Kinh phi"/>
      <sheetName val="Electrical Breakdown"/>
      <sheetName val="SEX"/>
      <sheetName val="Tien do TV"/>
      <sheetName val="Config"/>
      <sheetName val="CP Du phong"/>
      <sheetName val="Tong hop kinh phi"/>
      <sheetName val="FitOutConfCentre"/>
      <sheetName val="B3A - TOWER A"/>
      <sheetName val="125x125"/>
      <sheetName val="F4-F7"/>
      <sheetName val="Main"/>
      <sheetName val="tifico"/>
      <sheetName val="UNIT PRICE"/>
      <sheetName val="Ratios"/>
      <sheetName val="마감사양"/>
      <sheetName val="6MONTHS"/>
      <sheetName val="NVL"/>
      <sheetName val="Office Tower"/>
      <sheetName val="GIAVLIEU"/>
      <sheetName val="THDT goi thau TB"/>
      <sheetName val="QD79"/>
      <sheetName val="Vat_tu"/>
      <sheetName val="Canopy,SS5_(2)"/>
      <sheetName val="RAB_AR&amp;STR"/>
      <sheetName val="THCP_Lap_dat"/>
      <sheetName val="THCP_xay_dung"/>
      <sheetName val="Giá Bê tông 2 bên"/>
      <sheetName val="Takeoff"/>
      <sheetName val="SAP"/>
      <sheetName val="DG duoi"/>
      <sheetName val="6PILE  (돌출)"/>
      <sheetName val="Analisa"/>
      <sheetName val="Gld"/>
      <sheetName val="Gxd"/>
      <sheetName val="TT"/>
      <sheetName val="주식"/>
      <sheetName val="LEGEND"/>
      <sheetName val="Đơn Giá "/>
      <sheetName val="1.R18 BF"/>
      <sheetName val="A"/>
      <sheetName val="G"/>
      <sheetName val="F-B"/>
      <sheetName val="H-J"/>
      <sheetName val="6.External works-R18"/>
      <sheetName val="PRI-LS"/>
      <sheetName val="NKC6"/>
      <sheetName val="Key"/>
      <sheetName val="KQKD-01"/>
      <sheetName val="KQKD-03"/>
      <sheetName val="PNT-QUOT-#3"/>
      <sheetName val="COAT&amp;WRAP-QIOT-#3"/>
      <sheetName val="Phan tich tong hop"/>
      <sheetName val="Sàn T1"/>
      <sheetName val="Lỗ thông gió"/>
      <sheetName val="Master"/>
      <sheetName val="SUM-AIR-Submit"/>
      <sheetName val="Earthwork"/>
      <sheetName val="Sheet4"/>
      <sheetName val="proj"/>
      <sheetName val="BTT (CAT COC)"/>
      <sheetName val="KESSAN"/>
      <sheetName val="Cash Flow"/>
      <sheetName val="Yield"/>
      <sheetName val="실행철강하도"/>
      <sheetName val="DM"/>
      <sheetName val="Div26 - Elect"/>
      <sheetName val="Tho lai may"/>
      <sheetName val="Don gia LD"/>
      <sheetName val="Du toan XD"/>
      <sheetName val="Don gia XD"/>
      <sheetName val="Vat_tu1"/>
      <sheetName val="Canopy,SS5_(2)1"/>
      <sheetName val="RAB_AR&amp;STR1"/>
      <sheetName val="THCP_Lap_dat1"/>
      <sheetName val="THCP_xay_dung1"/>
      <sheetName val="D&amp;W_def_"/>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Chenh_lech_vat_tu"/>
      <sheetName val="UNIT_PRICE"/>
      <sheetName val="ThongTinBanDau"/>
      <sheetName val="Gia. vat tu"/>
      <sheetName val="見積書"/>
      <sheetName val="Gia"/>
      <sheetName val="TinhGiaNC"/>
      <sheetName val="VCBo"/>
      <sheetName val="DMCP"/>
      <sheetName val="TH Vat tu"/>
      <sheetName val="BocXep"/>
      <sheetName val="TinhGiaMTC"/>
      <sheetName val="TH MTC"/>
      <sheetName val="TH N.Cong"/>
      <sheetName val="VCThuy"/>
      <sheetName val="Tra_bang"/>
      <sheetName val="BID"/>
      <sheetName val="TOSHIBA-Structure"/>
      <sheetName val="Tong hop"/>
      <sheetName val="Tennancy"/>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SITE-E"/>
      <sheetName val="Input"/>
      <sheetName val="BXLDL"/>
      <sheetName val="Tien_do_TV"/>
      <sheetName val="CP_Du_phong"/>
      <sheetName val="Tong_hop_kinh_phi"/>
      <sheetName val="THDT_goi_thau_TB"/>
      <sheetName val="Z"/>
      <sheetName val="入力作成表"/>
      <sheetName val="BQ"/>
      <sheetName val="BK04"/>
      <sheetName val="Hệ số"/>
      <sheetName val="Động cơ"/>
      <sheetName val="Currency Rate"/>
      <sheetName val="EXTERNAL"/>
      <sheetName val="DRUM"/>
      <sheetName val="PriceSummary"/>
      <sheetName val="CodePipe"/>
      <sheetName val="CodeTubeCalc."/>
      <sheetName val="DPres Calc"/>
      <sheetName val="대비표"/>
      <sheetName val="Productivity"/>
      <sheetName val="찍기"/>
      <sheetName val="WT-LIST"/>
      <sheetName val="MTL$-INTER"/>
      <sheetName val="TH"/>
      <sheetName val="산근"/>
      <sheetName val="石炭性状"/>
      <sheetName val="PipeSummary"/>
      <sheetName val="재료비"/>
      <sheetName val="THKL"/>
      <sheetName val="00000000"/>
      <sheetName val="10000000"/>
      <sheetName val="68-69"/>
      <sheetName val="Chi tiet ranh"/>
      <sheetName val="Duong Ngang"/>
      <sheetName val="San gia co"/>
      <sheetName val="Bien Bao"/>
      <sheetName val="Coc tieu - Coc H"/>
      <sheetName val="Luong BN"/>
      <sheetName val="Luong TB"/>
      <sheetName val="Ca may TB"/>
      <sheetName val="Máy BN"/>
      <sheetName val="NC+MTC"/>
      <sheetName val="NC "/>
      <sheetName val="Luong A3"/>
      <sheetName val="DG_TN TB LE (2)"/>
      <sheetName val="giavl"/>
      <sheetName val="KH-Q1,Q2,01"/>
      <sheetName val="C.BI DAO"/>
      <sheetName val="RFI-1"/>
      <sheetName val="PTDG "/>
      <sheetName val="AASHTO92"/>
      <sheetName val="Lương"/>
      <sheetName val="Ca máy"/>
      <sheetName val="TH khối lượng phải làm"/>
      <sheetName val="TTVanChuyen"/>
      <sheetName val="DGCT"/>
      <sheetName val="Bang cap"/>
      <sheetName val="vlieu"/>
      <sheetName val="Cp&gt;10-Ln&lt;10"/>
      <sheetName val="Ln&lt;20"/>
      <sheetName val="EIRR&gt;1&lt;1"/>
      <sheetName val="EIRR&gt; 2"/>
      <sheetName val="EIRR&lt;2"/>
      <sheetName val="macBT"/>
      <sheetName val="Giathanh1m3BT"/>
      <sheetName val="DSHD DH"/>
      <sheetName val="Control"/>
      <sheetName val="THVATTU"/>
      <sheetName val="So lieu"/>
      <sheetName val="LTT_ TT01_2015_BXD"/>
      <sheetName val="Đơn giá NC_TT01_2015"/>
      <sheetName val="Đơn giá ca máy theo TT06_2010"/>
      <sheetName val="ĐM6061_2008(XLĐZ)"/>
      <sheetName val="ĐM6060_2008(Lap dat TBA)"/>
      <sheetName val="Dongia7606_8001_4167"/>
      <sheetName val="ĐM228 _2015(suachua)"/>
      <sheetName val="ĐM39_2005(T.N đien ĐZ&amp;TBA)"/>
      <sheetName val="ĐM01_2000(thinghiem ĐZTTĐL)"/>
      <sheetName val="Đon gia thi nghiem ĐZ&amp;TBA"/>
      <sheetName val="Đon gia 228 sua chua"/>
      <sheetName val="các máy chưa có trong TT 06"/>
      <sheetName val="Cuoc van chuyen"/>
      <sheetName val="THEPMA"/>
      <sheetName val="GIA VT 03-2019"/>
      <sheetName val="Noise (3)"/>
      <sheetName val="Estimation of splitter length"/>
      <sheetName val="Tables"/>
      <sheetName val="Radiation (6)"/>
      <sheetName val="Material for Silencers (8)"/>
      <sheetName val="Rates"/>
      <sheetName val="Input (1)"/>
      <sheetName val="Cash2"/>
      <sheetName val="List"/>
      <sheetName val="Don gia (khong in)"/>
      <sheetName val="149-2"/>
      <sheetName val="khung ten TD"/>
      <sheetName val="THEP TAM"/>
      <sheetName val="THEP HÌNH"/>
      <sheetName val="THEP HINH"/>
      <sheetName val="XA GO"/>
      <sheetName val="BANG TRA"/>
      <sheetName val="TLg CN&amp;Laixe"/>
      <sheetName val="TLg CN&amp;Laixe (2)"/>
      <sheetName val="TLg Laitau"/>
      <sheetName val="TLg Laitau (2)"/>
      <sheetName val="TH1"/>
      <sheetName val="데이타"/>
      <sheetName val="식재인부"/>
      <sheetName val="Chiettinh dz0,4"/>
      <sheetName val="BOQ_CAU CAN"/>
      <sheetName val="DGPS"/>
      <sheetName val="CPC"/>
      <sheetName val="Tính toàn đào đất"/>
      <sheetName val="Khối lượng cốt thép"/>
      <sheetName val="Chi tiết chi phí chung"/>
      <sheetName val="CP. SD Điện"/>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Elec LG"/>
      <sheetName val="1.Requisition(E)"/>
      <sheetName val="電気設備表"/>
      <sheetName val="Đơn_Giá_"/>
      <sheetName val="1_R18_BF"/>
      <sheetName val="6_External_works-R18"/>
      <sheetName val="Div26_-_Elect"/>
      <sheetName val="Tho_lai_may"/>
      <sheetName val="Don_gia_LD"/>
      <sheetName val="Du_toan_XD"/>
      <sheetName val="Don_gia_XD"/>
      <sheetName val="Cash_Flow"/>
      <sheetName val="Gia__vat_tu"/>
      <sheetName val="Sàn_T1"/>
      <sheetName val="Lỗ_thông_gió"/>
      <sheetName val="GVT"/>
      <sheetName val="Bill 2.1_BOQ ĐIỆN"/>
      <sheetName val="BM"/>
      <sheetName val="TOEC"/>
      <sheetName val="目次"/>
      <sheetName val="REF"/>
      <sheetName val="BookJHFGJGXBGCCNCVCCVVCVCC2"/>
      <sheetName val="_REF"/>
      <sheetName val="dg-VTu"/>
      <sheetName val="MeKong - Penetration"/>
      <sheetName val="Dist. Perform - Ctns.sales in "/>
      <sheetName val="Dist. Perform - Value.sales in"/>
      <sheetName val="Dist. Perform - Value.sales Out"/>
      <sheetName val="Head Count"/>
      <sheetName val="Sales Result For Month"/>
      <sheetName val="DN"/>
      <sheetName val="VP"/>
      <sheetName val="KD"/>
      <sheetName val="DD"/>
      <sheetName val="CT"/>
      <sheetName val="PX"/>
      <sheetName val="GR"/>
      <sheetName val="DS CHU Phuc"/>
      <sheetName val="DS THI AT"/>
      <sheetName val="Bien Ban"/>
      <sheetName val="BC Ton Kho New"/>
      <sheetName val="BC Cua GSBH New"/>
      <sheetName val="PTTL"/>
      <sheetName val="Gia_GC_Satthep"/>
      <sheetName val="ESTI."/>
      <sheetName val="DI-ESTI"/>
      <sheetName val="DS CHU Ph_x0001__x0000_"/>
      <sheetName val=""/>
      <sheetName val="材労機単価"/>
      <sheetName val="LME"/>
      <sheetName val="CT Thang Mo"/>
      <sheetName val="CT  PL"/>
      <sheetName val="DTKLg"/>
      <sheetName val="PTVTu"/>
      <sheetName val="THKP-Full"/>
      <sheetName val="KLg"/>
      <sheetName val="khongin"/>
      <sheetName val="Dgia vat tu"/>
      <sheetName val="Don gia_III"/>
      <sheetName val="Chuso"/>
      <sheetName val="Bhyt t1"/>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Leave_Statistic_Report"/>
      <sheetName val="bieu_solieu"/>
      <sheetName val="DS CHU Ph_x0001__"/>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kinh."/>
      <sheetName val="Profile"/>
      <sheetName val="03 Detailed"/>
      <sheetName val="01 Bid Price summary"/>
      <sheetName val="Breadown"/>
      <sheetName val="Ceiling Height- Schedule"/>
      <sheetName val="04-BETONG"/>
      <sheetName val="COC-LAP DAT"/>
      <sheetName val="05-COPPHA"/>
      <sheetName val="02-Lap dat"/>
      <sheetName val="Ngân sách"/>
      <sheetName val="09-Hoan thien nen"/>
      <sheetName val="GAEYO"/>
      <sheetName val="PCCC"/>
      <sheetName val="NVN Hotel"/>
      <sheetName val="수정시산표"/>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names"/>
      <sheetName val="LaborPY"/>
      <sheetName val="LaborKH"/>
      <sheetName val="Equip "/>
      <sheetName val="Material"/>
      <sheetName val="A1.CN"/>
      <sheetName val="DLdauvao"/>
      <sheetName val="CaMay"/>
      <sheetName val="MTC"/>
      <sheetName val="금융"/>
      <sheetName val="Phân tích"/>
      <sheetName val="차액보증"/>
      <sheetName val="경비2내역"/>
      <sheetName val="CANDOI"/>
      <sheetName val="Nhap VT oto"/>
      <sheetName val="0. Bìa"/>
      <sheetName val="1. THONG TIN TT"/>
      <sheetName val="DNTT"/>
      <sheetName val="Tiên Lượng"/>
      <sheetName val="THGT TT PL01&amp;02"/>
      <sheetName val="1. THGT-TT"/>
      <sheetName val="1.1 THGT MEP"/>
      <sheetName val="1.2 THGT PCCC"/>
      <sheetName val="1.3 THGT PL"/>
      <sheetName val="2. BBNT KLHT"/>
      <sheetName val="4.2 THKL PL02"/>
      <sheetName val="5.2 DGCT PL02"/>
      <sheetName val="3. DGCT MEP + PCCC "/>
      <sheetName val="3.1 DGCT PL"/>
      <sheetName val="DBỐC ACMV"/>
      <sheetName val="DB CABLE"/>
      <sheetName val="DB ONG CC &amp; CS"/>
      <sheetName val="DB CABLE FA + SP"/>
      <sheetName val="DB ONG SP ELC"/>
      <sheetName val="DB CTN"/>
      <sheetName val="ma-pt"/>
      <sheetName val="BAG-2"/>
      <sheetName val="6823_PS_17004"/>
      <sheetName val="PU_ITALY_4"/>
      <sheetName val="Vat_tu2"/>
      <sheetName val="Canopy,SS5_(2)2"/>
      <sheetName val="RAB_AR&amp;STR2"/>
      <sheetName val="THCP_Lap_dat2"/>
      <sheetName val="THCP_xay_dung2"/>
      <sheetName val="D&amp;W_def_1"/>
      <sheetName val="Gioi_thieu1"/>
      <sheetName val="Du_Toan1"/>
      <sheetName val="he_so1"/>
      <sheetName val="Chiet_tinh_dz351"/>
      <sheetName val="KH_tai_chinh_khoa_san1"/>
      <sheetName val="Nhan_cong1"/>
      <sheetName val="Thiet_bi1"/>
      <sheetName val="DM_ChiPhi1"/>
      <sheetName val="May_TC1"/>
      <sheetName val="Phan_tich1"/>
      <sheetName val="Bang_KL1"/>
      <sheetName val="TH_Kinh_phi1"/>
      <sheetName val="STRUCTURE_Q'TY1"/>
      <sheetName val="REMAIN_Q'TY_-_SUB1"/>
      <sheetName val="T_K1"/>
      <sheetName val="B3A_-_TOWER_A1"/>
      <sheetName val="MAIN_GATE_HOUSE1"/>
      <sheetName val="Giá_Bê_tông_2_bên1"/>
      <sheetName val="Chenh_lech_vat_tu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hi_tiết_Goc_-AB1"/>
      <sheetName val="DG_duoi1"/>
      <sheetName val="6PILE__(돌출)1"/>
      <sheetName val="Office_Tower1"/>
      <sheetName val="UNIT_PRICE1"/>
      <sheetName val="Tien_do_TV1"/>
      <sheetName val="CP_Du_phong1"/>
      <sheetName val="Tong_hop_kinh_phi1"/>
      <sheetName val="THDT_goi_thau_TB1"/>
      <sheetName val="Đơn_Giá_1"/>
      <sheetName val="1_R18_BF1"/>
      <sheetName val="6_External_works-R181"/>
      <sheetName val="Phan_tich_tong_hop1"/>
      <sheetName val="Sàn_T11"/>
      <sheetName val="Lỗ_thông_gió1"/>
      <sheetName val="MTO_REV_2(ARMOR)1"/>
      <sheetName val="BTT_(CAT_COC)1"/>
      <sheetName val="Electrical_Breakdown"/>
      <sheetName val="Cash_Flow1"/>
      <sheetName val="TH_Vat_tu"/>
      <sheetName val="TH_MTC"/>
      <sheetName val="TH_N_Cong"/>
      <sheetName val="Don_gia_(khong_in)"/>
      <sheetName val="Div26_-_Elect1"/>
      <sheetName val="Tho_lai_may1"/>
      <sheetName val="Don_gia_LD1"/>
      <sheetName val="Du_toan_XD1"/>
      <sheetName val="Don_gia_XD1"/>
      <sheetName val="Gia__vat_tu1"/>
      <sheetName val="TLg_CN&amp;Laixe"/>
      <sheetName val="TLg_CN&amp;Laixe_(2)"/>
      <sheetName val="TLg_Laitau"/>
      <sheetName val="TLg_Laitau_(2)"/>
      <sheetName val="Tong_hop"/>
      <sheetName val="설치중량_1"/>
      <sheetName val="수문일위_1"/>
      <sheetName val="PTVT_(MAU)1"/>
      <sheetName val="4-Lane_bridge1"/>
      <sheetName val="아파트_1"/>
      <sheetName val="M_67"/>
      <sheetName val="Schedule_S-Curve_Revision#3"/>
      <sheetName val="KET_CAU_CT5"/>
      <sheetName val="Chi_ti?t_Goc_-AB"/>
      <sheetName val="khung_ten_TD"/>
      <sheetName val="Chiettinh_dz0,4"/>
      <sheetName val="Pasir Panjang 100J"/>
      <sheetName val="MB-D2"/>
      <sheetName val="MB-D3"/>
      <sheetName val="MB-D8"/>
      <sheetName val="MB-D9"/>
      <sheetName val="MB-D4"/>
      <sheetName val="MB-D12"/>
      <sheetName val="MB-D7"/>
      <sheetName val="MB-D6"/>
      <sheetName val="E"/>
      <sheetName val="TSCK"/>
      <sheetName val="DMCV"/>
      <sheetName val="Scorp of work (2)"/>
      <sheetName val="TH2"/>
      <sheetName val="SUM (2)"/>
      <sheetName val="CPC (2)"/>
      <sheetName val="A1.ELC ok "/>
      <sheetName val=" A2.ELV ok"/>
      <sheetName val="A3.VAC ok "/>
      <sheetName val="A4.PLB ok"/>
      <sheetName val="A5.FPS ok"/>
      <sheetName val=" B1.ELC  ok"/>
      <sheetName val="B2.ELV ok"/>
      <sheetName val="B3.VAC ok"/>
      <sheetName val="B4.PLB "/>
      <sheetName val="B5.FPS ok"/>
      <sheetName val="C. SOFTWARE"/>
      <sheetName val="D. OTHER"/>
      <sheetName val="A1. ELC PANEL"/>
      <sheetName val="Haophi"/>
      <sheetName val="TTDA"/>
      <sheetName val="General"/>
      <sheetName val="Sum material"/>
      <sheetName val="Detail"/>
      <sheetName val="Breadown-Nop"/>
      <sheetName val="MHMay-13"/>
      <sheetName val="装置"/>
      <sheetName val="hrs &amp; prg"/>
      <sheetName val="SORT"/>
      <sheetName val="TỔNG HỢP KHỐI LƯỢNG"/>
      <sheetName val="NƯƠC CẤP TRỤC + TAY NHÁNH"/>
      <sheetName val="CTEMCOST"/>
      <sheetName val="PT_ksat"/>
      <sheetName val="LUONG_KS"/>
      <sheetName val="VAT_LIEU"/>
      <sheetName val="ranh_hong"/>
      <sheetName val="Elec_LG"/>
      <sheetName val="THEP_TAM"/>
      <sheetName val="THEP_HÌNH"/>
      <sheetName val="THEP_HINH"/>
      <sheetName val="XA_GO"/>
      <sheetName val="BANG_TRA"/>
      <sheetName val="Phân_tích"/>
      <sheetName val="Bill_2_1_BOQ_ĐIỆN"/>
      <sheetName val="Chi_ti_t_Goc_-AB"/>
      <sheetName val="BOQ_CAU_CAN"/>
      <sheetName val="Tính_toàn_đào_đất"/>
      <sheetName val="Khối_lượng_cốt_thép"/>
      <sheetName val="Chi_tiết_chi_phí_chung"/>
      <sheetName val="CP__SD_Điện"/>
      <sheetName val="NVN_Hotel"/>
      <sheetName val="Ceiling_Height-_Schedule"/>
      <sheetName val="COC-LAP_DAT"/>
      <sheetName val="02-Lap_dat"/>
      <sheetName val="Ngân_sách"/>
      <sheetName val="09-Hoan_thien_nen"/>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CFA (ME)"/>
      <sheetName val="BANRA"/>
      <sheetName val="KL san lap"/>
      <sheetName val="CTDZTA(5)"/>
      <sheetName val="THONG SO"/>
      <sheetName val="Đơn giá chi tiết TN 39"/>
      <sheetName val="KLHT"/>
      <sheetName val="GOC-KO IN"/>
      <sheetName val="TH thiet bi"/>
      <sheetName val="TH may TC"/>
      <sheetName val="Bang phan tich"/>
      <sheetName val="DM Chi phi"/>
      <sheetName val="luong "/>
      <sheetName val="BẢNG ÁP GIÁ (in)"/>
      <sheetName val="NT (KL) IN"/>
      <sheetName val="DOM D2"/>
      <sheetName val="nhà ăn"/>
      <sheetName val="Công nhật"/>
      <sheetName val="btkt cột"/>
      <sheetName val="THÉP"/>
      <sheetName val="Bill rekap"/>
      <sheetName val="Thong tin"/>
      <sheetName val="Danh muc NT cong viec"/>
      <sheetName val="Danh muc NT Giai doan"/>
      <sheetName val="Danh muc NT Vat lieu"/>
      <sheetName val="ND Nhat ky"/>
      <sheetName val="NT cong viec"/>
      <sheetName val="Cost Report Sum"/>
      <sheetName val="Solieutinh"/>
      <sheetName val="負荷集計（断熱不燃）"/>
      <sheetName val="VTLD"/>
      <sheetName val="QLDA"/>
      <sheetName val="XD nhanh 3"/>
      <sheetName val="Sheet1 (2)"/>
      <sheetName val="Moäul'1"/>
      <sheetName val="Assumptions"/>
      <sheetName val="0"/>
      <sheetName val="Dầm 1"/>
      <sheetName val="Cọc nhồi"/>
      <sheetName val="Temp&amp;Site"/>
      <sheetName val="Budget Code"/>
      <sheetName val="Code"/>
      <sheetName val="係数"/>
      <sheetName val="ELEC"/>
      <sheetName val="Maker List"/>
      <sheetName val="REQUEST BUILDER"/>
      <sheetName val="B"/>
      <sheetName val="DS CHU Ph_x0001_"/>
      <sheetName val="PP"/>
      <sheetName val="갑지(추정)"/>
      <sheetName val="1. BCC T03.2018"/>
      <sheetName val="2.  BCC T04.2018"/>
      <sheetName val="5.2.1 Đo bóc KL OLK-10"/>
      <sheetName val="4.2.1 Đo bóc KL OLK-06"/>
      <sheetName val="4.1.1 CHI TIET OLK-06"/>
      <sheetName val="Total"/>
      <sheetName val="TK SX"/>
      <sheetName val="Quotation"/>
      <sheetName val="TINH GIA - SAN XUAT Vertico"/>
      <sheetName val="6823_PS_17005"/>
      <sheetName val="PU_ITALY_5"/>
      <sheetName val="Vat_tu3"/>
      <sheetName val="Canopy,SS5_(2)3"/>
      <sheetName val="RAB_AR&amp;STR3"/>
      <sheetName val="THCP_Lap_dat3"/>
      <sheetName val="THCP_xay_dung3"/>
      <sheetName val="D&amp;W_def_2"/>
      <sheetName val="Gioi_thieu2"/>
      <sheetName val="Du_Toan2"/>
      <sheetName val="he_so2"/>
      <sheetName val="Chiet_tinh_dz352"/>
      <sheetName val="KH_tai_chinh_khoa_san2"/>
      <sheetName val="Nhan_cong2"/>
      <sheetName val="Thiet_bi2"/>
      <sheetName val="DM_ChiPhi2"/>
      <sheetName val="May_TC2"/>
      <sheetName val="Phan_tich2"/>
      <sheetName val="Bang_KL2"/>
      <sheetName val="TH_Kinh_phi2"/>
      <sheetName val="STRUCTURE_Q'TY2"/>
      <sheetName val="REMAIN_Q'TY_-_SUB2"/>
      <sheetName val="T_K2"/>
      <sheetName val="B3A_-_TOWER_A2"/>
      <sheetName val="MAIN_GATE_HOUSE2"/>
      <sheetName val="Giá_Bê_tông_2_bên2"/>
      <sheetName val="Chenh_lech_vat_tu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Chi_tiết_Goc_-AB2"/>
      <sheetName val="DG_duoi2"/>
      <sheetName val="6PILE__(돌출)2"/>
      <sheetName val="Office_Tower2"/>
      <sheetName val="UNIT_PRICE2"/>
      <sheetName val="Tien_do_TV2"/>
      <sheetName val="CP_Du_phong2"/>
      <sheetName val="Tong_hop_kinh_phi2"/>
      <sheetName val="THDT_goi_thau_TB2"/>
      <sheetName val="Đơn_Giá_2"/>
      <sheetName val="1_R18_BF2"/>
      <sheetName val="6_External_works-R182"/>
      <sheetName val="BTT_(CAT_COC)2"/>
      <sheetName val="MTO_REV_2(ARMOR)2"/>
      <sheetName val="Cash_Flow2"/>
      <sheetName val="Phan_tich_tong_hop2"/>
      <sheetName val="Sàn_T12"/>
      <sheetName val="Lỗ_thông_gió2"/>
      <sheetName val="Tho_lai_may2"/>
      <sheetName val="Don_gia_LD2"/>
      <sheetName val="Du_toan_XD2"/>
      <sheetName val="Don_gia_XD2"/>
      <sheetName val="Electrical_Breakdown1"/>
      <sheetName val="Div26_-_Elect2"/>
      <sheetName val="TH_Vat_tu1"/>
      <sheetName val="TH_MTC1"/>
      <sheetName val="TH_N_Cong1"/>
      <sheetName val="Gia__vat_tu2"/>
      <sheetName val="Tong_hop1"/>
      <sheetName val="설치중량_2"/>
      <sheetName val="수문일위_2"/>
      <sheetName val="PTVT_(MAU)2"/>
      <sheetName val="4-Lane_bridge2"/>
      <sheetName val="아파트_2"/>
      <sheetName val="M_671"/>
      <sheetName val="Schedule_S-Curve_Revision#31"/>
      <sheetName val="KET_CAU_CT51"/>
      <sheetName val="TLg_CN&amp;Laixe1"/>
      <sheetName val="TLg_CN&amp;Laixe_(2)1"/>
      <sheetName val="TLg_Laitau1"/>
      <sheetName val="TLg_Laitau_(2)1"/>
      <sheetName val="Don_gia_(khong_in)1"/>
      <sheetName val="Chi_ti?t_Goc_-AB1"/>
      <sheetName val="khung_ten_TD1"/>
      <sheetName val="Chiettinh_dz0,41"/>
      <sheetName val="Equip_"/>
      <sheetName val="A1_CN"/>
      <sheetName val="Hệ_số"/>
      <sheetName val="Động_cơ"/>
      <sheetName val="Currency_Rate"/>
      <sheetName val="kinh_"/>
      <sheetName val="EIRR&gt;_2"/>
      <sheetName val="Pasir_Panjang_100J"/>
      <sheetName val="Nhap_VT_oto"/>
      <sheetName val="0__Bìa"/>
      <sheetName val="1__THONG_TIN_TT"/>
      <sheetName val="Tiên_Lượng"/>
      <sheetName val="THGT_TT_PL01&amp;02"/>
      <sheetName val="1__THGT-TT"/>
      <sheetName val="1_1_THGT_MEP"/>
      <sheetName val="1_2_THGT_PCCC"/>
      <sheetName val="1_3_THGT_PL"/>
      <sheetName val="2__BBNT_KLHT"/>
      <sheetName val="4_2_THKL_PL02"/>
      <sheetName val="5_2_DGCT_PL02"/>
      <sheetName val="3__DGCT_MEP_+_PCCC_"/>
      <sheetName val="3_1_DGCT_PL"/>
      <sheetName val="DBỐC_ACMV"/>
      <sheetName val="DB_CABLE"/>
      <sheetName val="DB_ONG_CC_&amp;_CS"/>
      <sheetName val="DB_CABLE_FA_+_SP"/>
      <sheetName val="DB_ONG_SP_ELC"/>
      <sheetName val="DB_CTN"/>
      <sheetName val="03_Detailed"/>
      <sheetName val="01_Bid_Price_summary"/>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1_Requisition(E)"/>
      <sheetName val="BC_Ton_Kho_New"/>
      <sheetName val="BC_Cua_GSBH_New"/>
      <sheetName val="ESTI_"/>
      <sheetName val="DS_CHU_Ph"/>
      <sheetName val="CT_Thang_Mo"/>
      <sheetName val="CT__PL"/>
      <sheetName val="??"/>
      <sheetName val="DS CHU Ph_x005f_x0001__x0"/>
      <sheetName val="DS CHU Ph_x005f_x005f_x00"/>
      <sheetName val="Du toan truc tiep - Bill 2"/>
      <sheetName val="PL02-NHOM"/>
      <sheetName val="PL02-NHUA"/>
      <sheetName val="DTXD-DD (2)"/>
      <sheetName val="PTVT"/>
      <sheetName val="HRG BHN"/>
      <sheetName val="TABLE-A"/>
      <sheetName val="영동(D)"/>
      <sheetName val="MTO REV_0"/>
      <sheetName val="THCP Tuyen"/>
      <sheetName val="Bang chiet tinh TBA"/>
      <sheetName val="CT DZ"/>
      <sheetName val="D&amp;W"/>
      <sheetName val="TT05"/>
      <sheetName val="PT_ksat1"/>
      <sheetName val="LUONG_KS1"/>
      <sheetName val="VAT_LIEU1"/>
      <sheetName val="ranh_hong1"/>
      <sheetName val="THEP_TAM1"/>
      <sheetName val="THEP_HÌNH1"/>
      <sheetName val="THEP_HINH1"/>
      <sheetName val="XA_GO1"/>
      <sheetName val="BANG_TRA1"/>
      <sheetName val="Elec_LG1"/>
      <sheetName val="Bill_2_1_BOQ_ĐIỆN1"/>
      <sheetName val="Chi_ti_t_Goc_-AB1"/>
      <sheetName val="BOQ_CAU_CAN1"/>
      <sheetName val="Tính_toàn_đào_đất1"/>
      <sheetName val="Khối_lượng_cốt_thép1"/>
      <sheetName val="Chi_tiết_chi_phí_chung1"/>
      <sheetName val="CP__SD_Điện1"/>
      <sheetName val="Ceiling_Height-_Schedule1"/>
      <sheetName val="COC-LAP_DAT1"/>
      <sheetName val="02-Lap_dat1"/>
      <sheetName val="Ngân_sách1"/>
      <sheetName val="09-Hoan_thien_nen1"/>
      <sheetName val="NVN_Hotel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Phân_tích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gia_vat_tu"/>
      <sheetName val="Don_gia_III"/>
      <sheetName val="Bhyt_t1"/>
      <sheetName val="DS_CHU_Ph?"/>
      <sheetName val="Leave_Statistic_Report1"/>
      <sheetName val="DS_CHU_Ph_"/>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A1_8_NhIII_(1050k)"/>
      <sheetName val="Nhan_cong_nhom_I"/>
      <sheetName val="Luong_TT05"/>
      <sheetName val="10_VC_đ__ngắn"/>
      <sheetName val="KL_san_lap"/>
      <sheetName val="THONG_SO"/>
      <sheetName val="Đơn_giá_chi_tiết_TN_39"/>
      <sheetName val="TỔNG_HỢP_KHỐI_LƯỢNG"/>
      <sheetName val="NƯƠC_CẤP_TRỤC_+_TAY_NHÁNH"/>
      <sheetName val="TH_thiet_bi"/>
      <sheetName val="TH_may_TC"/>
      <sheetName val="Bang_phan_tich"/>
      <sheetName val="DM_Chi_phi"/>
      <sheetName val="luong_"/>
      <sheetName val="BẢNG_ÁP_GIÁ_(in)"/>
      <sheetName val="NT_(KL)_IN"/>
      <sheetName val="DOM_D2"/>
      <sheetName val="nhà_ăn"/>
      <sheetName val="Công_nhật"/>
      <sheetName val="btkt_cột"/>
      <sheetName val="Bill_rekap"/>
      <sheetName val="hrs_&amp;_prg"/>
      <sheetName val="CFA_(ME)"/>
      <sheetName val="Cost_Report_Sum"/>
      <sheetName val="GOC-KO_IN"/>
      <sheetName val="Thong_tin"/>
      <sheetName val="Danh_muc_NT_cong_viec"/>
      <sheetName val="Danh_muc_NT_Giai_doan"/>
      <sheetName val="Danh_muc_NT_Vat_lieu"/>
      <sheetName val="ND_Nhat_ky"/>
      <sheetName val="NT_cong_viec"/>
      <sheetName val="Sheet1_(2)"/>
      <sheetName val="Dầm_1"/>
      <sheetName val="Cọc_nhồi"/>
      <sheetName val="1__BCC_T03_2018"/>
      <sheetName val="2___BCC_T04_2018"/>
      <sheetName val="XD_nhanh_3"/>
      <sheetName val="Scorp_of_work_(2)"/>
      <sheetName val="SUM_(2)"/>
      <sheetName val="CPC_(2)"/>
      <sheetName val="A1_ELC_ok_"/>
      <sheetName val="_A2_ELV_ok"/>
      <sheetName val="A3_VAC_ok_"/>
      <sheetName val="A4_PLB_ok"/>
      <sheetName val="A5_FPS_ok"/>
      <sheetName val="_B1_ELC__ok"/>
      <sheetName val="B2_ELV_ok"/>
      <sheetName val="B3_VAC_ok"/>
      <sheetName val="B4_PLB_"/>
      <sheetName val="B5_FPS_ok"/>
      <sheetName val="C__SOFTWARE"/>
      <sheetName val="D__OTHER"/>
      <sheetName val="A1__ELC_PANEL"/>
      <sheetName val="Sum_material"/>
      <sheetName val="5_2_1_Đo_bóc_KL_OLK-10"/>
      <sheetName val="4_2_1_Đo_bóc_KL_OLK-06"/>
      <sheetName val="4_1_1_CHI_TIET_OLK-06"/>
      <sheetName val="Budget_Code"/>
      <sheetName val="Luong_A3"/>
      <sheetName val="Luong_TT01"/>
      <sheetName val="DG_TN_TB_LE_(2)"/>
      <sheetName val="Breakdown (B)"/>
      <sheetName val="Cong nợ"/>
      <sheetName val="DS CHU Ph_x0001__x0"/>
      <sheetName val="BASE"/>
      <sheetName val="Luong+may"/>
      <sheetName val="GA 15"/>
      <sheetName val="CHICLAND"/>
      <sheetName val="HILTON"/>
      <sheetName val="HÒA XUÂN II"/>
      <sheetName val="KEMBEACH-SUN"/>
      <sheetName val="LƯƠNG YÊN"/>
      <sheetName val="OCEAN GATE"/>
      <sheetName val="KEMBEACH-AA"/>
      <sheetName val="PREMIER-SUN"/>
      <sheetName val="THÀNH ĐÔ"/>
      <sheetName val="Thép phần thô"/>
      <sheetName val="개산공사비"/>
      <sheetName val="STR"/>
      <sheetName val="Tong du toan"/>
      <sheetName val="THVT"/>
      <sheetName val="Keothep"/>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OQ DOME H"/>
      <sheetName val="GIÁ HĐ 30 CĂN"/>
      <sheetName val="Cover"/>
      <sheetName val="HVAC"/>
      <sheetName val="P&amp;S"/>
      <sheetName val="Changelog"/>
      <sheetName val="DGchitiet "/>
      <sheetName val="CP HMC"/>
      <sheetName val="TH_CPTB"/>
      <sheetName val="CP Khac cuoc VC"/>
      <sheetName val="banggia1"/>
      <sheetName val="설계내역서"/>
      <sheetName val="MTO REV.0"/>
      <sheetName val="TDTKP (2)"/>
      <sheetName val="TONGKE3p"/>
      <sheetName val="CHITIET VL-NC-DDTT3PHA "/>
      <sheetName val="CHITIET VL-NC-TT1p"/>
      <sheetName val="Du lieu"/>
      <sheetName val="THDG"/>
      <sheetName val="TNHC"/>
      <sheetName val="1_Data"/>
      <sheetName val="Tong hop cpc"/>
      <sheetName val="Du lieu CKN"/>
      <sheetName val="GiaVTu"/>
      <sheetName val="Tủ điện"/>
      <sheetName val="CT mong"/>
      <sheetName val="TH-20"/>
      <sheetName val="THop"/>
      <sheetName val="THop-20"/>
      <sheetName val="ĐHóa"/>
      <sheetName val="ĐHy"/>
      <sheetName val="ĐTư"/>
      <sheetName val="PBinh"/>
      <sheetName val="Phu Lg"/>
      <sheetName val="PYen"/>
      <sheetName val="SCong"/>
      <sheetName val="TP TNguyen"/>
      <sheetName val="TP Thái Nguyên"/>
      <sheetName val="Vnhai"/>
      <sheetName val="Đội 110"/>
      <sheetName val="4.3 Scope of work "/>
      <sheetName val="__"/>
      <sheetName val="_ QUOTATION.xlsx"/>
      <sheetName val="6. Scope of work "/>
      <sheetName val="4.6 Phân tích nhân sự "/>
      <sheetName val="4.5 Mức độ tham gia dự á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refreshError="1"/>
      <sheetData sheetId="470" refreshError="1"/>
      <sheetData sheetId="471"/>
      <sheetData sheetId="472"/>
      <sheetData sheetId="473"/>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sheetData sheetId="748"/>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refreshError="1"/>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refreshError="1"/>
      <sheetData sheetId="1115" refreshError="1"/>
      <sheetData sheetId="1116" refreshError="1"/>
      <sheetData sheetId="1117"/>
      <sheetData sheetId="1118" refreshError="1"/>
      <sheetData sheetId="1119" refreshError="1"/>
      <sheetData sheetId="1120"/>
      <sheetData sheetId="1121"/>
      <sheetData sheetId="1122" refreshError="1"/>
      <sheetData sheetId="1123" refreshError="1"/>
      <sheetData sheetId="1124"/>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sheetData sheetId="1172" refreshError="1"/>
      <sheetData sheetId="1173" refreshError="1"/>
      <sheetData sheetId="1174" refreshError="1"/>
      <sheetData sheetId="1175"/>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_TO_STACK"/>
      <sheetName val="User_Input"/>
      <sheetName val="STD_User_Input"/>
      <sheetName val="Breech_Duct"/>
      <sheetName val="Platforms"/>
      <sheetName val="Data Comparison"/>
      <sheetName val="Wind Load"/>
      <sheetName val="New Stack Weights"/>
      <sheetName val="Stack_RFQ"/>
      <sheetName val="Exist Stack Summary"/>
      <sheetName val="GO1985 Stack"/>
      <sheetName val="GO2000 Stack"/>
      <sheetName val="GO2001 Stack"/>
      <sheetName val="GO2010 Stack"/>
      <sheetName val="GO2020 Stack"/>
      <sheetName val="Out To BOQ_H"/>
      <sheetName val="Shipping"/>
      <sheetName val="Master_File"/>
      <sheetName val="Quantity"/>
      <sheetName val="Lists"/>
      <sheetName val="Spread"/>
      <sheetName val="Data_Comparison"/>
      <sheetName val="Wind_Load"/>
      <sheetName val="New_Stack_Weights"/>
      <sheetName val="Exist_Stack_Summary"/>
      <sheetName val="GO1985_Stack"/>
      <sheetName val="GO2000_Stack"/>
      <sheetName val="GO2001_Stack"/>
      <sheetName val="GO2010_Stack"/>
      <sheetName val="GO2020_Stack"/>
      <sheetName val="Out_To_BOQ_H"/>
      <sheetName val="HX"/>
      <sheetName val="List Equip"/>
      <sheetName val="LabCost"/>
      <sheetName val="MatCost"/>
      <sheetName val="Concrete"/>
      <sheetName val="Process C (1-166)"/>
      <sheetName val="inter"/>
      <sheetName val="ESTADIST(PTS.)"/>
      <sheetName val="Process Piping"/>
      <sheetName val="PriceSummary"/>
    </sheetNames>
    <sheetDataSet>
      <sheetData sheetId="0" refreshError="1"/>
      <sheetData sheetId="1" refreshError="1"/>
      <sheetData sheetId="2" refreshError="1"/>
      <sheetData sheetId="3" refreshError="1">
        <row r="64">
          <cell r="B64">
            <v>5.77</v>
          </cell>
        </row>
        <row r="65">
          <cell r="B65">
            <v>3.5052000000000003</v>
          </cell>
        </row>
        <row r="66">
          <cell r="B66">
            <v>1.5</v>
          </cell>
        </row>
        <row r="67">
          <cell r="E67">
            <v>14.440002</v>
          </cell>
        </row>
        <row r="70">
          <cell r="B70">
            <v>7.6383851068141357</v>
          </cell>
        </row>
        <row r="71">
          <cell r="B71">
            <v>4.1331851068141354</v>
          </cell>
        </row>
        <row r="72">
          <cell r="B72">
            <v>0.8674523396880417</v>
          </cell>
          <cell r="E72">
            <v>1.1204150917958591</v>
          </cell>
        </row>
        <row r="74">
          <cell r="B74">
            <v>4.0599198111160035</v>
          </cell>
        </row>
        <row r="75">
          <cell r="B75">
            <v>7.0977800876085712E-2</v>
          </cell>
        </row>
        <row r="79">
          <cell r="B79">
            <v>8.3694051550683754E-2</v>
          </cell>
          <cell r="E79">
            <v>0.51295496050297829</v>
          </cell>
        </row>
        <row r="80">
          <cell r="B80">
            <v>4.7841661731986314</v>
          </cell>
        </row>
        <row r="83">
          <cell r="B83">
            <v>49.059919811116004</v>
          </cell>
          <cell r="E83">
            <v>5.2601703866329013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P-L"/>
      <sheetName val="BUDg"/>
      <sheetName val="예산"/>
      <sheetName val="FAS"/>
      <sheetName val="FCST"/>
      <sheetName val="M_H"/>
      <sheetName val="F_MONY"/>
      <sheetName val="환보고"/>
      <sheetName val="환자료"/>
      <sheetName val="inter"/>
      <sheetName val="노무비(MM)"/>
      <sheetName val="노무비(비용)"/>
      <sheetName val="공사비"/>
      <sheetName val="Sheet6"/>
      <sheetName val="Sheet7"/>
      <sheetName val="Sheet8"/>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갑지"/>
      <sheetName val="h-013211-2"/>
      <sheetName val="총괄표"/>
      <sheetName val="POWER"/>
      <sheetName val="SG"/>
      <sheetName val="TTL"/>
      <sheetName val="Plan"/>
      <sheetName val="CAT_5"/>
      <sheetName val="SHL"/>
      <sheetName val="도"/>
      <sheetName val="기계내역서"/>
      <sheetName val="INSTR"/>
      <sheetName val="LinerWt"/>
      <sheetName val="산근"/>
      <sheetName val="일위대가"/>
      <sheetName val="DESIGN"/>
      <sheetName val="OCT.FDN"/>
      <sheetName val="Summary Sheets"/>
      <sheetName val="12CGOU"/>
      <sheetName val="인원계획"/>
      <sheetName val="VXXXXX"/>
      <sheetName val="Input"/>
      <sheetName val="Activity"/>
      <sheetName val="Crew"/>
      <sheetName val="Piping"/>
      <sheetName val="Pipe Supports"/>
      <sheetName val="Cash2"/>
      <sheetName val="Z"/>
      <sheetName val="공조위생"/>
      <sheetName val="EQUIP LIST"/>
      <sheetName val="3. GROUNDING SYSTEM"/>
      <sheetName val="SKETCH"/>
      <sheetName val="FILTER"/>
      <sheetName val="기준"/>
      <sheetName val="CST_STAT"/>
      <sheetName val="9_Material Rates"/>
      <sheetName val="1_References"/>
      <sheetName val="Process Piping"/>
      <sheetName val="WORK-VOL"/>
      <sheetName val="노임9월"/>
      <sheetName val="B"/>
      <sheetName val="boq"/>
      <sheetName val="Code"/>
      <sheetName val="PROCURE"/>
      <sheetName val="blk"/>
      <sheetName val="Sheet3"/>
      <sheetName val="EQT-ESTN"/>
      <sheetName val="당진1,2호기전선관설치및접지4차공사내역서-을지"/>
      <sheetName val="rate"/>
      <sheetName val="P-HOT.XLS"/>
      <sheetName val="일위대가표"/>
      <sheetName val="집계표"/>
      <sheetName val="내역서"/>
      <sheetName val="실행내역"/>
      <sheetName val="단가"/>
      <sheetName val="환율"/>
      <sheetName val="갑지1"/>
      <sheetName val="조명시설"/>
      <sheetName val="CALCULATION"/>
      <sheetName val="PRO_DCI"/>
      <sheetName val="INST_DCI"/>
      <sheetName val="HVAC_DCI"/>
      <sheetName val="PIPE_DCI"/>
      <sheetName val="대비표"/>
      <sheetName val="Material and Manpower data"/>
      <sheetName val="Pricing Summary"/>
      <sheetName val="Project-A"/>
      <sheetName val="Chart"/>
      <sheetName val="EQUIP"/>
      <sheetName val="견"/>
      <sheetName val="보온자재단가표"/>
      <sheetName val="작성기준"/>
      <sheetName val="Alum."/>
      <sheetName val="Data"/>
      <sheetName val="Calc"/>
      <sheetName val="LEGEND"/>
      <sheetName val="look-up"/>
      <sheetName val="AILC004"/>
      <sheetName val="Fax"/>
      <sheetName val="현장지지물물량"/>
      <sheetName val="2.2 STAFF Scedule"/>
      <sheetName val="CONTENTS"/>
      <sheetName val="금액내역서"/>
      <sheetName val="WORK"/>
      <sheetName val="HORI. VESSEL"/>
      <sheetName val="BQ"/>
      <sheetName val="@PRICE1"/>
      <sheetName val="최종단가"/>
      <sheetName val="#REF"/>
      <sheetName val="steam table"/>
      <sheetName val="토목품셈"/>
      <sheetName val="장비"/>
      <sheetName val="노무"/>
      <sheetName val="자재"/>
      <sheetName val="산근1"/>
      <sheetName val="Quantity"/>
      <sheetName val="BQMPALOC"/>
      <sheetName val="입출재고현황 (2)"/>
      <sheetName val="AREA"/>
      <sheetName val="바닥판"/>
      <sheetName val="TYPE1"/>
      <sheetName val="철근량"/>
      <sheetName val="토목주소"/>
      <sheetName val="프랜트면허"/>
      <sheetName val="역T형"/>
      <sheetName val="PILE"/>
      <sheetName val="97 사업추정(WEKI)"/>
      <sheetName val="찍기"/>
      <sheetName val="95삼성급(본사)"/>
      <sheetName val="Sheet1"/>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Rate Analysis"/>
      <sheetName val="insulation"/>
      <sheetName val="Sheet5"/>
      <sheetName val="재료비"/>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Inst Matl Table"/>
      <sheetName val="Inst_Type"/>
      <sheetName val="Loop Type"/>
      <sheetName val="Tracing"/>
      <sheetName val="Hookup"/>
      <sheetName val="WBS"/>
      <sheetName val="내역"/>
      <sheetName val="초기화면"/>
      <sheetName val="TABLES"/>
      <sheetName val="Code_Magics"/>
      <sheetName val="MP MOB"/>
      <sheetName val="Civil"/>
      <sheetName val="DB@Acess"/>
      <sheetName val="공사내역"/>
      <sheetName val="D-3109"/>
      <sheetName val="당초"/>
      <sheetName val="경비"/>
      <sheetName val="GROUNDING SYSTEM"/>
      <sheetName val="El(Increased)"/>
      <sheetName val="1. 설계조건 2.단면가정 3. 하중계산"/>
      <sheetName val="DATA 입력란"/>
      <sheetName val="집계표(OPTION)"/>
      <sheetName val="견적"/>
      <sheetName val="C1"/>
      <sheetName val="GiaVL"/>
      <sheetName val="Car park lease"/>
      <sheetName val="SILICATE"/>
      <sheetName val="공사비예산서(토목분)"/>
      <sheetName val="가격조사서"/>
      <sheetName val="연돌일위집계"/>
      <sheetName val="HANDHOLE(2)"/>
      <sheetName val="PAD TR보호대기초"/>
      <sheetName val="가로등기초"/>
      <sheetName val="Master_Data"/>
      <sheetName val="철근단위중량"/>
      <sheetName val="TANK"/>
      <sheetName val="배명(단가)"/>
      <sheetName val="단면가정"/>
      <sheetName val="설계조건"/>
      <sheetName val="LTR-2"/>
      <sheetName val="sum1 (2)"/>
      <sheetName val="s"/>
      <sheetName val="대비"/>
      <sheetName val="Default"/>
      <sheetName val="소화실적"/>
      <sheetName val="General Data"/>
      <sheetName val="8.PILE  (돌출)"/>
      <sheetName val="CTEMCOST"/>
      <sheetName val="Utility and Fire flange"/>
      <sheetName val="L V Separator"/>
      <sheetName val="PI"/>
      <sheetName val="Eq. Mobilization"/>
      <sheetName val="DRUM"/>
      <sheetName val="부하(성남)"/>
      <sheetName val="전기"/>
      <sheetName val="SCHEDULE"/>
      <sheetName val="bldg list"/>
      <sheetName val="ABB"/>
      <sheetName val="MTO REV.2(ARMOR)"/>
      <sheetName val="Steel-Main Work"/>
      <sheetName val="parts-V2"/>
      <sheetName val="C-301E~305E"/>
      <sheetName val="IBASE"/>
      <sheetName val="노임단가"/>
      <sheetName val="계수시트"/>
      <sheetName val="영업소실적"/>
      <sheetName val="MK2-1"/>
      <sheetName val="실행철강하도"/>
      <sheetName val="DATE"/>
      <sheetName val="D2old"/>
      <sheetName val="D2"/>
      <sheetName val="D1.1"/>
      <sheetName val="Library"/>
      <sheetName val="D1X"/>
      <sheetName val="D2X"/>
      <sheetName val="D2.1"/>
      <sheetName val="Checklist"/>
      <sheetName val="D4"/>
      <sheetName val="eq_data"/>
      <sheetName val="시가지우회도로공내역서"/>
      <sheetName val="jobhist"/>
      <sheetName val="Administrative Prices"/>
      <sheetName val="Summary"/>
      <sheetName val="TOTAL"/>
      <sheetName val="초임연봉"/>
      <sheetName val="Proj Cost Sumry"/>
      <sheetName val="토공정보"/>
      <sheetName val="두앙"/>
      <sheetName val="2"/>
      <sheetName val="Bid Summary"/>
      <sheetName val="EAS"/>
      <sheetName val="Wt of Mod."/>
      <sheetName val="Sheet4"/>
      <sheetName val="BM"/>
      <sheetName val="기성내역"/>
      <sheetName val="M3산출"/>
      <sheetName val="SM1-09"/>
      <sheetName val="SM2-09"/>
      <sheetName val="BAND(200)"/>
      <sheetName val="BD-09"/>
      <sheetName val="EL 표면적"/>
      <sheetName val="MT-09"/>
      <sheetName val="980731"/>
      <sheetName val="날개벽(좌,우=60도-4개)"/>
      <sheetName val="15100"/>
      <sheetName val="장비검사 사진"/>
      <sheetName val="SPEC"/>
      <sheetName val="2000년1차"/>
      <sheetName val="Engineering"/>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IN"/>
      <sheetName val="골조시행"/>
      <sheetName val="KUNGDEVI"/>
      <sheetName val="부대공Ⅱ"/>
      <sheetName val="12월 수선비 사용실적"/>
      <sheetName val="Based Data_WACC"/>
      <sheetName val="일위(PN)"/>
      <sheetName val="PIPE(UG)내역"/>
      <sheetName val="MEXICO-C"/>
      <sheetName val="PriceSummary"/>
      <sheetName val="dc1"/>
      <sheetName val="2-Conc"/>
      <sheetName val="Air Cooler-E"/>
      <sheetName val="CASH"/>
      <sheetName val="⑤항목별2"/>
      <sheetName val="SOS_PLC &amp; Panel"/>
      <sheetName val="95D"/>
      <sheetName val="94D"/>
      <sheetName val="p2-1"/>
      <sheetName val="#1유량조정조"/>
      <sheetName val="중간재 재공"/>
      <sheetName val="UTCA"/>
      <sheetName val="static.cal"/>
      <sheetName val="CAUDIT"/>
      <sheetName val="본문"/>
      <sheetName val="EXT.CHECK"/>
      <sheetName val="수입"/>
      <sheetName val="Ex-Rate"/>
      <sheetName val="HX"/>
      <sheetName val="백분율"/>
      <sheetName val="DHEQSUPT"/>
      <sheetName val="118.세금과공과"/>
      <sheetName val="108.수선비"/>
      <sheetName val="CRITERIA"/>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A"/>
      <sheetName val="업무분장"/>
      <sheetName val="1.설계조건"/>
      <sheetName val="terdistribusi"/>
      <sheetName val="Insts"/>
      <sheetName val="Benchmark"/>
      <sheetName val="영동(D)"/>
      <sheetName val="ANALISA"/>
      <sheetName val="M 11"/>
      <sheetName val="PKG &quot;A&quot; Detail - 정풍"/>
      <sheetName val="nde_request"/>
      <sheetName val="공문"/>
      <sheetName val="sum3"/>
      <sheetName val="근로자명부"/>
      <sheetName val="입찰안"/>
      <sheetName val="DB3"/>
      <sheetName val="CBF-Boş"/>
      <sheetName val="PRICES"/>
      <sheetName val="h_013211_2"/>
      <sheetName val="Readiness"/>
      <sheetName val="EL_표면적"/>
      <sheetName val="Bid_Summary"/>
      <sheetName val="장비검사_사진"/>
      <sheetName val="backup"/>
      <sheetName val="Part A"/>
      <sheetName val="Part B"/>
      <sheetName val="Part C"/>
      <sheetName val="교각계산"/>
      <sheetName val="COVERSHEET"/>
      <sheetName val="Attach 4-18"/>
      <sheetName val="주관사업"/>
      <sheetName val="요약배부"/>
      <sheetName val="Proposal"/>
      <sheetName val="견적총괄표"/>
      <sheetName val="Valve Cl"/>
      <sheetName val="CODE-STR"/>
      <sheetName val="FLUID_INFO"/>
      <sheetName val="Page 2"/>
      <sheetName val="Coeff"/>
      <sheetName val="Subcon TR"/>
      <sheetName val="Material_TR"/>
      <sheetName val="PRO_A"/>
      <sheetName val="DWG"/>
      <sheetName val="ELEC_MCI"/>
      <sheetName val="MAIN"/>
      <sheetName val="INST_MCI"/>
      <sheetName val="MECH_MCI"/>
      <sheetName val="PRO"/>
      <sheetName val="상반기손익차2총괄"/>
      <sheetName val="예산M11A"/>
      <sheetName val="부표총괄"/>
      <sheetName val="품셈1-26"/>
      <sheetName val="Param"/>
      <sheetName val="EQUIPMENT -2"/>
      <sheetName val="R01 p1"/>
      <sheetName val=" 표지"/>
      <sheetName val="날개벽"/>
      <sheetName val="OCT_FDN5"/>
      <sheetName val="Pipe_Supports5"/>
      <sheetName val="Summary_Sheets5"/>
      <sheetName val="Process_Piping5"/>
      <sheetName val="EQUIP_LIST5"/>
      <sheetName val="3__GROUNDING_SYSTEM5"/>
      <sheetName val="Material_and_Manpower_data5"/>
      <sheetName val="Pricing_Summary5"/>
      <sheetName val="P-HOT_XLS5"/>
      <sheetName val="Alum_5"/>
      <sheetName val="9_Material_Rates5"/>
      <sheetName val="2_2_STAFF_Scedule5"/>
      <sheetName val="steam_table5"/>
      <sheetName val="HORI__VESSEL5"/>
      <sheetName val="입출재고현황_(2)5"/>
      <sheetName val="Rate_Analysis5"/>
      <sheetName val="Inst_Matl_Table5"/>
      <sheetName val="Loop_Type5"/>
      <sheetName val="Civil_15"/>
      <sheetName val="Civil_25"/>
      <sheetName val="Civil_35"/>
      <sheetName val="Site_15"/>
      <sheetName val="Site_25"/>
      <sheetName val="Site_35"/>
      <sheetName val="Site_Faci5"/>
      <sheetName val="Man_Hole5"/>
      <sheetName val="97_사업추정(WEKI)5"/>
      <sheetName val="MP_MOB5"/>
      <sheetName val="1__설계조건_2_단면가정_3__하중계산5"/>
      <sheetName val="DATA_입력란5"/>
      <sheetName val="Car_park_lease5"/>
      <sheetName val="GROUNDING_SYSTEM5"/>
      <sheetName val="PAD_TR보호대기초5"/>
      <sheetName val="Utility_and_Fire_flange5"/>
      <sheetName val="sum1_(2)5"/>
      <sheetName val="General_Data5"/>
      <sheetName val="L_V_Separator2"/>
      <sheetName val="Eq__Mobilization2"/>
      <sheetName val="8_PILE__(돌출)3"/>
      <sheetName val="bldg_list2"/>
      <sheetName val="MTO_REV_2(ARMOR)1"/>
      <sheetName val="Steel-Main_Work1"/>
      <sheetName val="D1_11"/>
      <sheetName val="D2_11"/>
      <sheetName val="Administrative_Prices1"/>
      <sheetName val="Proj_Cost_Sumry1"/>
      <sheetName val="Wt_of_Mod_1"/>
      <sheetName val="Air_Cooler-E"/>
      <sheetName val="SOS_PLC_&amp;_Panel"/>
      <sheetName val="중간재_재공"/>
      <sheetName val="static_cal"/>
      <sheetName val="EXT_CHECK"/>
      <sheetName val="갑지(추정)"/>
      <sheetName val="G2설비도급"/>
      <sheetName val=""/>
      <sheetName val="Malaysia incl. RET"/>
      <sheetName val="pipeline-1"/>
      <sheetName val="Paint Mat Summ"/>
      <sheetName val="石炭性状"/>
      <sheetName val="HP"/>
      <sheetName val="FORM-0"/>
      <sheetName val="CSR"/>
      <sheetName val="의왕"/>
      <sheetName val="E"/>
      <sheetName val="BID"/>
      <sheetName val="118_세금과공과"/>
      <sheetName val="108_수선비"/>
      <sheetName val="12월_수선비_사용실적"/>
      <sheetName val="Based_Data_WACC"/>
      <sheetName val="1_설계조건"/>
      <sheetName val="M_11"/>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SP10"/>
      <sheetName val="float&amp;bear"/>
      <sheetName val="Kfracture"/>
      <sheetName val="F4-F7"/>
      <sheetName val="7. Aeration Tanks (ATV)"/>
      <sheetName val="8. Aeration"/>
      <sheetName val="1. Project Base"/>
      <sheetName val="p9work"/>
      <sheetName val="Subcon A"/>
      <sheetName val="Subcon_A"/>
      <sheetName val="Land Dev't. Ph-1"/>
      <sheetName val="Hac.Lots"/>
      <sheetName val="4-Lane bridge"/>
      <sheetName val="Res.Lots"/>
      <sheetName val="Spine Road"/>
      <sheetName val="MANP"/>
      <sheetName val="M-EQPT-Z"/>
      <sheetName val="XZLC003_PART1"/>
      <sheetName val="tabulation of deductions"/>
      <sheetName val="Insulation_Utl_Off"/>
      <sheetName val="Note_Piping"/>
      <sheetName val="DESBAST"/>
      <sheetName val="GAE8'97"/>
      <sheetName val="2.223M_due to adj profit"/>
      <sheetName val="Table"/>
      <sheetName val="co-no.2"/>
      <sheetName val="PipWT"/>
      <sheetName val="LLEGADA"/>
      <sheetName val="경비2내역"/>
      <sheetName val="EXRATE"/>
      <sheetName val="BOQ(검토용)"/>
      <sheetName val="UPA"/>
      <sheetName val="EQUI"/>
      <sheetName val="LABOR"/>
      <sheetName val="MATRI"/>
      <sheetName val="EQUIPT"/>
      <sheetName val="SCIC-GenReq"/>
      <sheetName val="Materials"/>
      <sheetName val="CPA_EQP"/>
      <sheetName val="Code 07"/>
      <sheetName val="eqpmt"/>
      <sheetName val="mat'ls"/>
      <sheetName val="hauling"/>
      <sheetName val="공사비SUM"/>
      <sheetName val="Assump (Time) - Project Co."/>
      <sheetName val="LabCost"/>
      <sheetName val="Code03"/>
      <sheetName val="UPA(Part C,D,E,G,H)"/>
      <sheetName val="UPA(Part F)"/>
      <sheetName val="일위대가 (Part C,D,E,G,H)"/>
      <sheetName val="ironmongery"/>
      <sheetName val="salary"/>
      <sheetName val="Wind"/>
      <sheetName val="EL_표면적1"/>
      <sheetName val="Bid_Summary1"/>
      <sheetName val="장비검사_사진1"/>
      <sheetName val="12월_수선비_사용실적1"/>
      <sheetName val="Based_Data_WACC1"/>
      <sheetName val="BLR 1"/>
      <sheetName val="GEN"/>
      <sheetName val="GAS"/>
      <sheetName val="DEAE"/>
      <sheetName val="BLR2"/>
      <sheetName val="BLR3"/>
      <sheetName val="BLR4"/>
      <sheetName val="BLR5"/>
      <sheetName val="DEM"/>
      <sheetName val="SAM"/>
      <sheetName val="CHEM"/>
      <sheetName val="COP"/>
      <sheetName val="1"/>
      <sheetName val="노임이"/>
      <sheetName val="H.Satuan"/>
      <sheetName val="HOURS INDEX"/>
      <sheetName val="RATE INDEX"/>
      <sheetName val="Civ⁩l_24"/>
      <sheetName val="CRITERI⁁"/>
      <sheetName val="EST-1"/>
      <sheetName val="Factor"/>
      <sheetName val="Feuil3"/>
      <sheetName val="upah bahan"/>
      <sheetName val="ana"/>
      <sheetName val="SEX"/>
      <sheetName val="RefG"/>
      <sheetName val="IRR sponsor"/>
      <sheetName val="품셈TABLE"/>
      <sheetName val="LAST UPDATE"/>
      <sheetName val="Arch"/>
      <sheetName val="HRB"/>
      <sheetName val="sc"/>
      <sheetName val="worksheet"/>
      <sheetName val="Dir-Conc "/>
      <sheetName val="Derv"/>
      <sheetName val="BOQ-mdc"/>
      <sheetName val="EQ"/>
      <sheetName val="ﾄﾞﾊﾞｲFUEL GAS追見"/>
      <sheetName val="Forecast"/>
      <sheetName val="203 Eqpt r1"/>
      <sheetName val="project management"/>
      <sheetName val="1) COMMON FACILITIES"/>
      <sheetName val="Wind Calculation(cpi-0.4)"/>
      <sheetName val="M"/>
      <sheetName val="4121"/>
      <sheetName val="OS"/>
      <sheetName val="Applications"/>
      <sheetName val="1.PPC Summary EN"/>
      <sheetName val="2.Price List"/>
      <sheetName val="3.Fireproofing"/>
      <sheetName val="FP List"/>
      <sheetName val="4.Equip. Insulation"/>
      <sheetName val="Insulation list"/>
      <sheetName val="5.Piping Insulation"/>
      <sheetName val="6.Painting"/>
      <sheetName val="7.RWEs"/>
      <sheetName val="8.CD&amp;VAT rbst"/>
      <sheetName val="detail vat and CD"/>
      <sheetName val="SQM"/>
      <sheetName val="견적금액(2003.12.22)"/>
      <sheetName val="45,46"/>
      <sheetName val="ORIGN"/>
      <sheetName val="PIPE"/>
      <sheetName val="FLANGE"/>
      <sheetName val="VALVE"/>
      <sheetName val="CONCRETE"/>
      <sheetName val="data_dci"/>
      <sheetName val="data_mci"/>
      <sheetName val="behind"/>
      <sheetName val="직무명&amp;직무코드"/>
      <sheetName val="A &amp; B"/>
      <sheetName val="Manpower List-1"/>
      <sheetName val="DAILY"/>
      <sheetName val="Index Daily Alloaction"/>
      <sheetName val="SUMMARY FOR DPR"/>
      <sheetName val="Manpower List"/>
      <sheetName val="G.R300경비"/>
      <sheetName val="공사원가"/>
      <sheetName val="PW3"/>
      <sheetName val="PW4"/>
      <sheetName val="SC1"/>
      <sheetName val="General"/>
      <sheetName val="Tubi"/>
      <sheetName val="final abstract"/>
      <sheetName val="Material "/>
      <sheetName val="Labour &amp; Plant"/>
      <sheetName val="Curves"/>
      <sheetName val="Note"/>
      <sheetName val="Heads"/>
      <sheetName val="Dbase"/>
      <sheetName val="Project Brief"/>
      <sheetName val="Form 6"/>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Measurement sheet"/>
      <sheetName val="Sheet2"/>
      <sheetName val="Material Only"/>
      <sheetName val="Man power supply"/>
      <sheetName val="Camp Deduction"/>
      <sheetName val="cpvl"/>
      <sheetName val="CHITIET-DZ04"/>
      <sheetName val="General_Data6"/>
      <sheetName val="OCT_FDN6"/>
      <sheetName val="Summary_Sheets6"/>
      <sheetName val="Pipe_Supports6"/>
      <sheetName val="EQUIP_LIST6"/>
      <sheetName val="P-HOT_XLS6"/>
      <sheetName val="Process_Piping6"/>
      <sheetName val="3__GROUNDING_SYSTEM6"/>
      <sheetName val="9_Material_Rates6"/>
      <sheetName val="Material_and_Manpower_data6"/>
      <sheetName val="Pricing_Summary6"/>
      <sheetName val="Alum_6"/>
      <sheetName val="2_2_STAFF_Scedule6"/>
      <sheetName val="HORI__VESSEL6"/>
      <sheetName val="steam_table6"/>
      <sheetName val="입출재고현황_(2)6"/>
      <sheetName val="Rate_Analysis6"/>
      <sheetName val="Civil_16"/>
      <sheetName val="Civil_26"/>
      <sheetName val="Civil_36"/>
      <sheetName val="Site_16"/>
      <sheetName val="Site_26"/>
      <sheetName val="Site_36"/>
      <sheetName val="Site_Faci6"/>
      <sheetName val="97_사업추정(WEKI)6"/>
      <sheetName val="MP_MOB6"/>
      <sheetName val="Inst_Matl_Table6"/>
      <sheetName val="Loop_Type6"/>
      <sheetName val="Man_Hole6"/>
      <sheetName val="GROUNDING_SYSTEM6"/>
      <sheetName val="1__설계조건_2_단면가정_3__하중계산6"/>
      <sheetName val="DATA_입력란6"/>
      <sheetName val="PAD_TR보호대기초6"/>
      <sheetName val="Car_park_lease6"/>
      <sheetName val="sum1_(2)6"/>
      <sheetName val="8_PILE__(돌출)4"/>
      <sheetName val="Utility_and_Fire_flange6"/>
      <sheetName val="bldg_list3"/>
      <sheetName val="L_V_Separator3"/>
      <sheetName val="Eq__Mobilization3"/>
      <sheetName val="MTO_REV_2(ARMOR)2"/>
      <sheetName val="Steel-Main_Work2"/>
      <sheetName val="D1_12"/>
      <sheetName val="D2_12"/>
      <sheetName val="Administrative_Prices2"/>
      <sheetName val="Proj_Cost_Sumry2"/>
      <sheetName val="Wt_of_Mod_2"/>
      <sheetName val="Air_Cooler-E1"/>
      <sheetName val="static_cal1"/>
      <sheetName val="SOS_PLC_&amp;_Panel1"/>
      <sheetName val="중간재_재공1"/>
      <sheetName val="118_세금과공과1"/>
      <sheetName val="108_수선비1"/>
      <sheetName val="EXT_CHECK1"/>
      <sheetName val="1_설계조건1"/>
      <sheetName val="M_111"/>
      <sheetName val="PKG_&quot;A&quot;_Detail_-_정풍"/>
      <sheetName val="Part_A"/>
      <sheetName val="Part_B"/>
      <sheetName val="Part_C"/>
      <sheetName val="_표지"/>
      <sheetName val="Valve_Cl"/>
      <sheetName val="Attach_4-18"/>
      <sheetName val="Page_2"/>
      <sheetName val="Subcon_TR"/>
      <sheetName val="Malaysia_incl__RET"/>
      <sheetName val="Paint_Mat_Summ"/>
      <sheetName val="EQUIPMENT_-2"/>
      <sheetName val="R01_p1"/>
      <sheetName val="Subcon_A1"/>
      <sheetName val="Land_Dev't__Ph-1"/>
      <sheetName val="Hac_Lots"/>
      <sheetName val="4-Lane_bridge"/>
      <sheetName val="Res_Lots"/>
      <sheetName val="Spine_Road"/>
      <sheetName val="7__Aeration_Tanks_(ATV)"/>
      <sheetName val="8__Aeration"/>
      <sheetName val="1__Project_Base"/>
      <sheetName val="Total_Staff"/>
      <sheetName val="0__SUMMARY"/>
      <sheetName val="1__Engineering"/>
      <sheetName val="2__Check_point"/>
      <sheetName val="II_Changes_1"/>
      <sheetName val="III_Changes_2"/>
      <sheetName val="Qty_"/>
      <sheetName val="OQC_Summary"/>
      <sheetName val="6_Unit_Rates"/>
      <sheetName val="tabulation_of_deductions"/>
      <sheetName val="2_223M_due_to_adj_profit"/>
      <sheetName val="co-no_2"/>
      <sheetName val="Code_07"/>
      <sheetName val="Assump_(Time)_-_Project_Co_"/>
      <sheetName val="UPA(Part_C,D,E,G,H)"/>
      <sheetName val="UPA(Part_F)"/>
      <sheetName val="일위대가_(Part_C,D,E,G,H)"/>
      <sheetName val="H_Satuan"/>
      <sheetName val="HOURS_INDEX"/>
      <sheetName val="RATE_INDEX"/>
      <sheetName val="타견적(을)"/>
      <sheetName val="PRICE-COMP"/>
      <sheetName val="an. struktur"/>
      <sheetName val="harsat"/>
      <sheetName val="Dashboard"/>
      <sheetName val="BP"/>
      <sheetName val="BOQ for HRSG &amp; BOP-mech."/>
      <sheetName val="Customize Your Invoice"/>
      <sheetName val="CD-실적"/>
      <sheetName val="Defn"/>
      <sheetName val="Material Standards"/>
      <sheetName val="BW"/>
      <sheetName val="6호기"/>
      <sheetName val="MIJIBI"/>
      <sheetName val="HRSG SMALL07220"/>
      <sheetName val="구성비"/>
      <sheetName val="man 150221"/>
      <sheetName val="Ummantelung"/>
      <sheetName val=" Armaflex "/>
      <sheetName val="Drahtnetzmatte"/>
      <sheetName val="   Basis-Kalk.   "/>
      <sheetName val="MW-Schale, alukasch."/>
      <sheetName val="UK, Kleinmaterial"/>
      <sheetName val="PUR, FOAMGLAS"/>
      <sheetName val="Cashflow Analysis"/>
      <sheetName val="TOSHIBA-Structure"/>
      <sheetName val="DESBASTE"/>
      <sheetName val="derive"/>
      <sheetName val="List Equip"/>
      <sheetName val="MatCost"/>
      <sheetName val="Process C (1-166)"/>
      <sheetName val="チューブ仕様"/>
      <sheetName val="예총"/>
      <sheetName val="Schedule S-Curve Revision#3"/>
      <sheetName val="lookups"/>
      <sheetName val="ref"/>
      <sheetName val="Bach Dang"/>
      <sheetName val="Bill summary of cost"/>
      <sheetName val="THISWORKSHEET"/>
      <sheetName val="MATERIAL'S PRICE"/>
      <sheetName val="EqptRate (2)"/>
      <sheetName val="HSBC"/>
      <sheetName val="차액보증"/>
      <sheetName val="Activity(new)"/>
      <sheetName val="Total(new)"/>
      <sheetName val="BRICK"/>
      <sheetName val="ESCON"/>
      <sheetName val="Cash Flow bulanan"/>
      <sheetName val="6PILE  (돌출)"/>
      <sheetName val="RATES G-5"/>
      <sheetName val="RSB_RATIO"/>
      <sheetName val="Summary-In House"/>
      <sheetName val="factors"/>
      <sheetName val="UC"/>
      <sheetName val="BSD (2)"/>
      <sheetName val="VERTICAL CENTR. PUMP Sh. 2"/>
      <sheetName val="beam-reinft-IIInd floor"/>
      <sheetName val="COLUMN"/>
      <sheetName val="Pipe Sizes"/>
      <sheetName val="EQUIVALENT LENGTH"/>
      <sheetName val="Estimate-Cold"/>
      <sheetName val="ALLOWANCE"/>
      <sheetName val="MH RATE"/>
      <sheetName val="JGC Weekly MH "/>
      <sheetName val="rumus"/>
      <sheetName val="jpr"/>
      <sheetName val="REKAP.VOLUME"/>
      <sheetName val="PaintBreak"/>
      <sheetName val="INSSUBCON"/>
      <sheetName val="BoQ_Int"/>
      <sheetName val="RAB_ALT (2)"/>
      <sheetName val="PRESSURE GAUGE"/>
      <sheetName val="MdBase"/>
      <sheetName val="Breech_Duct"/>
      <sheetName val="TKOFF"/>
      <sheetName val="Exch Rates &amp; duties"/>
      <sheetName val="ANALYSIS"/>
      <sheetName val="Proj_Info"/>
      <sheetName val="BREAKDOWN(철거설치)"/>
      <sheetName val="SAT-BHN"/>
      <sheetName val="HMB Case 1"/>
      <sheetName val="Pengalaman Per"/>
      <sheetName val="临建"/>
      <sheetName val="PROG."/>
      <sheetName val="9-1차이내역"/>
      <sheetName val="COVER-P"/>
      <sheetName val="BHANDUP"/>
      <sheetName val="산출내역서"/>
      <sheetName val="동해title"/>
      <sheetName val="SCH5"/>
      <sheetName val="OCT_FDN7"/>
      <sheetName val="Summary_Sheets7"/>
      <sheetName val="Pipe_Supports7"/>
      <sheetName val="EQUIP_LIST7"/>
      <sheetName val="Process_Piping7"/>
      <sheetName val="P-HOT_XLS7"/>
      <sheetName val="3__GROUNDING_SYSTEM7"/>
      <sheetName val="Material_and_Manpower_data7"/>
      <sheetName val="Pricing_Summary7"/>
      <sheetName val="Alum_7"/>
      <sheetName val="9_Material_Rates7"/>
      <sheetName val="steam_table7"/>
      <sheetName val="2_2_STAFF_Scedule7"/>
      <sheetName val="HORI__VESSEL7"/>
      <sheetName val="97_사업추정(WEKI)7"/>
      <sheetName val="입출재고현황_(2)7"/>
      <sheetName val="Rate_Analysis7"/>
      <sheetName val="Civil_17"/>
      <sheetName val="Civil_27"/>
      <sheetName val="Civil_37"/>
      <sheetName val="Site_17"/>
      <sheetName val="Site_27"/>
      <sheetName val="Site_37"/>
      <sheetName val="Site_Faci7"/>
      <sheetName val="Man_Hole7"/>
      <sheetName val="Inst_Matl_Table7"/>
      <sheetName val="Loop_Type7"/>
      <sheetName val="GROUNDING_SYSTEM7"/>
      <sheetName val="1__설계조건_2_단면가정_3__하중계산7"/>
      <sheetName val="DATA_입력란7"/>
      <sheetName val="MP_MOB7"/>
      <sheetName val="General_Data7"/>
      <sheetName val="PAD_TR보호대기초7"/>
      <sheetName val="Car_park_lease7"/>
      <sheetName val="8_PILE__(돌출)5"/>
      <sheetName val="Utility_and_Fire_flange7"/>
      <sheetName val="sum1_(2)7"/>
      <sheetName val="L_V_Separator4"/>
      <sheetName val="Eq__Mobilization4"/>
      <sheetName val="bldg_list4"/>
      <sheetName val="MTO_REV_2(ARMOR)3"/>
      <sheetName val="Steel-Main_Work3"/>
      <sheetName val="EL_표면적2"/>
      <sheetName val="D1_13"/>
      <sheetName val="D2_13"/>
      <sheetName val="Administrative_Prices3"/>
      <sheetName val="Proj_Cost_Sumry3"/>
      <sheetName val="Wt_of_Mod_3"/>
      <sheetName val="Bid_Summary2"/>
      <sheetName val="장비검사_사진2"/>
      <sheetName val="Air_Cooler-E2"/>
      <sheetName val="static_cal2"/>
      <sheetName val="SOS_PLC_&amp;_Panel2"/>
      <sheetName val="중간재_재공2"/>
      <sheetName val="EXT_CHECK2"/>
      <sheetName val="PKG_&quot;A&quot;_Detail_-_정풍1"/>
      <sheetName val="Part_A1"/>
      <sheetName val="Part_B1"/>
      <sheetName val="Part_C1"/>
      <sheetName val="EQUIPMENT_-21"/>
      <sheetName val="R01_p11"/>
      <sheetName val="Valve_Cl1"/>
      <sheetName val="Attach_4-181"/>
      <sheetName val="Page_21"/>
      <sheetName val="Subcon_TR1"/>
      <sheetName val="Malaysia_incl__RET1"/>
      <sheetName val="Paint_Mat_Summ1"/>
      <sheetName val="_표지1"/>
      <sheetName val="OCT_FDN8"/>
      <sheetName val="Summary_Sheets8"/>
      <sheetName val="Pipe_Supports8"/>
      <sheetName val="EQUIP_LIST8"/>
      <sheetName val="Process_Piping8"/>
      <sheetName val="P-HOT_XLS8"/>
      <sheetName val="3__GROUNDING_SYSTEM8"/>
      <sheetName val="Material_and_Manpower_data8"/>
      <sheetName val="Pricing_Summary8"/>
      <sheetName val="Alum_8"/>
      <sheetName val="9_Material_Rates8"/>
      <sheetName val="steam_table8"/>
      <sheetName val="2_2_STAFF_Scedule8"/>
      <sheetName val="HORI__VESSEL8"/>
      <sheetName val="97_사업추정(WEKI)8"/>
      <sheetName val="입출재고현황_(2)8"/>
      <sheetName val="Rate_Analysis8"/>
      <sheetName val="Civil_18"/>
      <sheetName val="Civil_28"/>
      <sheetName val="Civil_38"/>
      <sheetName val="Site_18"/>
      <sheetName val="Site_28"/>
      <sheetName val="Site_38"/>
      <sheetName val="Site_Faci8"/>
      <sheetName val="Man_Hole8"/>
      <sheetName val="Inst_Matl_Table8"/>
      <sheetName val="Loop_Type8"/>
      <sheetName val="GROUNDING_SYSTEM8"/>
      <sheetName val="1__설계조건_2_단면가정_3__하중계산8"/>
      <sheetName val="DATA_입력란8"/>
      <sheetName val="MP_MOB8"/>
      <sheetName val="General_Data8"/>
      <sheetName val="PAD_TR보호대기초8"/>
      <sheetName val="Car_park_lease8"/>
      <sheetName val="8_PILE__(돌출)6"/>
      <sheetName val="Utility_and_Fire_flange8"/>
      <sheetName val="sum1_(2)8"/>
      <sheetName val="L_V_Separator5"/>
      <sheetName val="Eq__Mobilization5"/>
      <sheetName val="bldg_list5"/>
      <sheetName val="MTO_REV_2(ARMOR)4"/>
      <sheetName val="Steel-Main_Work4"/>
      <sheetName val="EL_표면적3"/>
      <sheetName val="D1_14"/>
      <sheetName val="D2_14"/>
      <sheetName val="Administrative_Prices4"/>
      <sheetName val="Proj_Cost_Sumry4"/>
      <sheetName val="Wt_of_Mod_4"/>
      <sheetName val="Bid_Summary3"/>
      <sheetName val="장비검사_사진3"/>
      <sheetName val="Air_Cooler-E3"/>
      <sheetName val="static_cal3"/>
      <sheetName val="SOS_PLC_&amp;_Panel3"/>
      <sheetName val="중간재_재공3"/>
      <sheetName val="118_세금과공과2"/>
      <sheetName val="108_수선비2"/>
      <sheetName val="EXT_CHECK3"/>
      <sheetName val="1_설계조건2"/>
      <sheetName val="12월_수선비_사용실적2"/>
      <sheetName val="Based_Data_WACC2"/>
      <sheetName val="PKG_&quot;A&quot;_Detail_-_정풍2"/>
      <sheetName val="M_112"/>
      <sheetName val="Part_A2"/>
      <sheetName val="Part_B2"/>
      <sheetName val="Part_C2"/>
      <sheetName val="EQUIPMENT_-22"/>
      <sheetName val="R01_p12"/>
      <sheetName val="Valve_Cl2"/>
      <sheetName val="Attach_4-182"/>
      <sheetName val="Page_22"/>
      <sheetName val="Subcon_TR2"/>
      <sheetName val="Malaysia_incl__RET2"/>
      <sheetName val="Paint_Mat_Summ2"/>
      <sheetName val="_표지2"/>
      <sheetName val="LANGUAGE"/>
      <sheetName val="PART_DISCOUNT"/>
      <sheetName val="Bag_1"/>
      <sheetName val="DAFTAR 7"/>
      <sheetName val="DAF_1"/>
      <sheetName val="DAFTAR_8"/>
      <sheetName val="Rekap Direct Cost"/>
      <sheetName val="Rekap Prelim"/>
      <sheetName val="DAFTAR_7"/>
      <sheetName val="Rekap_Direct_Cost"/>
      <sheetName val="Rekap_Prelim"/>
      <sheetName val="References"/>
      <sheetName val="DeltaAmount"/>
      <sheetName val="Material Database"/>
      <sheetName val="CBS Code"/>
      <sheetName val="Material Code"/>
      <sheetName val="0865"/>
      <sheetName val="8000"/>
      <sheetName val="8002"/>
      <sheetName val="8004"/>
      <sheetName val="8005"/>
      <sheetName val="8007"/>
      <sheetName val="8008"/>
      <sheetName val="8009"/>
      <sheetName val="8010"/>
      <sheetName val="8011"/>
      <sheetName val="8302"/>
      <sheetName val="8309"/>
      <sheetName val="8310"/>
      <sheetName val="8311"/>
      <sheetName val="8312"/>
      <sheetName val="8313"/>
      <sheetName val="8314"/>
      <sheetName val="8315"/>
      <sheetName val="8316"/>
      <sheetName val="8317"/>
      <sheetName val="8318"/>
      <sheetName val="8319"/>
      <sheetName val="8320"/>
      <sheetName val="8321"/>
      <sheetName val="8322"/>
      <sheetName val="8323"/>
      <sheetName val="8324"/>
      <sheetName val="8325"/>
      <sheetName val="8327"/>
      <sheetName val="9772"/>
      <sheetName val="9773"/>
      <sheetName val="9918"/>
      <sheetName val="9919"/>
      <sheetName val="Consolidated"/>
      <sheetName val="PSRLIC"/>
      <sheetName val="CONST OD"/>
      <sheetName val="DMPOWER"/>
      <sheetName val="D CONSUMABLE"/>
      <sheetName val="D MATERIAL"/>
      <sheetName val="EQPTMNT"/>
      <sheetName val="FINAL"/>
      <sheetName val="OTHER OD"/>
      <sheetName val="SITE FCT"/>
      <sheetName val="CCTR wise cost summ"/>
      <sheetName val="SUPERVISION"/>
      <sheetName val="Price Sheet TP AD"/>
      <sheetName val="Material"/>
      <sheetName val="Works"/>
      <sheetName val="Form MF - 2"/>
      <sheetName val="BQ INSUL"/>
      <sheetName val="BQ PIPE"/>
      <sheetName val="제출계산서"/>
      <sheetName val="TPAD"/>
      <sheetName val="data sheet"/>
      <sheetName val="OCT_FDN9"/>
      <sheetName val="Summary_Sheets9"/>
      <sheetName val="Pipe_Supports9"/>
      <sheetName val="EQUIP_LIST9"/>
      <sheetName val="Process_Piping9"/>
      <sheetName val="P-HOT_XLS9"/>
      <sheetName val="3__GROUNDING_SYSTEM9"/>
      <sheetName val="Material_and_Manpower_data9"/>
      <sheetName val="Pricing_Summary9"/>
      <sheetName val="Alum_9"/>
      <sheetName val="9_Material_Rates9"/>
      <sheetName val="steam_table9"/>
      <sheetName val="2_2_STAFF_Scedule9"/>
      <sheetName val="HORI__VESSEL9"/>
      <sheetName val="97_사업추정(WEKI)9"/>
      <sheetName val="입출재고현황_(2)9"/>
      <sheetName val="Rate_Analysis9"/>
      <sheetName val="Civil_19"/>
      <sheetName val="Civil_29"/>
      <sheetName val="Civil_39"/>
      <sheetName val="Site_19"/>
      <sheetName val="Site_29"/>
      <sheetName val="Site_39"/>
      <sheetName val="Site_Faci9"/>
      <sheetName val="Man_Hole9"/>
      <sheetName val="Inst_Matl_Table9"/>
      <sheetName val="Loop_Type9"/>
      <sheetName val="GROUNDING_SYSTEM9"/>
      <sheetName val="1__설계조건_2_단면가정_3__하중계산9"/>
      <sheetName val="DATA_입력란9"/>
      <sheetName val="MP_MOB9"/>
      <sheetName val="General_Data9"/>
      <sheetName val="PAD_TR보호대기초9"/>
      <sheetName val="Car_park_lease9"/>
      <sheetName val="8_PILE__(돌출)7"/>
      <sheetName val="Utility_and_Fire_flange9"/>
      <sheetName val="sum1_(2)9"/>
      <sheetName val="L_V_Separator6"/>
      <sheetName val="Eq__Mobilization6"/>
      <sheetName val="bldg_list6"/>
      <sheetName val="MTO_REV_2(ARMOR)5"/>
      <sheetName val="Steel-Main_Work5"/>
      <sheetName val="EL_표면적4"/>
      <sheetName val="D1_15"/>
      <sheetName val="D2_15"/>
      <sheetName val="Administrative_Prices5"/>
      <sheetName val="Proj_Cost_Sumry5"/>
      <sheetName val="Wt_of_Mod_5"/>
      <sheetName val="Bid_Summary4"/>
      <sheetName val="장비검사_사진4"/>
      <sheetName val="Air_Cooler-E4"/>
      <sheetName val="static_cal4"/>
      <sheetName val="SOS_PLC_&amp;_Panel4"/>
      <sheetName val="중간재_재공4"/>
      <sheetName val="118_세금과공과3"/>
      <sheetName val="108_수선비3"/>
      <sheetName val="EXT_CHECK4"/>
      <sheetName val="1_설계조건3"/>
      <sheetName val="12월_수선비_사용실적3"/>
      <sheetName val="Based_Data_WACC3"/>
      <sheetName val="PKG_&quot;A&quot;_Detail_-_정풍3"/>
      <sheetName val="M_113"/>
      <sheetName val="Part_A3"/>
      <sheetName val="Part_B3"/>
      <sheetName val="Part_C3"/>
      <sheetName val="EQUIPMENT_-23"/>
      <sheetName val="R01_p13"/>
      <sheetName val="Valve_Cl3"/>
      <sheetName val="Attach_4-183"/>
      <sheetName val="Page_23"/>
      <sheetName val="Subcon_TR3"/>
      <sheetName val="Malaysia_incl__RET3"/>
      <sheetName val="Paint_Mat_Summ3"/>
      <sheetName val="_표지3"/>
      <sheetName val="Subcon_A2"/>
      <sheetName val="Land_Dev't__Ph-11"/>
      <sheetName val="Hac_Lots1"/>
      <sheetName val="4-Lane_bridge1"/>
      <sheetName val="Res_Lots1"/>
      <sheetName val="Spine_Road1"/>
      <sheetName val="7__Aeration_Tanks_(ATV)1"/>
      <sheetName val="8__Aeration1"/>
      <sheetName val="1__Project_Base1"/>
      <sheetName val="Total_Staff1"/>
      <sheetName val="0__SUMMARY1"/>
      <sheetName val="1__Engineering1"/>
      <sheetName val="2__Check_point1"/>
      <sheetName val="II_Changes_11"/>
      <sheetName val="III_Changes_21"/>
      <sheetName val="Qty_1"/>
      <sheetName val="OQC_Summary1"/>
      <sheetName val="6_Unit_Rates1"/>
      <sheetName val="OCT_FDN10"/>
      <sheetName val="Summary_Sheets10"/>
      <sheetName val="Pipe_Supports10"/>
      <sheetName val="EQUIP_LIST10"/>
      <sheetName val="Process_Piping10"/>
      <sheetName val="P-HOT_XLS10"/>
      <sheetName val="3__GROUNDING_SYSTEM10"/>
      <sheetName val="Material_and_Manpower_data10"/>
      <sheetName val="Pricing_Summary10"/>
      <sheetName val="Alum_10"/>
      <sheetName val="9_Material_Rates10"/>
      <sheetName val="steam_table10"/>
      <sheetName val="2_2_STAFF_Scedule10"/>
      <sheetName val="HORI__VESSEL10"/>
      <sheetName val="97_사업추정(WEKI)10"/>
      <sheetName val="입출재고현황_(2)10"/>
      <sheetName val="Rate_Analysis10"/>
      <sheetName val="Civil_110"/>
      <sheetName val="Civil_210"/>
      <sheetName val="Civil_310"/>
      <sheetName val="Site_110"/>
      <sheetName val="Site_210"/>
      <sheetName val="Site_310"/>
      <sheetName val="Site_Faci10"/>
      <sheetName val="Man_Hole10"/>
      <sheetName val="Inst_Matl_Table10"/>
      <sheetName val="Loop_Type10"/>
      <sheetName val="GROUNDING_SYSTEM10"/>
      <sheetName val="1__설계조건_2_단면가정_3__하중계산10"/>
      <sheetName val="DATA_입력란10"/>
      <sheetName val="MP_MOB10"/>
      <sheetName val="General_Data10"/>
      <sheetName val="PAD_TR보호대기초10"/>
      <sheetName val="Car_park_lease10"/>
      <sheetName val="8_PILE__(돌출)8"/>
      <sheetName val="Utility_and_Fire_flange10"/>
      <sheetName val="sum1_(2)10"/>
      <sheetName val="L_V_Separator7"/>
      <sheetName val="Eq__Mobilization7"/>
      <sheetName val="bldg_list7"/>
      <sheetName val="MTO_REV_2(ARMOR)6"/>
      <sheetName val="Steel-Main_Work6"/>
      <sheetName val="EL_표면적5"/>
      <sheetName val="D1_16"/>
      <sheetName val="D2_16"/>
      <sheetName val="Administrative_Prices6"/>
      <sheetName val="Proj_Cost_Sumry6"/>
      <sheetName val="Wt_of_Mod_6"/>
      <sheetName val="Bid_Summary5"/>
      <sheetName val="장비검사_사진5"/>
      <sheetName val="Air_Cooler-E5"/>
      <sheetName val="static_cal5"/>
      <sheetName val="SOS_PLC_&amp;_Panel5"/>
      <sheetName val="중간재_재공5"/>
      <sheetName val="118_세금과공과4"/>
      <sheetName val="108_수선비4"/>
      <sheetName val="EXT_CHECK5"/>
      <sheetName val="1_설계조건4"/>
      <sheetName val="12월_수선비_사용실적4"/>
      <sheetName val="Based_Data_WACC4"/>
      <sheetName val="PKG_&quot;A&quot;_Detail_-_정풍4"/>
      <sheetName val="M_114"/>
      <sheetName val="Part_A4"/>
      <sheetName val="Part_B4"/>
      <sheetName val="Part_C4"/>
      <sheetName val="EQUIPMENT_-24"/>
      <sheetName val="R01_p14"/>
      <sheetName val="Valve_Cl4"/>
      <sheetName val="Attach_4-184"/>
      <sheetName val="Page_24"/>
      <sheetName val="Subcon_TR4"/>
      <sheetName val="Malaysia_incl__RET4"/>
      <sheetName val="Paint_Mat_Summ4"/>
      <sheetName val="_표지4"/>
      <sheetName val="Subcon_A3"/>
      <sheetName val="Land_Dev't__Ph-12"/>
      <sheetName val="Hac_Lots2"/>
      <sheetName val="4-Lane_bridge2"/>
      <sheetName val="Res_Lots2"/>
      <sheetName val="Spine_Road2"/>
      <sheetName val="7__Aeration_Tanks_(ATV)2"/>
      <sheetName val="8__Aeration2"/>
      <sheetName val="1__Project_Base2"/>
      <sheetName val="Total_Staff2"/>
      <sheetName val="0__SUMMARY2"/>
      <sheetName val="1__Engineering2"/>
      <sheetName val="2__Check_point2"/>
      <sheetName val="II_Changes_12"/>
      <sheetName val="III_Changes_22"/>
      <sheetName val="Qty_2"/>
      <sheetName val="OQC_Summary2"/>
      <sheetName val="6_Unit_Rates2"/>
      <sheetName val="Cost Components"/>
      <sheetName val="CPS"/>
      <sheetName val="BORDGC"/>
      <sheetName val="WPA_Mechanical Equipment AMP2"/>
      <sheetName val="office"/>
      <sheetName val="Lab"/>
      <sheetName val="Material&amp;equipment"/>
      <sheetName val="TBEAM"/>
      <sheetName val="Sales &amp; Prod"/>
      <sheetName val="Internet"/>
      <sheetName val="Project_Brief"/>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BLR_1"/>
      <sheetName val="IRR_sponsor"/>
      <sheetName val="LAST_UPDATE"/>
      <sheetName val="Dir-Conc_"/>
      <sheetName val="ﾄﾞﾊﾞｲFUEL_GAS追見"/>
      <sheetName val="203_Eqpt_r1"/>
      <sheetName val="project_management"/>
      <sheetName val="1)_COMMON_FACILITIES"/>
      <sheetName val="upah_bahan"/>
      <sheetName val="Wind_Calculation(cpi-0_4)"/>
      <sheetName val="1_PPC_Summary_EN"/>
      <sheetName val="2_Price_List"/>
      <sheetName val="3_Fireproofing"/>
      <sheetName val="FP_List"/>
      <sheetName val="4_Equip__Insulation"/>
      <sheetName val="Insulation_list"/>
      <sheetName val="5_Piping_Insulation"/>
      <sheetName val="6_Painting"/>
      <sheetName val="7_RWEs"/>
      <sheetName val="8_CD&amp;VAT_rbst"/>
      <sheetName val="detail_vat_and_CD"/>
      <sheetName val="A_&amp;_B"/>
      <sheetName val="Manpower_List-1"/>
      <sheetName val="Index_Daily_Alloaction"/>
      <sheetName val="SUMMARY_FOR_DPR"/>
      <sheetName val="Manpower_List"/>
      <sheetName val="Form_6"/>
      <sheetName val="final_abstract"/>
      <sheetName val="Material_"/>
      <sheetName val="Labour_&amp;_Plant"/>
      <sheetName val="Material_Standards"/>
      <sheetName val="G_R300경비"/>
      <sheetName val="견적금액(2003_12_22)"/>
      <sheetName val="FREE"/>
      <sheetName val="Sch.1"/>
      <sheetName val="List of prices"/>
      <sheetName val="List_of_prices"/>
      <sheetName val="33628-Rev. A"/>
      <sheetName val="을"/>
      <sheetName val="1.0표준품셈"/>
      <sheetName val="1.0계산품셈"/>
      <sheetName val="ISO_input"/>
      <sheetName val="lookup"/>
      <sheetName val="BQMP"/>
      <sheetName val="Micro"/>
      <sheetName val="Macro"/>
      <sheetName val="Titles"/>
      <sheetName val="Information"/>
      <sheetName val="공용정보"/>
      <sheetName val="음료실행"/>
      <sheetName val="schtng"/>
      <sheetName val="schbhn"/>
      <sheetName val="schalt"/>
      <sheetName val="Fixset"/>
      <sheetName val="CBE (Vendor)"/>
      <sheetName val="HRG BAHAN &amp; UPAH okk"/>
      <sheetName val="Analis Kusen okk"/>
      <sheetName val="Konfirm"/>
      <sheetName val="CRUDE PSV LIST"/>
      <sheetName val="安装取费"/>
      <sheetName val="土建取费"/>
      <sheetName val="引进表"/>
      <sheetName val="磨煤加压"/>
      <sheetName val="空分"/>
      <sheetName val="KP1590_E"/>
      <sheetName val="Project Details"/>
      <sheetName val="7-2"/>
      <sheetName val="TIE-INS"/>
      <sheetName val="MTO REV.0"/>
      <sheetName val="B101"/>
      <sheetName val="Main Bldg."/>
      <sheetName val="표지"/>
      <sheetName val="CERTIFICATE"/>
      <sheetName val="CapitalMetrics"/>
      <sheetName val="03"/>
      <sheetName val="INPUT DATA HERE"/>
      <sheetName val="Account Summary"/>
      <sheetName val="ITB COST"/>
      <sheetName val="Regenerator  Concrete Structure"/>
      <sheetName val="INTERIOR WALLS"/>
      <sheetName val="bridge # 1"/>
      <sheetName val="MANHOLE"/>
      <sheetName val="MATL"/>
      <sheetName val="CIM"/>
      <sheetName val="Electrical Pricelist"/>
      <sheetName val="Candy ee"/>
      <sheetName val="수안보-MBR1"/>
      <sheetName val="COPING"/>
      <sheetName val="0000"/>
      <sheetName val="Computed Floor Area"/>
      <sheetName val="10현장조직"/>
      <sheetName val="AROMIN"/>
      <sheetName val="FOOTING"/>
      <sheetName val="마감물량"/>
      <sheetName val="MU"/>
      <sheetName val="FINISHES"/>
      <sheetName val="예산M12A"/>
      <sheetName val="本体取纏"/>
      <sheetName val="S-curve"/>
      <sheetName val="subcon sched"/>
      <sheetName val="PL Plumbing"/>
      <sheetName val="Floor Level"/>
      <sheetName val="FINANCIAL (FLR)"/>
      <sheetName val="structural ratios"/>
      <sheetName val="ok slab on grade"/>
      <sheetName val="Bill 3 -BPO1"/>
      <sheetName val="Bill 3 -BPO2"/>
      <sheetName val="Bill 2 -RETAIL"/>
      <sheetName val="RFP Codes"/>
      <sheetName val="설계내역서"/>
      <sheetName val="예산대비"/>
      <sheetName val="실행"/>
      <sheetName val="주식"/>
      <sheetName val="SPARE PART"/>
      <sheetName val="MCC제원"/>
      <sheetName val="VXXXX"/>
      <sheetName val="COVER "/>
      <sheetName val="CAL-SHEET"/>
      <sheetName val="개별표지"/>
      <sheetName val="DESIGN CRITERIA"/>
      <sheetName val="1~5 (2)"/>
      <sheetName val="DeltaCom wan orders"/>
      <sheetName val="업무처리전"/>
      <sheetName val="TEST1"/>
      <sheetName val="ITEM"/>
      <sheetName val="확인서"/>
      <sheetName val="LOADDAT"/>
      <sheetName val="6MONTHS"/>
      <sheetName val="여흥"/>
      <sheetName val="TACE"/>
      <sheetName val="금융비용"/>
      <sheetName val="2.설계제원"/>
      <sheetName val="Rot-Pack"/>
      <sheetName val="STEP"/>
      <sheetName val="MASTER"/>
      <sheetName val="Dwg_List"/>
      <sheetName val="tabulation_of_deductions1"/>
      <sheetName val="2_223M_due_to_adj_profit1"/>
      <sheetName val="co-no_21"/>
      <sheetName val="Code_071"/>
      <sheetName val="Assump_(Time)_-_Project_Co_1"/>
      <sheetName val="UPA(Part_C,D,E,G,H)1"/>
      <sheetName val="UPA(Part_F)1"/>
      <sheetName val="일위대가_(Part_C,D,E,G,H)1"/>
      <sheetName val="H_Satuan1"/>
      <sheetName val="HOURS_INDEX1"/>
      <sheetName val="RATE_INDEX1"/>
      <sheetName val="beam-reinft-IIInd_floor"/>
      <sheetName val="an__struktur"/>
      <sheetName val="BOQ_for_HRSG_&amp;_BOP-mech_"/>
      <sheetName val="Customize_Your_Invoice"/>
      <sheetName val="HRSG_SMALL07220"/>
      <sheetName val="Pipe_Sizes"/>
      <sheetName val="EQUIVALENT_LENGTH"/>
      <sheetName val="VERTICAL_CENTR__PUMP_Sh__2"/>
      <sheetName val="List_Equip"/>
      <sheetName val="Process_C_(1-166)"/>
      <sheetName val="Schedule_S-Curve_Revision#3"/>
      <sheetName val="Bach_Dang"/>
      <sheetName val="Bill_summary_of_cost"/>
      <sheetName val="MATERIAL'S_PRICE"/>
      <sheetName val="EqptRate_(2)"/>
      <sheetName val="Cash_Flow_bulanan"/>
      <sheetName val="6PILE__(돌출)"/>
      <sheetName val="RATES_G-5"/>
      <sheetName val="Summary-In_House"/>
      <sheetName val="BSD_(2)"/>
      <sheetName val="man_150221"/>
      <sheetName val="MH_RATE"/>
      <sheetName val="RAB_ALT_(2)"/>
      <sheetName val="_Armaflex_"/>
      <sheetName val="___Basis-Kalk____"/>
      <sheetName val="MW-Schale,_alukasch_"/>
      <sheetName val="UK,_Kleinmaterial"/>
      <sheetName val="PUR,_FOAMGLAS"/>
      <sheetName val="Cashflow_Analysis"/>
      <sheetName val="Pengalaman_Per"/>
      <sheetName val="Exch_Rates_&amp;_duties"/>
      <sheetName val="JGC_Weekly_MH_"/>
      <sheetName val="REKAP_VOLUME"/>
      <sheetName val="HMB_Case_1"/>
      <sheetName val="PROG_"/>
      <sheetName val="Ts&amp;Cs"/>
      <sheetName val="sal"/>
      <sheetName val="유림골조"/>
      <sheetName val="공통비총괄표"/>
      <sheetName val="Repilogo"/>
      <sheetName val="Pipe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sheetData sheetId="1561"/>
      <sheetData sheetId="1562"/>
      <sheetData sheetId="1563"/>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refreshError="1"/>
      <sheetData sheetId="1626" refreshError="1"/>
      <sheetData sheetId="1627" refreshError="1"/>
      <sheetData sheetId="1628" refreshError="1"/>
      <sheetData sheetId="1629" refreshError="1"/>
      <sheetData sheetId="163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 claim"/>
      <sheetName val="Categories"/>
    </sheetNames>
    <sheetDataSet>
      <sheetData sheetId="0" refreshError="1"/>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 claim"/>
      <sheetName val="Categories"/>
    </sheetNames>
    <sheetDataSet>
      <sheetData sheetId="0" refreshError="1"/>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
      <sheetName val="Dbase"/>
      <sheetName val="Page 2"/>
      <sheetName val="Transport"/>
      <sheetName val="Mtls"/>
      <sheetName val="Cost Source"/>
      <sheetName val="Curves"/>
      <sheetName val="Tables"/>
      <sheetName val="Heads"/>
      <sheetName val="Macros"/>
      <sheetName val="Macro 04"/>
      <sheetName val="Macro 07"/>
      <sheetName val="Macro 09"/>
      <sheetName val="Macro 11"/>
      <sheetName val="cover"/>
      <sheetName val="XZLC004_PART2"/>
      <sheetName val="CAT_5"/>
      <sheetName val="EQUIPMENT"/>
      <sheetName val="기본DATA"/>
      <sheetName val="Y-WORK"/>
      <sheetName val="AIR SHOWER(3인용)"/>
      <sheetName val="COA-17"/>
      <sheetName val="C-18"/>
      <sheetName val="Pbutil1"/>
      <sheetName val="Factor"/>
      <sheetName val="환율change"/>
      <sheetName val="당초"/>
      <sheetName val="01.가설-파일"/>
      <sheetName val="#REF"/>
      <sheetName val="7.6.3(B) UG Piping"/>
      <sheetName val="Sheet1"/>
      <sheetName val="XZLC003_PART1"/>
    </sheetNames>
    <sheetDataSet>
      <sheetData sheetId="0" refreshError="1"/>
      <sheetData sheetId="1" refreshError="1"/>
      <sheetData sheetId="2" refreshError="1"/>
      <sheetData sheetId="3" refreshError="1"/>
      <sheetData sheetId="4" refreshError="1"/>
      <sheetData sheetId="5" refreshError="1"/>
      <sheetData sheetId="6" refreshError="1">
        <row r="112">
          <cell r="E112" t="str">
            <v>M0101</v>
          </cell>
          <cell r="F112" t="str">
            <v>003/1828 HDS GREECE+1846 HDSU GREECE (HE CS/CS) 12-1994</v>
          </cell>
          <cell r="I112">
            <v>16.084947004724398</v>
          </cell>
          <cell r="J112">
            <v>-1.24656465790945</v>
          </cell>
          <cell r="K112">
            <v>4.9497055525748401E-2</v>
          </cell>
          <cell r="L112">
            <v>16.385051597174737</v>
          </cell>
        </row>
        <row r="113">
          <cell r="E113" t="str">
            <v>M3001</v>
          </cell>
          <cell r="F113" t="str">
            <v>004/1864 AMOCO GEEEL No. 3 PTA BELGIUM (30/30) 05-1996</v>
          </cell>
          <cell r="I113">
            <v>17.919841905717298</v>
          </cell>
          <cell r="J113">
            <v>-1.4749999467863599</v>
          </cell>
          <cell r="K113">
            <v>6.5954240247760296E-2</v>
          </cell>
          <cell r="L113">
            <v>17.868548611329746</v>
          </cell>
        </row>
        <row r="114">
          <cell r="E114" t="str">
            <v>M</v>
          </cell>
          <cell r="L114">
            <v>0</v>
          </cell>
        </row>
        <row r="115">
          <cell r="E115" t="str">
            <v>M</v>
          </cell>
          <cell r="L115">
            <v>0</v>
          </cell>
        </row>
        <row r="116">
          <cell r="E116" t="str">
            <v>M</v>
          </cell>
          <cell r="L116">
            <v>0</v>
          </cell>
        </row>
        <row r="117">
          <cell r="E117" t="str">
            <v>M</v>
          </cell>
          <cell r="L117">
            <v>0</v>
          </cell>
        </row>
        <row r="118">
          <cell r="E118" t="str">
            <v>M</v>
          </cell>
          <cell r="L118">
            <v>0</v>
          </cell>
        </row>
        <row r="119">
          <cell r="E119" t="str">
            <v>M</v>
          </cell>
          <cell r="L119">
            <v>0</v>
          </cell>
        </row>
        <row r="120">
          <cell r="E120" t="str">
            <v>M</v>
          </cell>
          <cell r="L120">
            <v>0</v>
          </cell>
        </row>
        <row r="121">
          <cell r="E121" t="str">
            <v>M</v>
          </cell>
          <cell r="L121">
            <v>0</v>
          </cell>
        </row>
        <row r="122">
          <cell r="E122" t="str">
            <v>M</v>
          </cell>
          <cell r="L122">
            <v>0</v>
          </cell>
        </row>
        <row r="123">
          <cell r="E123" t="str">
            <v>M</v>
          </cell>
          <cell r="L123">
            <v>0</v>
          </cell>
        </row>
      </sheetData>
      <sheetData sheetId="7" refreshError="1">
        <row r="2">
          <cell r="C2">
            <v>-999</v>
          </cell>
          <cell r="D2">
            <v>38</v>
          </cell>
          <cell r="E2">
            <v>93</v>
          </cell>
          <cell r="F2">
            <v>149</v>
          </cell>
          <cell r="G2">
            <v>204</v>
          </cell>
          <cell r="H2">
            <v>260</v>
          </cell>
          <cell r="I2">
            <v>316</v>
          </cell>
          <cell r="J2">
            <v>343</v>
          </cell>
          <cell r="K2">
            <v>371</v>
          </cell>
          <cell r="L2">
            <v>399</v>
          </cell>
          <cell r="M2">
            <v>427</v>
          </cell>
          <cell r="N2">
            <v>454</v>
          </cell>
          <cell r="O2">
            <v>482</v>
          </cell>
          <cell r="P2">
            <v>510</v>
          </cell>
          <cell r="Q2">
            <v>538</v>
          </cell>
          <cell r="R2">
            <v>566</v>
          </cell>
          <cell r="S2">
            <v>593</v>
          </cell>
          <cell r="T2">
            <v>621</v>
          </cell>
          <cell r="U2">
            <v>649</v>
          </cell>
          <cell r="V2">
            <v>677</v>
          </cell>
          <cell r="W2">
            <v>704</v>
          </cell>
          <cell r="X2">
            <v>732</v>
          </cell>
          <cell r="Y2">
            <v>760</v>
          </cell>
          <cell r="Z2">
            <v>788</v>
          </cell>
          <cell r="AA2">
            <v>816</v>
          </cell>
        </row>
        <row r="3">
          <cell r="C3">
            <v>12.3</v>
          </cell>
          <cell r="D3">
            <v>12.3</v>
          </cell>
          <cell r="E3">
            <v>12.3</v>
          </cell>
          <cell r="F3">
            <v>12.3</v>
          </cell>
          <cell r="G3">
            <v>12.3</v>
          </cell>
          <cell r="H3">
            <v>12.3</v>
          </cell>
          <cell r="I3">
            <v>12.3</v>
          </cell>
          <cell r="J3">
            <v>12.3</v>
          </cell>
          <cell r="K3">
            <v>11.7</v>
          </cell>
          <cell r="L3">
            <v>10.4</v>
          </cell>
          <cell r="M3">
            <v>8.4</v>
          </cell>
          <cell r="N3">
            <v>6.5</v>
          </cell>
          <cell r="O3">
            <v>4.5999999999999996</v>
          </cell>
          <cell r="P3">
            <v>3.2</v>
          </cell>
          <cell r="Q3">
            <v>1.8</v>
          </cell>
          <cell r="R3">
            <v>0</v>
          </cell>
          <cell r="S3">
            <v>0</v>
          </cell>
          <cell r="T3">
            <v>0</v>
          </cell>
          <cell r="U3">
            <v>0</v>
          </cell>
          <cell r="V3">
            <v>0</v>
          </cell>
          <cell r="W3">
            <v>0</v>
          </cell>
          <cell r="X3">
            <v>0</v>
          </cell>
          <cell r="Y3">
            <v>0</v>
          </cell>
          <cell r="Z3">
            <v>0</v>
          </cell>
          <cell r="AA3">
            <v>0</v>
          </cell>
        </row>
        <row r="4">
          <cell r="C4">
            <v>12.3</v>
          </cell>
          <cell r="D4">
            <v>12.3</v>
          </cell>
          <cell r="E4">
            <v>12.3</v>
          </cell>
          <cell r="F4">
            <v>12.3</v>
          </cell>
          <cell r="G4">
            <v>12.3</v>
          </cell>
          <cell r="H4">
            <v>12.3</v>
          </cell>
          <cell r="I4">
            <v>12.3</v>
          </cell>
          <cell r="J4">
            <v>12.3</v>
          </cell>
          <cell r="K4">
            <v>11.7</v>
          </cell>
          <cell r="L4">
            <v>10.4</v>
          </cell>
          <cell r="M4">
            <v>8.4</v>
          </cell>
          <cell r="N4">
            <v>6.5</v>
          </cell>
          <cell r="O4">
            <v>4.5999999999999996</v>
          </cell>
          <cell r="P4">
            <v>3.2</v>
          </cell>
          <cell r="Q4">
            <v>1.8</v>
          </cell>
          <cell r="R4">
            <v>0</v>
          </cell>
          <cell r="S4">
            <v>0</v>
          </cell>
          <cell r="T4">
            <v>0</v>
          </cell>
          <cell r="U4">
            <v>0</v>
          </cell>
          <cell r="V4">
            <v>0</v>
          </cell>
          <cell r="W4">
            <v>0</v>
          </cell>
          <cell r="X4">
            <v>0</v>
          </cell>
          <cell r="Y4">
            <v>0</v>
          </cell>
          <cell r="Z4">
            <v>0</v>
          </cell>
          <cell r="AA4">
            <v>0</v>
          </cell>
        </row>
        <row r="5">
          <cell r="C5">
            <v>12.3</v>
          </cell>
          <cell r="D5">
            <v>12.3</v>
          </cell>
          <cell r="E5">
            <v>12.3</v>
          </cell>
          <cell r="F5">
            <v>12.3</v>
          </cell>
          <cell r="G5">
            <v>12.3</v>
          </cell>
          <cell r="H5">
            <v>12.3</v>
          </cell>
          <cell r="I5">
            <v>12.3</v>
          </cell>
          <cell r="J5">
            <v>12.3</v>
          </cell>
          <cell r="K5">
            <v>11.7</v>
          </cell>
          <cell r="L5">
            <v>10.4</v>
          </cell>
          <cell r="M5">
            <v>8.4</v>
          </cell>
          <cell r="N5">
            <v>6.5</v>
          </cell>
          <cell r="O5">
            <v>4.5999999999999996</v>
          </cell>
          <cell r="P5">
            <v>3.2</v>
          </cell>
          <cell r="Q5">
            <v>1.8</v>
          </cell>
          <cell r="R5">
            <v>0</v>
          </cell>
          <cell r="S5">
            <v>0</v>
          </cell>
          <cell r="T5">
            <v>0</v>
          </cell>
          <cell r="U5">
            <v>0</v>
          </cell>
          <cell r="V5">
            <v>0</v>
          </cell>
          <cell r="W5">
            <v>0</v>
          </cell>
          <cell r="X5">
            <v>0</v>
          </cell>
          <cell r="Y5">
            <v>0</v>
          </cell>
          <cell r="Z5">
            <v>0</v>
          </cell>
          <cell r="AA5">
            <v>0</v>
          </cell>
        </row>
        <row r="6">
          <cell r="C6">
            <v>13.2</v>
          </cell>
          <cell r="D6">
            <v>13.2</v>
          </cell>
          <cell r="E6">
            <v>13.2</v>
          </cell>
          <cell r="F6">
            <v>13.2</v>
          </cell>
          <cell r="G6">
            <v>13.2</v>
          </cell>
          <cell r="H6">
            <v>13.2</v>
          </cell>
          <cell r="I6">
            <v>13.2</v>
          </cell>
          <cell r="J6">
            <v>13.2</v>
          </cell>
          <cell r="K6">
            <v>13.2</v>
          </cell>
          <cell r="L6">
            <v>13.2</v>
          </cell>
          <cell r="M6">
            <v>13.2</v>
          </cell>
          <cell r="N6">
            <v>12.9</v>
          </cell>
          <cell r="O6">
            <v>9.6</v>
          </cell>
          <cell r="P6">
            <v>5.8</v>
          </cell>
          <cell r="Q6">
            <v>3.4</v>
          </cell>
          <cell r="R6">
            <v>0</v>
          </cell>
          <cell r="S6">
            <v>0</v>
          </cell>
          <cell r="T6">
            <v>0</v>
          </cell>
          <cell r="U6">
            <v>0</v>
          </cell>
          <cell r="V6">
            <v>0</v>
          </cell>
          <cell r="W6">
            <v>0</v>
          </cell>
          <cell r="X6">
            <v>0</v>
          </cell>
          <cell r="Y6">
            <v>0</v>
          </cell>
          <cell r="Z6">
            <v>0</v>
          </cell>
          <cell r="AA6">
            <v>0</v>
          </cell>
        </row>
        <row r="7">
          <cell r="C7">
            <v>13.2</v>
          </cell>
          <cell r="D7">
            <v>13.2</v>
          </cell>
          <cell r="E7">
            <v>13.2</v>
          </cell>
          <cell r="F7">
            <v>13.2</v>
          </cell>
          <cell r="G7">
            <v>13.2</v>
          </cell>
          <cell r="H7">
            <v>13.2</v>
          </cell>
          <cell r="I7">
            <v>13.2</v>
          </cell>
          <cell r="J7">
            <v>13.2</v>
          </cell>
          <cell r="K7">
            <v>13.2</v>
          </cell>
          <cell r="L7">
            <v>13.2</v>
          </cell>
          <cell r="M7">
            <v>13.2</v>
          </cell>
          <cell r="N7">
            <v>12.9</v>
          </cell>
          <cell r="O7">
            <v>11.2</v>
          </cell>
          <cell r="P7">
            <v>7.7</v>
          </cell>
          <cell r="Q7">
            <v>4.9000000000000004</v>
          </cell>
          <cell r="R7">
            <v>3.2</v>
          </cell>
          <cell r="S7">
            <v>2</v>
          </cell>
          <cell r="T7">
            <v>1.5</v>
          </cell>
          <cell r="U7">
            <v>0.8</v>
          </cell>
          <cell r="V7">
            <v>0</v>
          </cell>
          <cell r="W7">
            <v>0</v>
          </cell>
          <cell r="X7">
            <v>0</v>
          </cell>
          <cell r="Y7">
            <v>0</v>
          </cell>
          <cell r="Z7">
            <v>0</v>
          </cell>
          <cell r="AA7">
            <v>0</v>
          </cell>
        </row>
        <row r="8">
          <cell r="C8">
            <v>13.2</v>
          </cell>
          <cell r="D8">
            <v>13.2</v>
          </cell>
          <cell r="E8">
            <v>13.2</v>
          </cell>
          <cell r="F8">
            <v>13.2</v>
          </cell>
          <cell r="G8">
            <v>13.2</v>
          </cell>
          <cell r="H8">
            <v>13.2</v>
          </cell>
          <cell r="I8">
            <v>13.2</v>
          </cell>
          <cell r="J8">
            <v>13.2</v>
          </cell>
          <cell r="K8">
            <v>13.2</v>
          </cell>
          <cell r="L8">
            <v>13.2</v>
          </cell>
          <cell r="M8">
            <v>13.2</v>
          </cell>
          <cell r="N8">
            <v>12.9</v>
          </cell>
          <cell r="O8">
            <v>11.2</v>
          </cell>
          <cell r="P8">
            <v>7.7</v>
          </cell>
          <cell r="Q8">
            <v>4.9000000000000004</v>
          </cell>
          <cell r="R8">
            <v>3.2</v>
          </cell>
          <cell r="S8">
            <v>2</v>
          </cell>
          <cell r="T8">
            <v>1.5</v>
          </cell>
          <cell r="U8">
            <v>0.8</v>
          </cell>
          <cell r="V8">
            <v>0</v>
          </cell>
          <cell r="W8">
            <v>0</v>
          </cell>
          <cell r="X8">
            <v>0</v>
          </cell>
          <cell r="Y8">
            <v>0</v>
          </cell>
          <cell r="Z8">
            <v>0</v>
          </cell>
          <cell r="AA8">
            <v>0</v>
          </cell>
        </row>
        <row r="9">
          <cell r="C9">
            <v>13.2</v>
          </cell>
          <cell r="D9">
            <v>13.2</v>
          </cell>
          <cell r="E9">
            <v>12.5</v>
          </cell>
          <cell r="F9">
            <v>11.7</v>
          </cell>
          <cell r="G9">
            <v>11.4</v>
          </cell>
          <cell r="H9">
            <v>11.2</v>
          </cell>
          <cell r="I9">
            <v>11.2</v>
          </cell>
          <cell r="J9">
            <v>11.2</v>
          </cell>
          <cell r="K9">
            <v>11.2</v>
          </cell>
          <cell r="L9">
            <v>10.9</v>
          </cell>
          <cell r="M9">
            <v>10.7</v>
          </cell>
          <cell r="N9">
            <v>10.5</v>
          </cell>
          <cell r="O9">
            <v>10.3</v>
          </cell>
          <cell r="P9">
            <v>10.1</v>
          </cell>
          <cell r="Q9">
            <v>9.6999999999999993</v>
          </cell>
          <cell r="R9">
            <v>8.6</v>
          </cell>
          <cell r="S9">
            <v>6.9</v>
          </cell>
          <cell r="T9">
            <v>5.4</v>
          </cell>
          <cell r="U9">
            <v>4.3</v>
          </cell>
          <cell r="V9">
            <v>3.3</v>
          </cell>
          <cell r="W9">
            <v>2.6</v>
          </cell>
          <cell r="X9">
            <v>2</v>
          </cell>
          <cell r="Y9">
            <v>1.6</v>
          </cell>
          <cell r="Z9">
            <v>1.3</v>
          </cell>
          <cell r="AA9">
            <v>1</v>
          </cell>
        </row>
        <row r="10">
          <cell r="C10">
            <v>11</v>
          </cell>
          <cell r="D10">
            <v>11</v>
          </cell>
          <cell r="E10">
            <v>11</v>
          </cell>
          <cell r="F10">
            <v>10.8</v>
          </cell>
          <cell r="G10">
            <v>10.3</v>
          </cell>
          <cell r="H10">
            <v>10.1</v>
          </cell>
          <cell r="I10">
            <v>9.8000000000000007</v>
          </cell>
          <cell r="J10">
            <v>9.6</v>
          </cell>
          <cell r="K10">
            <v>9.5</v>
          </cell>
          <cell r="L10">
            <v>9.4</v>
          </cell>
          <cell r="M10">
            <v>9.1</v>
          </cell>
          <cell r="N10">
            <v>0</v>
          </cell>
          <cell r="O10">
            <v>0</v>
          </cell>
          <cell r="P10">
            <v>0</v>
          </cell>
          <cell r="Q10">
            <v>0</v>
          </cell>
          <cell r="R10">
            <v>0</v>
          </cell>
          <cell r="S10">
            <v>0</v>
          </cell>
          <cell r="T10">
            <v>0</v>
          </cell>
          <cell r="U10">
            <v>0</v>
          </cell>
          <cell r="V10">
            <v>0</v>
          </cell>
          <cell r="W10">
            <v>0</v>
          </cell>
          <cell r="X10">
            <v>0</v>
          </cell>
          <cell r="Y10">
            <v>0</v>
          </cell>
          <cell r="Z10">
            <v>0</v>
          </cell>
          <cell r="AA10">
            <v>0</v>
          </cell>
        </row>
        <row r="11">
          <cell r="C11">
            <v>13.2</v>
          </cell>
          <cell r="D11">
            <v>13.2</v>
          </cell>
          <cell r="E11">
            <v>13.2</v>
          </cell>
          <cell r="F11">
            <v>12.9</v>
          </cell>
          <cell r="G11">
            <v>12.7</v>
          </cell>
          <cell r="H11">
            <v>12.7</v>
          </cell>
          <cell r="I11">
            <v>12</v>
          </cell>
          <cell r="J11">
            <v>11.7</v>
          </cell>
          <cell r="K11">
            <v>11.5</v>
          </cell>
          <cell r="L11">
            <v>11.3</v>
          </cell>
          <cell r="M11">
            <v>11.2</v>
          </cell>
          <cell r="N11">
            <v>11</v>
          </cell>
          <cell r="O11">
            <v>10.9</v>
          </cell>
          <cell r="P11">
            <v>10.8</v>
          </cell>
          <cell r="Q11">
            <v>10.8</v>
          </cell>
          <cell r="R11">
            <v>10.199999999999999</v>
          </cell>
          <cell r="S11">
            <v>8.6999999999999993</v>
          </cell>
          <cell r="T11">
            <v>6.9</v>
          </cell>
          <cell r="U11">
            <v>5.2</v>
          </cell>
          <cell r="V11">
            <v>3.9</v>
          </cell>
          <cell r="W11">
            <v>2.9</v>
          </cell>
          <cell r="X11">
            <v>2.2000000000000002</v>
          </cell>
          <cell r="Y11">
            <v>1.6</v>
          </cell>
          <cell r="Z11">
            <v>1.2</v>
          </cell>
          <cell r="AA11">
            <v>0.9</v>
          </cell>
        </row>
        <row r="12">
          <cell r="C12">
            <v>11</v>
          </cell>
          <cell r="D12">
            <v>11</v>
          </cell>
          <cell r="E12">
            <v>11</v>
          </cell>
          <cell r="F12">
            <v>11</v>
          </cell>
          <cell r="G12">
            <v>10.9</v>
          </cell>
          <cell r="H12">
            <v>10.1</v>
          </cell>
          <cell r="I12">
            <v>9.5</v>
          </cell>
          <cell r="J12">
            <v>9.3000000000000007</v>
          </cell>
          <cell r="K12">
            <v>9.1</v>
          </cell>
          <cell r="L12">
            <v>8.9</v>
          </cell>
          <cell r="M12">
            <v>8.6999999999999993</v>
          </cell>
          <cell r="N12">
            <v>8.5</v>
          </cell>
          <cell r="O12">
            <v>0</v>
          </cell>
          <cell r="P12">
            <v>0</v>
          </cell>
          <cell r="Q12">
            <v>0</v>
          </cell>
          <cell r="R12">
            <v>0</v>
          </cell>
          <cell r="S12">
            <v>0</v>
          </cell>
          <cell r="T12">
            <v>0</v>
          </cell>
          <cell r="U12">
            <v>0</v>
          </cell>
          <cell r="V12">
            <v>0</v>
          </cell>
          <cell r="W12">
            <v>0</v>
          </cell>
          <cell r="X12">
            <v>0</v>
          </cell>
          <cell r="Y12">
            <v>0</v>
          </cell>
          <cell r="Z12">
            <v>0</v>
          </cell>
          <cell r="AA12">
            <v>0</v>
          </cell>
        </row>
        <row r="13">
          <cell r="C13">
            <v>13.2</v>
          </cell>
          <cell r="D13">
            <v>13.2</v>
          </cell>
          <cell r="E13">
            <v>12.9</v>
          </cell>
          <cell r="F13">
            <v>12.2</v>
          </cell>
          <cell r="G13">
            <v>12</v>
          </cell>
          <cell r="H13">
            <v>12</v>
          </cell>
          <cell r="I13">
            <v>11.5</v>
          </cell>
          <cell r="J13">
            <v>11.3</v>
          </cell>
          <cell r="K13">
            <v>11.1</v>
          </cell>
          <cell r="L13">
            <v>11</v>
          </cell>
          <cell r="M13">
            <v>10.9</v>
          </cell>
          <cell r="N13">
            <v>10.8</v>
          </cell>
          <cell r="O13">
            <v>10.8</v>
          </cell>
          <cell r="P13">
            <v>10.7</v>
          </cell>
          <cell r="Q13">
            <v>9.6999999999999993</v>
          </cell>
          <cell r="R13">
            <v>6.7</v>
          </cell>
          <cell r="S13">
            <v>4.9000000000000004</v>
          </cell>
          <cell r="T13">
            <v>3.5</v>
          </cell>
          <cell r="U13">
            <v>2.5</v>
          </cell>
          <cell r="V13">
            <v>1.8</v>
          </cell>
          <cell r="W13">
            <v>1.2</v>
          </cell>
          <cell r="X13">
            <v>0.8</v>
          </cell>
          <cell r="Y13">
            <v>0.6</v>
          </cell>
          <cell r="Z13">
            <v>0.4</v>
          </cell>
          <cell r="AA13">
            <v>0.2</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row>
        <row r="24">
          <cell r="B24" t="str">
            <v>AEM</v>
          </cell>
          <cell r="C24" t="str">
            <v>AES</v>
          </cell>
          <cell r="D24" t="str">
            <v>AET</v>
          </cell>
          <cell r="E24" t="str">
            <v>AEU</v>
          </cell>
          <cell r="F24" t="str">
            <v>AKM</v>
          </cell>
          <cell r="G24" t="str">
            <v>AKS</v>
          </cell>
          <cell r="H24" t="str">
            <v>AKT</v>
          </cell>
          <cell r="I24" t="str">
            <v>AKU</v>
          </cell>
          <cell r="J24" t="str">
            <v>BEM</v>
          </cell>
          <cell r="K24" t="str">
            <v>BES</v>
          </cell>
          <cell r="L24" t="str">
            <v>BET</v>
          </cell>
          <cell r="M24" t="str">
            <v>BEU</v>
          </cell>
          <cell r="N24" t="str">
            <v>BKM</v>
          </cell>
          <cell r="O24" t="str">
            <v>BKS</v>
          </cell>
          <cell r="P24" t="str">
            <v>BKT</v>
          </cell>
          <cell r="Q24" t="str">
            <v>BKU</v>
          </cell>
        </row>
        <row r="25">
          <cell r="B25">
            <v>0.92</v>
          </cell>
          <cell r="C25">
            <v>1</v>
          </cell>
          <cell r="D25">
            <v>1</v>
          </cell>
          <cell r="E25">
            <v>0.9</v>
          </cell>
          <cell r="F25">
            <v>1.1499999999999999</v>
          </cell>
          <cell r="G25">
            <v>1.25</v>
          </cell>
          <cell r="H25">
            <v>1.25</v>
          </cell>
          <cell r="I25">
            <v>0.95</v>
          </cell>
          <cell r="J25">
            <v>0.9</v>
          </cell>
          <cell r="K25">
            <v>0.95</v>
          </cell>
          <cell r="L25">
            <v>0.95</v>
          </cell>
          <cell r="M25">
            <v>0.85</v>
          </cell>
          <cell r="N25">
            <v>1.1000000000000001</v>
          </cell>
          <cell r="O25">
            <v>1.2</v>
          </cell>
          <cell r="P25">
            <v>1.2</v>
          </cell>
          <cell r="Q25">
            <v>0.9</v>
          </cell>
        </row>
        <row r="28">
          <cell r="B28" t="str">
            <v>A</v>
          </cell>
          <cell r="C28" t="str">
            <v>B</v>
          </cell>
          <cell r="D28" t="str">
            <v>C</v>
          </cell>
          <cell r="E28" t="str">
            <v>D</v>
          </cell>
          <cell r="F28" t="str">
            <v>E</v>
          </cell>
          <cell r="G28" t="str">
            <v>F</v>
          </cell>
          <cell r="H28" t="str">
            <v>G</v>
          </cell>
          <cell r="I28" t="str">
            <v>H</v>
          </cell>
          <cell r="J28" t="str">
            <v>I</v>
          </cell>
          <cell r="K28" t="str">
            <v>J</v>
          </cell>
          <cell r="L28" t="str">
            <v>K</v>
          </cell>
          <cell r="M28" t="str">
            <v>L</v>
          </cell>
          <cell r="N28" t="str">
            <v>M</v>
          </cell>
          <cell r="O28" t="str">
            <v>N</v>
          </cell>
          <cell r="P28" t="str">
            <v>O</v>
          </cell>
          <cell r="Q28" t="str">
            <v>P</v>
          </cell>
          <cell r="R28" t="str">
            <v>Q</v>
          </cell>
          <cell r="S28" t="str">
            <v>R</v>
          </cell>
          <cell r="T28" t="str">
            <v>S</v>
          </cell>
          <cell r="U28" t="str">
            <v>T</v>
          </cell>
          <cell r="V28" t="str">
            <v>U</v>
          </cell>
          <cell r="W28" t="str">
            <v>V</v>
          </cell>
          <cell r="X28" t="str">
            <v>W</v>
          </cell>
          <cell r="Y28" t="str">
            <v>X</v>
          </cell>
          <cell r="Z28" t="str">
            <v>Y</v>
          </cell>
          <cell r="AA28" t="str">
            <v>Z</v>
          </cell>
        </row>
        <row r="29">
          <cell r="B29" t="str">
            <v>A</v>
          </cell>
          <cell r="C29" t="str">
            <v>B</v>
          </cell>
          <cell r="D29" t="str">
            <v>A</v>
          </cell>
          <cell r="E29" t="str">
            <v>A</v>
          </cell>
          <cell r="F29" t="str">
            <v>.</v>
          </cell>
          <cell r="G29" t="str">
            <v>.</v>
          </cell>
          <cell r="H29" t="str">
            <v>.</v>
          </cell>
          <cell r="I29" t="str">
            <v>.</v>
          </cell>
          <cell r="J29" t="str">
            <v>.</v>
          </cell>
          <cell r="K29" t="str">
            <v>.</v>
          </cell>
          <cell r="L29" t="str">
            <v>.</v>
          </cell>
          <cell r="M29" t="str">
            <v>.</v>
          </cell>
          <cell r="N29" t="str">
            <v>.</v>
          </cell>
          <cell r="O29" t="str">
            <v>A</v>
          </cell>
          <cell r="P29" t="str">
            <v>.</v>
          </cell>
          <cell r="Q29" t="str">
            <v>.</v>
          </cell>
          <cell r="R29" t="str">
            <v>.</v>
          </cell>
          <cell r="S29" t="str">
            <v>.</v>
          </cell>
          <cell r="T29" t="str">
            <v>.</v>
          </cell>
          <cell r="U29" t="str">
            <v>.</v>
          </cell>
          <cell r="V29" t="str">
            <v>.</v>
          </cell>
          <cell r="W29" t="str">
            <v>.</v>
          </cell>
          <cell r="X29" t="str">
            <v>.</v>
          </cell>
          <cell r="Y29" t="str">
            <v>.</v>
          </cell>
          <cell r="Z29" t="str">
            <v>.</v>
          </cell>
          <cell r="AA29" t="str">
            <v>.</v>
          </cell>
        </row>
        <row r="30">
          <cell r="B30" t="str">
            <v>.</v>
          </cell>
          <cell r="C30" t="str">
            <v>.</v>
          </cell>
          <cell r="D30" t="str">
            <v>.</v>
          </cell>
          <cell r="E30" t="str">
            <v>.</v>
          </cell>
          <cell r="F30" t="str">
            <v>E</v>
          </cell>
          <cell r="G30" t="str">
            <v>E</v>
          </cell>
          <cell r="H30" t="str">
            <v>E</v>
          </cell>
          <cell r="I30" t="str">
            <v>E</v>
          </cell>
          <cell r="J30" t="str">
            <v>.</v>
          </cell>
          <cell r="K30" t="str">
            <v>E</v>
          </cell>
          <cell r="L30" t="str">
            <v>K</v>
          </cell>
          <cell r="M30" t="str">
            <v>.</v>
          </cell>
          <cell r="N30" t="str">
            <v>.</v>
          </cell>
          <cell r="O30" t="str">
            <v>.</v>
          </cell>
          <cell r="P30" t="str">
            <v>.</v>
          </cell>
          <cell r="Q30" t="str">
            <v>.</v>
          </cell>
          <cell r="R30" t="str">
            <v>.</v>
          </cell>
          <cell r="S30" t="str">
            <v>.</v>
          </cell>
          <cell r="T30" t="str">
            <v>.</v>
          </cell>
          <cell r="U30" t="str">
            <v>.</v>
          </cell>
          <cell r="V30" t="str">
            <v>.</v>
          </cell>
          <cell r="W30" t="str">
            <v>.</v>
          </cell>
          <cell r="X30" t="str">
            <v>.</v>
          </cell>
          <cell r="Y30" t="str">
            <v>E</v>
          </cell>
          <cell r="Z30" t="str">
            <v>.</v>
          </cell>
          <cell r="AA30" t="str">
            <v>.</v>
          </cell>
        </row>
        <row r="31">
          <cell r="B31" t="str">
            <v>.</v>
          </cell>
          <cell r="C31" t="str">
            <v>.</v>
          </cell>
          <cell r="D31" t="str">
            <v>.</v>
          </cell>
          <cell r="E31" t="str">
            <v>.</v>
          </cell>
          <cell r="F31" t="str">
            <v>.</v>
          </cell>
          <cell r="G31" t="str">
            <v>.</v>
          </cell>
          <cell r="H31" t="str">
            <v>.</v>
          </cell>
          <cell r="I31" t="str">
            <v>.</v>
          </cell>
          <cell r="J31" t="str">
            <v>.</v>
          </cell>
          <cell r="K31" t="str">
            <v>.</v>
          </cell>
          <cell r="L31" t="str">
            <v>.</v>
          </cell>
          <cell r="M31" t="str">
            <v>M</v>
          </cell>
          <cell r="N31" t="str">
            <v>M</v>
          </cell>
          <cell r="O31" t="str">
            <v>M</v>
          </cell>
          <cell r="P31" t="str">
            <v>.</v>
          </cell>
          <cell r="Q31" t="str">
            <v>S</v>
          </cell>
          <cell r="R31" t="str">
            <v>.</v>
          </cell>
          <cell r="S31" t="str">
            <v>.</v>
          </cell>
          <cell r="T31" t="str">
            <v>S</v>
          </cell>
          <cell r="U31" t="str">
            <v>T</v>
          </cell>
          <cell r="V31" t="str">
            <v>U</v>
          </cell>
          <cell r="W31" t="str">
            <v>.</v>
          </cell>
          <cell r="X31" t="str">
            <v>S</v>
          </cell>
          <cell r="Y31" t="str">
            <v>.</v>
          </cell>
          <cell r="Z31" t="str">
            <v>.</v>
          </cell>
          <cell r="AA31" t="str">
            <v>.</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um"/>
      <sheetName val="Summary"/>
      <sheetName val="MD근거"/>
      <sheetName val="PROCESS"/>
      <sheetName val="UTILITIES"/>
      <sheetName val="OFF-SITES"/>
      <sheetName val="REVAMPING"/>
      <sheetName val="cover"/>
      <sheetName val="Curves"/>
      <sheetName val="Tables"/>
      <sheetName val="DOC"/>
      <sheetName val="Steel"/>
      <sheetName val="RFP002"/>
      <sheetName val="piping"/>
      <sheetName val="ABUT수량-A1"/>
      <sheetName val="터널조도"/>
      <sheetName val="Graph (LGEN)"/>
      <sheetName val="out_prog"/>
      <sheetName val="선적schedule (2)"/>
      <sheetName val="Y-WORK"/>
      <sheetName val="노임"/>
      <sheetName val="Load List"/>
      <sheetName val="CBL_OD"/>
      <sheetName val="IN"/>
      <sheetName val="BEAM"/>
      <sheetName val="CAT_5"/>
      <sheetName val="COA-17"/>
      <sheetName val="C-18"/>
      <sheetName val="EQUIPMENT"/>
      <sheetName val="Sitec120"/>
      <sheetName val="당초"/>
      <sheetName val="PIPE내역(FCN)"/>
      <sheetName val="정부노임단가"/>
      <sheetName val="SELTDATA"/>
      <sheetName val="SP&amp;ST 제출가"/>
      <sheetName val="DATE"/>
      <sheetName val="현금"/>
      <sheetName val="AILC004"/>
      <sheetName val="XZLC004_PART2"/>
      <sheetName val="말뚝물량"/>
      <sheetName val="Fax"/>
      <sheetName val="Main"/>
      <sheetName val="Data"/>
      <sheetName val="MC-1"/>
      <sheetName val="작성기준"/>
      <sheetName val="Tbl 1y 4"/>
      <sheetName val="´çÃÊ"/>
      <sheetName val="Sharq mto sum"/>
      <sheetName val="XZLC003_PART1"/>
      <sheetName val="VA_code"/>
      <sheetName val="ANX3A11"/>
      <sheetName val="BQ"/>
      <sheetName val="F-302"/>
      <sheetName val="F301.303"/>
      <sheetName val="Inputs"/>
      <sheetName val="Note"/>
      <sheetName val="Heads"/>
      <sheetName val="Dbase"/>
      <sheetName val="Page 2"/>
      <sheetName val="EQUIPMENT -2"/>
      <sheetName val="SILICATE"/>
      <sheetName val="BQMPALOC"/>
      <sheetName val="기계내역서"/>
      <sheetName val="CB"/>
      <sheetName val="3. GROUNDING SYSTEM"/>
      <sheetName val="적용환율"/>
      <sheetName val="현장관리비"/>
      <sheetName val="실행내역"/>
      <sheetName val="Take-Off"/>
      <sheetName val="Piping(Methanol)"/>
      <sheetName val="basic"/>
      <sheetName val="장비비검토"/>
      <sheetName val="Bdown"/>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LIST"/>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내역서"/>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 val="Breech_Duct"/>
      <sheetName val="Schedule(overall)"/>
      <sheetName val="Lists"/>
      <sheetName val="DATA_LIST"/>
      <sheetName val="Outlet"/>
      <sheetName val="Input"/>
      <sheetName val="Base"/>
      <sheetName val="Breaching"/>
      <sheetName val="Wind"/>
      <sheetName val="Ladders"/>
      <sheetName val="IBC"/>
      <sheetName val="Seismic"/>
      <sheetName val="Vibration"/>
      <sheetName val="Shell"/>
      <sheetName val="Properties"/>
      <sheetName val="Price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inspecton plan"/>
      <sheetName val="Sheet1"/>
      <sheetName val="valve설치"/>
      <sheetName val="valve수량"/>
      <sheetName val="건설공사비"/>
      <sheetName val="견적기준"/>
      <sheetName val="배관 공사 물량"/>
      <sheetName val="CAT_5"/>
      <sheetName val="Administrative Prices"/>
      <sheetName val="Summary"/>
      <sheetName val="XZLC003_PART1"/>
      <sheetName val="견"/>
      <sheetName val="Curves"/>
      <sheetName val="Tables"/>
      <sheetName val="산근"/>
      <sheetName val="단가비교"/>
      <sheetName val="F-302"/>
      <sheetName val="F301.303"/>
      <sheetName val="XZLC004_PART2"/>
      <sheetName val="data_dci"/>
      <sheetName val="data_mci"/>
      <sheetName val="behind"/>
      <sheetName val="Main"/>
      <sheetName val="지계"/>
      <sheetName val="Inputs"/>
      <sheetName val="BD"/>
      <sheetName val="REDUCER"/>
      <sheetName val="WE'T"/>
      <sheetName val="DATA"/>
      <sheetName val="Cash2"/>
      <sheetName val="Z"/>
      <sheetName val="EQUIPMENT -2"/>
      <sheetName val="INPUT"/>
      <sheetName val="STATIC"/>
      <sheetName val="Cost_total_배관-3차_한남현"/>
      <sheetName val="CCC"/>
      <sheetName val="MTL(AG)"/>
      <sheetName val="당초"/>
      <sheetName val="ABUT수량-A1"/>
      <sheetName val="Summary Sheets"/>
      <sheetName val="Factor"/>
      <sheetName val="갑지"/>
      <sheetName val="상수도토공집계표"/>
      <sheetName val="BOQ"/>
      <sheetName val="기계내역서"/>
      <sheetName val="Activity(new)"/>
      <sheetName val="Equipment"/>
      <sheetName val="Labor"/>
      <sheetName val="Note"/>
      <sheetName val="Heads"/>
      <sheetName val="Dbase"/>
      <sheetName val="Page 2"/>
      <sheetName val="노임"/>
      <sheetName val=" ｹ-ﾌﾞﾙ"/>
      <sheetName val="내역서"/>
      <sheetName val="투찰(하수)"/>
      <sheetName val="최종견"/>
      <sheetName val="견적"/>
      <sheetName val="계약신규"/>
      <sheetName val="C"/>
      <sheetName val="주관사업"/>
      <sheetName val="요약배부"/>
      <sheetName val="PIPE"/>
      <sheetName val="QMCT"/>
      <sheetName val="LinerWt"/>
      <sheetName val="기본DATA"/>
      <sheetName val="MTO"/>
      <sheetName val="Price Comparison"/>
      <sheetName val="Equip Sch."/>
      <sheetName val="Code03"/>
      <sheetName val="DCS"/>
      <sheetName val="ANALYSER"/>
      <sheetName val="품셈(기초)"/>
      <sheetName val="CAL(1)."/>
      <sheetName val="일위대가표"/>
      <sheetName val="6.Base"/>
      <sheetName val="Pipe Hot"/>
      <sheetName val="LV CDB"/>
      <sheetName val="SH &amp; Control"/>
      <sheetName val="Cable Schedule"/>
      <sheetName val="Motor DB"/>
      <sheetName val="Precios por Administración"/>
      <sheetName val="Resumen"/>
      <sheetName val="Precios Unitarios"/>
      <sheetName val="5-Digit"/>
      <sheetName val="RATES"/>
      <sheetName val="FPSO COST LEVEL 0"/>
      <sheetName val="11FEB"/>
      <sheetName val="ETC"/>
      <sheetName val="KAZAK"/>
      <sheetName val="Design"/>
      <sheetName val="수입"/>
      <sheetName val="BOQ_1"/>
      <sheetName val="inspecton_plan"/>
      <sheetName val="배관_공사_물량"/>
      <sheetName val="Administrative_Prices"/>
      <sheetName val="F301_303"/>
      <sheetName val="EQUIPMENT_-2"/>
      <sheetName val="Summary_Sheets"/>
      <sheetName val="Price_Comparison"/>
      <sheetName val="Equip_Sch_"/>
      <sheetName val="Page_2"/>
      <sheetName val="_ｹ-ﾌﾞﾙ"/>
      <sheetName val="CAL(1)_"/>
      <sheetName val="Precios_por_Administración"/>
      <sheetName val="Precios_Unitarios"/>
      <sheetName val="FPSO_COST_LEVEL_0"/>
      <sheetName val="入力"/>
      <sheetName val="적용환율"/>
      <sheetName val="Other ODC's"/>
      <sheetName val="Project Info"/>
      <sheetName val="Material Rates"/>
      <sheetName val="Subcontracts"/>
      <sheetName val="Salary &amp; Hr Sum"/>
      <sheetName val="Review Summary"/>
      <sheetName val="P3"/>
      <sheetName val="Total(new)"/>
      <sheetName val="BSD (2)"/>
      <sheetName val="Sheet5"/>
      <sheetName val="cal-BF"/>
      <sheetName val="FORMULA"/>
      <sheetName val="LV induction motors"/>
      <sheetName val="Airy"/>
      <sheetName val="Type"/>
      <sheetName val="Discipline"/>
      <sheetName val="Deliverable"/>
      <sheetName val="Area"/>
      <sheetName val="Phase"/>
      <sheetName val="YesNo"/>
      <sheetName val="Notes"/>
      <sheetName val="attach(2)"/>
      <sheetName val="CAMP - CONSTRUCTION"/>
      <sheetName val="Tipo Terzi"/>
      <sheetName val="lookup"/>
      <sheetName val="CBE-VSL"/>
      <sheetName val="LOCAL RATES"/>
      <sheetName val="DATA SHEET"/>
      <sheetName val="Information"/>
      <sheetName val="CalCu"/>
      <sheetName val="당진1,2호기전선관설치및접지4차공사내역서-을지"/>
      <sheetName val="inspecton_plan1"/>
      <sheetName val="배관_공사_물량1"/>
      <sheetName val="Administrative_Prices1"/>
      <sheetName val="F301_3031"/>
      <sheetName val="Summary_Sheets1"/>
      <sheetName val="EQUIPMENT_-21"/>
      <sheetName val="Page_21"/>
      <sheetName val="_ｹ-ﾌﾞﾙ1"/>
      <sheetName val="Price_Comparison1"/>
      <sheetName val="Equip_Sch_1"/>
      <sheetName val="CAL(1)_1"/>
      <sheetName val="6_Base"/>
      <sheetName val="Pipe_Hot"/>
      <sheetName val="LV_induction_motors"/>
      <sheetName val="Precios_por_Administración1"/>
      <sheetName val="Precios_Unitarios1"/>
      <sheetName val="CAMP_-_CONSTRUCTION"/>
      <sheetName val="Tipo_Terzi"/>
      <sheetName val="FPSO_COST_LEVEL_01"/>
      <sheetName val="Other_ODC's"/>
      <sheetName val="Project_Info"/>
      <sheetName val="Material_Rates"/>
      <sheetName val="Salary_&amp;_Hr_Sum"/>
      <sheetName val="Review_Summary"/>
      <sheetName val="Equipment List"/>
      <sheetName val="SILICATE"/>
      <sheetName val="Bases"/>
      <sheetName val="Input - Process"/>
      <sheetName val="Input - General"/>
      <sheetName val="Input - Exchangers"/>
      <sheetName val="B. Fiyatlar"/>
      <sheetName val="Guidance"/>
      <sheetName val="Option Lists"/>
      <sheetName val="ITB COST"/>
      <sheetName val="POWER"/>
      <sheetName val="cable data"/>
      <sheetName val="D+I (Expat)"/>
      <sheetName val="CWLIV"/>
      <sheetName val="3인도계획"/>
      <sheetName val="항목분류끌어오기"/>
      <sheetName val="집계표(OPTION)"/>
      <sheetName val="GAEYO"/>
      <sheetName val="음료실행"/>
      <sheetName val="Product-part-a"/>
      <sheetName val="inter"/>
      <sheetName val="CONCRETE"/>
      <sheetName val="찍기"/>
      <sheetName val="공사비 내역 (가)"/>
      <sheetName val="Take-Off"/>
      <sheetName val="PROCURE"/>
      <sheetName val="HVAC"/>
      <sheetName val="산출근거#2-3"/>
      <sheetName val="BFP"/>
      <sheetName val="inspecton_plan2"/>
      <sheetName val="배관_공사_물량2"/>
      <sheetName val="Administrative_Prices2"/>
      <sheetName val="F301_3032"/>
      <sheetName val="EQUIPMENT_-22"/>
      <sheetName val="Summary_Sheets2"/>
      <sheetName val="Price_Comparison2"/>
      <sheetName val="Equip_Sch_2"/>
      <sheetName val="Page_22"/>
      <sheetName val="_ｹ-ﾌﾞﾙ2"/>
      <sheetName val="CAL(1)_2"/>
      <sheetName val="Precios_por_Administración2"/>
      <sheetName val="Precios_Unitarios2"/>
      <sheetName val="FPSO_COST_LEVEL_02"/>
      <sheetName val="6_Base1"/>
      <sheetName val="Pipe_Hot1"/>
      <sheetName val="LV_induction_motors1"/>
      <sheetName val="Other_ODC's1"/>
      <sheetName val="Project_Info1"/>
      <sheetName val="Material_Rates1"/>
      <sheetName val="Salary_&amp;_Hr_Sum1"/>
      <sheetName val="Review_Summary1"/>
      <sheetName val="CAMP_-_CONSTRUCTION1"/>
      <sheetName val="Tipo_Terzi1"/>
      <sheetName val="BSD_(2)"/>
      <sheetName val="LOCAL_RATES"/>
      <sheetName val="DATA_SHEET"/>
      <sheetName val="Equipment_List"/>
      <sheetName val="Input_-_Process"/>
      <sheetName val="Input_-_General"/>
      <sheetName val="Input_-_Exchangers"/>
      <sheetName val="B__Fiyatlar"/>
      <sheetName val="Option_Lists"/>
      <sheetName val="ITB_COST"/>
      <sheetName val="Tut 1"/>
      <sheetName val="BM"/>
    </sheetNames>
    <sheetDataSet>
      <sheetData sheetId="0" refreshError="1">
        <row r="20">
          <cell r="C20">
            <v>18572.5</v>
          </cell>
        </row>
        <row r="21">
          <cell r="C21">
            <v>24034.999999999996</v>
          </cell>
        </row>
        <row r="23">
          <cell r="C23">
            <v>22643.5</v>
          </cell>
        </row>
        <row r="25">
          <cell r="C25">
            <v>25690.999999999996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2"/>
      <sheetName val="Z"/>
    </sheetNames>
    <sheetDataSet>
      <sheetData sheetId="0" refreshError="1"/>
      <sheetData sheetId="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Input (1)"/>
      <sheetName val="Process calculation (2)"/>
      <sheetName val="Noise (3)"/>
      <sheetName val="Stack (4)"/>
      <sheetName val="Total attenuation"/>
      <sheetName val="Material for Silencers (8)"/>
      <sheetName val="Weigth Calculation (5)"/>
      <sheetName val="Prices"/>
      <sheetName val="Sheet1"/>
      <sheetName val="Helical Strakes"/>
      <sheetName val="Radiation (6)"/>
      <sheetName val="Shroud"/>
      <sheetName val="Cost Calculation (9)"/>
      <sheetName val="Tables"/>
      <sheetName val="Pressure Drop (7)"/>
      <sheetName val="24Jan"/>
      <sheetName val="Datasheet Acoustics"/>
      <sheetName val="Estimation of splitter length"/>
      <sheetName val="Insulation (10)"/>
      <sheetName val="Bought out items"/>
      <sheetName val="Prelimenary Packing List"/>
      <sheetName val="Quote Data"/>
      <sheetName val="Pressure Drop"/>
      <sheetName val="Rates"/>
      <sheetName val="Price overview"/>
      <sheetName val="R2564AHDTS"/>
      <sheetName val="Cashflow Analysis"/>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ct Trans Duct"/>
      <sheetName val="Vert Duct 1"/>
      <sheetName val="Stack"/>
      <sheetName val="Support Steel"/>
      <sheetName val="Lists"/>
      <sheetName val="Sheet8"/>
      <sheetName val="Sheet4"/>
      <sheetName val="Elbow"/>
      <sheetName val="Sq Baffles"/>
      <sheetName val="Rnd Baffles"/>
      <sheetName val="Vert Duct 1 (2)"/>
      <sheetName val="Component List"/>
      <sheetName val="BOM Summary"/>
      <sheetName val="Horiz Transition"/>
      <sheetName val="Horiz Duct"/>
      <sheetName val="Sheet3"/>
      <sheetName val="Sheet5"/>
      <sheetName val="Sheet1"/>
      <sheetName val="Horiz Duct 1"/>
      <sheetName val="Cashflow Analysis"/>
      <sheetName val="Quantity"/>
      <sheetName val="CCS"/>
      <sheetName val="HD-XUAT"/>
      <sheetName val="GM 000"/>
      <sheetName val="Rate Analysis"/>
      <sheetName val="Labor Sum"/>
      <sheetName val="Cover"/>
      <sheetName val="Noise (3)"/>
      <sheetName val="Estimation of splitter length"/>
      <sheetName val="Tables"/>
      <sheetName val="Radiation (6)"/>
      <sheetName val="Material for Silencers (8)"/>
      <sheetName val="Rates"/>
      <sheetName val="Input (1)"/>
      <sheetName val="Cash2"/>
      <sheetName val="R2564AHDTS"/>
      <sheetName val="Z"/>
      <sheetName val="Oct_Trans_Duct"/>
      <sheetName val="Vert_Duct_1"/>
      <sheetName val="Support_Steel"/>
      <sheetName val="Sq_Baffles"/>
      <sheetName val="Rnd_Baffles"/>
      <sheetName val="Vert_Duct_1_(2)"/>
      <sheetName val="Component_List"/>
      <sheetName val="BOM_Summary"/>
      <sheetName val="Horiz_Transition"/>
      <sheetName val="Horiz_Duct"/>
      <sheetName val="Horiz_Duct_1"/>
      <sheetName val="Cashflow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G. CONDITION"/>
      <sheetName val="견적 조건"/>
      <sheetName val="Table"/>
      <sheetName val="TEMP POWER(X)"/>
      <sheetName val="BQ"/>
      <sheetName val="Pivot"/>
      <sheetName val="SUMMARY"/>
      <sheetName val="작성기준"/>
      <sheetName val="costing_CV"/>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Sheet2"/>
      <sheetName val="Sheet1"/>
      <sheetName val="건설공사비"/>
      <sheetName val="견적기준"/>
      <sheetName val="BSD (2)"/>
      <sheetName val="Alum."/>
      <sheetName val="Factor"/>
      <sheetName val="Summary Sheets"/>
      <sheetName val="LEGEND"/>
      <sheetName val="AILC004"/>
      <sheetName val="BLDG_DCI"/>
      <sheetName val="BLDG_MCI"/>
      <sheetName val="GC_1_4,000"/>
      <sheetName val="ASME B 36.10 M"/>
      <sheetName val="Joints"/>
      <sheetName val="Cash2"/>
      <sheetName val="Z"/>
      <sheetName val="Electrical (2)"/>
      <sheetName val="Data"/>
      <sheetName val="Calc"/>
      <sheetName val="Main"/>
      <sheetName val="Cost_total_배관-이창수2차"/>
      <sheetName val="look-up"/>
      <sheetName val="Fax"/>
      <sheetName val="´çÃÊ"/>
      <sheetName val="CAT_5"/>
      <sheetName val="ANX3A11"/>
      <sheetName val="BQ"/>
      <sheetName val="F-302"/>
      <sheetName val="F301.303"/>
      <sheetName val="Inputs"/>
      <sheetName val="손익분석"/>
      <sheetName val="LIST"/>
      <sheetName val="Engrg Est"/>
      <sheetName val="S0"/>
      <sheetName val="송라터널총괄"/>
      <sheetName val="SILICATE"/>
      <sheetName val="203 Eqpt r1"/>
      <sheetName val="XZLC004_PART2"/>
      <sheetName val="XZLC003_PART1"/>
      <sheetName val="당초"/>
      <sheetName val="도급"/>
      <sheetName val="공정계획(내부계획25%,내부w.f)"/>
      <sheetName val="95삼성급(본사)"/>
      <sheetName val="B31.1"/>
      <sheetName val="PSIZE"/>
      <sheetName val="guard(mac)"/>
      <sheetName val="DNT OSBL"/>
      <sheetName val="PIPE"/>
      <sheetName val="parts-V2"/>
      <sheetName val="적용환율"/>
      <sheetName val="계화배수(3대)"/>
      <sheetName val="DESIGN"/>
      <sheetName val="대치판정"/>
      <sheetName val="표지"/>
      <sheetName val="CBS"/>
      <sheetName val="FLANGE"/>
      <sheetName val="VALVE"/>
      <sheetName val="csdim"/>
      <sheetName val="cdsload"/>
      <sheetName val="chsload"/>
      <sheetName val="대비표"/>
      <sheetName val="내역서"/>
      <sheetName val="POWER"/>
      <sheetName val="laroux"/>
      <sheetName val="ITB COST"/>
      <sheetName val="Price Shee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Allowances"/>
      <sheetName val="5-Digit"/>
      <sheetName val="간접비내역-1"/>
      <sheetName val="교각1"/>
      <sheetName val="간선계산"/>
      <sheetName val="Notes"/>
      <sheetName val="003"/>
      <sheetName val="COST-SUM"/>
      <sheetName val="Kode"/>
      <sheetName val="사기도장"/>
      <sheetName val="General Data"/>
      <sheetName val="Bill of QuantityCIVL"/>
      <sheetName val="Prec.OTS"/>
      <sheetName val="Summary_Sheets"/>
      <sheetName val="Alum_"/>
      <sheetName val="BSD_(2)"/>
      <sheetName val="Electrical_(2)"/>
      <sheetName val="Engrg_Est"/>
      <sheetName val="ITB_COST"/>
      <sheetName val="Price_Sheet"/>
      <sheetName val="F301_303"/>
      <sheetName val="203_Eqpt_r1"/>
      <sheetName val="공정계획(내부계획25%,내부w_f)"/>
      <sheetName val="B31_1"/>
      <sheetName val="Prec_OTS"/>
      <sheetName val="Walls"/>
      <sheetName val="Estimate"/>
      <sheetName val="CAL(1)."/>
      <sheetName val="DATE"/>
      <sheetName val="TYPE-B 평균H"/>
      <sheetName val="95신규호표"/>
      <sheetName val="cable"/>
      <sheetName val="기기리스트"/>
      <sheetName val="Rates"/>
      <sheetName val="MCCSUM"/>
      <sheetName val="HVAC"/>
      <sheetName val="EPC"/>
      <sheetName val="GTG"/>
      <sheetName val="camp"/>
      <sheetName val="CAL"/>
      <sheetName val="CABLE DATA"/>
      <sheetName val="7422CW00"/>
      <sheetName val="#3E1_GCR"/>
      <sheetName val="jobhist"/>
      <sheetName val="BB ATV A 131 "/>
      <sheetName val="PAGE 2"/>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Final(1)summary"/>
      <sheetName val="Alum_1"/>
      <sheetName val="Summary_Sheets1"/>
      <sheetName val="BSD_(2)1"/>
      <sheetName val="Engrg_Est1"/>
      <sheetName val="Electrical_(2)1"/>
      <sheetName val="F301_3031"/>
      <sheetName val="203_Eqpt_r11"/>
      <sheetName val="B31_11"/>
      <sheetName val="공정계획(내부계획25%,내부w_f)1"/>
      <sheetName val="ASME_B_36_10_M"/>
      <sheetName val="ITB_COST1"/>
      <sheetName val="Price_Sheet1"/>
      <sheetName val="DNT_OSBL"/>
      <sheetName val="Prec_OTS1"/>
      <sheetName val="General_Data"/>
      <sheetName val="Bill_of_QuantityCIVL"/>
      <sheetName val="CAL(1)_"/>
      <sheetName val="간접비내역_1"/>
      <sheetName val="Y-WORK"/>
      <sheetName val="Units"/>
      <sheetName val="Pump Matls."/>
      <sheetName val="15100"/>
      <sheetName val="일위대가 "/>
      <sheetName val="spec"/>
      <sheetName val="studbolt no."/>
      <sheetName val="studbolt size"/>
      <sheetName val="item sort no"/>
      <sheetName val="program"/>
      <sheetName val="MixBed"/>
      <sheetName val="Reference"/>
      <sheetName val="Chart"/>
      <sheetName val="PUMP"/>
      <sheetName val="Summary_Sheets2"/>
      <sheetName val="Summary_Sheets3"/>
      <sheetName val="Summary_Sheets4"/>
      <sheetName val=" ｹ-ﾌﾞﾙ"/>
      <sheetName val="INS-Piping"/>
      <sheetName val="도급양식"/>
    </sheetNames>
    <sheetDataSet>
      <sheetData sheetId="0" refreshError="1">
        <row r="19">
          <cell r="C19">
            <v>15524.999999999998</v>
          </cell>
        </row>
        <row r="22">
          <cell r="C22">
            <v>7762.4999999999991</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refreshError="1"/>
      <sheetData sheetId="220" refreshError="1"/>
      <sheetData sheetId="22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보일러"/>
      <sheetName val="수처리"/>
      <sheetName val="GGH"/>
      <sheetName val="집진기"/>
      <sheetName val="북제주내부매출"/>
      <sheetName val="취수설비"/>
      <sheetName val="탈황"/>
      <sheetName val="ash"/>
      <sheetName val="소각로"/>
      <sheetName val="매출TOTAL"/>
      <sheetName val="표지 및 목차"/>
      <sheetName val="정량목표계획"/>
      <sheetName val="PJT매출계획"/>
      <sheetName val="PJT기성계획"/>
      <sheetName val="목표분석"/>
      <sheetName val="목표할당"/>
      <sheetName val="과제분석서_매출"/>
      <sheetName val="과제분석서_매출원가율"/>
      <sheetName val="과제분석서_품질손실비용"/>
      <sheetName val="과제분석서_원가절감"/>
      <sheetName val="과제분석서_기성"/>
      <sheetName val="시책도출매트릭스"/>
      <sheetName val="담당 MAP카드"/>
      <sheetName val="상하MAP조정표"/>
      <sheetName val="관리항목 일람표"/>
      <sheetName val="시책전개표"/>
      <sheetName val="과제분석표 챠트 DATA"/>
      <sheetName val="pjt별계획실적"/>
      <sheetName val="매출계획map전후"/>
      <sheetName val="매출계획 map후"/>
      <sheetName val="부서별 원가절감 계획"/>
      <sheetName val="매출2안"/>
      <sheetName val="기성2안"/>
      <sheetName val="map전매출"/>
      <sheetName val="Sheet1"/>
      <sheetName val="당진포함(사내)"/>
      <sheetName val="SANAE-3"/>
      <sheetName val="부하전망"/>
      <sheetName val="부하"/>
      <sheetName val="기성"/>
      <sheetName val="Sheet4"/>
      <sheetName val="기성 (2)"/>
      <sheetName val="문제점,대책 (2)"/>
      <sheetName val="Invoice(016)"/>
      <sheetName val="Pkg(A)"/>
      <sheetName val="Pkg(B)"/>
      <sheetName val="Sheet5"/>
      <sheetName val="Cash2"/>
      <sheetName val="Z"/>
    </sheetNames>
    <definedNames>
      <definedName name="BULYANGPNT"/>
      <definedName name="GUESTPNT"/>
      <definedName name="MONITORPNT"/>
      <definedName name="RTPNT"/>
      <definedName name="UTPNT"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sdim"/>
      <sheetName val="SUPTYPE"/>
      <sheetName val="Sheet1"/>
      <sheetName val="cdsload"/>
      <sheetName val="chsload"/>
      <sheetName val="cvsload"/>
      <sheetName val="csdim"/>
      <sheetName val="CLAMP"/>
      <sheetName val="pipe"/>
      <sheetName val="Cash2"/>
      <sheetName val="Z"/>
      <sheetName val="Code03"/>
      <sheetName val="Summary"/>
      <sheetName val="MixBed"/>
      <sheetName val="CondPol"/>
      <sheetName val="eq_data"/>
      <sheetName val="Testing"/>
      <sheetName val="BLR 1"/>
      <sheetName val="GEN"/>
      <sheetName val="GAS"/>
      <sheetName val="DEAE"/>
      <sheetName val="BLR2"/>
      <sheetName val="BLR3"/>
      <sheetName val="BLR4"/>
      <sheetName val="BLR5"/>
      <sheetName val="DEM"/>
      <sheetName val="SAM"/>
      <sheetName val="CHEM"/>
      <sheetName val="COP"/>
      <sheetName val="환산표"/>
      <sheetName val="VSDATA"/>
      <sheetName val="보일러"/>
      <sheetName val="TTL"/>
      <sheetName val="S N"/>
      <sheetName val="Sheet3"/>
      <sheetName val="RFP007"/>
      <sheetName val="RFP006"/>
      <sheetName val="RFP005"/>
      <sheetName val="RFP009"/>
      <sheetName val="QMCT"/>
      <sheetName val="제출계산서"/>
      <sheetName val="insulation"/>
      <sheetName val="변수 정의"/>
      <sheetName val="18 BL 배관 내역"/>
      <sheetName val="#3E1_GCR"/>
      <sheetName val="B31.1"/>
      <sheetName val="PSIZE"/>
      <sheetName val="ITEM-LIST"/>
      <sheetName val="변수정리"/>
      <sheetName val="공정율(기초자료)"/>
      <sheetName val="환율표"/>
      <sheetName val="BQ"/>
      <sheetName val="TABLE"/>
      <sheetName val="Desal-E&amp;I"/>
      <sheetName val="BOQ for HRSG &amp; BOP-mech."/>
      <sheetName val="손익현황"/>
      <sheetName val="현황CODE"/>
      <sheetName val="CBE-VSL"/>
      <sheetName val="당초"/>
      <sheetName val="내역서"/>
      <sheetName val="IT-BAT"/>
      <sheetName val="SAN"/>
      <sheetName val="2. 집계표"/>
      <sheetName val="CF Rev.0"/>
      <sheetName val="견적"/>
      <sheetName val="C3"/>
      <sheetName val="견적서을"/>
      <sheetName val="FWBS7000,8000"/>
      <sheetName val="ANALYSER"/>
      <sheetName val="산근"/>
      <sheetName val="SPT vs PHI"/>
      <sheetName val="石炭性状"/>
      <sheetName val="가격분석@1100(990104)"/>
      <sheetName val="Escalation"/>
      <sheetName val="NCCALC11"/>
      <sheetName val="-15.0"/>
      <sheetName val="노임단가"/>
      <sheetName val="자재단가"/>
      <sheetName val="36신설수량"/>
      <sheetName val="물가대비표"/>
      <sheetName val="Sheet6"/>
      <sheetName val="Sheet1 (2)"/>
      <sheetName val="#REF"/>
      <sheetName val="출력X"/>
      <sheetName val="1.설계조건"/>
      <sheetName val="5-Digit"/>
      <sheetName val="교각1"/>
      <sheetName val="점수계산1-2"/>
      <sheetName val="건축내역"/>
      <sheetName val="DCS"/>
      <sheetName val="갑지"/>
      <sheetName val="작성기준"/>
      <sheetName val="REDUCER"/>
      <sheetName val="WE'T"/>
      <sheetName val="co-no.2"/>
    </sheetNames>
    <sheetDataSet>
      <sheetData sheetId="0">
        <row r="2">
          <cell r="A2" t="str">
            <v>CD05001</v>
          </cell>
        </row>
      </sheetData>
      <sheetData sheetId="1">
        <row r="2">
          <cell r="A2" t="str">
            <v>NPCX-L-020</v>
          </cell>
        </row>
      </sheetData>
      <sheetData sheetId="2">
        <row r="3">
          <cell r="A3">
            <v>0.75</v>
          </cell>
        </row>
      </sheetData>
      <sheetData sheetId="3" refreshError="1">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row r="63">
          <cell r="A63">
            <v>61</v>
          </cell>
        </row>
        <row r="64">
          <cell r="A64">
            <v>62</v>
          </cell>
        </row>
        <row r="65">
          <cell r="A65">
            <v>63</v>
          </cell>
        </row>
        <row r="66">
          <cell r="A66">
            <v>64</v>
          </cell>
        </row>
        <row r="67">
          <cell r="A67">
            <v>65</v>
          </cell>
        </row>
        <row r="68">
          <cell r="A68">
            <v>66</v>
          </cell>
        </row>
        <row r="69">
          <cell r="A69">
            <v>67</v>
          </cell>
        </row>
        <row r="70">
          <cell r="A70">
            <v>68</v>
          </cell>
        </row>
      </sheetData>
      <sheetData sheetId="4" refreshError="1">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sheetData>
      <sheetData sheetId="5" refreshError="1"/>
      <sheetData sheetId="6" refreshError="1">
        <row r="2">
          <cell r="A2" t="str">
            <v>CD05001</v>
          </cell>
        </row>
        <row r="3">
          <cell r="A3" t="str">
            <v>CD05002</v>
          </cell>
        </row>
        <row r="4">
          <cell r="A4" t="str">
            <v>CD05003</v>
          </cell>
        </row>
        <row r="5">
          <cell r="A5" t="str">
            <v>CD05004</v>
          </cell>
        </row>
        <row r="6">
          <cell r="A6" t="str">
            <v>CD05005</v>
          </cell>
        </row>
        <row r="7">
          <cell r="A7" t="str">
            <v>CD05006</v>
          </cell>
        </row>
        <row r="8">
          <cell r="A8" t="str">
            <v>CD05007</v>
          </cell>
        </row>
        <row r="9">
          <cell r="A9" t="str">
            <v>CD05008</v>
          </cell>
        </row>
        <row r="10">
          <cell r="A10" t="str">
            <v>CD05009</v>
          </cell>
        </row>
        <row r="11">
          <cell r="A11" t="str">
            <v>CD05010</v>
          </cell>
        </row>
        <row r="12">
          <cell r="A12" t="str">
            <v>CD05011</v>
          </cell>
        </row>
        <row r="13">
          <cell r="A13" t="str">
            <v>CD05012</v>
          </cell>
        </row>
        <row r="14">
          <cell r="A14" t="str">
            <v>CD06001</v>
          </cell>
        </row>
        <row r="15">
          <cell r="A15" t="str">
            <v>CD06002</v>
          </cell>
        </row>
        <row r="16">
          <cell r="A16" t="str">
            <v>CD06003</v>
          </cell>
        </row>
        <row r="17">
          <cell r="A17" t="str">
            <v>CD06004</v>
          </cell>
        </row>
        <row r="18">
          <cell r="A18" t="str">
            <v>CD06005</v>
          </cell>
        </row>
        <row r="19">
          <cell r="A19" t="str">
            <v>CD06006</v>
          </cell>
        </row>
        <row r="20">
          <cell r="A20" t="str">
            <v>CD06007</v>
          </cell>
        </row>
        <row r="21">
          <cell r="A21" t="str">
            <v>CD06008</v>
          </cell>
        </row>
        <row r="22">
          <cell r="A22" t="str">
            <v>CD06009</v>
          </cell>
        </row>
        <row r="23">
          <cell r="A23" t="str">
            <v>CD06010</v>
          </cell>
        </row>
        <row r="24">
          <cell r="A24" t="str">
            <v>CD06011</v>
          </cell>
        </row>
        <row r="25">
          <cell r="A25" t="str">
            <v>CD06012</v>
          </cell>
        </row>
        <row r="26">
          <cell r="A26" t="str">
            <v>CD06013</v>
          </cell>
        </row>
        <row r="27">
          <cell r="A27" t="str">
            <v>CD06014</v>
          </cell>
        </row>
        <row r="28">
          <cell r="A28" t="str">
            <v>CD06015</v>
          </cell>
        </row>
        <row r="29">
          <cell r="A29" t="str">
            <v>CD06016</v>
          </cell>
        </row>
        <row r="30">
          <cell r="A30" t="str">
            <v>CD06017</v>
          </cell>
        </row>
        <row r="31">
          <cell r="A31" t="str">
            <v>CD06018</v>
          </cell>
        </row>
        <row r="32">
          <cell r="A32" t="str">
            <v>CD06019</v>
          </cell>
        </row>
        <row r="33">
          <cell r="A33" t="str">
            <v>CD06020</v>
          </cell>
        </row>
        <row r="34">
          <cell r="A34" t="str">
            <v>CD06021</v>
          </cell>
        </row>
        <row r="35">
          <cell r="A35" t="str">
            <v>CD06022</v>
          </cell>
        </row>
        <row r="36">
          <cell r="A36" t="str">
            <v>CD06023</v>
          </cell>
        </row>
        <row r="37">
          <cell r="A37" t="str">
            <v>CD06024</v>
          </cell>
        </row>
        <row r="38">
          <cell r="A38" t="str">
            <v>CD06025</v>
          </cell>
        </row>
        <row r="39">
          <cell r="A39" t="str">
            <v>CD06026</v>
          </cell>
        </row>
        <row r="40">
          <cell r="A40" t="str">
            <v>CD06027</v>
          </cell>
        </row>
        <row r="41">
          <cell r="A41" t="str">
            <v>CD06028</v>
          </cell>
        </row>
        <row r="42">
          <cell r="A42" t="str">
            <v>CD07001</v>
          </cell>
        </row>
        <row r="43">
          <cell r="A43" t="str">
            <v>CD07002</v>
          </cell>
        </row>
        <row r="44">
          <cell r="A44" t="str">
            <v>CD07003</v>
          </cell>
        </row>
        <row r="45">
          <cell r="A45" t="str">
            <v>CD07004</v>
          </cell>
        </row>
        <row r="46">
          <cell r="A46" t="str">
            <v>CD07005</v>
          </cell>
        </row>
        <row r="47">
          <cell r="A47" t="str">
            <v>CD07006</v>
          </cell>
        </row>
        <row r="48">
          <cell r="A48" t="str">
            <v>CD07007</v>
          </cell>
        </row>
        <row r="49">
          <cell r="A49" t="str">
            <v>CD07008</v>
          </cell>
        </row>
        <row r="50">
          <cell r="A50" t="str">
            <v>CD07009</v>
          </cell>
        </row>
        <row r="51">
          <cell r="A51" t="str">
            <v>CD07010</v>
          </cell>
        </row>
        <row r="52">
          <cell r="A52" t="str">
            <v>CD07011</v>
          </cell>
        </row>
        <row r="53">
          <cell r="A53" t="str">
            <v>CD07012</v>
          </cell>
        </row>
        <row r="54">
          <cell r="A54" t="str">
            <v>CD07013</v>
          </cell>
        </row>
        <row r="55">
          <cell r="A55" t="str">
            <v>CD07014</v>
          </cell>
        </row>
        <row r="56">
          <cell r="A56" t="str">
            <v>CD07015</v>
          </cell>
        </row>
        <row r="57">
          <cell r="A57" t="str">
            <v>CD07016</v>
          </cell>
        </row>
        <row r="58">
          <cell r="A58" t="str">
            <v>CD07017</v>
          </cell>
        </row>
        <row r="59">
          <cell r="A59" t="str">
            <v>CD07018</v>
          </cell>
        </row>
        <row r="60">
          <cell r="A60" t="str">
            <v>CD07019</v>
          </cell>
        </row>
        <row r="61">
          <cell r="A61" t="str">
            <v>CD07020</v>
          </cell>
        </row>
        <row r="62">
          <cell r="A62" t="str">
            <v>CD07021</v>
          </cell>
        </row>
        <row r="63">
          <cell r="A63" t="str">
            <v>CD07022</v>
          </cell>
        </row>
        <row r="64">
          <cell r="A64" t="str">
            <v>CD07023</v>
          </cell>
        </row>
        <row r="65">
          <cell r="A65" t="str">
            <v>CD07024</v>
          </cell>
        </row>
        <row r="66">
          <cell r="A66" t="str">
            <v>CD07025</v>
          </cell>
        </row>
        <row r="67">
          <cell r="A67" t="str">
            <v>CD07026</v>
          </cell>
        </row>
        <row r="68">
          <cell r="A68" t="str">
            <v>CD07027</v>
          </cell>
        </row>
        <row r="69">
          <cell r="A69" t="str">
            <v>CD07028</v>
          </cell>
        </row>
        <row r="70">
          <cell r="A70" t="str">
            <v>CD08001</v>
          </cell>
        </row>
        <row r="71">
          <cell r="A71" t="str">
            <v>CD08002</v>
          </cell>
        </row>
        <row r="72">
          <cell r="A72" t="str">
            <v>CD08003</v>
          </cell>
        </row>
        <row r="73">
          <cell r="A73" t="str">
            <v>CD08004</v>
          </cell>
        </row>
        <row r="74">
          <cell r="A74" t="str">
            <v>CD08005</v>
          </cell>
        </row>
        <row r="75">
          <cell r="A75" t="str">
            <v>CD08006</v>
          </cell>
        </row>
        <row r="76">
          <cell r="A76" t="str">
            <v>CD08007</v>
          </cell>
        </row>
        <row r="77">
          <cell r="A77" t="str">
            <v>CD08008</v>
          </cell>
        </row>
        <row r="78">
          <cell r="A78" t="str">
            <v>CD08009</v>
          </cell>
        </row>
        <row r="79">
          <cell r="A79" t="str">
            <v>CD08010</v>
          </cell>
        </row>
        <row r="80">
          <cell r="A80" t="str">
            <v>CD08011</v>
          </cell>
        </row>
        <row r="81">
          <cell r="A81" t="str">
            <v>CD08012</v>
          </cell>
        </row>
        <row r="82">
          <cell r="A82" t="str">
            <v>CD08013</v>
          </cell>
        </row>
        <row r="83">
          <cell r="A83" t="str">
            <v>CD08014</v>
          </cell>
        </row>
        <row r="84">
          <cell r="A84" t="str">
            <v>CD08015</v>
          </cell>
        </row>
        <row r="85">
          <cell r="A85" t="str">
            <v>CD08016</v>
          </cell>
        </row>
        <row r="86">
          <cell r="A86" t="str">
            <v>CD08017</v>
          </cell>
        </row>
        <row r="87">
          <cell r="A87" t="str">
            <v>CD08018</v>
          </cell>
        </row>
        <row r="88">
          <cell r="A88" t="str">
            <v>CD08019</v>
          </cell>
        </row>
        <row r="89">
          <cell r="A89" t="str">
            <v>CD08020</v>
          </cell>
        </row>
        <row r="90">
          <cell r="A90" t="str">
            <v>CD08021</v>
          </cell>
        </row>
        <row r="91">
          <cell r="A91" t="str">
            <v>CD08022</v>
          </cell>
        </row>
        <row r="92">
          <cell r="A92" t="str">
            <v>CD08023</v>
          </cell>
        </row>
        <row r="93">
          <cell r="A93" t="str">
            <v>CD08024</v>
          </cell>
        </row>
        <row r="94">
          <cell r="A94" t="str">
            <v>CD08025</v>
          </cell>
        </row>
        <row r="95">
          <cell r="A95" t="str">
            <v>CD08026</v>
          </cell>
        </row>
        <row r="96">
          <cell r="A96" t="str">
            <v>CD08027</v>
          </cell>
        </row>
        <row r="97">
          <cell r="A97" t="str">
            <v>CD08028</v>
          </cell>
        </row>
        <row r="98">
          <cell r="A98" t="str">
            <v>CD08029</v>
          </cell>
        </row>
        <row r="99">
          <cell r="A99" t="str">
            <v>CD08030</v>
          </cell>
        </row>
        <row r="100">
          <cell r="A100" t="str">
            <v>CD08031</v>
          </cell>
        </row>
        <row r="101">
          <cell r="A101" t="str">
            <v>CD08032</v>
          </cell>
        </row>
        <row r="102">
          <cell r="A102" t="str">
            <v>CD08033</v>
          </cell>
        </row>
        <row r="103">
          <cell r="A103" t="str">
            <v>CD08034</v>
          </cell>
        </row>
        <row r="104">
          <cell r="A104" t="str">
            <v>CD08035</v>
          </cell>
        </row>
        <row r="105">
          <cell r="A105" t="str">
            <v>CD08036</v>
          </cell>
        </row>
        <row r="106">
          <cell r="A106" t="str">
            <v>CD09001</v>
          </cell>
        </row>
        <row r="107">
          <cell r="A107" t="str">
            <v>CD09002</v>
          </cell>
        </row>
        <row r="108">
          <cell r="A108" t="str">
            <v>CD09003</v>
          </cell>
        </row>
        <row r="109">
          <cell r="A109" t="str">
            <v>CD09004</v>
          </cell>
        </row>
        <row r="110">
          <cell r="A110" t="str">
            <v>CD09005</v>
          </cell>
        </row>
        <row r="111">
          <cell r="A111" t="str">
            <v>CD09006</v>
          </cell>
        </row>
        <row r="112">
          <cell r="A112" t="str">
            <v>CD09007</v>
          </cell>
        </row>
        <row r="113">
          <cell r="A113" t="str">
            <v>CD09008</v>
          </cell>
        </row>
        <row r="114">
          <cell r="A114" t="str">
            <v>CD09009</v>
          </cell>
        </row>
        <row r="115">
          <cell r="A115" t="str">
            <v>CD09010</v>
          </cell>
        </row>
        <row r="116">
          <cell r="A116" t="str">
            <v>CD09011</v>
          </cell>
        </row>
        <row r="117">
          <cell r="A117" t="str">
            <v>CD09012</v>
          </cell>
        </row>
        <row r="118">
          <cell r="A118" t="str">
            <v>CD09013</v>
          </cell>
        </row>
        <row r="119">
          <cell r="A119" t="str">
            <v>CD09014</v>
          </cell>
        </row>
        <row r="120">
          <cell r="A120" t="str">
            <v>CD09015</v>
          </cell>
        </row>
        <row r="121">
          <cell r="A121" t="str">
            <v>CD09016</v>
          </cell>
        </row>
        <row r="122">
          <cell r="A122" t="str">
            <v>CD09017</v>
          </cell>
        </row>
        <row r="123">
          <cell r="A123" t="str">
            <v>CD09018</v>
          </cell>
        </row>
        <row r="124">
          <cell r="A124" t="str">
            <v>CD09019</v>
          </cell>
        </row>
        <row r="125">
          <cell r="A125" t="str">
            <v>CD09020</v>
          </cell>
        </row>
        <row r="126">
          <cell r="A126" t="str">
            <v>CD09021</v>
          </cell>
        </row>
        <row r="127">
          <cell r="A127" t="str">
            <v>CD09022</v>
          </cell>
        </row>
        <row r="128">
          <cell r="A128" t="str">
            <v>CD09023</v>
          </cell>
        </row>
        <row r="129">
          <cell r="A129" t="str">
            <v>CD09024</v>
          </cell>
        </row>
        <row r="130">
          <cell r="A130" t="str">
            <v>CD09025</v>
          </cell>
        </row>
        <row r="131">
          <cell r="A131" t="str">
            <v>CD09026</v>
          </cell>
        </row>
        <row r="132">
          <cell r="A132" t="str">
            <v>CD09027</v>
          </cell>
        </row>
        <row r="133">
          <cell r="A133" t="str">
            <v>CD09028</v>
          </cell>
        </row>
        <row r="134">
          <cell r="A134" t="str">
            <v>CD09029</v>
          </cell>
        </row>
        <row r="135">
          <cell r="A135" t="str">
            <v>CD09030</v>
          </cell>
        </row>
        <row r="136">
          <cell r="A136" t="str">
            <v>CD09031</v>
          </cell>
        </row>
        <row r="137">
          <cell r="A137" t="str">
            <v>CD09032</v>
          </cell>
        </row>
        <row r="138">
          <cell r="A138" t="str">
            <v>CD09033</v>
          </cell>
        </row>
        <row r="139">
          <cell r="A139" t="str">
            <v>CD09034</v>
          </cell>
        </row>
        <row r="140">
          <cell r="A140" t="str">
            <v>CD09035</v>
          </cell>
        </row>
        <row r="141">
          <cell r="A141" t="str">
            <v>CD09036</v>
          </cell>
        </row>
        <row r="142">
          <cell r="A142" t="str">
            <v>CD10001</v>
          </cell>
        </row>
        <row r="143">
          <cell r="A143" t="str">
            <v>CD10002</v>
          </cell>
        </row>
        <row r="144">
          <cell r="A144" t="str">
            <v>CD10003</v>
          </cell>
        </row>
        <row r="145">
          <cell r="A145" t="str">
            <v>CD10004</v>
          </cell>
        </row>
        <row r="146">
          <cell r="A146" t="str">
            <v>CD10005</v>
          </cell>
        </row>
        <row r="147">
          <cell r="A147" t="str">
            <v>CD10006</v>
          </cell>
        </row>
        <row r="148">
          <cell r="A148" t="str">
            <v>CD10007</v>
          </cell>
        </row>
        <row r="149">
          <cell r="A149" t="str">
            <v>CD10008</v>
          </cell>
        </row>
        <row r="150">
          <cell r="A150" t="str">
            <v>CD10009</v>
          </cell>
        </row>
        <row r="151">
          <cell r="A151" t="str">
            <v>CD10010</v>
          </cell>
        </row>
        <row r="152">
          <cell r="A152" t="str">
            <v>CD10011</v>
          </cell>
        </row>
        <row r="153">
          <cell r="A153" t="str">
            <v>CD10012</v>
          </cell>
        </row>
        <row r="154">
          <cell r="A154" t="str">
            <v>CD10013</v>
          </cell>
        </row>
        <row r="155">
          <cell r="A155" t="str">
            <v>CD10014</v>
          </cell>
        </row>
        <row r="156">
          <cell r="A156" t="str">
            <v>CD10015</v>
          </cell>
        </row>
        <row r="157">
          <cell r="A157" t="str">
            <v>CD10016</v>
          </cell>
        </row>
        <row r="158">
          <cell r="A158" t="str">
            <v>CD10017</v>
          </cell>
        </row>
        <row r="159">
          <cell r="A159" t="str">
            <v>CD10018</v>
          </cell>
        </row>
        <row r="160">
          <cell r="A160" t="str">
            <v>CD10019</v>
          </cell>
        </row>
        <row r="161">
          <cell r="A161" t="str">
            <v>CD10020</v>
          </cell>
        </row>
        <row r="162">
          <cell r="A162" t="str">
            <v>CD10021</v>
          </cell>
        </row>
        <row r="163">
          <cell r="A163" t="str">
            <v>CD10022</v>
          </cell>
        </row>
        <row r="164">
          <cell r="A164" t="str">
            <v>CD10023</v>
          </cell>
        </row>
        <row r="165">
          <cell r="A165" t="str">
            <v>CD10024</v>
          </cell>
        </row>
        <row r="166">
          <cell r="A166" t="str">
            <v>CD10025</v>
          </cell>
        </row>
        <row r="167">
          <cell r="A167" t="str">
            <v>CD10026</v>
          </cell>
        </row>
        <row r="168">
          <cell r="A168" t="str">
            <v>CD10027</v>
          </cell>
        </row>
        <row r="169">
          <cell r="A169" t="str">
            <v>CD10028</v>
          </cell>
        </row>
        <row r="170">
          <cell r="A170" t="str">
            <v>CD10029</v>
          </cell>
        </row>
        <row r="171">
          <cell r="A171" t="str">
            <v>CD10030</v>
          </cell>
        </row>
        <row r="172">
          <cell r="A172" t="str">
            <v>CD10031</v>
          </cell>
        </row>
        <row r="173">
          <cell r="A173" t="str">
            <v>CD10032</v>
          </cell>
        </row>
        <row r="174">
          <cell r="A174" t="str">
            <v>CD10033</v>
          </cell>
        </row>
        <row r="175">
          <cell r="A175" t="str">
            <v>CD10034</v>
          </cell>
        </row>
        <row r="176">
          <cell r="A176" t="str">
            <v>CD10035</v>
          </cell>
        </row>
        <row r="177">
          <cell r="A177" t="str">
            <v>CD10036</v>
          </cell>
        </row>
        <row r="178">
          <cell r="A178" t="str">
            <v>CD10037</v>
          </cell>
        </row>
        <row r="179">
          <cell r="A179" t="str">
            <v>CD10038</v>
          </cell>
        </row>
        <row r="180">
          <cell r="A180" t="str">
            <v>CD10039</v>
          </cell>
        </row>
        <row r="181">
          <cell r="A181" t="str">
            <v>CD10040</v>
          </cell>
        </row>
        <row r="182">
          <cell r="A182" t="str">
            <v>CD10041</v>
          </cell>
        </row>
        <row r="183">
          <cell r="A183" t="str">
            <v>CD10042</v>
          </cell>
        </row>
        <row r="184">
          <cell r="A184" t="str">
            <v>CD10043</v>
          </cell>
        </row>
        <row r="185">
          <cell r="A185" t="str">
            <v>CD10044</v>
          </cell>
        </row>
        <row r="186">
          <cell r="A186" t="str">
            <v>CD10045</v>
          </cell>
        </row>
        <row r="187">
          <cell r="A187" t="str">
            <v>CD10046</v>
          </cell>
        </row>
        <row r="188">
          <cell r="A188" t="str">
            <v>CD11001</v>
          </cell>
        </row>
        <row r="189">
          <cell r="A189" t="str">
            <v>CD11002</v>
          </cell>
        </row>
        <row r="190">
          <cell r="A190" t="str">
            <v>CD11003</v>
          </cell>
        </row>
        <row r="191">
          <cell r="A191" t="str">
            <v>CD11004</v>
          </cell>
        </row>
        <row r="192">
          <cell r="A192" t="str">
            <v>CD11005</v>
          </cell>
        </row>
        <row r="193">
          <cell r="A193" t="str">
            <v>CD11006</v>
          </cell>
        </row>
        <row r="194">
          <cell r="A194" t="str">
            <v>CD11007</v>
          </cell>
        </row>
        <row r="195">
          <cell r="A195" t="str">
            <v>CD11008</v>
          </cell>
        </row>
        <row r="196">
          <cell r="A196" t="str">
            <v>CD11009</v>
          </cell>
        </row>
        <row r="197">
          <cell r="A197" t="str">
            <v>CD11010</v>
          </cell>
        </row>
        <row r="198">
          <cell r="A198" t="str">
            <v>CD11011</v>
          </cell>
        </row>
        <row r="199">
          <cell r="A199" t="str">
            <v>CD11012</v>
          </cell>
        </row>
        <row r="200">
          <cell r="A200" t="str">
            <v>CD11013</v>
          </cell>
        </row>
        <row r="201">
          <cell r="A201" t="str">
            <v>CD11014</v>
          </cell>
        </row>
        <row r="202">
          <cell r="A202" t="str">
            <v>CD11015</v>
          </cell>
        </row>
        <row r="203">
          <cell r="A203" t="str">
            <v>CD11016</v>
          </cell>
        </row>
        <row r="204">
          <cell r="A204" t="str">
            <v>CD11017</v>
          </cell>
        </row>
        <row r="205">
          <cell r="A205" t="str">
            <v>CD11018</v>
          </cell>
        </row>
        <row r="206">
          <cell r="A206" t="str">
            <v>CD11019</v>
          </cell>
        </row>
        <row r="207">
          <cell r="A207" t="str">
            <v>CD11020</v>
          </cell>
        </row>
        <row r="208">
          <cell r="A208" t="str">
            <v>CD11021</v>
          </cell>
        </row>
        <row r="209">
          <cell r="A209" t="str">
            <v>CD11022</v>
          </cell>
        </row>
        <row r="210">
          <cell r="A210" t="str">
            <v>CD11023</v>
          </cell>
        </row>
        <row r="211">
          <cell r="A211" t="str">
            <v>CD11024</v>
          </cell>
        </row>
        <row r="212">
          <cell r="A212" t="str">
            <v>CD11025</v>
          </cell>
        </row>
        <row r="213">
          <cell r="A213" t="str">
            <v>CD11026</v>
          </cell>
        </row>
        <row r="214">
          <cell r="A214" t="str">
            <v>CD11027</v>
          </cell>
        </row>
        <row r="215">
          <cell r="A215" t="str">
            <v>CD11028</v>
          </cell>
        </row>
        <row r="216">
          <cell r="A216" t="str">
            <v>CD11029</v>
          </cell>
        </row>
        <row r="217">
          <cell r="A217" t="str">
            <v>CD11030</v>
          </cell>
        </row>
        <row r="218">
          <cell r="A218" t="str">
            <v>CD11031</v>
          </cell>
        </row>
        <row r="219">
          <cell r="A219" t="str">
            <v>CD11032</v>
          </cell>
        </row>
        <row r="220">
          <cell r="A220" t="str">
            <v>CD11033</v>
          </cell>
        </row>
        <row r="221">
          <cell r="A221" t="str">
            <v>CD11034</v>
          </cell>
        </row>
        <row r="222">
          <cell r="A222" t="str">
            <v>CD11035</v>
          </cell>
        </row>
        <row r="223">
          <cell r="A223" t="str">
            <v>CD11036</v>
          </cell>
        </row>
        <row r="224">
          <cell r="A224" t="str">
            <v>CD11037</v>
          </cell>
        </row>
        <row r="225">
          <cell r="A225" t="str">
            <v>CD11038</v>
          </cell>
        </row>
        <row r="226">
          <cell r="A226" t="str">
            <v>CD11039</v>
          </cell>
        </row>
        <row r="227">
          <cell r="A227" t="str">
            <v>CD11040</v>
          </cell>
        </row>
        <row r="228">
          <cell r="A228" t="str">
            <v>CD11041</v>
          </cell>
        </row>
        <row r="229">
          <cell r="A229" t="str">
            <v>CD11042</v>
          </cell>
        </row>
        <row r="230">
          <cell r="A230" t="str">
            <v>CD11043</v>
          </cell>
        </row>
        <row r="231">
          <cell r="A231" t="str">
            <v>CD11044</v>
          </cell>
        </row>
        <row r="232">
          <cell r="A232" t="str">
            <v>CD11045</v>
          </cell>
        </row>
        <row r="233">
          <cell r="A233" t="str">
            <v>CD11046</v>
          </cell>
        </row>
        <row r="234">
          <cell r="A234" t="str">
            <v>CD11047</v>
          </cell>
        </row>
        <row r="235">
          <cell r="A235" t="str">
            <v>CD11048</v>
          </cell>
        </row>
        <row r="236">
          <cell r="A236" t="str">
            <v>CD11049</v>
          </cell>
        </row>
        <row r="237">
          <cell r="A237" t="str">
            <v>CD11050</v>
          </cell>
        </row>
        <row r="238">
          <cell r="A238" t="str">
            <v>CD11051</v>
          </cell>
        </row>
        <row r="239">
          <cell r="A239" t="str">
            <v>CD11052</v>
          </cell>
        </row>
        <row r="240">
          <cell r="A240" t="str">
            <v>CD11053</v>
          </cell>
        </row>
        <row r="241">
          <cell r="A241" t="str">
            <v>CD11054</v>
          </cell>
        </row>
        <row r="242">
          <cell r="A242" t="str">
            <v>CD11055</v>
          </cell>
        </row>
        <row r="243">
          <cell r="A243" t="str">
            <v>CD11056</v>
          </cell>
        </row>
        <row r="244">
          <cell r="A244" t="str">
            <v>CD11057</v>
          </cell>
        </row>
        <row r="245">
          <cell r="A245" t="str">
            <v>CD11058</v>
          </cell>
        </row>
        <row r="246">
          <cell r="A246" t="str">
            <v>CD11059</v>
          </cell>
        </row>
        <row r="247">
          <cell r="A247" t="str">
            <v>CD11060</v>
          </cell>
        </row>
        <row r="248">
          <cell r="A248" t="str">
            <v>CD12001</v>
          </cell>
        </row>
        <row r="249">
          <cell r="A249" t="str">
            <v>CD12002</v>
          </cell>
        </row>
        <row r="250">
          <cell r="A250" t="str">
            <v>CD12003</v>
          </cell>
        </row>
        <row r="251">
          <cell r="A251" t="str">
            <v>CD12004</v>
          </cell>
        </row>
        <row r="252">
          <cell r="A252" t="str">
            <v>CD12005</v>
          </cell>
        </row>
        <row r="253">
          <cell r="A253" t="str">
            <v>CD12006</v>
          </cell>
        </row>
        <row r="254">
          <cell r="A254" t="str">
            <v>CD12007</v>
          </cell>
        </row>
        <row r="255">
          <cell r="A255" t="str">
            <v>CD12008</v>
          </cell>
        </row>
        <row r="256">
          <cell r="A256" t="str">
            <v>CD12009</v>
          </cell>
        </row>
        <row r="257">
          <cell r="A257" t="str">
            <v>CD12010</v>
          </cell>
        </row>
        <row r="258">
          <cell r="A258" t="str">
            <v>CD12011</v>
          </cell>
        </row>
        <row r="259">
          <cell r="A259" t="str">
            <v>CD12012</v>
          </cell>
        </row>
        <row r="260">
          <cell r="A260" t="str">
            <v>CD12013</v>
          </cell>
        </row>
        <row r="261">
          <cell r="A261" t="str">
            <v>CD12014</v>
          </cell>
        </row>
        <row r="262">
          <cell r="A262" t="str">
            <v>CD12015</v>
          </cell>
        </row>
        <row r="263">
          <cell r="A263" t="str">
            <v>CD12016</v>
          </cell>
        </row>
        <row r="264">
          <cell r="A264" t="str">
            <v>CD12017</v>
          </cell>
        </row>
        <row r="265">
          <cell r="A265" t="str">
            <v>CD12018</v>
          </cell>
        </row>
        <row r="266">
          <cell r="A266" t="str">
            <v>CD12019</v>
          </cell>
        </row>
        <row r="267">
          <cell r="A267" t="str">
            <v>CD12020</v>
          </cell>
        </row>
        <row r="268">
          <cell r="A268" t="str">
            <v>CD12021</v>
          </cell>
        </row>
        <row r="269">
          <cell r="A269" t="str">
            <v>CD12022</v>
          </cell>
        </row>
        <row r="270">
          <cell r="A270" t="str">
            <v>CD12023</v>
          </cell>
        </row>
        <row r="271">
          <cell r="A271" t="str">
            <v>CD12024</v>
          </cell>
        </row>
        <row r="272">
          <cell r="A272" t="str">
            <v>CD12025</v>
          </cell>
        </row>
        <row r="273">
          <cell r="A273" t="str">
            <v>CD12026</v>
          </cell>
        </row>
        <row r="274">
          <cell r="A274" t="str">
            <v>CD12027</v>
          </cell>
        </row>
        <row r="275">
          <cell r="A275" t="str">
            <v>CD12028</v>
          </cell>
        </row>
        <row r="276">
          <cell r="A276" t="str">
            <v>CD12029</v>
          </cell>
        </row>
        <row r="277">
          <cell r="A277" t="str">
            <v>CD12030</v>
          </cell>
        </row>
        <row r="278">
          <cell r="A278" t="str">
            <v>CD12031</v>
          </cell>
        </row>
        <row r="279">
          <cell r="A279" t="str">
            <v>CD12032</v>
          </cell>
        </row>
        <row r="280">
          <cell r="A280" t="str">
            <v>CD12033</v>
          </cell>
        </row>
        <row r="281">
          <cell r="A281" t="str">
            <v>CD12034</v>
          </cell>
        </row>
        <row r="282">
          <cell r="A282" t="str">
            <v>CD12035</v>
          </cell>
        </row>
        <row r="283">
          <cell r="A283" t="str">
            <v>CD12036</v>
          </cell>
        </row>
        <row r="284">
          <cell r="A284" t="str">
            <v>CD12037</v>
          </cell>
        </row>
        <row r="285">
          <cell r="A285" t="str">
            <v>CD12038</v>
          </cell>
        </row>
        <row r="286">
          <cell r="A286" t="str">
            <v>CD12039</v>
          </cell>
        </row>
        <row r="287">
          <cell r="A287" t="str">
            <v>CD12040</v>
          </cell>
        </row>
        <row r="288">
          <cell r="A288" t="str">
            <v>CD12041</v>
          </cell>
        </row>
        <row r="289">
          <cell r="A289" t="str">
            <v>CD12042</v>
          </cell>
        </row>
        <row r="290">
          <cell r="A290" t="str">
            <v>CD12043</v>
          </cell>
        </row>
        <row r="291">
          <cell r="A291" t="str">
            <v>CD12044</v>
          </cell>
        </row>
        <row r="292">
          <cell r="A292" t="str">
            <v>CD12045</v>
          </cell>
        </row>
        <row r="293">
          <cell r="A293" t="str">
            <v>CD12046</v>
          </cell>
        </row>
        <row r="294">
          <cell r="A294" t="str">
            <v>CD12047</v>
          </cell>
        </row>
        <row r="295">
          <cell r="A295" t="str">
            <v>CD12048</v>
          </cell>
        </row>
        <row r="296">
          <cell r="A296" t="str">
            <v>CD12049</v>
          </cell>
        </row>
        <row r="297">
          <cell r="A297" t="str">
            <v>CD12050</v>
          </cell>
        </row>
        <row r="298">
          <cell r="A298" t="str">
            <v>CD12051</v>
          </cell>
        </row>
        <row r="299">
          <cell r="A299" t="str">
            <v>CD12052</v>
          </cell>
        </row>
        <row r="300">
          <cell r="A300" t="str">
            <v>CD12053</v>
          </cell>
        </row>
        <row r="301">
          <cell r="A301" t="str">
            <v>CD12054</v>
          </cell>
        </row>
        <row r="302">
          <cell r="A302" t="str">
            <v>CD12055</v>
          </cell>
        </row>
        <row r="303">
          <cell r="A303" t="str">
            <v>CD12056</v>
          </cell>
        </row>
        <row r="304">
          <cell r="A304" t="str">
            <v>CD12057</v>
          </cell>
        </row>
        <row r="305">
          <cell r="A305" t="str">
            <v>CD12058</v>
          </cell>
        </row>
        <row r="306">
          <cell r="A306" t="str">
            <v>CD12059</v>
          </cell>
        </row>
        <row r="307">
          <cell r="A307" t="str">
            <v>CD12060</v>
          </cell>
        </row>
        <row r="308">
          <cell r="A308" t="str">
            <v>CD13001</v>
          </cell>
        </row>
        <row r="309">
          <cell r="A309" t="str">
            <v>CD13002</v>
          </cell>
        </row>
        <row r="310">
          <cell r="A310" t="str">
            <v>CD13003</v>
          </cell>
        </row>
        <row r="311">
          <cell r="A311" t="str">
            <v>CD13004</v>
          </cell>
        </row>
        <row r="312">
          <cell r="A312" t="str">
            <v>CD13005</v>
          </cell>
        </row>
        <row r="313">
          <cell r="A313" t="str">
            <v>CD13006</v>
          </cell>
        </row>
        <row r="314">
          <cell r="A314" t="str">
            <v>CD13007</v>
          </cell>
        </row>
        <row r="315">
          <cell r="A315" t="str">
            <v>CD13008</v>
          </cell>
        </row>
        <row r="316">
          <cell r="A316" t="str">
            <v>CD13009</v>
          </cell>
        </row>
        <row r="317">
          <cell r="A317" t="str">
            <v>CD13010</v>
          </cell>
        </row>
        <row r="318">
          <cell r="A318" t="str">
            <v>CD13011</v>
          </cell>
        </row>
        <row r="319">
          <cell r="A319" t="str">
            <v>CD13012</v>
          </cell>
        </row>
        <row r="320">
          <cell r="A320" t="str">
            <v>CD13013</v>
          </cell>
        </row>
        <row r="321">
          <cell r="A321" t="str">
            <v>CD13014</v>
          </cell>
        </row>
        <row r="322">
          <cell r="A322" t="str">
            <v>CD13015</v>
          </cell>
        </row>
        <row r="323">
          <cell r="A323" t="str">
            <v>CD13016</v>
          </cell>
        </row>
        <row r="324">
          <cell r="A324" t="str">
            <v>CD13017</v>
          </cell>
        </row>
        <row r="325">
          <cell r="A325" t="str">
            <v>CD13018</v>
          </cell>
        </row>
        <row r="326">
          <cell r="A326" t="str">
            <v>CD13019</v>
          </cell>
        </row>
        <row r="327">
          <cell r="A327" t="str">
            <v>CD13020</v>
          </cell>
        </row>
        <row r="328">
          <cell r="A328" t="str">
            <v>CD13021</v>
          </cell>
        </row>
        <row r="329">
          <cell r="A329" t="str">
            <v>CD13022</v>
          </cell>
        </row>
        <row r="330">
          <cell r="A330" t="str">
            <v>CD13023</v>
          </cell>
        </row>
        <row r="331">
          <cell r="A331" t="str">
            <v>CD13024</v>
          </cell>
        </row>
        <row r="332">
          <cell r="A332" t="str">
            <v>CD13025</v>
          </cell>
        </row>
        <row r="333">
          <cell r="A333" t="str">
            <v>CD13026</v>
          </cell>
        </row>
        <row r="334">
          <cell r="A334" t="str">
            <v>CD13027</v>
          </cell>
        </row>
        <row r="335">
          <cell r="A335" t="str">
            <v>CD13028</v>
          </cell>
        </row>
        <row r="336">
          <cell r="A336" t="str">
            <v>CD13029</v>
          </cell>
        </row>
        <row r="337">
          <cell r="A337" t="str">
            <v>CD13030</v>
          </cell>
        </row>
        <row r="338">
          <cell r="A338" t="str">
            <v>CD13031</v>
          </cell>
        </row>
        <row r="339">
          <cell r="A339" t="str">
            <v>CD13032</v>
          </cell>
        </row>
        <row r="340">
          <cell r="A340" t="str">
            <v>CD13033</v>
          </cell>
        </row>
        <row r="341">
          <cell r="A341" t="str">
            <v>CD13034</v>
          </cell>
        </row>
        <row r="342">
          <cell r="A342" t="str">
            <v>CD13035</v>
          </cell>
        </row>
        <row r="343">
          <cell r="A343" t="str">
            <v>CD13036</v>
          </cell>
        </row>
        <row r="344">
          <cell r="A344" t="str">
            <v>CD13037</v>
          </cell>
        </row>
        <row r="345">
          <cell r="A345" t="str">
            <v>CD13038</v>
          </cell>
        </row>
        <row r="346">
          <cell r="A346" t="str">
            <v>CD13039</v>
          </cell>
        </row>
        <row r="347">
          <cell r="A347" t="str">
            <v>CD13040</v>
          </cell>
        </row>
        <row r="348">
          <cell r="A348" t="str">
            <v>CD13041</v>
          </cell>
        </row>
        <row r="349">
          <cell r="A349" t="str">
            <v>CD13042</v>
          </cell>
        </row>
        <row r="350">
          <cell r="A350" t="str">
            <v>CD13043</v>
          </cell>
        </row>
        <row r="351">
          <cell r="A351" t="str">
            <v>CD13044</v>
          </cell>
        </row>
        <row r="352">
          <cell r="A352" t="str">
            <v>CD13045</v>
          </cell>
        </row>
        <row r="353">
          <cell r="A353" t="str">
            <v>CD13046</v>
          </cell>
        </row>
        <row r="354">
          <cell r="A354" t="str">
            <v>CD13047</v>
          </cell>
        </row>
        <row r="355">
          <cell r="A355" t="str">
            <v>CD13048</v>
          </cell>
        </row>
        <row r="356">
          <cell r="A356" t="str">
            <v>CD13049</v>
          </cell>
        </row>
        <row r="357">
          <cell r="A357" t="str">
            <v>CD13050</v>
          </cell>
        </row>
        <row r="358">
          <cell r="A358" t="str">
            <v>CD13051</v>
          </cell>
        </row>
        <row r="359">
          <cell r="A359" t="str">
            <v>CD13052</v>
          </cell>
        </row>
        <row r="360">
          <cell r="A360" t="str">
            <v>CD13053</v>
          </cell>
        </row>
        <row r="361">
          <cell r="A361" t="str">
            <v>CD13054</v>
          </cell>
        </row>
        <row r="362">
          <cell r="A362" t="str">
            <v>CD13055</v>
          </cell>
        </row>
        <row r="363">
          <cell r="A363" t="str">
            <v>CD13056</v>
          </cell>
        </row>
        <row r="364">
          <cell r="A364" t="str">
            <v>CD13057</v>
          </cell>
        </row>
        <row r="365">
          <cell r="A365" t="str">
            <v>CD13058</v>
          </cell>
        </row>
        <row r="366">
          <cell r="A366" t="str">
            <v>CD13059</v>
          </cell>
        </row>
        <row r="367">
          <cell r="A367" t="str">
            <v>CD13060</v>
          </cell>
        </row>
        <row r="368">
          <cell r="A368" t="str">
            <v>CD13061</v>
          </cell>
        </row>
        <row r="369">
          <cell r="A369" t="str">
            <v>CD13062</v>
          </cell>
        </row>
        <row r="370">
          <cell r="A370" t="str">
            <v>CD13063</v>
          </cell>
        </row>
        <row r="371">
          <cell r="A371" t="str">
            <v>CD13064</v>
          </cell>
        </row>
        <row r="372">
          <cell r="A372" t="str">
            <v>CD14001</v>
          </cell>
        </row>
        <row r="373">
          <cell r="A373" t="str">
            <v>CD14002</v>
          </cell>
        </row>
        <row r="374">
          <cell r="A374" t="str">
            <v>CD14003</v>
          </cell>
        </row>
        <row r="375">
          <cell r="A375" t="str">
            <v>CD14004</v>
          </cell>
        </row>
        <row r="376">
          <cell r="A376" t="str">
            <v>CD14005</v>
          </cell>
        </row>
        <row r="377">
          <cell r="A377" t="str">
            <v>CD14006</v>
          </cell>
        </row>
        <row r="378">
          <cell r="A378" t="str">
            <v>CD14007</v>
          </cell>
        </row>
        <row r="379">
          <cell r="A379" t="str">
            <v>CD14008</v>
          </cell>
        </row>
        <row r="380">
          <cell r="A380" t="str">
            <v>CD14009</v>
          </cell>
        </row>
        <row r="381">
          <cell r="A381" t="str">
            <v>CD14010</v>
          </cell>
        </row>
        <row r="382">
          <cell r="A382" t="str">
            <v>CD14011</v>
          </cell>
        </row>
        <row r="383">
          <cell r="A383" t="str">
            <v>CD14012</v>
          </cell>
        </row>
        <row r="384">
          <cell r="A384" t="str">
            <v>CD14013</v>
          </cell>
        </row>
        <row r="385">
          <cell r="A385" t="str">
            <v>CD14014</v>
          </cell>
        </row>
        <row r="386">
          <cell r="A386" t="str">
            <v>CD14015</v>
          </cell>
        </row>
        <row r="387">
          <cell r="A387" t="str">
            <v>CD14016</v>
          </cell>
        </row>
        <row r="388">
          <cell r="A388" t="str">
            <v>CD14017</v>
          </cell>
        </row>
        <row r="389">
          <cell r="A389" t="str">
            <v>CD14018</v>
          </cell>
        </row>
        <row r="390">
          <cell r="A390" t="str">
            <v>CD14019</v>
          </cell>
        </row>
        <row r="391">
          <cell r="A391" t="str">
            <v>CD14020</v>
          </cell>
        </row>
        <row r="392">
          <cell r="A392" t="str">
            <v>CD14021</v>
          </cell>
        </row>
        <row r="393">
          <cell r="A393" t="str">
            <v>CD14022</v>
          </cell>
        </row>
        <row r="394">
          <cell r="A394" t="str">
            <v>CD14023</v>
          </cell>
        </row>
        <row r="395">
          <cell r="A395" t="str">
            <v>CD14024</v>
          </cell>
        </row>
        <row r="396">
          <cell r="A396" t="str">
            <v>CD14025</v>
          </cell>
        </row>
        <row r="397">
          <cell r="A397" t="str">
            <v>CD14026</v>
          </cell>
        </row>
        <row r="398">
          <cell r="A398" t="str">
            <v>CD14027</v>
          </cell>
        </row>
        <row r="399">
          <cell r="A399" t="str">
            <v>CD14028</v>
          </cell>
        </row>
        <row r="400">
          <cell r="A400" t="str">
            <v>CD14029</v>
          </cell>
        </row>
        <row r="401">
          <cell r="A401" t="str">
            <v>CD14030</v>
          </cell>
        </row>
        <row r="402">
          <cell r="A402" t="str">
            <v>CD14031</v>
          </cell>
        </row>
        <row r="403">
          <cell r="A403" t="str">
            <v>CD14032</v>
          </cell>
        </row>
        <row r="404">
          <cell r="A404" t="str">
            <v>CD14033</v>
          </cell>
        </row>
        <row r="405">
          <cell r="A405" t="str">
            <v>CD14034</v>
          </cell>
        </row>
        <row r="406">
          <cell r="A406" t="str">
            <v>CD14035</v>
          </cell>
        </row>
        <row r="407">
          <cell r="A407" t="str">
            <v>CD14036</v>
          </cell>
        </row>
        <row r="408">
          <cell r="A408" t="str">
            <v>CD14037</v>
          </cell>
        </row>
        <row r="409">
          <cell r="A409" t="str">
            <v>CD14038</v>
          </cell>
        </row>
        <row r="410">
          <cell r="A410" t="str">
            <v>CD14039</v>
          </cell>
        </row>
        <row r="411">
          <cell r="A411" t="str">
            <v>CD14040</v>
          </cell>
        </row>
        <row r="412">
          <cell r="A412" t="str">
            <v>CD14041</v>
          </cell>
        </row>
        <row r="413">
          <cell r="A413" t="str">
            <v>CD14042</v>
          </cell>
        </row>
        <row r="414">
          <cell r="A414" t="str">
            <v>CD14043</v>
          </cell>
        </row>
        <row r="415">
          <cell r="A415" t="str">
            <v>CD14044</v>
          </cell>
        </row>
        <row r="416">
          <cell r="A416" t="str">
            <v>CD14045</v>
          </cell>
        </row>
        <row r="417">
          <cell r="A417" t="str">
            <v>CD14046</v>
          </cell>
        </row>
        <row r="418">
          <cell r="A418" t="str">
            <v>CD14047</v>
          </cell>
        </row>
        <row r="419">
          <cell r="A419" t="str">
            <v>CD14048</v>
          </cell>
        </row>
        <row r="420">
          <cell r="A420" t="str">
            <v>CD14049</v>
          </cell>
        </row>
        <row r="421">
          <cell r="A421" t="str">
            <v>CD14050</v>
          </cell>
        </row>
        <row r="422">
          <cell r="A422" t="str">
            <v>CD14051</v>
          </cell>
        </row>
        <row r="423">
          <cell r="A423" t="str">
            <v>CD14052</v>
          </cell>
        </row>
        <row r="424">
          <cell r="A424" t="str">
            <v>CD14053</v>
          </cell>
        </row>
        <row r="425">
          <cell r="A425" t="str">
            <v>CD14054</v>
          </cell>
        </row>
        <row r="426">
          <cell r="A426" t="str">
            <v>CD14055</v>
          </cell>
        </row>
        <row r="427">
          <cell r="A427" t="str">
            <v>CD14056</v>
          </cell>
        </row>
        <row r="428">
          <cell r="A428" t="str">
            <v>CD14057</v>
          </cell>
        </row>
        <row r="429">
          <cell r="A429" t="str">
            <v>CD14058</v>
          </cell>
        </row>
        <row r="430">
          <cell r="A430" t="str">
            <v>CD14059</v>
          </cell>
        </row>
        <row r="431">
          <cell r="A431" t="str">
            <v>CD14060</v>
          </cell>
        </row>
        <row r="432">
          <cell r="A432" t="str">
            <v>CD14061</v>
          </cell>
        </row>
        <row r="433">
          <cell r="A433" t="str">
            <v>CD14062</v>
          </cell>
        </row>
        <row r="434">
          <cell r="A434" t="str">
            <v>CD14063</v>
          </cell>
        </row>
        <row r="435">
          <cell r="A435" t="str">
            <v>CD14064</v>
          </cell>
        </row>
        <row r="436">
          <cell r="A436" t="str">
            <v>CD15001</v>
          </cell>
        </row>
        <row r="437">
          <cell r="A437" t="str">
            <v>CD15002</v>
          </cell>
        </row>
        <row r="438">
          <cell r="A438" t="str">
            <v>CD15003</v>
          </cell>
        </row>
        <row r="439">
          <cell r="A439" t="str">
            <v>CD15004</v>
          </cell>
        </row>
        <row r="440">
          <cell r="A440" t="str">
            <v>CD15005</v>
          </cell>
        </row>
        <row r="441">
          <cell r="A441" t="str">
            <v>CD15006</v>
          </cell>
        </row>
        <row r="442">
          <cell r="A442" t="str">
            <v>CD15007</v>
          </cell>
        </row>
        <row r="443">
          <cell r="A443" t="str">
            <v>CD15008</v>
          </cell>
        </row>
        <row r="444">
          <cell r="A444" t="str">
            <v>CD15009</v>
          </cell>
        </row>
        <row r="445">
          <cell r="A445" t="str">
            <v>CD15010</v>
          </cell>
        </row>
        <row r="446">
          <cell r="A446" t="str">
            <v>CD15011</v>
          </cell>
        </row>
        <row r="447">
          <cell r="A447" t="str">
            <v>CD15012</v>
          </cell>
        </row>
        <row r="448">
          <cell r="A448" t="str">
            <v>CD15013</v>
          </cell>
        </row>
        <row r="449">
          <cell r="A449" t="str">
            <v>CD15014</v>
          </cell>
        </row>
        <row r="450">
          <cell r="A450" t="str">
            <v>CD15015</v>
          </cell>
        </row>
        <row r="451">
          <cell r="A451" t="str">
            <v>CD15016</v>
          </cell>
        </row>
        <row r="452">
          <cell r="A452" t="str">
            <v>CD15017</v>
          </cell>
        </row>
        <row r="453">
          <cell r="A453" t="str">
            <v>CD15018</v>
          </cell>
        </row>
        <row r="454">
          <cell r="A454" t="str">
            <v>CD15019</v>
          </cell>
        </row>
        <row r="455">
          <cell r="A455" t="str">
            <v>CD15020</v>
          </cell>
        </row>
        <row r="456">
          <cell r="A456" t="str">
            <v>CD15021</v>
          </cell>
        </row>
        <row r="457">
          <cell r="A457" t="str">
            <v>CD15022</v>
          </cell>
        </row>
        <row r="458">
          <cell r="A458" t="str">
            <v>CD15023</v>
          </cell>
        </row>
        <row r="459">
          <cell r="A459" t="str">
            <v>CD15024</v>
          </cell>
        </row>
        <row r="460">
          <cell r="A460" t="str">
            <v>CD15025</v>
          </cell>
        </row>
        <row r="461">
          <cell r="A461" t="str">
            <v>CD15026</v>
          </cell>
        </row>
        <row r="462">
          <cell r="A462" t="str">
            <v>CD15027</v>
          </cell>
        </row>
        <row r="463">
          <cell r="A463" t="str">
            <v>CD15028</v>
          </cell>
        </row>
        <row r="464">
          <cell r="A464" t="str">
            <v>CD15029</v>
          </cell>
        </row>
        <row r="465">
          <cell r="A465" t="str">
            <v>CD15030</v>
          </cell>
        </row>
        <row r="466">
          <cell r="A466" t="str">
            <v>CD15031</v>
          </cell>
        </row>
        <row r="467">
          <cell r="A467" t="str">
            <v>CD15032</v>
          </cell>
        </row>
        <row r="468">
          <cell r="A468" t="str">
            <v>CD15033</v>
          </cell>
        </row>
        <row r="469">
          <cell r="A469" t="str">
            <v>CD15034</v>
          </cell>
        </row>
        <row r="470">
          <cell r="A470" t="str">
            <v>CD15035</v>
          </cell>
        </row>
        <row r="471">
          <cell r="A471" t="str">
            <v>CD15036</v>
          </cell>
        </row>
        <row r="472">
          <cell r="A472" t="str">
            <v>CD15037</v>
          </cell>
        </row>
        <row r="473">
          <cell r="A473" t="str">
            <v>CD15038</v>
          </cell>
        </row>
        <row r="474">
          <cell r="A474" t="str">
            <v>CD15039</v>
          </cell>
        </row>
        <row r="475">
          <cell r="A475" t="str">
            <v>CD15040</v>
          </cell>
        </row>
        <row r="476">
          <cell r="A476" t="str">
            <v>CD15041</v>
          </cell>
        </row>
        <row r="477">
          <cell r="A477" t="str">
            <v>CD15042</v>
          </cell>
        </row>
        <row r="478">
          <cell r="A478" t="str">
            <v>CD15043</v>
          </cell>
        </row>
        <row r="479">
          <cell r="A479" t="str">
            <v>CD15044</v>
          </cell>
        </row>
        <row r="480">
          <cell r="A480" t="str">
            <v>CD15045</v>
          </cell>
        </row>
        <row r="481">
          <cell r="A481" t="str">
            <v>CD15046</v>
          </cell>
        </row>
        <row r="482">
          <cell r="A482" t="str">
            <v>CD15047</v>
          </cell>
        </row>
        <row r="483">
          <cell r="A483" t="str">
            <v>CD15048</v>
          </cell>
        </row>
        <row r="484">
          <cell r="A484" t="str">
            <v>CD15049</v>
          </cell>
        </row>
        <row r="485">
          <cell r="A485" t="str">
            <v>CD15050</v>
          </cell>
        </row>
        <row r="486">
          <cell r="A486" t="str">
            <v>CD15051</v>
          </cell>
        </row>
        <row r="487">
          <cell r="A487" t="str">
            <v>CD15052</v>
          </cell>
        </row>
        <row r="488">
          <cell r="A488" t="str">
            <v>CD15053</v>
          </cell>
        </row>
        <row r="489">
          <cell r="A489" t="str">
            <v>CD15054</v>
          </cell>
        </row>
        <row r="490">
          <cell r="A490" t="str">
            <v>CD15055</v>
          </cell>
        </row>
        <row r="491">
          <cell r="A491" t="str">
            <v>CD15056</v>
          </cell>
        </row>
        <row r="492">
          <cell r="A492" t="str">
            <v>CD15057</v>
          </cell>
        </row>
        <row r="493">
          <cell r="A493" t="str">
            <v>CD15058</v>
          </cell>
        </row>
        <row r="494">
          <cell r="A494" t="str">
            <v>CD15059</v>
          </cell>
        </row>
        <row r="495">
          <cell r="A495" t="str">
            <v>CD15060</v>
          </cell>
        </row>
        <row r="496">
          <cell r="A496" t="str">
            <v>CD15061</v>
          </cell>
        </row>
        <row r="497">
          <cell r="A497" t="str">
            <v>CD15062</v>
          </cell>
        </row>
        <row r="498">
          <cell r="A498" t="str">
            <v>CD15063</v>
          </cell>
        </row>
        <row r="499">
          <cell r="A499" t="str">
            <v>CD15064</v>
          </cell>
        </row>
        <row r="500">
          <cell r="A500" t="str">
            <v>CD16001</v>
          </cell>
        </row>
        <row r="501">
          <cell r="A501" t="str">
            <v>CD16002</v>
          </cell>
        </row>
        <row r="502">
          <cell r="A502" t="str">
            <v>CD16003</v>
          </cell>
        </row>
        <row r="503">
          <cell r="A503" t="str">
            <v>CD16004</v>
          </cell>
        </row>
        <row r="504">
          <cell r="A504" t="str">
            <v>CD16005</v>
          </cell>
        </row>
        <row r="505">
          <cell r="A505" t="str">
            <v>CD16006</v>
          </cell>
        </row>
        <row r="506">
          <cell r="A506" t="str">
            <v>CD16007</v>
          </cell>
        </row>
        <row r="507">
          <cell r="A507" t="str">
            <v>CD16008</v>
          </cell>
        </row>
        <row r="508">
          <cell r="A508" t="str">
            <v>CD16009</v>
          </cell>
        </row>
        <row r="509">
          <cell r="A509" t="str">
            <v>CD16010</v>
          </cell>
        </row>
        <row r="510">
          <cell r="A510" t="str">
            <v>CD16011</v>
          </cell>
        </row>
        <row r="511">
          <cell r="A511" t="str">
            <v>CD16012</v>
          </cell>
        </row>
        <row r="512">
          <cell r="A512" t="str">
            <v>CD16013</v>
          </cell>
        </row>
        <row r="513">
          <cell r="A513" t="str">
            <v>CD16014</v>
          </cell>
        </row>
        <row r="514">
          <cell r="A514" t="str">
            <v>CD16015</v>
          </cell>
        </row>
        <row r="515">
          <cell r="A515" t="str">
            <v>CD16016</v>
          </cell>
        </row>
        <row r="516">
          <cell r="A516" t="str">
            <v>CD16017</v>
          </cell>
        </row>
        <row r="517">
          <cell r="A517" t="str">
            <v>CD16018</v>
          </cell>
        </row>
        <row r="518">
          <cell r="A518" t="str">
            <v>CD16019</v>
          </cell>
        </row>
        <row r="519">
          <cell r="A519" t="str">
            <v>CD16020</v>
          </cell>
        </row>
        <row r="520">
          <cell r="A520" t="str">
            <v>CD16021</v>
          </cell>
        </row>
        <row r="521">
          <cell r="A521" t="str">
            <v>CD16022</v>
          </cell>
        </row>
        <row r="522">
          <cell r="A522" t="str">
            <v>CD16023</v>
          </cell>
        </row>
        <row r="523">
          <cell r="A523" t="str">
            <v>CD16024</v>
          </cell>
        </row>
        <row r="524">
          <cell r="A524" t="str">
            <v>CD16025</v>
          </cell>
        </row>
        <row r="525">
          <cell r="A525" t="str">
            <v>CD16026</v>
          </cell>
        </row>
        <row r="526">
          <cell r="A526" t="str">
            <v>CD16027</v>
          </cell>
        </row>
        <row r="527">
          <cell r="A527" t="str">
            <v>CD16028</v>
          </cell>
        </row>
        <row r="528">
          <cell r="A528" t="str">
            <v>CD16029</v>
          </cell>
        </row>
        <row r="529">
          <cell r="A529" t="str">
            <v>CD16030</v>
          </cell>
        </row>
        <row r="530">
          <cell r="A530" t="str">
            <v>CD16031</v>
          </cell>
        </row>
        <row r="531">
          <cell r="A531" t="str">
            <v>CD16032</v>
          </cell>
        </row>
        <row r="532">
          <cell r="A532" t="str">
            <v>CD16033</v>
          </cell>
        </row>
        <row r="533">
          <cell r="A533" t="str">
            <v>CD16034</v>
          </cell>
        </row>
        <row r="534">
          <cell r="A534" t="str">
            <v>CD16035</v>
          </cell>
        </row>
        <row r="535">
          <cell r="A535" t="str">
            <v>CD16036</v>
          </cell>
        </row>
        <row r="536">
          <cell r="A536" t="str">
            <v>CD16037</v>
          </cell>
        </row>
        <row r="537">
          <cell r="A537" t="str">
            <v>CD16038</v>
          </cell>
        </row>
        <row r="538">
          <cell r="A538" t="str">
            <v>CD16039</v>
          </cell>
        </row>
        <row r="539">
          <cell r="A539" t="str">
            <v>CD16040</v>
          </cell>
        </row>
        <row r="540">
          <cell r="A540" t="str">
            <v>CD16041</v>
          </cell>
        </row>
        <row r="541">
          <cell r="A541" t="str">
            <v>CD16042</v>
          </cell>
        </row>
        <row r="542">
          <cell r="A542" t="str">
            <v>CD16043</v>
          </cell>
        </row>
        <row r="543">
          <cell r="A543" t="str">
            <v>CD16044</v>
          </cell>
        </row>
        <row r="544">
          <cell r="A544" t="str">
            <v>CD16045</v>
          </cell>
        </row>
        <row r="545">
          <cell r="A545" t="str">
            <v>CD16046</v>
          </cell>
        </row>
        <row r="546">
          <cell r="A546" t="str">
            <v>CD16047</v>
          </cell>
        </row>
        <row r="547">
          <cell r="A547" t="str">
            <v>CD16048</v>
          </cell>
        </row>
        <row r="548">
          <cell r="A548" t="str">
            <v>CD16049</v>
          </cell>
        </row>
        <row r="549">
          <cell r="A549" t="str">
            <v>CD16050</v>
          </cell>
        </row>
        <row r="550">
          <cell r="A550" t="str">
            <v>CD16051</v>
          </cell>
        </row>
        <row r="551">
          <cell r="A551" t="str">
            <v>CD16052</v>
          </cell>
        </row>
        <row r="552">
          <cell r="A552" t="str">
            <v>CD16053</v>
          </cell>
        </row>
        <row r="553">
          <cell r="A553" t="str">
            <v>CD16054</v>
          </cell>
        </row>
        <row r="554">
          <cell r="A554" t="str">
            <v>CD16055</v>
          </cell>
        </row>
        <row r="555">
          <cell r="A555" t="str">
            <v>CD16056</v>
          </cell>
        </row>
        <row r="556">
          <cell r="A556" t="str">
            <v>CD16057</v>
          </cell>
        </row>
        <row r="557">
          <cell r="A557" t="str">
            <v>CD16058</v>
          </cell>
        </row>
        <row r="558">
          <cell r="A558" t="str">
            <v>CD16059</v>
          </cell>
        </row>
        <row r="559">
          <cell r="A559" t="str">
            <v>CD16060</v>
          </cell>
        </row>
        <row r="560">
          <cell r="A560" t="str">
            <v>CD16061</v>
          </cell>
        </row>
        <row r="561">
          <cell r="A561" t="str">
            <v>CD16062</v>
          </cell>
        </row>
        <row r="562">
          <cell r="A562" t="str">
            <v>CD16063</v>
          </cell>
        </row>
        <row r="563">
          <cell r="A563" t="str">
            <v>CD16064</v>
          </cell>
        </row>
        <row r="564">
          <cell r="A564" t="str">
            <v>CD17001</v>
          </cell>
        </row>
        <row r="565">
          <cell r="A565" t="str">
            <v>CD17002</v>
          </cell>
        </row>
        <row r="566">
          <cell r="A566" t="str">
            <v>CD17003</v>
          </cell>
        </row>
        <row r="567">
          <cell r="A567" t="str">
            <v>CD17004</v>
          </cell>
        </row>
        <row r="568">
          <cell r="A568" t="str">
            <v>CD17005</v>
          </cell>
        </row>
        <row r="569">
          <cell r="A569" t="str">
            <v>CD17006</v>
          </cell>
        </row>
        <row r="570">
          <cell r="A570" t="str">
            <v>CD17007</v>
          </cell>
        </row>
        <row r="571">
          <cell r="A571" t="str">
            <v>CD17008</v>
          </cell>
        </row>
        <row r="572">
          <cell r="A572" t="str">
            <v>CD17009</v>
          </cell>
        </row>
        <row r="573">
          <cell r="A573" t="str">
            <v>CD17010</v>
          </cell>
        </row>
        <row r="574">
          <cell r="A574" t="str">
            <v>CD17011</v>
          </cell>
        </row>
        <row r="575">
          <cell r="A575" t="str">
            <v>CD17012</v>
          </cell>
        </row>
        <row r="576">
          <cell r="A576" t="str">
            <v>CD17013</v>
          </cell>
        </row>
        <row r="577">
          <cell r="A577" t="str">
            <v>CD17014</v>
          </cell>
        </row>
        <row r="578">
          <cell r="A578" t="str">
            <v>CD17015</v>
          </cell>
        </row>
        <row r="579">
          <cell r="A579" t="str">
            <v>CD17016</v>
          </cell>
        </row>
        <row r="580">
          <cell r="A580" t="str">
            <v>CD17017</v>
          </cell>
        </row>
        <row r="581">
          <cell r="A581" t="str">
            <v>CD17018</v>
          </cell>
        </row>
        <row r="582">
          <cell r="A582" t="str">
            <v>CD17019</v>
          </cell>
        </row>
        <row r="583">
          <cell r="A583" t="str">
            <v>CD17020</v>
          </cell>
        </row>
        <row r="584">
          <cell r="A584" t="str">
            <v>CD17021</v>
          </cell>
        </row>
        <row r="585">
          <cell r="A585" t="str">
            <v>CD17022</v>
          </cell>
        </row>
        <row r="586">
          <cell r="A586" t="str">
            <v>CD17023</v>
          </cell>
        </row>
        <row r="587">
          <cell r="A587" t="str">
            <v>CD17024</v>
          </cell>
        </row>
        <row r="588">
          <cell r="A588" t="str">
            <v>CD17025</v>
          </cell>
        </row>
        <row r="589">
          <cell r="A589" t="str">
            <v>CD17026</v>
          </cell>
        </row>
        <row r="590">
          <cell r="A590" t="str">
            <v>CD17027</v>
          </cell>
        </row>
        <row r="591">
          <cell r="A591" t="str">
            <v>CD17028</v>
          </cell>
        </row>
        <row r="592">
          <cell r="A592" t="str">
            <v>CD17029</v>
          </cell>
        </row>
        <row r="593">
          <cell r="A593" t="str">
            <v>CD17030</v>
          </cell>
        </row>
        <row r="594">
          <cell r="A594" t="str">
            <v>CD17031</v>
          </cell>
        </row>
        <row r="595">
          <cell r="A595" t="str">
            <v>CD17032</v>
          </cell>
        </row>
        <row r="596">
          <cell r="A596" t="str">
            <v>CD17033</v>
          </cell>
        </row>
        <row r="597">
          <cell r="A597" t="str">
            <v>CD17034</v>
          </cell>
        </row>
        <row r="598">
          <cell r="A598" t="str">
            <v>CD17035</v>
          </cell>
        </row>
        <row r="599">
          <cell r="A599" t="str">
            <v>CD17036</v>
          </cell>
        </row>
        <row r="600">
          <cell r="A600" t="str">
            <v>CD17037</v>
          </cell>
        </row>
        <row r="601">
          <cell r="A601" t="str">
            <v>CD17038</v>
          </cell>
        </row>
        <row r="602">
          <cell r="A602" t="str">
            <v>CD17039</v>
          </cell>
        </row>
        <row r="603">
          <cell r="A603" t="str">
            <v>CD17040</v>
          </cell>
        </row>
        <row r="604">
          <cell r="A604" t="str">
            <v>CD17041</v>
          </cell>
        </row>
        <row r="605">
          <cell r="A605" t="str">
            <v>CD17042</v>
          </cell>
        </row>
        <row r="606">
          <cell r="A606" t="str">
            <v>CD17043</v>
          </cell>
        </row>
        <row r="607">
          <cell r="A607" t="str">
            <v>CD17044</v>
          </cell>
        </row>
        <row r="608">
          <cell r="A608" t="str">
            <v>CD17045</v>
          </cell>
        </row>
        <row r="609">
          <cell r="A609" t="str">
            <v>CD17046</v>
          </cell>
        </row>
        <row r="610">
          <cell r="A610" t="str">
            <v>CD17047</v>
          </cell>
        </row>
        <row r="611">
          <cell r="A611" t="str">
            <v>CD17048</v>
          </cell>
        </row>
        <row r="612">
          <cell r="A612" t="str">
            <v>CD17049</v>
          </cell>
        </row>
        <row r="613">
          <cell r="A613" t="str">
            <v>CD17050</v>
          </cell>
        </row>
        <row r="614">
          <cell r="A614" t="str">
            <v>CD17051</v>
          </cell>
        </row>
        <row r="615">
          <cell r="A615" t="str">
            <v>CD17052</v>
          </cell>
        </row>
        <row r="616">
          <cell r="A616" t="str">
            <v>CD17053</v>
          </cell>
        </row>
        <row r="617">
          <cell r="A617" t="str">
            <v>CD17054</v>
          </cell>
        </row>
        <row r="618">
          <cell r="A618" t="str">
            <v>CD17055</v>
          </cell>
        </row>
        <row r="619">
          <cell r="A619" t="str">
            <v>CD17056</v>
          </cell>
        </row>
        <row r="620">
          <cell r="A620" t="str">
            <v>CD17057</v>
          </cell>
        </row>
        <row r="621">
          <cell r="A621" t="str">
            <v>CD17058</v>
          </cell>
        </row>
        <row r="622">
          <cell r="A622" t="str">
            <v>CD17059</v>
          </cell>
        </row>
        <row r="623">
          <cell r="A623" t="str">
            <v>CD17060</v>
          </cell>
        </row>
        <row r="624">
          <cell r="A624" t="str">
            <v>CD17061</v>
          </cell>
        </row>
        <row r="625">
          <cell r="A625" t="str">
            <v>CD17062</v>
          </cell>
        </row>
        <row r="626">
          <cell r="A626" t="str">
            <v>CD17063</v>
          </cell>
        </row>
        <row r="627">
          <cell r="A627" t="str">
            <v>CD17064</v>
          </cell>
        </row>
        <row r="628">
          <cell r="A628" t="str">
            <v>CD18001</v>
          </cell>
        </row>
        <row r="629">
          <cell r="A629" t="str">
            <v>CD18002</v>
          </cell>
        </row>
        <row r="630">
          <cell r="A630" t="str">
            <v>CD18003</v>
          </cell>
        </row>
        <row r="631">
          <cell r="A631" t="str">
            <v>CD18004</v>
          </cell>
        </row>
        <row r="632">
          <cell r="A632" t="str">
            <v>CD18005</v>
          </cell>
        </row>
        <row r="633">
          <cell r="A633" t="str">
            <v>CD18006</v>
          </cell>
        </row>
        <row r="634">
          <cell r="A634" t="str">
            <v>CD18007</v>
          </cell>
        </row>
        <row r="635">
          <cell r="A635" t="str">
            <v>CD18008</v>
          </cell>
        </row>
        <row r="636">
          <cell r="A636" t="str">
            <v>CD18009</v>
          </cell>
        </row>
        <row r="637">
          <cell r="A637" t="str">
            <v>CD18010</v>
          </cell>
        </row>
        <row r="638">
          <cell r="A638" t="str">
            <v>CD18011</v>
          </cell>
        </row>
        <row r="639">
          <cell r="A639" t="str">
            <v>CD18012</v>
          </cell>
        </row>
        <row r="640">
          <cell r="A640" t="str">
            <v>CD18013</v>
          </cell>
        </row>
        <row r="641">
          <cell r="A641" t="str">
            <v>CD18014</v>
          </cell>
        </row>
        <row r="642">
          <cell r="A642" t="str">
            <v>CD18015</v>
          </cell>
        </row>
        <row r="643">
          <cell r="A643" t="str">
            <v>CD18016</v>
          </cell>
        </row>
        <row r="644">
          <cell r="A644" t="str">
            <v>CD18017</v>
          </cell>
        </row>
        <row r="645">
          <cell r="A645" t="str">
            <v>CD18018</v>
          </cell>
        </row>
        <row r="646">
          <cell r="A646" t="str">
            <v>CD18019</v>
          </cell>
        </row>
        <row r="647">
          <cell r="A647" t="str">
            <v>CD18020</v>
          </cell>
        </row>
        <row r="648">
          <cell r="A648" t="str">
            <v>CD18021</v>
          </cell>
        </row>
        <row r="649">
          <cell r="A649" t="str">
            <v>CD18022</v>
          </cell>
        </row>
        <row r="650">
          <cell r="A650" t="str">
            <v>CD18023</v>
          </cell>
        </row>
        <row r="651">
          <cell r="A651" t="str">
            <v>CD18024</v>
          </cell>
        </row>
        <row r="652">
          <cell r="A652" t="str">
            <v>CD18025</v>
          </cell>
        </row>
        <row r="653">
          <cell r="A653" t="str">
            <v>CD18026</v>
          </cell>
        </row>
        <row r="654">
          <cell r="A654" t="str">
            <v>CD18027</v>
          </cell>
        </row>
        <row r="655">
          <cell r="A655" t="str">
            <v>CD18028</v>
          </cell>
        </row>
        <row r="656">
          <cell r="A656" t="str">
            <v>CD18029</v>
          </cell>
        </row>
        <row r="657">
          <cell r="A657" t="str">
            <v>CD18030</v>
          </cell>
        </row>
        <row r="658">
          <cell r="A658" t="str">
            <v>CD18031</v>
          </cell>
        </row>
        <row r="659">
          <cell r="A659" t="str">
            <v>CD18032</v>
          </cell>
        </row>
        <row r="660">
          <cell r="A660" t="str">
            <v>CD18033</v>
          </cell>
        </row>
        <row r="661">
          <cell r="A661" t="str">
            <v>CD18034</v>
          </cell>
        </row>
        <row r="662">
          <cell r="A662" t="str">
            <v>CD18035</v>
          </cell>
        </row>
        <row r="663">
          <cell r="A663" t="str">
            <v>CD18036</v>
          </cell>
        </row>
        <row r="664">
          <cell r="A664" t="str">
            <v>CD18037</v>
          </cell>
        </row>
        <row r="665">
          <cell r="A665" t="str">
            <v>CD18038</v>
          </cell>
        </row>
        <row r="666">
          <cell r="A666" t="str">
            <v>CD18039</v>
          </cell>
        </row>
        <row r="667">
          <cell r="A667" t="str">
            <v>CD18040</v>
          </cell>
        </row>
        <row r="668">
          <cell r="A668" t="str">
            <v>CD18041</v>
          </cell>
        </row>
        <row r="669">
          <cell r="A669" t="str">
            <v>CD18042</v>
          </cell>
        </row>
        <row r="670">
          <cell r="A670" t="str">
            <v>CD18043</v>
          </cell>
        </row>
        <row r="671">
          <cell r="A671" t="str">
            <v>CD18044</v>
          </cell>
        </row>
        <row r="672">
          <cell r="A672" t="str">
            <v>CD18045</v>
          </cell>
        </row>
        <row r="673">
          <cell r="A673" t="str">
            <v>CD18046</v>
          </cell>
        </row>
        <row r="674">
          <cell r="A674" t="str">
            <v>CD18047</v>
          </cell>
        </row>
        <row r="675">
          <cell r="A675" t="str">
            <v>CD18048</v>
          </cell>
        </row>
        <row r="676">
          <cell r="A676" t="str">
            <v>CD18049</v>
          </cell>
        </row>
        <row r="677">
          <cell r="A677" t="str">
            <v>CD18050</v>
          </cell>
        </row>
        <row r="678">
          <cell r="A678" t="str">
            <v>CD18051</v>
          </cell>
        </row>
        <row r="679">
          <cell r="A679" t="str">
            <v>CD18052</v>
          </cell>
        </row>
        <row r="680">
          <cell r="A680" t="str">
            <v>CD18053</v>
          </cell>
        </row>
        <row r="681">
          <cell r="A681" t="str">
            <v>CD18054</v>
          </cell>
        </row>
        <row r="682">
          <cell r="A682" t="str">
            <v>CD18055</v>
          </cell>
        </row>
        <row r="683">
          <cell r="A683" t="str">
            <v>CD18056</v>
          </cell>
        </row>
        <row r="684">
          <cell r="A684" t="str">
            <v>CD18057</v>
          </cell>
        </row>
        <row r="685">
          <cell r="A685" t="str">
            <v>CD18058</v>
          </cell>
        </row>
        <row r="686">
          <cell r="A686" t="str">
            <v>CD18059</v>
          </cell>
        </row>
        <row r="687">
          <cell r="A687" t="str">
            <v>CD18060</v>
          </cell>
        </row>
        <row r="688">
          <cell r="A688" t="str">
            <v>CD18061</v>
          </cell>
        </row>
        <row r="689">
          <cell r="A689" t="str">
            <v>CD18062</v>
          </cell>
        </row>
        <row r="690">
          <cell r="A690" t="str">
            <v>CD18063</v>
          </cell>
        </row>
        <row r="691">
          <cell r="A691" t="str">
            <v>CD18064</v>
          </cell>
        </row>
        <row r="692">
          <cell r="A692" t="str">
            <v>CD18065</v>
          </cell>
        </row>
        <row r="693">
          <cell r="A693" t="str">
            <v>CD18066</v>
          </cell>
        </row>
        <row r="694">
          <cell r="A694" t="str">
            <v>CD18067</v>
          </cell>
        </row>
        <row r="695">
          <cell r="A695" t="str">
            <v>CD18068</v>
          </cell>
        </row>
        <row r="696">
          <cell r="A696" t="str">
            <v>CD19001</v>
          </cell>
        </row>
        <row r="697">
          <cell r="A697" t="str">
            <v>CD19002</v>
          </cell>
        </row>
        <row r="698">
          <cell r="A698" t="str">
            <v>CD19003</v>
          </cell>
        </row>
        <row r="699">
          <cell r="A699" t="str">
            <v>CD19004</v>
          </cell>
        </row>
        <row r="700">
          <cell r="A700" t="str">
            <v>CD19005</v>
          </cell>
        </row>
        <row r="701">
          <cell r="A701" t="str">
            <v>CD19006</v>
          </cell>
        </row>
        <row r="702">
          <cell r="A702" t="str">
            <v>CD19007</v>
          </cell>
        </row>
        <row r="703">
          <cell r="A703" t="str">
            <v>CD19008</v>
          </cell>
        </row>
        <row r="704">
          <cell r="A704" t="str">
            <v>CD19009</v>
          </cell>
        </row>
        <row r="705">
          <cell r="A705" t="str">
            <v>CD19010</v>
          </cell>
        </row>
        <row r="706">
          <cell r="A706" t="str">
            <v>CD19011</v>
          </cell>
        </row>
        <row r="707">
          <cell r="A707" t="str">
            <v>CD19012</v>
          </cell>
        </row>
        <row r="708">
          <cell r="A708" t="str">
            <v>CD19013</v>
          </cell>
        </row>
        <row r="709">
          <cell r="A709" t="str">
            <v>CD19014</v>
          </cell>
        </row>
        <row r="710">
          <cell r="A710" t="str">
            <v>CD19015</v>
          </cell>
        </row>
        <row r="711">
          <cell r="A711" t="str">
            <v>CD19016</v>
          </cell>
        </row>
        <row r="712">
          <cell r="A712" t="str">
            <v>CD19017</v>
          </cell>
        </row>
        <row r="713">
          <cell r="A713" t="str">
            <v>CD19018</v>
          </cell>
        </row>
        <row r="714">
          <cell r="A714" t="str">
            <v>CD19019</v>
          </cell>
        </row>
        <row r="715">
          <cell r="A715" t="str">
            <v>CD19020</v>
          </cell>
        </row>
        <row r="716">
          <cell r="A716" t="str">
            <v>CD19021</v>
          </cell>
        </row>
        <row r="717">
          <cell r="A717" t="str">
            <v>CD19022</v>
          </cell>
        </row>
        <row r="718">
          <cell r="A718" t="str">
            <v>CD19023</v>
          </cell>
        </row>
        <row r="719">
          <cell r="A719" t="str">
            <v>CD19024</v>
          </cell>
        </row>
        <row r="720">
          <cell r="A720" t="str">
            <v>CD19025</v>
          </cell>
        </row>
        <row r="721">
          <cell r="A721" t="str">
            <v>CD19026</v>
          </cell>
        </row>
        <row r="722">
          <cell r="A722" t="str">
            <v>CD19027</v>
          </cell>
        </row>
        <row r="723">
          <cell r="A723" t="str">
            <v>CD19028</v>
          </cell>
        </row>
        <row r="724">
          <cell r="A724" t="str">
            <v>CD19029</v>
          </cell>
        </row>
        <row r="725">
          <cell r="A725" t="str">
            <v>CD19030</v>
          </cell>
        </row>
        <row r="726">
          <cell r="A726" t="str">
            <v>CD19031</v>
          </cell>
        </row>
        <row r="727">
          <cell r="A727" t="str">
            <v>CD19032</v>
          </cell>
        </row>
        <row r="728">
          <cell r="A728" t="str">
            <v>CD19033</v>
          </cell>
        </row>
        <row r="729">
          <cell r="A729" t="str">
            <v>CD19034</v>
          </cell>
        </row>
        <row r="730">
          <cell r="A730" t="str">
            <v>CD19035</v>
          </cell>
        </row>
        <row r="731">
          <cell r="A731" t="str">
            <v>CD19036</v>
          </cell>
        </row>
        <row r="732">
          <cell r="A732" t="str">
            <v>CD19037</v>
          </cell>
        </row>
        <row r="733">
          <cell r="A733" t="str">
            <v>CD19038</v>
          </cell>
        </row>
        <row r="734">
          <cell r="A734" t="str">
            <v>CD19039</v>
          </cell>
        </row>
        <row r="735">
          <cell r="A735" t="str">
            <v>CD19040</v>
          </cell>
        </row>
        <row r="736">
          <cell r="A736" t="str">
            <v>CD19041</v>
          </cell>
        </row>
        <row r="737">
          <cell r="A737" t="str">
            <v>CD19042</v>
          </cell>
        </row>
        <row r="738">
          <cell r="A738" t="str">
            <v>CD19043</v>
          </cell>
        </row>
        <row r="739">
          <cell r="A739" t="str">
            <v>CD19044</v>
          </cell>
        </row>
        <row r="740">
          <cell r="A740" t="str">
            <v>CD19045</v>
          </cell>
        </row>
        <row r="741">
          <cell r="A741" t="str">
            <v>CD19046</v>
          </cell>
        </row>
        <row r="742">
          <cell r="A742" t="str">
            <v>CD19047</v>
          </cell>
        </row>
        <row r="743">
          <cell r="A743" t="str">
            <v>CD19048</v>
          </cell>
        </row>
        <row r="744">
          <cell r="A744" t="str">
            <v>CD19049</v>
          </cell>
        </row>
        <row r="745">
          <cell r="A745" t="str">
            <v>CD19050</v>
          </cell>
        </row>
        <row r="746">
          <cell r="A746" t="str">
            <v>CD19051</v>
          </cell>
        </row>
        <row r="747">
          <cell r="A747" t="str">
            <v>CD19052</v>
          </cell>
        </row>
        <row r="748">
          <cell r="A748" t="str">
            <v>CD19053</v>
          </cell>
        </row>
        <row r="749">
          <cell r="A749" t="str">
            <v>CD19054</v>
          </cell>
        </row>
        <row r="750">
          <cell r="A750" t="str">
            <v>CD19055</v>
          </cell>
        </row>
        <row r="751">
          <cell r="A751" t="str">
            <v>CD19056</v>
          </cell>
        </row>
        <row r="752">
          <cell r="A752" t="str">
            <v>CD19057</v>
          </cell>
        </row>
        <row r="753">
          <cell r="A753" t="str">
            <v>CD19058</v>
          </cell>
        </row>
        <row r="754">
          <cell r="A754" t="str">
            <v>CD19059</v>
          </cell>
        </row>
        <row r="755">
          <cell r="A755" t="str">
            <v>CD19060</v>
          </cell>
        </row>
        <row r="756">
          <cell r="A756" t="str">
            <v>CD19061</v>
          </cell>
        </row>
        <row r="757">
          <cell r="A757" t="str">
            <v>CD19062</v>
          </cell>
        </row>
        <row r="758">
          <cell r="A758" t="str">
            <v>CD19063</v>
          </cell>
        </row>
        <row r="759">
          <cell r="A759" t="str">
            <v>CD19064</v>
          </cell>
        </row>
        <row r="760">
          <cell r="A760" t="str">
            <v>CD19065</v>
          </cell>
        </row>
        <row r="761">
          <cell r="A761" t="str">
            <v>CD19066</v>
          </cell>
        </row>
        <row r="762">
          <cell r="A762" t="str">
            <v>CD19067</v>
          </cell>
        </row>
        <row r="763">
          <cell r="A763" t="str">
            <v>CD19068</v>
          </cell>
        </row>
        <row r="764">
          <cell r="A764" t="str">
            <v>CD20001</v>
          </cell>
        </row>
        <row r="765">
          <cell r="A765" t="str">
            <v>CD20002</v>
          </cell>
        </row>
        <row r="766">
          <cell r="A766" t="str">
            <v>CD20003</v>
          </cell>
        </row>
        <row r="767">
          <cell r="A767" t="str">
            <v>CD20004</v>
          </cell>
        </row>
        <row r="768">
          <cell r="A768" t="str">
            <v>CD20005</v>
          </cell>
        </row>
        <row r="769">
          <cell r="A769" t="str">
            <v>CD20006</v>
          </cell>
        </row>
        <row r="770">
          <cell r="A770" t="str">
            <v>CD20007</v>
          </cell>
        </row>
        <row r="771">
          <cell r="A771" t="str">
            <v>CD20008</v>
          </cell>
        </row>
        <row r="772">
          <cell r="A772" t="str">
            <v>CD20009</v>
          </cell>
        </row>
        <row r="773">
          <cell r="A773" t="str">
            <v>CD20010</v>
          </cell>
        </row>
        <row r="774">
          <cell r="A774" t="str">
            <v>CD20011</v>
          </cell>
        </row>
        <row r="775">
          <cell r="A775" t="str">
            <v>CD20012</v>
          </cell>
        </row>
        <row r="776">
          <cell r="A776" t="str">
            <v>CD20013</v>
          </cell>
        </row>
        <row r="777">
          <cell r="A777" t="str">
            <v>CD20014</v>
          </cell>
        </row>
        <row r="778">
          <cell r="A778" t="str">
            <v>CD20015</v>
          </cell>
        </row>
        <row r="779">
          <cell r="A779" t="str">
            <v>CD20016</v>
          </cell>
        </row>
        <row r="780">
          <cell r="A780" t="str">
            <v>CD20017</v>
          </cell>
        </row>
        <row r="781">
          <cell r="A781" t="str">
            <v>CD20018</v>
          </cell>
        </row>
        <row r="782">
          <cell r="A782" t="str">
            <v>CD20019</v>
          </cell>
        </row>
        <row r="783">
          <cell r="A783" t="str">
            <v>CD20020</v>
          </cell>
        </row>
        <row r="784">
          <cell r="A784" t="str">
            <v>CD20021</v>
          </cell>
        </row>
        <row r="785">
          <cell r="A785" t="str">
            <v>CD20022</v>
          </cell>
        </row>
        <row r="786">
          <cell r="A786" t="str">
            <v>CD20023</v>
          </cell>
        </row>
        <row r="787">
          <cell r="A787" t="str">
            <v>CD20024</v>
          </cell>
        </row>
        <row r="788">
          <cell r="A788" t="str">
            <v>CD20025</v>
          </cell>
        </row>
        <row r="789">
          <cell r="A789" t="str">
            <v>CD20026</v>
          </cell>
        </row>
        <row r="790">
          <cell r="A790" t="str">
            <v>CD20027</v>
          </cell>
        </row>
        <row r="791">
          <cell r="A791" t="str">
            <v>CD20028</v>
          </cell>
        </row>
        <row r="792">
          <cell r="A792" t="str">
            <v>CD20029</v>
          </cell>
        </row>
        <row r="793">
          <cell r="A793" t="str">
            <v>CD20030</v>
          </cell>
        </row>
        <row r="794">
          <cell r="A794" t="str">
            <v>CD20031</v>
          </cell>
        </row>
        <row r="795">
          <cell r="A795" t="str">
            <v>CD20032</v>
          </cell>
        </row>
        <row r="796">
          <cell r="A796" t="str">
            <v>CD20033</v>
          </cell>
        </row>
        <row r="797">
          <cell r="A797" t="str">
            <v>CD20034</v>
          </cell>
        </row>
        <row r="798">
          <cell r="A798" t="str">
            <v>CD20035</v>
          </cell>
        </row>
        <row r="799">
          <cell r="A799" t="str">
            <v>CD20036</v>
          </cell>
        </row>
        <row r="800">
          <cell r="A800" t="str">
            <v>CD20037</v>
          </cell>
        </row>
        <row r="801">
          <cell r="A801" t="str">
            <v>CD20038</v>
          </cell>
        </row>
        <row r="802">
          <cell r="A802" t="str">
            <v>CD20039</v>
          </cell>
        </row>
        <row r="803">
          <cell r="A803" t="str">
            <v>CD20040</v>
          </cell>
        </row>
        <row r="804">
          <cell r="A804" t="str">
            <v>CD20041</v>
          </cell>
        </row>
        <row r="805">
          <cell r="A805" t="str">
            <v>CD20042</v>
          </cell>
        </row>
        <row r="806">
          <cell r="A806" t="str">
            <v>CD20043</v>
          </cell>
        </row>
        <row r="807">
          <cell r="A807" t="str">
            <v>CD20044</v>
          </cell>
        </row>
        <row r="808">
          <cell r="A808" t="str">
            <v>CD20045</v>
          </cell>
        </row>
        <row r="809">
          <cell r="A809" t="str">
            <v>CD20046</v>
          </cell>
        </row>
        <row r="810">
          <cell r="A810" t="str">
            <v>CD20047</v>
          </cell>
        </row>
        <row r="811">
          <cell r="A811" t="str">
            <v>CD20048</v>
          </cell>
        </row>
        <row r="812">
          <cell r="A812" t="str">
            <v>CD20049</v>
          </cell>
        </row>
        <row r="813">
          <cell r="A813" t="str">
            <v>CD20050</v>
          </cell>
        </row>
        <row r="814">
          <cell r="A814" t="str">
            <v>CD20051</v>
          </cell>
        </row>
        <row r="815">
          <cell r="A815" t="str">
            <v>CD20052</v>
          </cell>
        </row>
        <row r="816">
          <cell r="A816" t="str">
            <v>CD20053</v>
          </cell>
        </row>
        <row r="817">
          <cell r="A817" t="str">
            <v>CD20054</v>
          </cell>
        </row>
        <row r="818">
          <cell r="A818" t="str">
            <v>CD20055</v>
          </cell>
        </row>
        <row r="819">
          <cell r="A819" t="str">
            <v>CD20056</v>
          </cell>
        </row>
        <row r="820">
          <cell r="A820" t="str">
            <v>CD20057</v>
          </cell>
        </row>
        <row r="821">
          <cell r="A821" t="str">
            <v>CD20058</v>
          </cell>
        </row>
        <row r="822">
          <cell r="A822" t="str">
            <v>CD20059</v>
          </cell>
        </row>
        <row r="823">
          <cell r="A823" t="str">
            <v>CD20060</v>
          </cell>
        </row>
        <row r="824">
          <cell r="A824" t="str">
            <v>CD20061</v>
          </cell>
        </row>
        <row r="825">
          <cell r="A825" t="str">
            <v>CD20062</v>
          </cell>
        </row>
        <row r="826">
          <cell r="A826" t="str">
            <v>CD20063</v>
          </cell>
        </row>
        <row r="827">
          <cell r="A827" t="str">
            <v>CD20064</v>
          </cell>
        </row>
        <row r="828">
          <cell r="A828" t="str">
            <v>CD20065</v>
          </cell>
        </row>
        <row r="829">
          <cell r="A829" t="str">
            <v>CD20066</v>
          </cell>
        </row>
        <row r="830">
          <cell r="A830" t="str">
            <v>CD20067</v>
          </cell>
        </row>
        <row r="831">
          <cell r="A831" t="str">
            <v>CD20068</v>
          </cell>
        </row>
        <row r="832">
          <cell r="A832" t="str">
            <v>CD22007</v>
          </cell>
        </row>
        <row r="833">
          <cell r="A833" t="str">
            <v>CD22008</v>
          </cell>
        </row>
        <row r="834">
          <cell r="A834" t="str">
            <v>CD22009</v>
          </cell>
        </row>
        <row r="835">
          <cell r="A835" t="str">
            <v>CD22010</v>
          </cell>
        </row>
        <row r="836">
          <cell r="A836" t="str">
            <v>CD22011</v>
          </cell>
        </row>
        <row r="837">
          <cell r="A837" t="str">
            <v>CD22012</v>
          </cell>
        </row>
        <row r="838">
          <cell r="A838" t="str">
            <v>CD22013</v>
          </cell>
        </row>
        <row r="839">
          <cell r="A839" t="str">
            <v>CD22014</v>
          </cell>
        </row>
        <row r="840">
          <cell r="A840" t="str">
            <v>CD22015</v>
          </cell>
        </row>
        <row r="841">
          <cell r="A841" t="str">
            <v>CD22016</v>
          </cell>
        </row>
        <row r="842">
          <cell r="A842" t="str">
            <v>CD22017</v>
          </cell>
        </row>
        <row r="843">
          <cell r="A843" t="str">
            <v>CD22018</v>
          </cell>
        </row>
        <row r="844">
          <cell r="A844" t="str">
            <v>CD22019</v>
          </cell>
        </row>
        <row r="845">
          <cell r="A845" t="str">
            <v>CD22020</v>
          </cell>
        </row>
        <row r="846">
          <cell r="A846" t="str">
            <v>CD22021</v>
          </cell>
        </row>
        <row r="847">
          <cell r="A847" t="str">
            <v>CD22022</v>
          </cell>
        </row>
        <row r="848">
          <cell r="A848" t="str">
            <v>CD22023</v>
          </cell>
        </row>
        <row r="849">
          <cell r="A849" t="str">
            <v>CD22024</v>
          </cell>
        </row>
        <row r="850">
          <cell r="A850" t="str">
            <v>CD22025</v>
          </cell>
        </row>
        <row r="851">
          <cell r="A851" t="str">
            <v>CD22026</v>
          </cell>
        </row>
        <row r="852">
          <cell r="A852" t="str">
            <v>CD22027</v>
          </cell>
        </row>
        <row r="853">
          <cell r="A853" t="str">
            <v>CD22028</v>
          </cell>
        </row>
        <row r="854">
          <cell r="A854" t="str">
            <v>CD22029</v>
          </cell>
        </row>
        <row r="855">
          <cell r="A855" t="str">
            <v>CD22030</v>
          </cell>
        </row>
        <row r="856">
          <cell r="A856" t="str">
            <v>CD22031</v>
          </cell>
        </row>
        <row r="857">
          <cell r="A857" t="str">
            <v>CD22032</v>
          </cell>
        </row>
        <row r="858">
          <cell r="A858" t="str">
            <v>CD22033</v>
          </cell>
        </row>
        <row r="859">
          <cell r="A859" t="str">
            <v>CD22034</v>
          </cell>
        </row>
        <row r="860">
          <cell r="A860" t="str">
            <v>CD22035</v>
          </cell>
        </row>
        <row r="861">
          <cell r="A861" t="str">
            <v>CD22036</v>
          </cell>
        </row>
        <row r="862">
          <cell r="A862" t="str">
            <v>CD22037</v>
          </cell>
        </row>
        <row r="863">
          <cell r="A863" t="str">
            <v>CD22038</v>
          </cell>
        </row>
        <row r="864">
          <cell r="A864" t="str">
            <v>CD22039</v>
          </cell>
        </row>
        <row r="865">
          <cell r="A865" t="str">
            <v>CD22040</v>
          </cell>
        </row>
        <row r="866">
          <cell r="A866" t="str">
            <v>CD22041</v>
          </cell>
        </row>
        <row r="867">
          <cell r="A867" t="str">
            <v>CD22042</v>
          </cell>
        </row>
        <row r="868">
          <cell r="A868" t="str">
            <v>CD22043</v>
          </cell>
        </row>
        <row r="869">
          <cell r="A869" t="str">
            <v>CD22044</v>
          </cell>
        </row>
        <row r="870">
          <cell r="A870" t="str">
            <v>CD22045</v>
          </cell>
        </row>
        <row r="871">
          <cell r="A871" t="str">
            <v>CD22046</v>
          </cell>
        </row>
        <row r="872">
          <cell r="A872" t="str">
            <v>CD22047</v>
          </cell>
        </row>
        <row r="873">
          <cell r="A873" t="str">
            <v>CD22048</v>
          </cell>
        </row>
        <row r="874">
          <cell r="A874" t="str">
            <v>CD22049</v>
          </cell>
        </row>
        <row r="875">
          <cell r="A875" t="str">
            <v>CD22050</v>
          </cell>
        </row>
        <row r="876">
          <cell r="A876" t="str">
            <v>CD22051</v>
          </cell>
        </row>
        <row r="877">
          <cell r="A877" t="str">
            <v>CD22052</v>
          </cell>
        </row>
        <row r="878">
          <cell r="A878" t="str">
            <v>CD22053</v>
          </cell>
        </row>
        <row r="879">
          <cell r="A879" t="str">
            <v>CD22054</v>
          </cell>
        </row>
        <row r="880">
          <cell r="A880" t="str">
            <v>CD22055</v>
          </cell>
        </row>
        <row r="881">
          <cell r="A881" t="str">
            <v>CD22056</v>
          </cell>
        </row>
        <row r="882">
          <cell r="A882" t="str">
            <v>CD22057</v>
          </cell>
        </row>
        <row r="883">
          <cell r="A883" t="str">
            <v>CD22058</v>
          </cell>
        </row>
        <row r="884">
          <cell r="A884" t="str">
            <v>CD22059</v>
          </cell>
        </row>
        <row r="885">
          <cell r="A885" t="str">
            <v>CD22060</v>
          </cell>
        </row>
        <row r="886">
          <cell r="A886" t="str">
            <v>CD22061</v>
          </cell>
        </row>
        <row r="887">
          <cell r="A887" t="str">
            <v>CD22062</v>
          </cell>
        </row>
        <row r="888">
          <cell r="A888" t="str">
            <v>CD22063</v>
          </cell>
        </row>
        <row r="889">
          <cell r="A889" t="str">
            <v>CD22064</v>
          </cell>
        </row>
        <row r="890">
          <cell r="A890" t="str">
            <v>CD22065</v>
          </cell>
        </row>
        <row r="891">
          <cell r="A891" t="str">
            <v>CD22066</v>
          </cell>
        </row>
        <row r="892">
          <cell r="A892" t="str">
            <v>CD22067</v>
          </cell>
        </row>
        <row r="893">
          <cell r="A893" t="str">
            <v>CD22068</v>
          </cell>
        </row>
        <row r="894">
          <cell r="A894" t="str">
            <v>CD24007</v>
          </cell>
        </row>
        <row r="895">
          <cell r="A895" t="str">
            <v>CD24008</v>
          </cell>
        </row>
        <row r="896">
          <cell r="A896" t="str">
            <v>CD24009</v>
          </cell>
        </row>
        <row r="897">
          <cell r="A897" t="str">
            <v>CD24010</v>
          </cell>
        </row>
        <row r="898">
          <cell r="A898" t="str">
            <v>CD24011</v>
          </cell>
        </row>
        <row r="899">
          <cell r="A899" t="str">
            <v>CD24012</v>
          </cell>
        </row>
        <row r="900">
          <cell r="A900" t="str">
            <v>CD24013</v>
          </cell>
        </row>
        <row r="901">
          <cell r="A901" t="str">
            <v>CD24014</v>
          </cell>
        </row>
        <row r="902">
          <cell r="A902" t="str">
            <v>CD24015</v>
          </cell>
        </row>
        <row r="903">
          <cell r="A903" t="str">
            <v>CD24016</v>
          </cell>
        </row>
        <row r="904">
          <cell r="A904" t="str">
            <v>CD24017</v>
          </cell>
        </row>
        <row r="905">
          <cell r="A905" t="str">
            <v>CD24018</v>
          </cell>
        </row>
        <row r="906">
          <cell r="A906" t="str">
            <v>CD24019</v>
          </cell>
        </row>
        <row r="907">
          <cell r="A907" t="str">
            <v>CD24020</v>
          </cell>
        </row>
        <row r="908">
          <cell r="A908" t="str">
            <v>CD24021</v>
          </cell>
        </row>
        <row r="909">
          <cell r="A909" t="str">
            <v>CD24022</v>
          </cell>
        </row>
        <row r="910">
          <cell r="A910" t="str">
            <v>CD24023</v>
          </cell>
        </row>
        <row r="911">
          <cell r="A911" t="str">
            <v>CD24024</v>
          </cell>
        </row>
        <row r="912">
          <cell r="A912" t="str">
            <v>CD24025</v>
          </cell>
        </row>
        <row r="913">
          <cell r="A913" t="str">
            <v>CD24026</v>
          </cell>
        </row>
        <row r="914">
          <cell r="A914" t="str">
            <v>CD24027</v>
          </cell>
        </row>
        <row r="915">
          <cell r="A915" t="str">
            <v>CD24028</v>
          </cell>
        </row>
        <row r="916">
          <cell r="A916" t="str">
            <v>CD24029</v>
          </cell>
        </row>
        <row r="917">
          <cell r="A917" t="str">
            <v>CD24030</v>
          </cell>
        </row>
        <row r="918">
          <cell r="A918" t="str">
            <v>CD24031</v>
          </cell>
        </row>
        <row r="919">
          <cell r="A919" t="str">
            <v>CD24032</v>
          </cell>
        </row>
        <row r="920">
          <cell r="A920" t="str">
            <v>CD24033</v>
          </cell>
        </row>
        <row r="921">
          <cell r="A921" t="str">
            <v>CD24034</v>
          </cell>
        </row>
        <row r="922">
          <cell r="A922" t="str">
            <v>CD24035</v>
          </cell>
        </row>
        <row r="923">
          <cell r="A923" t="str">
            <v>CD24036</v>
          </cell>
        </row>
        <row r="924">
          <cell r="A924" t="str">
            <v>CD24037</v>
          </cell>
        </row>
        <row r="925">
          <cell r="A925" t="str">
            <v>CD24038</v>
          </cell>
        </row>
        <row r="926">
          <cell r="A926" t="str">
            <v>CD24039</v>
          </cell>
        </row>
        <row r="927">
          <cell r="A927" t="str">
            <v>CD24040</v>
          </cell>
        </row>
        <row r="928">
          <cell r="A928" t="str">
            <v>CD24041</v>
          </cell>
        </row>
        <row r="929">
          <cell r="A929" t="str">
            <v>CD24042</v>
          </cell>
        </row>
        <row r="930">
          <cell r="A930" t="str">
            <v>CD24043</v>
          </cell>
        </row>
        <row r="931">
          <cell r="A931" t="str">
            <v>CD24044</v>
          </cell>
        </row>
        <row r="932">
          <cell r="A932" t="str">
            <v>CD24045</v>
          </cell>
        </row>
        <row r="933">
          <cell r="A933" t="str">
            <v>CD24046</v>
          </cell>
        </row>
        <row r="934">
          <cell r="A934" t="str">
            <v>CD24047</v>
          </cell>
        </row>
        <row r="935">
          <cell r="A935" t="str">
            <v>CD24048</v>
          </cell>
        </row>
        <row r="936">
          <cell r="A936" t="str">
            <v>CD24049</v>
          </cell>
        </row>
        <row r="937">
          <cell r="A937" t="str">
            <v>CD24050</v>
          </cell>
        </row>
        <row r="938">
          <cell r="A938" t="str">
            <v>CD24051</v>
          </cell>
        </row>
        <row r="939">
          <cell r="A939" t="str">
            <v>CD24052</v>
          </cell>
        </row>
        <row r="940">
          <cell r="A940" t="str">
            <v>CD24053</v>
          </cell>
        </row>
        <row r="941">
          <cell r="A941" t="str">
            <v>CD24054</v>
          </cell>
        </row>
        <row r="942">
          <cell r="A942" t="str">
            <v>CD24055</v>
          </cell>
        </row>
        <row r="943">
          <cell r="A943" t="str">
            <v>CD24056</v>
          </cell>
        </row>
        <row r="944">
          <cell r="A944" t="str">
            <v>CD24057</v>
          </cell>
        </row>
        <row r="945">
          <cell r="A945" t="str">
            <v>CD24058</v>
          </cell>
        </row>
        <row r="946">
          <cell r="A946" t="str">
            <v>CD24059</v>
          </cell>
        </row>
        <row r="947">
          <cell r="A947" t="str">
            <v>CD24060</v>
          </cell>
        </row>
        <row r="948">
          <cell r="A948" t="str">
            <v>CD24061</v>
          </cell>
        </row>
        <row r="949">
          <cell r="A949" t="str">
            <v>CD24062</v>
          </cell>
        </row>
        <row r="950">
          <cell r="A950" t="str">
            <v>CD24063</v>
          </cell>
        </row>
        <row r="951">
          <cell r="A951" t="str">
            <v>CD24064</v>
          </cell>
        </row>
        <row r="952">
          <cell r="A952" t="str">
            <v>CD24065</v>
          </cell>
        </row>
        <row r="953">
          <cell r="A953" t="str">
            <v>CD24066</v>
          </cell>
        </row>
        <row r="954">
          <cell r="A954" t="str">
            <v>CD24067</v>
          </cell>
        </row>
        <row r="955">
          <cell r="A955" t="str">
            <v>CD24068</v>
          </cell>
        </row>
        <row r="956">
          <cell r="A956" t="str">
            <v>CD26013</v>
          </cell>
        </row>
        <row r="957">
          <cell r="A957" t="str">
            <v>CD26014</v>
          </cell>
        </row>
        <row r="958">
          <cell r="A958" t="str">
            <v>CD26015</v>
          </cell>
        </row>
        <row r="959">
          <cell r="A959" t="str">
            <v>CD26016</v>
          </cell>
        </row>
        <row r="960">
          <cell r="A960" t="str">
            <v>CD26017</v>
          </cell>
        </row>
        <row r="961">
          <cell r="A961" t="str">
            <v>CD26018</v>
          </cell>
        </row>
        <row r="962">
          <cell r="A962" t="str">
            <v>CD26019</v>
          </cell>
        </row>
        <row r="963">
          <cell r="A963" t="str">
            <v>CD26020</v>
          </cell>
        </row>
        <row r="964">
          <cell r="A964" t="str">
            <v>CD26021</v>
          </cell>
        </row>
        <row r="965">
          <cell r="A965" t="str">
            <v>CD26022</v>
          </cell>
        </row>
        <row r="966">
          <cell r="A966" t="str">
            <v>CD26023</v>
          </cell>
        </row>
        <row r="967">
          <cell r="A967" t="str">
            <v>CD26024</v>
          </cell>
        </row>
        <row r="968">
          <cell r="A968" t="str">
            <v>CD26025</v>
          </cell>
        </row>
        <row r="969">
          <cell r="A969" t="str">
            <v>CD26026</v>
          </cell>
        </row>
        <row r="970">
          <cell r="A970" t="str">
            <v>CD26027</v>
          </cell>
        </row>
        <row r="971">
          <cell r="A971" t="str">
            <v>CD26028</v>
          </cell>
        </row>
        <row r="972">
          <cell r="A972" t="str">
            <v>CD26029</v>
          </cell>
        </row>
        <row r="973">
          <cell r="A973" t="str">
            <v>CD26030</v>
          </cell>
        </row>
        <row r="974">
          <cell r="A974" t="str">
            <v>CD26031</v>
          </cell>
        </row>
        <row r="975">
          <cell r="A975" t="str">
            <v>CD26032</v>
          </cell>
        </row>
        <row r="976">
          <cell r="A976" t="str">
            <v>CD26033</v>
          </cell>
        </row>
        <row r="977">
          <cell r="A977" t="str">
            <v>CD26034</v>
          </cell>
        </row>
        <row r="978">
          <cell r="A978" t="str">
            <v>CD26035</v>
          </cell>
        </row>
        <row r="979">
          <cell r="A979" t="str">
            <v>CD26036</v>
          </cell>
        </row>
        <row r="980">
          <cell r="A980" t="str">
            <v>CD26037</v>
          </cell>
        </row>
        <row r="981">
          <cell r="A981" t="str">
            <v>CD26038</v>
          </cell>
        </row>
        <row r="982">
          <cell r="A982" t="str">
            <v>CD26039</v>
          </cell>
        </row>
        <row r="983">
          <cell r="A983" t="str">
            <v>CD26040</v>
          </cell>
        </row>
        <row r="984">
          <cell r="A984" t="str">
            <v>CD26041</v>
          </cell>
        </row>
        <row r="985">
          <cell r="A985" t="str">
            <v>CD26042</v>
          </cell>
        </row>
        <row r="986">
          <cell r="A986" t="str">
            <v>CD26043</v>
          </cell>
        </row>
        <row r="987">
          <cell r="A987" t="str">
            <v>CD26044</v>
          </cell>
        </row>
        <row r="988">
          <cell r="A988" t="str">
            <v>CD26045</v>
          </cell>
        </row>
        <row r="989">
          <cell r="A989" t="str">
            <v>CD26046</v>
          </cell>
        </row>
        <row r="990">
          <cell r="A990" t="str">
            <v>CD26047</v>
          </cell>
        </row>
        <row r="991">
          <cell r="A991" t="str">
            <v>CD26048</v>
          </cell>
        </row>
        <row r="992">
          <cell r="A992" t="str">
            <v>CD26049</v>
          </cell>
        </row>
        <row r="993">
          <cell r="A993" t="str">
            <v>CD26050</v>
          </cell>
        </row>
        <row r="994">
          <cell r="A994" t="str">
            <v>CD26051</v>
          </cell>
        </row>
        <row r="995">
          <cell r="A995" t="str">
            <v>CD26052</v>
          </cell>
        </row>
        <row r="996">
          <cell r="A996" t="str">
            <v>CD26053</v>
          </cell>
        </row>
        <row r="997">
          <cell r="A997" t="str">
            <v>CD26054</v>
          </cell>
        </row>
        <row r="998">
          <cell r="A998" t="str">
            <v>CD26055</v>
          </cell>
        </row>
        <row r="999">
          <cell r="A999" t="str">
            <v>CD26056</v>
          </cell>
        </row>
        <row r="1000">
          <cell r="A1000" t="str">
            <v>CD26057</v>
          </cell>
        </row>
        <row r="1001">
          <cell r="A1001" t="str">
            <v>CD26058</v>
          </cell>
        </row>
        <row r="1002">
          <cell r="A1002" t="str">
            <v>CD26059</v>
          </cell>
        </row>
        <row r="1003">
          <cell r="A1003" t="str">
            <v>CD26060</v>
          </cell>
        </row>
        <row r="1004">
          <cell r="A1004" t="str">
            <v>CD26061</v>
          </cell>
        </row>
        <row r="1005">
          <cell r="A1005" t="str">
            <v>CD26062</v>
          </cell>
        </row>
        <row r="1006">
          <cell r="A1006" t="str">
            <v>CD26063</v>
          </cell>
        </row>
        <row r="1007">
          <cell r="A1007" t="str">
            <v>CD26064</v>
          </cell>
        </row>
        <row r="1008">
          <cell r="A1008" t="str">
            <v>CD26065</v>
          </cell>
        </row>
        <row r="1009">
          <cell r="A1009" t="str">
            <v>CD26066</v>
          </cell>
        </row>
        <row r="1010">
          <cell r="A1010" t="str">
            <v>CD26067</v>
          </cell>
        </row>
        <row r="1011">
          <cell r="A1011" t="str">
            <v>CD26068</v>
          </cell>
        </row>
        <row r="1012">
          <cell r="A1012" t="str">
            <v>CD28013</v>
          </cell>
        </row>
        <row r="1013">
          <cell r="A1013" t="str">
            <v>CD28014</v>
          </cell>
        </row>
        <row r="1014">
          <cell r="A1014" t="str">
            <v>CD28015</v>
          </cell>
        </row>
        <row r="1015">
          <cell r="A1015" t="str">
            <v>CD28016</v>
          </cell>
        </row>
        <row r="1016">
          <cell r="A1016" t="str">
            <v>CD28017</v>
          </cell>
        </row>
        <row r="1017">
          <cell r="A1017" t="str">
            <v>CD28018</v>
          </cell>
        </row>
        <row r="1018">
          <cell r="A1018" t="str">
            <v>CD28019</v>
          </cell>
        </row>
        <row r="1019">
          <cell r="A1019" t="str">
            <v>CD28020</v>
          </cell>
        </row>
        <row r="1020">
          <cell r="A1020" t="str">
            <v>CD28021</v>
          </cell>
        </row>
        <row r="1021">
          <cell r="A1021" t="str">
            <v>CD28022</v>
          </cell>
        </row>
        <row r="1022">
          <cell r="A1022" t="str">
            <v>CD28023</v>
          </cell>
        </row>
        <row r="1023">
          <cell r="A1023" t="str">
            <v>CD28024</v>
          </cell>
        </row>
        <row r="1024">
          <cell r="A1024" t="str">
            <v>CD28025</v>
          </cell>
        </row>
        <row r="1025">
          <cell r="A1025" t="str">
            <v>CD28026</v>
          </cell>
        </row>
        <row r="1026">
          <cell r="A1026" t="str">
            <v>CD28027</v>
          </cell>
        </row>
        <row r="1027">
          <cell r="A1027" t="str">
            <v>CD28028</v>
          </cell>
        </row>
        <row r="1028">
          <cell r="A1028" t="str">
            <v>CD28029</v>
          </cell>
        </row>
        <row r="1029">
          <cell r="A1029" t="str">
            <v>CD28030</v>
          </cell>
        </row>
        <row r="1030">
          <cell r="A1030" t="str">
            <v>CD28031</v>
          </cell>
        </row>
        <row r="1031">
          <cell r="A1031" t="str">
            <v>CD28032</v>
          </cell>
        </row>
        <row r="1032">
          <cell r="A1032" t="str">
            <v>CD28033</v>
          </cell>
        </row>
        <row r="1033">
          <cell r="A1033" t="str">
            <v>CD28034</v>
          </cell>
        </row>
        <row r="1034">
          <cell r="A1034" t="str">
            <v>CD28035</v>
          </cell>
        </row>
        <row r="1035">
          <cell r="A1035" t="str">
            <v>CD28036</v>
          </cell>
        </row>
        <row r="1036">
          <cell r="A1036" t="str">
            <v>CD28037</v>
          </cell>
        </row>
        <row r="1037">
          <cell r="A1037" t="str">
            <v>CD28038</v>
          </cell>
        </row>
        <row r="1038">
          <cell r="A1038" t="str">
            <v>CD28039</v>
          </cell>
        </row>
        <row r="1039">
          <cell r="A1039" t="str">
            <v>CD28040</v>
          </cell>
        </row>
        <row r="1040">
          <cell r="A1040" t="str">
            <v>CD28041</v>
          </cell>
        </row>
        <row r="1041">
          <cell r="A1041" t="str">
            <v>CD28042</v>
          </cell>
        </row>
        <row r="1042">
          <cell r="A1042" t="str">
            <v>CD28043</v>
          </cell>
        </row>
        <row r="1043">
          <cell r="A1043" t="str">
            <v>CD28044</v>
          </cell>
        </row>
        <row r="1044">
          <cell r="A1044" t="str">
            <v>CD28045</v>
          </cell>
        </row>
        <row r="1045">
          <cell r="A1045" t="str">
            <v>CD28046</v>
          </cell>
        </row>
        <row r="1046">
          <cell r="A1046" t="str">
            <v>CD28047</v>
          </cell>
        </row>
        <row r="1047">
          <cell r="A1047" t="str">
            <v>CD28048</v>
          </cell>
        </row>
        <row r="1048">
          <cell r="A1048" t="str">
            <v>CD28049</v>
          </cell>
        </row>
        <row r="1049">
          <cell r="A1049" t="str">
            <v>CD28050</v>
          </cell>
        </row>
        <row r="1050">
          <cell r="A1050" t="str">
            <v>CD28051</v>
          </cell>
        </row>
        <row r="1051">
          <cell r="A1051" t="str">
            <v>CD28052</v>
          </cell>
        </row>
        <row r="1052">
          <cell r="A1052" t="str">
            <v>CD28053</v>
          </cell>
        </row>
        <row r="1053">
          <cell r="A1053" t="str">
            <v>CD28054</v>
          </cell>
        </row>
        <row r="1054">
          <cell r="A1054" t="str">
            <v>CD28055</v>
          </cell>
        </row>
        <row r="1055">
          <cell r="A1055" t="str">
            <v>CD28056</v>
          </cell>
        </row>
        <row r="1056">
          <cell r="A1056" t="str">
            <v>CD28057</v>
          </cell>
        </row>
        <row r="1057">
          <cell r="A1057" t="str">
            <v>CD28058</v>
          </cell>
        </row>
        <row r="1058">
          <cell r="A1058" t="str">
            <v>CD28059</v>
          </cell>
        </row>
        <row r="1059">
          <cell r="A1059" t="str">
            <v>CD28060</v>
          </cell>
        </row>
        <row r="1060">
          <cell r="A1060" t="str">
            <v>CD28061</v>
          </cell>
        </row>
        <row r="1061">
          <cell r="A1061" t="str">
            <v>CD28062</v>
          </cell>
        </row>
        <row r="1062">
          <cell r="A1062" t="str">
            <v>CD28063</v>
          </cell>
        </row>
        <row r="1063">
          <cell r="A1063" t="str">
            <v>CD28064</v>
          </cell>
        </row>
        <row r="1064">
          <cell r="A1064" t="str">
            <v>CD28065</v>
          </cell>
        </row>
        <row r="1065">
          <cell r="A1065" t="str">
            <v>CD28066</v>
          </cell>
        </row>
        <row r="1066">
          <cell r="A1066" t="str">
            <v>CD28067</v>
          </cell>
        </row>
        <row r="1067">
          <cell r="A1067" t="str">
            <v>CD28068</v>
          </cell>
        </row>
        <row r="1068">
          <cell r="A1068" t="str">
            <v>CD30013</v>
          </cell>
        </row>
        <row r="1069">
          <cell r="A1069" t="str">
            <v>CD30014</v>
          </cell>
        </row>
        <row r="1070">
          <cell r="A1070" t="str">
            <v>CD30015</v>
          </cell>
        </row>
        <row r="1071">
          <cell r="A1071" t="str">
            <v>CD30016</v>
          </cell>
        </row>
        <row r="1072">
          <cell r="A1072" t="str">
            <v>CD30017</v>
          </cell>
        </row>
        <row r="1073">
          <cell r="A1073" t="str">
            <v>CD30018</v>
          </cell>
        </row>
        <row r="1074">
          <cell r="A1074" t="str">
            <v>CD30019</v>
          </cell>
        </row>
        <row r="1075">
          <cell r="A1075" t="str">
            <v>CD30020</v>
          </cell>
        </row>
        <row r="1076">
          <cell r="A1076" t="str">
            <v>CD30021</v>
          </cell>
        </row>
        <row r="1077">
          <cell r="A1077" t="str">
            <v>CD30022</v>
          </cell>
        </row>
        <row r="1078">
          <cell r="A1078" t="str">
            <v>CD30023</v>
          </cell>
        </row>
        <row r="1079">
          <cell r="A1079" t="str">
            <v>CD30024</v>
          </cell>
        </row>
        <row r="1080">
          <cell r="A1080" t="str">
            <v>CD30025</v>
          </cell>
        </row>
        <row r="1081">
          <cell r="A1081" t="str">
            <v>CD30026</v>
          </cell>
        </row>
        <row r="1082">
          <cell r="A1082" t="str">
            <v>CD30027</v>
          </cell>
        </row>
        <row r="1083">
          <cell r="A1083" t="str">
            <v>CD30028</v>
          </cell>
        </row>
        <row r="1084">
          <cell r="A1084" t="str">
            <v>CD30029</v>
          </cell>
        </row>
        <row r="1085">
          <cell r="A1085" t="str">
            <v>CD30030</v>
          </cell>
        </row>
        <row r="1086">
          <cell r="A1086" t="str">
            <v>CD30031</v>
          </cell>
        </row>
        <row r="1087">
          <cell r="A1087" t="str">
            <v>CD30032</v>
          </cell>
        </row>
        <row r="1088">
          <cell r="A1088" t="str">
            <v>CD30033</v>
          </cell>
        </row>
        <row r="1089">
          <cell r="A1089" t="str">
            <v>CD30034</v>
          </cell>
        </row>
        <row r="1090">
          <cell r="A1090" t="str">
            <v>CD30035</v>
          </cell>
        </row>
        <row r="1091">
          <cell r="A1091" t="str">
            <v>CD30036</v>
          </cell>
        </row>
        <row r="1092">
          <cell r="A1092" t="str">
            <v>CD30037</v>
          </cell>
        </row>
        <row r="1093">
          <cell r="A1093" t="str">
            <v>CD30038</v>
          </cell>
        </row>
        <row r="1094">
          <cell r="A1094" t="str">
            <v>CD30039</v>
          </cell>
        </row>
        <row r="1095">
          <cell r="A1095" t="str">
            <v>CD30040</v>
          </cell>
        </row>
        <row r="1096">
          <cell r="A1096" t="str">
            <v>CD30041</v>
          </cell>
        </row>
        <row r="1097">
          <cell r="A1097" t="str">
            <v>CD30042</v>
          </cell>
        </row>
        <row r="1098">
          <cell r="A1098" t="str">
            <v>CD30043</v>
          </cell>
        </row>
        <row r="1099">
          <cell r="A1099" t="str">
            <v>CD30044</v>
          </cell>
        </row>
        <row r="1100">
          <cell r="A1100" t="str">
            <v>CD30045</v>
          </cell>
        </row>
        <row r="1101">
          <cell r="A1101" t="str">
            <v>CD30046</v>
          </cell>
        </row>
        <row r="1102">
          <cell r="A1102" t="str">
            <v>CD30047</v>
          </cell>
        </row>
        <row r="1103">
          <cell r="A1103" t="str">
            <v>CD30048</v>
          </cell>
        </row>
        <row r="1104">
          <cell r="A1104" t="str">
            <v>CD30049</v>
          </cell>
        </row>
        <row r="1105">
          <cell r="A1105" t="str">
            <v>CD30050</v>
          </cell>
        </row>
        <row r="1106">
          <cell r="A1106" t="str">
            <v>CD30051</v>
          </cell>
        </row>
        <row r="1107">
          <cell r="A1107" t="str">
            <v>CD30052</v>
          </cell>
        </row>
        <row r="1108">
          <cell r="A1108" t="str">
            <v>CD30053</v>
          </cell>
        </row>
        <row r="1109">
          <cell r="A1109" t="str">
            <v>CD30054</v>
          </cell>
        </row>
        <row r="1110">
          <cell r="A1110" t="str">
            <v>CD30055</v>
          </cell>
        </row>
        <row r="1111">
          <cell r="A1111" t="str">
            <v>CD30056</v>
          </cell>
        </row>
        <row r="1112">
          <cell r="A1112" t="str">
            <v>CD30057</v>
          </cell>
        </row>
        <row r="1113">
          <cell r="A1113" t="str">
            <v>CD30058</v>
          </cell>
        </row>
        <row r="1114">
          <cell r="A1114" t="str">
            <v>CD30059</v>
          </cell>
        </row>
        <row r="1115">
          <cell r="A1115" t="str">
            <v>CD30060</v>
          </cell>
        </row>
        <row r="1116">
          <cell r="A1116" t="str">
            <v>CD30061</v>
          </cell>
        </row>
        <row r="1117">
          <cell r="A1117" t="str">
            <v>CD30062</v>
          </cell>
        </row>
        <row r="1118">
          <cell r="A1118" t="str">
            <v>CD30063</v>
          </cell>
        </row>
        <row r="1119">
          <cell r="A1119" t="str">
            <v>CD30064</v>
          </cell>
        </row>
        <row r="1120">
          <cell r="A1120" t="str">
            <v>CD30065</v>
          </cell>
        </row>
        <row r="1121">
          <cell r="A1121" t="str">
            <v>CD30066</v>
          </cell>
        </row>
        <row r="1122">
          <cell r="A1122" t="str">
            <v>CD30067</v>
          </cell>
        </row>
        <row r="1123">
          <cell r="A1123" t="str">
            <v>CD30068</v>
          </cell>
        </row>
        <row r="1124">
          <cell r="A1124" t="str">
            <v>CD33029</v>
          </cell>
        </row>
        <row r="1125">
          <cell r="A1125" t="str">
            <v>CD33030</v>
          </cell>
        </row>
        <row r="1126">
          <cell r="A1126" t="str">
            <v>CD33031</v>
          </cell>
        </row>
        <row r="1127">
          <cell r="A1127" t="str">
            <v>CD33032</v>
          </cell>
        </row>
        <row r="1128">
          <cell r="A1128" t="str">
            <v>CD33033</v>
          </cell>
        </row>
        <row r="1129">
          <cell r="A1129" t="str">
            <v>CD33034</v>
          </cell>
        </row>
        <row r="1130">
          <cell r="A1130" t="str">
            <v>CD33035</v>
          </cell>
        </row>
        <row r="1131">
          <cell r="A1131" t="str">
            <v>CD33036</v>
          </cell>
        </row>
        <row r="1132">
          <cell r="A1132" t="str">
            <v>CD33037</v>
          </cell>
        </row>
        <row r="1133">
          <cell r="A1133" t="str">
            <v>CD33038</v>
          </cell>
        </row>
        <row r="1134">
          <cell r="A1134" t="str">
            <v>CD33039</v>
          </cell>
        </row>
        <row r="1135">
          <cell r="A1135" t="str">
            <v>CD33040</v>
          </cell>
        </row>
        <row r="1136">
          <cell r="A1136" t="str">
            <v>CD33041</v>
          </cell>
        </row>
        <row r="1137">
          <cell r="A1137" t="str">
            <v>CD33042</v>
          </cell>
        </row>
        <row r="1138">
          <cell r="A1138" t="str">
            <v>CD33043</v>
          </cell>
        </row>
        <row r="1139">
          <cell r="A1139" t="str">
            <v>CD33044</v>
          </cell>
        </row>
        <row r="1140">
          <cell r="A1140" t="str">
            <v>CD33045</v>
          </cell>
        </row>
        <row r="1141">
          <cell r="A1141" t="str">
            <v>CD33046</v>
          </cell>
        </row>
        <row r="1142">
          <cell r="A1142" t="str">
            <v>CD33047</v>
          </cell>
        </row>
        <row r="1143">
          <cell r="A1143" t="str">
            <v>CD33048</v>
          </cell>
        </row>
        <row r="1144">
          <cell r="A1144" t="str">
            <v>CD33049</v>
          </cell>
        </row>
        <row r="1145">
          <cell r="A1145" t="str">
            <v>CD33050</v>
          </cell>
        </row>
        <row r="1146">
          <cell r="A1146" t="str">
            <v>CD33051</v>
          </cell>
        </row>
        <row r="1147">
          <cell r="A1147" t="str">
            <v>CD33052</v>
          </cell>
        </row>
        <row r="1148">
          <cell r="A1148" t="str">
            <v>CD33053</v>
          </cell>
        </row>
        <row r="1149">
          <cell r="A1149" t="str">
            <v>CD33054</v>
          </cell>
        </row>
        <row r="1150">
          <cell r="A1150" t="str">
            <v>CD33055</v>
          </cell>
        </row>
        <row r="1151">
          <cell r="A1151" t="str">
            <v>CD33056</v>
          </cell>
        </row>
        <row r="1152">
          <cell r="A1152" t="str">
            <v>CD33057</v>
          </cell>
        </row>
        <row r="1153">
          <cell r="A1153" t="str">
            <v>CD33058</v>
          </cell>
        </row>
        <row r="1154">
          <cell r="A1154" t="str">
            <v>CD33059</v>
          </cell>
        </row>
        <row r="1155">
          <cell r="A1155" t="str">
            <v>CD33060</v>
          </cell>
        </row>
        <row r="1156">
          <cell r="A1156" t="str">
            <v>CD33061</v>
          </cell>
        </row>
        <row r="1157">
          <cell r="A1157" t="str">
            <v>CD33062</v>
          </cell>
        </row>
        <row r="1158">
          <cell r="A1158" t="str">
            <v>CD33063</v>
          </cell>
        </row>
        <row r="1159">
          <cell r="A1159" t="str">
            <v>CD33064</v>
          </cell>
        </row>
        <row r="1160">
          <cell r="A1160" t="str">
            <v>CD33065</v>
          </cell>
        </row>
        <row r="1161">
          <cell r="A1161" t="str">
            <v>CD33066</v>
          </cell>
        </row>
        <row r="1162">
          <cell r="A1162" t="str">
            <v>CD33067</v>
          </cell>
        </row>
        <row r="1163">
          <cell r="A1163" t="str">
            <v>CD33068</v>
          </cell>
        </row>
        <row r="1164">
          <cell r="A1164" t="str">
            <v>CD36029</v>
          </cell>
        </row>
        <row r="1165">
          <cell r="A1165" t="str">
            <v>CD36030</v>
          </cell>
        </row>
        <row r="1166">
          <cell r="A1166" t="str">
            <v>CD36031</v>
          </cell>
        </row>
        <row r="1167">
          <cell r="A1167" t="str">
            <v>CD36032</v>
          </cell>
        </row>
        <row r="1168">
          <cell r="A1168" t="str">
            <v>CD36033</v>
          </cell>
        </row>
        <row r="1169">
          <cell r="A1169" t="str">
            <v>CD36034</v>
          </cell>
        </row>
        <row r="1170">
          <cell r="A1170" t="str">
            <v>CD36035</v>
          </cell>
        </row>
        <row r="1171">
          <cell r="A1171" t="str">
            <v>CD36036</v>
          </cell>
        </row>
        <row r="1172">
          <cell r="A1172" t="str">
            <v>CD36037</v>
          </cell>
        </row>
        <row r="1173">
          <cell r="A1173" t="str">
            <v>CD36038</v>
          </cell>
        </row>
        <row r="1174">
          <cell r="A1174" t="str">
            <v>CD36039</v>
          </cell>
        </row>
        <row r="1175">
          <cell r="A1175" t="str">
            <v>CD36040</v>
          </cell>
        </row>
        <row r="1176">
          <cell r="A1176" t="str">
            <v>CD36041</v>
          </cell>
        </row>
        <row r="1177">
          <cell r="A1177" t="str">
            <v>CD36042</v>
          </cell>
        </row>
        <row r="1178">
          <cell r="A1178" t="str">
            <v>CD36043</v>
          </cell>
        </row>
        <row r="1179">
          <cell r="A1179" t="str">
            <v>CD36044</v>
          </cell>
        </row>
        <row r="1180">
          <cell r="A1180" t="str">
            <v>CD36045</v>
          </cell>
        </row>
        <row r="1181">
          <cell r="A1181" t="str">
            <v>CD36046</v>
          </cell>
        </row>
        <row r="1182">
          <cell r="A1182" t="str">
            <v>CD36047</v>
          </cell>
        </row>
        <row r="1183">
          <cell r="A1183" t="str">
            <v>CD36048</v>
          </cell>
        </row>
        <row r="1184">
          <cell r="A1184" t="str">
            <v>CD36049</v>
          </cell>
        </row>
        <row r="1185">
          <cell r="A1185" t="str">
            <v>CD36050</v>
          </cell>
        </row>
        <row r="1186">
          <cell r="A1186" t="str">
            <v>CD36051</v>
          </cell>
        </row>
        <row r="1187">
          <cell r="A1187" t="str">
            <v>CD36052</v>
          </cell>
        </row>
        <row r="1188">
          <cell r="A1188" t="str">
            <v>CD36053</v>
          </cell>
        </row>
        <row r="1189">
          <cell r="A1189" t="str">
            <v>CD36054</v>
          </cell>
        </row>
        <row r="1190">
          <cell r="A1190" t="str">
            <v>CD36055</v>
          </cell>
        </row>
        <row r="1191">
          <cell r="A1191" t="str">
            <v>CD36056</v>
          </cell>
        </row>
        <row r="1192">
          <cell r="A1192" t="str">
            <v>CD36057</v>
          </cell>
        </row>
        <row r="1193">
          <cell r="A1193" t="str">
            <v>CD36058</v>
          </cell>
        </row>
        <row r="1194">
          <cell r="A1194" t="str">
            <v>CD36059</v>
          </cell>
        </row>
        <row r="1195">
          <cell r="A1195" t="str">
            <v>CD36060</v>
          </cell>
        </row>
        <row r="1196">
          <cell r="A1196" t="str">
            <v>CD36061</v>
          </cell>
        </row>
        <row r="1197">
          <cell r="A1197" t="str">
            <v>CD36062</v>
          </cell>
        </row>
        <row r="1198">
          <cell r="A1198" t="str">
            <v>CD36063</v>
          </cell>
        </row>
        <row r="1199">
          <cell r="A1199" t="str">
            <v>CD36064</v>
          </cell>
        </row>
        <row r="1200">
          <cell r="A1200" t="str">
            <v>CD36065</v>
          </cell>
        </row>
        <row r="1201">
          <cell r="A1201" t="str">
            <v>CD36066</v>
          </cell>
        </row>
        <row r="1202">
          <cell r="A1202" t="str">
            <v>CD36067</v>
          </cell>
        </row>
        <row r="1203">
          <cell r="A1203" t="str">
            <v>CD36068</v>
          </cell>
        </row>
        <row r="1204">
          <cell r="A1204" t="str">
            <v>CD40029</v>
          </cell>
        </row>
        <row r="1205">
          <cell r="A1205" t="str">
            <v>CD40030</v>
          </cell>
        </row>
        <row r="1206">
          <cell r="A1206" t="str">
            <v>CD40031</v>
          </cell>
        </row>
        <row r="1207">
          <cell r="A1207" t="str">
            <v>CD40032</v>
          </cell>
        </row>
        <row r="1208">
          <cell r="A1208" t="str">
            <v>CD40033</v>
          </cell>
        </row>
        <row r="1209">
          <cell r="A1209" t="str">
            <v>CD40034</v>
          </cell>
        </row>
        <row r="1210">
          <cell r="A1210" t="str">
            <v>CD40035</v>
          </cell>
        </row>
        <row r="1211">
          <cell r="A1211" t="str">
            <v>CD40036</v>
          </cell>
        </row>
        <row r="1212">
          <cell r="A1212" t="str">
            <v>CD40037</v>
          </cell>
        </row>
        <row r="1213">
          <cell r="A1213" t="str">
            <v>CD40038</v>
          </cell>
        </row>
        <row r="1214">
          <cell r="A1214" t="str">
            <v>CD40039</v>
          </cell>
        </row>
        <row r="1215">
          <cell r="A1215" t="str">
            <v>CD40040</v>
          </cell>
        </row>
        <row r="1216">
          <cell r="A1216" t="str">
            <v>CD40041</v>
          </cell>
        </row>
        <row r="1217">
          <cell r="A1217" t="str">
            <v>CD40042</v>
          </cell>
        </row>
        <row r="1218">
          <cell r="A1218" t="str">
            <v>CD40043</v>
          </cell>
        </row>
        <row r="1219">
          <cell r="A1219" t="str">
            <v>CD40044</v>
          </cell>
        </row>
        <row r="1220">
          <cell r="A1220" t="str">
            <v>CD40045</v>
          </cell>
        </row>
        <row r="1221">
          <cell r="A1221" t="str">
            <v>CD40046</v>
          </cell>
        </row>
        <row r="1222">
          <cell r="A1222" t="str">
            <v>CD40047</v>
          </cell>
        </row>
        <row r="1223">
          <cell r="A1223" t="str">
            <v>CD40048</v>
          </cell>
        </row>
        <row r="1224">
          <cell r="A1224" t="str">
            <v>CD40049</v>
          </cell>
        </row>
        <row r="1225">
          <cell r="A1225" t="str">
            <v>CD40050</v>
          </cell>
        </row>
        <row r="1226">
          <cell r="A1226" t="str">
            <v>CD40051</v>
          </cell>
        </row>
        <row r="1227">
          <cell r="A1227" t="str">
            <v>CD40052</v>
          </cell>
        </row>
        <row r="1228">
          <cell r="A1228" t="str">
            <v>CD40053</v>
          </cell>
        </row>
        <row r="1229">
          <cell r="A1229" t="str">
            <v>CD40054</v>
          </cell>
        </row>
        <row r="1230">
          <cell r="A1230" t="str">
            <v>CD40055</v>
          </cell>
        </row>
        <row r="1231">
          <cell r="A1231" t="str">
            <v>CD40056</v>
          </cell>
        </row>
        <row r="1232">
          <cell r="A1232" t="str">
            <v>CD40057</v>
          </cell>
        </row>
        <row r="1233">
          <cell r="A1233" t="str">
            <v>CD40058</v>
          </cell>
        </row>
        <row r="1234">
          <cell r="A1234" t="str">
            <v>CD40059</v>
          </cell>
        </row>
        <row r="1235">
          <cell r="A1235" t="str">
            <v>CD40060</v>
          </cell>
        </row>
        <row r="1236">
          <cell r="A1236" t="str">
            <v>CD40061</v>
          </cell>
        </row>
        <row r="1237">
          <cell r="A1237" t="str">
            <v>CD40062</v>
          </cell>
        </row>
        <row r="1238">
          <cell r="A1238" t="str">
            <v>CD40063</v>
          </cell>
        </row>
        <row r="1239">
          <cell r="A1239" t="str">
            <v>CD40064</v>
          </cell>
        </row>
        <row r="1240">
          <cell r="A1240" t="str">
            <v>CD40065</v>
          </cell>
        </row>
        <row r="1241">
          <cell r="A1241" t="str">
            <v>CD40066</v>
          </cell>
        </row>
        <row r="1242">
          <cell r="A1242" t="str">
            <v>CD40067</v>
          </cell>
        </row>
        <row r="1243">
          <cell r="A1243" t="str">
            <v>CD40068</v>
          </cell>
        </row>
        <row r="1244">
          <cell r="A1244" t="str">
            <v>CH05001</v>
          </cell>
        </row>
        <row r="1245">
          <cell r="A1245" t="str">
            <v>CH05002</v>
          </cell>
        </row>
        <row r="1246">
          <cell r="A1246" t="str">
            <v>CH05003</v>
          </cell>
        </row>
        <row r="1247">
          <cell r="A1247" t="str">
            <v>CH05004</v>
          </cell>
        </row>
        <row r="1248">
          <cell r="A1248" t="str">
            <v>CH05005</v>
          </cell>
        </row>
        <row r="1249">
          <cell r="A1249" t="str">
            <v>CH05006</v>
          </cell>
        </row>
        <row r="1250">
          <cell r="A1250" t="str">
            <v>CH05007</v>
          </cell>
        </row>
        <row r="1251">
          <cell r="A1251" t="str">
            <v>CH05008</v>
          </cell>
        </row>
        <row r="1252">
          <cell r="A1252" t="str">
            <v>CH05009</v>
          </cell>
        </row>
        <row r="1253">
          <cell r="A1253" t="str">
            <v>CH05010</v>
          </cell>
        </row>
        <row r="1254">
          <cell r="A1254" t="str">
            <v>CH05011</v>
          </cell>
        </row>
        <row r="1255">
          <cell r="A1255" t="str">
            <v>CH05012</v>
          </cell>
        </row>
        <row r="1256">
          <cell r="A1256" t="str">
            <v>CH06001</v>
          </cell>
        </row>
        <row r="1257">
          <cell r="A1257" t="str">
            <v>CH06002</v>
          </cell>
        </row>
        <row r="1258">
          <cell r="A1258" t="str">
            <v>CH06003</v>
          </cell>
        </row>
        <row r="1259">
          <cell r="A1259" t="str">
            <v>CH06004</v>
          </cell>
        </row>
        <row r="1260">
          <cell r="A1260" t="str">
            <v>CH06005</v>
          </cell>
        </row>
        <row r="1261">
          <cell r="A1261" t="str">
            <v>CH06006</v>
          </cell>
        </row>
        <row r="1262">
          <cell r="A1262" t="str">
            <v>CH06007</v>
          </cell>
        </row>
        <row r="1263">
          <cell r="A1263" t="str">
            <v>CH06008</v>
          </cell>
        </row>
        <row r="1264">
          <cell r="A1264" t="str">
            <v>CH06009</v>
          </cell>
        </row>
        <row r="1265">
          <cell r="A1265" t="str">
            <v>CH06010</v>
          </cell>
        </row>
        <row r="1266">
          <cell r="A1266" t="str">
            <v>CH06011</v>
          </cell>
        </row>
        <row r="1267">
          <cell r="A1267" t="str">
            <v>CH06012</v>
          </cell>
        </row>
        <row r="1268">
          <cell r="A1268" t="str">
            <v>CH06013</v>
          </cell>
        </row>
        <row r="1269">
          <cell r="A1269" t="str">
            <v>CH06014</v>
          </cell>
        </row>
        <row r="1270">
          <cell r="A1270" t="str">
            <v>CH06015</v>
          </cell>
        </row>
        <row r="1271">
          <cell r="A1271" t="str">
            <v>CH06016</v>
          </cell>
        </row>
        <row r="1272">
          <cell r="A1272" t="str">
            <v>CH06017</v>
          </cell>
        </row>
        <row r="1273">
          <cell r="A1273" t="str">
            <v>CH06018</v>
          </cell>
        </row>
        <row r="1274">
          <cell r="A1274" t="str">
            <v>CH06019</v>
          </cell>
        </row>
        <row r="1275">
          <cell r="A1275" t="str">
            <v>CH06020</v>
          </cell>
        </row>
        <row r="1276">
          <cell r="A1276" t="str">
            <v>CH06021</v>
          </cell>
        </row>
        <row r="1277">
          <cell r="A1277" t="str">
            <v>CH06022</v>
          </cell>
        </row>
        <row r="1278">
          <cell r="A1278" t="str">
            <v>CH06023</v>
          </cell>
        </row>
        <row r="1279">
          <cell r="A1279" t="str">
            <v>CH06024</v>
          </cell>
        </row>
        <row r="1280">
          <cell r="A1280" t="str">
            <v>CH06025</v>
          </cell>
        </row>
        <row r="1281">
          <cell r="A1281" t="str">
            <v>CH06026</v>
          </cell>
        </row>
        <row r="1282">
          <cell r="A1282" t="str">
            <v>CH06027</v>
          </cell>
        </row>
        <row r="1283">
          <cell r="A1283" t="str">
            <v>CH06028</v>
          </cell>
        </row>
        <row r="1284">
          <cell r="A1284" t="str">
            <v>CH07001</v>
          </cell>
        </row>
        <row r="1285">
          <cell r="A1285" t="str">
            <v>CH07002</v>
          </cell>
        </row>
        <row r="1286">
          <cell r="A1286" t="str">
            <v>CH07003</v>
          </cell>
        </row>
        <row r="1287">
          <cell r="A1287" t="str">
            <v>CH07004</v>
          </cell>
        </row>
        <row r="1288">
          <cell r="A1288" t="str">
            <v>CH07005</v>
          </cell>
        </row>
        <row r="1289">
          <cell r="A1289" t="str">
            <v>CH07006</v>
          </cell>
        </row>
        <row r="1290">
          <cell r="A1290" t="str">
            <v>CH07007</v>
          </cell>
        </row>
        <row r="1291">
          <cell r="A1291" t="str">
            <v>CH07008</v>
          </cell>
        </row>
        <row r="1292">
          <cell r="A1292" t="str">
            <v>CH07009</v>
          </cell>
        </row>
        <row r="1293">
          <cell r="A1293" t="str">
            <v>CH07010</v>
          </cell>
        </row>
        <row r="1294">
          <cell r="A1294" t="str">
            <v>CH07011</v>
          </cell>
        </row>
        <row r="1295">
          <cell r="A1295" t="str">
            <v>CH07012</v>
          </cell>
        </row>
        <row r="1296">
          <cell r="A1296" t="str">
            <v>CH07013</v>
          </cell>
        </row>
        <row r="1297">
          <cell r="A1297" t="str">
            <v>CH07014</v>
          </cell>
        </row>
        <row r="1298">
          <cell r="A1298" t="str">
            <v>CH07015</v>
          </cell>
        </row>
        <row r="1299">
          <cell r="A1299" t="str">
            <v>CH07016</v>
          </cell>
        </row>
        <row r="1300">
          <cell r="A1300" t="str">
            <v>CH07017</v>
          </cell>
        </row>
        <row r="1301">
          <cell r="A1301" t="str">
            <v>CH07018</v>
          </cell>
        </row>
        <row r="1302">
          <cell r="A1302" t="str">
            <v>CH07019</v>
          </cell>
        </row>
        <row r="1303">
          <cell r="A1303" t="str">
            <v>CH07020</v>
          </cell>
        </row>
        <row r="1304">
          <cell r="A1304" t="str">
            <v>CH07021</v>
          </cell>
        </row>
        <row r="1305">
          <cell r="A1305" t="str">
            <v>CH07022</v>
          </cell>
        </row>
        <row r="1306">
          <cell r="A1306" t="str">
            <v>CH07023</v>
          </cell>
        </row>
        <row r="1307">
          <cell r="A1307" t="str">
            <v>CH07024</v>
          </cell>
        </row>
        <row r="1308">
          <cell r="A1308" t="str">
            <v>CH07025</v>
          </cell>
        </row>
        <row r="1309">
          <cell r="A1309" t="str">
            <v>CH07026</v>
          </cell>
        </row>
        <row r="1310">
          <cell r="A1310" t="str">
            <v>CH07027</v>
          </cell>
        </row>
        <row r="1311">
          <cell r="A1311" t="str">
            <v>CH07028</v>
          </cell>
        </row>
        <row r="1312">
          <cell r="A1312" t="str">
            <v>CH08001</v>
          </cell>
        </row>
        <row r="1313">
          <cell r="A1313" t="str">
            <v>CH08002</v>
          </cell>
        </row>
        <row r="1314">
          <cell r="A1314" t="str">
            <v>CH08003</v>
          </cell>
        </row>
        <row r="1315">
          <cell r="A1315" t="str">
            <v>CH08004</v>
          </cell>
        </row>
        <row r="1316">
          <cell r="A1316" t="str">
            <v>CH08005</v>
          </cell>
        </row>
        <row r="1317">
          <cell r="A1317" t="str">
            <v>CH08006</v>
          </cell>
        </row>
        <row r="1318">
          <cell r="A1318" t="str">
            <v>CH08007</v>
          </cell>
        </row>
        <row r="1319">
          <cell r="A1319" t="str">
            <v>CH08008</v>
          </cell>
        </row>
        <row r="1320">
          <cell r="A1320" t="str">
            <v>CH08009</v>
          </cell>
        </row>
        <row r="1321">
          <cell r="A1321" t="str">
            <v>CH08010</v>
          </cell>
        </row>
        <row r="1322">
          <cell r="A1322" t="str">
            <v>CH08011</v>
          </cell>
        </row>
        <row r="1323">
          <cell r="A1323" t="str">
            <v>CH08012</v>
          </cell>
        </row>
        <row r="1324">
          <cell r="A1324" t="str">
            <v>CH08013</v>
          </cell>
        </row>
        <row r="1325">
          <cell r="A1325" t="str">
            <v>CH08014</v>
          </cell>
        </row>
        <row r="1326">
          <cell r="A1326" t="str">
            <v>CH08015</v>
          </cell>
        </row>
        <row r="1327">
          <cell r="A1327" t="str">
            <v>CH08016</v>
          </cell>
        </row>
        <row r="1328">
          <cell r="A1328" t="str">
            <v>CH08017</v>
          </cell>
        </row>
        <row r="1329">
          <cell r="A1329" t="str">
            <v>CH08018</v>
          </cell>
        </row>
        <row r="1330">
          <cell r="A1330" t="str">
            <v>CH08019</v>
          </cell>
        </row>
        <row r="1331">
          <cell r="A1331" t="str">
            <v>CH08020</v>
          </cell>
        </row>
        <row r="1332">
          <cell r="A1332" t="str">
            <v>CH08021</v>
          </cell>
        </row>
        <row r="1333">
          <cell r="A1333" t="str">
            <v>CH08022</v>
          </cell>
        </row>
        <row r="1334">
          <cell r="A1334" t="str">
            <v>CH08023</v>
          </cell>
        </row>
        <row r="1335">
          <cell r="A1335" t="str">
            <v>CH08024</v>
          </cell>
        </row>
        <row r="1336">
          <cell r="A1336" t="str">
            <v>CH08025</v>
          </cell>
        </row>
        <row r="1337">
          <cell r="A1337" t="str">
            <v>CH08026</v>
          </cell>
        </row>
        <row r="1338">
          <cell r="A1338" t="str">
            <v>CH08027</v>
          </cell>
        </row>
        <row r="1339">
          <cell r="A1339" t="str">
            <v>CH08028</v>
          </cell>
        </row>
        <row r="1340">
          <cell r="A1340" t="str">
            <v>CH08029</v>
          </cell>
        </row>
        <row r="1341">
          <cell r="A1341" t="str">
            <v>CH08030</v>
          </cell>
        </row>
        <row r="1342">
          <cell r="A1342" t="str">
            <v>CH08031</v>
          </cell>
        </row>
        <row r="1343">
          <cell r="A1343" t="str">
            <v>CH08032</v>
          </cell>
        </row>
        <row r="1344">
          <cell r="A1344" t="str">
            <v>CH08033</v>
          </cell>
        </row>
        <row r="1345">
          <cell r="A1345" t="str">
            <v>CH08034</v>
          </cell>
        </row>
        <row r="1346">
          <cell r="A1346" t="str">
            <v>CH08035</v>
          </cell>
        </row>
        <row r="1347">
          <cell r="A1347" t="str">
            <v>CH08036</v>
          </cell>
        </row>
        <row r="1348">
          <cell r="A1348" t="str">
            <v>CH09001</v>
          </cell>
        </row>
        <row r="1349">
          <cell r="A1349" t="str">
            <v>CH09002</v>
          </cell>
        </row>
        <row r="1350">
          <cell r="A1350" t="str">
            <v>CH09003</v>
          </cell>
        </row>
        <row r="1351">
          <cell r="A1351" t="str">
            <v>CH09004</v>
          </cell>
        </row>
        <row r="1352">
          <cell r="A1352" t="str">
            <v>CH09005</v>
          </cell>
        </row>
        <row r="1353">
          <cell r="A1353" t="str">
            <v>CH09006</v>
          </cell>
        </row>
        <row r="1354">
          <cell r="A1354" t="str">
            <v>CH09007</v>
          </cell>
        </row>
        <row r="1355">
          <cell r="A1355" t="str">
            <v>CH09008</v>
          </cell>
        </row>
        <row r="1356">
          <cell r="A1356" t="str">
            <v>CH09009</v>
          </cell>
        </row>
        <row r="1357">
          <cell r="A1357" t="str">
            <v>CH09010</v>
          </cell>
        </row>
        <row r="1358">
          <cell r="A1358" t="str">
            <v>CH09011</v>
          </cell>
        </row>
        <row r="1359">
          <cell r="A1359" t="str">
            <v>CH09012</v>
          </cell>
        </row>
        <row r="1360">
          <cell r="A1360" t="str">
            <v>CH09013</v>
          </cell>
        </row>
        <row r="1361">
          <cell r="A1361" t="str">
            <v>CH09014</v>
          </cell>
        </row>
        <row r="1362">
          <cell r="A1362" t="str">
            <v>CH09015</v>
          </cell>
        </row>
        <row r="1363">
          <cell r="A1363" t="str">
            <v>CH09016</v>
          </cell>
        </row>
        <row r="1364">
          <cell r="A1364" t="str">
            <v>CH09017</v>
          </cell>
        </row>
        <row r="1365">
          <cell r="A1365" t="str">
            <v>CH09018</v>
          </cell>
        </row>
        <row r="1366">
          <cell r="A1366" t="str">
            <v>CH09019</v>
          </cell>
        </row>
        <row r="1367">
          <cell r="A1367" t="str">
            <v>CH09020</v>
          </cell>
        </row>
        <row r="1368">
          <cell r="A1368" t="str">
            <v>CH09021</v>
          </cell>
        </row>
        <row r="1369">
          <cell r="A1369" t="str">
            <v>CH09022</v>
          </cell>
        </row>
        <row r="1370">
          <cell r="A1370" t="str">
            <v>CH09023</v>
          </cell>
        </row>
        <row r="1371">
          <cell r="A1371" t="str">
            <v>CH09024</v>
          </cell>
        </row>
        <row r="1372">
          <cell r="A1372" t="str">
            <v>CH09025</v>
          </cell>
        </row>
        <row r="1373">
          <cell r="A1373" t="str">
            <v>CH09026</v>
          </cell>
        </row>
        <row r="1374">
          <cell r="A1374" t="str">
            <v>CH09027</v>
          </cell>
        </row>
        <row r="1375">
          <cell r="A1375" t="str">
            <v>CH09028</v>
          </cell>
        </row>
        <row r="1376">
          <cell r="A1376" t="str">
            <v>CH09029</v>
          </cell>
        </row>
        <row r="1377">
          <cell r="A1377" t="str">
            <v>CH09030</v>
          </cell>
        </row>
        <row r="1378">
          <cell r="A1378" t="str">
            <v>CH09031</v>
          </cell>
        </row>
        <row r="1379">
          <cell r="A1379" t="str">
            <v>CH09032</v>
          </cell>
        </row>
        <row r="1380">
          <cell r="A1380" t="str">
            <v>CH09033</v>
          </cell>
        </row>
        <row r="1381">
          <cell r="A1381" t="str">
            <v>CH09034</v>
          </cell>
        </row>
        <row r="1382">
          <cell r="A1382" t="str">
            <v>CH09035</v>
          </cell>
        </row>
        <row r="1383">
          <cell r="A1383" t="str">
            <v>CH09036</v>
          </cell>
        </row>
        <row r="1384">
          <cell r="A1384" t="str">
            <v>CH10001</v>
          </cell>
        </row>
        <row r="1385">
          <cell r="A1385" t="str">
            <v>CH10002</v>
          </cell>
        </row>
        <row r="1386">
          <cell r="A1386" t="str">
            <v>CH10003</v>
          </cell>
        </row>
        <row r="1387">
          <cell r="A1387" t="str">
            <v>CH10004</v>
          </cell>
        </row>
        <row r="1388">
          <cell r="A1388" t="str">
            <v>CH10005</v>
          </cell>
        </row>
        <row r="1389">
          <cell r="A1389" t="str">
            <v>CH10006</v>
          </cell>
        </row>
        <row r="1390">
          <cell r="A1390" t="str">
            <v>CH10007</v>
          </cell>
        </row>
        <row r="1391">
          <cell r="A1391" t="str">
            <v>CH10008</v>
          </cell>
        </row>
        <row r="1392">
          <cell r="A1392" t="str">
            <v>CH10009</v>
          </cell>
        </row>
        <row r="1393">
          <cell r="A1393" t="str">
            <v>CH10010</v>
          </cell>
        </row>
        <row r="1394">
          <cell r="A1394" t="str">
            <v>CH10011</v>
          </cell>
        </row>
        <row r="1395">
          <cell r="A1395" t="str">
            <v>CH10012</v>
          </cell>
        </row>
        <row r="1396">
          <cell r="A1396" t="str">
            <v>CH10013</v>
          </cell>
        </row>
        <row r="1397">
          <cell r="A1397" t="str">
            <v>CH10014</v>
          </cell>
        </row>
        <row r="1398">
          <cell r="A1398" t="str">
            <v>CH10015</v>
          </cell>
        </row>
        <row r="1399">
          <cell r="A1399" t="str">
            <v>CH10016</v>
          </cell>
        </row>
        <row r="1400">
          <cell r="A1400" t="str">
            <v>CH10017</v>
          </cell>
        </row>
        <row r="1401">
          <cell r="A1401" t="str">
            <v>CH10018</v>
          </cell>
        </row>
        <row r="1402">
          <cell r="A1402" t="str">
            <v>CH10019</v>
          </cell>
        </row>
        <row r="1403">
          <cell r="A1403" t="str">
            <v>CH10020</v>
          </cell>
        </row>
        <row r="1404">
          <cell r="A1404" t="str">
            <v>CH10021</v>
          </cell>
        </row>
        <row r="1405">
          <cell r="A1405" t="str">
            <v>CH10022</v>
          </cell>
        </row>
        <row r="1406">
          <cell r="A1406" t="str">
            <v>CH10023</v>
          </cell>
        </row>
        <row r="1407">
          <cell r="A1407" t="str">
            <v>CH10024</v>
          </cell>
        </row>
        <row r="1408">
          <cell r="A1408" t="str">
            <v>CH10025</v>
          </cell>
        </row>
        <row r="1409">
          <cell r="A1409" t="str">
            <v>CH10026</v>
          </cell>
        </row>
        <row r="1410">
          <cell r="A1410" t="str">
            <v>CH10027</v>
          </cell>
        </row>
        <row r="1411">
          <cell r="A1411" t="str">
            <v>CH10028</v>
          </cell>
        </row>
        <row r="1412">
          <cell r="A1412" t="str">
            <v>CH10029</v>
          </cell>
        </row>
        <row r="1413">
          <cell r="A1413" t="str">
            <v>CH10030</v>
          </cell>
        </row>
        <row r="1414">
          <cell r="A1414" t="str">
            <v>CH10031</v>
          </cell>
        </row>
        <row r="1415">
          <cell r="A1415" t="str">
            <v>CH10032</v>
          </cell>
        </row>
        <row r="1416">
          <cell r="A1416" t="str">
            <v>CH10033</v>
          </cell>
        </row>
        <row r="1417">
          <cell r="A1417" t="str">
            <v>CH10034</v>
          </cell>
        </row>
        <row r="1418">
          <cell r="A1418" t="str">
            <v>CH10035</v>
          </cell>
        </row>
        <row r="1419">
          <cell r="A1419" t="str">
            <v>CH10036</v>
          </cell>
        </row>
        <row r="1420">
          <cell r="A1420" t="str">
            <v>CH10037</v>
          </cell>
        </row>
        <row r="1421">
          <cell r="A1421" t="str">
            <v>CH10038</v>
          </cell>
        </row>
        <row r="1422">
          <cell r="A1422" t="str">
            <v>CH10039</v>
          </cell>
        </row>
        <row r="1423">
          <cell r="A1423" t="str">
            <v>CH10040</v>
          </cell>
        </row>
        <row r="1424">
          <cell r="A1424" t="str">
            <v>CH10041</v>
          </cell>
        </row>
        <row r="1425">
          <cell r="A1425" t="str">
            <v>CH10042</v>
          </cell>
        </row>
        <row r="1426">
          <cell r="A1426" t="str">
            <v>CH10043</v>
          </cell>
        </row>
        <row r="1427">
          <cell r="A1427" t="str">
            <v>CH10044</v>
          </cell>
        </row>
        <row r="1428">
          <cell r="A1428" t="str">
            <v>CH10045</v>
          </cell>
        </row>
        <row r="1429">
          <cell r="A1429" t="str">
            <v>CH10046</v>
          </cell>
        </row>
        <row r="1430">
          <cell r="A1430" t="str">
            <v>CH11001</v>
          </cell>
        </row>
        <row r="1431">
          <cell r="A1431" t="str">
            <v>CH11002</v>
          </cell>
        </row>
        <row r="1432">
          <cell r="A1432" t="str">
            <v>CH11003</v>
          </cell>
        </row>
        <row r="1433">
          <cell r="A1433" t="str">
            <v>CH11004</v>
          </cell>
        </row>
        <row r="1434">
          <cell r="A1434" t="str">
            <v>CH11005</v>
          </cell>
        </row>
        <row r="1435">
          <cell r="A1435" t="str">
            <v>CH11006</v>
          </cell>
        </row>
        <row r="1436">
          <cell r="A1436" t="str">
            <v>CH11007</v>
          </cell>
        </row>
        <row r="1437">
          <cell r="A1437" t="str">
            <v>CH11008</v>
          </cell>
        </row>
        <row r="1438">
          <cell r="A1438" t="str">
            <v>CH11009</v>
          </cell>
        </row>
        <row r="1439">
          <cell r="A1439" t="str">
            <v>CH11010</v>
          </cell>
        </row>
        <row r="1440">
          <cell r="A1440" t="str">
            <v>CH11011</v>
          </cell>
        </row>
        <row r="1441">
          <cell r="A1441" t="str">
            <v>CH11012</v>
          </cell>
        </row>
        <row r="1442">
          <cell r="A1442" t="str">
            <v>CH11013</v>
          </cell>
        </row>
        <row r="1443">
          <cell r="A1443" t="str">
            <v>CH11014</v>
          </cell>
        </row>
        <row r="1444">
          <cell r="A1444" t="str">
            <v>CH11015</v>
          </cell>
        </row>
        <row r="1445">
          <cell r="A1445" t="str">
            <v>CH11016</v>
          </cell>
        </row>
        <row r="1446">
          <cell r="A1446" t="str">
            <v>CH11017</v>
          </cell>
        </row>
        <row r="1447">
          <cell r="A1447" t="str">
            <v>CH11018</v>
          </cell>
        </row>
        <row r="1448">
          <cell r="A1448" t="str">
            <v>CH11019</v>
          </cell>
        </row>
        <row r="1449">
          <cell r="A1449" t="str">
            <v>CH11020</v>
          </cell>
        </row>
        <row r="1450">
          <cell r="A1450" t="str">
            <v>CH11021</v>
          </cell>
        </row>
        <row r="1451">
          <cell r="A1451" t="str">
            <v>CH11022</v>
          </cell>
        </row>
        <row r="1452">
          <cell r="A1452" t="str">
            <v>CH11023</v>
          </cell>
        </row>
        <row r="1453">
          <cell r="A1453" t="str">
            <v>CH11024</v>
          </cell>
        </row>
        <row r="1454">
          <cell r="A1454" t="str">
            <v>CH11025</v>
          </cell>
        </row>
        <row r="1455">
          <cell r="A1455" t="str">
            <v>CH11026</v>
          </cell>
        </row>
        <row r="1456">
          <cell r="A1456" t="str">
            <v>CH11027</v>
          </cell>
        </row>
        <row r="1457">
          <cell r="A1457" t="str">
            <v>CH11028</v>
          </cell>
        </row>
        <row r="1458">
          <cell r="A1458" t="str">
            <v>CH11029</v>
          </cell>
        </row>
        <row r="1459">
          <cell r="A1459" t="str">
            <v>CH11030</v>
          </cell>
        </row>
        <row r="1460">
          <cell r="A1460" t="str">
            <v>CH11031</v>
          </cell>
        </row>
        <row r="1461">
          <cell r="A1461" t="str">
            <v>CH11032</v>
          </cell>
        </row>
        <row r="1462">
          <cell r="A1462" t="str">
            <v>CH11033</v>
          </cell>
        </row>
        <row r="1463">
          <cell r="A1463" t="str">
            <v>CH11034</v>
          </cell>
        </row>
        <row r="1464">
          <cell r="A1464" t="str">
            <v>CH11035</v>
          </cell>
        </row>
        <row r="1465">
          <cell r="A1465" t="str">
            <v>CH11036</v>
          </cell>
        </row>
        <row r="1466">
          <cell r="A1466" t="str">
            <v>CH11037</v>
          </cell>
        </row>
        <row r="1467">
          <cell r="A1467" t="str">
            <v>CH11038</v>
          </cell>
        </row>
        <row r="1468">
          <cell r="A1468" t="str">
            <v>CH11039</v>
          </cell>
        </row>
        <row r="1469">
          <cell r="A1469" t="str">
            <v>CH11040</v>
          </cell>
        </row>
        <row r="1470">
          <cell r="A1470" t="str">
            <v>CH11041</v>
          </cell>
        </row>
        <row r="1471">
          <cell r="A1471" t="str">
            <v>CH11042</v>
          </cell>
        </row>
        <row r="1472">
          <cell r="A1472" t="str">
            <v>CH11043</v>
          </cell>
        </row>
        <row r="1473">
          <cell r="A1473" t="str">
            <v>CH11044</v>
          </cell>
        </row>
        <row r="1474">
          <cell r="A1474" t="str">
            <v>CH11045</v>
          </cell>
        </row>
        <row r="1475">
          <cell r="A1475" t="str">
            <v>CH11046</v>
          </cell>
        </row>
        <row r="1476">
          <cell r="A1476" t="str">
            <v>CH11047</v>
          </cell>
        </row>
        <row r="1477">
          <cell r="A1477" t="str">
            <v>CH11048</v>
          </cell>
        </row>
        <row r="1478">
          <cell r="A1478" t="str">
            <v>CH11049</v>
          </cell>
        </row>
        <row r="1479">
          <cell r="A1479" t="str">
            <v>CH11050</v>
          </cell>
        </row>
        <row r="1480">
          <cell r="A1480" t="str">
            <v>CH11051</v>
          </cell>
        </row>
        <row r="1481">
          <cell r="A1481" t="str">
            <v>CH11052</v>
          </cell>
        </row>
        <row r="1482">
          <cell r="A1482" t="str">
            <v>CH11053</v>
          </cell>
        </row>
        <row r="1483">
          <cell r="A1483" t="str">
            <v>CH11054</v>
          </cell>
        </row>
        <row r="1484">
          <cell r="A1484" t="str">
            <v>CH11055</v>
          </cell>
        </row>
        <row r="1485">
          <cell r="A1485" t="str">
            <v>CH11056</v>
          </cell>
        </row>
        <row r="1486">
          <cell r="A1486" t="str">
            <v>CH11057</v>
          </cell>
        </row>
        <row r="1487">
          <cell r="A1487" t="str">
            <v>CH11058</v>
          </cell>
        </row>
        <row r="1488">
          <cell r="A1488" t="str">
            <v>CH11059</v>
          </cell>
        </row>
        <row r="1489">
          <cell r="A1489" t="str">
            <v>CH11060</v>
          </cell>
        </row>
        <row r="1490">
          <cell r="A1490" t="str">
            <v>CH12001</v>
          </cell>
        </row>
        <row r="1491">
          <cell r="A1491" t="str">
            <v>CH12002</v>
          </cell>
        </row>
        <row r="1492">
          <cell r="A1492" t="str">
            <v>CH12003</v>
          </cell>
        </row>
        <row r="1493">
          <cell r="A1493" t="str">
            <v>CH12004</v>
          </cell>
        </row>
        <row r="1494">
          <cell r="A1494" t="str">
            <v>CH12005</v>
          </cell>
        </row>
        <row r="1495">
          <cell r="A1495" t="str">
            <v>CH12006</v>
          </cell>
        </row>
        <row r="1496">
          <cell r="A1496" t="str">
            <v>CH12007</v>
          </cell>
        </row>
        <row r="1497">
          <cell r="A1497" t="str">
            <v>CH12008</v>
          </cell>
        </row>
        <row r="1498">
          <cell r="A1498" t="str">
            <v>CH12009</v>
          </cell>
        </row>
        <row r="1499">
          <cell r="A1499" t="str">
            <v>CH12010</v>
          </cell>
        </row>
        <row r="1500">
          <cell r="A1500" t="str">
            <v>CH12011</v>
          </cell>
        </row>
        <row r="1501">
          <cell r="A1501" t="str">
            <v>CH12012</v>
          </cell>
        </row>
        <row r="1502">
          <cell r="A1502" t="str">
            <v>CH12013</v>
          </cell>
        </row>
        <row r="1503">
          <cell r="A1503" t="str">
            <v>CH12014</v>
          </cell>
        </row>
        <row r="1504">
          <cell r="A1504" t="str">
            <v>CH12015</v>
          </cell>
        </row>
        <row r="1505">
          <cell r="A1505" t="str">
            <v>CH12016</v>
          </cell>
        </row>
        <row r="1506">
          <cell r="A1506" t="str">
            <v>CH12017</v>
          </cell>
        </row>
        <row r="1507">
          <cell r="A1507" t="str">
            <v>CH12018</v>
          </cell>
        </row>
        <row r="1508">
          <cell r="A1508" t="str">
            <v>CH12019</v>
          </cell>
        </row>
        <row r="1509">
          <cell r="A1509" t="str">
            <v>CH12020</v>
          </cell>
        </row>
        <row r="1510">
          <cell r="A1510" t="str">
            <v>CH12021</v>
          </cell>
        </row>
        <row r="1511">
          <cell r="A1511" t="str">
            <v>CH12022</v>
          </cell>
        </row>
        <row r="1512">
          <cell r="A1512" t="str">
            <v>CH12023</v>
          </cell>
        </row>
        <row r="1513">
          <cell r="A1513" t="str">
            <v>CH12024</v>
          </cell>
        </row>
        <row r="1514">
          <cell r="A1514" t="str">
            <v>CH12025</v>
          </cell>
        </row>
        <row r="1515">
          <cell r="A1515" t="str">
            <v>CH12026</v>
          </cell>
        </row>
        <row r="1516">
          <cell r="A1516" t="str">
            <v>CH12027</v>
          </cell>
        </row>
        <row r="1517">
          <cell r="A1517" t="str">
            <v>CH12028</v>
          </cell>
        </row>
        <row r="1518">
          <cell r="A1518" t="str">
            <v>CH12029</v>
          </cell>
        </row>
        <row r="1519">
          <cell r="A1519" t="str">
            <v>CH12030</v>
          </cell>
        </row>
        <row r="1520">
          <cell r="A1520" t="str">
            <v>CH12031</v>
          </cell>
        </row>
        <row r="1521">
          <cell r="A1521" t="str">
            <v>CH12032</v>
          </cell>
        </row>
        <row r="1522">
          <cell r="A1522" t="str">
            <v>CH12033</v>
          </cell>
        </row>
        <row r="1523">
          <cell r="A1523" t="str">
            <v>CH12034</v>
          </cell>
        </row>
        <row r="1524">
          <cell r="A1524" t="str">
            <v>CH12035</v>
          </cell>
        </row>
        <row r="1525">
          <cell r="A1525" t="str">
            <v>CH12036</v>
          </cell>
        </row>
        <row r="1526">
          <cell r="A1526" t="str">
            <v>CH12037</v>
          </cell>
        </row>
        <row r="1527">
          <cell r="A1527" t="str">
            <v>CH12038</v>
          </cell>
        </row>
        <row r="1528">
          <cell r="A1528" t="str">
            <v>CH12039</v>
          </cell>
        </row>
        <row r="1529">
          <cell r="A1529" t="str">
            <v>CH12040</v>
          </cell>
        </row>
        <row r="1530">
          <cell r="A1530" t="str">
            <v>CH12041</v>
          </cell>
        </row>
        <row r="1531">
          <cell r="A1531" t="str">
            <v>CH12042</v>
          </cell>
        </row>
        <row r="1532">
          <cell r="A1532" t="str">
            <v>CH12043</v>
          </cell>
        </row>
        <row r="1533">
          <cell r="A1533" t="str">
            <v>CH12044</v>
          </cell>
        </row>
        <row r="1534">
          <cell r="A1534" t="str">
            <v>CH12045</v>
          </cell>
        </row>
        <row r="1535">
          <cell r="A1535" t="str">
            <v>CH12046</v>
          </cell>
        </row>
        <row r="1536">
          <cell r="A1536" t="str">
            <v>CH12047</v>
          </cell>
        </row>
        <row r="1537">
          <cell r="A1537" t="str">
            <v>CH12048</v>
          </cell>
        </row>
        <row r="1538">
          <cell r="A1538" t="str">
            <v>CH12049</v>
          </cell>
        </row>
        <row r="1539">
          <cell r="A1539" t="str">
            <v>CH12050</v>
          </cell>
        </row>
        <row r="1540">
          <cell r="A1540" t="str">
            <v>CH12051</v>
          </cell>
        </row>
        <row r="1541">
          <cell r="A1541" t="str">
            <v>CH12052</v>
          </cell>
        </row>
        <row r="1542">
          <cell r="A1542" t="str">
            <v>CH12053</v>
          </cell>
        </row>
        <row r="1543">
          <cell r="A1543" t="str">
            <v>CH12054</v>
          </cell>
        </row>
        <row r="1544">
          <cell r="A1544" t="str">
            <v>CH12055</v>
          </cell>
        </row>
        <row r="1545">
          <cell r="A1545" t="str">
            <v>CH12056</v>
          </cell>
        </row>
        <row r="1546">
          <cell r="A1546" t="str">
            <v>CH12057</v>
          </cell>
        </row>
        <row r="1547">
          <cell r="A1547" t="str">
            <v>CH12058</v>
          </cell>
        </row>
        <row r="1548">
          <cell r="A1548" t="str">
            <v>CH12059</v>
          </cell>
        </row>
        <row r="1549">
          <cell r="A1549" t="str">
            <v>CH12060</v>
          </cell>
        </row>
        <row r="1550">
          <cell r="A1550" t="str">
            <v>CH13001</v>
          </cell>
        </row>
        <row r="1551">
          <cell r="A1551" t="str">
            <v>CH13002</v>
          </cell>
        </row>
        <row r="1552">
          <cell r="A1552" t="str">
            <v>CH13003</v>
          </cell>
        </row>
        <row r="1553">
          <cell r="A1553" t="str">
            <v>CH13004</v>
          </cell>
        </row>
        <row r="1554">
          <cell r="A1554" t="str">
            <v>CH13005</v>
          </cell>
        </row>
        <row r="1555">
          <cell r="A1555" t="str">
            <v>CH13006</v>
          </cell>
        </row>
        <row r="1556">
          <cell r="A1556" t="str">
            <v>CH13007</v>
          </cell>
        </row>
        <row r="1557">
          <cell r="A1557" t="str">
            <v>CH13008</v>
          </cell>
        </row>
        <row r="1558">
          <cell r="A1558" t="str">
            <v>CH13009</v>
          </cell>
        </row>
        <row r="1559">
          <cell r="A1559" t="str">
            <v>CH13010</v>
          </cell>
        </row>
        <row r="1560">
          <cell r="A1560" t="str">
            <v>CH13011</v>
          </cell>
        </row>
        <row r="1561">
          <cell r="A1561" t="str">
            <v>CH13012</v>
          </cell>
        </row>
        <row r="1562">
          <cell r="A1562" t="str">
            <v>CH13013</v>
          </cell>
        </row>
        <row r="1563">
          <cell r="A1563" t="str">
            <v>CH13014</v>
          </cell>
        </row>
        <row r="1564">
          <cell r="A1564" t="str">
            <v>CH13015</v>
          </cell>
        </row>
        <row r="1565">
          <cell r="A1565" t="str">
            <v>CH13016</v>
          </cell>
        </row>
        <row r="1566">
          <cell r="A1566" t="str">
            <v>CH13017</v>
          </cell>
        </row>
        <row r="1567">
          <cell r="A1567" t="str">
            <v>CH13018</v>
          </cell>
        </row>
        <row r="1568">
          <cell r="A1568" t="str">
            <v>CH13019</v>
          </cell>
        </row>
        <row r="1569">
          <cell r="A1569" t="str">
            <v>CH13020</v>
          </cell>
        </row>
        <row r="1570">
          <cell r="A1570" t="str">
            <v>CH13021</v>
          </cell>
        </row>
        <row r="1571">
          <cell r="A1571" t="str">
            <v>CH13022</v>
          </cell>
        </row>
        <row r="1572">
          <cell r="A1572" t="str">
            <v>CH13023</v>
          </cell>
        </row>
        <row r="1573">
          <cell r="A1573" t="str">
            <v>CH13024</v>
          </cell>
        </row>
        <row r="1574">
          <cell r="A1574" t="str">
            <v>CH13025</v>
          </cell>
        </row>
        <row r="1575">
          <cell r="A1575" t="str">
            <v>CH13026</v>
          </cell>
        </row>
        <row r="1576">
          <cell r="A1576" t="str">
            <v>CH13027</v>
          </cell>
        </row>
        <row r="1577">
          <cell r="A1577" t="str">
            <v>CH13028</v>
          </cell>
        </row>
        <row r="1578">
          <cell r="A1578" t="str">
            <v>CH13029</v>
          </cell>
        </row>
        <row r="1579">
          <cell r="A1579" t="str">
            <v>CH13030</v>
          </cell>
        </row>
        <row r="1580">
          <cell r="A1580" t="str">
            <v>CH13031</v>
          </cell>
        </row>
        <row r="1581">
          <cell r="A1581" t="str">
            <v>CH13032</v>
          </cell>
        </row>
        <row r="1582">
          <cell r="A1582" t="str">
            <v>CH13033</v>
          </cell>
        </row>
        <row r="1583">
          <cell r="A1583" t="str">
            <v>CH13034</v>
          </cell>
        </row>
        <row r="1584">
          <cell r="A1584" t="str">
            <v>CH13035</v>
          </cell>
        </row>
        <row r="1585">
          <cell r="A1585" t="str">
            <v>CH13036</v>
          </cell>
        </row>
        <row r="1586">
          <cell r="A1586" t="str">
            <v>CH13037</v>
          </cell>
        </row>
        <row r="1587">
          <cell r="A1587" t="str">
            <v>CH13038</v>
          </cell>
        </row>
        <row r="1588">
          <cell r="A1588" t="str">
            <v>CH13039</v>
          </cell>
        </row>
        <row r="1589">
          <cell r="A1589" t="str">
            <v>CH13040</v>
          </cell>
        </row>
        <row r="1590">
          <cell r="A1590" t="str">
            <v>CH13041</v>
          </cell>
        </row>
        <row r="1591">
          <cell r="A1591" t="str">
            <v>CH13042</v>
          </cell>
        </row>
        <row r="1592">
          <cell r="A1592" t="str">
            <v>CH13043</v>
          </cell>
        </row>
        <row r="1593">
          <cell r="A1593" t="str">
            <v>CH13044</v>
          </cell>
        </row>
        <row r="1594">
          <cell r="A1594" t="str">
            <v>CH13045</v>
          </cell>
        </row>
        <row r="1595">
          <cell r="A1595" t="str">
            <v>CH13046</v>
          </cell>
        </row>
        <row r="1596">
          <cell r="A1596" t="str">
            <v>CH13047</v>
          </cell>
        </row>
        <row r="1597">
          <cell r="A1597" t="str">
            <v>CH13048</v>
          </cell>
        </row>
        <row r="1598">
          <cell r="A1598" t="str">
            <v>CH13049</v>
          </cell>
        </row>
        <row r="1599">
          <cell r="A1599" t="str">
            <v>CH13050</v>
          </cell>
        </row>
        <row r="1600">
          <cell r="A1600" t="str">
            <v>CH13051</v>
          </cell>
        </row>
        <row r="1601">
          <cell r="A1601" t="str">
            <v>CH13052</v>
          </cell>
        </row>
        <row r="1602">
          <cell r="A1602" t="str">
            <v>CH13053</v>
          </cell>
        </row>
        <row r="1603">
          <cell r="A1603" t="str">
            <v>CH13054</v>
          </cell>
        </row>
        <row r="1604">
          <cell r="A1604" t="str">
            <v>CH13055</v>
          </cell>
        </row>
        <row r="1605">
          <cell r="A1605" t="str">
            <v>CH13056</v>
          </cell>
        </row>
        <row r="1606">
          <cell r="A1606" t="str">
            <v>CH13057</v>
          </cell>
        </row>
        <row r="1607">
          <cell r="A1607" t="str">
            <v>CH13058</v>
          </cell>
        </row>
        <row r="1608">
          <cell r="A1608" t="str">
            <v>CH13059</v>
          </cell>
        </row>
        <row r="1609">
          <cell r="A1609" t="str">
            <v>CH13060</v>
          </cell>
        </row>
        <row r="1610">
          <cell r="A1610" t="str">
            <v>CH14001</v>
          </cell>
        </row>
        <row r="1611">
          <cell r="A1611" t="str">
            <v>CH14002</v>
          </cell>
        </row>
        <row r="1612">
          <cell r="A1612" t="str">
            <v>CH14003</v>
          </cell>
        </row>
        <row r="1613">
          <cell r="A1613" t="str">
            <v>CH14004</v>
          </cell>
        </row>
        <row r="1614">
          <cell r="A1614" t="str">
            <v>CH14005</v>
          </cell>
        </row>
        <row r="1615">
          <cell r="A1615" t="str">
            <v>CH14006</v>
          </cell>
        </row>
        <row r="1616">
          <cell r="A1616" t="str">
            <v>CH14007</v>
          </cell>
        </row>
        <row r="1617">
          <cell r="A1617" t="str">
            <v>CH14008</v>
          </cell>
        </row>
        <row r="1618">
          <cell r="A1618" t="str">
            <v>CH14009</v>
          </cell>
        </row>
        <row r="1619">
          <cell r="A1619" t="str">
            <v>CH14010</v>
          </cell>
        </row>
        <row r="1620">
          <cell r="A1620" t="str">
            <v>CH14011</v>
          </cell>
        </row>
        <row r="1621">
          <cell r="A1621" t="str">
            <v>CH14012</v>
          </cell>
        </row>
        <row r="1622">
          <cell r="A1622" t="str">
            <v>CH14013</v>
          </cell>
        </row>
        <row r="1623">
          <cell r="A1623" t="str">
            <v>CH14014</v>
          </cell>
        </row>
        <row r="1624">
          <cell r="A1624" t="str">
            <v>CH14015</v>
          </cell>
        </row>
        <row r="1625">
          <cell r="A1625" t="str">
            <v>CH14016</v>
          </cell>
        </row>
        <row r="1626">
          <cell r="A1626" t="str">
            <v>CH14017</v>
          </cell>
        </row>
        <row r="1627">
          <cell r="A1627" t="str">
            <v>CH14018</v>
          </cell>
        </row>
        <row r="1628">
          <cell r="A1628" t="str">
            <v>CH14019</v>
          </cell>
        </row>
        <row r="1629">
          <cell r="A1629" t="str">
            <v>CH14020</v>
          </cell>
        </row>
        <row r="1630">
          <cell r="A1630" t="str">
            <v>CH14021</v>
          </cell>
        </row>
        <row r="1631">
          <cell r="A1631" t="str">
            <v>CH14022</v>
          </cell>
        </row>
        <row r="1632">
          <cell r="A1632" t="str">
            <v>CH14023</v>
          </cell>
        </row>
        <row r="1633">
          <cell r="A1633" t="str">
            <v>CH14024</v>
          </cell>
        </row>
        <row r="1634">
          <cell r="A1634" t="str">
            <v>CH14025</v>
          </cell>
        </row>
        <row r="1635">
          <cell r="A1635" t="str">
            <v>CH14026</v>
          </cell>
        </row>
        <row r="1636">
          <cell r="A1636" t="str">
            <v>CH14027</v>
          </cell>
        </row>
        <row r="1637">
          <cell r="A1637" t="str">
            <v>CH14028</v>
          </cell>
        </row>
        <row r="1638">
          <cell r="A1638" t="str">
            <v>CH14029</v>
          </cell>
        </row>
        <row r="1639">
          <cell r="A1639" t="str">
            <v>CH14030</v>
          </cell>
        </row>
        <row r="1640">
          <cell r="A1640" t="str">
            <v>CH14031</v>
          </cell>
        </row>
        <row r="1641">
          <cell r="A1641" t="str">
            <v>CH14032</v>
          </cell>
        </row>
        <row r="1642">
          <cell r="A1642" t="str">
            <v>CH14033</v>
          </cell>
        </row>
        <row r="1643">
          <cell r="A1643" t="str">
            <v>CH14034</v>
          </cell>
        </row>
        <row r="1644">
          <cell r="A1644" t="str">
            <v>CH14035</v>
          </cell>
        </row>
        <row r="1645">
          <cell r="A1645" t="str">
            <v>CH14036</v>
          </cell>
        </row>
        <row r="1646">
          <cell r="A1646" t="str">
            <v>CH14037</v>
          </cell>
        </row>
        <row r="1647">
          <cell r="A1647" t="str">
            <v>CH14038</v>
          </cell>
        </row>
        <row r="1648">
          <cell r="A1648" t="str">
            <v>CH14039</v>
          </cell>
        </row>
        <row r="1649">
          <cell r="A1649" t="str">
            <v>CH14040</v>
          </cell>
        </row>
        <row r="1650">
          <cell r="A1650" t="str">
            <v>CH14041</v>
          </cell>
        </row>
        <row r="1651">
          <cell r="A1651" t="str">
            <v>CH14042</v>
          </cell>
        </row>
        <row r="1652">
          <cell r="A1652" t="str">
            <v>CH14043</v>
          </cell>
        </row>
        <row r="1653">
          <cell r="A1653" t="str">
            <v>CH14044</v>
          </cell>
        </row>
        <row r="1654">
          <cell r="A1654" t="str">
            <v>CH14045</v>
          </cell>
        </row>
        <row r="1655">
          <cell r="A1655" t="str">
            <v>CH14046</v>
          </cell>
        </row>
        <row r="1656">
          <cell r="A1656" t="str">
            <v>CH14047</v>
          </cell>
        </row>
        <row r="1657">
          <cell r="A1657" t="str">
            <v>CH14048</v>
          </cell>
        </row>
        <row r="1658">
          <cell r="A1658" t="str">
            <v>CH14049</v>
          </cell>
        </row>
        <row r="1659">
          <cell r="A1659" t="str">
            <v>CH14050</v>
          </cell>
        </row>
        <row r="1660">
          <cell r="A1660" t="str">
            <v>CH14051</v>
          </cell>
        </row>
        <row r="1661">
          <cell r="A1661" t="str">
            <v>CH14052</v>
          </cell>
        </row>
        <row r="1662">
          <cell r="A1662" t="str">
            <v>CH14053</v>
          </cell>
        </row>
        <row r="1663">
          <cell r="A1663" t="str">
            <v>CH14054</v>
          </cell>
        </row>
        <row r="1664">
          <cell r="A1664" t="str">
            <v>CH14055</v>
          </cell>
        </row>
        <row r="1665">
          <cell r="A1665" t="str">
            <v>CH14056</v>
          </cell>
        </row>
        <row r="1666">
          <cell r="A1666" t="str">
            <v>CH14057</v>
          </cell>
        </row>
        <row r="1667">
          <cell r="A1667" t="str">
            <v>CH14058</v>
          </cell>
        </row>
        <row r="1668">
          <cell r="A1668" t="str">
            <v>CH14059</v>
          </cell>
        </row>
        <row r="1669">
          <cell r="A1669" t="str">
            <v>CH14060</v>
          </cell>
        </row>
        <row r="1670">
          <cell r="A1670" t="str">
            <v>CH15001</v>
          </cell>
        </row>
        <row r="1671">
          <cell r="A1671" t="str">
            <v>CH15002</v>
          </cell>
        </row>
        <row r="1672">
          <cell r="A1672" t="str">
            <v>CH15003</v>
          </cell>
        </row>
        <row r="1673">
          <cell r="A1673" t="str">
            <v>CH15004</v>
          </cell>
        </row>
        <row r="1674">
          <cell r="A1674" t="str">
            <v>CH15005</v>
          </cell>
        </row>
        <row r="1675">
          <cell r="A1675" t="str">
            <v>CH15006</v>
          </cell>
        </row>
        <row r="1676">
          <cell r="A1676" t="str">
            <v>CH15007</v>
          </cell>
        </row>
        <row r="1677">
          <cell r="A1677" t="str">
            <v>CH15008</v>
          </cell>
        </row>
        <row r="1678">
          <cell r="A1678" t="str">
            <v>CH15009</v>
          </cell>
        </row>
        <row r="1679">
          <cell r="A1679" t="str">
            <v>CH15010</v>
          </cell>
        </row>
        <row r="1680">
          <cell r="A1680" t="str">
            <v>CH15011</v>
          </cell>
        </row>
        <row r="1681">
          <cell r="A1681" t="str">
            <v>CH15012</v>
          </cell>
        </row>
        <row r="1682">
          <cell r="A1682" t="str">
            <v>CH15013</v>
          </cell>
        </row>
        <row r="1683">
          <cell r="A1683" t="str">
            <v>CH15014</v>
          </cell>
        </row>
        <row r="1684">
          <cell r="A1684" t="str">
            <v>CH15015</v>
          </cell>
        </row>
        <row r="1685">
          <cell r="A1685" t="str">
            <v>CH15016</v>
          </cell>
        </row>
        <row r="1686">
          <cell r="A1686" t="str">
            <v>CH15017</v>
          </cell>
        </row>
        <row r="1687">
          <cell r="A1687" t="str">
            <v>CH15018</v>
          </cell>
        </row>
        <row r="1688">
          <cell r="A1688" t="str">
            <v>CH15019</v>
          </cell>
        </row>
        <row r="1689">
          <cell r="A1689" t="str">
            <v>CH15020</v>
          </cell>
        </row>
        <row r="1690">
          <cell r="A1690" t="str">
            <v>CH15021</v>
          </cell>
        </row>
        <row r="1691">
          <cell r="A1691" t="str">
            <v>CH15022</v>
          </cell>
        </row>
        <row r="1692">
          <cell r="A1692" t="str">
            <v>CH15023</v>
          </cell>
        </row>
        <row r="1693">
          <cell r="A1693" t="str">
            <v>CH15024</v>
          </cell>
        </row>
        <row r="1694">
          <cell r="A1694" t="str">
            <v>CH15025</v>
          </cell>
        </row>
        <row r="1695">
          <cell r="A1695" t="str">
            <v>CH15026</v>
          </cell>
        </row>
        <row r="1696">
          <cell r="A1696" t="str">
            <v>CH15027</v>
          </cell>
        </row>
        <row r="1697">
          <cell r="A1697" t="str">
            <v>CH15028</v>
          </cell>
        </row>
        <row r="1698">
          <cell r="A1698" t="str">
            <v>CH15029</v>
          </cell>
        </row>
        <row r="1699">
          <cell r="A1699" t="str">
            <v>CH15030</v>
          </cell>
        </row>
        <row r="1700">
          <cell r="A1700" t="str">
            <v>CH15031</v>
          </cell>
        </row>
        <row r="1701">
          <cell r="A1701" t="str">
            <v>CH15032</v>
          </cell>
        </row>
        <row r="1702">
          <cell r="A1702" t="str">
            <v>CH15033</v>
          </cell>
        </row>
        <row r="1703">
          <cell r="A1703" t="str">
            <v>CH15034</v>
          </cell>
        </row>
        <row r="1704">
          <cell r="A1704" t="str">
            <v>CH15035</v>
          </cell>
        </row>
        <row r="1705">
          <cell r="A1705" t="str">
            <v>CH15036</v>
          </cell>
        </row>
        <row r="1706">
          <cell r="A1706" t="str">
            <v>CH15037</v>
          </cell>
        </row>
        <row r="1707">
          <cell r="A1707" t="str">
            <v>CH15038</v>
          </cell>
        </row>
        <row r="1708">
          <cell r="A1708" t="str">
            <v>CH15039</v>
          </cell>
        </row>
        <row r="1709">
          <cell r="A1709" t="str">
            <v>CH15040</v>
          </cell>
        </row>
        <row r="1710">
          <cell r="A1710" t="str">
            <v>CH15041</v>
          </cell>
        </row>
        <row r="1711">
          <cell r="A1711" t="str">
            <v>CH15042</v>
          </cell>
        </row>
        <row r="1712">
          <cell r="A1712" t="str">
            <v>CH15043</v>
          </cell>
        </row>
        <row r="1713">
          <cell r="A1713" t="str">
            <v>CH15044</v>
          </cell>
        </row>
        <row r="1714">
          <cell r="A1714" t="str">
            <v>CH15045</v>
          </cell>
        </row>
        <row r="1715">
          <cell r="A1715" t="str">
            <v>CH15046</v>
          </cell>
        </row>
        <row r="1716">
          <cell r="A1716" t="str">
            <v>CH15047</v>
          </cell>
        </row>
        <row r="1717">
          <cell r="A1717" t="str">
            <v>CH15048</v>
          </cell>
        </row>
        <row r="1718">
          <cell r="A1718" t="str">
            <v>CH15049</v>
          </cell>
        </row>
        <row r="1719">
          <cell r="A1719" t="str">
            <v>CH15050</v>
          </cell>
        </row>
        <row r="1720">
          <cell r="A1720" t="str">
            <v>CH15051</v>
          </cell>
        </row>
        <row r="1721">
          <cell r="A1721" t="str">
            <v>CH15052</v>
          </cell>
        </row>
        <row r="1722">
          <cell r="A1722" t="str">
            <v>CH15053</v>
          </cell>
        </row>
        <row r="1723">
          <cell r="A1723" t="str">
            <v>CH15054</v>
          </cell>
        </row>
        <row r="1724">
          <cell r="A1724" t="str">
            <v>CH15055</v>
          </cell>
        </row>
        <row r="1725">
          <cell r="A1725" t="str">
            <v>CH15056</v>
          </cell>
        </row>
        <row r="1726">
          <cell r="A1726" t="str">
            <v>CH15057</v>
          </cell>
        </row>
        <row r="1727">
          <cell r="A1727" t="str">
            <v>CH15058</v>
          </cell>
        </row>
        <row r="1728">
          <cell r="A1728" t="str">
            <v>CH15059</v>
          </cell>
        </row>
        <row r="1729">
          <cell r="A1729" t="str">
            <v>CH15060</v>
          </cell>
        </row>
        <row r="1730">
          <cell r="A1730" t="str">
            <v>CH16001</v>
          </cell>
        </row>
        <row r="1731">
          <cell r="A1731" t="str">
            <v>CH16002</v>
          </cell>
        </row>
        <row r="1732">
          <cell r="A1732" t="str">
            <v>CH16003</v>
          </cell>
        </row>
        <row r="1733">
          <cell r="A1733" t="str">
            <v>CH16004</v>
          </cell>
        </row>
        <row r="1734">
          <cell r="A1734" t="str">
            <v>CH16005</v>
          </cell>
        </row>
        <row r="1735">
          <cell r="A1735" t="str">
            <v>CH16006</v>
          </cell>
        </row>
        <row r="1736">
          <cell r="A1736" t="str">
            <v>CH16007</v>
          </cell>
        </row>
        <row r="1737">
          <cell r="A1737" t="str">
            <v>CH16008</v>
          </cell>
        </row>
        <row r="1738">
          <cell r="A1738" t="str">
            <v>CH16009</v>
          </cell>
        </row>
        <row r="1739">
          <cell r="A1739" t="str">
            <v>CH16010</v>
          </cell>
        </row>
        <row r="1740">
          <cell r="A1740" t="str">
            <v>CH16011</v>
          </cell>
        </row>
        <row r="1741">
          <cell r="A1741" t="str">
            <v>CH16012</v>
          </cell>
        </row>
        <row r="1742">
          <cell r="A1742" t="str">
            <v>CH16013</v>
          </cell>
        </row>
        <row r="1743">
          <cell r="A1743" t="str">
            <v>CH16014</v>
          </cell>
        </row>
        <row r="1744">
          <cell r="A1744" t="str">
            <v>CH16015</v>
          </cell>
        </row>
        <row r="1745">
          <cell r="A1745" t="str">
            <v>CH16016</v>
          </cell>
        </row>
        <row r="1746">
          <cell r="A1746" t="str">
            <v>CH16017</v>
          </cell>
        </row>
        <row r="1747">
          <cell r="A1747" t="str">
            <v>CH16018</v>
          </cell>
        </row>
        <row r="1748">
          <cell r="A1748" t="str">
            <v>CH16019</v>
          </cell>
        </row>
        <row r="1749">
          <cell r="A1749" t="str">
            <v>CH16020</v>
          </cell>
        </row>
        <row r="1750">
          <cell r="A1750" t="str">
            <v>CH16021</v>
          </cell>
        </row>
        <row r="1751">
          <cell r="A1751" t="str">
            <v>CH16022</v>
          </cell>
        </row>
        <row r="1752">
          <cell r="A1752" t="str">
            <v>CH16023</v>
          </cell>
        </row>
        <row r="1753">
          <cell r="A1753" t="str">
            <v>CH16024</v>
          </cell>
        </row>
        <row r="1754">
          <cell r="A1754" t="str">
            <v>CH16025</v>
          </cell>
        </row>
        <row r="1755">
          <cell r="A1755" t="str">
            <v>CH16026</v>
          </cell>
        </row>
        <row r="1756">
          <cell r="A1756" t="str">
            <v>CH16027</v>
          </cell>
        </row>
        <row r="1757">
          <cell r="A1757" t="str">
            <v>CH16028</v>
          </cell>
        </row>
        <row r="1758">
          <cell r="A1758" t="str">
            <v>CH16029</v>
          </cell>
        </row>
        <row r="1759">
          <cell r="A1759" t="str">
            <v>CH16030</v>
          </cell>
        </row>
        <row r="1760">
          <cell r="A1760" t="str">
            <v>CH16031</v>
          </cell>
        </row>
        <row r="1761">
          <cell r="A1761" t="str">
            <v>CH16032</v>
          </cell>
        </row>
        <row r="1762">
          <cell r="A1762" t="str">
            <v>CH16033</v>
          </cell>
        </row>
        <row r="1763">
          <cell r="A1763" t="str">
            <v>CH16034</v>
          </cell>
        </row>
        <row r="1764">
          <cell r="A1764" t="str">
            <v>CH16035</v>
          </cell>
        </row>
        <row r="1765">
          <cell r="A1765" t="str">
            <v>CH16036</v>
          </cell>
        </row>
        <row r="1766">
          <cell r="A1766" t="str">
            <v>CH16037</v>
          </cell>
        </row>
        <row r="1767">
          <cell r="A1767" t="str">
            <v>CH16038</v>
          </cell>
        </row>
        <row r="1768">
          <cell r="A1768" t="str">
            <v>CH16039</v>
          </cell>
        </row>
        <row r="1769">
          <cell r="A1769" t="str">
            <v>CH16040</v>
          </cell>
        </row>
        <row r="1770">
          <cell r="A1770" t="str">
            <v>CH16041</v>
          </cell>
        </row>
        <row r="1771">
          <cell r="A1771" t="str">
            <v>CH16042</v>
          </cell>
        </row>
        <row r="1772">
          <cell r="A1772" t="str">
            <v>CH16043</v>
          </cell>
        </row>
        <row r="1773">
          <cell r="A1773" t="str">
            <v>CH16044</v>
          </cell>
        </row>
        <row r="1774">
          <cell r="A1774" t="str">
            <v>CH16045</v>
          </cell>
        </row>
        <row r="1775">
          <cell r="A1775" t="str">
            <v>CH16046</v>
          </cell>
        </row>
        <row r="1776">
          <cell r="A1776" t="str">
            <v>CH16047</v>
          </cell>
        </row>
        <row r="1777">
          <cell r="A1777" t="str">
            <v>CH16048</v>
          </cell>
        </row>
        <row r="1778">
          <cell r="A1778" t="str">
            <v>CH16049</v>
          </cell>
        </row>
        <row r="1779">
          <cell r="A1779" t="str">
            <v>CH16050</v>
          </cell>
        </row>
        <row r="1780">
          <cell r="A1780" t="str">
            <v>CH16051</v>
          </cell>
        </row>
        <row r="1781">
          <cell r="A1781" t="str">
            <v>CH16052</v>
          </cell>
        </row>
        <row r="1782">
          <cell r="A1782" t="str">
            <v>CH16053</v>
          </cell>
        </row>
        <row r="1783">
          <cell r="A1783" t="str">
            <v>CH16054</v>
          </cell>
        </row>
        <row r="1784">
          <cell r="A1784" t="str">
            <v>CH16055</v>
          </cell>
        </row>
        <row r="1785">
          <cell r="A1785" t="str">
            <v>CH16056</v>
          </cell>
        </row>
        <row r="1786">
          <cell r="A1786" t="str">
            <v>CH16057</v>
          </cell>
        </row>
        <row r="1787">
          <cell r="A1787" t="str">
            <v>CH16058</v>
          </cell>
        </row>
        <row r="1788">
          <cell r="A1788" t="str">
            <v>CH16059</v>
          </cell>
        </row>
        <row r="1789">
          <cell r="A1789" t="str">
            <v>CH16060</v>
          </cell>
        </row>
        <row r="1790">
          <cell r="A1790" t="str">
            <v>CH17001</v>
          </cell>
        </row>
        <row r="1791">
          <cell r="A1791" t="str">
            <v>CH17002</v>
          </cell>
        </row>
        <row r="1792">
          <cell r="A1792" t="str">
            <v>CH17003</v>
          </cell>
        </row>
        <row r="1793">
          <cell r="A1793" t="str">
            <v>CH17004</v>
          </cell>
        </row>
        <row r="1794">
          <cell r="A1794" t="str">
            <v>CH17005</v>
          </cell>
        </row>
        <row r="1795">
          <cell r="A1795" t="str">
            <v>CH17006</v>
          </cell>
        </row>
        <row r="1796">
          <cell r="A1796" t="str">
            <v>CH17007</v>
          </cell>
        </row>
        <row r="1797">
          <cell r="A1797" t="str">
            <v>CH17008</v>
          </cell>
        </row>
        <row r="1798">
          <cell r="A1798" t="str">
            <v>CH17009</v>
          </cell>
        </row>
        <row r="1799">
          <cell r="A1799" t="str">
            <v>CH17010</v>
          </cell>
        </row>
        <row r="1800">
          <cell r="A1800" t="str">
            <v>CH17011</v>
          </cell>
        </row>
        <row r="1801">
          <cell r="A1801" t="str">
            <v>CH17012</v>
          </cell>
        </row>
        <row r="1802">
          <cell r="A1802" t="str">
            <v>CH17013</v>
          </cell>
        </row>
        <row r="1803">
          <cell r="A1803" t="str">
            <v>CH17014</v>
          </cell>
        </row>
        <row r="1804">
          <cell r="A1804" t="str">
            <v>CH17015</v>
          </cell>
        </row>
        <row r="1805">
          <cell r="A1805" t="str">
            <v>CH17016</v>
          </cell>
        </row>
        <row r="1806">
          <cell r="A1806" t="str">
            <v>CH17017</v>
          </cell>
        </row>
        <row r="1807">
          <cell r="A1807" t="str">
            <v>CH17018</v>
          </cell>
        </row>
        <row r="1808">
          <cell r="A1808" t="str">
            <v>CH17019</v>
          </cell>
        </row>
        <row r="1809">
          <cell r="A1809" t="str">
            <v>CH17020</v>
          </cell>
        </row>
        <row r="1810">
          <cell r="A1810" t="str">
            <v>CH17021</v>
          </cell>
        </row>
        <row r="1811">
          <cell r="A1811" t="str">
            <v>CH17022</v>
          </cell>
        </row>
        <row r="1812">
          <cell r="A1812" t="str">
            <v>CH17023</v>
          </cell>
        </row>
        <row r="1813">
          <cell r="A1813" t="str">
            <v>CH17024</v>
          </cell>
        </row>
        <row r="1814">
          <cell r="A1814" t="str">
            <v>CH17025</v>
          </cell>
        </row>
        <row r="1815">
          <cell r="A1815" t="str">
            <v>CH17026</v>
          </cell>
        </row>
        <row r="1816">
          <cell r="A1816" t="str">
            <v>CH17027</v>
          </cell>
        </row>
        <row r="1817">
          <cell r="A1817" t="str">
            <v>CH17028</v>
          </cell>
        </row>
        <row r="1818">
          <cell r="A1818" t="str">
            <v>CH17029</v>
          </cell>
        </row>
        <row r="1819">
          <cell r="A1819" t="str">
            <v>CH17030</v>
          </cell>
        </row>
        <row r="1820">
          <cell r="A1820" t="str">
            <v>CH17031</v>
          </cell>
        </row>
        <row r="1821">
          <cell r="A1821" t="str">
            <v>CH17032</v>
          </cell>
        </row>
        <row r="1822">
          <cell r="A1822" t="str">
            <v>CH17033</v>
          </cell>
        </row>
        <row r="1823">
          <cell r="A1823" t="str">
            <v>CH17034</v>
          </cell>
        </row>
        <row r="1824">
          <cell r="A1824" t="str">
            <v>CH17035</v>
          </cell>
        </row>
        <row r="1825">
          <cell r="A1825" t="str">
            <v>CH17036</v>
          </cell>
        </row>
        <row r="1826">
          <cell r="A1826" t="str">
            <v>CH17037</v>
          </cell>
        </row>
        <row r="1827">
          <cell r="A1827" t="str">
            <v>CH17038</v>
          </cell>
        </row>
        <row r="1828">
          <cell r="A1828" t="str">
            <v>CH17039</v>
          </cell>
        </row>
        <row r="1829">
          <cell r="A1829" t="str">
            <v>CH17040</v>
          </cell>
        </row>
        <row r="1830">
          <cell r="A1830" t="str">
            <v>CH17041</v>
          </cell>
        </row>
        <row r="1831">
          <cell r="A1831" t="str">
            <v>CH17042</v>
          </cell>
        </row>
        <row r="1832">
          <cell r="A1832" t="str">
            <v>CH17043</v>
          </cell>
        </row>
        <row r="1833">
          <cell r="A1833" t="str">
            <v>CH17044</v>
          </cell>
        </row>
        <row r="1834">
          <cell r="A1834" t="str">
            <v>CH17045</v>
          </cell>
        </row>
        <row r="1835">
          <cell r="A1835" t="str">
            <v>CH17046</v>
          </cell>
        </row>
        <row r="1836">
          <cell r="A1836" t="str">
            <v>CH17047</v>
          </cell>
        </row>
        <row r="1837">
          <cell r="A1837" t="str">
            <v>CH17048</v>
          </cell>
        </row>
        <row r="1838">
          <cell r="A1838" t="str">
            <v>CH17049</v>
          </cell>
        </row>
        <row r="1839">
          <cell r="A1839" t="str">
            <v>CH17050</v>
          </cell>
        </row>
        <row r="1840">
          <cell r="A1840" t="str">
            <v>CH17051</v>
          </cell>
        </row>
        <row r="1841">
          <cell r="A1841" t="str">
            <v>CH17052</v>
          </cell>
        </row>
        <row r="1842">
          <cell r="A1842" t="str">
            <v>CH17053</v>
          </cell>
        </row>
        <row r="1843">
          <cell r="A1843" t="str">
            <v>CH17054</v>
          </cell>
        </row>
        <row r="1844">
          <cell r="A1844" t="str">
            <v>CH17055</v>
          </cell>
        </row>
        <row r="1845">
          <cell r="A1845" t="str">
            <v>CH17056</v>
          </cell>
        </row>
        <row r="1846">
          <cell r="A1846" t="str">
            <v>CH17057</v>
          </cell>
        </row>
        <row r="1847">
          <cell r="A1847" t="str">
            <v>CH17058</v>
          </cell>
        </row>
        <row r="1848">
          <cell r="A1848" t="str">
            <v>CH17059</v>
          </cell>
        </row>
        <row r="1849">
          <cell r="A1849" t="str">
            <v>CH17060</v>
          </cell>
        </row>
        <row r="1850">
          <cell r="A1850" t="str">
            <v>CH18001</v>
          </cell>
        </row>
        <row r="1851">
          <cell r="A1851" t="str">
            <v>CH18002</v>
          </cell>
        </row>
        <row r="1852">
          <cell r="A1852" t="str">
            <v>CH18003</v>
          </cell>
        </row>
        <row r="1853">
          <cell r="A1853" t="str">
            <v>CH18004</v>
          </cell>
        </row>
        <row r="1854">
          <cell r="A1854" t="str">
            <v>CH18005</v>
          </cell>
        </row>
        <row r="1855">
          <cell r="A1855" t="str">
            <v>CH18006</v>
          </cell>
        </row>
        <row r="1856">
          <cell r="A1856" t="str">
            <v>CH18007</v>
          </cell>
        </row>
        <row r="1857">
          <cell r="A1857" t="str">
            <v>CH18008</v>
          </cell>
        </row>
        <row r="1858">
          <cell r="A1858" t="str">
            <v>CH18009</v>
          </cell>
        </row>
        <row r="1859">
          <cell r="A1859" t="str">
            <v>CH18010</v>
          </cell>
        </row>
        <row r="1860">
          <cell r="A1860" t="str">
            <v>CH18011</v>
          </cell>
        </row>
        <row r="1861">
          <cell r="A1861" t="str">
            <v>CH18012</v>
          </cell>
        </row>
        <row r="1862">
          <cell r="A1862" t="str">
            <v>CH18013</v>
          </cell>
        </row>
        <row r="1863">
          <cell r="A1863" t="str">
            <v>CH18014</v>
          </cell>
        </row>
        <row r="1864">
          <cell r="A1864" t="str">
            <v>CH18015</v>
          </cell>
        </row>
        <row r="1865">
          <cell r="A1865" t="str">
            <v>CH18016</v>
          </cell>
        </row>
        <row r="1866">
          <cell r="A1866" t="str">
            <v>CH18017</v>
          </cell>
        </row>
        <row r="1867">
          <cell r="A1867" t="str">
            <v>CH18018</v>
          </cell>
        </row>
        <row r="1868">
          <cell r="A1868" t="str">
            <v>CH18019</v>
          </cell>
        </row>
        <row r="1869">
          <cell r="A1869" t="str">
            <v>CH18020</v>
          </cell>
        </row>
        <row r="1870">
          <cell r="A1870" t="str">
            <v>CH18021</v>
          </cell>
        </row>
        <row r="1871">
          <cell r="A1871" t="str">
            <v>CH18022</v>
          </cell>
        </row>
        <row r="1872">
          <cell r="A1872" t="str">
            <v>CH18023</v>
          </cell>
        </row>
        <row r="1873">
          <cell r="A1873" t="str">
            <v>CH18024</v>
          </cell>
        </row>
        <row r="1874">
          <cell r="A1874" t="str">
            <v>CH18025</v>
          </cell>
        </row>
        <row r="1875">
          <cell r="A1875" t="str">
            <v>CH18026</v>
          </cell>
        </row>
        <row r="1876">
          <cell r="A1876" t="str">
            <v>CH18027</v>
          </cell>
        </row>
        <row r="1877">
          <cell r="A1877" t="str">
            <v>CH18028</v>
          </cell>
        </row>
        <row r="1878">
          <cell r="A1878" t="str">
            <v>CH18029</v>
          </cell>
        </row>
        <row r="1879">
          <cell r="A1879" t="str">
            <v>CH18030</v>
          </cell>
        </row>
        <row r="1880">
          <cell r="A1880" t="str">
            <v>CH18031</v>
          </cell>
        </row>
        <row r="1881">
          <cell r="A1881" t="str">
            <v>CH18032</v>
          </cell>
        </row>
        <row r="1882">
          <cell r="A1882" t="str">
            <v>CH18033</v>
          </cell>
        </row>
        <row r="1883">
          <cell r="A1883" t="str">
            <v>CH18034</v>
          </cell>
        </row>
        <row r="1884">
          <cell r="A1884" t="str">
            <v>CH18035</v>
          </cell>
        </row>
        <row r="1885">
          <cell r="A1885" t="str">
            <v>CH18036</v>
          </cell>
        </row>
        <row r="1886">
          <cell r="A1886" t="str">
            <v>CH18037</v>
          </cell>
        </row>
        <row r="1887">
          <cell r="A1887" t="str">
            <v>CH18038</v>
          </cell>
        </row>
        <row r="1888">
          <cell r="A1888" t="str">
            <v>CH18039</v>
          </cell>
        </row>
        <row r="1889">
          <cell r="A1889" t="str">
            <v>CH18040</v>
          </cell>
        </row>
        <row r="1890">
          <cell r="A1890" t="str">
            <v>CH18041</v>
          </cell>
        </row>
        <row r="1891">
          <cell r="A1891" t="str">
            <v>CH18042</v>
          </cell>
        </row>
        <row r="1892">
          <cell r="A1892" t="str">
            <v>CH18043</v>
          </cell>
        </row>
        <row r="1893">
          <cell r="A1893" t="str">
            <v>CH18044</v>
          </cell>
        </row>
        <row r="1894">
          <cell r="A1894" t="str">
            <v>CH18045</v>
          </cell>
        </row>
        <row r="1895">
          <cell r="A1895" t="str">
            <v>CH18046</v>
          </cell>
        </row>
        <row r="1896">
          <cell r="A1896" t="str">
            <v>CH18047</v>
          </cell>
        </row>
        <row r="1897">
          <cell r="A1897" t="str">
            <v>CH18048</v>
          </cell>
        </row>
        <row r="1898">
          <cell r="A1898" t="str">
            <v>CH18049</v>
          </cell>
        </row>
        <row r="1899">
          <cell r="A1899" t="str">
            <v>CH18050</v>
          </cell>
        </row>
        <row r="1900">
          <cell r="A1900" t="str">
            <v>CH18051</v>
          </cell>
        </row>
        <row r="1901">
          <cell r="A1901" t="str">
            <v>CH18052</v>
          </cell>
        </row>
        <row r="1902">
          <cell r="A1902" t="str">
            <v>CH18053</v>
          </cell>
        </row>
        <row r="1903">
          <cell r="A1903" t="str">
            <v>CH18054</v>
          </cell>
        </row>
        <row r="1904">
          <cell r="A1904" t="str">
            <v>CH18055</v>
          </cell>
        </row>
        <row r="1905">
          <cell r="A1905" t="str">
            <v>CH18056</v>
          </cell>
        </row>
        <row r="1906">
          <cell r="A1906" t="str">
            <v>CH18057</v>
          </cell>
        </row>
        <row r="1907">
          <cell r="A1907" t="str">
            <v>CH18058</v>
          </cell>
        </row>
        <row r="1908">
          <cell r="A1908" t="str">
            <v>CH18059</v>
          </cell>
        </row>
        <row r="1909">
          <cell r="A1909" t="str">
            <v>CH18060</v>
          </cell>
        </row>
        <row r="1910">
          <cell r="A1910" t="str">
            <v>CH19001</v>
          </cell>
        </row>
        <row r="1911">
          <cell r="A1911" t="str">
            <v>CH19002</v>
          </cell>
        </row>
        <row r="1912">
          <cell r="A1912" t="str">
            <v>CH19003</v>
          </cell>
        </row>
        <row r="1913">
          <cell r="A1913" t="str">
            <v>CH19004</v>
          </cell>
        </row>
        <row r="1914">
          <cell r="A1914" t="str">
            <v>CH19005</v>
          </cell>
        </row>
        <row r="1915">
          <cell r="A1915" t="str">
            <v>CH19006</v>
          </cell>
        </row>
        <row r="1916">
          <cell r="A1916" t="str">
            <v>CH19007</v>
          </cell>
        </row>
        <row r="1917">
          <cell r="A1917" t="str">
            <v>CH19008</v>
          </cell>
        </row>
        <row r="1918">
          <cell r="A1918" t="str">
            <v>CH19009</v>
          </cell>
        </row>
        <row r="1919">
          <cell r="A1919" t="str">
            <v>CH19010</v>
          </cell>
        </row>
        <row r="1920">
          <cell r="A1920" t="str">
            <v>CH19011</v>
          </cell>
        </row>
        <row r="1921">
          <cell r="A1921" t="str">
            <v>CH19012</v>
          </cell>
        </row>
        <row r="1922">
          <cell r="A1922" t="str">
            <v>CH19013</v>
          </cell>
        </row>
        <row r="1923">
          <cell r="A1923" t="str">
            <v>CH19014</v>
          </cell>
        </row>
        <row r="1924">
          <cell r="A1924" t="str">
            <v>CH19015</v>
          </cell>
        </row>
        <row r="1925">
          <cell r="A1925" t="str">
            <v>CH19016</v>
          </cell>
        </row>
        <row r="1926">
          <cell r="A1926" t="str">
            <v>CH19017</v>
          </cell>
        </row>
        <row r="1927">
          <cell r="A1927" t="str">
            <v>CH19018</v>
          </cell>
        </row>
        <row r="1928">
          <cell r="A1928" t="str">
            <v>CH19019</v>
          </cell>
        </row>
        <row r="1929">
          <cell r="A1929" t="str">
            <v>CH19020</v>
          </cell>
        </row>
        <row r="1930">
          <cell r="A1930" t="str">
            <v>CH19021</v>
          </cell>
        </row>
        <row r="1931">
          <cell r="A1931" t="str">
            <v>CH19022</v>
          </cell>
        </row>
        <row r="1932">
          <cell r="A1932" t="str">
            <v>CH19023</v>
          </cell>
        </row>
        <row r="1933">
          <cell r="A1933" t="str">
            <v>CH19024</v>
          </cell>
        </row>
        <row r="1934">
          <cell r="A1934" t="str">
            <v>CH19025</v>
          </cell>
        </row>
        <row r="1935">
          <cell r="A1935" t="str">
            <v>CH19026</v>
          </cell>
        </row>
        <row r="1936">
          <cell r="A1936" t="str">
            <v>CH19027</v>
          </cell>
        </row>
        <row r="1937">
          <cell r="A1937" t="str">
            <v>CH19028</v>
          </cell>
        </row>
        <row r="1938">
          <cell r="A1938" t="str">
            <v>CH19029</v>
          </cell>
        </row>
        <row r="1939">
          <cell r="A1939" t="str">
            <v>CH19030</v>
          </cell>
        </row>
        <row r="1940">
          <cell r="A1940" t="str">
            <v>CH19031</v>
          </cell>
        </row>
        <row r="1941">
          <cell r="A1941" t="str">
            <v>CH19032</v>
          </cell>
        </row>
        <row r="1942">
          <cell r="A1942" t="str">
            <v>CH19033</v>
          </cell>
        </row>
        <row r="1943">
          <cell r="A1943" t="str">
            <v>CH19034</v>
          </cell>
        </row>
        <row r="1944">
          <cell r="A1944" t="str">
            <v>CH19035</v>
          </cell>
        </row>
        <row r="1945">
          <cell r="A1945" t="str">
            <v>CH19036</v>
          </cell>
        </row>
        <row r="1946">
          <cell r="A1946" t="str">
            <v>CH19037</v>
          </cell>
        </row>
        <row r="1947">
          <cell r="A1947" t="str">
            <v>CH19038</v>
          </cell>
        </row>
        <row r="1948">
          <cell r="A1948" t="str">
            <v>CH19039</v>
          </cell>
        </row>
        <row r="1949">
          <cell r="A1949" t="str">
            <v>CH19040</v>
          </cell>
        </row>
        <row r="1950">
          <cell r="A1950" t="str">
            <v>CH19041</v>
          </cell>
        </row>
        <row r="1951">
          <cell r="A1951" t="str">
            <v>CH19042</v>
          </cell>
        </row>
        <row r="1952">
          <cell r="A1952" t="str">
            <v>CH19043</v>
          </cell>
        </row>
        <row r="1953">
          <cell r="A1953" t="str">
            <v>CH19044</v>
          </cell>
        </row>
        <row r="1954">
          <cell r="A1954" t="str">
            <v>CH19045</v>
          </cell>
        </row>
        <row r="1955">
          <cell r="A1955" t="str">
            <v>CH19046</v>
          </cell>
        </row>
        <row r="1956">
          <cell r="A1956" t="str">
            <v>CH19047</v>
          </cell>
        </row>
        <row r="1957">
          <cell r="A1957" t="str">
            <v>CH19048</v>
          </cell>
        </row>
        <row r="1958">
          <cell r="A1958" t="str">
            <v>CH19049</v>
          </cell>
        </row>
        <row r="1959">
          <cell r="A1959" t="str">
            <v>CH19050</v>
          </cell>
        </row>
        <row r="1960">
          <cell r="A1960" t="str">
            <v>CH19051</v>
          </cell>
        </row>
        <row r="1961">
          <cell r="A1961" t="str">
            <v>CH19052</v>
          </cell>
        </row>
        <row r="1962">
          <cell r="A1962" t="str">
            <v>CH19053</v>
          </cell>
        </row>
        <row r="1963">
          <cell r="A1963" t="str">
            <v>CH19054</v>
          </cell>
        </row>
        <row r="1964">
          <cell r="A1964" t="str">
            <v>CH19055</v>
          </cell>
        </row>
        <row r="1965">
          <cell r="A1965" t="str">
            <v>CH19056</v>
          </cell>
        </row>
        <row r="1966">
          <cell r="A1966" t="str">
            <v>CH19057</v>
          </cell>
        </row>
        <row r="1967">
          <cell r="A1967" t="str">
            <v>CH19058</v>
          </cell>
        </row>
        <row r="1968">
          <cell r="A1968" t="str">
            <v>CH19059</v>
          </cell>
        </row>
        <row r="1969">
          <cell r="A1969" t="str">
            <v>CH19060</v>
          </cell>
        </row>
        <row r="1970">
          <cell r="A1970" t="str">
            <v>CH20001</v>
          </cell>
        </row>
        <row r="1971">
          <cell r="A1971" t="str">
            <v>CH20002</v>
          </cell>
        </row>
        <row r="1972">
          <cell r="A1972" t="str">
            <v>CH20003</v>
          </cell>
        </row>
        <row r="1973">
          <cell r="A1973" t="str">
            <v>CH20004</v>
          </cell>
        </row>
        <row r="1974">
          <cell r="A1974" t="str">
            <v>CH20005</v>
          </cell>
        </row>
        <row r="1975">
          <cell r="A1975" t="str">
            <v>CH20006</v>
          </cell>
        </row>
        <row r="1976">
          <cell r="A1976" t="str">
            <v>CH20007</v>
          </cell>
        </row>
        <row r="1977">
          <cell r="A1977" t="str">
            <v>CH20008</v>
          </cell>
        </row>
        <row r="1978">
          <cell r="A1978" t="str">
            <v>CH20009</v>
          </cell>
        </row>
        <row r="1979">
          <cell r="A1979" t="str">
            <v>CH20010</v>
          </cell>
        </row>
        <row r="1980">
          <cell r="A1980" t="str">
            <v>CH20011</v>
          </cell>
        </row>
        <row r="1981">
          <cell r="A1981" t="str">
            <v>CH20012</v>
          </cell>
        </row>
        <row r="1982">
          <cell r="A1982" t="str">
            <v>CH20013</v>
          </cell>
        </row>
        <row r="1983">
          <cell r="A1983" t="str">
            <v>CH20014</v>
          </cell>
        </row>
        <row r="1984">
          <cell r="A1984" t="str">
            <v>CH20015</v>
          </cell>
        </row>
        <row r="1985">
          <cell r="A1985" t="str">
            <v>CH20016</v>
          </cell>
        </row>
        <row r="1986">
          <cell r="A1986" t="str">
            <v>CH20017</v>
          </cell>
        </row>
        <row r="1987">
          <cell r="A1987" t="str">
            <v>CH20018</v>
          </cell>
        </row>
        <row r="1988">
          <cell r="A1988" t="str">
            <v>CH20019</v>
          </cell>
        </row>
        <row r="1989">
          <cell r="A1989" t="str">
            <v>CH20020</v>
          </cell>
        </row>
        <row r="1990">
          <cell r="A1990" t="str">
            <v>CH20021</v>
          </cell>
        </row>
        <row r="1991">
          <cell r="A1991" t="str">
            <v>CH20022</v>
          </cell>
        </row>
        <row r="1992">
          <cell r="A1992" t="str">
            <v>CH20023</v>
          </cell>
        </row>
        <row r="1993">
          <cell r="A1993" t="str">
            <v>CH20024</v>
          </cell>
        </row>
        <row r="1994">
          <cell r="A1994" t="str">
            <v>CH20025</v>
          </cell>
        </row>
        <row r="1995">
          <cell r="A1995" t="str">
            <v>CH20026</v>
          </cell>
        </row>
        <row r="1996">
          <cell r="A1996" t="str">
            <v>CH20027</v>
          </cell>
        </row>
        <row r="1997">
          <cell r="A1997" t="str">
            <v>CH20028</v>
          </cell>
        </row>
        <row r="1998">
          <cell r="A1998" t="str">
            <v>CH20029</v>
          </cell>
        </row>
        <row r="1999">
          <cell r="A1999" t="str">
            <v>CH20030</v>
          </cell>
        </row>
        <row r="2000">
          <cell r="A2000" t="str">
            <v>CH20031</v>
          </cell>
        </row>
        <row r="2001">
          <cell r="A2001" t="str">
            <v>CH20032</v>
          </cell>
        </row>
        <row r="2002">
          <cell r="A2002" t="str">
            <v>CH20033</v>
          </cell>
        </row>
        <row r="2003">
          <cell r="A2003" t="str">
            <v>CH20034</v>
          </cell>
        </row>
        <row r="2004">
          <cell r="A2004" t="str">
            <v>CH20035</v>
          </cell>
        </row>
        <row r="2005">
          <cell r="A2005" t="str">
            <v>CH20036</v>
          </cell>
        </row>
        <row r="2006">
          <cell r="A2006" t="str">
            <v>CH20037</v>
          </cell>
        </row>
        <row r="2007">
          <cell r="A2007" t="str">
            <v>CH20038</v>
          </cell>
        </row>
        <row r="2008">
          <cell r="A2008" t="str">
            <v>CH20039</v>
          </cell>
        </row>
        <row r="2009">
          <cell r="A2009" t="str">
            <v>CH20040</v>
          </cell>
        </row>
        <row r="2010">
          <cell r="A2010" t="str">
            <v>CH20041</v>
          </cell>
        </row>
        <row r="2011">
          <cell r="A2011" t="str">
            <v>CH20042</v>
          </cell>
        </row>
        <row r="2012">
          <cell r="A2012" t="str">
            <v>CH20043</v>
          </cell>
        </row>
        <row r="2013">
          <cell r="A2013" t="str">
            <v>CH20044</v>
          </cell>
        </row>
        <row r="2014">
          <cell r="A2014" t="str">
            <v>CH20045</v>
          </cell>
        </row>
        <row r="2015">
          <cell r="A2015" t="str">
            <v>CH20046</v>
          </cell>
        </row>
        <row r="2016">
          <cell r="A2016" t="str">
            <v>CH20047</v>
          </cell>
        </row>
        <row r="2017">
          <cell r="A2017" t="str">
            <v>CH20048</v>
          </cell>
        </row>
        <row r="2018">
          <cell r="A2018" t="str">
            <v>CH20049</v>
          </cell>
        </row>
        <row r="2019">
          <cell r="A2019" t="str">
            <v>CH20050</v>
          </cell>
        </row>
        <row r="2020">
          <cell r="A2020" t="str">
            <v>CH20051</v>
          </cell>
        </row>
        <row r="2021">
          <cell r="A2021" t="str">
            <v>CH20052</v>
          </cell>
        </row>
        <row r="2022">
          <cell r="A2022" t="str">
            <v>CH20053</v>
          </cell>
        </row>
        <row r="2023">
          <cell r="A2023" t="str">
            <v>CH20054</v>
          </cell>
        </row>
        <row r="2024">
          <cell r="A2024" t="str">
            <v>CH20055</v>
          </cell>
        </row>
        <row r="2025">
          <cell r="A2025" t="str">
            <v>CH20056</v>
          </cell>
        </row>
        <row r="2026">
          <cell r="A2026" t="str">
            <v>CH20057</v>
          </cell>
        </row>
        <row r="2027">
          <cell r="A2027" t="str">
            <v>CH20058</v>
          </cell>
        </row>
        <row r="2028">
          <cell r="A2028" t="str">
            <v>CH20059</v>
          </cell>
        </row>
        <row r="2029">
          <cell r="A2029" t="str">
            <v>CH20060</v>
          </cell>
        </row>
        <row r="2030">
          <cell r="A2030" t="str">
            <v>CH22007</v>
          </cell>
        </row>
        <row r="2031">
          <cell r="A2031" t="str">
            <v>CH22008</v>
          </cell>
        </row>
        <row r="2032">
          <cell r="A2032" t="str">
            <v>CH22009</v>
          </cell>
        </row>
        <row r="2033">
          <cell r="A2033" t="str">
            <v>CH22010</v>
          </cell>
        </row>
        <row r="2034">
          <cell r="A2034" t="str">
            <v>CH22011</v>
          </cell>
        </row>
        <row r="2035">
          <cell r="A2035" t="str">
            <v>CH22012</v>
          </cell>
        </row>
        <row r="2036">
          <cell r="A2036" t="str">
            <v>CH22013</v>
          </cell>
        </row>
        <row r="2037">
          <cell r="A2037" t="str">
            <v>CH22014</v>
          </cell>
        </row>
        <row r="2038">
          <cell r="A2038" t="str">
            <v>CH22015</v>
          </cell>
        </row>
        <row r="2039">
          <cell r="A2039" t="str">
            <v>CH22016</v>
          </cell>
        </row>
        <row r="2040">
          <cell r="A2040" t="str">
            <v>CH22017</v>
          </cell>
        </row>
        <row r="2041">
          <cell r="A2041" t="str">
            <v>CH22018</v>
          </cell>
        </row>
        <row r="2042">
          <cell r="A2042" t="str">
            <v>CH22019</v>
          </cell>
        </row>
        <row r="2043">
          <cell r="A2043" t="str">
            <v>CH22020</v>
          </cell>
        </row>
        <row r="2044">
          <cell r="A2044" t="str">
            <v>CH22021</v>
          </cell>
        </row>
        <row r="2045">
          <cell r="A2045" t="str">
            <v>CH22022</v>
          </cell>
        </row>
        <row r="2046">
          <cell r="A2046" t="str">
            <v>CH22023</v>
          </cell>
        </row>
        <row r="2047">
          <cell r="A2047" t="str">
            <v>CH22024</v>
          </cell>
        </row>
        <row r="2048">
          <cell r="A2048" t="str">
            <v>CH22025</v>
          </cell>
        </row>
        <row r="2049">
          <cell r="A2049" t="str">
            <v>CH22026</v>
          </cell>
        </row>
        <row r="2050">
          <cell r="A2050" t="str">
            <v>CH22027</v>
          </cell>
        </row>
        <row r="2051">
          <cell r="A2051" t="str">
            <v>CH22028</v>
          </cell>
        </row>
        <row r="2052">
          <cell r="A2052" t="str">
            <v>CH22029</v>
          </cell>
        </row>
        <row r="2053">
          <cell r="A2053" t="str">
            <v>CH22030</v>
          </cell>
        </row>
        <row r="2054">
          <cell r="A2054" t="str">
            <v>CH22031</v>
          </cell>
        </row>
        <row r="2055">
          <cell r="A2055" t="str">
            <v>CH22032</v>
          </cell>
        </row>
        <row r="2056">
          <cell r="A2056" t="str">
            <v>CH22033</v>
          </cell>
        </row>
        <row r="2057">
          <cell r="A2057" t="str">
            <v>CH22034</v>
          </cell>
        </row>
        <row r="2058">
          <cell r="A2058" t="str">
            <v>CH22035</v>
          </cell>
        </row>
        <row r="2059">
          <cell r="A2059" t="str">
            <v>CH22036</v>
          </cell>
        </row>
        <row r="2060">
          <cell r="A2060" t="str">
            <v>CH22037</v>
          </cell>
        </row>
        <row r="2061">
          <cell r="A2061" t="str">
            <v>CH22038</v>
          </cell>
        </row>
        <row r="2062">
          <cell r="A2062" t="str">
            <v>CH22039</v>
          </cell>
        </row>
        <row r="2063">
          <cell r="A2063" t="str">
            <v>CH22040</v>
          </cell>
        </row>
        <row r="2064">
          <cell r="A2064" t="str">
            <v>CH22041</v>
          </cell>
        </row>
        <row r="2065">
          <cell r="A2065" t="str">
            <v>CH22042</v>
          </cell>
        </row>
        <row r="2066">
          <cell r="A2066" t="str">
            <v>CH22043</v>
          </cell>
        </row>
        <row r="2067">
          <cell r="A2067" t="str">
            <v>CH22044</v>
          </cell>
        </row>
        <row r="2068">
          <cell r="A2068" t="str">
            <v>CH22045</v>
          </cell>
        </row>
        <row r="2069">
          <cell r="A2069" t="str">
            <v>CH22046</v>
          </cell>
        </row>
        <row r="2070">
          <cell r="A2070" t="str">
            <v>CH22047</v>
          </cell>
        </row>
        <row r="2071">
          <cell r="A2071" t="str">
            <v>CH22048</v>
          </cell>
        </row>
        <row r="2072">
          <cell r="A2072" t="str">
            <v>CH22049</v>
          </cell>
        </row>
        <row r="2073">
          <cell r="A2073" t="str">
            <v>CH22050</v>
          </cell>
        </row>
        <row r="2074">
          <cell r="A2074" t="str">
            <v>CH22051</v>
          </cell>
        </row>
        <row r="2075">
          <cell r="A2075" t="str">
            <v>CH22052</v>
          </cell>
        </row>
        <row r="2076">
          <cell r="A2076" t="str">
            <v>CH22053</v>
          </cell>
        </row>
        <row r="2077">
          <cell r="A2077" t="str">
            <v>CH22054</v>
          </cell>
        </row>
        <row r="2078">
          <cell r="A2078" t="str">
            <v>CH22055</v>
          </cell>
        </row>
        <row r="2079">
          <cell r="A2079" t="str">
            <v>CH22056</v>
          </cell>
        </row>
        <row r="2080">
          <cell r="A2080" t="str">
            <v>CH22057</v>
          </cell>
        </row>
        <row r="2081">
          <cell r="A2081" t="str">
            <v>CH22058</v>
          </cell>
        </row>
        <row r="2082">
          <cell r="A2082" t="str">
            <v>CH22059</v>
          </cell>
        </row>
        <row r="2083">
          <cell r="A2083" t="str">
            <v>CH22060</v>
          </cell>
        </row>
        <row r="2084">
          <cell r="A2084" t="str">
            <v>CH24007</v>
          </cell>
        </row>
        <row r="2085">
          <cell r="A2085" t="str">
            <v>CH24008</v>
          </cell>
        </row>
        <row r="2086">
          <cell r="A2086" t="str">
            <v>CH24009</v>
          </cell>
        </row>
        <row r="2087">
          <cell r="A2087" t="str">
            <v>CH24010</v>
          </cell>
        </row>
        <row r="2088">
          <cell r="A2088" t="str">
            <v>CH24011</v>
          </cell>
        </row>
        <row r="2089">
          <cell r="A2089" t="str">
            <v>CH24012</v>
          </cell>
        </row>
        <row r="2090">
          <cell r="A2090" t="str">
            <v>CH24013</v>
          </cell>
        </row>
        <row r="2091">
          <cell r="A2091" t="str">
            <v>CH24014</v>
          </cell>
        </row>
        <row r="2092">
          <cell r="A2092" t="str">
            <v>CH24015</v>
          </cell>
        </row>
        <row r="2093">
          <cell r="A2093" t="str">
            <v>CH24016</v>
          </cell>
        </row>
        <row r="2094">
          <cell r="A2094" t="str">
            <v>CH24017</v>
          </cell>
        </row>
        <row r="2095">
          <cell r="A2095" t="str">
            <v>CH24018</v>
          </cell>
        </row>
        <row r="2096">
          <cell r="A2096" t="str">
            <v>CH24019</v>
          </cell>
        </row>
        <row r="2097">
          <cell r="A2097" t="str">
            <v>CH24020</v>
          </cell>
        </row>
        <row r="2098">
          <cell r="A2098" t="str">
            <v>CH24021</v>
          </cell>
        </row>
        <row r="2099">
          <cell r="A2099" t="str">
            <v>CH24022</v>
          </cell>
        </row>
        <row r="2100">
          <cell r="A2100" t="str">
            <v>CH24023</v>
          </cell>
        </row>
        <row r="2101">
          <cell r="A2101" t="str">
            <v>CH24024</v>
          </cell>
        </row>
        <row r="2102">
          <cell r="A2102" t="str">
            <v>CH24025</v>
          </cell>
        </row>
        <row r="2103">
          <cell r="A2103" t="str">
            <v>CH24026</v>
          </cell>
        </row>
        <row r="2104">
          <cell r="A2104" t="str">
            <v>CH24027</v>
          </cell>
        </row>
        <row r="2105">
          <cell r="A2105" t="str">
            <v>CH24028</v>
          </cell>
        </row>
        <row r="2106">
          <cell r="A2106" t="str">
            <v>CH24029</v>
          </cell>
        </row>
        <row r="2107">
          <cell r="A2107" t="str">
            <v>CH24030</v>
          </cell>
        </row>
        <row r="2108">
          <cell r="A2108" t="str">
            <v>CH24031</v>
          </cell>
        </row>
        <row r="2109">
          <cell r="A2109" t="str">
            <v>CH24032</v>
          </cell>
        </row>
        <row r="2110">
          <cell r="A2110" t="str">
            <v>CH24033</v>
          </cell>
        </row>
        <row r="2111">
          <cell r="A2111" t="str">
            <v>CH24034</v>
          </cell>
        </row>
        <row r="2112">
          <cell r="A2112" t="str">
            <v>CH24035</v>
          </cell>
        </row>
        <row r="2113">
          <cell r="A2113" t="str">
            <v>CH24036</v>
          </cell>
        </row>
        <row r="2114">
          <cell r="A2114" t="str">
            <v>CH24037</v>
          </cell>
        </row>
        <row r="2115">
          <cell r="A2115" t="str">
            <v>CH24038</v>
          </cell>
        </row>
        <row r="2116">
          <cell r="A2116" t="str">
            <v>CH24039</v>
          </cell>
        </row>
        <row r="2117">
          <cell r="A2117" t="str">
            <v>CH24040</v>
          </cell>
        </row>
        <row r="2118">
          <cell r="A2118" t="str">
            <v>CH24041</v>
          </cell>
        </row>
        <row r="2119">
          <cell r="A2119" t="str">
            <v>CH24042</v>
          </cell>
        </row>
        <row r="2120">
          <cell r="A2120" t="str">
            <v>CH24043</v>
          </cell>
        </row>
        <row r="2121">
          <cell r="A2121" t="str">
            <v>CH24044</v>
          </cell>
        </row>
        <row r="2122">
          <cell r="A2122" t="str">
            <v>CH24045</v>
          </cell>
        </row>
        <row r="2123">
          <cell r="A2123" t="str">
            <v>CH24046</v>
          </cell>
        </row>
        <row r="2124">
          <cell r="A2124" t="str">
            <v>CH24047</v>
          </cell>
        </row>
        <row r="2125">
          <cell r="A2125" t="str">
            <v>CH24048</v>
          </cell>
        </row>
        <row r="2126">
          <cell r="A2126" t="str">
            <v>CH24049</v>
          </cell>
        </row>
        <row r="2127">
          <cell r="A2127" t="str">
            <v>CH24050</v>
          </cell>
        </row>
        <row r="2128">
          <cell r="A2128" t="str">
            <v>CH24051</v>
          </cell>
        </row>
        <row r="2129">
          <cell r="A2129" t="str">
            <v>CH24052</v>
          </cell>
        </row>
        <row r="2130">
          <cell r="A2130" t="str">
            <v>CH24053</v>
          </cell>
        </row>
        <row r="2131">
          <cell r="A2131" t="str">
            <v>CH24054</v>
          </cell>
        </row>
        <row r="2132">
          <cell r="A2132" t="str">
            <v>CH24055</v>
          </cell>
        </row>
        <row r="2133">
          <cell r="A2133" t="str">
            <v>CH24056</v>
          </cell>
        </row>
        <row r="2134">
          <cell r="A2134" t="str">
            <v>CH24057</v>
          </cell>
        </row>
        <row r="2135">
          <cell r="A2135" t="str">
            <v>CH24058</v>
          </cell>
        </row>
        <row r="2136">
          <cell r="A2136" t="str">
            <v>CH24059</v>
          </cell>
        </row>
        <row r="2137">
          <cell r="A2137" t="str">
            <v>CH24060</v>
          </cell>
        </row>
        <row r="2138">
          <cell r="A2138" t="str">
            <v>CH26013</v>
          </cell>
        </row>
        <row r="2139">
          <cell r="A2139" t="str">
            <v>CH26014</v>
          </cell>
        </row>
        <row r="2140">
          <cell r="A2140" t="str">
            <v>CH26015</v>
          </cell>
        </row>
        <row r="2141">
          <cell r="A2141" t="str">
            <v>CH26016</v>
          </cell>
        </row>
        <row r="2142">
          <cell r="A2142" t="str">
            <v>CH26017</v>
          </cell>
        </row>
        <row r="2143">
          <cell r="A2143" t="str">
            <v>CH26018</v>
          </cell>
        </row>
        <row r="2144">
          <cell r="A2144" t="str">
            <v>CH26019</v>
          </cell>
        </row>
        <row r="2145">
          <cell r="A2145" t="str">
            <v>CH26020</v>
          </cell>
        </row>
        <row r="2146">
          <cell r="A2146" t="str">
            <v>CH26021</v>
          </cell>
        </row>
        <row r="2147">
          <cell r="A2147" t="str">
            <v>CH26022</v>
          </cell>
        </row>
        <row r="2148">
          <cell r="A2148" t="str">
            <v>CH26023</v>
          </cell>
        </row>
        <row r="2149">
          <cell r="A2149" t="str">
            <v>CH26024</v>
          </cell>
        </row>
        <row r="2150">
          <cell r="A2150" t="str">
            <v>CH26025</v>
          </cell>
        </row>
        <row r="2151">
          <cell r="A2151" t="str">
            <v>CH26026</v>
          </cell>
        </row>
        <row r="2152">
          <cell r="A2152" t="str">
            <v>CH26027</v>
          </cell>
        </row>
        <row r="2153">
          <cell r="A2153" t="str">
            <v>CH26028</v>
          </cell>
        </row>
        <row r="2154">
          <cell r="A2154" t="str">
            <v>CH26029</v>
          </cell>
        </row>
        <row r="2155">
          <cell r="A2155" t="str">
            <v>CH26030</v>
          </cell>
        </row>
        <row r="2156">
          <cell r="A2156" t="str">
            <v>CH26031</v>
          </cell>
        </row>
        <row r="2157">
          <cell r="A2157" t="str">
            <v>CH26032</v>
          </cell>
        </row>
        <row r="2158">
          <cell r="A2158" t="str">
            <v>CH26033</v>
          </cell>
        </row>
        <row r="2159">
          <cell r="A2159" t="str">
            <v>CH26034</v>
          </cell>
        </row>
        <row r="2160">
          <cell r="A2160" t="str">
            <v>CH26035</v>
          </cell>
        </row>
        <row r="2161">
          <cell r="A2161" t="str">
            <v>CH26036</v>
          </cell>
        </row>
        <row r="2162">
          <cell r="A2162" t="str">
            <v>CH26037</v>
          </cell>
        </row>
        <row r="2163">
          <cell r="A2163" t="str">
            <v>CH26038</v>
          </cell>
        </row>
        <row r="2164">
          <cell r="A2164" t="str">
            <v>CH26039</v>
          </cell>
        </row>
        <row r="2165">
          <cell r="A2165" t="str">
            <v>CH26040</v>
          </cell>
        </row>
        <row r="2166">
          <cell r="A2166" t="str">
            <v>CH26041</v>
          </cell>
        </row>
        <row r="2167">
          <cell r="A2167" t="str">
            <v>CH26042</v>
          </cell>
        </row>
        <row r="2168">
          <cell r="A2168" t="str">
            <v>CH26043</v>
          </cell>
        </row>
        <row r="2169">
          <cell r="A2169" t="str">
            <v>CH26044</v>
          </cell>
        </row>
        <row r="2170">
          <cell r="A2170" t="str">
            <v>CH26045</v>
          </cell>
        </row>
        <row r="2171">
          <cell r="A2171" t="str">
            <v>CH26046</v>
          </cell>
        </row>
        <row r="2172">
          <cell r="A2172" t="str">
            <v>CH26047</v>
          </cell>
        </row>
        <row r="2173">
          <cell r="A2173" t="str">
            <v>CH26048</v>
          </cell>
        </row>
        <row r="2174">
          <cell r="A2174" t="str">
            <v>CH26049</v>
          </cell>
        </row>
        <row r="2175">
          <cell r="A2175" t="str">
            <v>CH26050</v>
          </cell>
        </row>
        <row r="2176">
          <cell r="A2176" t="str">
            <v>CH26051</v>
          </cell>
        </row>
        <row r="2177">
          <cell r="A2177" t="str">
            <v>CH26052</v>
          </cell>
        </row>
        <row r="2178">
          <cell r="A2178" t="str">
            <v>CH26053</v>
          </cell>
        </row>
        <row r="2179">
          <cell r="A2179" t="str">
            <v>CH26054</v>
          </cell>
        </row>
        <row r="2180">
          <cell r="A2180" t="str">
            <v>CH26055</v>
          </cell>
        </row>
        <row r="2181">
          <cell r="A2181" t="str">
            <v>CH26056</v>
          </cell>
        </row>
        <row r="2182">
          <cell r="A2182" t="str">
            <v>CH26057</v>
          </cell>
        </row>
        <row r="2183">
          <cell r="A2183" t="str">
            <v>CH26058</v>
          </cell>
        </row>
        <row r="2184">
          <cell r="A2184" t="str">
            <v>CH26059</v>
          </cell>
        </row>
        <row r="2185">
          <cell r="A2185" t="str">
            <v>CH26060</v>
          </cell>
        </row>
        <row r="2186">
          <cell r="A2186" t="str">
            <v>CH28013</v>
          </cell>
        </row>
        <row r="2187">
          <cell r="A2187" t="str">
            <v>CH28014</v>
          </cell>
        </row>
        <row r="2188">
          <cell r="A2188" t="str">
            <v>CH28015</v>
          </cell>
        </row>
        <row r="2189">
          <cell r="A2189" t="str">
            <v>CH28016</v>
          </cell>
        </row>
        <row r="2190">
          <cell r="A2190" t="str">
            <v>CH28017</v>
          </cell>
        </row>
        <row r="2191">
          <cell r="A2191" t="str">
            <v>CH28018</v>
          </cell>
        </row>
        <row r="2192">
          <cell r="A2192" t="str">
            <v>CH28019</v>
          </cell>
        </row>
        <row r="2193">
          <cell r="A2193" t="str">
            <v>CH28020</v>
          </cell>
        </row>
        <row r="2194">
          <cell r="A2194" t="str">
            <v>CH28021</v>
          </cell>
        </row>
        <row r="2195">
          <cell r="A2195" t="str">
            <v>CH28022</v>
          </cell>
        </row>
        <row r="2196">
          <cell r="A2196" t="str">
            <v>CH28023</v>
          </cell>
        </row>
        <row r="2197">
          <cell r="A2197" t="str">
            <v>CH28024</v>
          </cell>
        </row>
        <row r="2198">
          <cell r="A2198" t="str">
            <v>CH28025</v>
          </cell>
        </row>
        <row r="2199">
          <cell r="A2199" t="str">
            <v>CH28026</v>
          </cell>
        </row>
        <row r="2200">
          <cell r="A2200" t="str">
            <v>CH28027</v>
          </cell>
        </row>
        <row r="2201">
          <cell r="A2201" t="str">
            <v>CH28028</v>
          </cell>
        </row>
        <row r="2202">
          <cell r="A2202" t="str">
            <v>CH28029</v>
          </cell>
        </row>
        <row r="2203">
          <cell r="A2203" t="str">
            <v>CH28030</v>
          </cell>
        </row>
        <row r="2204">
          <cell r="A2204" t="str">
            <v>CH28031</v>
          </cell>
        </row>
        <row r="2205">
          <cell r="A2205" t="str">
            <v>CH28032</v>
          </cell>
        </row>
        <row r="2206">
          <cell r="A2206" t="str">
            <v>CH28033</v>
          </cell>
        </row>
        <row r="2207">
          <cell r="A2207" t="str">
            <v>CH28034</v>
          </cell>
        </row>
        <row r="2208">
          <cell r="A2208" t="str">
            <v>CH28035</v>
          </cell>
        </row>
        <row r="2209">
          <cell r="A2209" t="str">
            <v>CH28036</v>
          </cell>
        </row>
        <row r="2210">
          <cell r="A2210" t="str">
            <v>CH28037</v>
          </cell>
        </row>
        <row r="2211">
          <cell r="A2211" t="str">
            <v>CH28038</v>
          </cell>
        </row>
        <row r="2212">
          <cell r="A2212" t="str">
            <v>CH28039</v>
          </cell>
        </row>
        <row r="2213">
          <cell r="A2213" t="str">
            <v>CH28040</v>
          </cell>
        </row>
        <row r="2214">
          <cell r="A2214" t="str">
            <v>CH28041</v>
          </cell>
        </row>
        <row r="2215">
          <cell r="A2215" t="str">
            <v>CH28042</v>
          </cell>
        </row>
        <row r="2216">
          <cell r="A2216" t="str">
            <v>CH28043</v>
          </cell>
        </row>
        <row r="2217">
          <cell r="A2217" t="str">
            <v>CH28044</v>
          </cell>
        </row>
        <row r="2218">
          <cell r="A2218" t="str">
            <v>CH28045</v>
          </cell>
        </row>
        <row r="2219">
          <cell r="A2219" t="str">
            <v>CH28046</v>
          </cell>
        </row>
        <row r="2220">
          <cell r="A2220" t="str">
            <v>CH28047</v>
          </cell>
        </row>
        <row r="2221">
          <cell r="A2221" t="str">
            <v>CH28048</v>
          </cell>
        </row>
        <row r="2222">
          <cell r="A2222" t="str">
            <v>CH28049</v>
          </cell>
        </row>
        <row r="2223">
          <cell r="A2223" t="str">
            <v>CH28050</v>
          </cell>
        </row>
        <row r="2224">
          <cell r="A2224" t="str">
            <v>CH28051</v>
          </cell>
        </row>
        <row r="2225">
          <cell r="A2225" t="str">
            <v>CH28052</v>
          </cell>
        </row>
        <row r="2226">
          <cell r="A2226" t="str">
            <v>CH28053</v>
          </cell>
        </row>
        <row r="2227">
          <cell r="A2227" t="str">
            <v>CH28054</v>
          </cell>
        </row>
        <row r="2228">
          <cell r="A2228" t="str">
            <v>CH28055</v>
          </cell>
        </row>
        <row r="2229">
          <cell r="A2229" t="str">
            <v>CH28056</v>
          </cell>
        </row>
        <row r="2230">
          <cell r="A2230" t="str">
            <v>CH28057</v>
          </cell>
        </row>
        <row r="2231">
          <cell r="A2231" t="str">
            <v>CH28058</v>
          </cell>
        </row>
        <row r="2232">
          <cell r="A2232" t="str">
            <v>CH28059</v>
          </cell>
        </row>
        <row r="2233">
          <cell r="A2233" t="str">
            <v>CH28060</v>
          </cell>
        </row>
        <row r="2234">
          <cell r="A2234" t="str">
            <v>CH30013</v>
          </cell>
        </row>
        <row r="2235">
          <cell r="A2235" t="str">
            <v>CH30014</v>
          </cell>
        </row>
        <row r="2236">
          <cell r="A2236" t="str">
            <v>CH30015</v>
          </cell>
        </row>
        <row r="2237">
          <cell r="A2237" t="str">
            <v>CH30016</v>
          </cell>
        </row>
        <row r="2238">
          <cell r="A2238" t="str">
            <v>CH30017</v>
          </cell>
        </row>
        <row r="2239">
          <cell r="A2239" t="str">
            <v>CH30018</v>
          </cell>
        </row>
        <row r="2240">
          <cell r="A2240" t="str">
            <v>CH30019</v>
          </cell>
        </row>
        <row r="2241">
          <cell r="A2241" t="str">
            <v>CH30020</v>
          </cell>
        </row>
        <row r="2242">
          <cell r="A2242" t="str">
            <v>CH30021</v>
          </cell>
        </row>
        <row r="2243">
          <cell r="A2243" t="str">
            <v>CH30022</v>
          </cell>
        </row>
        <row r="2244">
          <cell r="A2244" t="str">
            <v>CH30023</v>
          </cell>
        </row>
        <row r="2245">
          <cell r="A2245" t="str">
            <v>CH30024</v>
          </cell>
        </row>
        <row r="2246">
          <cell r="A2246" t="str">
            <v>CH30025</v>
          </cell>
        </row>
        <row r="2247">
          <cell r="A2247" t="str">
            <v>CH30026</v>
          </cell>
        </row>
        <row r="2248">
          <cell r="A2248" t="str">
            <v>CH30027</v>
          </cell>
        </row>
        <row r="2249">
          <cell r="A2249" t="str">
            <v>CH30028</v>
          </cell>
        </row>
        <row r="2250">
          <cell r="A2250" t="str">
            <v>CH30029</v>
          </cell>
        </row>
        <row r="2251">
          <cell r="A2251" t="str">
            <v>CH30030</v>
          </cell>
        </row>
        <row r="2252">
          <cell r="A2252" t="str">
            <v>CH30031</v>
          </cell>
        </row>
        <row r="2253">
          <cell r="A2253" t="str">
            <v>CH30032</v>
          </cell>
        </row>
        <row r="2254">
          <cell r="A2254" t="str">
            <v>CH30033</v>
          </cell>
        </row>
        <row r="2255">
          <cell r="A2255" t="str">
            <v>CH30034</v>
          </cell>
        </row>
        <row r="2256">
          <cell r="A2256" t="str">
            <v>CH30035</v>
          </cell>
        </row>
        <row r="2257">
          <cell r="A2257" t="str">
            <v>CH30036</v>
          </cell>
        </row>
        <row r="2258">
          <cell r="A2258" t="str">
            <v>CH30037</v>
          </cell>
        </row>
        <row r="2259">
          <cell r="A2259" t="str">
            <v>CH30038</v>
          </cell>
        </row>
        <row r="2260">
          <cell r="A2260" t="str">
            <v>CH30039</v>
          </cell>
        </row>
        <row r="2261">
          <cell r="A2261" t="str">
            <v>CH30040</v>
          </cell>
        </row>
        <row r="2262">
          <cell r="A2262" t="str">
            <v>CH30041</v>
          </cell>
        </row>
        <row r="2263">
          <cell r="A2263" t="str">
            <v>CH30042</v>
          </cell>
        </row>
        <row r="2264">
          <cell r="A2264" t="str">
            <v>CH30043</v>
          </cell>
        </row>
        <row r="2265">
          <cell r="A2265" t="str">
            <v>CH30044</v>
          </cell>
        </row>
        <row r="2266">
          <cell r="A2266" t="str">
            <v>CH30045</v>
          </cell>
        </row>
        <row r="2267">
          <cell r="A2267" t="str">
            <v>CH30046</v>
          </cell>
        </row>
        <row r="2268">
          <cell r="A2268" t="str">
            <v>CH30047</v>
          </cell>
        </row>
        <row r="2269">
          <cell r="A2269" t="str">
            <v>CH30048</v>
          </cell>
        </row>
        <row r="2270">
          <cell r="A2270" t="str">
            <v>CH30049</v>
          </cell>
        </row>
        <row r="2271">
          <cell r="A2271" t="str">
            <v>CH30050</v>
          </cell>
        </row>
        <row r="2272">
          <cell r="A2272" t="str">
            <v>CH30051</v>
          </cell>
        </row>
        <row r="2273">
          <cell r="A2273" t="str">
            <v>CH30052</v>
          </cell>
        </row>
        <row r="2274">
          <cell r="A2274" t="str">
            <v>CH30053</v>
          </cell>
        </row>
        <row r="2275">
          <cell r="A2275" t="str">
            <v>CH30054</v>
          </cell>
        </row>
        <row r="2276">
          <cell r="A2276" t="str">
            <v>CH30055</v>
          </cell>
        </row>
        <row r="2277">
          <cell r="A2277" t="str">
            <v>CH30056</v>
          </cell>
        </row>
        <row r="2278">
          <cell r="A2278" t="str">
            <v>CH30057</v>
          </cell>
        </row>
        <row r="2279">
          <cell r="A2279" t="str">
            <v>CH30058</v>
          </cell>
        </row>
        <row r="2280">
          <cell r="A2280" t="str">
            <v>CH30059</v>
          </cell>
        </row>
        <row r="2281">
          <cell r="A2281" t="str">
            <v>CH30060</v>
          </cell>
        </row>
        <row r="2282">
          <cell r="A2282" t="str">
            <v>CH33029</v>
          </cell>
        </row>
        <row r="2283">
          <cell r="A2283" t="str">
            <v>CH33030</v>
          </cell>
        </row>
        <row r="2284">
          <cell r="A2284" t="str">
            <v>CH33031</v>
          </cell>
        </row>
        <row r="2285">
          <cell r="A2285" t="str">
            <v>CH33032</v>
          </cell>
        </row>
        <row r="2286">
          <cell r="A2286" t="str">
            <v>CH33033</v>
          </cell>
        </row>
        <row r="2287">
          <cell r="A2287" t="str">
            <v>CH33034</v>
          </cell>
        </row>
        <row r="2288">
          <cell r="A2288" t="str">
            <v>CH33035</v>
          </cell>
        </row>
        <row r="2289">
          <cell r="A2289" t="str">
            <v>CH33036</v>
          </cell>
        </row>
        <row r="2290">
          <cell r="A2290" t="str">
            <v>CH33037</v>
          </cell>
        </row>
        <row r="2291">
          <cell r="A2291" t="str">
            <v>CH33038</v>
          </cell>
        </row>
        <row r="2292">
          <cell r="A2292" t="str">
            <v>CH33039</v>
          </cell>
        </row>
        <row r="2293">
          <cell r="A2293" t="str">
            <v>CH33040</v>
          </cell>
        </row>
        <row r="2294">
          <cell r="A2294" t="str">
            <v>CH33041</v>
          </cell>
        </row>
        <row r="2295">
          <cell r="A2295" t="str">
            <v>CH33042</v>
          </cell>
        </row>
        <row r="2296">
          <cell r="A2296" t="str">
            <v>CH33043</v>
          </cell>
        </row>
        <row r="2297">
          <cell r="A2297" t="str">
            <v>CH33044</v>
          </cell>
        </row>
        <row r="2298">
          <cell r="A2298" t="str">
            <v>CH33045</v>
          </cell>
        </row>
        <row r="2299">
          <cell r="A2299" t="str">
            <v>CH33046</v>
          </cell>
        </row>
        <row r="2300">
          <cell r="A2300" t="str">
            <v>CH33047</v>
          </cell>
        </row>
        <row r="2301">
          <cell r="A2301" t="str">
            <v>CH33048</v>
          </cell>
        </row>
        <row r="2302">
          <cell r="A2302" t="str">
            <v>CH33049</v>
          </cell>
        </row>
        <row r="2303">
          <cell r="A2303" t="str">
            <v>CH33050</v>
          </cell>
        </row>
        <row r="2304">
          <cell r="A2304" t="str">
            <v>CH33051</v>
          </cell>
        </row>
        <row r="2305">
          <cell r="A2305" t="str">
            <v>CH33052</v>
          </cell>
        </row>
        <row r="2306">
          <cell r="A2306" t="str">
            <v>CH33053</v>
          </cell>
        </row>
        <row r="2307">
          <cell r="A2307" t="str">
            <v>CH33054</v>
          </cell>
        </row>
        <row r="2308">
          <cell r="A2308" t="str">
            <v>CH33055</v>
          </cell>
        </row>
        <row r="2309">
          <cell r="A2309" t="str">
            <v>CH33056</v>
          </cell>
        </row>
        <row r="2310">
          <cell r="A2310" t="str">
            <v>CH33057</v>
          </cell>
        </row>
        <row r="2311">
          <cell r="A2311" t="str">
            <v>CH33058</v>
          </cell>
        </row>
        <row r="2312">
          <cell r="A2312" t="str">
            <v>CH33059</v>
          </cell>
        </row>
        <row r="2313">
          <cell r="A2313" t="str">
            <v>CH33060</v>
          </cell>
        </row>
        <row r="2314">
          <cell r="A2314" t="str">
            <v>CH36029</v>
          </cell>
        </row>
        <row r="2315">
          <cell r="A2315" t="str">
            <v>CH36030</v>
          </cell>
        </row>
        <row r="2316">
          <cell r="A2316" t="str">
            <v>CH36031</v>
          </cell>
        </row>
        <row r="2317">
          <cell r="A2317" t="str">
            <v>CH36032</v>
          </cell>
        </row>
        <row r="2318">
          <cell r="A2318" t="str">
            <v>CH36033</v>
          </cell>
        </row>
        <row r="2319">
          <cell r="A2319" t="str">
            <v>CH36034</v>
          </cell>
        </row>
        <row r="2320">
          <cell r="A2320" t="str">
            <v>CH36035</v>
          </cell>
        </row>
        <row r="2321">
          <cell r="A2321" t="str">
            <v>CH36036</v>
          </cell>
        </row>
        <row r="2322">
          <cell r="A2322" t="str">
            <v>CH36037</v>
          </cell>
        </row>
        <row r="2323">
          <cell r="A2323" t="str">
            <v>CH36038</v>
          </cell>
        </row>
        <row r="2324">
          <cell r="A2324" t="str">
            <v>CH36039</v>
          </cell>
        </row>
        <row r="2325">
          <cell r="A2325" t="str">
            <v>CH36040</v>
          </cell>
        </row>
        <row r="2326">
          <cell r="A2326" t="str">
            <v>CH36041</v>
          </cell>
        </row>
        <row r="2327">
          <cell r="A2327" t="str">
            <v>CH36042</v>
          </cell>
        </row>
        <row r="2328">
          <cell r="A2328" t="str">
            <v>CH36043</v>
          </cell>
        </row>
        <row r="2329">
          <cell r="A2329" t="str">
            <v>CH36044</v>
          </cell>
        </row>
        <row r="2330">
          <cell r="A2330" t="str">
            <v>CH36045</v>
          </cell>
        </row>
        <row r="2331">
          <cell r="A2331" t="str">
            <v>CH36046</v>
          </cell>
        </row>
        <row r="2332">
          <cell r="A2332" t="str">
            <v>CH36047</v>
          </cell>
        </row>
        <row r="2333">
          <cell r="A2333" t="str">
            <v>CH36048</v>
          </cell>
        </row>
        <row r="2334">
          <cell r="A2334" t="str">
            <v>CH36049</v>
          </cell>
        </row>
        <row r="2335">
          <cell r="A2335" t="str">
            <v>CH36050</v>
          </cell>
        </row>
        <row r="2336">
          <cell r="A2336" t="str">
            <v>CH36051</v>
          </cell>
        </row>
        <row r="2337">
          <cell r="A2337" t="str">
            <v>CH36052</v>
          </cell>
        </row>
        <row r="2338">
          <cell r="A2338" t="str">
            <v>CH36053</v>
          </cell>
        </row>
        <row r="2339">
          <cell r="A2339" t="str">
            <v>CH36054</v>
          </cell>
        </row>
        <row r="2340">
          <cell r="A2340" t="str">
            <v>CH36055</v>
          </cell>
        </row>
        <row r="2341">
          <cell r="A2341" t="str">
            <v>CH36056</v>
          </cell>
        </row>
        <row r="2342">
          <cell r="A2342" t="str">
            <v>CH36057</v>
          </cell>
        </row>
        <row r="2343">
          <cell r="A2343" t="str">
            <v>CH36058</v>
          </cell>
        </row>
        <row r="2344">
          <cell r="A2344" t="str">
            <v>CH36059</v>
          </cell>
        </row>
        <row r="2345">
          <cell r="A2345" t="str">
            <v>CH36060</v>
          </cell>
        </row>
        <row r="2346">
          <cell r="A2346" t="str">
            <v>CH40029</v>
          </cell>
        </row>
        <row r="2347">
          <cell r="A2347" t="str">
            <v>CH40030</v>
          </cell>
        </row>
        <row r="2348">
          <cell r="A2348" t="str">
            <v>CH40031</v>
          </cell>
        </row>
        <row r="2349">
          <cell r="A2349" t="str">
            <v>CH40032</v>
          </cell>
        </row>
        <row r="2350">
          <cell r="A2350" t="str">
            <v>CH40033</v>
          </cell>
        </row>
        <row r="2351">
          <cell r="A2351" t="str">
            <v>CH40034</v>
          </cell>
        </row>
        <row r="2352">
          <cell r="A2352" t="str">
            <v>CH40035</v>
          </cell>
        </row>
        <row r="2353">
          <cell r="A2353" t="str">
            <v>CH40036</v>
          </cell>
        </row>
        <row r="2354">
          <cell r="A2354" t="str">
            <v>CH40037</v>
          </cell>
        </row>
        <row r="2355">
          <cell r="A2355" t="str">
            <v>CH40038</v>
          </cell>
        </row>
        <row r="2356">
          <cell r="A2356" t="str">
            <v>CH40039</v>
          </cell>
        </row>
        <row r="2357">
          <cell r="A2357" t="str">
            <v>CH40040</v>
          </cell>
        </row>
        <row r="2358">
          <cell r="A2358" t="str">
            <v>CH40041</v>
          </cell>
        </row>
        <row r="2359">
          <cell r="A2359" t="str">
            <v>CH40042</v>
          </cell>
        </row>
        <row r="2360">
          <cell r="A2360" t="str">
            <v>CH40043</v>
          </cell>
        </row>
        <row r="2361">
          <cell r="A2361" t="str">
            <v>CH40044</v>
          </cell>
        </row>
        <row r="2362">
          <cell r="A2362" t="str">
            <v>CH40045</v>
          </cell>
        </row>
        <row r="2363">
          <cell r="A2363" t="str">
            <v>CH40046</v>
          </cell>
        </row>
        <row r="2364">
          <cell r="A2364" t="str">
            <v>CH40047</v>
          </cell>
        </row>
        <row r="2365">
          <cell r="A2365" t="str">
            <v>CH40048</v>
          </cell>
        </row>
        <row r="2366">
          <cell r="A2366" t="str">
            <v>CH40049</v>
          </cell>
        </row>
        <row r="2367">
          <cell r="A2367" t="str">
            <v>CH40050</v>
          </cell>
        </row>
        <row r="2368">
          <cell r="A2368" t="str">
            <v>CH40051</v>
          </cell>
        </row>
        <row r="2369">
          <cell r="A2369" t="str">
            <v>CH40052</v>
          </cell>
        </row>
        <row r="2370">
          <cell r="A2370" t="str">
            <v>CH40053</v>
          </cell>
        </row>
        <row r="2371">
          <cell r="A2371" t="str">
            <v>CH40054</v>
          </cell>
        </row>
        <row r="2372">
          <cell r="A2372" t="str">
            <v>CH40055</v>
          </cell>
        </row>
        <row r="2373">
          <cell r="A2373" t="str">
            <v>CH40056</v>
          </cell>
        </row>
        <row r="2374">
          <cell r="A2374" t="str">
            <v>CH40057</v>
          </cell>
        </row>
        <row r="2375">
          <cell r="A2375" t="str">
            <v>CH40058</v>
          </cell>
        </row>
        <row r="2376">
          <cell r="A2376" t="str">
            <v>CH40059</v>
          </cell>
        </row>
        <row r="2377">
          <cell r="A2377" t="str">
            <v>CH40060</v>
          </cell>
        </row>
        <row r="2378">
          <cell r="A2378" t="str">
            <v>CV06008</v>
          </cell>
        </row>
        <row r="2379">
          <cell r="A2379" t="str">
            <v>CV06009</v>
          </cell>
        </row>
        <row r="2380">
          <cell r="A2380" t="str">
            <v>CV06010</v>
          </cell>
        </row>
        <row r="2381">
          <cell r="A2381" t="str">
            <v>CV06011</v>
          </cell>
        </row>
        <row r="2382">
          <cell r="A2382" t="str">
            <v>CV06012</v>
          </cell>
        </row>
        <row r="2383">
          <cell r="A2383" t="str">
            <v>CV07008</v>
          </cell>
        </row>
        <row r="2384">
          <cell r="A2384" t="str">
            <v>CV07009</v>
          </cell>
        </row>
        <row r="2385">
          <cell r="A2385" t="str">
            <v>CV07010</v>
          </cell>
        </row>
        <row r="2386">
          <cell r="A2386" t="str">
            <v>CV07011</v>
          </cell>
        </row>
        <row r="2387">
          <cell r="A2387" t="str">
            <v>CV07012</v>
          </cell>
        </row>
        <row r="2388">
          <cell r="A2388" t="str">
            <v>CV08008</v>
          </cell>
        </row>
        <row r="2389">
          <cell r="A2389" t="str">
            <v>CV08009</v>
          </cell>
        </row>
        <row r="2390">
          <cell r="A2390" t="str">
            <v>CV08010</v>
          </cell>
        </row>
        <row r="2391">
          <cell r="A2391" t="str">
            <v>CV08011</v>
          </cell>
        </row>
        <row r="2392">
          <cell r="A2392" t="str">
            <v>CV08012</v>
          </cell>
        </row>
        <row r="2393">
          <cell r="A2393" t="str">
            <v>CV08013</v>
          </cell>
        </row>
        <row r="2394">
          <cell r="A2394" t="str">
            <v>CV08014</v>
          </cell>
        </row>
        <row r="2395">
          <cell r="A2395" t="str">
            <v>CV08015</v>
          </cell>
        </row>
        <row r="2396">
          <cell r="A2396" t="str">
            <v>CV08016</v>
          </cell>
        </row>
        <row r="2397">
          <cell r="A2397" t="str">
            <v>CV08017</v>
          </cell>
        </row>
        <row r="2398">
          <cell r="A2398" t="str">
            <v>CV08018</v>
          </cell>
        </row>
        <row r="2399">
          <cell r="A2399" t="str">
            <v>CV08019</v>
          </cell>
        </row>
        <row r="2400">
          <cell r="A2400" t="str">
            <v>CV08020</v>
          </cell>
        </row>
        <row r="2401">
          <cell r="A2401" t="str">
            <v>CV08021</v>
          </cell>
        </row>
        <row r="2402">
          <cell r="A2402" t="str">
            <v>CV08022</v>
          </cell>
        </row>
        <row r="2403">
          <cell r="A2403" t="str">
            <v>CV08023</v>
          </cell>
        </row>
        <row r="2404">
          <cell r="A2404" t="str">
            <v>CV08024</v>
          </cell>
        </row>
        <row r="2405">
          <cell r="A2405" t="str">
            <v>CV08025</v>
          </cell>
        </row>
        <row r="2406">
          <cell r="A2406" t="str">
            <v>CV08026</v>
          </cell>
        </row>
        <row r="2407">
          <cell r="A2407" t="str">
            <v>CV08027</v>
          </cell>
        </row>
        <row r="2408">
          <cell r="A2408" t="str">
            <v>CV08028</v>
          </cell>
        </row>
        <row r="2409">
          <cell r="A2409" t="str">
            <v>CV09008</v>
          </cell>
        </row>
        <row r="2410">
          <cell r="A2410" t="str">
            <v>CV09009</v>
          </cell>
        </row>
        <row r="2411">
          <cell r="A2411" t="str">
            <v>CV09010</v>
          </cell>
        </row>
        <row r="2412">
          <cell r="A2412" t="str">
            <v>CV09011</v>
          </cell>
        </row>
        <row r="2413">
          <cell r="A2413" t="str">
            <v>CV09012</v>
          </cell>
        </row>
        <row r="2414">
          <cell r="A2414" t="str">
            <v>CV09013</v>
          </cell>
        </row>
        <row r="2415">
          <cell r="A2415" t="str">
            <v>CV09014</v>
          </cell>
        </row>
        <row r="2416">
          <cell r="A2416" t="str">
            <v>CV09015</v>
          </cell>
        </row>
        <row r="2417">
          <cell r="A2417" t="str">
            <v>CV09016</v>
          </cell>
        </row>
        <row r="2418">
          <cell r="A2418" t="str">
            <v>CV09017</v>
          </cell>
        </row>
        <row r="2419">
          <cell r="A2419" t="str">
            <v>CV09018</v>
          </cell>
        </row>
        <row r="2420">
          <cell r="A2420" t="str">
            <v>CV09019</v>
          </cell>
        </row>
        <row r="2421">
          <cell r="A2421" t="str">
            <v>CV09020</v>
          </cell>
        </row>
        <row r="2422">
          <cell r="A2422" t="str">
            <v>CV09021</v>
          </cell>
        </row>
        <row r="2423">
          <cell r="A2423" t="str">
            <v>CV09022</v>
          </cell>
        </row>
        <row r="2424">
          <cell r="A2424" t="str">
            <v>CV09023</v>
          </cell>
        </row>
        <row r="2425">
          <cell r="A2425" t="str">
            <v>CV09024</v>
          </cell>
        </row>
        <row r="2426">
          <cell r="A2426" t="str">
            <v>CV09025</v>
          </cell>
        </row>
        <row r="2427">
          <cell r="A2427" t="str">
            <v>CV09026</v>
          </cell>
        </row>
        <row r="2428">
          <cell r="A2428" t="str">
            <v>CV09027</v>
          </cell>
        </row>
        <row r="2429">
          <cell r="A2429" t="str">
            <v>CV09028</v>
          </cell>
        </row>
        <row r="2430">
          <cell r="A2430" t="str">
            <v>CV10008</v>
          </cell>
        </row>
        <row r="2431">
          <cell r="A2431" t="str">
            <v>CV10009</v>
          </cell>
        </row>
        <row r="2432">
          <cell r="A2432" t="str">
            <v>CV10010</v>
          </cell>
        </row>
        <row r="2433">
          <cell r="A2433" t="str">
            <v>CV10011</v>
          </cell>
        </row>
        <row r="2434">
          <cell r="A2434" t="str">
            <v>CV10012</v>
          </cell>
        </row>
        <row r="2435">
          <cell r="A2435" t="str">
            <v>CV10013</v>
          </cell>
        </row>
        <row r="2436">
          <cell r="A2436" t="str">
            <v>CV10014</v>
          </cell>
        </row>
        <row r="2437">
          <cell r="A2437" t="str">
            <v>CV10015</v>
          </cell>
        </row>
        <row r="2438">
          <cell r="A2438" t="str">
            <v>CV10016</v>
          </cell>
        </row>
        <row r="2439">
          <cell r="A2439" t="str">
            <v>CV10017</v>
          </cell>
        </row>
        <row r="2440">
          <cell r="A2440" t="str">
            <v>CV10018</v>
          </cell>
        </row>
        <row r="2441">
          <cell r="A2441" t="str">
            <v>CV10019</v>
          </cell>
        </row>
        <row r="2442">
          <cell r="A2442" t="str">
            <v>CV10020</v>
          </cell>
        </row>
        <row r="2443">
          <cell r="A2443" t="str">
            <v>CV10021</v>
          </cell>
        </row>
        <row r="2444">
          <cell r="A2444" t="str">
            <v>CV10022</v>
          </cell>
        </row>
        <row r="2445">
          <cell r="A2445" t="str">
            <v>CV10023</v>
          </cell>
        </row>
        <row r="2446">
          <cell r="A2446" t="str">
            <v>CV10024</v>
          </cell>
        </row>
        <row r="2447">
          <cell r="A2447" t="str">
            <v>CV10025</v>
          </cell>
        </row>
        <row r="2448">
          <cell r="A2448" t="str">
            <v>CV10026</v>
          </cell>
        </row>
        <row r="2449">
          <cell r="A2449" t="str">
            <v>CV10027</v>
          </cell>
        </row>
        <row r="2450">
          <cell r="A2450" t="str">
            <v>CV10028</v>
          </cell>
        </row>
        <row r="2451">
          <cell r="A2451" t="str">
            <v>CV11008</v>
          </cell>
        </row>
        <row r="2452">
          <cell r="A2452" t="str">
            <v>CV11009</v>
          </cell>
        </row>
        <row r="2453">
          <cell r="A2453" t="str">
            <v>CV11010</v>
          </cell>
        </row>
        <row r="2454">
          <cell r="A2454" t="str">
            <v>CV11011</v>
          </cell>
        </row>
        <row r="2455">
          <cell r="A2455" t="str">
            <v>CV11012</v>
          </cell>
        </row>
        <row r="2456">
          <cell r="A2456" t="str">
            <v>CV11013</v>
          </cell>
        </row>
        <row r="2457">
          <cell r="A2457" t="str">
            <v>CV11014</v>
          </cell>
        </row>
        <row r="2458">
          <cell r="A2458" t="str">
            <v>CV11015</v>
          </cell>
        </row>
        <row r="2459">
          <cell r="A2459" t="str">
            <v>CV11016</v>
          </cell>
        </row>
        <row r="2460">
          <cell r="A2460" t="str">
            <v>CV11017</v>
          </cell>
        </row>
        <row r="2461">
          <cell r="A2461" t="str">
            <v>CV11018</v>
          </cell>
        </row>
        <row r="2462">
          <cell r="A2462" t="str">
            <v>CV11019</v>
          </cell>
        </row>
        <row r="2463">
          <cell r="A2463" t="str">
            <v>CV11020</v>
          </cell>
        </row>
        <row r="2464">
          <cell r="A2464" t="str">
            <v>CV11021</v>
          </cell>
        </row>
        <row r="2465">
          <cell r="A2465" t="str">
            <v>CV11022</v>
          </cell>
        </row>
        <row r="2466">
          <cell r="A2466" t="str">
            <v>CV11023</v>
          </cell>
        </row>
        <row r="2467">
          <cell r="A2467" t="str">
            <v>CV11024</v>
          </cell>
        </row>
        <row r="2468">
          <cell r="A2468" t="str">
            <v>CV11025</v>
          </cell>
        </row>
        <row r="2469">
          <cell r="A2469" t="str">
            <v>CV11026</v>
          </cell>
        </row>
        <row r="2470">
          <cell r="A2470" t="str">
            <v>CV11027</v>
          </cell>
        </row>
        <row r="2471">
          <cell r="A2471" t="str">
            <v>CV11028</v>
          </cell>
        </row>
        <row r="2472">
          <cell r="A2472" t="str">
            <v>CV11029</v>
          </cell>
        </row>
        <row r="2473">
          <cell r="A2473" t="str">
            <v>CV11030</v>
          </cell>
        </row>
        <row r="2474">
          <cell r="A2474" t="str">
            <v>CV11031</v>
          </cell>
        </row>
        <row r="2475">
          <cell r="A2475" t="str">
            <v>CV11032</v>
          </cell>
        </row>
        <row r="2476">
          <cell r="A2476" t="str">
            <v>CV11033</v>
          </cell>
        </row>
        <row r="2477">
          <cell r="A2477" t="str">
            <v>CV11034</v>
          </cell>
        </row>
        <row r="2478">
          <cell r="A2478" t="str">
            <v>CV11035</v>
          </cell>
        </row>
        <row r="2479">
          <cell r="A2479" t="str">
            <v>CV11036</v>
          </cell>
        </row>
        <row r="2480">
          <cell r="A2480" t="str">
            <v>CV12008</v>
          </cell>
        </row>
        <row r="2481">
          <cell r="A2481" t="str">
            <v>CV12009</v>
          </cell>
        </row>
        <row r="2482">
          <cell r="A2482" t="str">
            <v>CV12010</v>
          </cell>
        </row>
        <row r="2483">
          <cell r="A2483" t="str">
            <v>CV12011</v>
          </cell>
        </row>
        <row r="2484">
          <cell r="A2484" t="str">
            <v>CV12012</v>
          </cell>
        </row>
        <row r="2485">
          <cell r="A2485" t="str">
            <v>CV12013</v>
          </cell>
        </row>
        <row r="2486">
          <cell r="A2486" t="str">
            <v>CV12014</v>
          </cell>
        </row>
        <row r="2487">
          <cell r="A2487" t="str">
            <v>CV12015</v>
          </cell>
        </row>
        <row r="2488">
          <cell r="A2488" t="str">
            <v>CV12016</v>
          </cell>
        </row>
        <row r="2489">
          <cell r="A2489" t="str">
            <v>CV12017</v>
          </cell>
        </row>
        <row r="2490">
          <cell r="A2490" t="str">
            <v>CV12018</v>
          </cell>
        </row>
        <row r="2491">
          <cell r="A2491" t="str">
            <v>CV12019</v>
          </cell>
        </row>
        <row r="2492">
          <cell r="A2492" t="str">
            <v>CV12020</v>
          </cell>
        </row>
        <row r="2493">
          <cell r="A2493" t="str">
            <v>CV12021</v>
          </cell>
        </row>
        <row r="2494">
          <cell r="A2494" t="str">
            <v>CV12022</v>
          </cell>
        </row>
        <row r="2495">
          <cell r="A2495" t="str">
            <v>CV12023</v>
          </cell>
        </row>
        <row r="2496">
          <cell r="A2496" t="str">
            <v>CV12024</v>
          </cell>
        </row>
        <row r="2497">
          <cell r="A2497" t="str">
            <v>CV12025</v>
          </cell>
        </row>
        <row r="2498">
          <cell r="A2498" t="str">
            <v>CV12026</v>
          </cell>
        </row>
        <row r="2499">
          <cell r="A2499" t="str">
            <v>CV12027</v>
          </cell>
        </row>
        <row r="2500">
          <cell r="A2500" t="str">
            <v>CV12028</v>
          </cell>
        </row>
        <row r="2501">
          <cell r="A2501" t="str">
            <v>CV12029</v>
          </cell>
        </row>
        <row r="2502">
          <cell r="A2502" t="str">
            <v>CV12030</v>
          </cell>
        </row>
        <row r="2503">
          <cell r="A2503" t="str">
            <v>CV12031</v>
          </cell>
        </row>
        <row r="2504">
          <cell r="A2504" t="str">
            <v>CV12032</v>
          </cell>
        </row>
        <row r="2505">
          <cell r="A2505" t="str">
            <v>CV12033</v>
          </cell>
        </row>
        <row r="2506">
          <cell r="A2506" t="str">
            <v>CV12034</v>
          </cell>
        </row>
        <row r="2507">
          <cell r="A2507" t="str">
            <v>CV12035</v>
          </cell>
        </row>
        <row r="2508">
          <cell r="A2508" t="str">
            <v>CV12036</v>
          </cell>
        </row>
        <row r="2509">
          <cell r="A2509" t="str">
            <v>CV13008</v>
          </cell>
        </row>
      </sheetData>
      <sheetData sheetId="7" refreshError="1">
        <row r="2">
          <cell r="A2" t="str">
            <v>NPCX-L-020</v>
          </cell>
          <cell r="B2">
            <v>35</v>
          </cell>
          <cell r="C2">
            <v>12</v>
          </cell>
          <cell r="D2">
            <v>18</v>
          </cell>
        </row>
        <row r="3">
          <cell r="A3" t="str">
            <v>NPCX-L-025</v>
          </cell>
          <cell r="B3">
            <v>40</v>
          </cell>
          <cell r="C3">
            <v>12</v>
          </cell>
          <cell r="D3">
            <v>18</v>
          </cell>
        </row>
        <row r="4">
          <cell r="A4" t="str">
            <v>NPCX-L-032</v>
          </cell>
          <cell r="B4">
            <v>45</v>
          </cell>
          <cell r="C4">
            <v>12</v>
          </cell>
          <cell r="D4">
            <v>18</v>
          </cell>
        </row>
        <row r="5">
          <cell r="A5" t="str">
            <v>NPCX-L-040</v>
          </cell>
          <cell r="B5">
            <v>55</v>
          </cell>
          <cell r="C5">
            <v>16</v>
          </cell>
          <cell r="D5">
            <v>22</v>
          </cell>
        </row>
        <row r="6">
          <cell r="A6" t="str">
            <v>NPCX-L-050</v>
          </cell>
          <cell r="B6">
            <v>60</v>
          </cell>
          <cell r="C6">
            <v>16</v>
          </cell>
          <cell r="D6">
            <v>22</v>
          </cell>
        </row>
        <row r="7">
          <cell r="A7" t="str">
            <v>NPCX-L-065</v>
          </cell>
          <cell r="B7">
            <v>65</v>
          </cell>
          <cell r="C7">
            <v>16</v>
          </cell>
          <cell r="D7">
            <v>22</v>
          </cell>
        </row>
        <row r="8">
          <cell r="A8" t="str">
            <v>NPCX-L-080</v>
          </cell>
          <cell r="B8">
            <v>75</v>
          </cell>
          <cell r="C8">
            <v>16</v>
          </cell>
          <cell r="D8">
            <v>22</v>
          </cell>
        </row>
        <row r="9">
          <cell r="A9" t="str">
            <v>NPCX-L-090</v>
          </cell>
          <cell r="B9">
            <v>90</v>
          </cell>
          <cell r="C9">
            <v>20</v>
          </cell>
          <cell r="D9">
            <v>28</v>
          </cell>
        </row>
        <row r="10">
          <cell r="A10" t="str">
            <v>NPCX-L-100</v>
          </cell>
          <cell r="B10">
            <v>95</v>
          </cell>
          <cell r="C10">
            <v>20</v>
          </cell>
          <cell r="D10">
            <v>28</v>
          </cell>
        </row>
        <row r="11">
          <cell r="A11" t="str">
            <v>NPCX-L-125</v>
          </cell>
          <cell r="B11">
            <v>110</v>
          </cell>
          <cell r="C11">
            <v>20</v>
          </cell>
          <cell r="D11">
            <v>28</v>
          </cell>
        </row>
        <row r="12">
          <cell r="A12" t="str">
            <v>NPCX-L-150</v>
          </cell>
          <cell r="B12">
            <v>125</v>
          </cell>
          <cell r="C12">
            <v>20</v>
          </cell>
          <cell r="D12">
            <v>28</v>
          </cell>
        </row>
        <row r="13">
          <cell r="A13" t="str">
            <v>NPCX-L-175</v>
          </cell>
          <cell r="B13">
            <v>140</v>
          </cell>
          <cell r="C13">
            <v>20</v>
          </cell>
          <cell r="D13">
            <v>28</v>
          </cell>
        </row>
        <row r="14">
          <cell r="A14" t="str">
            <v>NPCX-L-200</v>
          </cell>
          <cell r="B14">
            <v>150</v>
          </cell>
          <cell r="C14">
            <v>20</v>
          </cell>
          <cell r="D14">
            <v>28</v>
          </cell>
        </row>
        <row r="15">
          <cell r="A15" t="str">
            <v>NPCX-L-225</v>
          </cell>
          <cell r="B15">
            <v>185</v>
          </cell>
          <cell r="C15">
            <v>24</v>
          </cell>
          <cell r="D15">
            <v>28</v>
          </cell>
        </row>
        <row r="16">
          <cell r="A16" t="str">
            <v>NPCX-L-250</v>
          </cell>
          <cell r="B16">
            <v>200</v>
          </cell>
          <cell r="C16">
            <v>24</v>
          </cell>
          <cell r="D16">
            <v>28</v>
          </cell>
        </row>
        <row r="17">
          <cell r="A17" t="str">
            <v>NPCX-L-300</v>
          </cell>
          <cell r="B17">
            <v>225</v>
          </cell>
          <cell r="C17">
            <v>24</v>
          </cell>
          <cell r="D17">
            <v>28</v>
          </cell>
        </row>
        <row r="18">
          <cell r="A18" t="str">
            <v>NPCX-L-350</v>
          </cell>
          <cell r="B18">
            <v>245</v>
          </cell>
          <cell r="C18">
            <v>24</v>
          </cell>
          <cell r="D18">
            <v>28</v>
          </cell>
        </row>
        <row r="19">
          <cell r="A19" t="str">
            <v>NPCX-L-400</v>
          </cell>
          <cell r="B19">
            <v>280</v>
          </cell>
          <cell r="C19">
            <v>30</v>
          </cell>
          <cell r="D19">
            <v>34</v>
          </cell>
        </row>
        <row r="20">
          <cell r="A20" t="str">
            <v>NPCX-L-450</v>
          </cell>
          <cell r="B20">
            <v>310</v>
          </cell>
          <cell r="C20">
            <v>30</v>
          </cell>
          <cell r="D20">
            <v>34</v>
          </cell>
        </row>
        <row r="21">
          <cell r="A21" t="str">
            <v>NPCX-L-500</v>
          </cell>
          <cell r="B21">
            <v>350</v>
          </cell>
          <cell r="C21">
            <v>36</v>
          </cell>
          <cell r="D21">
            <v>40</v>
          </cell>
        </row>
        <row r="22">
          <cell r="A22" t="str">
            <v>NPCX-L-550</v>
          </cell>
          <cell r="B22">
            <v>370</v>
          </cell>
          <cell r="C22">
            <v>36</v>
          </cell>
          <cell r="D22">
            <v>40</v>
          </cell>
        </row>
        <row r="23">
          <cell r="A23" t="str">
            <v>NPCX-L-600</v>
          </cell>
          <cell r="B23">
            <v>400</v>
          </cell>
          <cell r="C23">
            <v>36</v>
          </cell>
          <cell r="D23">
            <v>40</v>
          </cell>
        </row>
        <row r="24">
          <cell r="A24" t="str">
            <v>NPCX-L-650</v>
          </cell>
          <cell r="B24">
            <v>430</v>
          </cell>
          <cell r="C24">
            <v>42</v>
          </cell>
          <cell r="D24">
            <v>47</v>
          </cell>
        </row>
        <row r="25">
          <cell r="A25" t="str">
            <v>NPCX-L-700</v>
          </cell>
          <cell r="B25">
            <v>450</v>
          </cell>
          <cell r="C25">
            <v>42</v>
          </cell>
          <cell r="D25">
            <v>47</v>
          </cell>
        </row>
        <row r="26">
          <cell r="A26" t="str">
            <v>NPCX-L-750</v>
          </cell>
          <cell r="B26">
            <v>480</v>
          </cell>
          <cell r="C26">
            <v>42</v>
          </cell>
          <cell r="D26">
            <v>47</v>
          </cell>
        </row>
        <row r="27">
          <cell r="A27" t="str">
            <v>NPCX-L-800</v>
          </cell>
          <cell r="B27">
            <v>505</v>
          </cell>
          <cell r="C27">
            <v>42</v>
          </cell>
          <cell r="D27">
            <v>47</v>
          </cell>
        </row>
        <row r="28">
          <cell r="A28" t="str">
            <v>NPCX-L-850</v>
          </cell>
          <cell r="B28">
            <v>545</v>
          </cell>
          <cell r="C28">
            <v>48</v>
          </cell>
          <cell r="D28">
            <v>54</v>
          </cell>
        </row>
        <row r="29">
          <cell r="A29" t="str">
            <v>NPCX-L-900</v>
          </cell>
          <cell r="B29">
            <v>565</v>
          </cell>
          <cell r="C29">
            <v>48</v>
          </cell>
          <cell r="D29">
            <v>54</v>
          </cell>
        </row>
        <row r="30">
          <cell r="A30" t="str">
            <v>NPCX-L-1000</v>
          </cell>
          <cell r="B30">
            <v>620</v>
          </cell>
          <cell r="C30">
            <v>48</v>
          </cell>
          <cell r="D30">
            <v>54</v>
          </cell>
        </row>
        <row r="31">
          <cell r="A31" t="str">
            <v>NPCX-L-1100</v>
          </cell>
          <cell r="B31">
            <v>670</v>
          </cell>
          <cell r="C31">
            <v>48</v>
          </cell>
          <cell r="D31">
            <v>54</v>
          </cell>
        </row>
        <row r="32">
          <cell r="A32" t="str">
            <v>NPCX-L-1200</v>
          </cell>
          <cell r="B32">
            <v>730</v>
          </cell>
          <cell r="C32">
            <v>48</v>
          </cell>
          <cell r="D32">
            <v>54</v>
          </cell>
        </row>
        <row r="33">
          <cell r="A33" t="str">
            <v>NPCX-M-300</v>
          </cell>
          <cell r="B33">
            <v>225</v>
          </cell>
          <cell r="C33">
            <v>24</v>
          </cell>
          <cell r="D33">
            <v>28</v>
          </cell>
        </row>
        <row r="34">
          <cell r="A34" t="str">
            <v>NPCX-M-350</v>
          </cell>
          <cell r="B34">
            <v>255</v>
          </cell>
          <cell r="C34">
            <v>30</v>
          </cell>
          <cell r="D34">
            <v>34</v>
          </cell>
        </row>
        <row r="35">
          <cell r="A35" t="str">
            <v>NPCX-M-400</v>
          </cell>
          <cell r="B35">
            <v>280</v>
          </cell>
          <cell r="C35">
            <v>30</v>
          </cell>
          <cell r="D35">
            <v>34</v>
          </cell>
        </row>
        <row r="36">
          <cell r="A36" t="str">
            <v>NPCX-M-450</v>
          </cell>
          <cell r="B36">
            <v>310</v>
          </cell>
          <cell r="C36">
            <v>30</v>
          </cell>
          <cell r="D36">
            <v>34</v>
          </cell>
        </row>
        <row r="37">
          <cell r="A37" t="str">
            <v>NPCX-M-500</v>
          </cell>
          <cell r="B37">
            <v>350</v>
          </cell>
          <cell r="C37">
            <v>36</v>
          </cell>
          <cell r="D37">
            <v>40</v>
          </cell>
        </row>
        <row r="38">
          <cell r="A38" t="str">
            <v>NPCX-M-550</v>
          </cell>
          <cell r="B38">
            <v>370</v>
          </cell>
          <cell r="C38">
            <v>36</v>
          </cell>
          <cell r="D38">
            <v>40</v>
          </cell>
        </row>
        <row r="39">
          <cell r="A39" t="str">
            <v>NPCX-M-600</v>
          </cell>
          <cell r="B39">
            <v>420</v>
          </cell>
          <cell r="C39">
            <v>42</v>
          </cell>
          <cell r="D39">
            <v>47</v>
          </cell>
        </row>
        <row r="40">
          <cell r="A40" t="str">
            <v>NPCX-M-650</v>
          </cell>
          <cell r="B40">
            <v>450</v>
          </cell>
          <cell r="C40">
            <v>42</v>
          </cell>
          <cell r="D40">
            <v>47</v>
          </cell>
        </row>
        <row r="41">
          <cell r="A41" t="str">
            <v>NPCX-M-700</v>
          </cell>
          <cell r="B41">
            <v>475</v>
          </cell>
          <cell r="C41">
            <v>48</v>
          </cell>
          <cell r="D41">
            <v>54</v>
          </cell>
        </row>
        <row r="42">
          <cell r="A42" t="str">
            <v>NPCX-M-750</v>
          </cell>
          <cell r="B42">
            <v>500</v>
          </cell>
          <cell r="C42">
            <v>48</v>
          </cell>
          <cell r="D42">
            <v>54</v>
          </cell>
        </row>
        <row r="43">
          <cell r="A43" t="str">
            <v>NPCX-M-800</v>
          </cell>
          <cell r="B43">
            <v>520</v>
          </cell>
          <cell r="C43">
            <v>48</v>
          </cell>
          <cell r="D43">
            <v>54</v>
          </cell>
        </row>
        <row r="44">
          <cell r="A44" t="str">
            <v>NPCX-M-850</v>
          </cell>
          <cell r="B44">
            <v>545</v>
          </cell>
          <cell r="C44">
            <v>48</v>
          </cell>
          <cell r="D44">
            <v>54</v>
          </cell>
        </row>
        <row r="45">
          <cell r="A45" t="str">
            <v>NPCX-M-900</v>
          </cell>
          <cell r="B45">
            <v>580</v>
          </cell>
          <cell r="C45">
            <v>56</v>
          </cell>
          <cell r="D45">
            <v>62</v>
          </cell>
        </row>
        <row r="46">
          <cell r="A46" t="str">
            <v>NPCX-M-1000</v>
          </cell>
          <cell r="B46">
            <v>650</v>
          </cell>
          <cell r="C46">
            <v>56</v>
          </cell>
          <cell r="D46">
            <v>62</v>
          </cell>
        </row>
        <row r="47">
          <cell r="A47" t="str">
            <v>NPCX-M-1100</v>
          </cell>
          <cell r="B47">
            <v>700</v>
          </cell>
          <cell r="C47">
            <v>56</v>
          </cell>
          <cell r="D47">
            <v>62</v>
          </cell>
        </row>
        <row r="48">
          <cell r="A48" t="str">
            <v>NPCX-M-1200</v>
          </cell>
          <cell r="B48">
            <v>750</v>
          </cell>
          <cell r="C48">
            <v>56</v>
          </cell>
          <cell r="D48">
            <v>62</v>
          </cell>
        </row>
        <row r="49">
          <cell r="A49" t="str">
            <v>NPCX-H-150</v>
          </cell>
          <cell r="B49">
            <v>130</v>
          </cell>
          <cell r="C49">
            <v>24</v>
          </cell>
          <cell r="D49">
            <v>28</v>
          </cell>
        </row>
        <row r="50">
          <cell r="A50" t="str">
            <v>NPCX-H-175</v>
          </cell>
          <cell r="B50">
            <v>150</v>
          </cell>
          <cell r="C50">
            <v>24</v>
          </cell>
          <cell r="D50">
            <v>28</v>
          </cell>
        </row>
        <row r="51">
          <cell r="A51" t="str">
            <v>NPCX-H-200</v>
          </cell>
          <cell r="B51">
            <v>165</v>
          </cell>
          <cell r="C51">
            <v>24</v>
          </cell>
          <cell r="D51">
            <v>28</v>
          </cell>
        </row>
        <row r="52">
          <cell r="A52" t="str">
            <v>NPCX-H-225</v>
          </cell>
          <cell r="B52">
            <v>180</v>
          </cell>
          <cell r="C52">
            <v>30</v>
          </cell>
          <cell r="D52">
            <v>34</v>
          </cell>
        </row>
        <row r="53">
          <cell r="A53" t="str">
            <v>NPCX-H-250</v>
          </cell>
          <cell r="B53">
            <v>200</v>
          </cell>
          <cell r="C53">
            <v>30</v>
          </cell>
          <cell r="D53">
            <v>34</v>
          </cell>
        </row>
        <row r="54">
          <cell r="A54" t="str">
            <v>NPCX-H-300</v>
          </cell>
          <cell r="B54">
            <v>230</v>
          </cell>
          <cell r="C54">
            <v>30</v>
          </cell>
          <cell r="D54">
            <v>34</v>
          </cell>
        </row>
        <row r="55">
          <cell r="A55" t="str">
            <v>NPCX-H-350</v>
          </cell>
          <cell r="B55">
            <v>260</v>
          </cell>
          <cell r="C55">
            <v>36</v>
          </cell>
          <cell r="D55">
            <v>42</v>
          </cell>
        </row>
        <row r="56">
          <cell r="A56" t="str">
            <v>NPCX-H-400</v>
          </cell>
          <cell r="B56">
            <v>300</v>
          </cell>
          <cell r="C56">
            <v>36</v>
          </cell>
          <cell r="D56">
            <v>42</v>
          </cell>
        </row>
        <row r="57">
          <cell r="A57" t="str">
            <v>NPCX-H-450</v>
          </cell>
          <cell r="B57">
            <v>335</v>
          </cell>
          <cell r="C57">
            <v>48</v>
          </cell>
          <cell r="D57">
            <v>54</v>
          </cell>
        </row>
        <row r="58">
          <cell r="A58" t="str">
            <v>NPCX-H-500</v>
          </cell>
          <cell r="B58">
            <v>360</v>
          </cell>
          <cell r="C58">
            <v>48</v>
          </cell>
          <cell r="D58">
            <v>54</v>
          </cell>
        </row>
        <row r="59">
          <cell r="A59" t="str">
            <v>NPCX-H-550</v>
          </cell>
          <cell r="B59">
            <v>400</v>
          </cell>
          <cell r="C59">
            <v>48</v>
          </cell>
          <cell r="D59">
            <v>54</v>
          </cell>
        </row>
        <row r="60">
          <cell r="A60" t="str">
            <v>NPCX-H-600</v>
          </cell>
          <cell r="B60">
            <v>430</v>
          </cell>
          <cell r="C60">
            <v>48</v>
          </cell>
          <cell r="D60">
            <v>54</v>
          </cell>
        </row>
        <row r="61">
          <cell r="A61" t="str">
            <v>NPCB-L-020</v>
          </cell>
          <cell r="B61">
            <v>85</v>
          </cell>
          <cell r="C61">
            <v>12</v>
          </cell>
          <cell r="D61">
            <v>18</v>
          </cell>
        </row>
        <row r="62">
          <cell r="A62" t="str">
            <v>NPCB-L-025</v>
          </cell>
          <cell r="B62">
            <v>90</v>
          </cell>
          <cell r="C62">
            <v>12</v>
          </cell>
          <cell r="D62">
            <v>18</v>
          </cell>
        </row>
        <row r="63">
          <cell r="A63" t="str">
            <v>NPCB-L-032</v>
          </cell>
          <cell r="B63">
            <v>105</v>
          </cell>
          <cell r="C63">
            <v>12</v>
          </cell>
          <cell r="D63">
            <v>18</v>
          </cell>
        </row>
        <row r="64">
          <cell r="A64" t="str">
            <v>NPCB-L-040</v>
          </cell>
          <cell r="B64">
            <v>115</v>
          </cell>
          <cell r="C64">
            <v>16</v>
          </cell>
          <cell r="D64">
            <v>22</v>
          </cell>
        </row>
        <row r="65">
          <cell r="A65" t="str">
            <v>NPCB-L-050</v>
          </cell>
          <cell r="B65">
            <v>120</v>
          </cell>
          <cell r="C65">
            <v>16</v>
          </cell>
          <cell r="D65">
            <v>22</v>
          </cell>
        </row>
        <row r="66">
          <cell r="A66" t="str">
            <v>NPCB-L-065</v>
          </cell>
          <cell r="B66">
            <v>130</v>
          </cell>
          <cell r="C66">
            <v>16</v>
          </cell>
          <cell r="D66">
            <v>22</v>
          </cell>
        </row>
        <row r="67">
          <cell r="A67" t="str">
            <v>NPCB-L-080</v>
          </cell>
          <cell r="B67">
            <v>145</v>
          </cell>
          <cell r="C67">
            <v>16</v>
          </cell>
          <cell r="D67">
            <v>22</v>
          </cell>
        </row>
        <row r="68">
          <cell r="A68" t="str">
            <v>NPCB-L-090</v>
          </cell>
          <cell r="B68">
            <v>155</v>
          </cell>
          <cell r="C68">
            <v>20</v>
          </cell>
          <cell r="D68">
            <v>28</v>
          </cell>
        </row>
        <row r="69">
          <cell r="A69" t="str">
            <v>NPCB-L-100</v>
          </cell>
          <cell r="B69">
            <v>165</v>
          </cell>
          <cell r="C69">
            <v>20</v>
          </cell>
          <cell r="D69">
            <v>28</v>
          </cell>
        </row>
        <row r="70">
          <cell r="A70" t="str">
            <v>NPCB-L-125</v>
          </cell>
          <cell r="B70">
            <v>185</v>
          </cell>
          <cell r="C70">
            <v>20</v>
          </cell>
          <cell r="D70">
            <v>28</v>
          </cell>
        </row>
        <row r="71">
          <cell r="A71" t="str">
            <v>NPCB-L-150</v>
          </cell>
          <cell r="B71">
            <v>215</v>
          </cell>
          <cell r="C71">
            <v>20</v>
          </cell>
          <cell r="D71">
            <v>28</v>
          </cell>
        </row>
        <row r="72">
          <cell r="A72" t="str">
            <v>NPCB-L-175</v>
          </cell>
          <cell r="B72">
            <v>240</v>
          </cell>
          <cell r="C72">
            <v>20</v>
          </cell>
          <cell r="D72">
            <v>28</v>
          </cell>
        </row>
        <row r="73">
          <cell r="A73" t="str">
            <v>NPCB-L-200</v>
          </cell>
          <cell r="B73">
            <v>255</v>
          </cell>
          <cell r="C73">
            <v>20</v>
          </cell>
          <cell r="D73">
            <v>28</v>
          </cell>
        </row>
        <row r="74">
          <cell r="A74" t="str">
            <v>NPCB-L-225</v>
          </cell>
          <cell r="B74">
            <v>275</v>
          </cell>
          <cell r="C74">
            <v>24</v>
          </cell>
          <cell r="D74">
            <v>28</v>
          </cell>
        </row>
        <row r="75">
          <cell r="A75" t="str">
            <v>NPCB-L-250</v>
          </cell>
          <cell r="B75">
            <v>290</v>
          </cell>
          <cell r="C75">
            <v>24</v>
          </cell>
          <cell r="D75">
            <v>28</v>
          </cell>
        </row>
        <row r="76">
          <cell r="A76" t="str">
            <v>NPCB-L-300</v>
          </cell>
          <cell r="B76">
            <v>325</v>
          </cell>
          <cell r="C76">
            <v>24</v>
          </cell>
          <cell r="D76">
            <v>28</v>
          </cell>
        </row>
        <row r="77">
          <cell r="A77" t="str">
            <v>NPCB-L-350</v>
          </cell>
          <cell r="B77">
            <v>365</v>
          </cell>
          <cell r="C77">
            <v>24</v>
          </cell>
          <cell r="D77">
            <v>28</v>
          </cell>
        </row>
        <row r="78">
          <cell r="A78" t="str">
            <v>NPCB-L-400</v>
          </cell>
          <cell r="B78">
            <v>400</v>
          </cell>
          <cell r="C78">
            <v>30</v>
          </cell>
          <cell r="D78">
            <v>34</v>
          </cell>
        </row>
        <row r="79">
          <cell r="A79" t="str">
            <v>NPCB-L-450</v>
          </cell>
          <cell r="B79">
            <v>430</v>
          </cell>
          <cell r="C79">
            <v>30</v>
          </cell>
          <cell r="D79">
            <v>34</v>
          </cell>
        </row>
        <row r="80">
          <cell r="A80" t="str">
            <v>NPCB-L-500</v>
          </cell>
          <cell r="B80">
            <v>470</v>
          </cell>
          <cell r="C80">
            <v>36</v>
          </cell>
          <cell r="D80">
            <v>40</v>
          </cell>
        </row>
        <row r="81">
          <cell r="A81" t="str">
            <v>NPCB-L-550</v>
          </cell>
          <cell r="B81">
            <v>495</v>
          </cell>
          <cell r="C81">
            <v>36</v>
          </cell>
          <cell r="D81">
            <v>40</v>
          </cell>
        </row>
        <row r="82">
          <cell r="A82" t="str">
            <v>NPCB-L-600</v>
          </cell>
          <cell r="B82">
            <v>520</v>
          </cell>
          <cell r="C82">
            <v>36</v>
          </cell>
          <cell r="D82">
            <v>40</v>
          </cell>
        </row>
        <row r="83">
          <cell r="A83" t="str">
            <v>NPCB-L-650</v>
          </cell>
          <cell r="B83">
            <v>590</v>
          </cell>
          <cell r="C83">
            <v>42</v>
          </cell>
          <cell r="D83">
            <v>47</v>
          </cell>
        </row>
        <row r="84">
          <cell r="A84" t="str">
            <v>NPCB-L-700</v>
          </cell>
          <cell r="B84">
            <v>620</v>
          </cell>
          <cell r="C84">
            <v>42</v>
          </cell>
          <cell r="D84">
            <v>47</v>
          </cell>
        </row>
        <row r="85">
          <cell r="A85" t="str">
            <v>NPCB-L-750</v>
          </cell>
          <cell r="B85">
            <v>650</v>
          </cell>
          <cell r="C85">
            <v>42</v>
          </cell>
          <cell r="D85">
            <v>47</v>
          </cell>
        </row>
        <row r="86">
          <cell r="A86" t="str">
            <v>NPCB-L-800</v>
          </cell>
          <cell r="B86">
            <v>700</v>
          </cell>
          <cell r="C86">
            <v>42</v>
          </cell>
          <cell r="D86">
            <v>47</v>
          </cell>
        </row>
        <row r="87">
          <cell r="A87" t="str">
            <v>NPCB-L-850</v>
          </cell>
          <cell r="B87">
            <v>730</v>
          </cell>
          <cell r="C87">
            <v>48</v>
          </cell>
          <cell r="D87">
            <v>54</v>
          </cell>
        </row>
        <row r="88">
          <cell r="A88" t="str">
            <v>NPCB-L-900</v>
          </cell>
          <cell r="B88">
            <v>760</v>
          </cell>
          <cell r="C88">
            <v>48</v>
          </cell>
          <cell r="D88">
            <v>54</v>
          </cell>
        </row>
        <row r="89">
          <cell r="A89" t="str">
            <v>NPCB-L-1000</v>
          </cell>
          <cell r="B89">
            <v>800</v>
          </cell>
          <cell r="C89">
            <v>48</v>
          </cell>
          <cell r="D89">
            <v>54</v>
          </cell>
        </row>
        <row r="90">
          <cell r="A90" t="str">
            <v>NPCB-L-1100</v>
          </cell>
          <cell r="B90">
            <v>850</v>
          </cell>
          <cell r="C90">
            <v>48</v>
          </cell>
          <cell r="D90">
            <v>54</v>
          </cell>
        </row>
        <row r="91">
          <cell r="A91" t="str">
            <v>NPCB-L-1200</v>
          </cell>
          <cell r="B91">
            <v>900</v>
          </cell>
          <cell r="C91">
            <v>48</v>
          </cell>
          <cell r="D91">
            <v>54</v>
          </cell>
        </row>
        <row r="92">
          <cell r="A92" t="str">
            <v>NPCB-M-300</v>
          </cell>
          <cell r="B92">
            <v>325</v>
          </cell>
          <cell r="C92">
            <v>24</v>
          </cell>
          <cell r="D92">
            <v>28</v>
          </cell>
        </row>
        <row r="93">
          <cell r="A93" t="str">
            <v>NPCB-M-350</v>
          </cell>
          <cell r="B93">
            <v>365</v>
          </cell>
          <cell r="C93">
            <v>30</v>
          </cell>
          <cell r="D93">
            <v>34</v>
          </cell>
        </row>
        <row r="94">
          <cell r="A94" t="str">
            <v>NPCB-M-400</v>
          </cell>
          <cell r="B94">
            <v>400</v>
          </cell>
          <cell r="C94">
            <v>30</v>
          </cell>
          <cell r="D94">
            <v>34</v>
          </cell>
        </row>
        <row r="95">
          <cell r="A95" t="str">
            <v>NPCB-M-450</v>
          </cell>
          <cell r="B95">
            <v>430</v>
          </cell>
          <cell r="C95">
            <v>30</v>
          </cell>
          <cell r="D95">
            <v>34</v>
          </cell>
        </row>
        <row r="96">
          <cell r="A96" t="str">
            <v>NPCB-M-500</v>
          </cell>
          <cell r="B96">
            <v>470</v>
          </cell>
          <cell r="C96">
            <v>36</v>
          </cell>
          <cell r="D96">
            <v>40</v>
          </cell>
        </row>
        <row r="97">
          <cell r="A97" t="str">
            <v>NPCB-M-550</v>
          </cell>
          <cell r="B97">
            <v>495</v>
          </cell>
          <cell r="C97">
            <v>36</v>
          </cell>
          <cell r="D97">
            <v>40</v>
          </cell>
        </row>
        <row r="98">
          <cell r="A98" t="str">
            <v>NPCB-M-600</v>
          </cell>
          <cell r="B98">
            <v>520</v>
          </cell>
          <cell r="C98">
            <v>42</v>
          </cell>
          <cell r="D98">
            <v>47</v>
          </cell>
        </row>
        <row r="99">
          <cell r="A99" t="str">
            <v>NPCB-M-650</v>
          </cell>
          <cell r="B99">
            <v>590</v>
          </cell>
          <cell r="C99">
            <v>42</v>
          </cell>
          <cell r="D99">
            <v>47</v>
          </cell>
        </row>
        <row r="100">
          <cell r="A100" t="str">
            <v>NPCB-M-700</v>
          </cell>
          <cell r="B100">
            <v>620</v>
          </cell>
          <cell r="C100">
            <v>48</v>
          </cell>
          <cell r="D100">
            <v>54</v>
          </cell>
        </row>
        <row r="101">
          <cell r="A101" t="str">
            <v>NPCB-M-750</v>
          </cell>
          <cell r="B101">
            <v>650</v>
          </cell>
          <cell r="C101">
            <v>48</v>
          </cell>
          <cell r="D101">
            <v>54</v>
          </cell>
        </row>
        <row r="102">
          <cell r="A102" t="str">
            <v>NPCB-M-800</v>
          </cell>
          <cell r="B102">
            <v>700</v>
          </cell>
          <cell r="C102">
            <v>48</v>
          </cell>
          <cell r="D102">
            <v>54</v>
          </cell>
        </row>
        <row r="103">
          <cell r="A103" t="str">
            <v>NPCB-M-850</v>
          </cell>
          <cell r="B103">
            <v>730</v>
          </cell>
          <cell r="C103">
            <v>48</v>
          </cell>
          <cell r="D103">
            <v>54</v>
          </cell>
        </row>
        <row r="104">
          <cell r="A104" t="str">
            <v>NPCB-M-900</v>
          </cell>
          <cell r="B104">
            <v>760</v>
          </cell>
          <cell r="C104">
            <v>56</v>
          </cell>
          <cell r="D104">
            <v>62</v>
          </cell>
        </row>
        <row r="105">
          <cell r="A105" t="str">
            <v>NPCB-M-1000</v>
          </cell>
          <cell r="B105">
            <v>800</v>
          </cell>
          <cell r="C105">
            <v>56</v>
          </cell>
          <cell r="D105">
            <v>62</v>
          </cell>
        </row>
        <row r="106">
          <cell r="A106" t="str">
            <v>NPCB-M-1100</v>
          </cell>
          <cell r="B106">
            <v>850</v>
          </cell>
          <cell r="C106">
            <v>56</v>
          </cell>
          <cell r="D106">
            <v>62</v>
          </cell>
        </row>
        <row r="107">
          <cell r="A107" t="str">
            <v>NPCB-M-1200</v>
          </cell>
          <cell r="B107">
            <v>900</v>
          </cell>
          <cell r="C107">
            <v>56</v>
          </cell>
          <cell r="D107">
            <v>62</v>
          </cell>
        </row>
        <row r="108">
          <cell r="A108" t="str">
            <v>NPCB-H-150</v>
          </cell>
          <cell r="B108">
            <v>215</v>
          </cell>
          <cell r="C108">
            <v>24</v>
          </cell>
          <cell r="D108">
            <v>28</v>
          </cell>
        </row>
        <row r="109">
          <cell r="A109" t="str">
            <v>NPCB-H-175</v>
          </cell>
          <cell r="B109">
            <v>240</v>
          </cell>
          <cell r="C109">
            <v>24</v>
          </cell>
          <cell r="D109">
            <v>28</v>
          </cell>
        </row>
        <row r="110">
          <cell r="A110" t="str">
            <v>NPCB-H-200</v>
          </cell>
          <cell r="B110">
            <v>255</v>
          </cell>
          <cell r="C110">
            <v>24</v>
          </cell>
          <cell r="D110">
            <v>28</v>
          </cell>
        </row>
        <row r="111">
          <cell r="A111" t="str">
            <v>NPCB-H-225</v>
          </cell>
          <cell r="B111">
            <v>275</v>
          </cell>
          <cell r="C111">
            <v>30</v>
          </cell>
          <cell r="D111">
            <v>34</v>
          </cell>
        </row>
        <row r="112">
          <cell r="A112" t="str">
            <v>NPCB-H-250</v>
          </cell>
          <cell r="B112">
            <v>290</v>
          </cell>
          <cell r="C112">
            <v>30</v>
          </cell>
          <cell r="D112">
            <v>34</v>
          </cell>
        </row>
        <row r="113">
          <cell r="A113" t="str">
            <v>NPCB-H-300</v>
          </cell>
          <cell r="B113">
            <v>325</v>
          </cell>
          <cell r="C113">
            <v>30</v>
          </cell>
          <cell r="D113">
            <v>34</v>
          </cell>
        </row>
        <row r="114">
          <cell r="A114" t="str">
            <v>NPCB-H-350</v>
          </cell>
          <cell r="B114">
            <v>365</v>
          </cell>
          <cell r="C114">
            <v>36</v>
          </cell>
          <cell r="D114">
            <v>42</v>
          </cell>
        </row>
        <row r="115">
          <cell r="A115" t="str">
            <v>NPCB-H-400</v>
          </cell>
          <cell r="B115">
            <v>400</v>
          </cell>
          <cell r="C115">
            <v>36</v>
          </cell>
          <cell r="D115">
            <v>42</v>
          </cell>
        </row>
        <row r="116">
          <cell r="A116" t="str">
            <v>NPCB-H-450</v>
          </cell>
          <cell r="B116">
            <v>430</v>
          </cell>
          <cell r="C116">
            <v>48</v>
          </cell>
          <cell r="D116">
            <v>54</v>
          </cell>
        </row>
        <row r="117">
          <cell r="A117" t="str">
            <v>NPCB-H-500</v>
          </cell>
          <cell r="B117">
            <v>470</v>
          </cell>
          <cell r="C117">
            <v>48</v>
          </cell>
          <cell r="D117">
            <v>54</v>
          </cell>
        </row>
        <row r="118">
          <cell r="A118" t="str">
            <v>NPCB-H-550</v>
          </cell>
          <cell r="B118">
            <v>495</v>
          </cell>
          <cell r="C118">
            <v>48</v>
          </cell>
          <cell r="D118">
            <v>54</v>
          </cell>
        </row>
        <row r="119">
          <cell r="A119" t="str">
            <v>NPCB-H-600</v>
          </cell>
          <cell r="B119">
            <v>520</v>
          </cell>
          <cell r="C119">
            <v>48</v>
          </cell>
          <cell r="D119">
            <v>54</v>
          </cell>
        </row>
        <row r="120">
          <cell r="A120" t="str">
            <v>NPCD-L-020</v>
          </cell>
          <cell r="B120">
            <v>110</v>
          </cell>
          <cell r="C120">
            <v>12</v>
          </cell>
          <cell r="D120">
            <v>18</v>
          </cell>
        </row>
        <row r="121">
          <cell r="A121" t="str">
            <v>NPCD-L-025</v>
          </cell>
          <cell r="B121">
            <v>110</v>
          </cell>
          <cell r="C121">
            <v>12</v>
          </cell>
          <cell r="D121">
            <v>18</v>
          </cell>
        </row>
        <row r="122">
          <cell r="A122" t="str">
            <v>NPCD-L-032</v>
          </cell>
          <cell r="B122">
            <v>125</v>
          </cell>
          <cell r="C122">
            <v>12</v>
          </cell>
          <cell r="D122">
            <v>18</v>
          </cell>
        </row>
        <row r="123">
          <cell r="A123" t="str">
            <v>NPCD-L-040</v>
          </cell>
          <cell r="B123">
            <v>135</v>
          </cell>
          <cell r="C123">
            <v>16</v>
          </cell>
          <cell r="D123">
            <v>22</v>
          </cell>
        </row>
        <row r="124">
          <cell r="A124" t="str">
            <v>NPCD-L-050</v>
          </cell>
          <cell r="B124">
            <v>145</v>
          </cell>
          <cell r="C124">
            <v>16</v>
          </cell>
          <cell r="D124">
            <v>22</v>
          </cell>
        </row>
        <row r="125">
          <cell r="A125" t="str">
            <v>NPCD-L-065</v>
          </cell>
          <cell r="B125">
            <v>155</v>
          </cell>
          <cell r="C125">
            <v>16</v>
          </cell>
          <cell r="D125">
            <v>22</v>
          </cell>
        </row>
        <row r="126">
          <cell r="A126" t="str">
            <v>NPCD-L-080</v>
          </cell>
          <cell r="B126">
            <v>165</v>
          </cell>
          <cell r="C126">
            <v>16</v>
          </cell>
          <cell r="D126">
            <v>22</v>
          </cell>
        </row>
        <row r="127">
          <cell r="A127" t="str">
            <v>NPCD-L-090</v>
          </cell>
          <cell r="B127">
            <v>185</v>
          </cell>
          <cell r="C127">
            <v>20</v>
          </cell>
          <cell r="D127">
            <v>28</v>
          </cell>
        </row>
        <row r="128">
          <cell r="A128" t="str">
            <v>NPCD-L-100</v>
          </cell>
          <cell r="B128">
            <v>195</v>
          </cell>
          <cell r="C128">
            <v>20</v>
          </cell>
          <cell r="D128">
            <v>28</v>
          </cell>
        </row>
        <row r="129">
          <cell r="A129" t="str">
            <v>NPCD-L-125</v>
          </cell>
          <cell r="B129">
            <v>215</v>
          </cell>
          <cell r="C129">
            <v>20</v>
          </cell>
          <cell r="D129">
            <v>28</v>
          </cell>
        </row>
        <row r="130">
          <cell r="A130" t="str">
            <v>NPCD-L-150</v>
          </cell>
          <cell r="B130">
            <v>255</v>
          </cell>
          <cell r="C130">
            <v>20</v>
          </cell>
          <cell r="D130">
            <v>28</v>
          </cell>
        </row>
        <row r="131">
          <cell r="A131" t="str">
            <v>NPCD-L-175</v>
          </cell>
          <cell r="B131">
            <v>280</v>
          </cell>
          <cell r="C131">
            <v>20</v>
          </cell>
          <cell r="D131">
            <v>28</v>
          </cell>
        </row>
        <row r="132">
          <cell r="A132" t="str">
            <v>NPCD-L-200</v>
          </cell>
          <cell r="B132">
            <v>300</v>
          </cell>
          <cell r="C132">
            <v>20</v>
          </cell>
          <cell r="D132">
            <v>28</v>
          </cell>
        </row>
        <row r="133">
          <cell r="A133" t="str">
            <v>NPCD-L-225</v>
          </cell>
          <cell r="B133">
            <v>320</v>
          </cell>
          <cell r="C133">
            <v>24</v>
          </cell>
          <cell r="D133">
            <v>28</v>
          </cell>
        </row>
        <row r="134">
          <cell r="A134" t="str">
            <v>NPCD-L-250</v>
          </cell>
          <cell r="B134">
            <v>340</v>
          </cell>
          <cell r="C134">
            <v>24</v>
          </cell>
          <cell r="D134">
            <v>28</v>
          </cell>
        </row>
        <row r="135">
          <cell r="A135" t="str">
            <v>NPCD-L-300</v>
          </cell>
          <cell r="B135">
            <v>370</v>
          </cell>
          <cell r="C135">
            <v>24</v>
          </cell>
          <cell r="D135">
            <v>28</v>
          </cell>
        </row>
        <row r="136">
          <cell r="A136" t="str">
            <v>NPCD-L-350</v>
          </cell>
          <cell r="B136">
            <v>420</v>
          </cell>
          <cell r="C136">
            <v>24</v>
          </cell>
          <cell r="D136">
            <v>28</v>
          </cell>
        </row>
        <row r="137">
          <cell r="A137" t="str">
            <v>NPCD-L-400</v>
          </cell>
          <cell r="B137">
            <v>445</v>
          </cell>
          <cell r="C137">
            <v>30</v>
          </cell>
          <cell r="D137">
            <v>34</v>
          </cell>
        </row>
        <row r="138">
          <cell r="A138" t="str">
            <v>NPCD-L-450</v>
          </cell>
          <cell r="B138">
            <v>470</v>
          </cell>
          <cell r="C138">
            <v>30</v>
          </cell>
          <cell r="D138">
            <v>34</v>
          </cell>
        </row>
        <row r="139">
          <cell r="A139" t="str">
            <v>NPCD-L-500</v>
          </cell>
          <cell r="B139">
            <v>520</v>
          </cell>
          <cell r="C139">
            <v>36</v>
          </cell>
          <cell r="D139">
            <v>40</v>
          </cell>
        </row>
        <row r="140">
          <cell r="A140" t="str">
            <v>NPCD-L-550</v>
          </cell>
          <cell r="B140">
            <v>550</v>
          </cell>
          <cell r="C140">
            <v>36</v>
          </cell>
          <cell r="D140">
            <v>40</v>
          </cell>
        </row>
        <row r="141">
          <cell r="A141" t="str">
            <v>NPCD-L-600</v>
          </cell>
          <cell r="B141">
            <v>580</v>
          </cell>
          <cell r="C141">
            <v>36</v>
          </cell>
          <cell r="D141">
            <v>40</v>
          </cell>
        </row>
        <row r="142">
          <cell r="A142" t="str">
            <v>NPCD-L-650</v>
          </cell>
          <cell r="B142">
            <v>590</v>
          </cell>
          <cell r="C142">
            <v>42</v>
          </cell>
          <cell r="D142">
            <v>47</v>
          </cell>
        </row>
        <row r="143">
          <cell r="A143" t="str">
            <v>NPCD-L-700</v>
          </cell>
          <cell r="B143">
            <v>620</v>
          </cell>
          <cell r="C143">
            <v>42</v>
          </cell>
          <cell r="D143">
            <v>47</v>
          </cell>
        </row>
        <row r="144">
          <cell r="A144" t="str">
            <v>NPCD-L-750</v>
          </cell>
          <cell r="B144">
            <v>650</v>
          </cell>
          <cell r="C144">
            <v>42</v>
          </cell>
          <cell r="D144">
            <v>47</v>
          </cell>
        </row>
        <row r="145">
          <cell r="A145" t="str">
            <v>NPCD-L-800</v>
          </cell>
          <cell r="B145">
            <v>700</v>
          </cell>
          <cell r="C145">
            <v>42</v>
          </cell>
          <cell r="D145">
            <v>47</v>
          </cell>
        </row>
        <row r="146">
          <cell r="A146" t="str">
            <v>NPCD-L-850</v>
          </cell>
          <cell r="B146">
            <v>730</v>
          </cell>
          <cell r="C146">
            <v>48</v>
          </cell>
          <cell r="D146">
            <v>54</v>
          </cell>
        </row>
        <row r="147">
          <cell r="A147" t="str">
            <v>NPCD-L-900</v>
          </cell>
          <cell r="B147">
            <v>760</v>
          </cell>
          <cell r="C147">
            <v>48</v>
          </cell>
          <cell r="D147">
            <v>54</v>
          </cell>
        </row>
        <row r="148">
          <cell r="A148" t="str">
            <v>NPCD-L-1000</v>
          </cell>
          <cell r="B148">
            <v>800</v>
          </cell>
          <cell r="C148">
            <v>48</v>
          </cell>
          <cell r="D148">
            <v>54</v>
          </cell>
        </row>
        <row r="149">
          <cell r="A149" t="str">
            <v>NPCD-L-1100</v>
          </cell>
          <cell r="B149">
            <v>850</v>
          </cell>
          <cell r="C149">
            <v>48</v>
          </cell>
          <cell r="D149">
            <v>54</v>
          </cell>
        </row>
        <row r="150">
          <cell r="A150" t="str">
            <v>NPCD-L-1200</v>
          </cell>
          <cell r="B150">
            <v>900</v>
          </cell>
          <cell r="C150">
            <v>48</v>
          </cell>
          <cell r="D150">
            <v>54</v>
          </cell>
        </row>
        <row r="151">
          <cell r="A151" t="str">
            <v>NPCD-M-300</v>
          </cell>
          <cell r="B151">
            <v>370</v>
          </cell>
          <cell r="C151">
            <v>24</v>
          </cell>
          <cell r="D151">
            <v>28</v>
          </cell>
        </row>
        <row r="152">
          <cell r="A152" t="str">
            <v>NPCD-M-350</v>
          </cell>
          <cell r="B152">
            <v>420</v>
          </cell>
          <cell r="C152">
            <v>30</v>
          </cell>
          <cell r="D152">
            <v>34</v>
          </cell>
        </row>
        <row r="153">
          <cell r="A153" t="str">
            <v>NPCD-M-400</v>
          </cell>
          <cell r="B153">
            <v>445</v>
          </cell>
          <cell r="C153">
            <v>30</v>
          </cell>
          <cell r="D153">
            <v>34</v>
          </cell>
        </row>
        <row r="154">
          <cell r="A154" t="str">
            <v>NPCD-M-450</v>
          </cell>
          <cell r="B154">
            <v>470</v>
          </cell>
          <cell r="C154">
            <v>30</v>
          </cell>
          <cell r="D154">
            <v>34</v>
          </cell>
        </row>
        <row r="155">
          <cell r="A155" t="str">
            <v>NPCD-M-500</v>
          </cell>
          <cell r="B155">
            <v>520</v>
          </cell>
          <cell r="C155">
            <v>36</v>
          </cell>
          <cell r="D155">
            <v>40</v>
          </cell>
        </row>
        <row r="156">
          <cell r="A156" t="str">
            <v>NPCD-M-550</v>
          </cell>
          <cell r="B156">
            <v>550</v>
          </cell>
          <cell r="C156">
            <v>36</v>
          </cell>
          <cell r="D156">
            <v>40</v>
          </cell>
        </row>
        <row r="157">
          <cell r="A157" t="str">
            <v>NPCD-M-600</v>
          </cell>
          <cell r="B157">
            <v>580</v>
          </cell>
          <cell r="C157">
            <v>42</v>
          </cell>
          <cell r="D157">
            <v>46</v>
          </cell>
        </row>
        <row r="158">
          <cell r="A158" t="str">
            <v>NPCD-M-650</v>
          </cell>
          <cell r="B158">
            <v>590</v>
          </cell>
          <cell r="C158">
            <v>42</v>
          </cell>
          <cell r="D158">
            <v>46</v>
          </cell>
        </row>
        <row r="159">
          <cell r="A159" t="str">
            <v>NPCD-M-700</v>
          </cell>
          <cell r="B159">
            <v>620</v>
          </cell>
          <cell r="C159">
            <v>48</v>
          </cell>
          <cell r="D159">
            <v>54</v>
          </cell>
        </row>
        <row r="160">
          <cell r="A160" t="str">
            <v>NPCD-M-750</v>
          </cell>
          <cell r="B160">
            <v>650</v>
          </cell>
          <cell r="C160">
            <v>48</v>
          </cell>
          <cell r="D160">
            <v>54</v>
          </cell>
        </row>
        <row r="161">
          <cell r="A161" t="str">
            <v>NPCD-M-800</v>
          </cell>
          <cell r="B161">
            <v>700</v>
          </cell>
          <cell r="C161">
            <v>48</v>
          </cell>
          <cell r="D161">
            <v>54</v>
          </cell>
        </row>
        <row r="162">
          <cell r="A162" t="str">
            <v>NPCD-M-850</v>
          </cell>
          <cell r="B162">
            <v>730</v>
          </cell>
          <cell r="C162">
            <v>48</v>
          </cell>
          <cell r="D162">
            <v>54</v>
          </cell>
        </row>
        <row r="163">
          <cell r="A163" t="str">
            <v>NPCD-M-900</v>
          </cell>
          <cell r="B163">
            <v>760</v>
          </cell>
          <cell r="C163">
            <v>56</v>
          </cell>
          <cell r="D163">
            <v>62</v>
          </cell>
        </row>
        <row r="164">
          <cell r="A164" t="str">
            <v>NPCD-M-1000</v>
          </cell>
          <cell r="B164">
            <v>800</v>
          </cell>
          <cell r="C164">
            <v>56</v>
          </cell>
          <cell r="D164">
            <v>62</v>
          </cell>
        </row>
        <row r="165">
          <cell r="A165" t="str">
            <v>NPCD-M-1100</v>
          </cell>
          <cell r="B165">
            <v>850</v>
          </cell>
          <cell r="C165">
            <v>56</v>
          </cell>
          <cell r="D165">
            <v>62</v>
          </cell>
        </row>
        <row r="166">
          <cell r="A166" t="str">
            <v>NPCD-M-1200</v>
          </cell>
          <cell r="B166">
            <v>900</v>
          </cell>
          <cell r="C166">
            <v>56</v>
          </cell>
          <cell r="D166">
            <v>62</v>
          </cell>
        </row>
        <row r="167">
          <cell r="A167" t="str">
            <v>NPCD-H-150</v>
          </cell>
          <cell r="B167">
            <v>255</v>
          </cell>
          <cell r="C167">
            <v>24</v>
          </cell>
          <cell r="D167">
            <v>28</v>
          </cell>
        </row>
        <row r="168">
          <cell r="A168" t="str">
            <v>NPCD-H-175</v>
          </cell>
          <cell r="B168">
            <v>280</v>
          </cell>
          <cell r="C168">
            <v>24</v>
          </cell>
          <cell r="D168">
            <v>28</v>
          </cell>
        </row>
        <row r="169">
          <cell r="A169" t="str">
            <v>NPCD-H-200</v>
          </cell>
          <cell r="B169">
            <v>300</v>
          </cell>
          <cell r="C169">
            <v>24</v>
          </cell>
          <cell r="D169">
            <v>28</v>
          </cell>
        </row>
        <row r="170">
          <cell r="A170" t="str">
            <v>NPCD-H-225</v>
          </cell>
          <cell r="B170">
            <v>320</v>
          </cell>
          <cell r="C170">
            <v>30</v>
          </cell>
          <cell r="D170">
            <v>34</v>
          </cell>
        </row>
        <row r="171">
          <cell r="A171" t="str">
            <v>NPCD-H-250</v>
          </cell>
          <cell r="B171">
            <v>340</v>
          </cell>
          <cell r="C171">
            <v>30</v>
          </cell>
          <cell r="D171">
            <v>34</v>
          </cell>
        </row>
        <row r="172">
          <cell r="A172" t="str">
            <v>NPCD-H-300</v>
          </cell>
          <cell r="B172">
            <v>370</v>
          </cell>
          <cell r="C172">
            <v>30</v>
          </cell>
          <cell r="D172">
            <v>34</v>
          </cell>
        </row>
        <row r="173">
          <cell r="A173" t="str">
            <v>NPCD-H-350</v>
          </cell>
          <cell r="B173">
            <v>420</v>
          </cell>
          <cell r="C173">
            <v>36</v>
          </cell>
          <cell r="D173">
            <v>42</v>
          </cell>
        </row>
        <row r="174">
          <cell r="A174" t="str">
            <v>NPCD-H-400</v>
          </cell>
          <cell r="B174">
            <v>445</v>
          </cell>
          <cell r="C174">
            <v>36</v>
          </cell>
          <cell r="D174">
            <v>42</v>
          </cell>
        </row>
        <row r="175">
          <cell r="A175" t="str">
            <v>NPCD-H-450</v>
          </cell>
          <cell r="B175">
            <v>470</v>
          </cell>
          <cell r="C175">
            <v>48</v>
          </cell>
          <cell r="D175">
            <v>54</v>
          </cell>
        </row>
        <row r="176">
          <cell r="A176" t="str">
            <v>NPCD-H-500</v>
          </cell>
          <cell r="B176">
            <v>520</v>
          </cell>
          <cell r="C176">
            <v>48</v>
          </cell>
          <cell r="D176">
            <v>54</v>
          </cell>
        </row>
        <row r="177">
          <cell r="A177" t="str">
            <v>NPCD-H-550</v>
          </cell>
          <cell r="B177">
            <v>550</v>
          </cell>
          <cell r="C177">
            <v>48</v>
          </cell>
          <cell r="D177">
            <v>54</v>
          </cell>
        </row>
        <row r="178">
          <cell r="A178" t="str">
            <v>NPCD-H-575</v>
          </cell>
          <cell r="B178">
            <v>580</v>
          </cell>
          <cell r="C178">
            <v>48</v>
          </cell>
          <cell r="D178">
            <v>54</v>
          </cell>
        </row>
        <row r="179">
          <cell r="A179" t="str">
            <v>NPCD-H-600</v>
          </cell>
          <cell r="B179">
            <v>580</v>
          </cell>
          <cell r="C179">
            <v>48</v>
          </cell>
          <cell r="D179">
            <v>54</v>
          </cell>
        </row>
        <row r="180">
          <cell r="A180" t="str">
            <v>NPCE-L-020</v>
          </cell>
          <cell r="B180">
            <v>110</v>
          </cell>
          <cell r="C180">
            <v>12</v>
          </cell>
          <cell r="D180">
            <v>18</v>
          </cell>
        </row>
        <row r="181">
          <cell r="A181" t="str">
            <v>NPCE-L-025</v>
          </cell>
          <cell r="B181">
            <v>110</v>
          </cell>
          <cell r="C181">
            <v>12</v>
          </cell>
          <cell r="D181">
            <v>18</v>
          </cell>
        </row>
        <row r="182">
          <cell r="A182" t="str">
            <v>NPCE-L-032</v>
          </cell>
          <cell r="B182">
            <v>125</v>
          </cell>
          <cell r="C182">
            <v>12</v>
          </cell>
          <cell r="D182">
            <v>18</v>
          </cell>
        </row>
        <row r="183">
          <cell r="A183" t="str">
            <v>NPCE-L-040</v>
          </cell>
          <cell r="B183">
            <v>135</v>
          </cell>
          <cell r="C183">
            <v>16</v>
          </cell>
          <cell r="D183">
            <v>22</v>
          </cell>
        </row>
        <row r="184">
          <cell r="A184" t="str">
            <v>NPCE-L-050</v>
          </cell>
          <cell r="B184">
            <v>145</v>
          </cell>
          <cell r="C184">
            <v>16</v>
          </cell>
          <cell r="D184">
            <v>22</v>
          </cell>
        </row>
        <row r="185">
          <cell r="A185" t="str">
            <v>NPCE-L-065</v>
          </cell>
          <cell r="B185">
            <v>155</v>
          </cell>
          <cell r="C185">
            <v>16</v>
          </cell>
          <cell r="D185">
            <v>22</v>
          </cell>
        </row>
        <row r="186">
          <cell r="A186" t="str">
            <v>NPCE-L-080</v>
          </cell>
          <cell r="B186">
            <v>165</v>
          </cell>
          <cell r="C186">
            <v>16</v>
          </cell>
          <cell r="D186">
            <v>22</v>
          </cell>
        </row>
        <row r="187">
          <cell r="A187" t="str">
            <v>NPCE-L-090</v>
          </cell>
          <cell r="B187">
            <v>185</v>
          </cell>
          <cell r="C187">
            <v>20</v>
          </cell>
          <cell r="D187">
            <v>28</v>
          </cell>
        </row>
        <row r="188">
          <cell r="A188" t="str">
            <v>NPCE-L-100</v>
          </cell>
          <cell r="B188">
            <v>195</v>
          </cell>
          <cell r="C188">
            <v>20</v>
          </cell>
          <cell r="D188">
            <v>28</v>
          </cell>
        </row>
        <row r="189">
          <cell r="A189" t="str">
            <v>NPCE-L-125</v>
          </cell>
          <cell r="B189">
            <v>215</v>
          </cell>
          <cell r="C189">
            <v>20</v>
          </cell>
          <cell r="D189">
            <v>28</v>
          </cell>
        </row>
        <row r="190">
          <cell r="A190" t="str">
            <v>NPCE-L-150</v>
          </cell>
          <cell r="B190">
            <v>255</v>
          </cell>
          <cell r="C190">
            <v>20</v>
          </cell>
          <cell r="D190">
            <v>28</v>
          </cell>
        </row>
        <row r="191">
          <cell r="A191" t="str">
            <v>NPCE-L-175</v>
          </cell>
          <cell r="B191">
            <v>280</v>
          </cell>
          <cell r="C191">
            <v>20</v>
          </cell>
          <cell r="D191">
            <v>28</v>
          </cell>
        </row>
        <row r="192">
          <cell r="A192" t="str">
            <v>NPCE-L-200</v>
          </cell>
          <cell r="B192">
            <v>300</v>
          </cell>
          <cell r="C192">
            <v>20</v>
          </cell>
          <cell r="D192">
            <v>28</v>
          </cell>
        </row>
        <row r="193">
          <cell r="A193" t="str">
            <v>NPCE-L-225</v>
          </cell>
          <cell r="B193">
            <v>320</v>
          </cell>
          <cell r="C193">
            <v>24</v>
          </cell>
          <cell r="D193">
            <v>28</v>
          </cell>
        </row>
        <row r="194">
          <cell r="A194" t="str">
            <v>NPCE-L-250</v>
          </cell>
          <cell r="B194">
            <v>340</v>
          </cell>
          <cell r="C194">
            <v>24</v>
          </cell>
          <cell r="D194">
            <v>28</v>
          </cell>
        </row>
        <row r="195">
          <cell r="A195" t="str">
            <v>NPCE-L-300</v>
          </cell>
          <cell r="B195">
            <v>370</v>
          </cell>
          <cell r="C195">
            <v>24</v>
          </cell>
          <cell r="D195">
            <v>28</v>
          </cell>
        </row>
        <row r="196">
          <cell r="A196" t="str">
            <v>NPCE-L-350</v>
          </cell>
          <cell r="B196">
            <v>420</v>
          </cell>
          <cell r="C196">
            <v>24</v>
          </cell>
          <cell r="D196">
            <v>28</v>
          </cell>
        </row>
        <row r="197">
          <cell r="A197" t="str">
            <v>NPCE-L-400</v>
          </cell>
          <cell r="B197">
            <v>445</v>
          </cell>
          <cell r="C197">
            <v>30</v>
          </cell>
          <cell r="D197">
            <v>34</v>
          </cell>
        </row>
        <row r="198">
          <cell r="A198" t="str">
            <v>NPCE-L-450</v>
          </cell>
          <cell r="B198">
            <v>470</v>
          </cell>
          <cell r="C198">
            <v>30</v>
          </cell>
          <cell r="D198">
            <v>34</v>
          </cell>
        </row>
        <row r="199">
          <cell r="A199" t="str">
            <v>NPCE-L-500</v>
          </cell>
          <cell r="B199">
            <v>520</v>
          </cell>
          <cell r="C199">
            <v>36</v>
          </cell>
          <cell r="D199">
            <v>40</v>
          </cell>
        </row>
        <row r="200">
          <cell r="A200" t="str">
            <v>NPCE-L-550</v>
          </cell>
          <cell r="B200">
            <v>550</v>
          </cell>
          <cell r="C200">
            <v>36</v>
          </cell>
          <cell r="D200">
            <v>40</v>
          </cell>
        </row>
        <row r="201">
          <cell r="A201" t="str">
            <v>NPCE-L-600</v>
          </cell>
          <cell r="B201">
            <v>580</v>
          </cell>
          <cell r="C201">
            <v>36</v>
          </cell>
          <cell r="D201">
            <v>40</v>
          </cell>
        </row>
        <row r="202">
          <cell r="A202" t="str">
            <v>NPCE-L-650</v>
          </cell>
          <cell r="B202">
            <v>590</v>
          </cell>
          <cell r="C202">
            <v>42</v>
          </cell>
          <cell r="D202">
            <v>47</v>
          </cell>
        </row>
        <row r="203">
          <cell r="A203" t="str">
            <v>NPCE-L-700</v>
          </cell>
          <cell r="B203">
            <v>620</v>
          </cell>
          <cell r="C203">
            <v>42</v>
          </cell>
          <cell r="D203">
            <v>47</v>
          </cell>
        </row>
        <row r="204">
          <cell r="A204" t="str">
            <v>NPCE-L-750</v>
          </cell>
          <cell r="B204">
            <v>650</v>
          </cell>
          <cell r="C204">
            <v>42</v>
          </cell>
          <cell r="D204">
            <v>47</v>
          </cell>
        </row>
        <row r="205">
          <cell r="A205" t="str">
            <v>NPCE-L-800</v>
          </cell>
          <cell r="B205">
            <v>700</v>
          </cell>
          <cell r="C205">
            <v>42</v>
          </cell>
          <cell r="D205">
            <v>47</v>
          </cell>
        </row>
        <row r="206">
          <cell r="A206" t="str">
            <v>NPCE-L-850</v>
          </cell>
          <cell r="B206">
            <v>730</v>
          </cell>
          <cell r="C206">
            <v>48</v>
          </cell>
          <cell r="D206">
            <v>54</v>
          </cell>
        </row>
        <row r="207">
          <cell r="A207" t="str">
            <v>NPCE-L-900</v>
          </cell>
          <cell r="B207">
            <v>760</v>
          </cell>
          <cell r="C207">
            <v>48</v>
          </cell>
          <cell r="D207">
            <v>54</v>
          </cell>
        </row>
        <row r="208">
          <cell r="A208" t="str">
            <v>NPCE-L-1000</v>
          </cell>
          <cell r="B208">
            <v>800</v>
          </cell>
          <cell r="C208">
            <v>48</v>
          </cell>
          <cell r="D208">
            <v>54</v>
          </cell>
        </row>
        <row r="209">
          <cell r="A209" t="str">
            <v>NPCE-L-1100</v>
          </cell>
          <cell r="B209">
            <v>850</v>
          </cell>
          <cell r="C209">
            <v>48</v>
          </cell>
          <cell r="D209">
            <v>54</v>
          </cell>
        </row>
        <row r="210">
          <cell r="A210" t="str">
            <v>NPCE-L-1200</v>
          </cell>
          <cell r="B210">
            <v>900</v>
          </cell>
          <cell r="C210">
            <v>48</v>
          </cell>
          <cell r="D210">
            <v>54</v>
          </cell>
        </row>
        <row r="211">
          <cell r="A211" t="str">
            <v>NPCE-M-300</v>
          </cell>
          <cell r="B211">
            <v>370</v>
          </cell>
          <cell r="C211">
            <v>24</v>
          </cell>
          <cell r="D211">
            <v>28</v>
          </cell>
        </row>
        <row r="212">
          <cell r="A212" t="str">
            <v>NPCE-M-350</v>
          </cell>
          <cell r="B212">
            <v>420</v>
          </cell>
          <cell r="C212">
            <v>30</v>
          </cell>
          <cell r="D212">
            <v>34</v>
          </cell>
        </row>
        <row r="213">
          <cell r="A213" t="str">
            <v>NPCE-M-400</v>
          </cell>
          <cell r="B213">
            <v>445</v>
          </cell>
          <cell r="C213">
            <v>30</v>
          </cell>
          <cell r="D213">
            <v>34</v>
          </cell>
        </row>
        <row r="214">
          <cell r="A214" t="str">
            <v>NPCE-M-450</v>
          </cell>
          <cell r="B214">
            <v>470</v>
          </cell>
          <cell r="C214">
            <v>30</v>
          </cell>
          <cell r="D214">
            <v>34</v>
          </cell>
        </row>
        <row r="215">
          <cell r="A215" t="str">
            <v>NPCE-M-500</v>
          </cell>
          <cell r="B215">
            <v>520</v>
          </cell>
          <cell r="C215">
            <v>36</v>
          </cell>
          <cell r="D215">
            <v>40</v>
          </cell>
        </row>
        <row r="216">
          <cell r="A216" t="str">
            <v>NPCE-M-550</v>
          </cell>
          <cell r="B216">
            <v>550</v>
          </cell>
          <cell r="C216">
            <v>36</v>
          </cell>
          <cell r="D216">
            <v>40</v>
          </cell>
        </row>
        <row r="217">
          <cell r="A217" t="str">
            <v>NPCE-M-600</v>
          </cell>
          <cell r="B217">
            <v>580</v>
          </cell>
          <cell r="C217">
            <v>42</v>
          </cell>
          <cell r="D217">
            <v>47</v>
          </cell>
        </row>
        <row r="218">
          <cell r="A218" t="str">
            <v>NPCE-M-650</v>
          </cell>
          <cell r="B218">
            <v>590</v>
          </cell>
          <cell r="C218">
            <v>42</v>
          </cell>
          <cell r="D218">
            <v>47</v>
          </cell>
        </row>
        <row r="219">
          <cell r="A219" t="str">
            <v>NPCE-M-700</v>
          </cell>
          <cell r="B219">
            <v>620</v>
          </cell>
          <cell r="C219">
            <v>48</v>
          </cell>
          <cell r="D219">
            <v>54</v>
          </cell>
        </row>
        <row r="220">
          <cell r="A220" t="str">
            <v>NPCE-M-750</v>
          </cell>
          <cell r="B220">
            <v>650</v>
          </cell>
          <cell r="C220">
            <v>48</v>
          </cell>
          <cell r="D220">
            <v>54</v>
          </cell>
        </row>
        <row r="221">
          <cell r="A221" t="str">
            <v>NPCE-M-800</v>
          </cell>
          <cell r="B221">
            <v>700</v>
          </cell>
          <cell r="C221">
            <v>48</v>
          </cell>
          <cell r="D221">
            <v>54</v>
          </cell>
        </row>
        <row r="222">
          <cell r="A222" t="str">
            <v>NPCE-M-850</v>
          </cell>
          <cell r="B222">
            <v>730</v>
          </cell>
          <cell r="C222">
            <v>48</v>
          </cell>
          <cell r="D222">
            <v>54</v>
          </cell>
        </row>
        <row r="223">
          <cell r="A223" t="str">
            <v>NPCE-M-900</v>
          </cell>
          <cell r="B223">
            <v>760</v>
          </cell>
          <cell r="C223">
            <v>56</v>
          </cell>
          <cell r="D223">
            <v>62</v>
          </cell>
        </row>
        <row r="224">
          <cell r="A224" t="str">
            <v>NPCE-M-1000</v>
          </cell>
          <cell r="B224">
            <v>800</v>
          </cell>
          <cell r="C224">
            <v>56</v>
          </cell>
          <cell r="D224">
            <v>62</v>
          </cell>
        </row>
        <row r="225">
          <cell r="A225" t="str">
            <v>NPCE-M-1100</v>
          </cell>
          <cell r="B225">
            <v>850</v>
          </cell>
          <cell r="C225">
            <v>56</v>
          </cell>
          <cell r="D225">
            <v>62</v>
          </cell>
        </row>
        <row r="226">
          <cell r="A226" t="str">
            <v>NPCE-M-1200</v>
          </cell>
          <cell r="B226">
            <v>900</v>
          </cell>
          <cell r="C226">
            <v>56</v>
          </cell>
          <cell r="D226">
            <v>62</v>
          </cell>
        </row>
        <row r="227">
          <cell r="A227" t="str">
            <v>NPCE-H-150</v>
          </cell>
          <cell r="B227">
            <v>255</v>
          </cell>
          <cell r="C227">
            <v>24</v>
          </cell>
          <cell r="D227">
            <v>28</v>
          </cell>
        </row>
        <row r="228">
          <cell r="A228" t="str">
            <v>NPCE-H-175</v>
          </cell>
          <cell r="B228">
            <v>280</v>
          </cell>
          <cell r="C228">
            <v>24</v>
          </cell>
          <cell r="D228">
            <v>28</v>
          </cell>
        </row>
        <row r="229">
          <cell r="A229" t="str">
            <v>NPCE-H-200</v>
          </cell>
          <cell r="B229">
            <v>300</v>
          </cell>
          <cell r="C229">
            <v>24</v>
          </cell>
          <cell r="D229">
            <v>28</v>
          </cell>
        </row>
        <row r="230">
          <cell r="A230" t="str">
            <v>NPCE-H-225</v>
          </cell>
          <cell r="B230">
            <v>320</v>
          </cell>
          <cell r="C230">
            <v>30</v>
          </cell>
          <cell r="D230">
            <v>34</v>
          </cell>
        </row>
        <row r="231">
          <cell r="A231" t="str">
            <v>NPCE-H-250</v>
          </cell>
          <cell r="B231">
            <v>340</v>
          </cell>
          <cell r="C231">
            <v>30</v>
          </cell>
          <cell r="D231">
            <v>34</v>
          </cell>
        </row>
        <row r="232">
          <cell r="A232" t="str">
            <v>NPCE-H-300</v>
          </cell>
          <cell r="B232">
            <v>370</v>
          </cell>
          <cell r="C232">
            <v>30</v>
          </cell>
          <cell r="D232">
            <v>34</v>
          </cell>
        </row>
        <row r="233">
          <cell r="A233" t="str">
            <v>NPCE-H-350</v>
          </cell>
          <cell r="B233">
            <v>420</v>
          </cell>
          <cell r="C233">
            <v>36</v>
          </cell>
          <cell r="D233">
            <v>42</v>
          </cell>
        </row>
        <row r="234">
          <cell r="A234" t="str">
            <v>NPCE-H-400</v>
          </cell>
          <cell r="B234">
            <v>445</v>
          </cell>
          <cell r="C234">
            <v>36</v>
          </cell>
          <cell r="D234">
            <v>42</v>
          </cell>
        </row>
        <row r="235">
          <cell r="A235" t="str">
            <v>NPCE-H-450</v>
          </cell>
          <cell r="B235">
            <v>470</v>
          </cell>
          <cell r="C235">
            <v>48</v>
          </cell>
          <cell r="D235">
            <v>54</v>
          </cell>
        </row>
        <row r="236">
          <cell r="A236" t="str">
            <v>NPCE-H-500</v>
          </cell>
          <cell r="B236">
            <v>520</v>
          </cell>
          <cell r="C236">
            <v>48</v>
          </cell>
          <cell r="D236">
            <v>54</v>
          </cell>
        </row>
        <row r="237">
          <cell r="A237" t="str">
            <v>NPCE-H-550</v>
          </cell>
          <cell r="B237">
            <v>550</v>
          </cell>
          <cell r="C237">
            <v>48</v>
          </cell>
          <cell r="D237">
            <v>54</v>
          </cell>
        </row>
        <row r="238">
          <cell r="A238" t="str">
            <v>NPCE-H-600</v>
          </cell>
          <cell r="B238">
            <v>580</v>
          </cell>
          <cell r="C238">
            <v>48</v>
          </cell>
          <cell r="D238">
            <v>54</v>
          </cell>
        </row>
        <row r="239">
          <cell r="A239" t="str">
            <v>NPCX-L-065A</v>
          </cell>
          <cell r="B239">
            <v>65</v>
          </cell>
        </row>
        <row r="240">
          <cell r="A240" t="str">
            <v>NPCX-L-150A</v>
          </cell>
          <cell r="B240">
            <v>125</v>
          </cell>
        </row>
        <row r="241">
          <cell r="A241" t="str">
            <v>NPCX-L-200A</v>
          </cell>
          <cell r="B241">
            <v>150</v>
          </cell>
        </row>
        <row r="242">
          <cell r="A242" t="str">
            <v>NPCX-L-250A</v>
          </cell>
          <cell r="B242">
            <v>200</v>
          </cell>
        </row>
        <row r="243">
          <cell r="A243" t="str">
            <v>NPCX-L-300A</v>
          </cell>
          <cell r="B243">
            <v>225</v>
          </cell>
        </row>
        <row r="244">
          <cell r="A244" t="str">
            <v>NPCX-M-300A</v>
          </cell>
          <cell r="B244">
            <v>225</v>
          </cell>
        </row>
        <row r="245">
          <cell r="A245" t="str">
            <v>NPCX-H-150A</v>
          </cell>
          <cell r="B245">
            <v>130</v>
          </cell>
        </row>
        <row r="246">
          <cell r="A246" t="str">
            <v>NPCX-H-200A</v>
          </cell>
          <cell r="B246">
            <v>165</v>
          </cell>
        </row>
        <row r="247">
          <cell r="A247" t="str">
            <v>NPCX-H-250A</v>
          </cell>
          <cell r="B247">
            <v>200</v>
          </cell>
        </row>
        <row r="248">
          <cell r="A248" t="str">
            <v>NPCX-H-300A</v>
          </cell>
          <cell r="B248">
            <v>230</v>
          </cell>
        </row>
        <row r="249">
          <cell r="A249" t="str">
            <v>NPCB-L-065A</v>
          </cell>
          <cell r="B249">
            <v>130</v>
          </cell>
        </row>
        <row r="250">
          <cell r="A250" t="str">
            <v>NPCB-L-150A</v>
          </cell>
          <cell r="B250">
            <v>215</v>
          </cell>
        </row>
        <row r="251">
          <cell r="A251" t="str">
            <v>NPCB-L-200A</v>
          </cell>
          <cell r="B251">
            <v>255</v>
          </cell>
        </row>
        <row r="252">
          <cell r="A252" t="str">
            <v>NPCB-L-250A</v>
          </cell>
          <cell r="B252">
            <v>290</v>
          </cell>
        </row>
        <row r="253">
          <cell r="A253" t="str">
            <v>NPCB-L-300A</v>
          </cell>
          <cell r="B253">
            <v>325</v>
          </cell>
        </row>
        <row r="254">
          <cell r="A254" t="str">
            <v>NPCB-M-300A</v>
          </cell>
          <cell r="B254">
            <v>325</v>
          </cell>
        </row>
        <row r="255">
          <cell r="A255" t="str">
            <v>NPCB-H-150A</v>
          </cell>
          <cell r="B255">
            <v>215</v>
          </cell>
        </row>
        <row r="256">
          <cell r="A256" t="str">
            <v>NPCB-H-200A</v>
          </cell>
          <cell r="B256">
            <v>255</v>
          </cell>
        </row>
        <row r="257">
          <cell r="A257" t="str">
            <v>NPCB-H-250A</v>
          </cell>
          <cell r="B257">
            <v>290</v>
          </cell>
        </row>
        <row r="258">
          <cell r="A258" t="str">
            <v>NPCB-H-300A</v>
          </cell>
          <cell r="B258">
            <v>325</v>
          </cell>
        </row>
        <row r="259">
          <cell r="A259" t="str">
            <v>NPCD-L-065A</v>
          </cell>
          <cell r="B259">
            <v>155</v>
          </cell>
        </row>
        <row r="260">
          <cell r="A260" t="str">
            <v>NPCD-L-150A</v>
          </cell>
          <cell r="B260">
            <v>255</v>
          </cell>
        </row>
        <row r="261">
          <cell r="A261" t="str">
            <v>NPCD-L-200A</v>
          </cell>
          <cell r="B261">
            <v>300</v>
          </cell>
        </row>
        <row r="262">
          <cell r="A262" t="str">
            <v>NPCD-L-250A</v>
          </cell>
          <cell r="B262">
            <v>340</v>
          </cell>
        </row>
        <row r="263">
          <cell r="A263" t="str">
            <v>NPCD-L-300A</v>
          </cell>
          <cell r="B263">
            <v>370</v>
          </cell>
        </row>
        <row r="264">
          <cell r="A264" t="str">
            <v>NPCD-M-300A</v>
          </cell>
          <cell r="B264">
            <v>370</v>
          </cell>
        </row>
        <row r="265">
          <cell r="A265" t="str">
            <v>NPCD-H-150A</v>
          </cell>
          <cell r="B265">
            <v>255</v>
          </cell>
        </row>
        <row r="266">
          <cell r="A266" t="str">
            <v>NPCD-H-200A</v>
          </cell>
          <cell r="B266">
            <v>300</v>
          </cell>
        </row>
        <row r="267">
          <cell r="A267" t="str">
            <v>NPCD-H-250A</v>
          </cell>
          <cell r="B267">
            <v>340</v>
          </cell>
        </row>
        <row r="268">
          <cell r="A268" t="str">
            <v>NPCD-H-300A</v>
          </cell>
          <cell r="B268">
            <v>370</v>
          </cell>
        </row>
        <row r="269">
          <cell r="A269" t="str">
            <v>NPCE-L-065A</v>
          </cell>
          <cell r="B269">
            <v>155</v>
          </cell>
        </row>
        <row r="270">
          <cell r="A270" t="str">
            <v>NPCE-L-150A</v>
          </cell>
          <cell r="B270">
            <v>255</v>
          </cell>
        </row>
        <row r="271">
          <cell r="A271" t="str">
            <v>NPCE-L-200A</v>
          </cell>
          <cell r="B271">
            <v>300</v>
          </cell>
        </row>
        <row r="272">
          <cell r="A272" t="str">
            <v>NPCE-L-250A</v>
          </cell>
          <cell r="B272">
            <v>340</v>
          </cell>
        </row>
        <row r="273">
          <cell r="A273" t="str">
            <v>NPCE-L-300A</v>
          </cell>
          <cell r="B273">
            <v>370</v>
          </cell>
        </row>
        <row r="274">
          <cell r="A274" t="str">
            <v>NPCE-M-300A</v>
          </cell>
          <cell r="B274">
            <v>370</v>
          </cell>
        </row>
        <row r="275">
          <cell r="A275" t="str">
            <v>NPCE-H-150A</v>
          </cell>
          <cell r="B275">
            <v>255</v>
          </cell>
        </row>
        <row r="276">
          <cell r="A276" t="str">
            <v>NPCE-H-200A</v>
          </cell>
          <cell r="B276">
            <v>300</v>
          </cell>
        </row>
        <row r="277">
          <cell r="A277" t="str">
            <v>NPCE-H-250A</v>
          </cell>
          <cell r="B277">
            <v>340</v>
          </cell>
        </row>
        <row r="278">
          <cell r="A278" t="str">
            <v>NPCE-H-300A</v>
          </cell>
          <cell r="B278">
            <v>370</v>
          </cell>
        </row>
        <row r="279">
          <cell r="A279" t="str">
            <v>EHC-080</v>
          </cell>
          <cell r="B279">
            <v>150</v>
          </cell>
        </row>
        <row r="280">
          <cell r="A280" t="str">
            <v>EHC-090</v>
          </cell>
          <cell r="B280">
            <v>150</v>
          </cell>
        </row>
        <row r="281">
          <cell r="A281" t="str">
            <v>EHC-100</v>
          </cell>
          <cell r="B281">
            <v>150</v>
          </cell>
        </row>
        <row r="282">
          <cell r="A282" t="str">
            <v>EHC-125</v>
          </cell>
          <cell r="B282">
            <v>200</v>
          </cell>
        </row>
        <row r="283">
          <cell r="A283" t="str">
            <v>EHC-150</v>
          </cell>
          <cell r="B283">
            <v>200</v>
          </cell>
        </row>
        <row r="284">
          <cell r="A284" t="str">
            <v>EHC-175</v>
          </cell>
          <cell r="B284">
            <v>200</v>
          </cell>
        </row>
        <row r="285">
          <cell r="A285" t="str">
            <v>EHC-200</v>
          </cell>
          <cell r="B285">
            <v>200</v>
          </cell>
        </row>
        <row r="286">
          <cell r="A286" t="str">
            <v>EHC-225</v>
          </cell>
          <cell r="B286">
            <v>200</v>
          </cell>
        </row>
        <row r="287">
          <cell r="A287" t="str">
            <v>EHC-250</v>
          </cell>
          <cell r="B287">
            <v>250</v>
          </cell>
          <cell r="C287">
            <v>0</v>
          </cell>
          <cell r="D287">
            <v>47</v>
          </cell>
        </row>
        <row r="288">
          <cell r="A288" t="str">
            <v>EHC-300</v>
          </cell>
          <cell r="B288">
            <v>250</v>
          </cell>
          <cell r="C288">
            <v>0</v>
          </cell>
          <cell r="D288">
            <v>47</v>
          </cell>
        </row>
        <row r="289">
          <cell r="A289" t="str">
            <v>EHC-350</v>
          </cell>
          <cell r="B289">
            <v>250</v>
          </cell>
          <cell r="D289">
            <v>47</v>
          </cell>
        </row>
        <row r="290">
          <cell r="A290" t="str">
            <v>EHC-400</v>
          </cell>
          <cell r="B290">
            <v>300</v>
          </cell>
          <cell r="D290">
            <v>54</v>
          </cell>
        </row>
        <row r="291">
          <cell r="A291" t="str">
            <v>EHC-450</v>
          </cell>
          <cell r="B291">
            <v>300</v>
          </cell>
          <cell r="D291">
            <v>54</v>
          </cell>
        </row>
        <row r="292">
          <cell r="A292" t="str">
            <v>EHC-500</v>
          </cell>
          <cell r="B292">
            <v>300</v>
          </cell>
          <cell r="D292">
            <v>54</v>
          </cell>
        </row>
        <row r="293">
          <cell r="A293" t="str">
            <v>EHC-550</v>
          </cell>
          <cell r="B293">
            <v>300</v>
          </cell>
          <cell r="D293">
            <v>62</v>
          </cell>
        </row>
        <row r="294">
          <cell r="A294" t="str">
            <v>EHC-600</v>
          </cell>
          <cell r="B294">
            <v>300</v>
          </cell>
          <cell r="D294">
            <v>62</v>
          </cell>
        </row>
        <row r="295">
          <cell r="A295" t="str">
            <v>EHA-080</v>
          </cell>
          <cell r="B295">
            <v>175</v>
          </cell>
        </row>
        <row r="296">
          <cell r="A296" t="str">
            <v>EHA-090</v>
          </cell>
          <cell r="B296">
            <v>200</v>
          </cell>
        </row>
        <row r="297">
          <cell r="A297" t="str">
            <v>EHA-100</v>
          </cell>
          <cell r="B297">
            <v>200</v>
          </cell>
        </row>
        <row r="298">
          <cell r="A298" t="str">
            <v>EHA-125</v>
          </cell>
          <cell r="B298">
            <v>200</v>
          </cell>
        </row>
        <row r="299">
          <cell r="A299" t="str">
            <v>EHA-150</v>
          </cell>
          <cell r="B299">
            <v>250</v>
          </cell>
        </row>
        <row r="300">
          <cell r="A300" t="str">
            <v>EHA-175</v>
          </cell>
          <cell r="B300">
            <v>250</v>
          </cell>
        </row>
        <row r="301">
          <cell r="A301" t="str">
            <v>EHA-200</v>
          </cell>
          <cell r="B301">
            <v>250</v>
          </cell>
        </row>
        <row r="302">
          <cell r="A302" t="str">
            <v>EHA-225</v>
          </cell>
          <cell r="B302">
            <v>250</v>
          </cell>
        </row>
        <row r="303">
          <cell r="A303" t="str">
            <v>EHA-250</v>
          </cell>
          <cell r="B303">
            <v>300</v>
          </cell>
          <cell r="D303">
            <v>47</v>
          </cell>
        </row>
        <row r="304">
          <cell r="A304" t="str">
            <v>EHA-300</v>
          </cell>
          <cell r="B304">
            <v>300</v>
          </cell>
          <cell r="D304">
            <v>47</v>
          </cell>
        </row>
        <row r="305">
          <cell r="A305" t="str">
            <v>EHA-350</v>
          </cell>
          <cell r="B305">
            <v>300</v>
          </cell>
          <cell r="D305">
            <v>47</v>
          </cell>
        </row>
        <row r="306">
          <cell r="A306" t="str">
            <v>EHA-400</v>
          </cell>
          <cell r="B306">
            <v>300</v>
          </cell>
          <cell r="D306">
            <v>54</v>
          </cell>
        </row>
        <row r="307">
          <cell r="A307" t="str">
            <v>EHA-450</v>
          </cell>
          <cell r="B307">
            <v>300</v>
          </cell>
          <cell r="D307">
            <v>54</v>
          </cell>
        </row>
        <row r="308">
          <cell r="A308" t="str">
            <v>EHA-500</v>
          </cell>
          <cell r="B308">
            <v>300</v>
          </cell>
          <cell r="D308">
            <v>54</v>
          </cell>
        </row>
        <row r="309">
          <cell r="A309" t="str">
            <v>EHA-550</v>
          </cell>
          <cell r="B309">
            <v>300</v>
          </cell>
          <cell r="D309">
            <v>62</v>
          </cell>
        </row>
        <row r="310">
          <cell r="A310" t="str">
            <v>EHA-600</v>
          </cell>
          <cell r="B310">
            <v>300</v>
          </cell>
          <cell r="D310">
            <v>62</v>
          </cell>
        </row>
        <row r="311">
          <cell r="A311" t="str">
            <v>NPCY-L-020</v>
          </cell>
          <cell r="B311">
            <v>35</v>
          </cell>
          <cell r="C311">
            <v>12</v>
          </cell>
          <cell r="D311">
            <v>18</v>
          </cell>
        </row>
        <row r="312">
          <cell r="A312" t="str">
            <v>NPCY-L-025</v>
          </cell>
          <cell r="B312">
            <v>40</v>
          </cell>
          <cell r="C312">
            <v>12</v>
          </cell>
          <cell r="D312">
            <v>18</v>
          </cell>
        </row>
        <row r="313">
          <cell r="A313" t="str">
            <v>NPCY-L-032</v>
          </cell>
          <cell r="B313">
            <v>45</v>
          </cell>
          <cell r="C313">
            <v>12</v>
          </cell>
          <cell r="D313">
            <v>18</v>
          </cell>
        </row>
        <row r="314">
          <cell r="A314" t="str">
            <v>NPCY-L-040</v>
          </cell>
          <cell r="B314">
            <v>55</v>
          </cell>
          <cell r="C314">
            <v>16</v>
          </cell>
          <cell r="D314">
            <v>22</v>
          </cell>
        </row>
        <row r="315">
          <cell r="A315" t="str">
            <v>NPCY-L-050</v>
          </cell>
          <cell r="B315">
            <v>60</v>
          </cell>
          <cell r="C315">
            <v>16</v>
          </cell>
          <cell r="D315">
            <v>22</v>
          </cell>
        </row>
        <row r="316">
          <cell r="A316" t="str">
            <v>NPCY-L-065</v>
          </cell>
          <cell r="B316">
            <v>65</v>
          </cell>
          <cell r="C316">
            <v>16</v>
          </cell>
          <cell r="D316">
            <v>22</v>
          </cell>
        </row>
        <row r="317">
          <cell r="A317" t="str">
            <v>NPCY-L-080</v>
          </cell>
          <cell r="B317">
            <v>75</v>
          </cell>
          <cell r="C317">
            <v>16</v>
          </cell>
          <cell r="D317">
            <v>22</v>
          </cell>
        </row>
        <row r="318">
          <cell r="A318" t="str">
            <v>NPCY-L-090</v>
          </cell>
          <cell r="B318">
            <v>90</v>
          </cell>
          <cell r="C318">
            <v>20</v>
          </cell>
          <cell r="D318">
            <v>28</v>
          </cell>
        </row>
        <row r="319">
          <cell r="A319" t="str">
            <v>NPCY-L-100</v>
          </cell>
          <cell r="B319">
            <v>95</v>
          </cell>
          <cell r="C319">
            <v>20</v>
          </cell>
          <cell r="D319">
            <v>28</v>
          </cell>
        </row>
        <row r="320">
          <cell r="A320" t="str">
            <v>NPCY-L-125</v>
          </cell>
          <cell r="B320">
            <v>110</v>
          </cell>
          <cell r="C320">
            <v>20</v>
          </cell>
          <cell r="D320">
            <v>28</v>
          </cell>
        </row>
        <row r="321">
          <cell r="A321" t="str">
            <v>NPCY-L-150</v>
          </cell>
          <cell r="B321">
            <v>125</v>
          </cell>
          <cell r="C321">
            <v>20</v>
          </cell>
          <cell r="D321">
            <v>28</v>
          </cell>
        </row>
        <row r="322">
          <cell r="A322" t="str">
            <v>NPCY-L-175</v>
          </cell>
          <cell r="B322">
            <v>140</v>
          </cell>
          <cell r="C322">
            <v>20</v>
          </cell>
          <cell r="D322">
            <v>28</v>
          </cell>
        </row>
        <row r="323">
          <cell r="A323" t="str">
            <v>NPCY-L-200</v>
          </cell>
          <cell r="B323">
            <v>150</v>
          </cell>
          <cell r="C323">
            <v>20</v>
          </cell>
          <cell r="D323">
            <v>28</v>
          </cell>
        </row>
        <row r="324">
          <cell r="A324" t="str">
            <v>NPCY-L-225</v>
          </cell>
          <cell r="B324">
            <v>185</v>
          </cell>
          <cell r="C324">
            <v>24</v>
          </cell>
          <cell r="D324">
            <v>28</v>
          </cell>
        </row>
        <row r="325">
          <cell r="A325" t="str">
            <v>NPCY-L-250</v>
          </cell>
          <cell r="B325">
            <v>200</v>
          </cell>
          <cell r="C325">
            <v>24</v>
          </cell>
          <cell r="D325">
            <v>28</v>
          </cell>
        </row>
        <row r="326">
          <cell r="A326" t="str">
            <v>NPCY-L-300</v>
          </cell>
          <cell r="B326">
            <v>225</v>
          </cell>
          <cell r="C326">
            <v>24</v>
          </cell>
          <cell r="D326">
            <v>28</v>
          </cell>
        </row>
        <row r="327">
          <cell r="A327" t="str">
            <v>NPCY-L-350</v>
          </cell>
          <cell r="B327">
            <v>245</v>
          </cell>
          <cell r="C327">
            <v>24</v>
          </cell>
          <cell r="D327">
            <v>28</v>
          </cell>
        </row>
        <row r="328">
          <cell r="A328" t="str">
            <v>NPCY-L-400</v>
          </cell>
          <cell r="B328">
            <v>280</v>
          </cell>
          <cell r="C328">
            <v>30</v>
          </cell>
          <cell r="D328">
            <v>34</v>
          </cell>
        </row>
        <row r="329">
          <cell r="A329" t="str">
            <v>NPCY-L-450</v>
          </cell>
          <cell r="B329">
            <v>310</v>
          </cell>
          <cell r="C329">
            <v>30</v>
          </cell>
          <cell r="D329">
            <v>34</v>
          </cell>
        </row>
        <row r="330">
          <cell r="A330" t="str">
            <v>NPCY-L-500</v>
          </cell>
          <cell r="B330">
            <v>350</v>
          </cell>
          <cell r="C330">
            <v>36</v>
          </cell>
          <cell r="D330">
            <v>40</v>
          </cell>
        </row>
        <row r="331">
          <cell r="A331" t="str">
            <v>NPCY-L-550</v>
          </cell>
          <cell r="B331">
            <v>370</v>
          </cell>
          <cell r="C331">
            <v>36</v>
          </cell>
          <cell r="D331">
            <v>40</v>
          </cell>
        </row>
        <row r="332">
          <cell r="A332" t="str">
            <v>NPCY-L-600</v>
          </cell>
          <cell r="B332">
            <v>400</v>
          </cell>
          <cell r="C332">
            <v>36</v>
          </cell>
          <cell r="D332">
            <v>40</v>
          </cell>
        </row>
        <row r="333">
          <cell r="A333" t="str">
            <v>NPCY-L-650</v>
          </cell>
          <cell r="B333">
            <v>430</v>
          </cell>
          <cell r="C333">
            <v>42</v>
          </cell>
          <cell r="D333">
            <v>47</v>
          </cell>
        </row>
        <row r="334">
          <cell r="A334" t="str">
            <v>NPCY-L-700</v>
          </cell>
          <cell r="B334">
            <v>450</v>
          </cell>
          <cell r="C334">
            <v>42</v>
          </cell>
          <cell r="D334">
            <v>47</v>
          </cell>
        </row>
        <row r="335">
          <cell r="A335" t="str">
            <v>NPCY-L-750</v>
          </cell>
          <cell r="B335">
            <v>480</v>
          </cell>
          <cell r="C335">
            <v>42</v>
          </cell>
          <cell r="D335">
            <v>47</v>
          </cell>
        </row>
        <row r="336">
          <cell r="A336" t="str">
            <v>NPCY-L-800</v>
          </cell>
          <cell r="B336">
            <v>505</v>
          </cell>
          <cell r="C336">
            <v>42</v>
          </cell>
          <cell r="D336">
            <v>47</v>
          </cell>
        </row>
        <row r="337">
          <cell r="A337" t="str">
            <v>NPCY-L-850</v>
          </cell>
          <cell r="B337">
            <v>545</v>
          </cell>
          <cell r="C337">
            <v>48</v>
          </cell>
          <cell r="D337">
            <v>54</v>
          </cell>
        </row>
        <row r="338">
          <cell r="A338" t="str">
            <v>NPCY-L-900</v>
          </cell>
          <cell r="B338">
            <v>565</v>
          </cell>
          <cell r="C338">
            <v>48</v>
          </cell>
          <cell r="D338">
            <v>54</v>
          </cell>
        </row>
        <row r="339">
          <cell r="A339" t="str">
            <v>NPCY-L-1000</v>
          </cell>
          <cell r="B339">
            <v>620</v>
          </cell>
          <cell r="C339">
            <v>48</v>
          </cell>
          <cell r="D339">
            <v>54</v>
          </cell>
        </row>
        <row r="340">
          <cell r="A340" t="str">
            <v>NPCY-L-1100</v>
          </cell>
          <cell r="B340">
            <v>670</v>
          </cell>
          <cell r="C340">
            <v>48</v>
          </cell>
          <cell r="D340">
            <v>54</v>
          </cell>
        </row>
        <row r="341">
          <cell r="A341" t="str">
            <v>NPCY-L-1200</v>
          </cell>
          <cell r="B341">
            <v>730</v>
          </cell>
          <cell r="C341">
            <v>48</v>
          </cell>
          <cell r="D341">
            <v>54</v>
          </cell>
        </row>
        <row r="342">
          <cell r="A342" t="str">
            <v>NPCZ-L-020</v>
          </cell>
          <cell r="B342">
            <v>35</v>
          </cell>
          <cell r="C342">
            <v>12</v>
          </cell>
          <cell r="D342">
            <v>18</v>
          </cell>
        </row>
        <row r="343">
          <cell r="A343" t="str">
            <v>NPCZ-L-025</v>
          </cell>
          <cell r="B343">
            <v>40</v>
          </cell>
          <cell r="C343">
            <v>12</v>
          </cell>
          <cell r="D343">
            <v>18</v>
          </cell>
        </row>
        <row r="344">
          <cell r="A344" t="str">
            <v>NPCZ-L-032</v>
          </cell>
          <cell r="B344">
            <v>45</v>
          </cell>
          <cell r="C344">
            <v>12</v>
          </cell>
          <cell r="D344">
            <v>18</v>
          </cell>
        </row>
        <row r="345">
          <cell r="A345" t="str">
            <v>NPCZ-L-040</v>
          </cell>
          <cell r="B345">
            <v>55</v>
          </cell>
          <cell r="C345">
            <v>16</v>
          </cell>
          <cell r="D345">
            <v>22</v>
          </cell>
        </row>
        <row r="346">
          <cell r="A346" t="str">
            <v>NPCZ-L-050</v>
          </cell>
          <cell r="B346">
            <v>60</v>
          </cell>
          <cell r="C346">
            <v>16</v>
          </cell>
          <cell r="D346">
            <v>22</v>
          </cell>
        </row>
        <row r="347">
          <cell r="A347" t="str">
            <v>NPCZ-L-065</v>
          </cell>
          <cell r="B347">
            <v>65</v>
          </cell>
          <cell r="C347">
            <v>16</v>
          </cell>
          <cell r="D347">
            <v>22</v>
          </cell>
        </row>
        <row r="348">
          <cell r="A348" t="str">
            <v>NPCZ-L-080</v>
          </cell>
          <cell r="B348">
            <v>75</v>
          </cell>
          <cell r="C348">
            <v>16</v>
          </cell>
          <cell r="D348">
            <v>22</v>
          </cell>
        </row>
        <row r="349">
          <cell r="A349" t="str">
            <v>NPCZ-L-090</v>
          </cell>
          <cell r="B349">
            <v>90</v>
          </cell>
          <cell r="C349">
            <v>20</v>
          </cell>
          <cell r="D349">
            <v>28</v>
          </cell>
        </row>
        <row r="350">
          <cell r="A350" t="str">
            <v>NPCZ-L-100</v>
          </cell>
          <cell r="B350">
            <v>95</v>
          </cell>
          <cell r="C350">
            <v>20</v>
          </cell>
          <cell r="D350">
            <v>28</v>
          </cell>
        </row>
        <row r="351">
          <cell r="A351" t="str">
            <v>NPCZ-L-125</v>
          </cell>
          <cell r="B351">
            <v>110</v>
          </cell>
          <cell r="C351">
            <v>20</v>
          </cell>
          <cell r="D351">
            <v>28</v>
          </cell>
        </row>
        <row r="352">
          <cell r="A352" t="str">
            <v>NPCZ-L-150</v>
          </cell>
          <cell r="B352">
            <v>125</v>
          </cell>
          <cell r="C352">
            <v>20</v>
          </cell>
          <cell r="D352">
            <v>28</v>
          </cell>
        </row>
        <row r="353">
          <cell r="A353" t="str">
            <v>NPCZ-L-175</v>
          </cell>
          <cell r="B353">
            <v>140</v>
          </cell>
          <cell r="C353">
            <v>20</v>
          </cell>
          <cell r="D353">
            <v>28</v>
          </cell>
        </row>
        <row r="354">
          <cell r="A354" t="str">
            <v>NPCZ-L-200</v>
          </cell>
          <cell r="B354">
            <v>150</v>
          </cell>
          <cell r="C354">
            <v>20</v>
          </cell>
          <cell r="D354">
            <v>28</v>
          </cell>
        </row>
        <row r="355">
          <cell r="A355" t="str">
            <v>NPCZ-L-225</v>
          </cell>
          <cell r="B355">
            <v>185</v>
          </cell>
          <cell r="C355">
            <v>24</v>
          </cell>
          <cell r="D355">
            <v>28</v>
          </cell>
        </row>
        <row r="356">
          <cell r="A356" t="str">
            <v>NPCZ-L-250</v>
          </cell>
          <cell r="B356">
            <v>200</v>
          </cell>
          <cell r="C356">
            <v>24</v>
          </cell>
          <cell r="D356">
            <v>28</v>
          </cell>
        </row>
        <row r="357">
          <cell r="A357" t="str">
            <v>NPCZ-L-300</v>
          </cell>
          <cell r="B357">
            <v>225</v>
          </cell>
          <cell r="C357">
            <v>24</v>
          </cell>
          <cell r="D357">
            <v>28</v>
          </cell>
        </row>
        <row r="358">
          <cell r="A358" t="str">
            <v>NPCZ-L-350</v>
          </cell>
          <cell r="B358">
            <v>245</v>
          </cell>
          <cell r="C358">
            <v>24</v>
          </cell>
          <cell r="D358">
            <v>28</v>
          </cell>
        </row>
        <row r="359">
          <cell r="A359" t="str">
            <v>NPCZ-L-400</v>
          </cell>
          <cell r="B359">
            <v>280</v>
          </cell>
          <cell r="C359">
            <v>30</v>
          </cell>
          <cell r="D359">
            <v>34</v>
          </cell>
        </row>
        <row r="360">
          <cell r="A360" t="str">
            <v>NPCZ-L-450</v>
          </cell>
          <cell r="B360">
            <v>310</v>
          </cell>
          <cell r="C360">
            <v>30</v>
          </cell>
          <cell r="D360">
            <v>34</v>
          </cell>
        </row>
        <row r="361">
          <cell r="A361" t="str">
            <v>NPCZ-L-500</v>
          </cell>
          <cell r="B361">
            <v>350</v>
          </cell>
          <cell r="C361">
            <v>36</v>
          </cell>
          <cell r="D361">
            <v>40</v>
          </cell>
        </row>
        <row r="362">
          <cell r="A362" t="str">
            <v>NPCZ-L-550</v>
          </cell>
          <cell r="B362">
            <v>370</v>
          </cell>
          <cell r="C362">
            <v>36</v>
          </cell>
          <cell r="D362">
            <v>40</v>
          </cell>
        </row>
        <row r="363">
          <cell r="A363" t="str">
            <v>NPCZ-L-600</v>
          </cell>
          <cell r="B363">
            <v>400</v>
          </cell>
          <cell r="C363">
            <v>36</v>
          </cell>
          <cell r="D363">
            <v>40</v>
          </cell>
        </row>
        <row r="364">
          <cell r="A364" t="str">
            <v>NPCZ-L-650</v>
          </cell>
          <cell r="B364">
            <v>430</v>
          </cell>
          <cell r="C364">
            <v>42</v>
          </cell>
          <cell r="D364">
            <v>47</v>
          </cell>
        </row>
        <row r="365">
          <cell r="A365" t="str">
            <v>NPCZ-L-700</v>
          </cell>
          <cell r="B365">
            <v>450</v>
          </cell>
          <cell r="C365">
            <v>42</v>
          </cell>
          <cell r="D365">
            <v>47</v>
          </cell>
        </row>
        <row r="366">
          <cell r="A366" t="str">
            <v>NPCZ-L-750</v>
          </cell>
          <cell r="B366">
            <v>480</v>
          </cell>
          <cell r="C366">
            <v>42</v>
          </cell>
          <cell r="D366">
            <v>47</v>
          </cell>
        </row>
        <row r="367">
          <cell r="A367" t="str">
            <v>NPCZ-L-800</v>
          </cell>
          <cell r="B367">
            <v>505</v>
          </cell>
          <cell r="C367">
            <v>42</v>
          </cell>
          <cell r="D367">
            <v>47</v>
          </cell>
        </row>
        <row r="368">
          <cell r="A368" t="str">
            <v>NPCZ-L-850</v>
          </cell>
          <cell r="B368">
            <v>545</v>
          </cell>
          <cell r="C368">
            <v>48</v>
          </cell>
          <cell r="D368">
            <v>54</v>
          </cell>
        </row>
        <row r="369">
          <cell r="A369" t="str">
            <v>NPCZ-L-900</v>
          </cell>
          <cell r="B369">
            <v>565</v>
          </cell>
          <cell r="C369">
            <v>48</v>
          </cell>
          <cell r="D369">
            <v>54</v>
          </cell>
        </row>
        <row r="370">
          <cell r="A370" t="str">
            <v>NPCZ-L-1000</v>
          </cell>
          <cell r="B370">
            <v>620</v>
          </cell>
          <cell r="C370">
            <v>48</v>
          </cell>
          <cell r="D370">
            <v>54</v>
          </cell>
        </row>
        <row r="371">
          <cell r="A371" t="str">
            <v>NPCZ-L-1100</v>
          </cell>
          <cell r="B371">
            <v>670</v>
          </cell>
          <cell r="C371">
            <v>48</v>
          </cell>
          <cell r="D371">
            <v>54</v>
          </cell>
        </row>
        <row r="372">
          <cell r="A372" t="str">
            <v>NPCZ-L-1200</v>
          </cell>
          <cell r="B372">
            <v>730</v>
          </cell>
          <cell r="C372">
            <v>48</v>
          </cell>
          <cell r="D372">
            <v>54</v>
          </cell>
        </row>
        <row r="373">
          <cell r="A373" t="str">
            <v>22NPCB-H-250</v>
          </cell>
          <cell r="B373">
            <v>340</v>
          </cell>
        </row>
        <row r="374">
          <cell r="A374" t="str">
            <v>NCLS-M10</v>
          </cell>
          <cell r="B374">
            <v>50</v>
          </cell>
          <cell r="C374">
            <v>12</v>
          </cell>
          <cell r="D374">
            <v>18</v>
          </cell>
        </row>
        <row r="375">
          <cell r="A375" t="str">
            <v>NCLS-M12</v>
          </cell>
          <cell r="B375">
            <v>50</v>
          </cell>
          <cell r="C375">
            <v>16</v>
          </cell>
          <cell r="D375">
            <v>22</v>
          </cell>
        </row>
        <row r="376">
          <cell r="A376" t="str">
            <v>NCLS-M16</v>
          </cell>
          <cell r="B376">
            <v>50</v>
          </cell>
          <cell r="C376">
            <v>20</v>
          </cell>
          <cell r="D376">
            <v>24</v>
          </cell>
        </row>
        <row r="377">
          <cell r="A377" t="str">
            <v>NCLS-M20</v>
          </cell>
          <cell r="B377">
            <v>50</v>
          </cell>
          <cell r="C377">
            <v>24</v>
          </cell>
          <cell r="D377">
            <v>28</v>
          </cell>
        </row>
        <row r="378">
          <cell r="A378" t="str">
            <v>NCLS-M24</v>
          </cell>
          <cell r="B378">
            <v>75</v>
          </cell>
          <cell r="C378">
            <v>30</v>
          </cell>
          <cell r="D378">
            <v>34</v>
          </cell>
        </row>
        <row r="379">
          <cell r="A379" t="str">
            <v>NCLS-M30</v>
          </cell>
          <cell r="B379">
            <v>75</v>
          </cell>
          <cell r="C379">
            <v>36</v>
          </cell>
          <cell r="D379">
            <v>40</v>
          </cell>
        </row>
        <row r="380">
          <cell r="A380" t="str">
            <v>NCLS-M36</v>
          </cell>
          <cell r="B380">
            <v>100</v>
          </cell>
          <cell r="C380">
            <v>42</v>
          </cell>
          <cell r="D380">
            <v>47</v>
          </cell>
        </row>
        <row r="381">
          <cell r="A381" t="str">
            <v>NCLS-M42</v>
          </cell>
          <cell r="B381">
            <v>125</v>
          </cell>
          <cell r="C381">
            <v>48</v>
          </cell>
          <cell r="D381">
            <v>54</v>
          </cell>
        </row>
        <row r="382">
          <cell r="A382" t="str">
            <v>NCLS-M48</v>
          </cell>
          <cell r="B382">
            <v>125</v>
          </cell>
          <cell r="C382">
            <v>56</v>
          </cell>
          <cell r="D382">
            <v>62</v>
          </cell>
        </row>
        <row r="383">
          <cell r="A383" t="str">
            <v>NCLS-M56</v>
          </cell>
          <cell r="B383">
            <v>155</v>
          </cell>
          <cell r="C383">
            <v>64</v>
          </cell>
          <cell r="D383">
            <v>70</v>
          </cell>
        </row>
        <row r="384">
          <cell r="A384" t="str">
            <v>NCLS-M64</v>
          </cell>
          <cell r="B384">
            <v>155</v>
          </cell>
          <cell r="C384">
            <v>75</v>
          </cell>
          <cell r="D384">
            <v>80</v>
          </cell>
        </row>
        <row r="385">
          <cell r="A385" t="str">
            <v>NCLS-M72</v>
          </cell>
          <cell r="B385">
            <v>150</v>
          </cell>
          <cell r="C385">
            <v>80</v>
          </cell>
          <cell r="D385">
            <v>86</v>
          </cell>
        </row>
        <row r="386">
          <cell r="A386" t="str">
            <v>NCLS-M80</v>
          </cell>
          <cell r="B386">
            <v>160</v>
          </cell>
          <cell r="C386">
            <v>85</v>
          </cell>
          <cell r="D386">
            <v>91</v>
          </cell>
        </row>
        <row r="387">
          <cell r="A387" t="str">
            <v>NCLS-M85</v>
          </cell>
          <cell r="B387">
            <v>180</v>
          </cell>
          <cell r="C387">
            <v>90</v>
          </cell>
          <cell r="D387">
            <v>96</v>
          </cell>
        </row>
        <row r="388">
          <cell r="A388" t="str">
            <v>NCLS-M90</v>
          </cell>
          <cell r="B388">
            <v>190</v>
          </cell>
          <cell r="C388">
            <v>95</v>
          </cell>
          <cell r="D388">
            <v>101</v>
          </cell>
        </row>
        <row r="389">
          <cell r="A389" t="str">
            <v>LPT-M12</v>
          </cell>
          <cell r="B389">
            <v>50</v>
          </cell>
        </row>
        <row r="390">
          <cell r="A390" t="str">
            <v>LPT-M16</v>
          </cell>
          <cell r="B390">
            <v>50</v>
          </cell>
        </row>
        <row r="391">
          <cell r="A391" t="str">
            <v>LPT-M20</v>
          </cell>
          <cell r="B391">
            <v>50</v>
          </cell>
        </row>
        <row r="392">
          <cell r="A392" t="str">
            <v>LPT-M24</v>
          </cell>
          <cell r="B392">
            <v>75</v>
          </cell>
        </row>
        <row r="393">
          <cell r="A393" t="str">
            <v>LPT-M30</v>
          </cell>
          <cell r="B393">
            <v>75</v>
          </cell>
        </row>
        <row r="394">
          <cell r="A394" t="str">
            <v>LPT-M36</v>
          </cell>
          <cell r="B394">
            <v>90</v>
          </cell>
        </row>
        <row r="395">
          <cell r="A395" t="str">
            <v>LPT-M42</v>
          </cell>
          <cell r="B395">
            <v>90</v>
          </cell>
        </row>
        <row r="396">
          <cell r="A396" t="str">
            <v>LPT-M48</v>
          </cell>
          <cell r="B396">
            <v>110</v>
          </cell>
        </row>
        <row r="397">
          <cell r="A397" t="str">
            <v>LPT-M56</v>
          </cell>
          <cell r="B397">
            <v>125</v>
          </cell>
        </row>
        <row r="398">
          <cell r="A398" t="str">
            <v>LPT-M64</v>
          </cell>
          <cell r="B398">
            <v>150</v>
          </cell>
        </row>
        <row r="399">
          <cell r="A399" t="str">
            <v>LPT-M72</v>
          </cell>
          <cell r="B399">
            <v>150</v>
          </cell>
        </row>
        <row r="400">
          <cell r="A400" t="str">
            <v>LPT-M80</v>
          </cell>
          <cell r="B400">
            <v>175</v>
          </cell>
        </row>
        <row r="401">
          <cell r="A401" t="str">
            <v>CLPT-16</v>
          </cell>
          <cell r="B401">
            <v>50</v>
          </cell>
        </row>
        <row r="402">
          <cell r="A402" t="str">
            <v>CLPT-24</v>
          </cell>
          <cell r="B402">
            <v>75</v>
          </cell>
        </row>
        <row r="403">
          <cell r="A403" t="str">
            <v>CLPT-30</v>
          </cell>
          <cell r="B403">
            <v>90</v>
          </cell>
        </row>
        <row r="404">
          <cell r="A404" t="str">
            <v>CLPT-42</v>
          </cell>
          <cell r="B404">
            <v>120</v>
          </cell>
        </row>
        <row r="405">
          <cell r="A405" t="str">
            <v>CLPT-64</v>
          </cell>
          <cell r="B405">
            <v>180</v>
          </cell>
        </row>
        <row r="406">
          <cell r="A406" t="str">
            <v>CLPT-70</v>
          </cell>
          <cell r="B406">
            <v>200</v>
          </cell>
        </row>
        <row r="407">
          <cell r="A407" t="str">
            <v>CLPT-80</v>
          </cell>
          <cell r="B407">
            <v>200</v>
          </cell>
        </row>
        <row r="408">
          <cell r="A408" t="str">
            <v>RA-L-080</v>
          </cell>
          <cell r="C408">
            <v>20</v>
          </cell>
          <cell r="D408">
            <v>28</v>
          </cell>
        </row>
        <row r="409">
          <cell r="A409" t="str">
            <v>RA-L-090</v>
          </cell>
          <cell r="C409">
            <v>20</v>
          </cell>
          <cell r="D409">
            <v>28</v>
          </cell>
        </row>
        <row r="410">
          <cell r="A410" t="str">
            <v>RA-L-100</v>
          </cell>
          <cell r="C410">
            <v>20</v>
          </cell>
          <cell r="D410">
            <v>28</v>
          </cell>
        </row>
        <row r="411">
          <cell r="A411" t="str">
            <v>RA-L-125</v>
          </cell>
          <cell r="C411">
            <v>24</v>
          </cell>
          <cell r="D411">
            <v>28</v>
          </cell>
        </row>
        <row r="412">
          <cell r="A412" t="str">
            <v>RA-L-150</v>
          </cell>
          <cell r="C412">
            <v>24</v>
          </cell>
          <cell r="D412">
            <v>28</v>
          </cell>
        </row>
        <row r="413">
          <cell r="A413" t="str">
            <v>RA-L-175</v>
          </cell>
          <cell r="C413">
            <v>24</v>
          </cell>
          <cell r="D413">
            <v>28</v>
          </cell>
        </row>
        <row r="414">
          <cell r="A414" t="str">
            <v>RA-L-200</v>
          </cell>
          <cell r="C414">
            <v>24</v>
          </cell>
          <cell r="D414">
            <v>28</v>
          </cell>
        </row>
        <row r="415">
          <cell r="A415" t="str">
            <v>RA-L-225</v>
          </cell>
          <cell r="C415">
            <v>24</v>
          </cell>
          <cell r="D415">
            <v>28</v>
          </cell>
        </row>
        <row r="416">
          <cell r="A416" t="str">
            <v>RA-L-250</v>
          </cell>
          <cell r="C416">
            <v>24</v>
          </cell>
          <cell r="D416">
            <v>28</v>
          </cell>
        </row>
        <row r="417">
          <cell r="A417" t="str">
            <v>RA-L-300</v>
          </cell>
          <cell r="C417">
            <v>30</v>
          </cell>
          <cell r="D417">
            <v>34</v>
          </cell>
        </row>
        <row r="418">
          <cell r="A418" t="str">
            <v>RA-L-350</v>
          </cell>
          <cell r="C418">
            <v>30</v>
          </cell>
          <cell r="D418">
            <v>34</v>
          </cell>
        </row>
        <row r="419">
          <cell r="A419" t="str">
            <v>RA-L-400</v>
          </cell>
          <cell r="C419">
            <v>30</v>
          </cell>
          <cell r="D419">
            <v>34</v>
          </cell>
        </row>
        <row r="420">
          <cell r="A420" t="str">
            <v>RA-L-450</v>
          </cell>
          <cell r="C420">
            <v>30</v>
          </cell>
          <cell r="D420">
            <v>34</v>
          </cell>
        </row>
        <row r="421">
          <cell r="A421" t="str">
            <v>RA-L-500</v>
          </cell>
          <cell r="C421">
            <v>36</v>
          </cell>
          <cell r="D421">
            <v>40</v>
          </cell>
        </row>
        <row r="422">
          <cell r="A422" t="str">
            <v>RA-L-550</v>
          </cell>
          <cell r="C422">
            <v>36</v>
          </cell>
          <cell r="D422">
            <v>40</v>
          </cell>
        </row>
        <row r="423">
          <cell r="A423" t="str">
            <v>RA-L-600</v>
          </cell>
          <cell r="C423">
            <v>42</v>
          </cell>
          <cell r="D423">
            <v>46</v>
          </cell>
        </row>
        <row r="424">
          <cell r="A424" t="str">
            <v>RA-L-650</v>
          </cell>
          <cell r="C424">
            <v>42</v>
          </cell>
          <cell r="D424">
            <v>46</v>
          </cell>
        </row>
        <row r="425">
          <cell r="A425" t="str">
            <v>RA-L-700</v>
          </cell>
          <cell r="C425">
            <v>48</v>
          </cell>
          <cell r="D425">
            <v>54</v>
          </cell>
        </row>
        <row r="426">
          <cell r="A426" t="str">
            <v>RA-L-750</v>
          </cell>
          <cell r="C426">
            <v>48</v>
          </cell>
          <cell r="D426">
            <v>54</v>
          </cell>
        </row>
        <row r="427">
          <cell r="A427" t="str">
            <v>RB-L-080</v>
          </cell>
          <cell r="C427">
            <v>20</v>
          </cell>
          <cell r="D427">
            <v>28</v>
          </cell>
        </row>
        <row r="428">
          <cell r="A428" t="str">
            <v>RB-L-090</v>
          </cell>
          <cell r="C428">
            <v>20</v>
          </cell>
          <cell r="D428">
            <v>28</v>
          </cell>
        </row>
        <row r="429">
          <cell r="A429" t="str">
            <v>RB-L-100</v>
          </cell>
          <cell r="C429">
            <v>20</v>
          </cell>
          <cell r="D429">
            <v>28</v>
          </cell>
        </row>
        <row r="430">
          <cell r="A430" t="str">
            <v>RB-L-125</v>
          </cell>
          <cell r="C430">
            <v>24</v>
          </cell>
          <cell r="D430">
            <v>28</v>
          </cell>
        </row>
        <row r="431">
          <cell r="A431" t="str">
            <v>RB-L-150</v>
          </cell>
          <cell r="C431">
            <v>24</v>
          </cell>
          <cell r="D431">
            <v>28</v>
          </cell>
        </row>
        <row r="432">
          <cell r="A432" t="str">
            <v>RB-L-175</v>
          </cell>
          <cell r="C432">
            <v>24</v>
          </cell>
          <cell r="D432">
            <v>28</v>
          </cell>
        </row>
        <row r="433">
          <cell r="A433" t="str">
            <v>RB-L-200</v>
          </cell>
          <cell r="C433">
            <v>24</v>
          </cell>
          <cell r="D433">
            <v>28</v>
          </cell>
        </row>
        <row r="434">
          <cell r="A434" t="str">
            <v>RB-L-225</v>
          </cell>
          <cell r="C434">
            <v>24</v>
          </cell>
          <cell r="D434">
            <v>28</v>
          </cell>
        </row>
        <row r="435">
          <cell r="A435" t="str">
            <v>RB-L-250</v>
          </cell>
          <cell r="C435">
            <v>24</v>
          </cell>
          <cell r="D435">
            <v>28</v>
          </cell>
        </row>
        <row r="436">
          <cell r="A436" t="str">
            <v>RB-L-300</v>
          </cell>
          <cell r="C436">
            <v>30</v>
          </cell>
          <cell r="D436">
            <v>34</v>
          </cell>
        </row>
        <row r="437">
          <cell r="A437" t="str">
            <v>RB-L-350</v>
          </cell>
          <cell r="C437">
            <v>30</v>
          </cell>
          <cell r="D437">
            <v>34</v>
          </cell>
        </row>
        <row r="438">
          <cell r="A438" t="str">
            <v>RB-L-400</v>
          </cell>
          <cell r="C438">
            <v>30</v>
          </cell>
          <cell r="D438">
            <v>34</v>
          </cell>
        </row>
        <row r="439">
          <cell r="A439" t="str">
            <v>RB-L-450</v>
          </cell>
          <cell r="C439">
            <v>30</v>
          </cell>
          <cell r="D439">
            <v>34</v>
          </cell>
        </row>
        <row r="440">
          <cell r="A440" t="str">
            <v>RB-L-500</v>
          </cell>
          <cell r="C440">
            <v>36</v>
          </cell>
          <cell r="D440">
            <v>40</v>
          </cell>
        </row>
        <row r="441">
          <cell r="A441" t="str">
            <v>RB-L-550</v>
          </cell>
          <cell r="C441">
            <v>36</v>
          </cell>
          <cell r="D441">
            <v>40</v>
          </cell>
        </row>
        <row r="442">
          <cell r="A442" t="str">
            <v>RB-L-600</v>
          </cell>
          <cell r="C442">
            <v>42</v>
          </cell>
          <cell r="D442">
            <v>46</v>
          </cell>
        </row>
        <row r="443">
          <cell r="A443" t="str">
            <v>RB-L-650</v>
          </cell>
          <cell r="C443">
            <v>42</v>
          </cell>
          <cell r="D443">
            <v>46</v>
          </cell>
        </row>
        <row r="444">
          <cell r="A444" t="str">
            <v>RB-L-700</v>
          </cell>
          <cell r="C444">
            <v>48</v>
          </cell>
          <cell r="D444">
            <v>54</v>
          </cell>
        </row>
        <row r="445">
          <cell r="A445" t="str">
            <v>RB-L-750</v>
          </cell>
          <cell r="C445">
            <v>48</v>
          </cell>
          <cell r="D445">
            <v>54</v>
          </cell>
        </row>
        <row r="446">
          <cell r="A446" t="str">
            <v>RC-L-080</v>
          </cell>
          <cell r="C446">
            <v>20</v>
          </cell>
          <cell r="D446">
            <v>28</v>
          </cell>
        </row>
        <row r="447">
          <cell r="A447" t="str">
            <v>RC-L-090</v>
          </cell>
          <cell r="C447">
            <v>20</v>
          </cell>
          <cell r="D447">
            <v>28</v>
          </cell>
        </row>
        <row r="448">
          <cell r="A448" t="str">
            <v>RC-L-100</v>
          </cell>
          <cell r="C448">
            <v>20</v>
          </cell>
          <cell r="D448">
            <v>28</v>
          </cell>
        </row>
        <row r="449">
          <cell r="A449" t="str">
            <v>RC-L-125</v>
          </cell>
          <cell r="C449">
            <v>24</v>
          </cell>
          <cell r="D449">
            <v>28</v>
          </cell>
        </row>
        <row r="450">
          <cell r="A450" t="str">
            <v>RC-L-150</v>
          </cell>
          <cell r="C450">
            <v>24</v>
          </cell>
          <cell r="D450">
            <v>28</v>
          </cell>
        </row>
        <row r="451">
          <cell r="A451" t="str">
            <v>RC-L-175</v>
          </cell>
          <cell r="C451">
            <v>24</v>
          </cell>
          <cell r="D451">
            <v>28</v>
          </cell>
        </row>
        <row r="452">
          <cell r="A452" t="str">
            <v>RC-L-200</v>
          </cell>
          <cell r="C452">
            <v>24</v>
          </cell>
          <cell r="D452">
            <v>28</v>
          </cell>
        </row>
        <row r="453">
          <cell r="A453" t="str">
            <v>RC-L-225</v>
          </cell>
          <cell r="C453">
            <v>24</v>
          </cell>
          <cell r="D453">
            <v>28</v>
          </cell>
        </row>
        <row r="454">
          <cell r="A454" t="str">
            <v>RC-L-250</v>
          </cell>
          <cell r="C454">
            <v>24</v>
          </cell>
          <cell r="D454">
            <v>28</v>
          </cell>
        </row>
        <row r="455">
          <cell r="A455" t="str">
            <v>RC-L-300</v>
          </cell>
          <cell r="C455">
            <v>30</v>
          </cell>
          <cell r="D455">
            <v>34</v>
          </cell>
        </row>
        <row r="456">
          <cell r="A456" t="str">
            <v>RC-L-350</v>
          </cell>
          <cell r="C456">
            <v>30</v>
          </cell>
          <cell r="D456">
            <v>34</v>
          </cell>
        </row>
        <row r="457">
          <cell r="A457" t="str">
            <v>RC-L-400</v>
          </cell>
          <cell r="C457">
            <v>30</v>
          </cell>
          <cell r="D457">
            <v>34</v>
          </cell>
        </row>
        <row r="458">
          <cell r="A458" t="str">
            <v>RC-L-450</v>
          </cell>
          <cell r="C458">
            <v>30</v>
          </cell>
          <cell r="D458">
            <v>34</v>
          </cell>
        </row>
        <row r="459">
          <cell r="A459" t="str">
            <v>RC-L-500</v>
          </cell>
          <cell r="C459">
            <v>36</v>
          </cell>
          <cell r="D459">
            <v>40</v>
          </cell>
        </row>
        <row r="460">
          <cell r="A460" t="str">
            <v>RC-L-550</v>
          </cell>
          <cell r="C460">
            <v>36</v>
          </cell>
          <cell r="D460">
            <v>40</v>
          </cell>
        </row>
        <row r="461">
          <cell r="A461" t="str">
            <v>RC-L-600</v>
          </cell>
          <cell r="C461">
            <v>42</v>
          </cell>
          <cell r="D461">
            <v>46</v>
          </cell>
        </row>
        <row r="462">
          <cell r="A462" t="str">
            <v>RC-L-650</v>
          </cell>
          <cell r="C462">
            <v>42</v>
          </cell>
          <cell r="D462">
            <v>46</v>
          </cell>
        </row>
        <row r="463">
          <cell r="A463" t="str">
            <v>RC-L-700</v>
          </cell>
          <cell r="C463">
            <v>48</v>
          </cell>
          <cell r="D463">
            <v>54</v>
          </cell>
        </row>
        <row r="464">
          <cell r="A464" t="str">
            <v>RC-L-750</v>
          </cell>
          <cell r="C464">
            <v>48</v>
          </cell>
          <cell r="D464">
            <v>54</v>
          </cell>
        </row>
        <row r="465">
          <cell r="A465" t="str">
            <v>RA-H-150</v>
          </cell>
          <cell r="C465">
            <v>24</v>
          </cell>
          <cell r="D465">
            <v>28</v>
          </cell>
        </row>
        <row r="466">
          <cell r="A466" t="str">
            <v>RA-H-175</v>
          </cell>
          <cell r="C466">
            <v>24</v>
          </cell>
          <cell r="D466">
            <v>28</v>
          </cell>
        </row>
        <row r="467">
          <cell r="A467" t="str">
            <v>RA-H-200</v>
          </cell>
          <cell r="C467">
            <v>30</v>
          </cell>
          <cell r="D467">
            <v>34</v>
          </cell>
        </row>
        <row r="468">
          <cell r="A468" t="str">
            <v>RA-H-225</v>
          </cell>
          <cell r="C468">
            <v>30</v>
          </cell>
          <cell r="D468">
            <v>34</v>
          </cell>
        </row>
        <row r="469">
          <cell r="A469" t="str">
            <v>RA-H-250</v>
          </cell>
          <cell r="C469">
            <v>30</v>
          </cell>
          <cell r="D469">
            <v>34</v>
          </cell>
        </row>
        <row r="470">
          <cell r="A470" t="str">
            <v>RA-H-300</v>
          </cell>
          <cell r="C470">
            <v>36</v>
          </cell>
          <cell r="D470">
            <v>40</v>
          </cell>
        </row>
        <row r="471">
          <cell r="A471" t="str">
            <v>RA-H-350</v>
          </cell>
          <cell r="C471">
            <v>36</v>
          </cell>
          <cell r="D471">
            <v>40</v>
          </cell>
        </row>
        <row r="472">
          <cell r="A472" t="str">
            <v>RA-H-400</v>
          </cell>
          <cell r="C472">
            <v>36</v>
          </cell>
          <cell r="D472">
            <v>40</v>
          </cell>
        </row>
        <row r="473">
          <cell r="A473" t="str">
            <v>RA-H-450</v>
          </cell>
          <cell r="C473">
            <v>36</v>
          </cell>
          <cell r="D473">
            <v>40</v>
          </cell>
        </row>
        <row r="474">
          <cell r="A474" t="str">
            <v>RA-H-500</v>
          </cell>
          <cell r="C474">
            <v>36</v>
          </cell>
          <cell r="D474">
            <v>40</v>
          </cell>
        </row>
        <row r="475">
          <cell r="A475" t="str">
            <v>RA-H-550</v>
          </cell>
          <cell r="C475">
            <v>36</v>
          </cell>
          <cell r="D475">
            <v>40</v>
          </cell>
        </row>
        <row r="476">
          <cell r="A476" t="str">
            <v>RA-H-600</v>
          </cell>
          <cell r="C476">
            <v>42</v>
          </cell>
          <cell r="D476">
            <v>46</v>
          </cell>
        </row>
        <row r="477">
          <cell r="A477" t="str">
            <v>RA-H-650</v>
          </cell>
          <cell r="C477">
            <v>42</v>
          </cell>
          <cell r="D477">
            <v>46</v>
          </cell>
        </row>
        <row r="478">
          <cell r="A478" t="str">
            <v>RA-H-700</v>
          </cell>
          <cell r="C478">
            <v>48</v>
          </cell>
          <cell r="D478">
            <v>54</v>
          </cell>
        </row>
        <row r="479">
          <cell r="A479" t="str">
            <v>RA-H-750</v>
          </cell>
          <cell r="C479">
            <v>48</v>
          </cell>
          <cell r="D479">
            <v>54</v>
          </cell>
        </row>
        <row r="480">
          <cell r="A480" t="str">
            <v>RB-H-150</v>
          </cell>
          <cell r="C480">
            <v>24</v>
          </cell>
          <cell r="D480">
            <v>28</v>
          </cell>
        </row>
        <row r="481">
          <cell r="A481" t="str">
            <v>RB-H-175</v>
          </cell>
          <cell r="C481">
            <v>24</v>
          </cell>
          <cell r="D481">
            <v>28</v>
          </cell>
        </row>
        <row r="482">
          <cell r="A482" t="str">
            <v>RB-H-200</v>
          </cell>
          <cell r="C482">
            <v>30</v>
          </cell>
          <cell r="D482">
            <v>34</v>
          </cell>
        </row>
        <row r="483">
          <cell r="A483" t="str">
            <v>RB-H-225</v>
          </cell>
          <cell r="C483">
            <v>30</v>
          </cell>
          <cell r="D483">
            <v>34</v>
          </cell>
        </row>
        <row r="484">
          <cell r="A484" t="str">
            <v>RB-H-250</v>
          </cell>
          <cell r="C484">
            <v>30</v>
          </cell>
          <cell r="D484">
            <v>34</v>
          </cell>
        </row>
        <row r="485">
          <cell r="A485" t="str">
            <v>RB-H-300</v>
          </cell>
          <cell r="C485">
            <v>36</v>
          </cell>
          <cell r="D485">
            <v>40</v>
          </cell>
        </row>
        <row r="486">
          <cell r="A486" t="str">
            <v>RB-H-350</v>
          </cell>
          <cell r="C486">
            <v>36</v>
          </cell>
          <cell r="D486">
            <v>40</v>
          </cell>
        </row>
        <row r="487">
          <cell r="A487" t="str">
            <v>RB-H-400</v>
          </cell>
          <cell r="C487">
            <v>36</v>
          </cell>
          <cell r="D487">
            <v>40</v>
          </cell>
        </row>
        <row r="488">
          <cell r="A488" t="str">
            <v>RB-H-450</v>
          </cell>
          <cell r="C488">
            <v>36</v>
          </cell>
          <cell r="D488">
            <v>40</v>
          </cell>
        </row>
        <row r="489">
          <cell r="A489" t="str">
            <v>RB-H-500</v>
          </cell>
          <cell r="C489">
            <v>36</v>
          </cell>
          <cell r="D489">
            <v>40</v>
          </cell>
        </row>
        <row r="490">
          <cell r="A490" t="str">
            <v>RB-H-550</v>
          </cell>
          <cell r="C490">
            <v>36</v>
          </cell>
          <cell r="D490">
            <v>40</v>
          </cell>
        </row>
        <row r="491">
          <cell r="A491" t="str">
            <v>RB-H-600</v>
          </cell>
          <cell r="C491">
            <v>42</v>
          </cell>
          <cell r="D491">
            <v>46</v>
          </cell>
        </row>
        <row r="492">
          <cell r="A492" t="str">
            <v>RB-H-650</v>
          </cell>
          <cell r="C492">
            <v>42</v>
          </cell>
          <cell r="D492">
            <v>46</v>
          </cell>
        </row>
        <row r="493">
          <cell r="A493" t="str">
            <v>RB-H-700</v>
          </cell>
          <cell r="C493">
            <v>48</v>
          </cell>
          <cell r="D493">
            <v>54</v>
          </cell>
        </row>
        <row r="494">
          <cell r="A494" t="str">
            <v>RB-H-750</v>
          </cell>
          <cell r="C494">
            <v>48</v>
          </cell>
          <cell r="D494">
            <v>54</v>
          </cell>
        </row>
        <row r="495">
          <cell r="A495" t="str">
            <v>RC-H-150</v>
          </cell>
          <cell r="C495">
            <v>24</v>
          </cell>
          <cell r="D495">
            <v>28</v>
          </cell>
        </row>
        <row r="496">
          <cell r="A496" t="str">
            <v>RC-H-175</v>
          </cell>
          <cell r="C496">
            <v>24</v>
          </cell>
          <cell r="D496">
            <v>28</v>
          </cell>
        </row>
        <row r="497">
          <cell r="A497" t="str">
            <v>RC-H-200</v>
          </cell>
          <cell r="C497">
            <v>30</v>
          </cell>
          <cell r="D497">
            <v>34</v>
          </cell>
        </row>
        <row r="498">
          <cell r="A498" t="str">
            <v>RC-H-225</v>
          </cell>
          <cell r="C498">
            <v>30</v>
          </cell>
          <cell r="D498">
            <v>34</v>
          </cell>
        </row>
        <row r="499">
          <cell r="A499" t="str">
            <v>RC-H-250</v>
          </cell>
          <cell r="C499">
            <v>30</v>
          </cell>
          <cell r="D499">
            <v>34</v>
          </cell>
        </row>
        <row r="500">
          <cell r="A500" t="str">
            <v>RC-H-300</v>
          </cell>
          <cell r="C500">
            <v>36</v>
          </cell>
          <cell r="D500">
            <v>40</v>
          </cell>
        </row>
        <row r="501">
          <cell r="A501" t="str">
            <v>RC-H-350</v>
          </cell>
          <cell r="C501">
            <v>36</v>
          </cell>
          <cell r="D501">
            <v>40</v>
          </cell>
        </row>
        <row r="502">
          <cell r="A502" t="str">
            <v>RC-H-400</v>
          </cell>
          <cell r="C502">
            <v>36</v>
          </cell>
          <cell r="D502">
            <v>40</v>
          </cell>
        </row>
        <row r="503">
          <cell r="A503" t="str">
            <v>RC-H-450</v>
          </cell>
          <cell r="C503">
            <v>36</v>
          </cell>
          <cell r="D503">
            <v>40</v>
          </cell>
        </row>
        <row r="504">
          <cell r="A504" t="str">
            <v>RC-H-500</v>
          </cell>
          <cell r="C504">
            <v>36</v>
          </cell>
          <cell r="D504">
            <v>40</v>
          </cell>
        </row>
        <row r="505">
          <cell r="A505" t="str">
            <v>RC-H-550</v>
          </cell>
          <cell r="C505">
            <v>36</v>
          </cell>
          <cell r="D505">
            <v>40</v>
          </cell>
        </row>
        <row r="506">
          <cell r="A506" t="str">
            <v>RC-H-600</v>
          </cell>
          <cell r="C506">
            <v>42</v>
          </cell>
          <cell r="D506">
            <v>46</v>
          </cell>
        </row>
        <row r="507">
          <cell r="A507" t="str">
            <v>RC-H-650</v>
          </cell>
          <cell r="C507">
            <v>42</v>
          </cell>
          <cell r="D507">
            <v>46</v>
          </cell>
        </row>
        <row r="508">
          <cell r="A508" t="str">
            <v>RC-H-700</v>
          </cell>
          <cell r="C508">
            <v>48</v>
          </cell>
          <cell r="D508">
            <v>54</v>
          </cell>
        </row>
        <row r="509">
          <cell r="A509" t="str">
            <v>RC-H-750</v>
          </cell>
          <cell r="C509">
            <v>48</v>
          </cell>
          <cell r="D509">
            <v>54</v>
          </cell>
        </row>
        <row r="510">
          <cell r="A510" t="str">
            <v>RHC-080</v>
          </cell>
        </row>
        <row r="511">
          <cell r="A511" t="str">
            <v>RHC-090</v>
          </cell>
        </row>
        <row r="512">
          <cell r="A512" t="str">
            <v>RHC-100</v>
          </cell>
        </row>
        <row r="513">
          <cell r="A513" t="str">
            <v>RHC-125</v>
          </cell>
        </row>
        <row r="514">
          <cell r="A514" t="str">
            <v>RHC-150</v>
          </cell>
        </row>
        <row r="515">
          <cell r="A515" t="str">
            <v>RHC-175</v>
          </cell>
        </row>
        <row r="516">
          <cell r="A516" t="str">
            <v>RHC-200</v>
          </cell>
        </row>
        <row r="517">
          <cell r="A517" t="str">
            <v>RHC-225</v>
          </cell>
        </row>
        <row r="518">
          <cell r="A518" t="str">
            <v>RHC-250</v>
          </cell>
        </row>
        <row r="519">
          <cell r="A519" t="str">
            <v>RHC-300</v>
          </cell>
        </row>
        <row r="520">
          <cell r="A520" t="str">
            <v>RHC-350</v>
          </cell>
        </row>
        <row r="521">
          <cell r="A521" t="str">
            <v>RHC-400</v>
          </cell>
        </row>
        <row r="522">
          <cell r="A522" t="str">
            <v>RHC-450</v>
          </cell>
        </row>
        <row r="523">
          <cell r="A523" t="str">
            <v>RHC-500</v>
          </cell>
        </row>
        <row r="524">
          <cell r="A524" t="str">
            <v>RHC-550</v>
          </cell>
        </row>
        <row r="525">
          <cell r="A525" t="str">
            <v>RHC-600</v>
          </cell>
        </row>
        <row r="526">
          <cell r="A526" t="str">
            <v>RHA-080</v>
          </cell>
        </row>
        <row r="527">
          <cell r="A527" t="str">
            <v>RHA-090</v>
          </cell>
        </row>
        <row r="528">
          <cell r="A528" t="str">
            <v>RHA-100</v>
          </cell>
        </row>
        <row r="529">
          <cell r="A529" t="str">
            <v>RHA-125</v>
          </cell>
        </row>
        <row r="530">
          <cell r="A530" t="str">
            <v>RHA-150</v>
          </cell>
        </row>
        <row r="531">
          <cell r="A531" t="str">
            <v>RHA-175</v>
          </cell>
        </row>
        <row r="532">
          <cell r="A532" t="str">
            <v>RHA-200</v>
          </cell>
        </row>
        <row r="533">
          <cell r="A533" t="str">
            <v>RHA-225</v>
          </cell>
        </row>
        <row r="534">
          <cell r="A534" t="str">
            <v>RHA-250</v>
          </cell>
        </row>
        <row r="535">
          <cell r="A535" t="str">
            <v>RHA-300</v>
          </cell>
        </row>
        <row r="536">
          <cell r="A536" t="str">
            <v>RHA-350</v>
          </cell>
        </row>
        <row r="537">
          <cell r="A537" t="str">
            <v>RHA-400</v>
          </cell>
        </row>
        <row r="538">
          <cell r="A538" t="str">
            <v>RHA-450</v>
          </cell>
        </row>
        <row r="539">
          <cell r="A539" t="str">
            <v>RHA-500</v>
          </cell>
        </row>
        <row r="540">
          <cell r="A540" t="str">
            <v>RHA-550</v>
          </cell>
        </row>
        <row r="541">
          <cell r="A541" t="str">
            <v>RHA-600</v>
          </cell>
        </row>
        <row r="542">
          <cell r="A542" t="str">
            <v>EHS-080</v>
          </cell>
          <cell r="B542">
            <v>175</v>
          </cell>
        </row>
        <row r="543">
          <cell r="A543" t="str">
            <v>EHS-090</v>
          </cell>
          <cell r="B543">
            <v>200</v>
          </cell>
        </row>
        <row r="544">
          <cell r="A544" t="str">
            <v>EHS-100</v>
          </cell>
          <cell r="B544">
            <v>200</v>
          </cell>
        </row>
        <row r="545">
          <cell r="A545" t="str">
            <v>EHS-125</v>
          </cell>
          <cell r="B545">
            <v>200</v>
          </cell>
        </row>
        <row r="546">
          <cell r="A546" t="str">
            <v>EHS-150</v>
          </cell>
          <cell r="B546">
            <v>250</v>
          </cell>
        </row>
        <row r="547">
          <cell r="A547" t="str">
            <v>EHS-175</v>
          </cell>
          <cell r="B547">
            <v>250</v>
          </cell>
        </row>
        <row r="548">
          <cell r="A548" t="str">
            <v>EHS-200</v>
          </cell>
          <cell r="B548">
            <v>250</v>
          </cell>
        </row>
        <row r="549">
          <cell r="A549" t="str">
            <v>EHS-225</v>
          </cell>
          <cell r="B549">
            <v>250</v>
          </cell>
        </row>
        <row r="550">
          <cell r="A550" t="str">
            <v>EHS-250</v>
          </cell>
          <cell r="B550">
            <v>300</v>
          </cell>
          <cell r="D550">
            <v>47</v>
          </cell>
        </row>
        <row r="551">
          <cell r="A551" t="str">
            <v>EHS-300</v>
          </cell>
          <cell r="B551">
            <v>300</v>
          </cell>
          <cell r="D551">
            <v>47</v>
          </cell>
        </row>
        <row r="552">
          <cell r="A552" t="str">
            <v>EHS-350</v>
          </cell>
          <cell r="B552">
            <v>300</v>
          </cell>
          <cell r="D552">
            <v>47</v>
          </cell>
        </row>
        <row r="553">
          <cell r="A553" t="str">
            <v>EHS-400</v>
          </cell>
          <cell r="B553">
            <v>300</v>
          </cell>
          <cell r="D553">
            <v>54</v>
          </cell>
        </row>
        <row r="554">
          <cell r="A554" t="str">
            <v>EHS-450</v>
          </cell>
          <cell r="B554">
            <v>300</v>
          </cell>
          <cell r="D554">
            <v>54</v>
          </cell>
        </row>
        <row r="555">
          <cell r="A555" t="str">
            <v>EHS-500</v>
          </cell>
          <cell r="B555">
            <v>300</v>
          </cell>
          <cell r="D555">
            <v>54</v>
          </cell>
        </row>
        <row r="556">
          <cell r="A556" t="str">
            <v>EHS-550</v>
          </cell>
          <cell r="B556">
            <v>300</v>
          </cell>
          <cell r="D556">
            <v>62</v>
          </cell>
        </row>
        <row r="557">
          <cell r="A557" t="str">
            <v>EHS-600</v>
          </cell>
          <cell r="B557">
            <v>300</v>
          </cell>
          <cell r="D557">
            <v>62</v>
          </cell>
        </row>
        <row r="558">
          <cell r="A558" t="str">
            <v>EHC-750</v>
          </cell>
          <cell r="B558">
            <v>650</v>
          </cell>
        </row>
        <row r="559">
          <cell r="A559" t="str">
            <v>RHC-1500</v>
          </cell>
        </row>
      </sheetData>
      <sheetData sheetId="8" refreshError="1">
        <row r="3">
          <cell r="A3">
            <v>0.75</v>
          </cell>
        </row>
        <row r="4">
          <cell r="A4">
            <v>1</v>
          </cell>
        </row>
        <row r="5">
          <cell r="A5">
            <v>1.25</v>
          </cell>
        </row>
        <row r="6">
          <cell r="A6">
            <v>1.5</v>
          </cell>
        </row>
        <row r="7">
          <cell r="A7">
            <v>2</v>
          </cell>
        </row>
        <row r="8">
          <cell r="A8">
            <v>2.5</v>
          </cell>
        </row>
        <row r="9">
          <cell r="A9">
            <v>3</v>
          </cell>
        </row>
        <row r="10">
          <cell r="A10">
            <v>3.5</v>
          </cell>
        </row>
        <row r="11">
          <cell r="A11">
            <v>4</v>
          </cell>
        </row>
        <row r="12">
          <cell r="A12">
            <v>5</v>
          </cell>
        </row>
        <row r="13">
          <cell r="A13">
            <v>6</v>
          </cell>
        </row>
        <row r="14">
          <cell r="A14">
            <v>7</v>
          </cell>
        </row>
        <row r="15">
          <cell r="A15">
            <v>8</v>
          </cell>
        </row>
        <row r="16">
          <cell r="A16">
            <v>9</v>
          </cell>
        </row>
        <row r="17">
          <cell r="A17">
            <v>10</v>
          </cell>
        </row>
        <row r="18">
          <cell r="A18">
            <v>12</v>
          </cell>
        </row>
        <row r="19">
          <cell r="A19">
            <v>14</v>
          </cell>
        </row>
        <row r="20">
          <cell r="A20">
            <v>16</v>
          </cell>
        </row>
        <row r="21">
          <cell r="A21">
            <v>18</v>
          </cell>
        </row>
        <row r="22">
          <cell r="A22">
            <v>20</v>
          </cell>
        </row>
        <row r="23">
          <cell r="A23">
            <v>22</v>
          </cell>
        </row>
        <row r="24">
          <cell r="A24">
            <v>24</v>
          </cell>
        </row>
        <row r="25">
          <cell r="A25">
            <v>26</v>
          </cell>
        </row>
        <row r="26">
          <cell r="A26">
            <v>28</v>
          </cell>
        </row>
        <row r="27">
          <cell r="A27">
            <v>30</v>
          </cell>
        </row>
        <row r="28">
          <cell r="A28">
            <v>32</v>
          </cell>
        </row>
        <row r="29">
          <cell r="A29">
            <v>34</v>
          </cell>
        </row>
        <row r="30">
          <cell r="A30">
            <v>36</v>
          </cell>
        </row>
        <row r="31">
          <cell r="A31">
            <v>40</v>
          </cell>
        </row>
        <row r="32">
          <cell r="A32">
            <v>44</v>
          </cell>
        </row>
        <row r="33">
          <cell r="A33">
            <v>48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Dialog1"/>
      <sheetName val="Dialog2"/>
      <sheetName val="BQ-MD"/>
      <sheetName val="RFP-002(Eval)"/>
      <sheetName val="003Summary"/>
      <sheetName val="003-PVT"/>
      <sheetName val="RFP003A"/>
      <sheetName val="RFP003B"/>
      <sheetName val="RFP003C"/>
      <sheetName val="RFP003D"/>
      <sheetName val="RFP003E"/>
      <sheetName val="RFP003F"/>
      <sheetName val="S N"/>
      <sheetName val="Rev History"/>
      <sheetName val="03sumy_a"/>
      <sheetName val="Chart"/>
      <sheetName val="csdim"/>
      <sheetName val="cdsload"/>
      <sheetName val="chsload"/>
      <sheetName val="CLAMP"/>
      <sheetName val="cvsload"/>
      <sheetName val="pipe"/>
      <sheetName val="DB@Acess"/>
      <sheetName val="Civil"/>
      <sheetName val="EQUIPMENT"/>
      <sheetName val="견적"/>
      <sheetName val="EQUIP"/>
      <sheetName val="cement"/>
      <sheetName val="LinerWt"/>
      <sheetName val="견"/>
      <sheetName val="eq_data"/>
      <sheetName val="rate"/>
      <sheetName val="일보"/>
      <sheetName val="Graph (LGEN)"/>
      <sheetName val="out_prog"/>
      <sheetName val="선적schedule (2)"/>
    </sheetNames>
    <definedNames>
      <definedName name="Check_B"/>
      <definedName name="PRINT_OUT_RFP002"/>
      <definedName name="PRINT_OUT_SCcost_P1"/>
      <definedName name="PRINT_OUT_SCcost_P2"/>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ow r="5">
          <cell r="B5" t="str">
            <v>A) EQUIPMENT INSTALLATION</v>
          </cell>
          <cell r="C5" t="str">
            <v xml:space="preserve"> A) EQUIPMENT INSTALLATION</v>
          </cell>
        </row>
        <row r="6">
          <cell r="B6" t="str">
            <v>S/N</v>
          </cell>
        </row>
        <row r="7">
          <cell r="B7">
            <v>1</v>
          </cell>
          <cell r="C7" t="str">
            <v>4110</v>
          </cell>
          <cell r="D7" t="str">
            <v>01/02</v>
          </cell>
          <cell r="F7" t="str">
            <v>Cracking Heater/Reformer</v>
          </cell>
          <cell r="I7" t="str">
            <v>TON</v>
          </cell>
        </row>
        <row r="8">
          <cell r="B8">
            <v>2</v>
          </cell>
          <cell r="C8" t="str">
            <v>4110</v>
          </cell>
          <cell r="D8" t="str">
            <v>03</v>
          </cell>
          <cell r="F8" t="str">
            <v>Box &amp; Vert, Cylindrical Fired Heater</v>
          </cell>
          <cell r="I8" t="str">
            <v>TON</v>
          </cell>
        </row>
        <row r="9">
          <cell r="B9">
            <v>3</v>
          </cell>
          <cell r="C9" t="str">
            <v>4130/40</v>
          </cell>
          <cell r="F9" t="str">
            <v>Boiler</v>
          </cell>
          <cell r="I9" t="str">
            <v>TON</v>
          </cell>
        </row>
        <row r="10">
          <cell r="B10">
            <v>4</v>
          </cell>
          <cell r="C10" t="str">
            <v>4150</v>
          </cell>
          <cell r="F10" t="str">
            <v>Stack and Flare Stack</v>
          </cell>
          <cell r="I10" t="str">
            <v>TON</v>
          </cell>
        </row>
        <row r="11">
          <cell r="B11">
            <v>5</v>
          </cell>
          <cell r="C11" t="str">
            <v>4210</v>
          </cell>
          <cell r="D11" t="str">
            <v>01</v>
          </cell>
          <cell r="F11" t="str">
            <v>Field Fabricated Tank</v>
          </cell>
          <cell r="I11" t="str">
            <v>TON</v>
          </cell>
        </row>
        <row r="12">
          <cell r="B12">
            <v>6</v>
          </cell>
          <cell r="C12" t="str">
            <v>4220</v>
          </cell>
          <cell r="D12" t="str">
            <v>01</v>
          </cell>
          <cell r="F12" t="str">
            <v>Tower and Reactor</v>
          </cell>
          <cell r="I12" t="str">
            <v>TON</v>
          </cell>
        </row>
        <row r="13">
          <cell r="B13">
            <v>7</v>
          </cell>
          <cell r="C13" t="str">
            <v>4220</v>
          </cell>
          <cell r="D13" t="str">
            <v>02</v>
          </cell>
          <cell r="F13" t="str">
            <v>Drum and Vessel</v>
          </cell>
          <cell r="I13" t="str">
            <v>TON</v>
          </cell>
        </row>
        <row r="14">
          <cell r="B14">
            <v>7.5</v>
          </cell>
          <cell r="F14" t="str">
            <v>Tower,Reactor,Drum,Vessel&lt;50ton</v>
          </cell>
          <cell r="I14" t="str">
            <v>TON</v>
          </cell>
        </row>
        <row r="15">
          <cell r="B15">
            <v>8</v>
          </cell>
          <cell r="C15" t="str">
            <v>4000/230/8510</v>
          </cell>
          <cell r="F15" t="str">
            <v>Pla/Ladder/Tray/Pack/Inter/Cata/Chem</v>
          </cell>
          <cell r="I15" t="str">
            <v>-</v>
          </cell>
        </row>
        <row r="16">
          <cell r="B16">
            <v>9</v>
          </cell>
          <cell r="C16" t="str">
            <v>4310/20/30</v>
          </cell>
          <cell r="F16" t="str">
            <v>Ht.Exchanger/Air Cooler/Cl.Tower</v>
          </cell>
          <cell r="I16" t="str">
            <v>TON</v>
          </cell>
        </row>
        <row r="17">
          <cell r="B17">
            <v>10</v>
          </cell>
          <cell r="C17" t="str">
            <v>4410-4450</v>
          </cell>
          <cell r="F17" t="str">
            <v>Rotating Machine</v>
          </cell>
          <cell r="I17" t="str">
            <v>TON</v>
          </cell>
        </row>
        <row r="18">
          <cell r="B18">
            <v>99</v>
          </cell>
          <cell r="C18" t="str">
            <v>-</v>
          </cell>
          <cell r="F18" t="str">
            <v>Others</v>
          </cell>
          <cell r="I18" t="str">
            <v>-</v>
          </cell>
        </row>
        <row r="19">
          <cell r="B19">
            <v>100</v>
          </cell>
          <cell r="F19" t="str">
            <v>1.DIRECT COST</v>
          </cell>
          <cell r="I19" t="str">
            <v>TON</v>
          </cell>
        </row>
        <row r="20">
          <cell r="B20">
            <v>200</v>
          </cell>
          <cell r="F20" t="str">
            <v xml:space="preserve">2.INDIRECT COST </v>
          </cell>
          <cell r="I20" t="str">
            <v>%</v>
          </cell>
        </row>
        <row r="21">
          <cell r="B21">
            <v>300</v>
          </cell>
          <cell r="F21" t="str">
            <v>3.OVERHEAD &amp; PROFIT</v>
          </cell>
          <cell r="I21" t="str">
            <v>%</v>
          </cell>
        </row>
        <row r="22">
          <cell r="B22">
            <v>400</v>
          </cell>
          <cell r="F22" t="str">
            <v>1+2+3.GRAND TOTAL</v>
          </cell>
          <cell r="I22" t="str">
            <v>TON</v>
          </cell>
        </row>
        <row r="43">
          <cell r="B43" t="str">
            <v>C) ELECTRICAL</v>
          </cell>
          <cell r="C43" t="str">
            <v>C) ELECTRICAL</v>
          </cell>
        </row>
        <row r="44">
          <cell r="B44" t="str">
            <v>S/N</v>
          </cell>
        </row>
        <row r="45">
          <cell r="B45">
            <v>1</v>
          </cell>
          <cell r="C45" t="str">
            <v>6010</v>
          </cell>
          <cell r="D45" t="str">
            <v>01</v>
          </cell>
          <cell r="F45" t="str">
            <v>Support</v>
          </cell>
          <cell r="I45" t="str">
            <v>TON</v>
          </cell>
        </row>
        <row r="46">
          <cell r="B46">
            <v>2</v>
          </cell>
          <cell r="C46" t="str">
            <v>6100/6200</v>
          </cell>
          <cell r="F46" t="str">
            <v>Power/S,Sub/S &amp; Local Equip</v>
          </cell>
          <cell r="I46" t="str">
            <v>SET</v>
          </cell>
        </row>
        <row r="47">
          <cell r="B47">
            <v>3</v>
          </cell>
          <cell r="C47" t="str">
            <v>6320</v>
          </cell>
          <cell r="D47" t="str">
            <v>01</v>
          </cell>
          <cell r="F47" t="str">
            <v>Lighting Fixture</v>
          </cell>
          <cell r="I47" t="str">
            <v>SET</v>
          </cell>
        </row>
        <row r="48">
          <cell r="B48">
            <v>4</v>
          </cell>
          <cell r="C48" t="str">
            <v>6300</v>
          </cell>
          <cell r="F48" t="str">
            <v>Other Lighting Facilities</v>
          </cell>
          <cell r="I48" t="str">
            <v>SET</v>
          </cell>
        </row>
        <row r="49">
          <cell r="B49">
            <v>5</v>
          </cell>
          <cell r="C49" t="str">
            <v>6400</v>
          </cell>
          <cell r="F49" t="str">
            <v>Communication Facilities</v>
          </cell>
          <cell r="I49" t="str">
            <v>SET</v>
          </cell>
        </row>
        <row r="50">
          <cell r="B50">
            <v>6</v>
          </cell>
          <cell r="C50" t="str">
            <v>6500</v>
          </cell>
          <cell r="D50" t="str">
            <v>01</v>
          </cell>
          <cell r="F50" t="str">
            <v>HT  Power  Cable</v>
          </cell>
          <cell r="I50" t="str">
            <v>M(cable)</v>
          </cell>
        </row>
        <row r="51">
          <cell r="B51">
            <v>7</v>
          </cell>
          <cell r="C51" t="str">
            <v>6500</v>
          </cell>
          <cell r="D51" t="str">
            <v>01</v>
          </cell>
          <cell r="F51" t="str">
            <v>LT  Power  Cable</v>
          </cell>
          <cell r="I51" t="str">
            <v>M(cable)</v>
          </cell>
        </row>
        <row r="52">
          <cell r="B52">
            <v>8</v>
          </cell>
          <cell r="C52" t="str">
            <v>6530/40/50</v>
          </cell>
          <cell r="F52" t="str">
            <v>Other Control Cable/Wires</v>
          </cell>
          <cell r="I52" t="str">
            <v>M</v>
          </cell>
        </row>
        <row r="53">
          <cell r="B53">
            <v>9</v>
          </cell>
          <cell r="C53" t="str">
            <v>6600</v>
          </cell>
          <cell r="D53" t="str">
            <v>01</v>
          </cell>
          <cell r="F53" t="str">
            <v>Cable Ways</v>
          </cell>
          <cell r="I53" t="str">
            <v>M</v>
          </cell>
        </row>
        <row r="54">
          <cell r="B54">
            <v>10</v>
          </cell>
          <cell r="C54" t="str">
            <v>6610-40</v>
          </cell>
          <cell r="D54" t="str">
            <v>01</v>
          </cell>
          <cell r="F54" t="str">
            <v>Conduit Piping</v>
          </cell>
          <cell r="I54" t="str">
            <v>M</v>
          </cell>
        </row>
        <row r="55">
          <cell r="B55">
            <v>99</v>
          </cell>
          <cell r="C55" t="str">
            <v>-</v>
          </cell>
          <cell r="F55" t="str">
            <v>Others</v>
          </cell>
          <cell r="I55" t="str">
            <v>-</v>
          </cell>
        </row>
        <row r="56">
          <cell r="B56">
            <v>100</v>
          </cell>
          <cell r="F56" t="str">
            <v>1.DIRECT COST</v>
          </cell>
          <cell r="I56" t="str">
            <v>M(cable)</v>
          </cell>
        </row>
        <row r="57">
          <cell r="B57">
            <v>200</v>
          </cell>
          <cell r="F57" t="str">
            <v xml:space="preserve">2.INDIRECT COST </v>
          </cell>
          <cell r="I57" t="str">
            <v>%</v>
          </cell>
        </row>
        <row r="58">
          <cell r="B58">
            <v>300</v>
          </cell>
          <cell r="F58" t="str">
            <v>3.OVERHEAD &amp; PROFIT</v>
          </cell>
          <cell r="I58" t="str">
            <v>%</v>
          </cell>
        </row>
        <row r="59">
          <cell r="B59">
            <v>400</v>
          </cell>
          <cell r="F59" t="str">
            <v>1+2+3.GRAND TOTAL</v>
          </cell>
          <cell r="I59" t="str">
            <v>M(cable)</v>
          </cell>
        </row>
        <row r="61">
          <cell r="B61" t="str">
            <v>D) INSTRUMENT</v>
          </cell>
          <cell r="C61" t="str">
            <v>D) INSTRUMENT</v>
          </cell>
        </row>
        <row r="62">
          <cell r="B62" t="str">
            <v>S/N</v>
          </cell>
        </row>
        <row r="63">
          <cell r="B63">
            <v>1</v>
          </cell>
          <cell r="C63" t="str">
            <v>7000</v>
          </cell>
          <cell r="D63" t="str">
            <v>01</v>
          </cell>
          <cell r="F63" t="str">
            <v>Support Fabrication/Installation</v>
          </cell>
          <cell r="I63" t="str">
            <v>TON</v>
          </cell>
        </row>
        <row r="64">
          <cell r="B64">
            <v>2</v>
          </cell>
          <cell r="C64" t="str">
            <v>7100</v>
          </cell>
          <cell r="F64" t="str">
            <v>Control Room</v>
          </cell>
          <cell r="I64" t="str">
            <v>SET</v>
          </cell>
        </row>
        <row r="65">
          <cell r="B65">
            <v>3</v>
          </cell>
          <cell r="C65" t="str">
            <v>7200</v>
          </cell>
          <cell r="F65" t="str">
            <v>Local Instrument &amp; Final Control Element</v>
          </cell>
          <cell r="I65" t="str">
            <v>SET</v>
          </cell>
        </row>
        <row r="66">
          <cell r="B66">
            <v>4</v>
          </cell>
          <cell r="C66" t="str">
            <v>7230</v>
          </cell>
          <cell r="D66" t="str">
            <v>01</v>
          </cell>
          <cell r="F66" t="str">
            <v>Line Mounted Instrument</v>
          </cell>
          <cell r="I66" t="str">
            <v>SET</v>
          </cell>
        </row>
        <row r="67">
          <cell r="B67">
            <v>5</v>
          </cell>
          <cell r="C67" t="str">
            <v>7310</v>
          </cell>
          <cell r="D67" t="str">
            <v>01</v>
          </cell>
          <cell r="F67" t="str">
            <v>Conduit Piping</v>
          </cell>
          <cell r="I67" t="str">
            <v>M</v>
          </cell>
        </row>
        <row r="68">
          <cell r="B68">
            <v>6</v>
          </cell>
          <cell r="C68" t="str">
            <v>7320</v>
          </cell>
          <cell r="D68" t="str">
            <v>01/02/03</v>
          </cell>
          <cell r="F68" t="str">
            <v>Cable Way</v>
          </cell>
          <cell r="I68" t="str">
            <v>M</v>
          </cell>
        </row>
        <row r="69">
          <cell r="B69">
            <v>7</v>
          </cell>
          <cell r="C69" t="str">
            <v>7410</v>
          </cell>
          <cell r="F69" t="str">
            <v>Main Cable and Wires</v>
          </cell>
          <cell r="I69" t="str">
            <v>M(cable)</v>
          </cell>
        </row>
        <row r="70">
          <cell r="B70">
            <v>8</v>
          </cell>
          <cell r="C70" t="str">
            <v>7420</v>
          </cell>
          <cell r="F70" t="str">
            <v>Local Cables, Wires and Signal Tubes</v>
          </cell>
          <cell r="I70" t="str">
            <v>M(cable)</v>
          </cell>
        </row>
        <row r="71">
          <cell r="B71">
            <v>9</v>
          </cell>
          <cell r="C71" t="str">
            <v>7500</v>
          </cell>
          <cell r="F71" t="str">
            <v>Instrument Piping</v>
          </cell>
          <cell r="I71" t="str">
            <v>M</v>
          </cell>
        </row>
        <row r="72">
          <cell r="B72">
            <v>99</v>
          </cell>
          <cell r="C72" t="str">
            <v>-</v>
          </cell>
          <cell r="F72" t="str">
            <v>Others</v>
          </cell>
          <cell r="I72" t="str">
            <v>-</v>
          </cell>
        </row>
        <row r="73">
          <cell r="B73">
            <v>100</v>
          </cell>
          <cell r="F73" t="str">
            <v>1.DIRECT COST</v>
          </cell>
          <cell r="I73" t="str">
            <v>M(cable)</v>
          </cell>
        </row>
        <row r="74">
          <cell r="B74">
            <v>200</v>
          </cell>
          <cell r="F74" t="str">
            <v xml:space="preserve">2.INDIRECT COST </v>
          </cell>
          <cell r="I74" t="str">
            <v>%</v>
          </cell>
        </row>
        <row r="75">
          <cell r="B75">
            <v>300</v>
          </cell>
          <cell r="F75" t="str">
            <v>3.OVERHEAD &amp; PROFIT</v>
          </cell>
          <cell r="I75" t="str">
            <v>%</v>
          </cell>
        </row>
        <row r="76">
          <cell r="B76">
            <v>400</v>
          </cell>
          <cell r="F76" t="str">
            <v>1+2+3.GRAND TOTAL</v>
          </cell>
          <cell r="I76" t="str">
            <v>M(cable)</v>
          </cell>
        </row>
        <row r="77">
          <cell r="B77">
            <v>410</v>
          </cell>
          <cell r="I77" t="str">
            <v>Loop</v>
          </cell>
        </row>
        <row r="79">
          <cell r="B79" t="str">
            <v>E) INSULATION</v>
          </cell>
          <cell r="C79" t="str">
            <v>E) INSULATION</v>
          </cell>
        </row>
        <row r="80">
          <cell r="B80" t="str">
            <v>S/N</v>
          </cell>
        </row>
        <row r="81">
          <cell r="B81">
            <v>1</v>
          </cell>
          <cell r="C81" t="str">
            <v>8310</v>
          </cell>
          <cell r="D81" t="str">
            <v>01</v>
          </cell>
          <cell r="F81" t="str">
            <v>Machinery &amp; Equipment(HOT)</v>
          </cell>
          <cell r="I81" t="str">
            <v>M2</v>
          </cell>
        </row>
        <row r="82">
          <cell r="B82">
            <v>2</v>
          </cell>
          <cell r="C82" t="str">
            <v>8310</v>
          </cell>
          <cell r="D82" t="str">
            <v>02</v>
          </cell>
          <cell r="F82" t="str">
            <v>Machinery &amp; Equipment(COLD)</v>
          </cell>
          <cell r="I82" t="str">
            <v>M2</v>
          </cell>
        </row>
        <row r="83">
          <cell r="B83">
            <v>3</v>
          </cell>
          <cell r="C83" t="str">
            <v>8320</v>
          </cell>
          <cell r="D83" t="str">
            <v>01</v>
          </cell>
          <cell r="F83" t="str">
            <v>Pipe (HOT,RockWool Wired Blanket)</v>
          </cell>
          <cell r="I83" t="str">
            <v>M2</v>
          </cell>
        </row>
        <row r="84">
          <cell r="B84">
            <v>4</v>
          </cell>
          <cell r="C84" t="str">
            <v>8320</v>
          </cell>
          <cell r="D84" t="str">
            <v>01</v>
          </cell>
          <cell r="F84" t="str">
            <v>Pipe(HOT,Calcium Silicate)</v>
          </cell>
          <cell r="I84" t="str">
            <v>M2</v>
          </cell>
        </row>
        <row r="85">
          <cell r="B85">
            <v>5</v>
          </cell>
          <cell r="C85" t="str">
            <v>8320</v>
          </cell>
          <cell r="D85" t="str">
            <v>02</v>
          </cell>
          <cell r="F85" t="str">
            <v>Pipe (COLD,Cellular Glass)</v>
          </cell>
          <cell r="I85" t="str">
            <v>M2</v>
          </cell>
        </row>
        <row r="86">
          <cell r="B86">
            <v>6</v>
          </cell>
          <cell r="C86" t="str">
            <v>8320</v>
          </cell>
          <cell r="D86" t="str">
            <v>02</v>
          </cell>
          <cell r="F86" t="str">
            <v>Pipe (COLD,Poly-Urethane)</v>
          </cell>
          <cell r="I86" t="str">
            <v>M2</v>
          </cell>
        </row>
        <row r="87">
          <cell r="B87">
            <v>7</v>
          </cell>
          <cell r="C87" t="str">
            <v>8350/60</v>
          </cell>
          <cell r="F87" t="str">
            <v>Instrument/Sound Protection</v>
          </cell>
          <cell r="I87" t="str">
            <v>M2</v>
          </cell>
        </row>
        <row r="88">
          <cell r="B88">
            <v>8</v>
          </cell>
          <cell r="C88" t="str">
            <v>8380</v>
          </cell>
          <cell r="D88" t="str">
            <v>01</v>
          </cell>
          <cell r="F88" t="str">
            <v>FireProofing for Equipment and Others</v>
          </cell>
          <cell r="I88" t="str">
            <v>M2</v>
          </cell>
        </row>
        <row r="89">
          <cell r="B89">
            <v>99</v>
          </cell>
          <cell r="C89" t="str">
            <v>-</v>
          </cell>
          <cell r="F89" t="str">
            <v>Others</v>
          </cell>
          <cell r="I89" t="str">
            <v>-</v>
          </cell>
        </row>
        <row r="90">
          <cell r="B90">
            <v>100</v>
          </cell>
          <cell r="F90" t="str">
            <v>1.DIRECT COST</v>
          </cell>
          <cell r="I90" t="str">
            <v>M2</v>
          </cell>
        </row>
        <row r="91">
          <cell r="B91">
            <v>200</v>
          </cell>
          <cell r="F91" t="str">
            <v xml:space="preserve">2.INDIRECT COST </v>
          </cell>
          <cell r="I91" t="str">
            <v>%</v>
          </cell>
        </row>
        <row r="92">
          <cell r="B92">
            <v>300</v>
          </cell>
          <cell r="F92" t="str">
            <v>3.OVERHEAD &amp; PROFIT</v>
          </cell>
          <cell r="I92" t="str">
            <v>%</v>
          </cell>
        </row>
        <row r="93">
          <cell r="B93">
            <v>400</v>
          </cell>
          <cell r="F93" t="str">
            <v>1+2+3.GRAND TOTAL</v>
          </cell>
          <cell r="I93" t="str">
            <v>M2</v>
          </cell>
        </row>
        <row r="94">
          <cell r="B94">
            <v>410</v>
          </cell>
          <cell r="I94" t="str">
            <v>M3(HOT)</v>
          </cell>
        </row>
        <row r="95">
          <cell r="B95">
            <v>420</v>
          </cell>
          <cell r="I95" t="str">
            <v>M3(COLD)</v>
          </cell>
        </row>
        <row r="97">
          <cell r="B97" t="str">
            <v>F) PAINTING</v>
          </cell>
          <cell r="C97" t="str">
            <v>F) PAINTING</v>
          </cell>
        </row>
        <row r="98">
          <cell r="B98" t="str">
            <v>S/N</v>
          </cell>
        </row>
        <row r="99">
          <cell r="B99">
            <v>1</v>
          </cell>
          <cell r="C99" t="str">
            <v>8110</v>
          </cell>
          <cell r="F99" t="str">
            <v>Painting of Structural Steel</v>
          </cell>
          <cell r="I99" t="str">
            <v>M2</v>
          </cell>
        </row>
        <row r="100">
          <cell r="B100">
            <v>2</v>
          </cell>
          <cell r="C100" t="str">
            <v>8130</v>
          </cell>
          <cell r="D100" t="str">
            <v xml:space="preserve"> 03</v>
          </cell>
          <cell r="F100" t="str">
            <v>Painting of Machinery and Equipment</v>
          </cell>
          <cell r="I100" t="str">
            <v>M2</v>
          </cell>
        </row>
        <row r="101">
          <cell r="B101">
            <v>3</v>
          </cell>
          <cell r="C101" t="str">
            <v>8140</v>
          </cell>
          <cell r="F101" t="str">
            <v>Painting of Piping</v>
          </cell>
          <cell r="I101" t="str">
            <v>M2</v>
          </cell>
        </row>
        <row r="102">
          <cell r="B102">
            <v>4</v>
          </cell>
          <cell r="C102" t="str">
            <v>---</v>
          </cell>
          <cell r="F102" t="str">
            <v>Painting for Tank</v>
          </cell>
          <cell r="I102" t="str">
            <v>M2</v>
          </cell>
        </row>
        <row r="103">
          <cell r="B103">
            <v>5</v>
          </cell>
          <cell r="C103" t="str">
            <v>---</v>
          </cell>
          <cell r="F103" t="str">
            <v>Instrument / Electrical</v>
          </cell>
          <cell r="I103" t="str">
            <v>M2</v>
          </cell>
        </row>
        <row r="104">
          <cell r="B104">
            <v>99</v>
          </cell>
          <cell r="C104" t="str">
            <v>-</v>
          </cell>
          <cell r="F104" t="str">
            <v>Others</v>
          </cell>
          <cell r="I104" t="str">
            <v>-</v>
          </cell>
        </row>
        <row r="105">
          <cell r="B105">
            <v>100</v>
          </cell>
          <cell r="F105" t="str">
            <v>1.DIRECT COST</v>
          </cell>
          <cell r="I105" t="str">
            <v>M2</v>
          </cell>
        </row>
        <row r="106">
          <cell r="B106">
            <v>200</v>
          </cell>
          <cell r="F106" t="str">
            <v xml:space="preserve">2.INDIRECT COST </v>
          </cell>
          <cell r="I106" t="str">
            <v>%</v>
          </cell>
        </row>
        <row r="107">
          <cell r="B107">
            <v>300</v>
          </cell>
          <cell r="F107" t="str">
            <v>3.OVERHEAD &amp; PROFIT</v>
          </cell>
          <cell r="I107" t="str">
            <v>%</v>
          </cell>
        </row>
        <row r="108">
          <cell r="B108">
            <v>400</v>
          </cell>
          <cell r="F108" t="str">
            <v>1+2+3.GRAND TOTAL</v>
          </cell>
          <cell r="I108" t="str">
            <v>M2</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ệ số K"/>
      <sheetName val="HS K"/>
      <sheetName val="Exhaust_Print"/>
      <sheetName val="Exhaust System"/>
      <sheetName val="Diffuser"/>
      <sheetName val="Filter Module"/>
      <sheetName val="Roof Casing"/>
      <sheetName val="Pressure Vessel"/>
      <sheetName val="Sand Filter"/>
      <sheetName val="Pipe Ducts"/>
      <sheetName val="Lifting Frame"/>
      <sheetName val="Shipping Frame"/>
      <sheetName val="3d Structure"/>
      <sheetName val="Explan"/>
      <sheetName val="Impactsost"/>
      <sheetName val="Cut&amp;form"/>
      <sheetName val="Welding"/>
      <sheetName val="Insulation"/>
      <sheetName val="Painting"/>
      <sheetName val="Trial"/>
      <sheetName val="FAT"/>
      <sheetName val="Scaffolding"/>
      <sheetName val="Data_analysis"/>
      <sheetName val="MD_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0"/>
      <sheetName val="C-11"/>
      <sheetName val="C-12"/>
      <sheetName val="C-13"/>
      <sheetName val="C-14"/>
      <sheetName val="C-15"/>
      <sheetName val="C-16"/>
      <sheetName val="C-17"/>
      <sheetName val="C-18"/>
      <sheetName val="C-19"/>
      <sheetName val="C-20"/>
      <sheetName val="C-30"/>
      <sheetName val="C-40"/>
      <sheetName val="C-50"/>
      <sheetName val="C-60"/>
      <sheetName val="C-70~90"/>
      <sheetName val="COA-11"/>
      <sheetName val="COA-12"/>
      <sheetName val="COA-13"/>
      <sheetName val="COA-14"/>
      <sheetName val="COA-16"/>
      <sheetName val="COA-17"/>
      <sheetName val="COA-18"/>
      <sheetName val="COA-19"/>
      <sheetName val="COA -20's "/>
      <sheetName val="COA -30's  "/>
      <sheetName val="COA -40's"/>
      <sheetName val="COA-50"/>
      <sheetName val="Small Tools"/>
      <sheetName val="Consummables"/>
      <sheetName val="COA-60"/>
      <sheetName val="COA 70~90"/>
      <sheetName val="Template"/>
      <sheetName val="CAT_5"/>
      <sheetName val="C_18"/>
      <sheetName val="COA_17"/>
      <sheetName val="부표총괄"/>
      <sheetName val="Civil Q'ty CA3"/>
      <sheetName val="w't table"/>
      <sheetName val="Lnx$LPS-A301(Excel)_"/>
      <sheetName val="S N"/>
      <sheetName val="95신규호표"/>
      <sheetName val="EQUIP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amp;WIRE"/>
      <sheetName val="FITTING"/>
      <sheetName val="PBS"/>
      <sheetName val="BULK"/>
      <sheetName val="LTG(PROCESS)"/>
      <sheetName val="LTG(CONTROLBLDG)"/>
      <sheetName val="PANELBOARD"/>
      <sheetName val="CONDUIT"/>
      <sheetName val="SHRINKABLE"/>
      <sheetName val="TERMINATIONKIT"/>
      <sheetName val="TB&amp;SPEAKER"/>
      <sheetName val="GND사급"/>
      <sheetName val="GND도급"/>
      <sheetName val="COA-17"/>
      <sheetName val="C-18"/>
      <sheetName val="w't table"/>
      <sheetName val="CAT_5"/>
      <sheetName val="TTL"/>
    </sheetNames>
    <sheetDataSet>
      <sheetData sheetId="0" refreshError="1"/>
      <sheetData sheetId="1" refreshError="1"/>
      <sheetData sheetId="2" refreshError="1">
        <row r="2">
          <cell r="F2" t="str">
            <v xml:space="preserve">        BILL  OF  MATERIAL</v>
          </cell>
          <cell r="G2" t="str">
            <v>PROJ.  NO. :</v>
          </cell>
          <cell r="I2" t="str">
            <v>Z99085</v>
          </cell>
        </row>
        <row r="3">
          <cell r="D3">
            <v>0</v>
          </cell>
          <cell r="G3" t="str">
            <v>DATE         :</v>
          </cell>
          <cell r="I3" t="str">
            <v>AUG,11,99</v>
          </cell>
        </row>
        <row r="4">
          <cell r="B4" t="str">
            <v>FOR   POWER SYSTEM(PUSH BUTTON SWITCH)</v>
          </cell>
          <cell r="G4" t="str">
            <v xml:space="preserve">MADE BY   :    </v>
          </cell>
          <cell r="I4" t="str">
            <v>T,Y,PARK</v>
          </cell>
        </row>
        <row r="5">
          <cell r="G5" t="str">
            <v xml:space="preserve">CHK'D BY  :    </v>
          </cell>
          <cell r="I5" t="str">
            <v>.</v>
          </cell>
        </row>
        <row r="7">
          <cell r="A7" t="str">
            <v>NO.</v>
          </cell>
          <cell r="B7" t="str">
            <v>REQ'D</v>
          </cell>
          <cell r="D7" t="str">
            <v>SIZE</v>
          </cell>
          <cell r="F7" t="str">
            <v xml:space="preserve">                             DESCRIPTION</v>
          </cell>
          <cell r="G7" t="str">
            <v>UNIT COST</v>
          </cell>
          <cell r="I7" t="str">
            <v>EXTENSION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KH"/>
      <sheetName val=" HOP DONG"/>
      <sheetName val="NHAP"/>
      <sheetName val="CHI TIET XUAT"/>
      <sheetName val="SL TON KHO"/>
      <sheetName val="PHAN NHOM"/>
      <sheetName val="BAOCAO"/>
      <sheetName val="QUYCACH"/>
      <sheetName val="GROUP"/>
      <sheetName val="G-XUAT"/>
      <sheetName val="00000000"/>
      <sheetName val="10000000"/>
    </sheetNames>
    <sheetDataSet>
      <sheetData sheetId="0"/>
      <sheetData sheetId="1">
        <row r="2">
          <cell r="B2" t="str">
            <v>CODE</v>
          </cell>
          <cell r="C2" t="str">
            <v xml:space="preserve"> TÔØ KHAI</v>
          </cell>
          <cell r="D2" t="str">
            <v>SOÁ BILL</v>
          </cell>
          <cell r="E2" t="str">
            <v>SOÁ HÑ</v>
          </cell>
          <cell r="F2" t="str">
            <v>XUAT XU</v>
          </cell>
        </row>
        <row r="3">
          <cell r="B3" t="str">
            <v>H1</v>
          </cell>
          <cell r="C3" t="str">
            <v>TK68</v>
          </cell>
          <cell r="E3" t="str">
            <v>030705/TX-TN</v>
          </cell>
        </row>
        <row r="4">
          <cell r="B4" t="str">
            <v>H2</v>
          </cell>
        </row>
        <row r="5">
          <cell r="B5" t="str">
            <v>H3</v>
          </cell>
        </row>
        <row r="6">
          <cell r="B6" t="str">
            <v>H4</v>
          </cell>
        </row>
        <row r="7">
          <cell r="B7" t="str">
            <v>H5</v>
          </cell>
        </row>
        <row r="8">
          <cell r="B8" t="str">
            <v>H6</v>
          </cell>
        </row>
        <row r="9">
          <cell r="B9" t="str">
            <v>H7</v>
          </cell>
        </row>
        <row r="10">
          <cell r="B10" t="str">
            <v>H8</v>
          </cell>
        </row>
        <row r="11">
          <cell r="B11" t="str">
            <v>H9</v>
          </cell>
        </row>
        <row r="12">
          <cell r="B12" t="str">
            <v>H10</v>
          </cell>
        </row>
        <row r="13">
          <cell r="B13" t="str">
            <v>H11</v>
          </cell>
        </row>
        <row r="14">
          <cell r="B14" t="str">
            <v>H12</v>
          </cell>
        </row>
        <row r="15">
          <cell r="B15" t="str">
            <v>H13</v>
          </cell>
        </row>
        <row r="16">
          <cell r="B16" t="str">
            <v>H14</v>
          </cell>
        </row>
        <row r="17">
          <cell r="B17" t="str">
            <v>h15</v>
          </cell>
        </row>
        <row r="18">
          <cell r="B18" t="str">
            <v>H16</v>
          </cell>
        </row>
        <row r="19">
          <cell r="B19" t="str">
            <v>H17</v>
          </cell>
        </row>
        <row r="20">
          <cell r="B20" t="str">
            <v>H18</v>
          </cell>
        </row>
        <row r="21">
          <cell r="B21" t="str">
            <v>H19</v>
          </cell>
          <cell r="C21" t="str">
            <v>TK130</v>
          </cell>
          <cell r="D21" t="str">
            <v>FAV23935</v>
          </cell>
          <cell r="E21" t="str">
            <v>040206/TX-TN</v>
          </cell>
          <cell r="F21" t="str">
            <v>CHI NA</v>
          </cell>
        </row>
        <row r="22">
          <cell r="B22" t="str">
            <v>H20</v>
          </cell>
          <cell r="C22" t="str">
            <v>TK168</v>
          </cell>
          <cell r="D22" t="str">
            <v>FAV23938</v>
          </cell>
          <cell r="E22" t="str">
            <v>040206/TX-TN</v>
          </cell>
          <cell r="F22" t="str">
            <v>CHINA</v>
          </cell>
        </row>
        <row r="23">
          <cell r="B23" t="str">
            <v>H21</v>
          </cell>
          <cell r="C23" t="str">
            <v>TK207</v>
          </cell>
          <cell r="D23" t="str">
            <v>FAV23941</v>
          </cell>
          <cell r="E23" t="str">
            <v>040206/TX-TN</v>
          </cell>
          <cell r="F23" t="str">
            <v>CHINA</v>
          </cell>
        </row>
        <row r="24">
          <cell r="B24" t="str">
            <v>H22</v>
          </cell>
          <cell r="C24" t="str">
            <v>TK208</v>
          </cell>
          <cell r="D24" t="str">
            <v>FAV23942</v>
          </cell>
          <cell r="E24" t="str">
            <v>040206/TX-TN</v>
          </cell>
          <cell r="F24" t="str">
            <v>CHINA</v>
          </cell>
        </row>
        <row r="25">
          <cell r="B25" t="str">
            <v>H23</v>
          </cell>
          <cell r="C25" t="str">
            <v>TK247</v>
          </cell>
          <cell r="D25" t="str">
            <v>FAV23953</v>
          </cell>
          <cell r="E25" t="str">
            <v>040206/TX-TN</v>
          </cell>
          <cell r="F25" t="str">
            <v>CHINA</v>
          </cell>
        </row>
        <row r="26">
          <cell r="B26" t="str">
            <v>H24</v>
          </cell>
          <cell r="C26" t="str">
            <v>TK253</v>
          </cell>
          <cell r="D26" t="str">
            <v>FAV23958</v>
          </cell>
          <cell r="E26" t="str">
            <v>040206/TX-TN</v>
          </cell>
          <cell r="F26" t="str">
            <v>CHINA</v>
          </cell>
        </row>
        <row r="27">
          <cell r="B27" t="str">
            <v>H25</v>
          </cell>
          <cell r="C27" t="str">
            <v>TK259</v>
          </cell>
          <cell r="D27" t="str">
            <v>FAV24511</v>
          </cell>
          <cell r="E27" t="str">
            <v>040206/TX-TN</v>
          </cell>
          <cell r="F27" t="str">
            <v>CHINA</v>
          </cell>
        </row>
        <row r="28">
          <cell r="B28" t="str">
            <v>H26</v>
          </cell>
          <cell r="C28" t="str">
            <v>TK265</v>
          </cell>
          <cell r="D28" t="str">
            <v>FAV 24515</v>
          </cell>
          <cell r="E28" t="str">
            <v>040206/TX-TN</v>
          </cell>
          <cell r="F28" t="str">
            <v>CHINA</v>
          </cell>
        </row>
        <row r="29">
          <cell r="B29" t="str">
            <v>H27</v>
          </cell>
          <cell r="C29" t="str">
            <v>TK275</v>
          </cell>
          <cell r="D29" t="str">
            <v>NYKS530151182</v>
          </cell>
          <cell r="E29" t="str">
            <v>040403/TX-TN</v>
          </cell>
          <cell r="F29" t="str">
            <v>CHINA</v>
          </cell>
        </row>
        <row r="30">
          <cell r="B30" t="str">
            <v>H28</v>
          </cell>
          <cell r="C30" t="str">
            <v>TK279</v>
          </cell>
          <cell r="D30" t="str">
            <v>FAV24518</v>
          </cell>
          <cell r="E30" t="str">
            <v>040206/TX-TN</v>
          </cell>
          <cell r="F30" t="str">
            <v>CHINA</v>
          </cell>
        </row>
        <row r="31">
          <cell r="B31" t="str">
            <v>H29</v>
          </cell>
          <cell r="C31" t="str">
            <v>TK289</v>
          </cell>
          <cell r="D31" t="str">
            <v>FAV 24570</v>
          </cell>
          <cell r="E31" t="str">
            <v>040206/TX-TN</v>
          </cell>
          <cell r="F31" t="str">
            <v>CHINA</v>
          </cell>
        </row>
        <row r="32">
          <cell r="B32" t="str">
            <v>H30</v>
          </cell>
          <cell r="C32" t="str">
            <v>TK284</v>
          </cell>
          <cell r="D32" t="str">
            <v>FAV24562</v>
          </cell>
          <cell r="E32" t="str">
            <v>040206/TX-TN</v>
          </cell>
          <cell r="F32" t="str">
            <v>CHINA</v>
          </cell>
        </row>
        <row r="33">
          <cell r="B33" t="str">
            <v>H31</v>
          </cell>
          <cell r="C33" t="str">
            <v>TK292</v>
          </cell>
          <cell r="D33" t="str">
            <v>YFCA1467</v>
          </cell>
          <cell r="E33" t="str">
            <v>040426/YX-TN</v>
          </cell>
          <cell r="F33" t="str">
            <v>CHINA</v>
          </cell>
        </row>
        <row r="34">
          <cell r="B34" t="str">
            <v>H32</v>
          </cell>
          <cell r="C34" t="str">
            <v>TK291</v>
          </cell>
          <cell r="D34" t="str">
            <v>YFCA1466</v>
          </cell>
          <cell r="E34" t="str">
            <v>040426/TX-TN</v>
          </cell>
          <cell r="F34" t="str">
            <v>CHINA</v>
          </cell>
        </row>
        <row r="35">
          <cell r="B35" t="str">
            <v>H33</v>
          </cell>
          <cell r="C35" t="str">
            <v>TK305</v>
          </cell>
          <cell r="D35" t="str">
            <v>YFCA1523</v>
          </cell>
          <cell r="E35" t="str">
            <v>040528/TX-TN</v>
          </cell>
          <cell r="F35" t="str">
            <v>CHINA</v>
          </cell>
        </row>
        <row r="36">
          <cell r="B36" t="str">
            <v>H34</v>
          </cell>
          <cell r="C36" t="str">
            <v>TK306</v>
          </cell>
          <cell r="D36" t="str">
            <v>YFCA1575A</v>
          </cell>
          <cell r="E36" t="str">
            <v>040602A/TX-TN</v>
          </cell>
          <cell r="F36" t="str">
            <v>CHINA</v>
          </cell>
        </row>
        <row r="37">
          <cell r="B37" t="str">
            <v>H35</v>
          </cell>
          <cell r="C37" t="str">
            <v>TK308</v>
          </cell>
          <cell r="D37" t="str">
            <v>YFCA1575B</v>
          </cell>
          <cell r="E37" t="str">
            <v>040602B/TX-TN</v>
          </cell>
          <cell r="F37" t="str">
            <v>CHINA</v>
          </cell>
        </row>
        <row r="38">
          <cell r="B38" t="str">
            <v>H36</v>
          </cell>
          <cell r="C38" t="str">
            <v>TK309</v>
          </cell>
          <cell r="D38" t="str">
            <v>YFCA1575B</v>
          </cell>
          <cell r="E38" t="str">
            <v>040602B/TX-TN</v>
          </cell>
          <cell r="F38" t="str">
            <v>CHINA</v>
          </cell>
        </row>
        <row r="39">
          <cell r="B39" t="str">
            <v>H37</v>
          </cell>
          <cell r="C39" t="str">
            <v>TK311</v>
          </cell>
          <cell r="D39" t="str">
            <v>YFCA1615</v>
          </cell>
          <cell r="E39" t="str">
            <v>040616/TX-TN</v>
          </cell>
          <cell r="F39" t="str">
            <v>CHINA</v>
          </cell>
        </row>
        <row r="40">
          <cell r="B40" t="str">
            <v>H38</v>
          </cell>
          <cell r="C40" t="str">
            <v>TK320</v>
          </cell>
          <cell r="D40" t="str">
            <v>YFCA1668</v>
          </cell>
          <cell r="E40" t="str">
            <v>040630/TX-TN</v>
          </cell>
          <cell r="F40" t="str">
            <v>CHINA</v>
          </cell>
        </row>
        <row r="41">
          <cell r="B41" t="str">
            <v>H39</v>
          </cell>
          <cell r="C41" t="str">
            <v>TK330</v>
          </cell>
          <cell r="D41" t="str">
            <v>NYKS 530160156</v>
          </cell>
          <cell r="E41" t="str">
            <v>40710/TX-TN</v>
          </cell>
          <cell r="F41" t="str">
            <v>GERANAY</v>
          </cell>
        </row>
        <row r="42">
          <cell r="B42" t="str">
            <v>H40</v>
          </cell>
          <cell r="C42" t="str">
            <v>TK329</v>
          </cell>
          <cell r="D42" t="str">
            <v>YFCA1704</v>
          </cell>
          <cell r="E42" t="str">
            <v>040710TQ/ TX-TN</v>
          </cell>
          <cell r="F42" t="str">
            <v>CHINA</v>
          </cell>
        </row>
        <row r="43">
          <cell r="B43" t="str">
            <v>H41</v>
          </cell>
          <cell r="C43" t="str">
            <v>TK333</v>
          </cell>
          <cell r="D43" t="str">
            <v>YFCA1716</v>
          </cell>
          <cell r="E43" t="str">
            <v>040715/TX-TN</v>
          </cell>
          <cell r="F43" t="str">
            <v>CHINA</v>
          </cell>
        </row>
        <row r="44">
          <cell r="B44" t="str">
            <v>H42</v>
          </cell>
          <cell r="C44" t="str">
            <v>TK337</v>
          </cell>
          <cell r="D44" t="str">
            <v>YFCA 1744</v>
          </cell>
          <cell r="E44" t="str">
            <v>040728/TX-TN</v>
          </cell>
          <cell r="F44" t="str">
            <v>CHINA</v>
          </cell>
        </row>
        <row r="45">
          <cell r="B45" t="str">
            <v>H43</v>
          </cell>
          <cell r="C45" t="str">
            <v>TK339</v>
          </cell>
          <cell r="D45" t="str">
            <v>YFCA1752</v>
          </cell>
          <cell r="E45" t="str">
            <v>040729/TX-TN</v>
          </cell>
          <cell r="F45" t="str">
            <v>CHINA</v>
          </cell>
        </row>
        <row r="46">
          <cell r="B46" t="str">
            <v>H44</v>
          </cell>
        </row>
        <row r="47">
          <cell r="B47" t="str">
            <v>H45</v>
          </cell>
        </row>
        <row r="48">
          <cell r="B48" t="str">
            <v>H46</v>
          </cell>
        </row>
        <row r="49">
          <cell r="B49" t="str">
            <v>H47</v>
          </cell>
        </row>
        <row r="50">
          <cell r="B50" t="str">
            <v>H48</v>
          </cell>
        </row>
        <row r="51">
          <cell r="B51" t="str">
            <v>H49</v>
          </cell>
        </row>
        <row r="52">
          <cell r="B52" t="str">
            <v>H50</v>
          </cell>
        </row>
        <row r="53">
          <cell r="B53" t="str">
            <v>H51</v>
          </cell>
        </row>
        <row r="54">
          <cell r="B54" t="str">
            <v>H52</v>
          </cell>
        </row>
        <row r="55">
          <cell r="B55" t="str">
            <v>H53</v>
          </cell>
        </row>
        <row r="56">
          <cell r="B56" t="str">
            <v>H54</v>
          </cell>
        </row>
        <row r="57">
          <cell r="B57" t="str">
            <v>H55</v>
          </cell>
        </row>
        <row r="58">
          <cell r="B58" t="str">
            <v>H56</v>
          </cell>
        </row>
        <row r="59">
          <cell r="B59" t="str">
            <v>H57</v>
          </cell>
        </row>
        <row r="60">
          <cell r="B60" t="str">
            <v>H58</v>
          </cell>
        </row>
        <row r="61">
          <cell r="B61" t="str">
            <v>H59</v>
          </cell>
        </row>
        <row r="62">
          <cell r="B62" t="str">
            <v>H60</v>
          </cell>
        </row>
        <row r="63">
          <cell r="B63" t="str">
            <v>H61</v>
          </cell>
        </row>
        <row r="64">
          <cell r="B64" t="str">
            <v>H62</v>
          </cell>
        </row>
        <row r="65">
          <cell r="B65" t="str">
            <v>H63</v>
          </cell>
        </row>
        <row r="66">
          <cell r="B66" t="str">
            <v>H64</v>
          </cell>
        </row>
        <row r="67">
          <cell r="B67" t="str">
            <v>H65</v>
          </cell>
        </row>
        <row r="68">
          <cell r="B68" t="str">
            <v>H66</v>
          </cell>
        </row>
        <row r="69">
          <cell r="B69" t="str">
            <v>H67</v>
          </cell>
        </row>
        <row r="70">
          <cell r="B70" t="str">
            <v>H68</v>
          </cell>
        </row>
        <row r="71">
          <cell r="B71" t="str">
            <v>H69</v>
          </cell>
        </row>
        <row r="72">
          <cell r="B72" t="str">
            <v>H70</v>
          </cell>
        </row>
        <row r="73">
          <cell r="B73" t="str">
            <v>H71</v>
          </cell>
        </row>
        <row r="74">
          <cell r="B74" t="str">
            <v>H72</v>
          </cell>
        </row>
        <row r="75">
          <cell r="B75" t="str">
            <v>H73</v>
          </cell>
        </row>
        <row r="76">
          <cell r="B76" t="str">
            <v>H74</v>
          </cell>
        </row>
        <row r="77">
          <cell r="B77" t="str">
            <v>H75</v>
          </cell>
        </row>
        <row r="78">
          <cell r="B78" t="str">
            <v>H76</v>
          </cell>
        </row>
        <row r="79">
          <cell r="B79" t="str">
            <v>H77</v>
          </cell>
        </row>
        <row r="80">
          <cell r="B80" t="str">
            <v>H78</v>
          </cell>
        </row>
        <row r="81">
          <cell r="B81" t="str">
            <v>H79</v>
          </cell>
        </row>
        <row r="82">
          <cell r="B82" t="str">
            <v>H80</v>
          </cell>
        </row>
        <row r="83">
          <cell r="B83" t="str">
            <v>H81</v>
          </cell>
        </row>
        <row r="84">
          <cell r="B84" t="str">
            <v>H82</v>
          </cell>
        </row>
        <row r="85">
          <cell r="B85" t="str">
            <v>H83</v>
          </cell>
        </row>
        <row r="86">
          <cell r="B86" t="str">
            <v>H84</v>
          </cell>
        </row>
        <row r="87">
          <cell r="B87" t="str">
            <v>H85</v>
          </cell>
        </row>
        <row r="88">
          <cell r="B88" t="str">
            <v>H86</v>
          </cell>
        </row>
        <row r="89">
          <cell r="B89" t="str">
            <v>H87</v>
          </cell>
        </row>
        <row r="90">
          <cell r="B90" t="str">
            <v>H88</v>
          </cell>
        </row>
        <row r="91">
          <cell r="B91" t="str">
            <v>H89</v>
          </cell>
        </row>
        <row r="92">
          <cell r="B92" t="str">
            <v>H90</v>
          </cell>
        </row>
        <row r="93">
          <cell r="B93" t="str">
            <v>H91</v>
          </cell>
        </row>
        <row r="94">
          <cell r="B94" t="str">
            <v>H92</v>
          </cell>
        </row>
        <row r="95">
          <cell r="B95" t="str">
            <v>H93</v>
          </cell>
        </row>
        <row r="96">
          <cell r="B96" t="str">
            <v>H94</v>
          </cell>
        </row>
        <row r="97">
          <cell r="B97" t="str">
            <v>H95</v>
          </cell>
        </row>
        <row r="98">
          <cell r="B98" t="str">
            <v>H96</v>
          </cell>
        </row>
        <row r="99">
          <cell r="B99" t="str">
            <v>H97</v>
          </cell>
        </row>
        <row r="100">
          <cell r="B100" t="str">
            <v>H98</v>
          </cell>
        </row>
        <row r="101">
          <cell r="B101" t="str">
            <v>H99</v>
          </cell>
        </row>
        <row r="102">
          <cell r="B102" t="str">
            <v>H100</v>
          </cell>
        </row>
        <row r="103">
          <cell r="B103" t="str">
            <v>H101</v>
          </cell>
        </row>
        <row r="104">
          <cell r="B104" t="str">
            <v>H102</v>
          </cell>
        </row>
        <row r="105">
          <cell r="B105" t="str">
            <v>H103</v>
          </cell>
        </row>
        <row r="106">
          <cell r="B106" t="str">
            <v>H104</v>
          </cell>
        </row>
        <row r="107">
          <cell r="B107" t="str">
            <v>H105</v>
          </cell>
        </row>
        <row r="108">
          <cell r="B108" t="str">
            <v>H106</v>
          </cell>
        </row>
        <row r="109">
          <cell r="B109" t="str">
            <v>H107</v>
          </cell>
        </row>
        <row r="110">
          <cell r="B110" t="str">
            <v>H108</v>
          </cell>
        </row>
        <row r="111">
          <cell r="B111" t="str">
            <v>H109</v>
          </cell>
        </row>
        <row r="112">
          <cell r="B112" t="str">
            <v>H110</v>
          </cell>
        </row>
        <row r="113">
          <cell r="B113" t="str">
            <v>H111</v>
          </cell>
        </row>
        <row r="114">
          <cell r="B114" t="str">
            <v>H112</v>
          </cell>
        </row>
        <row r="115">
          <cell r="B115" t="str">
            <v>H113</v>
          </cell>
        </row>
        <row r="116">
          <cell r="B116" t="str">
            <v>H114</v>
          </cell>
        </row>
        <row r="117">
          <cell r="B117" t="str">
            <v>H115</v>
          </cell>
        </row>
        <row r="118">
          <cell r="B118" t="str">
            <v>H116</v>
          </cell>
        </row>
        <row r="119">
          <cell r="B119" t="str">
            <v>H117</v>
          </cell>
        </row>
        <row r="120">
          <cell r="B120" t="str">
            <v>H118</v>
          </cell>
        </row>
        <row r="121">
          <cell r="B121" t="str">
            <v>H119</v>
          </cell>
        </row>
        <row r="122">
          <cell r="B122" t="str">
            <v>H120</v>
          </cell>
        </row>
        <row r="123">
          <cell r="B123" t="str">
            <v>H121</v>
          </cell>
        </row>
        <row r="124">
          <cell r="B124" t="str">
            <v>H122</v>
          </cell>
        </row>
        <row r="125">
          <cell r="B125" t="str">
            <v>H123</v>
          </cell>
        </row>
        <row r="126">
          <cell r="B126" t="str">
            <v>H124</v>
          </cell>
        </row>
        <row r="127">
          <cell r="B127" t="str">
            <v>H125</v>
          </cell>
        </row>
        <row r="128">
          <cell r="B128" t="str">
            <v>H126</v>
          </cell>
        </row>
        <row r="129">
          <cell r="B129" t="str">
            <v>H127</v>
          </cell>
        </row>
        <row r="130">
          <cell r="B130" t="str">
            <v>H128</v>
          </cell>
        </row>
        <row r="131">
          <cell r="B131" t="str">
            <v>H129</v>
          </cell>
        </row>
        <row r="132">
          <cell r="B132" t="str">
            <v>H130</v>
          </cell>
        </row>
        <row r="133">
          <cell r="B133" t="str">
            <v>H131</v>
          </cell>
        </row>
        <row r="134">
          <cell r="B134" t="str">
            <v>H132</v>
          </cell>
        </row>
        <row r="135">
          <cell r="B135" t="str">
            <v>H133</v>
          </cell>
        </row>
        <row r="136">
          <cell r="B136" t="str">
            <v>H134</v>
          </cell>
        </row>
        <row r="137">
          <cell r="B137" t="str">
            <v>H135</v>
          </cell>
        </row>
        <row r="138">
          <cell r="B138" t="str">
            <v>H136</v>
          </cell>
        </row>
        <row r="139">
          <cell r="B139" t="str">
            <v>H137</v>
          </cell>
        </row>
        <row r="140">
          <cell r="B140" t="str">
            <v>H138</v>
          </cell>
        </row>
        <row r="141">
          <cell r="B141" t="str">
            <v>H139</v>
          </cell>
        </row>
        <row r="142">
          <cell r="B142" t="str">
            <v>H140</v>
          </cell>
        </row>
        <row r="143">
          <cell r="B143" t="str">
            <v>H141</v>
          </cell>
        </row>
        <row r="144">
          <cell r="B144" t="str">
            <v>H142</v>
          </cell>
        </row>
        <row r="145">
          <cell r="B145" t="str">
            <v>H143</v>
          </cell>
        </row>
        <row r="146">
          <cell r="B146" t="str">
            <v>H144</v>
          </cell>
        </row>
        <row r="147">
          <cell r="B147" t="str">
            <v>H145</v>
          </cell>
        </row>
        <row r="148">
          <cell r="B148" t="str">
            <v>H146</v>
          </cell>
        </row>
        <row r="149">
          <cell r="B149" t="str">
            <v>H147</v>
          </cell>
        </row>
        <row r="150">
          <cell r="B150" t="str">
            <v>H148</v>
          </cell>
        </row>
        <row r="151">
          <cell r="B151" t="str">
            <v>H149</v>
          </cell>
        </row>
        <row r="152">
          <cell r="B152" t="str">
            <v>H150</v>
          </cell>
        </row>
        <row r="153">
          <cell r="B153" t="str">
            <v>H151</v>
          </cell>
        </row>
        <row r="154">
          <cell r="B154" t="str">
            <v>H152</v>
          </cell>
        </row>
        <row r="155">
          <cell r="B155" t="str">
            <v>H153</v>
          </cell>
        </row>
        <row r="156">
          <cell r="B156" t="str">
            <v>H154</v>
          </cell>
        </row>
        <row r="157">
          <cell r="B157" t="str">
            <v>H155</v>
          </cell>
        </row>
        <row r="158">
          <cell r="B158" t="str">
            <v>H156</v>
          </cell>
        </row>
        <row r="159">
          <cell r="B159" t="str">
            <v>H157</v>
          </cell>
        </row>
        <row r="160">
          <cell r="B160" t="str">
            <v>H158</v>
          </cell>
        </row>
        <row r="161">
          <cell r="B161" t="str">
            <v>H159</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Labor Sum"/>
      <sheetName val="Struct Sum"/>
      <sheetName val="Elec Sum"/>
      <sheetName val="Mech Sum"/>
      <sheetName val="Master"/>
      <sheetName val="Freight"/>
      <sheetName val="Steel Take-Off"/>
      <sheetName val="2230-CV-004"/>
      <sheetName val="2230-CV-005"/>
      <sheetName val="2230-CV-006"/>
      <sheetName val="2280-CV-253"/>
      <sheetName val="TGER"/>
      <sheetName val="Update"/>
      <sheetName val="Basis"/>
      <sheetName val="八幡"/>
      <sheetName val="R2564AHDTS"/>
      <sheetName val="CoverShawIntl"/>
      <sheetName val="Lists"/>
      <sheetName val="Labor_Sum"/>
      <sheetName val="Struct_Sum"/>
      <sheetName val="Elec_Sum"/>
      <sheetName val="Mech_Sum"/>
      <sheetName val="Steel_Take-Off"/>
      <sheetName val="Cash2"/>
      <sheetName val="Z"/>
      <sheetName val="갑지(추정)"/>
      <sheetName val="Unit Price"/>
      <sheetName val="Closing"/>
      <sheetName val="Breech_Duct"/>
      <sheetName val="SG Vertical Estimator"/>
      <sheetName val="Design Data"/>
      <sheetName val="PipeSummary"/>
      <sheetName val="Vertical Adder"/>
      <sheetName val="Labor_Sum4"/>
      <sheetName val="Struct_Sum4"/>
      <sheetName val="Elec_Sum4"/>
      <sheetName val="Mech_Sum4"/>
      <sheetName val="Steel_Take-Off4"/>
      <sheetName val="Labor_Sum1"/>
      <sheetName val="Struct_Sum1"/>
      <sheetName val="Elec_Sum1"/>
      <sheetName val="Mech_Sum1"/>
      <sheetName val="Steel_Take-Off1"/>
      <sheetName val="Labor_Sum2"/>
      <sheetName val="Struct_Sum2"/>
      <sheetName val="Elec_Sum2"/>
      <sheetName val="Mech_Sum2"/>
      <sheetName val="Steel_Take-Off2"/>
      <sheetName val="Labor_Sum3"/>
      <sheetName val="Struct_Sum3"/>
      <sheetName val="Elec_Sum3"/>
      <sheetName val="Mech_Sum3"/>
      <sheetName val="Steel_Take-Off3"/>
      <sheetName val="Sheet1"/>
      <sheetName val="DATA LISTS"/>
      <sheetName val="ESTADIST(PTS.)"/>
      <sheetName val="DATA_REFERENCE"/>
    </sheetNames>
    <sheetDataSet>
      <sheetData sheetId="0" refreshError="1">
        <row r="15">
          <cell r="D15">
            <v>3.5</v>
          </cell>
        </row>
      </sheetData>
      <sheetData sheetId="1" refreshError="1">
        <row r="11">
          <cell r="C11">
            <v>1515785.32</v>
          </cell>
          <cell r="D11">
            <v>1451533.3651521583</v>
          </cell>
          <cell r="E11">
            <v>303607.5</v>
          </cell>
          <cell r="F11">
            <v>3270926.1851521581</v>
          </cell>
          <cell r="K11">
            <v>1277891</v>
          </cell>
          <cell r="L11">
            <v>76673.459999999992</v>
          </cell>
          <cell r="M11">
            <v>139135.10237120168</v>
          </cell>
          <cell r="N11">
            <v>50182.697979776596</v>
          </cell>
          <cell r="R11">
            <v>5809197.5339463577</v>
          </cell>
          <cell r="S11">
            <v>737637.16119448154</v>
          </cell>
          <cell r="V11">
            <v>0</v>
          </cell>
        </row>
        <row r="18">
          <cell r="D18">
            <v>0.20480000000000001</v>
          </cell>
        </row>
        <row r="19">
          <cell r="D19">
            <v>0.06</v>
          </cell>
        </row>
        <row r="20">
          <cell r="D20">
            <v>0.03</v>
          </cell>
        </row>
        <row r="21">
          <cell r="D21">
            <v>0.01</v>
          </cell>
        </row>
        <row r="22">
          <cell r="D22">
            <v>0.03</v>
          </cell>
        </row>
        <row r="23">
          <cell r="D23">
            <v>5.0000000000000001E-3</v>
          </cell>
        </row>
        <row r="26">
          <cell r="J26">
            <v>5809197.5339463577</v>
          </cell>
        </row>
        <row r="34">
          <cell r="D34" t="str">
            <v>Yes</v>
          </cell>
        </row>
        <row r="45">
          <cell r="D45">
            <v>0</v>
          </cell>
        </row>
      </sheetData>
      <sheetData sheetId="2" refreshError="1">
        <row r="11">
          <cell r="C11">
            <v>10000</v>
          </cell>
          <cell r="E11">
            <v>1433</v>
          </cell>
          <cell r="G11">
            <v>200.00000000000003</v>
          </cell>
          <cell r="I11">
            <v>150</v>
          </cell>
          <cell r="K11">
            <v>1000.0000000000002</v>
          </cell>
        </row>
        <row r="24">
          <cell r="C24">
            <v>2064</v>
          </cell>
          <cell r="E24">
            <v>672.00000000000011</v>
          </cell>
          <cell r="G24">
            <v>504</v>
          </cell>
          <cell r="I24">
            <v>0</v>
          </cell>
          <cell r="K24">
            <v>1008</v>
          </cell>
        </row>
        <row r="31">
          <cell r="C31">
            <v>64</v>
          </cell>
        </row>
        <row r="32">
          <cell r="C32">
            <v>84</v>
          </cell>
        </row>
        <row r="33">
          <cell r="C33">
            <v>73</v>
          </cell>
        </row>
        <row r="34">
          <cell r="C34">
            <v>87</v>
          </cell>
        </row>
        <row r="35">
          <cell r="C35">
            <v>71</v>
          </cell>
        </row>
        <row r="36">
          <cell r="C36">
            <v>119</v>
          </cell>
        </row>
        <row r="46">
          <cell r="D46">
            <v>10000</v>
          </cell>
          <cell r="F46">
            <v>1433</v>
          </cell>
          <cell r="H46">
            <v>200</v>
          </cell>
          <cell r="J46">
            <v>150</v>
          </cell>
        </row>
        <row r="58">
          <cell r="D58">
            <v>2064</v>
          </cell>
          <cell r="F58">
            <v>672</v>
          </cell>
          <cell r="H58">
            <v>504</v>
          </cell>
          <cell r="L58">
            <v>1008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11">
          <cell r="C11">
            <v>10000</v>
          </cell>
        </row>
      </sheetData>
      <sheetData sheetId="36"/>
      <sheetData sheetId="37"/>
      <sheetData sheetId="38"/>
      <sheetData sheetId="39"/>
      <sheetData sheetId="40">
        <row r="11">
          <cell r="C11">
            <v>10000</v>
          </cell>
        </row>
      </sheetData>
      <sheetData sheetId="41"/>
      <sheetData sheetId="42"/>
      <sheetData sheetId="43"/>
      <sheetData sheetId="44"/>
      <sheetData sheetId="45">
        <row r="11">
          <cell r="C11">
            <v>10000</v>
          </cell>
        </row>
      </sheetData>
      <sheetData sheetId="46"/>
      <sheetData sheetId="47"/>
      <sheetData sheetId="48"/>
      <sheetData sheetId="49"/>
      <sheetData sheetId="50">
        <row r="11">
          <cell r="C11">
            <v>10000</v>
          </cell>
        </row>
      </sheetData>
      <sheetData sheetId="51"/>
      <sheetData sheetId="52"/>
      <sheetData sheetId="53"/>
      <sheetData sheetId="54"/>
      <sheetData sheetId="55" refreshError="1"/>
      <sheetData sheetId="56" refreshError="1"/>
      <sheetData sheetId="57" refreshError="1"/>
      <sheetData sheetId="5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Updates"/>
      <sheetName val="InsulationData"/>
      <sheetName val="LoadedData"/>
      <sheetName val="Casing $"/>
      <sheetName val="BC"/>
      <sheetName val="BC Workscope"/>
      <sheetName val="SC"/>
      <sheetName val="SC Workscope"/>
      <sheetName val="TC"/>
      <sheetName val="TC Workscope"/>
      <sheetName val="DW $"/>
      <sheetName val="CC"/>
      <sheetName val="CV-Housing"/>
      <sheetName val="DW1"/>
      <sheetName val="DW2-CO-SCR"/>
      <sheetName val="SR-Housing"/>
      <sheetName val="BS"/>
      <sheetName val="Module Box Work Scope"/>
      <sheetName val="Heating Surface Work Scope"/>
      <sheetName val="CasingSeals"/>
      <sheetName val="DY"/>
      <sheetName val="FR"/>
      <sheetName val="OFR"/>
      <sheetName val="OF"/>
      <sheetName val="DrumInternals"/>
      <sheetName val="Drums"/>
      <sheetName val="HP Drum Work Scope"/>
      <sheetName val="IP Drum Work Scope"/>
      <sheetName val="LP Drum Work Scope"/>
      <sheetName val="Blowdown Tank 1 Work Scope"/>
      <sheetName val="Blowdown Tank 2 Work Scope"/>
      <sheetName val="Flash Tank Work Scope"/>
      <sheetName val="MA"/>
      <sheetName val="MA (Top Supports)"/>
      <sheetName val="MA (FH-DC)"/>
      <sheetName val="Misc. Items"/>
      <sheetName val="MX2"/>
      <sheetName val="MX"/>
      <sheetName val="MXDATA"/>
      <sheetName val="PipeSummary"/>
      <sheetName val="PI PS"/>
      <sheetName val="PI-Small Bore"/>
      <sheetName val="PW"/>
      <sheetName val="StrStlData"/>
      <sheetName val="Str Stl"/>
      <sheetName val="SG Frame"/>
      <sheetName val="SG Ladders"/>
      <sheetName val="BCmacro"/>
      <sheetName val="CCmacro"/>
      <sheetName val="DWmacro"/>
      <sheetName val="SCmacro"/>
      <sheetName val="SDmacro"/>
      <sheetName val="TCmacro"/>
      <sheetName val="INPUT-OUTPUT"/>
      <sheetName val="INPUT data"/>
      <sheetName val="OUTPUT data"/>
      <sheetName val="BUNDLE SG DIMENSIONS"/>
      <sheetName val="BUNDLE SG DIMENSIONS (sketch)"/>
      <sheetName val="BUNDLE SG SIZES"/>
      <sheetName val="Historic Data"/>
      <sheetName val="SK"/>
      <sheetName val="SKData"/>
      <sheetName val="SK Frt"/>
      <sheetName val="DW Work Scope"/>
      <sheetName val="CC Work Scope"/>
      <sheetName val="CO-SCR Work Scope"/>
      <sheetName val="CSRTransMac1"/>
      <sheetName val="ClearCSRonly"/>
      <sheetName val="CSRwgtMacro"/>
      <sheetName val="CSRmac"/>
      <sheetName val="MAnextpgMAC"/>
      <sheetName val="HarpRepClrOnly"/>
      <sheetName val="HarpRepMacro"/>
      <sheetName val="ClearEstRepMac"/>
      <sheetName val="EstCostRepMac"/>
      <sheetName val="PW Work Scope"/>
      <sheetName val="SK Work Scope"/>
      <sheetName val="Workscope Checklist"/>
      <sheetName val="ER"/>
      <sheetName val="SymSum"/>
      <sheetName val="Range"/>
      <sheetName val="EstCostRep"/>
      <sheetName val="MaxGasTe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M 000"/>
      <sheetName val="GENERAL SERVICES"/>
      <sheetName val="GM 001"/>
      <sheetName val="GM 011"/>
      <sheetName val="GM 023"/>
      <sheetName val="GM 024"/>
      <sheetName val="GM 025"/>
      <sheetName val="GM 026"/>
      <sheetName val="GM 027"/>
      <sheetName val="GM 028"/>
      <sheetName val="GM 031"/>
      <sheetName val="GM 032"/>
      <sheetName val="GM 041"/>
      <sheetName val="GM 042"/>
      <sheetName val="GM 043"/>
      <sheetName val="GM 044"/>
      <sheetName val="XXXXXXXX"/>
      <sheetName val="csdim"/>
      <sheetName val="cdsload"/>
      <sheetName val="chsload"/>
      <sheetName val="CLAMP"/>
      <sheetName val="cvsload"/>
      <sheetName val="pipe"/>
      <sheetName val="Code 02"/>
      <sheetName val="Code 03"/>
      <sheetName val="Code 04"/>
      <sheetName val="Code 05"/>
      <sheetName val="Code 06"/>
      <sheetName val="Code 07"/>
      <sheetName val="Code 09"/>
      <sheetName val="PBS"/>
      <sheetName val="Cash2"/>
      <sheetName val="Z"/>
      <sheetName val="환산표"/>
      <sheetName val="ASME B 36.10 M"/>
      <sheetName val="Cat A Change Control"/>
      <sheetName val="八幡"/>
      <sheetName val="GM_0001"/>
      <sheetName val="GENERAL_SERVICES1"/>
      <sheetName val="GM_0011"/>
      <sheetName val="GM_0111"/>
      <sheetName val="GM_0231"/>
      <sheetName val="GM_0241"/>
      <sheetName val="GM_0251"/>
      <sheetName val="GM_0261"/>
      <sheetName val="GM_0271"/>
      <sheetName val="GM_0281"/>
      <sheetName val="GM_0311"/>
      <sheetName val="GM_0321"/>
      <sheetName val="GM_0411"/>
      <sheetName val="GM_0421"/>
      <sheetName val="GM_0431"/>
      <sheetName val="GM_0441"/>
      <sheetName val="GM_000"/>
      <sheetName val="GENERAL_SERVICES"/>
      <sheetName val="GM_001"/>
      <sheetName val="GM_011"/>
      <sheetName val="GM_023"/>
      <sheetName val="GM_024"/>
      <sheetName val="GM_025"/>
      <sheetName val="GM_026"/>
      <sheetName val="GM_027"/>
      <sheetName val="GM_028"/>
      <sheetName val="GM_031"/>
      <sheetName val="GM_032"/>
      <sheetName val="GM_041"/>
      <sheetName val="GM_042"/>
      <sheetName val="GM_043"/>
      <sheetName val="GM_044"/>
      <sheetName val="1-1"/>
      <sheetName val="노임단가"/>
      <sheetName val="Sheet1"/>
      <sheetName val="자재단가"/>
      <sheetName val="prc_sch"/>
      <sheetName val="36신설수량"/>
      <sheetName val="물가대비표"/>
      <sheetName val="2.2 띠장의 설계"/>
      <sheetName val="MCI"/>
      <sheetName val="eq_data"/>
      <sheetName val="간접비내역-1"/>
      <sheetName val="MixBed"/>
      <sheetName val="CondPol"/>
      <sheetName val="GM_0002"/>
      <sheetName val="GENERAL_SERVICES2"/>
      <sheetName val="GM_0012"/>
      <sheetName val="GM_0112"/>
      <sheetName val="GM_0232"/>
      <sheetName val="GM_0242"/>
      <sheetName val="GM_0252"/>
      <sheetName val="GM_0262"/>
      <sheetName val="GM_0272"/>
      <sheetName val="GM_0282"/>
      <sheetName val="GM_0312"/>
      <sheetName val="GM_0322"/>
      <sheetName val="GM_0412"/>
      <sheetName val="GM_0422"/>
      <sheetName val="GM_0432"/>
      <sheetName val="GM_0442"/>
      <sheetName val="Testing"/>
      <sheetName val="예가표"/>
      <sheetName val="DB_ET200(R. A)"/>
      <sheetName val="Conversions"/>
    </sheetNames>
    <sheetDataSet>
      <sheetData sheetId="0" refreshError="1">
        <row r="1">
          <cell r="C1" t="str">
            <v>ERECTION PRICE BREAKDOWN</v>
          </cell>
          <cell r="H1">
            <v>38023</v>
          </cell>
          <cell r="I1" t="str">
            <v>VIJ</v>
          </cell>
        </row>
        <row r="2">
          <cell r="I2" t="str">
            <v>Vijayawada</v>
          </cell>
        </row>
        <row r="3">
          <cell r="I3" t="str">
            <v>1 x 660 MW</v>
          </cell>
        </row>
        <row r="4">
          <cell r="I4" t="str">
            <v>India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_Misc"/>
      <sheetName val="costing_Press"/>
      <sheetName val="costing_FE"/>
      <sheetName val="costing_Flow"/>
      <sheetName val="costing_Temp"/>
      <sheetName val="costing_Level"/>
      <sheetName val="costing_CV"/>
      <sheetName val="costing_ESDV"/>
      <sheetName val="costing_Deluge"/>
      <sheetName val="costing_MOV"/>
      <sheetName val="costing_Safety"/>
      <sheetName val="costing_Cables"/>
      <sheetName val="costing_Install_Matl"/>
      <sheetName val="Detail_Cost_Summary"/>
      <sheetName val="Line_Modification"/>
      <sheetName val="Line_Modification(2)"/>
      <sheetName val="Line_Modification(3)"/>
      <sheetName val="가시설공"/>
      <sheetName val="노원열병합  건축공사기성내역서"/>
      <sheetName val="Inst cost summary based on redu"/>
      <sheetName val="S N"/>
      <sheetName val="설계조건"/>
      <sheetName val="Rate"/>
      <sheetName val="eq_data"/>
      <sheetName val="GammaEquivalents"/>
      <sheetName val="八幡"/>
      <sheetName val="Condition"/>
      <sheetName val="POWER"/>
      <sheetName val="Total"/>
      <sheetName val="CAT_5"/>
      <sheetName val="General"/>
      <sheetName val="Menus"/>
      <sheetName val="SILICATE"/>
      <sheetName val="기초자료"/>
      <sheetName val="견적집계표"/>
      <sheetName val="발주처양식"/>
      <sheetName val="DCA"/>
      <sheetName val="Area별subcon"/>
      <sheetName val="COA"/>
      <sheetName val="Building"/>
      <sheetName val="Civil,steel"/>
      <sheetName val="Building list"/>
      <sheetName val="Marine"/>
      <sheetName val="견적기준"/>
      <sheetName val="deviation Marine"/>
      <sheetName val="Sheet1"/>
      <sheetName val="CURRENCY"/>
      <sheetName val="환율"/>
      <sheetName val="General Data"/>
      <sheetName val="VLOOKUP"/>
      <sheetName val="Equip"/>
      <sheetName val="TB-내역서"/>
      <sheetName val="CAL."/>
      <sheetName val="PBS"/>
      <sheetName val="PRC-SUM"/>
      <sheetName val="Q5434 EQ LIST"/>
      <sheetName val="motor power"/>
      <sheetName val="EQUIP-Submission"/>
      <sheetName val="CIVIL"/>
      <sheetName val="Backup"/>
      <sheetName val="LABTOTAL"/>
      <sheetName val="간접비내역-1"/>
      <sheetName val="A"/>
      <sheetName val="Inst_cost_summary_based_on_redu"/>
      <sheetName val="S_N"/>
      <sheetName val="노원열병합__건축공사기성내역서"/>
      <sheetName val="Equipment"/>
      <sheetName val="Piping"/>
      <sheetName val="estm_mech"/>
      <sheetName val="VV보온LINK"/>
      <sheetName val="FIT보온LINK"/>
      <sheetName val="BASE"/>
      <sheetName val="REINF."/>
      <sheetName val="SKETCH"/>
      <sheetName val="가도공"/>
      <sheetName val="LOADS"/>
      <sheetName val="plan&amp;section of foundation"/>
      <sheetName val="design criteria"/>
      <sheetName val="INPUT"/>
      <sheetName val="design load"/>
      <sheetName val="working load at the btm ft."/>
      <sheetName val="stability check"/>
      <sheetName val="부표총괄"/>
      <sheetName val="SAND TRAP"/>
      <sheetName val="calculation"/>
      <sheetName val="Inquiry"/>
      <sheetName val="Spool Status"/>
      <sheetName val="대전월평내역"/>
      <sheetName val="Data"/>
      <sheetName val="Estimate"/>
      <sheetName val="Major"/>
      <sheetName val="Resource"/>
      <sheetName val="6,000"/>
      <sheetName val="Materials"/>
      <sheetName val="수입"/>
      <sheetName val="MAIN"/>
      <sheetName val="COST SUMM"/>
      <sheetName val="총괄집계표"/>
      <sheetName val="INPUT DATA"/>
      <sheetName val="BOQ"/>
      <sheetName val="DB@Acess"/>
      <sheetName val="ACTDATA"/>
      <sheetName val="CODE"/>
      <sheetName val="COA-17"/>
      <sheetName val="C-18"/>
      <sheetName val="PRICE-COMP"/>
      <sheetName val="95요율"/>
      <sheetName val="Country Data"/>
      <sheetName val="KP1590_E"/>
      <sheetName val="Inst_cost_summary_based_on_red1"/>
      <sheetName val="S_N1"/>
      <sheetName val="노원열병합__건축공사기성내역서1"/>
      <sheetName val="PRO_A"/>
      <sheetName val="PRO"/>
      <sheetName val="Summary"/>
      <sheetName val="Definitions"/>
      <sheetName val="pri-com"/>
      <sheetName val="CS - Material + subcontract"/>
      <sheetName val="SQ-FDN"/>
      <sheetName val=" Est "/>
      <sheetName val="Summary Sheets"/>
      <sheetName val="LEGEND"/>
      <sheetName val="cables"/>
      <sheetName val="Bill 1"/>
      <sheetName val="Bill 2"/>
      <sheetName val="Bill 3"/>
      <sheetName val="Bill 4"/>
      <sheetName val="Bill 5"/>
      <sheetName val="Bill 6"/>
      <sheetName val="Bill 7"/>
      <sheetName val="Labour Norms"/>
      <sheetName val="#REF"/>
      <sheetName val="Sum Sch'B"/>
      <sheetName val="eqptlineup"/>
      <sheetName val="CostDB"/>
      <sheetName val="T 3"/>
      <sheetName val="COVER"/>
      <sheetName val="MOTOR"/>
      <sheetName val="손익분석"/>
      <sheetName val="견적조건"/>
      <sheetName val="BQ_Equip_Pipe"/>
      <sheetName val="PipWT"/>
      <sheetName val="5. WeightInput"/>
      <sheetName val="내역"/>
      <sheetName val="Sheet1 (3)"/>
      <sheetName val="단중표"/>
      <sheetName val="PaintBreak"/>
      <sheetName val="INSSUBCON"/>
      <sheetName val="RPP 12 SEPT"/>
      <sheetName val="Revised Cable MTO"/>
      <sheetName val="&lt;&lt;380V&gt;&gt; "/>
      <sheetName val="일반전기"/>
      <sheetName val="w't table"/>
      <sheetName val="REF.ONLY"/>
      <sheetName val="견적"/>
      <sheetName val="ﾄﾞﾊﾞｲFUEL GAS追見"/>
      <sheetName val="共通事項"/>
      <sheetName val="작성기준"/>
      <sheetName val="Assump"/>
      <sheetName val="12mar98 electronic"/>
      <sheetName val="HO Rates"/>
      <sheetName val="Site Rates"/>
      <sheetName val="Project Details"/>
      <sheetName val="name"/>
      <sheetName val="GM 000"/>
      <sheetName val="PIPE-03E"/>
      <sheetName val="csdim"/>
      <sheetName val="cdsload"/>
      <sheetName val="chsload"/>
      <sheetName val="CLAMP"/>
      <sheetName val="cvsload"/>
      <sheetName val="pipe"/>
      <sheetName val="노임단가"/>
      <sheetName val="3CHBDC"/>
      <sheetName val="DEFINE"/>
      <sheetName val="Drop list option"/>
      <sheetName val="Hi-spec Svcs"/>
      <sheetName val="11.자재단가"/>
      <sheetName val="Inst_cost_summary_based_on_red2"/>
      <sheetName val="S_N2"/>
      <sheetName val="노원열병합__건축공사기성내역서2"/>
      <sheetName val="General_Data"/>
      <sheetName val="REINF_"/>
      <sheetName val="CAL_"/>
      <sheetName val="plan&amp;section_of_foundation"/>
      <sheetName val="design_criteria"/>
      <sheetName val="design_load"/>
      <sheetName val="working_load_at_the_btm_ft_"/>
      <sheetName val="stability_check"/>
      <sheetName val="Building_list"/>
      <sheetName val="deviation_Marine"/>
      <sheetName val="CS_-_Material_+_subcontract"/>
      <sheetName val="TITLES"/>
      <sheetName val="4.TANK Farm"/>
      <sheetName val="FORM-0"/>
      <sheetName val="STAADINPUTA"/>
      <sheetName val="9.DYNAMIC1"/>
      <sheetName val="Piping Design Data"/>
      <sheetName val="FLD"/>
      <sheetName val="Rekapitulasi"/>
      <sheetName val="National"/>
      <sheetName val="FIRE FIGHTING"/>
      <sheetName val="Load"/>
      <sheetName val="Break_down"/>
      <sheetName val="h-013211-2"/>
      <sheetName val="ELEC_MCI"/>
      <sheetName val="INST_MCI"/>
      <sheetName val="MECH_MCI"/>
      <sheetName val="Insulation"/>
      <sheetName val="Instrumentation"/>
      <sheetName val="Structural"/>
      <sheetName val="Alternator"/>
      <sheetName val="Comparison"/>
      <sheetName val="Settings"/>
      <sheetName val="I. Material &amp; Eqpt"/>
      <sheetName val="REQDELTA"/>
      <sheetName val="PRICE COMP"/>
      <sheetName val="I1ES01C05_IO Assignment"/>
      <sheetName val="Notes for BOQ"/>
      <sheetName val="Lists"/>
      <sheetName val="Price Comparison"/>
      <sheetName val="OIL SYST DATA SHTS"/>
      <sheetName val="CalcRel"/>
      <sheetName val="FR"/>
      <sheetName val="Base_Data"/>
      <sheetName val="SHEET-1"/>
      <sheetName val="IODB-Plant CPF"/>
      <sheetName val="Inst_cost_summary_based_on_red3"/>
      <sheetName val="S_N3"/>
      <sheetName val="노원열병합__건축공사기성내역서3"/>
      <sheetName val="General_Data1"/>
      <sheetName val="REINF_1"/>
      <sheetName val="CAL_1"/>
      <sheetName val="plan&amp;section_of_foundation1"/>
      <sheetName val="design_criteria1"/>
      <sheetName val="design_load1"/>
      <sheetName val="working_load_at_the_btm_ft_1"/>
      <sheetName val="stability_check1"/>
      <sheetName val="Building_list1"/>
      <sheetName val="deviation_Marine1"/>
      <sheetName val="CS_-_Material_+_subcontract1"/>
      <sheetName val="Q5434_EQ_LIST"/>
      <sheetName val="motor_power"/>
      <sheetName val="Spool_Status"/>
      <sheetName val="Revised_Cable_MTO"/>
      <sheetName val="Sum_Sch'B"/>
      <sheetName val="T_3"/>
      <sheetName val="INPUT_DATA"/>
      <sheetName val="COST_SUMM"/>
      <sheetName val="Country_Data"/>
      <sheetName val="_Est_"/>
      <sheetName val="Summary_Sheets"/>
      <sheetName val="Bill_1"/>
      <sheetName val="Bill_2"/>
      <sheetName val="Bill_3"/>
      <sheetName val="Bill_4"/>
      <sheetName val="Bill_5"/>
      <sheetName val="Bill_6"/>
      <sheetName val="Bill_7"/>
      <sheetName val="Drop_list_option"/>
      <sheetName val="Hi-spec_Svcs"/>
      <sheetName val="SAND_TRAP"/>
      <sheetName val="Labour_Norms"/>
      <sheetName val="Project_Details"/>
      <sheetName val="11_자재단가"/>
      <sheetName val="RPP_12_SEPT"/>
      <sheetName val="5__WeightInput"/>
      <sheetName val="Sheet1_(3)"/>
      <sheetName val="&lt;&lt;380V&gt;&gt;_"/>
      <sheetName val="w't_table"/>
      <sheetName val="REF_ONLY"/>
      <sheetName val="4_TANK_Farm"/>
      <sheetName val="I__Material_&amp;_Eqpt"/>
      <sheetName val="PRICE_COMP"/>
      <sheetName val="I1ES01C05_IO_Assignment"/>
      <sheetName val="Notes_for_BOQ"/>
      <sheetName val="Price_Comparison"/>
      <sheetName val="OIL_SYST_DATA_SHTS"/>
      <sheetName val="IODB-Plant_CPF"/>
      <sheetName val="LV induction motors"/>
      <sheetName val="EC600"/>
      <sheetName val="Load List2"/>
      <sheetName val="Q5434_EQ_LIST1"/>
      <sheetName val="motor_power1"/>
      <sheetName val="Spool_Status1"/>
      <sheetName val="Revised_Cable_MTO1"/>
      <sheetName val="Sum_Sch'B1"/>
      <sheetName val="T_31"/>
      <sheetName val="INPUT_DATA1"/>
      <sheetName val="COST_SUMM1"/>
      <sheetName val="Country_Data1"/>
      <sheetName val="_Est_1"/>
      <sheetName val="Summary_Sheets1"/>
      <sheetName val="Bill_11"/>
      <sheetName val="Bill_21"/>
      <sheetName val="Bill_31"/>
      <sheetName val="Bill_41"/>
      <sheetName val="Bill_51"/>
      <sheetName val="Bill_61"/>
      <sheetName val="Bill_71"/>
      <sheetName val="1"/>
      <sheetName val="Customize Your Loan Manager"/>
      <sheetName val="Loan Amortization Table"/>
      <sheetName val="Inst_cost_summary_based_on_red4"/>
      <sheetName val="S_N4"/>
      <sheetName val="노원열병합__건축공사기성내역서4"/>
      <sheetName val="General_Data2"/>
      <sheetName val="REINF_2"/>
      <sheetName val="CAL_2"/>
      <sheetName val="plan&amp;section_of_foundation2"/>
      <sheetName val="design_criteria2"/>
      <sheetName val="design_load2"/>
      <sheetName val="working_load_at_the_btm_ft_2"/>
      <sheetName val="stability_check2"/>
      <sheetName val="Building_list2"/>
      <sheetName val="deviation_Marine2"/>
      <sheetName val="CS_-_Material_+_subcontract2"/>
      <sheetName val="Q5434_EQ_LIST2"/>
      <sheetName val="motor_power2"/>
      <sheetName val="Spool_Status2"/>
      <sheetName val="Revised_Cable_MTO2"/>
      <sheetName val="Sum_Sch'B2"/>
      <sheetName val="T_32"/>
      <sheetName val="INPUT_DATA2"/>
      <sheetName val="COST_SUMM2"/>
      <sheetName val="Country_Data2"/>
      <sheetName val="_Est_2"/>
      <sheetName val="Summary_Sheets2"/>
      <sheetName val="Bill_12"/>
      <sheetName val="Bill_22"/>
      <sheetName val="Bill_32"/>
      <sheetName val="Bill_42"/>
      <sheetName val="Bill_52"/>
      <sheetName val="Bill_62"/>
      <sheetName val="Bill_72"/>
      <sheetName val="Drop_list_option1"/>
      <sheetName val="Hi-spec_Svcs1"/>
      <sheetName val="SAND_TRAP1"/>
      <sheetName val="Labour_Norms1"/>
      <sheetName val="Project_Details1"/>
      <sheetName val="11_자재단가1"/>
      <sheetName val="RPP_12_SEPT1"/>
      <sheetName val="5__WeightInput1"/>
      <sheetName val="Sheet1_(3)1"/>
      <sheetName val="&lt;&lt;380V&gt;&gt;_1"/>
      <sheetName val="w't_table1"/>
      <sheetName val="REF_ONLY1"/>
      <sheetName val="4_TANK_Farm1"/>
      <sheetName val="I__Material_&amp;_Eqpt1"/>
      <sheetName val="PRICE_COMP1"/>
      <sheetName val="I1ES01C05_IO_Assignment1"/>
      <sheetName val="Notes_for_BOQ1"/>
      <sheetName val="Price_Comparison1"/>
      <sheetName val="OIL_SYST_DATA_SHTS1"/>
      <sheetName val="IODB-Plant_CPF1"/>
      <sheetName val="LV_induction_motors"/>
      <sheetName val="Load_List2"/>
      <sheetName val="9_DYNAMIC1"/>
      <sheetName val="12mar98_electronic"/>
      <sheetName val="HO_Rates"/>
      <sheetName val="Site_Rates"/>
      <sheetName val="GM_000"/>
      <sheetName val="ﾄﾞﾊﾞｲFUEL_GAS追見"/>
      <sheetName val="산근"/>
      <sheetName val="GM_0001"/>
      <sheetName val="GEREPORT"/>
    </sheetNames>
    <sheetDataSet>
      <sheetData sheetId="0" refreshError="1"/>
      <sheetData sheetId="1">
        <row r="7">
          <cell r="B7" t="str">
            <v>srno</v>
          </cell>
        </row>
      </sheetData>
      <sheetData sheetId="2" refreshError="1"/>
      <sheetData sheetId="3">
        <row r="7">
          <cell r="B7" t="str">
            <v>srno</v>
          </cell>
        </row>
      </sheetData>
      <sheetData sheetId="4">
        <row r="7">
          <cell r="B7" t="str">
            <v>srno</v>
          </cell>
        </row>
      </sheetData>
      <sheetData sheetId="5">
        <row r="7">
          <cell r="B7" t="str">
            <v>srno</v>
          </cell>
        </row>
      </sheetData>
      <sheetData sheetId="6" refreshError="1"/>
      <sheetData sheetId="7" refreshError="1"/>
      <sheetData sheetId="8">
        <row r="7">
          <cell r="B7" t="str">
            <v>srno</v>
          </cell>
        </row>
      </sheetData>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sheetData sheetId="36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ENTIVO"/>
      <sheetName val="Paterno"/>
      <sheetName val="Corpi"/>
      <sheetName val="ACCORPAMENTI"/>
      <sheetName val="Unit Price"/>
      <sheetName val="Summary"/>
      <sheetName val="Labor Sum"/>
      <sheetName val="Closing"/>
      <sheetName val="Cover"/>
      <sheetName val="Pipe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yCode"/>
      <sheetName val="CTDG"/>
      <sheetName val="PTVT"/>
      <sheetName val="THVT"/>
    </sheetNames>
    <sheetDataSet>
      <sheetData sheetId="0" refreshError="1"/>
      <sheetData sheetId="1">
        <row r="10">
          <cell r="H10">
            <v>0</v>
          </cell>
          <cell r="I10">
            <v>0</v>
          </cell>
          <cell r="J10">
            <v>0</v>
          </cell>
        </row>
      </sheetData>
      <sheetData sheetId="2" refreshError="1"/>
      <sheetData sheetId="3">
        <row r="9">
          <cell r="F9">
            <v>0</v>
          </cell>
        </row>
      </sheetData>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조사서"/>
      <sheetName val="- INFORMATION -"/>
      <sheetName val="Breakdown-1"/>
      <sheetName val="Pipe"/>
      <sheetName val="Add"/>
      <sheetName val="Equipment"/>
      <sheetName val="EQFRM2"/>
      <sheetName val="Y_WORK"/>
      <sheetName val="ITB COST"/>
      <sheetName val="costing_CV"/>
      <sheetName val="costing_ESDV"/>
      <sheetName val="costing_Misc"/>
      <sheetName val="costing_MOV"/>
      <sheetName val="costing_FE"/>
      <sheetName val="표지"/>
      <sheetName val="견"/>
      <sheetName val="TOTAL"/>
      <sheetName val="당초"/>
      <sheetName val="General Data"/>
      <sheetName val="을"/>
      <sheetName val="CAL"/>
      <sheetName val="Chart"/>
      <sheetName val="laroux"/>
      <sheetName val="SILICATE"/>
      <sheetName val="토목검측서"/>
      <sheetName val="보온자재단가표"/>
      <sheetName val="견적조건"/>
      <sheetName val="BQ_Equip_Pipe"/>
      <sheetName val="YES22"/>
      <sheetName val="TB-내역서"/>
      <sheetName val="八幡"/>
      <sheetName val="제출계산서"/>
      <sheetName val="T6-6(2)"/>
      <sheetName val="단가"/>
      <sheetName val="EST-013"/>
      <sheetName val="COA-17"/>
      <sheetName val="C-18"/>
      <sheetName val="Sheet1"/>
      <sheetName val="CAL."/>
      <sheetName val="Rate"/>
      <sheetName val="TOEC"/>
      <sheetName val="중간재 재공"/>
      <sheetName val="csb(11-12,0820)"/>
      <sheetName val="costing_Press"/>
      <sheetName val="-_INFORMATION_-"/>
      <sheetName val="ITB_COST"/>
      <sheetName val="CIVIL"/>
      <sheetName val="Summary Sheets"/>
      <sheetName val="PIPING"/>
      <sheetName val="Bill 100 Preliminaries"/>
      <sheetName val="손익분석"/>
      <sheetName val="Backup"/>
      <sheetName val="간접비내역-1"/>
      <sheetName val="PipWT"/>
      <sheetName val="CAT_5"/>
      <sheetName val="내역(한신APT)"/>
      <sheetName val="Cover"/>
      <sheetName val="SOURCE"/>
      <sheetName val="POWER"/>
      <sheetName val="Testing"/>
      <sheetName val="공정계획(내부계획25%,내부w.f)"/>
      <sheetName val="HVAC"/>
      <sheetName val="BEAM"/>
      <sheetName val="WIP"/>
      <sheetName val="도급양식"/>
      <sheetName val="MTO"/>
      <sheetName val="Calc"/>
      <sheetName val="변수적용"/>
      <sheetName val="Price Shee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Allowances"/>
      <sheetName val="작성기준"/>
      <sheetName val="eqptlineup"/>
      <sheetName val="MATERIALS"/>
      <sheetName val="PBS"/>
      <sheetName val="WORKING"/>
      <sheetName val="BQ List MNHRS"/>
      <sheetName val="공사비 내역 (가)"/>
      <sheetName val="예산M11A"/>
      <sheetName val="OPT손익 내수"/>
      <sheetName val="OPT손익 수출"/>
      <sheetName val="간접비(1)"/>
      <sheetName val="A-4"/>
      <sheetName val="INDIRECT COST-PART l"/>
      <sheetName val="LOOKUP TABLE"/>
      <sheetName val="-_INFORMATION_-1"/>
      <sheetName val="ITB_COST1"/>
      <sheetName val="General_Data"/>
      <sheetName val="중간재_재공"/>
      <sheetName val="Summary_Sheets"/>
      <sheetName val="CAL_"/>
      <sheetName val="공정계획(내부계획25%,내부w_f)"/>
      <sheetName val="Bill_100_Preliminaries"/>
      <sheetName val="Price_Sheet"/>
      <sheetName val="TITLES"/>
      <sheetName val="EST013"/>
      <sheetName val="粉刷"/>
      <sheetName val="cable"/>
      <sheetName val="BEND LOSS"/>
      <sheetName val="Proposal"/>
      <sheetName val="Hist Fcst"/>
      <sheetName val="REINF."/>
      <sheetName val="SKETCH"/>
      <sheetName val="CostDB"/>
    </sheetNames>
    <sheetDataSet>
      <sheetData sheetId="0" refreshError="1"/>
      <sheetData sheetId="1">
        <row r="22">
          <cell r="G22">
            <v>0</v>
          </cell>
        </row>
      </sheetData>
      <sheetData sheetId="2">
        <row r="22">
          <cell r="G22">
            <v>0</v>
          </cell>
        </row>
      </sheetData>
      <sheetData sheetId="3">
        <row r="22">
          <cell r="G22">
            <v>0</v>
          </cell>
        </row>
      </sheetData>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관"/>
      <sheetName val="배관 (fike)"/>
      <sheetName val="배관 (bs&amp;b)"/>
      <sheetName val="보온"/>
      <sheetName val="도장"/>
      <sheetName val="gasket"/>
      <sheetName val="valve"/>
      <sheetName val="valve (2)"/>
      <sheetName val="foged"/>
      <sheetName val="cast"/>
      <sheetName val="alloy"/>
      <sheetName val="alloy-ball"/>
      <sheetName val="ball"/>
      <sheetName val="plug"/>
      <sheetName val="btfy"/>
      <sheetName val="REDUCER"/>
      <sheetName val="WE'T"/>
      <sheetName val="작성기준"/>
      <sheetName val="Curves"/>
      <sheetName val="Tables"/>
      <sheetName val="수정 배관공사 견적 최종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BOM"/>
      <sheetName val="DEAE"/>
      <sheetName val="GAS"/>
      <sheetName val="GEN"/>
      <sheetName val="COP"/>
      <sheetName val="CHEM"/>
      <sheetName val="SAM"/>
      <sheetName val="DEM"/>
      <sheetName val="BLR5"/>
      <sheetName val="BLR4"/>
      <sheetName val="BLR3"/>
      <sheetName val="BLR2"/>
      <sheetName val="BLR 1"/>
      <sheetName val="Y-WORK"/>
      <sheetName val="八幡"/>
      <sheetName val="GM 000"/>
      <sheetName val="csdim"/>
      <sheetName val="cdsload"/>
      <sheetName val="chsload"/>
      <sheetName val="CLAMP"/>
      <sheetName val="cvsload"/>
      <sheetName val="pipe"/>
      <sheetName val="손익분석"/>
      <sheetName val="Cash2"/>
      <sheetName val="Z"/>
      <sheetName val="환산표"/>
      <sheetName val="TTL"/>
      <sheetName val="costing_CV"/>
      <sheetName val="costing_ESDV"/>
      <sheetName val="costing_FE"/>
      <sheetName val="costing_Misc"/>
      <sheetName val="costing_MOV"/>
      <sheetName val="TOE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nco"/>
      <sheetName val="Repilogo"/>
      <sheetName val="grezzi"/>
      <sheetName val="estratto"/>
      <sheetName val="Unit Price"/>
      <sheetName val="Closing"/>
      <sheetName val="CodePipe"/>
      <sheetName val="CodeTubeCalc."/>
      <sheetName val="DPres Cal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PRECAST lightconc_II"/>
      <sheetName val="Miscellaneous-civil"/>
      <sheetName val="basic"/>
      <sheetName val="GN-ST-10"/>
      <sheetName val="temp"/>
      <sheetName val="Sheet1"/>
      <sheetName val="BLR 1"/>
      <sheetName val="GEN"/>
      <sheetName val="GAS"/>
      <sheetName val="DEAE"/>
      <sheetName val="BLR2"/>
      <sheetName val="BLR3"/>
      <sheetName val="BLR4"/>
      <sheetName val="BLR5"/>
      <sheetName val="DEM"/>
      <sheetName val="SAM"/>
      <sheetName val="CHEM"/>
      <sheetName val="COP"/>
      <sheetName val="Proposal"/>
      <sheetName val="CondPol"/>
      <sheetName val="CAT_5"/>
      <sheetName val="data"/>
      <sheetName val="HRSG PRINT"/>
      <sheetName val="변수적용"/>
      <sheetName val="#REF"/>
      <sheetName val="SCHEDULE"/>
    </sheetNames>
    <definedNames>
      <definedName name="DataFilter"/>
      <definedName name="DataSort"/>
      <definedName name="GoBack" sheetId="7"/>
    </defined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002년12월"/>
      <sheetName val="도급"/>
      <sheetName val="사기성"/>
      <sheetName val="실행"/>
      <sheetName val="총괄"/>
      <sheetName val="집계표"/>
      <sheetName val="200212공무정산"/>
      <sheetName val="Sheet2"/>
      <sheetName val="Macro3"/>
      <sheetName val="#REF"/>
      <sheetName val="내역"/>
      <sheetName val="일일투입집계표"/>
      <sheetName val="원가계산서"/>
      <sheetName val="Sheet3"/>
      <sheetName val="내역서"/>
      <sheetName val="입찰안"/>
      <sheetName val="3.공통공사대비"/>
      <sheetName val="일반공사"/>
      <sheetName val="평가데이터"/>
      <sheetName val="현장관리비 산출내역"/>
      <sheetName val="전기"/>
      <sheetName val="연결임시"/>
      <sheetName val="갑지(추정)"/>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공사내역"/>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Sheet4"/>
      <sheetName val="10현장조직"/>
      <sheetName val="as boq list up"/>
      <sheetName val="MixBed"/>
      <sheetName val="CondPol"/>
      <sheetName val="노임단가"/>
      <sheetName val="자재단가"/>
      <sheetName val="36신설수량"/>
      <sheetName val="물가대비표"/>
      <sheetName val="Sheet6"/>
      <sheetName val="갑지1"/>
      <sheetName val="Utility and Fire flange"/>
      <sheetName val="jobhist"/>
      <sheetName val="현장관리비"/>
      <sheetName val="실행내역"/>
      <sheetName val="Activity(new)"/>
      <sheetName val="EQUIP"/>
      <sheetName val="CAT_5"/>
      <sheetName val="갑지"/>
      <sheetName val="운반"/>
      <sheetName val="해외 연수비용 계산-삭제"/>
      <sheetName val="해외 기술훈련비 (합계)"/>
      <sheetName val="95삼성급(본사)"/>
      <sheetName val="h-013211-2"/>
      <sheetName val="대비표"/>
      <sheetName val="공문"/>
      <sheetName val="DESBASTE"/>
      <sheetName val="개시대사 (2)"/>
      <sheetName val="금액내역서"/>
      <sheetName val="연돌일위집계"/>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BM"/>
      <sheetName val="M Budget"/>
      <sheetName val="Material of Quantities"/>
      <sheetName val="unit price list"/>
      <sheetName val="Project Data"/>
      <sheetName val="Cover"/>
      <sheetName val="아파트 "/>
      <sheetName val="6MONTHS"/>
      <sheetName val="inter"/>
      <sheetName val="PRECAST lightconc-II"/>
      <sheetName val="Pile-Br-Capacity"/>
      <sheetName val=" RFQ for BOP Bldgs(No.51,53,58)"/>
      <sheetName val="BQMPALOC"/>
      <sheetName val="Eq. Mobilization"/>
      <sheetName val="Air Cooler-E"/>
      <sheetName val="간접인원 급료산출"/>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PI"/>
      <sheetName val="Ｎｏ.13"/>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설비"/>
      <sheetName val="일위대가"/>
      <sheetName val="간접비내역-1"/>
      <sheetName val="2.2 띠장의 설계"/>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PWA"/>
      <sheetName val="재료비"/>
      <sheetName val="HX"/>
      <sheetName val="Thuc thanh"/>
      <sheetName val="QL1A-QL1A moi"/>
      <sheetName val="C.Bong Lang"/>
      <sheetName val="Vanh dai III (TKKT)"/>
      <sheetName val="SL-NC-MB"/>
      <sheetName val="CX-AD-LC"/>
      <sheetName val="Cau-YBai-Tam"/>
      <sheetName val="XL4Poppy"/>
      <sheetName val="KluongKm2,4"/>
      <sheetName val="B.cao"/>
      <sheetName val="T.tiet"/>
      <sheetName val="T.N"/>
      <sheetName val="00000000"/>
      <sheetName val="VL"/>
      <sheetName val="NHAN CONG"/>
      <sheetName val="MAY"/>
      <sheetName val="VUA"/>
      <sheetName val="DG CAU"/>
      <sheetName val="THOP CAU"/>
      <sheetName val="TLP CAU"/>
      <sheetName val="DAKT1"/>
      <sheetName val="XL4Test5"/>
      <sheetName val="XL4Poppy (2)"/>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Sheet5"/>
      <sheetName val="Sheet7"/>
      <sheetName val="Sheet8"/>
      <sheetName val="Sheet9"/>
      <sheetName val="Sheet10"/>
      <sheetName val="Sheet11"/>
      <sheetName val="Sheet12"/>
      <sheetName val="Sheet13"/>
      <sheetName val="Sheet14"/>
      <sheetName val="Sheet15"/>
      <sheetName val="Sheet16"/>
      <sheetName val="KTQT-AFC"/>
      <sheetName val="CLDG"/>
      <sheetName val="CLKL"/>
      <sheetName val="Bang du toan"/>
      <sheetName val="Tonghop"/>
      <sheetName val="Bu gia"/>
      <sheetName val="PT vat tu"/>
      <sheetName val="PTVT"/>
      <sheetName val="To trinh"/>
      <sheetName val="bang2"/>
      <sheetName val="coHoan"/>
      <sheetName val="Congty"/>
      <sheetName val="VPPN"/>
      <sheetName val="XN74"/>
      <sheetName val="XN54"/>
      <sheetName val="XN33"/>
      <sheetName val="NK96"/>
      <sheetName val="TH"/>
      <sheetName val="ETH"/>
      <sheetName val="2"/>
      <sheetName val="3"/>
      <sheetName val="4"/>
      <sheetName val="5"/>
      <sheetName val="6"/>
      <sheetName val="7"/>
      <sheetName val="DT1"/>
      <sheetName val="DT2"/>
      <sheetName val="solieu"/>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10000000"/>
      <sheetName val="XXXXXXX1"/>
      <sheetName val="20000000"/>
      <sheetName val="30000000"/>
      <sheetName val="Nam 2001"/>
      <sheetName val="Tang TSCD 98-02"/>
      <sheetName val="BIEN DONG"/>
      <sheetName val="TSCD 2001"/>
      <sheetName val="Quy 1-2002"/>
      <sheetName val="Quy 2-2002"/>
      <sheetName val="Quy 3-2002"/>
      <sheetName val="Quy 4-02"/>
      <sheetName val="XN79"/>
      <sheetName val="CTMT"/>
      <sheetName val="boHoan"/>
      <sheetName val="C.     Lang"/>
      <sheetName val="QL1A-QL1Q moi"/>
      <sheetName val="KH-Q1,Q2,01"/>
      <sheetName val="SL)NC-MB"/>
      <sheetName val="DG CAࡕ"/>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KluongKm2_x000c_4"/>
      <sheetName val="gVL"/>
      <sheetName val="NHAN CWNG"/>
      <sheetName val="DG CA?"/>
      <sheetName val="Tai khoan"/>
      <sheetName val="lt-tl"/>
      <sheetName val="px3-tl"/>
      <sheetName val="px1-tl"/>
      <sheetName val="vp-tl"/>
      <sheetName val="px2,tb-tl"/>
      <sheetName val="th-qt"/>
      <sheetName val="bqt"/>
      <sheetName val="tl-khovt"/>
      <sheetName val="dtkhovt"/>
      <sheetName val="Sheet17"/>
      <sheetName val="Sheet18"/>
      <sheetName val="C.   ( Lang"/>
      <sheetName val="P_x000c_V"/>
      <sheetName val="BDCNH"/>
      <sheetName val="bcdtk"/>
      <sheetName val="BCDKTNH"/>
      <sheetName val="BCDKTTHUE"/>
      <sheetName val="tscd"/>
      <sheetName val="TK331D"/>
      <sheetName val="334 d"/>
      <sheetName val="DG "/>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TDZ22"/>
      <sheetName val="TDT"/>
      <sheetName val="XL@Test5"/>
      <sheetName val="giathanh1"/>
      <sheetName val="ɂIEN DONG"/>
      <sheetName val="MTO REV.0"/>
      <sheetName val="NCong-Day-Su"/>
      <sheetName val="HK1"/>
      <sheetName val="HK2"/>
      <sheetName val="CANAM"/>
      <sheetName val="Tojg KLBS"/>
      <sheetName val="Maumo)"/>
      <sheetName val="KK bo sung"/>
      <sheetName val="tuong"/>
      <sheetName val="Tonchop"/>
      <sheetName val="NC"/>
      <sheetName val="¶"/>
      <sheetName val="Q3-01-duyet"/>
      <sheetName val="THPDMoi  (2)"/>
      <sheetName val="dongia (2)"/>
      <sheetName val="gtrinh"/>
      <sheetName val="phuluc1"/>
      <sheetName val="TONG HOP VL-NC"/>
      <sheetName val="lam-moi"/>
      <sheetName val="chitiet"/>
      <sheetName val="TONGKE3p "/>
      <sheetName val="TH VL, NC, DDHT Thanhphuoc"/>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IEN DONG"/>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BGThau_x0008__x0000__x0000_0000000_x0001__x0006__x0000__x0000_Sheet1_x0008__x0000__x0000_To"/>
      <sheetName val="S`eet12"/>
      <sheetName val="XHXPXXX1"/>
      <sheetName val="0000000!"/>
      <sheetName val="To tri.h"/>
      <sheetName val="cnHoan"/>
      <sheetName val="V_x0010_PN"/>
      <sheetName val="Bu gi`"/>
      <sheetName val="4_x0004__x0000__x0000_XN54_x0004__x0000__x0000_XN33_x0004__x0000__x0000_NK96_x0006__x0000__x0000_Sheet4"/>
      <sheetName val="dmuc"/>
      <sheetName val="S29_x0007__x0000__x0000_S"/>
      <sheetName val="PTVL"/>
      <sheetName val="IBASE"/>
      <sheetName val="˜Ünh m÷c"/>
      <sheetName val="Quy_x0000_2-2002"/>
      <sheetName val="Ünh m÷c"/>
      <sheetName val="Quy"/>
      <sheetName val="DI-ESTI"/>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CĮ     Lang"/>
      <sheetName val="Sheetr"/>
      <sheetName val="Km225_838-228_100"/>
      <sheetName val="Bang TK goc"/>
      <sheetName val="DGchitiet "/>
      <sheetName val="Thuc_thanh"/>
      <sheetName val="QL1A-QL1A_moi"/>
      <sheetName val="C_Bong_Lang"/>
      <sheetName val="Vanh_dai_III_(TKKT)"/>
      <sheetName val="B_cao"/>
      <sheetName val="T_tiet"/>
      <sheetName val="T_N"/>
      <sheetName val="NHAN_CONG"/>
      <sheetName val="DG_CAU"/>
      <sheetName val="THOP_CAU"/>
      <sheetName val="TLP_CAU"/>
      <sheetName val="XL4Poppy_(2)"/>
      <sheetName val="Tong_KLBS"/>
      <sheetName val="To_trinh"/>
      <sheetName val="THKL_nghiemthu"/>
      <sheetName val="DTCTtaluy_(2)"/>
      <sheetName val="KLDGTT&lt;120%_(2)"/>
      <sheetName val="TH_(2)"/>
      <sheetName val="Nam_2001"/>
      <sheetName val="Tang_TSCD_98-02"/>
      <sheetName val="BIEN_DONG"/>
      <sheetName val="TSCD_2001"/>
      <sheetName val="Quy_1-2002"/>
      <sheetName val="Quy_2-2002"/>
      <sheetName val="Quy_3-2002"/>
      <sheetName val="Quy_4-02"/>
      <sheetName val="Bang_du_toan"/>
      <sheetName val="Bu_gia"/>
      <sheetName val="PT_vat_tu"/>
      <sheetName val="C______Lang"/>
      <sheetName val="QL1A-QL1Q_moi"/>
      <sheetName val="KK_bo_sung"/>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KluongKm24"/>
      <sheetName val="Tai_khoan"/>
      <sheetName val="MTO_REV_0"/>
      <sheetName val="C____(_Lang"/>
      <sheetName val="DO_AM_DT"/>
      <sheetName val="334_d"/>
      <sheetName val="ɂIEN_DONG"/>
      <sheetName val="Tojg_KLBS"/>
      <sheetName val="PV"/>
      <sheetName val="DG_CA?"/>
      <sheetName val="MTO REV.2(ARMOR)"/>
      <sheetName val="TH (2+"/>
      <sheetName val="100000p0"/>
      <sheetName val="30000:00"/>
      <sheetName val="T.tidt"/>
      <sheetName val="coJoan"/>
      <sheetName val="XN&lt;4"/>
      <sheetName val="CL_x0007_G"/>
      <sheetName val="Tongh$p"/>
      <sheetName val="Tang TSCD 90-02"/>
      <sheetName val="Qy 1-2002"/>
      <sheetName val="Quy 3-2x02"/>
      <sheetName val="C/     Lang"/>
      <sheetName val="BGThau_x0008__x0000_0000000_x0001__x0006__x0000_Sheet1_x0008__x0000_To dr"/>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DG CA_"/>
      <sheetName val="XL4Te3t5"/>
      <sheetName val="Tang TRCD 98-02"/>
      <sheetName val="TSCD 2000"/>
      <sheetName val="PPV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tTBA"/>
      <sheetName val="XLÿÿest5"/>
      <sheetName val="INV"/>
      <sheetName val="XXXXXXX2"/>
      <sheetName val="XXXXXXX3"/>
      <sheetName val="XXXXXXX4"/>
      <sheetName val="NHAN_x0000_CONG"/>
      <sheetName val="_IEN DONG"/>
      <sheetName val="4_x0004_"/>
      <sheetName val="BGThau_x0008_"/>
      <sheetName val="DT1________"/>
      <sheetName val="DT1_"/>
      <sheetName val="S29_x0007___S"/>
      <sheetName val="S29_x0007__S"/>
      <sheetName val="DG_CA_"/>
      <sheetName val="30000_00"/>
      <sheetName val="çha tri SX"/>
      <sheetName val="So Conç!îfhiep"/>
      <sheetName val="Girder"/>
      <sheetName val="Tendon"/>
      <sheetName val="CHIET TINH TBA"/>
      <sheetName val="Na2_x0000__x0000_01"/>
      <sheetName val="_x0000__x0000_쫀䃝Z"/>
      <sheetName val="_x0000__x0000__x0000__x0000_¢é@Z_x0000__x000d__x0000__x0004_"/>
      <sheetName val="NEW-PANEL"/>
      <sheetName val="data"/>
      <sheetName val="phi"/>
      <sheetName val="CT_x0000_doanh thu 2005"/>
      <sheetName val="XNGBQII-_x0010_4 (3)"/>
      <sheetName val="Hạng mục 2"/>
      <sheetName val="ptdg"/>
      <sheetName val="Km227Э227_838s,"/>
      <sheetName val="NHAN"/>
      <sheetName val="DG_"/>
      <sheetName val="coctuatrenda"/>
      <sheetName val="Vong KLBS"/>
      <sheetName val="CT"/>
      <sheetName val="M+MC"/>
      <sheetName val="tra-vat-lieu"/>
      <sheetName val="XNGBQI-01 (02)"/>
      <sheetName val="CI     Lang"/>
      <sheetName val="Na2"/>
      <sheetName val="TTTram"/>
      <sheetName val="Quy $-02"/>
      <sheetName val="DTCTtallu"/>
      <sheetName val="Km23"/>
      <sheetName val="Tonghmp"/>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tienluong"/>
      <sheetName val="Exterior Walls Finishes"/>
      <sheetName val="_x0000__x0000__x0000__x0000_¢é@Z_x0000__x000a__x0000__x0004_"/>
      <sheetName val="CPQL"/>
      <sheetName val="THCPQL"/>
      <sheetName val="Thep-MatCat"/>
      <sheetName val="Kiem-Toan"/>
      <sheetName val="NhapSL"/>
      <sheetName val="GVL-NC-M"/>
      <sheetName val="Du kien DT 9 thang de fop"/>
      <sheetName val="KTQT-AF_x0003_"/>
      <sheetName val="KLDGT_x0014_&lt;120%"/>
      <sheetName val="Congt9"/>
      <sheetName val=""/>
      <sheetName val="_x0000__x0000__x0000__x0000_€¢é@Z_x0000__x000d__x0000__x0004_"/>
      <sheetName val="Na2_x0000__x0000_€01"/>
      <sheetName val="00000003"/>
      <sheetName val="Khoi luong"/>
      <sheetName val="Pier"/>
      <sheetName val="Pile"/>
      <sheetName val="H?ng m?c 2"/>
      <sheetName val="Km227?227_838s,"/>
      <sheetName val="Hedging"/>
      <sheetName val="Du Toan"/>
      <sheetName val="Km033s,"/>
      <sheetName val="name"/>
      <sheetName val="?IEN_DONG"/>
      <sheetName val="Bu_gi`"/>
      <sheetName val="To_tri_h"/>
      <sheetName val="VPN"/>
      <sheetName val="Tang_TRCD_98-02"/>
      <sheetName val="TSCD_2000"/>
      <sheetName val="roto_truc"/>
      <sheetName val="Day_dt"/>
      <sheetName val="stato_tam_say"/>
      <sheetName val="Stato_ep"/>
      <sheetName val="Canh_gio"/>
      <sheetName val="Ss_Z-_GB"/>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Ünh_m÷c"/>
      <sheetName val="Ünh_m÷c"/>
      <sheetName val="S29S"/>
      <sheetName val="çha_tri_SX"/>
      <sheetName val="So_Conç!îfhiep"/>
      <sheetName val="CTdoanh_thu_2005"/>
      <sheetName val="CĮ_____Lang"/>
      <sheetName val="S29"/>
      <sheetName val="Dang_TSCD_98-02"/>
      <sheetName val="S29??S"/>
      <sheetName val="S29?S"/>
      <sheetName val="Bang_TK_goc"/>
      <sheetName val="DGchitiet_"/>
      <sheetName val="CHIET_TINH_TBA"/>
      <sheetName val="_x0000__x0000_??Z"/>
      <sheetName val="DG _x0000__x0000__x0000__x0000__x0000__x0000__x0000__x0000__x0000__x0009__x0000_᲌Ա_x0000__x0004__x0000__x0000__x0000__x0000__x0000__x0000_窰԰_x0000__x0000__x0000__x0000__x0000_"/>
      <sheetName val="_x0000__x0000__x0017_[Q3-01-duyet.xls]Maumo)_x0000_?_x0000__x0000__x0000_"/>
      <sheetName val="XNGBQIV-02_x0000__x0000_)"/>
      <sheetName val="[Q3-01-duyet.xlsUboHoan"/>
      <sheetName val="��nh m�c"/>
      <sheetName val="Na2_x0000__x0000_�01"/>
      <sheetName val="S�eet9"/>
      <sheetName val="�ha tri SX"/>
      <sheetName val="So Con�!�fhiep"/>
      <sheetName val="XL��est5"/>
      <sheetName val="_x0000__x0000__x0000__x0000_���@Z_x0000__x000d__x0000__x0004_"/>
      <sheetName val="Tai_khկ_x0000_缀"/>
      <sheetName val="C.Bojg Lang"/>
      <sheetName val="C?     Lang"/>
      <sheetName val="c`i tiet KHM"/>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KKKKKKKK"/>
      <sheetName val="KKKKKKKK (2)"/>
      <sheetName val="KKKKKKKK_(2)"/>
      <sheetName val="_x0000__x0000__x0000__x0000__x0000__x0000__x0000__x0000_ (2)"/>
      <sheetName val="Tgng hop CP T10"/>
      <sheetName val="TT_10KV"/>
      <sheetName val="BGThau_x0008_??0000000_x0001__x0006_??Sheet1_x0008_??To"/>
      <sheetName val="4_x0004_??XN54_x0004_??XN33_x0004_??NK96_x0006_??Sheet4"/>
      <sheetName val="[Q3-01-duyet.xls]30000:00"/>
      <sheetName val="[Q3-01-duyet.xls]C/     Lang"/>
      <sheetName val="[Q3-01-duyet.xls][Q3-01-duyet.x"/>
      <sheetName val="SDH TP"/>
      <sheetName val="MTO REV.0_x0000__x0000__x0000__x0000__x0000__x0000__x0000__x0000__x0000__x0009__x0000_쫀Ӛ_x0000__x0004__x0000__x0000__x0000__x0000__x0000__x0000__xdd0c_"/>
      <sheetName val="DG BAU"/>
      <sheetName val="TLP BAU"/>
      <sheetName val="_x0000__x0000__x0000__x0000_€¢é@Z_x0000__x000a__x0000__x0004_"/>
      <sheetName val="_x0000__x0001__x0000__x0000__x0000__x0000__x0000__x0000__x0000__x0000__x0000__x0000__x0000__x0002__x0000__x0000__x0000__x0000__x0000__x0000__x0000_Ƥ_x0000_Ő_x0000__x0000__x0000_㋎˴_x0000_"/>
      <sheetName val="MAIN"/>
      <sheetName val="dgct"/>
      <sheetName val="dtct"/>
      <sheetName val="Dinh muc du toan"/>
      <sheetName val="Config"/>
      <sheetName val="AutoClose"/>
      <sheetName val="total"/>
      <sheetName val="(viet)"/>
      <sheetName val="dictionary"/>
      <sheetName val="New(eng)"/>
      <sheetName val="RFI(eng)SW-sun"/>
      <sheetName val="RFI(eng)HVP-sun"/>
      <sheetName val="RFI(eng)SW"/>
      <sheetName val="RFI(eng)SW (2)"/>
      <sheetName val="RFI(eng)HVP"/>
      <sheetName val="RFI(eng)Lab."/>
      <sheetName val="RFI -add"/>
      <sheetName val="TSCD DUNG CHUNG "/>
      <sheetName val="KHKHAUHAOTSCHUNG"/>
      <sheetName val="TSCDTOAN NHA MAY"/>
      <sheetName val="CPSXTOAN BO SP"/>
      <sheetName val="PBCPCHUNG CHO CAC DTUONG"/>
      <sheetName val="VLieu"/>
      <sheetName val="DToan"/>
      <sheetName val="Tong hop"/>
      <sheetName val="Cuoc V.chuyen"/>
      <sheetName val="TH An ca"/>
      <sheetName val="XN SL An ca"/>
      <sheetName val="Dang ky an ca"/>
      <sheetName val="Dang ky an ca T2"/>
      <sheetName val="C47-456"/>
      <sheetName val="C46"/>
      <sheetName val="C47-PII"/>
      <sheetName val="vatlieu"/>
      <sheetName val="vattu"/>
      <sheetName val="DT02"/>
      <sheetName val="DTgoi1"/>
      <sheetName val="DTgoi2"/>
      <sheetName val="DTgoi3"/>
      <sheetName val="DTgoi4"/>
      <sheetName val="DTgoi5"/>
      <sheetName val="DTgoi6"/>
      <sheetName val="Tong hop goi thau"/>
      <sheetName val="DT-tn"/>
      <sheetName val="TH02"/>
      <sheetName val="THgoi1"/>
      <sheetName val="THgoi2"/>
      <sheetName val="THgoi3"/>
      <sheetName val="KLgoi11"/>
      <sheetName val="THgoi4"/>
      <sheetName val="THgoi5"/>
      <sheetName val="THgoi6"/>
      <sheetName val="chitiet02"/>
      <sheetName val="THKL1"/>
      <sheetName val="chitiet1"/>
      <sheetName val="TH-KL"/>
      <sheetName val="kl-chitiet"/>
      <sheetName val="TSo"/>
      <sheetName val="PC"/>
      <sheetName val="KL"/>
      <sheetName val="DGduong"/>
      <sheetName val="DT"/>
      <sheetName val="Thu"/>
      <sheetName val="bg+th45"/>
      <sheetName val="4-5"/>
      <sheetName val="bg+th34"/>
      <sheetName val="3-4"/>
      <sheetName val="bg+th23"/>
      <sheetName val="2-3"/>
      <sheetName val="bg+th12"/>
      <sheetName val="1-2"/>
      <sheetName val="bg+th"/>
      <sheetName val="0-1"/>
      <sheetName val="T2"/>
      <sheetName val="T3"/>
      <sheetName val="T4"/>
      <sheetName val="T5"/>
      <sheetName val="THop"/>
      <sheetName val="THKD"/>
      <sheetName val="40000000"/>
      <sheetName val="50000000"/>
      <sheetName val="60000000"/>
      <sheetName val="Tinh Qmax (Xoko)"/>
      <sheetName val="Hinh thai"/>
      <sheetName val="Khau do Kasin"/>
      <sheetName val="Khau do cau nho"/>
      <sheetName val="Tinh Qmax"/>
      <sheetName val="H2%"/>
      <sheetName val="H~Q~V"/>
      <sheetName val="Tra K"/>
      <sheetName val="b_ tra"/>
      <sheetName val="XL4Uest5"/>
      <sheetName val="DTduong"/>
      <sheetName val="Nhahat"/>
      <sheetName val="DGXDCB_DD"/>
      <sheetName val="10.1.20"/>
      <sheetName val="10.2.20"/>
      <sheetName val="11.7.30"/>
      <sheetName val="Nhan cong KS"/>
      <sheetName val="01.2.20"/>
      <sheetName val="01.2.30"/>
      <sheetName val="08.6.00"/>
      <sheetName val="12.1.30"/>
      <sheetName val="12.1.70"/>
      <sheetName val="12.1.50"/>
      <sheetName val="17.1.30"/>
      <sheetName val="17.1.20"/>
      <sheetName val="07.3.10"/>
      <sheetName val="03.1.00"/>
      <sheetName val="09.3.00"/>
      <sheetName val="DT-THL7"/>
      <sheetName val="dgth"/>
      <sheetName val="thkl"/>
      <sheetName val="thkl (2)"/>
      <sheetName val="LK2"/>
      <sheetName val="He so"/>
      <sheetName val="PL Vua"/>
      <sheetName val="DPD"/>
      <sheetName val="dgmo-tru"/>
      <sheetName val="dgdam"/>
      <sheetName val="Dam-Mo-Tru"/>
      <sheetName val="GTXLc"/>
      <sheetName val="CPXLk"/>
      <sheetName val="KPTH"/>
      <sheetName val="Bang KL ket cau"/>
      <sheetName val="SILICATE"/>
      <sheetName val="CT-500"/>
      <sheetName val="Bcaonhanh"/>
      <sheetName val="chitieth.chinh"/>
      <sheetName val="trinhEVN29.8"/>
      <sheetName val="hieuchinh30.11"/>
      <sheetName val="Ky thu , Ky tho"/>
      <sheetName val="ThCtiet Hanh Lang  KG, KT, KP"/>
      <sheetName val="TH Hanh Lang  KG, KT, KP "/>
      <sheetName val="ThCtiet lap dung cot KG,KT, KP"/>
      <sheetName val="TH Ky Anh"/>
      <sheetName val="Th Ct iet KL,KH,KT,Kvan"/>
      <sheetName val=" THop  KL,KH,KT,Kvan "/>
      <sheetName val=" THop  KL,KH,KT,Kvan  (2)"/>
      <sheetName val="Lap dung cot, san bai"/>
      <sheetName val="00000002"/>
      <sheetName val="Thdien"/>
      <sheetName val="DTdien"/>
      <sheetName val="Giai trinh"/>
      <sheetName val="PSIII"/>
      <sheetName val="PSIV"/>
      <sheetName val="TC"/>
      <sheetName val="PTNenduong"/>
      <sheetName val="PTMatduong"/>
      <sheetName val="PTAntoan"/>
      <sheetName val="Gia vua"/>
      <sheetName val="PTGiaco"/>
      <sheetName val="PTChieusang"/>
      <sheetName val="Gia Vat lieu"/>
      <sheetName val="TNuoc"/>
      <sheetName val="CI"/>
      <sheetName val="CII"/>
      <sheetName val="Ctrong"/>
      <sheetName val="chieu day"/>
      <sheetName val="Ref"/>
      <sheetName val="TH-XL"/>
      <sheetName val="dam"/>
      <sheetName val="Mocantho"/>
      <sheetName val="MoQL91"/>
      <sheetName val="tru"/>
      <sheetName val="10mduongsaumo"/>
      <sheetName val="ctt"/>
      <sheetName val="thanmkhao"/>
      <sheetName val="monho"/>
      <sheetName val="ktduong"/>
      <sheetName val="cu"/>
      <sheetName val="KTcau2004"/>
      <sheetName val="KT2004XL#moi"/>
      <sheetName val="denbu"/>
      <sheetName val="THCT"/>
      <sheetName val="THDZ0,4"/>
      <sheetName val="TH DZ35"/>
      <sheetName val="THTram"/>
      <sheetName val="Du_lieu"/>
      <sheetName val="THDK03"/>
      <sheetName val="thuchien"/>
      <sheetName val="KH chung"/>
      <sheetName val="AVuong"/>
      <sheetName val="CBDT03"/>
      <sheetName val="dauthau"/>
      <sheetName val="CBDT"/>
      <sheetName val="DK04"/>
      <sheetName val="thuyet minh"/>
      <sheetName val="BKKLHT"/>
      <sheetName val="gia cong"/>
      <sheetName val="KHAI BAO"/>
      <sheetName val="THKP"/>
      <sheetName val="MR"/>
      <sheetName val="CVC"/>
      <sheetName val="QT"/>
      <sheetName val="THQT"/>
      <sheetName val="BIA QT"/>
      <sheetName val="CTRUNGC"/>
      <sheetName val="DSKH HN"/>
      <sheetName val="NKY "/>
      <sheetName val="DS-TT"/>
      <sheetName val=" HN NHAP"/>
      <sheetName val="KHO HN"/>
      <sheetName val="CNO "/>
      <sheetName val="Ky_thu_,_Ky_tho"/>
      <sheetName val="ThCtiet_Hanh_Lang__KG,_KT,_KP"/>
      <sheetName val="TH_Hanh_Lang__KG,_KT,_KP_"/>
      <sheetName val="ThCtiet_lap_dung_cot_KG,KT,_KP"/>
      <sheetName val="TH_Ky_Anh"/>
      <sheetName val="Th_Ct_iet_KL,KH,KT,Kvan"/>
      <sheetName val="_THop__KL,KH,KT,Kvan_"/>
      <sheetName val="_THop__KL,KH,KT,Kvan__(2)"/>
      <sheetName val="Lap_dung_cot,_san_bai"/>
      <sheetName val="Tong_hop"/>
      <sheetName val="10_1_20"/>
      <sheetName val="10_2_20"/>
      <sheetName val="11_7_30"/>
      <sheetName val="Nhan_cong_KS"/>
      <sheetName val="01_2_20"/>
      <sheetName val="01_2_30"/>
      <sheetName val="08_6_00"/>
      <sheetName val="12_1_30"/>
      <sheetName val="12_1_70"/>
      <sheetName val="12_1_50"/>
      <sheetName val="17_1_30"/>
      <sheetName val="17_1_20"/>
      <sheetName val="07_3_10"/>
      <sheetName val="03_1_00"/>
      <sheetName val="09_3_00"/>
      <sheetName val="TH_DZ35"/>
      <sheetName val="Chiet tinh dz35"/>
      <sheetName val="PA_coso"/>
      <sheetName val="PA_von"/>
      <sheetName val="PA_nhucau"/>
      <sheetName val="PA_TH"/>
      <sheetName val="THDT"/>
      <sheetName val="XL35"/>
      <sheetName val="DZ-35"/>
      <sheetName val="TN_35"/>
      <sheetName val="CT-DZ"/>
      <sheetName val="TH_BA"/>
      <sheetName val="TBA"/>
      <sheetName val="TNT"/>
      <sheetName val="CT_TBA"/>
      <sheetName val="KB"/>
      <sheetName val="CT_BT"/>
      <sheetName val="KS"/>
      <sheetName val="BT"/>
      <sheetName val="CP_BT"/>
      <sheetName val="DB"/>
      <sheetName val="Khoi luong TBA"/>
      <sheetName val="Chung"/>
      <sheetName val="TH tong du toan"/>
      <sheetName val="TH Chi phi XD"/>
      <sheetName val="TH chi phi T. Bi"/>
      <sheetName val="TH Thi nghiem"/>
      <sheetName val="TH Lap TB TBA"/>
      <sheetName val="Dz0,4kV"/>
      <sheetName val="VL,NC,MTC-DZ"/>
      <sheetName val="CHIET TINH 35KV (chuan)"/>
      <sheetName val="C Tinh 1m3 BT"/>
      <sheetName val="GiaVL Q4-2008"/>
      <sheetName val="Dao dat1"/>
      <sheetName val="Thep t9-2008"/>
      <sheetName val="TONG KE 35kV"/>
      <sheetName val="VL,NC-TBA"/>
      <sheetName val="Thi nghiem"/>
      <sheetName val="Thu hoi"/>
      <sheetName val="Tu TK"/>
      <sheetName val="Tu QT"/>
      <sheetName val="Thep ma kem-DT"/>
      <sheetName val="Thep ma kem"/>
      <sheetName val="glv"/>
      <sheetName val="Lç khoan LK1"/>
      <sheetName val="phan tich DG"/>
      <sheetName val="gia xe may"/>
      <sheetName val="gia nhan cong"/>
      <sheetName val="Gia"/>
      <sheetName val="ctdg"/>
      <sheetName val="TT35"/>
      <sheetName val="sheet 2"/>
      <sheetName val="Thang 2"/>
      <sheetName val="Tháng 3"/>
      <sheetName val="Tháng 4"/>
      <sheetName val="Tháng 5"/>
      <sheetName val="Tháng 6"/>
      <sheetName val="BC 6 nhanh"/>
      <sheetName val="uoc 2002"/>
      <sheetName val="thang 7"/>
      <sheetName val="thang 8"/>
      <sheetName val="thang 9"/>
      <sheetName val="Thang 10"/>
      <sheetName val="Thang 11"/>
      <sheetName val="t6"/>
      <sheetName val="t7"/>
      <sheetName val="t8"/>
      <sheetName val="t9"/>
      <sheetName val="t10"/>
      <sheetName val="t11"/>
      <sheetName val="t12"/>
      <sheetName val="Page 1"/>
      <sheetName val="Schematic"/>
      <sheetName val="Labor Sum"/>
      <sheetName val="CodePipe"/>
      <sheetName val="CodeTubeCalc."/>
      <sheetName val="DPres Calc"/>
      <sheetName val="PREVENTIVO"/>
      <sheetName val="Paterno"/>
      <sheetName val="BGThau_x0008_0000000_x0001__x0006_Sheet1_x0008_To"/>
      <sheetName val="4_x0004_XN54_x0004_XN33_x0004_NK96_x0006_Sheet4"/>
      <sheetName val="S29_x0007_S"/>
      <sheetName val="Quy2-2002"/>
      <sheetName val="BGThau_x0008_0000000_x0001__x0006_Sheet1_x0008_To dr"/>
      <sheetName val="NHANCONG"/>
      <sheetName val="CTdoanh thu 2005"/>
      <sheetName val="??Z"/>
      <sheetName val="DG  ᲌Ա_x0004_窰԰"/>
      <sheetName val="_x0017_[Q3-01-duyet.xls]Maumo)?"/>
      <sheetName val=" (2)"/>
      <sheetName val="MTO REV.0 쫀Ӛ_x0004__xdd0c_"/>
      <sheetName val="_x0001__x0002_ƤŐ㋎˴"/>
      <sheetName val="PLATEN DATA SHEET"/>
      <sheetName val="TUBING &amp; FINNING QTY"/>
      <sheetName val="BUNDLE SUMMARY"/>
      <sheetName val="CLEVIS &amp; RODS"/>
      <sheetName val="OUT_TO_CASING"/>
      <sheetName val="TUBES &amp; FINS"/>
      <sheetName val="HEADER &amp; NOZZLES"/>
      <sheetName val="tube supports and baffles"/>
      <sheetName val="BUNDLE SIZE"/>
      <sheetName val="DESIGN TEMPERATURE"/>
      <sheetName val="DATA LISTS"/>
      <sheetName val="XNGBQIV-02"/>
      <sheetName val="Tai_khկ"/>
      <sheetName val="phu cap"/>
      <sheetName val="vlminh hoa"/>
      <sheetName val="NLV"/>
      <sheetName val="Ncong nhan"/>
      <sheetName val="Ha tang"/>
      <sheetName val="Bangthkp"/>
      <sheetName val="DTDD"/>
      <sheetName val="DTCD"/>
      <sheetName val="DTDD2003"/>
      <sheetName val="Vayvon"/>
      <sheetName val="Tdien"/>
      <sheetName val="DTSON ADB3-N2"/>
      <sheetName val="BangketienvayNHS"/>
      <sheetName val="Tan an(8)"/>
      <sheetName val="QK(DP1) (7)"/>
      <sheetName val="cat®o luong(DP1) (6)"/>
      <sheetName val="cat tam quang(DP1) (5)"/>
      <sheetName val="cat Na dan(DP1) (4)"/>
      <sheetName val="cat Na dan(DP1) (2)"/>
      <sheetName val="catdo luong(496)"/>
      <sheetName val="catNam Dan (DELTA) (3)"/>
      <sheetName val="cat hoa binh (DP2) (2)"/>
      <sheetName val="cat hoa binh (DP1)"/>
      <sheetName val="cat song dinh (4)"/>
      <sheetName val="Lop 6 lan 1"/>
      <sheetName val="lop1 lan2"/>
      <sheetName val="lop2 lan2 "/>
      <sheetName val="lop3 lan2 "/>
      <sheetName val="lop4 lan2 "/>
      <sheetName val="lop5 lan2 "/>
      <sheetName val="lop6 lan2 "/>
      <sheetName val="lop7 lan2 "/>
      <sheetName val="lop8 lan2 "/>
      <sheetName val="lop9 lan2"/>
      <sheetName val="lop10 lan2 "/>
      <sheetName val="Nconõþnhan"/>
      <sheetName val="general"/>
      <sheetName val="Main Road"/>
      <sheetName val="KL_Dat-Da"/>
      <sheetName val="N1"/>
      <sheetName val="Km0_Km8"/>
      <sheetName val="Km27_Km40+390"/>
      <sheetName val="Km8_Km17"/>
      <sheetName val="Tackcoat"/>
      <sheetName val="Primecoat"/>
      <sheetName val="Km17_Km27"/>
      <sheetName val="2J.01"/>
      <sheetName val="2J.02"/>
      <sheetName val="2J.03"/>
      <sheetName val="2J.04"/>
      <sheetName val="2J.05"/>
      <sheetName val="2J.06"/>
      <sheetName val="2J.07"/>
      <sheetName val="2J.10"/>
      <sheetName val="2J.11"/>
      <sheetName val="2J.12"/>
      <sheetName val="2J.13"/>
      <sheetName val="muc.luc"/>
      <sheetName val="123"/>
      <sheetName val="1-11"/>
      <sheetName val="2-11"/>
      <sheetName val="1-12"/>
      <sheetName val="1-1"/>
      <sheetName val="2-12"/>
      <sheetName val="2-1"/>
      <sheetName val="2-2"/>
      <sheetName val="1-3"/>
      <sheetName val="8thangdaunam"/>
      <sheetName val="KDT6"/>
      <sheetName val="KDT7"/>
      <sheetName val="KDT8"/>
      <sheetName val="KDT9"/>
      <sheetName val="KDT10"/>
      <sheetName val="XLT7"/>
      <sheetName val="XL8"/>
      <sheetName val="XLT9"/>
      <sheetName val="XLT6"/>
      <sheetName val="B-n (2)"/>
      <sheetName val="B-n"/>
      <sheetName val="B-ky2"/>
      <sheetName val="TH-t toan"/>
      <sheetName val="T-toan"/>
      <sheetName val="B-ky"/>
      <sheetName val="th-dn"/>
      <sheetName val="XD"/>
      <sheetName val="dien"/>
      <sheetName val="nuoc"/>
      <sheetName val="Tbi"/>
      <sheetName val="Ctiet-XD"/>
      <sheetName val="Ctiet-dien"/>
      <sheetName val="Ctiet-nuoc"/>
      <sheetName val="Vtu-XD"/>
      <sheetName val="Vtu-dien"/>
      <sheetName val="Vtu-nuoc"/>
      <sheetName val="Tro giup"/>
      <sheetName val="vlmifh hoa"/>
      <sheetName val="catNam Daf (DELTA) (3)"/>
      <sheetName val="Sheet0"/>
      <sheetName val="dtxl"/>
      <sheetName val="KK than ton   (3)"/>
      <sheetName val="XNGBQI-05 (2)"/>
      <sheetName val="XNGBQI-05 (3)"/>
      <sheetName val="XNGBQII-05 (2)"/>
      <sheetName val="XNGBQII-05 (3)"/>
      <sheetName val="XNGBQIII-05"/>
      <sheetName val="XNGBQIII-05 (02)"/>
      <sheetName val="XNGBQII-05"/>
      <sheetName val="XNGBQII-05 (02)"/>
      <sheetName val="Shdet3"/>
      <sheetName val="g)a vat lieu"/>
      <sheetName val="gia nhan cmng"/>
      <sheetName val="!-3"/>
      <sheetName val="PHUTRO500"/>
      <sheetName val="KLHT"/>
      <sheetName val="TT 9T - 2003"/>
      <sheetName val="TT QIII-2003"/>
      <sheetName val="TT QII-2003"/>
      <sheetName val="TT QI-2003"/>
      <sheetName val="Wall"/>
      <sheetName val="BANGTRA"/>
      <sheetName val="F1"/>
      <sheetName val="QK(@P1) (7)"/>
      <sheetName val="Det1-3"/>
      <sheetName val="T-H"/>
      <sheetName val="Com29-04Gh"/>
      <sheetName val="Com27-04NThu"/>
      <sheetName val="TH8-5"/>
      <sheetName val="KL Nthu ngay 8-5"/>
      <sheetName val="Com21-04"/>
      <sheetName val="115BC03"/>
      <sheetName val="112BC02"/>
      <sheetName val="114BC02"/>
      <sheetName val="113BC03"/>
      <sheetName val="113BC02"/>
      <sheetName val="116BC02"/>
      <sheetName val="116BC04"/>
      <sheetName val="114BC04"/>
      <sheetName val="112BC04"/>
      <sheetName val="111AC01"/>
      <sheetName val="111-BC02"/>
      <sheetName val="115BC02"/>
      <sheetName val="116BC01"/>
      <sheetName val="GH116BC04(13-4)"/>
      <sheetName val="GH113BC03(13-4)"/>
      <sheetName val="GH112BC02(13-4)"/>
      <sheetName val="Com1-3"/>
      <sheetName val="Com26-3"/>
      <sheetName val="Det26-3"/>
      <sheetName val="Com1-4"/>
      <sheetName val="Det1-4"/>
      <sheetName val="BiaNgoai"/>
      <sheetName val="BiaTrong"/>
      <sheetName val="THVT"/>
      <sheetName val="CVCM"/>
      <sheetName val="BG"/>
      <sheetName val="BOQ-1"/>
      <sheetName val="Cheet14"/>
      <sheetName val="sx-tt)tk"/>
      <sheetName val="LLV"/>
      <sheetName val="khi tiet KHM"/>
      <sheetName val="DP than"/>
      <sheetName val="Maueoi"/>
      <sheetName val="TH thantkn"/>
      <sheetName val="XNE@QII-05 (3)"/>
      <sheetName val="t.so"/>
      <sheetName val="BangketienvcyNHS"/>
      <sheetName val="CD2000"/>
      <sheetName val="TH1"/>
      <sheetName val="TH2"/>
      <sheetName val="TH3"/>
      <sheetName val="TH4"/>
      <sheetName val="TH5"/>
      <sheetName val="TH6"/>
      <sheetName val="TH7"/>
      <sheetName val="TH8"/>
      <sheetName val="TH9"/>
      <sheetName val="TH10"/>
      <sheetName val="TH11"/>
      <sheetName val="TH12"/>
      <sheetName val="KJ 2002"/>
      <sheetName val="DS-Thuong 6T dau"/>
      <sheetName val="CLVL"/>
      <sheetName val="CLVT Mong"/>
      <sheetName val="PTVT Mong"/>
      <sheetName val="DG Mong"/>
      <sheetName val="CLVT Than"/>
      <sheetName val="PTVT Than"/>
      <sheetName val="DG Than"/>
      <sheetName val="Sheut26"/>
      <sheetName val="ptvl0-1"/>
      <sheetName val="ptvl4-5"/>
      <sheetName val="ptvl3-4"/>
      <sheetName val="ptvl2-3"/>
      <sheetName val="vlcong"/>
      <sheetName val="ptvl1-2"/>
      <sheetName val="Cofgty"/>
      <sheetName val="XJ54"/>
      <sheetName val="cat Na dan(DP1)²_x0000__x0000_"/>
      <sheetName val="Breakdown bill"/>
      <sheetName val="Breakdown 2"/>
      <sheetName val="canh"/>
      <sheetName val="000000_x0010_0"/>
      <sheetName val="CCDUCU"/>
      <sheetName val="TONGHOP KH"/>
      <sheetName val="PBOKHAUHAO"/>
      <sheetName val="[PHUTRO500.xlsѝGia ban NK bq"/>
      <sheetName val="_PHUTRO500.xlsѝGia ban NK bq"/>
      <sheetName val="AC"/>
      <sheetName val="MTL(AG)"/>
      <sheetName val="bluong"/>
      <sheetName val="banggia1"/>
      <sheetName val="KT(E-E)"/>
      <sheetName val="pian tich DG"/>
      <sheetName val="XXPXXXXX"/>
      <sheetName val="[PHUTRO500.xls?Gia ban NK bq"/>
      <sheetName val="_PHUTRO500.xls_Gia ban NK bq"/>
      <sheetName val="cat Na dan(DP1)²"/>
      <sheetName val="control"/>
      <sheetName val="Chiet tinh dz22"/>
      <sheetName val="PhongBan"/>
      <sheetName val="BANG TONG HOP (2)"/>
      <sheetName val="khluong"/>
      <sheetName val="ESTI."/>
      <sheetName val="BC.TN"/>
      <sheetName val="MSTN"/>
      <sheetName val="Tổng kê"/>
      <sheetName val="토공"/>
      <sheetName val="경비2내역"/>
      <sheetName val="Div26 - Elect"/>
      <sheetName val="Ca may"/>
      <sheetName val="Btra"/>
      <sheetName val="tifico"/>
      <sheetName val="thso sanh"/>
      <sheetName val="dutoan"/>
      <sheetName val="dtk490-491(PAI)"/>
      <sheetName val="dtk490-491(PAII)"/>
      <sheetName val="Goc Dien"/>
      <sheetName val="QTDien"/>
      <sheetName val="QTNuoc"/>
      <sheetName val="DTnuoc"/>
      <sheetName val="DT dien"/>
      <sheetName val="QTCSet"/>
      <sheetName val="TBI+NUOC "/>
      <sheetName val="TBIWC"/>
      <sheetName val="TBI nuoc"/>
      <sheetName val="MTL$-INTER"/>
      <sheetName val="PHAN DS 22 KV"/>
      <sheetName val="Gioi thieu"/>
      <sheetName val="DG 11"/>
      <sheetName val="Tien luong"/>
      <sheetName val="Kinh phi "/>
      <sheetName val="Phan tich"/>
      <sheetName val="RL"/>
      <sheetName val="TDQS"/>
      <sheetName val="40C"/>
      <sheetName val="40C-1"/>
      <sheetName val="thi lai"/>
      <sheetName val="DK6"/>
      <sheetName val="DK5"/>
      <sheetName val="DK4"/>
      <sheetName val="DK3"/>
      <sheetName val="DK2"/>
      <sheetName val="DK1"/>
      <sheetName val="ds1"/>
      <sheetName val="ds2"/>
      <sheetName val="ds3"/>
      <sheetName val="ds4"/>
      <sheetName val="ds5"/>
      <sheetName val="ds6"/>
      <sheetName val="DS"/>
      <sheetName val="HP"/>
      <sheetName val="LB"/>
      <sheetName val="SL"/>
      <sheetName val="hl"/>
      <sheetName val="40"/>
      <sheetName val="DE "/>
      <sheetName val="Sum"/>
      <sheetName val="Đoàn Vay Tiền"/>
      <sheetName val="Nợ Đoàn"/>
      <sheetName val="QMCT"/>
      <sheetName val="Input"/>
      <sheetName val="phùn tich DG"/>
      <sheetName val="Ðoàn Vay Ti?n"/>
      <sheetName val="N? Ðoàn"/>
      <sheetName val="C.noTX01"/>
      <sheetName val="T.HopCNo"/>
      <sheetName val="THCNoATrung"/>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dtk490_x000d_491(PAI_x0009_"/>
      <sheetName val="QTNugc"/>
      <sheetName val="10000_x0010_00"/>
      <sheetName val="Ðoàn Vay Ti_n"/>
      <sheetName val="N_ Ðoàn"/>
      <sheetName val="gia vat"/>
      <sheetName val="Qheet1"/>
      <sheetName val="BanTinh"/>
      <sheetName val="gia vat_x0000_lieu"/>
      <sheetName val="dudoan"/>
      <sheetName val="Tinh truoc VAT"/>
      <sheetName val="CP khaosat(Congtinh)"/>
      <sheetName val="CP khaosat(tuyettinh)"/>
      <sheetName val="Tai trong"/>
      <sheetName val="cong"/>
      <sheetName val="GIAVL"/>
      <sheetName val="dtk486"/>
      <sheetName val="dtk490_x000a_491(PAI_x0009_"/>
      <sheetName val="CN kho doi"/>
      <sheetName val="CTHTchua TTn?ib?"/>
      <sheetName val="CN2004 N?p TCT"/>
      <sheetName val="G2G3_CDR_Dim"/>
      <sheetName val="G2_System_Inputs"/>
      <sheetName val="G2_TDT_Input"/>
      <sheetName val="G2_TDT_Advanced"/>
      <sheetName val="G2G3_GGSN_WC"/>
      <sheetName val="G3_System_Inputs"/>
      <sheetName val="G3_TDT_Input"/>
      <sheetName val="dtk490_x000d_491(PAI "/>
      <sheetName val="dtk490_491(PAI_x0009_"/>
      <sheetName val="Temp"/>
      <sheetName val="CTHTchua TTn_ib_"/>
      <sheetName val="CN2004 N_p TCT"/>
      <sheetName val="Truot_nen"/>
      <sheetName val="dtk490࠭491(PAI)"/>
      <sheetName val="pt"/>
      <sheetName val="111"/>
      <sheetName val="th thu chi"/>
      <sheetName val="tam ung"/>
      <sheetName val="Gia vat tu"/>
      <sheetName val="dtk490_x000a_491(PAI "/>
      <sheetName val="dtk490_491(PAI "/>
      <sheetName val="thso_sanh"/>
      <sheetName val="infracstructure"/>
      <sheetName val="FIRE ALARM _ FIRE FIGHTING"/>
      <sheetName val="dtk490 491(PAI "/>
      <sheetName val="ĐoànРVay Tiền"/>
      <sheetName val="DON GIA CAN THO"/>
      <sheetName val="VL,NC"/>
      <sheetName val="TH kl cac cong tac"/>
      <sheetName val="KL cac cong tac chinh"/>
      <sheetName val="DGXL"/>
      <sheetName val="DM.DonVi (3)"/>
      <sheetName val="T.luc"/>
      <sheetName val="T.gian"/>
      <sheetName val="S.luong"/>
      <sheetName val="TD.Tho(1)"/>
      <sheetName val="TD.Tho(2)"/>
      <sheetName val="TD.Tho(3)"/>
      <sheetName val="Capdien"/>
      <sheetName val="CDPS"/>
      <sheetName val="dt{490-491(PAII)"/>
      <sheetName val="DG 285"/>
      <sheetName val="DG  286"/>
      <sheetName val="DG 85"/>
      <sheetName val="DG 89"/>
      <sheetName val="DG THIET BI"/>
      <sheetName val="DGVCTC 285"/>
      <sheetName val="dtk490_x005f_x000d_491(PAI_x005f_x0009_"/>
      <sheetName val="10000_x005f_x0010_00"/>
      <sheetName val="dtk490_x005f_x000d_491(PAI "/>
      <sheetName val="Electrical Works"/>
      <sheetName val="H_T_ INCOMING SYSTEM"/>
      <sheetName val="gia vat_x005f_x0000_lieu"/>
      <sheetName val="dtk490_x005f_x000a_491(PAI_x005f_x0009_"/>
      <sheetName val="dtk490_x005f_x000a_491(PAI "/>
      <sheetName val="dtk490_491(PAI_x005f_x0009_"/>
      <sheetName val="一発シート"/>
      <sheetName val="L-Mechanical"/>
      <sheetName val="Quantity"/>
      <sheetName val="sor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refreshError="1"/>
      <sheetData sheetId="226"/>
      <sheetData sheetId="227" refreshError="1"/>
      <sheetData sheetId="228"/>
      <sheetData sheetId="229"/>
      <sheetData sheetId="230"/>
      <sheetData sheetId="231"/>
      <sheetData sheetId="232"/>
      <sheetData sheetId="233"/>
      <sheetData sheetId="234"/>
      <sheetData sheetId="235"/>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sheetData sheetId="294"/>
      <sheetData sheetId="295"/>
      <sheetData sheetId="296"/>
      <sheetData sheetId="297"/>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sheetData sheetId="314" refreshError="1"/>
      <sheetData sheetId="315"/>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refreshError="1"/>
      <sheetData sheetId="331" refreshError="1"/>
      <sheetData sheetId="332" refreshError="1"/>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refreshError="1"/>
      <sheetData sheetId="419" refreshError="1"/>
      <sheetData sheetId="420"/>
      <sheetData sheetId="421" refreshError="1"/>
      <sheetData sheetId="422"/>
      <sheetData sheetId="423" refreshError="1"/>
      <sheetData sheetId="424" refreshError="1"/>
      <sheetData sheetId="425"/>
      <sheetData sheetId="426"/>
      <sheetData sheetId="427"/>
      <sheetData sheetId="428"/>
      <sheetData sheetId="429"/>
      <sheetData sheetId="430" refreshError="1"/>
      <sheetData sheetId="431" refreshError="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refreshError="1"/>
      <sheetData sheetId="490" refreshError="1"/>
      <sheetData sheetId="491" refreshError="1"/>
      <sheetData sheetId="492"/>
      <sheetData sheetId="493" refreshError="1"/>
      <sheetData sheetId="494" refreshError="1"/>
      <sheetData sheetId="495" refreshError="1"/>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sheetData sheetId="622"/>
      <sheetData sheetId="623"/>
      <sheetData sheetId="624"/>
      <sheetData sheetId="625"/>
      <sheetData sheetId="626"/>
      <sheetData sheetId="627"/>
      <sheetData sheetId="628"/>
      <sheetData sheetId="629" refreshError="1"/>
      <sheetData sheetId="630"/>
      <sheetData sheetId="631"/>
      <sheetData sheetId="632"/>
      <sheetData sheetId="633"/>
      <sheetData sheetId="634" refreshError="1"/>
      <sheetData sheetId="635" refreshError="1"/>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refreshError="1"/>
      <sheetData sheetId="660"/>
      <sheetData sheetId="661"/>
      <sheetData sheetId="662"/>
      <sheetData sheetId="663"/>
      <sheetData sheetId="664"/>
      <sheetData sheetId="665"/>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refreshError="1"/>
      <sheetData sheetId="678" refreshError="1"/>
      <sheetData sheetId="679" refreshError="1"/>
      <sheetData sheetId="680"/>
      <sheetData sheetId="681" refreshError="1"/>
      <sheetData sheetId="682" refreshError="1"/>
      <sheetData sheetId="683" refreshError="1"/>
      <sheetData sheetId="684" refreshError="1"/>
      <sheetData sheetId="685" refreshError="1"/>
      <sheetData sheetId="686"/>
      <sheetData sheetId="687"/>
      <sheetData sheetId="688" refreshError="1"/>
      <sheetData sheetId="689" refreshError="1"/>
      <sheetData sheetId="690"/>
      <sheetData sheetId="691" refreshError="1"/>
      <sheetData sheetId="692" refreshError="1"/>
      <sheetData sheetId="693" refreshError="1"/>
      <sheetData sheetId="694"/>
      <sheetData sheetId="695" refreshError="1"/>
      <sheetData sheetId="696" refreshError="1"/>
      <sheetData sheetId="697" refreshError="1"/>
      <sheetData sheetId="698"/>
      <sheetData sheetId="699" refreshError="1"/>
      <sheetData sheetId="700" refreshError="1"/>
      <sheetData sheetId="701" refreshError="1"/>
      <sheetData sheetId="702"/>
      <sheetData sheetId="703"/>
      <sheetData sheetId="704" refreshError="1"/>
      <sheetData sheetId="705" refreshError="1"/>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refreshError="1"/>
      <sheetData sheetId="751" refreshError="1"/>
      <sheetData sheetId="752" refreshError="1"/>
      <sheetData sheetId="753"/>
      <sheetData sheetId="754"/>
      <sheetData sheetId="755" refreshError="1"/>
      <sheetData sheetId="756" refreshError="1"/>
      <sheetData sheetId="757" refreshError="1"/>
      <sheetData sheetId="758" refreshError="1"/>
      <sheetData sheetId="759"/>
      <sheetData sheetId="760"/>
      <sheetData sheetId="761"/>
      <sheetData sheetId="762"/>
      <sheetData sheetId="763" refreshError="1"/>
      <sheetData sheetId="764" refreshError="1"/>
      <sheetData sheetId="765"/>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refreshError="1"/>
      <sheetData sheetId="873" refreshError="1"/>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refreshError="1"/>
      <sheetData sheetId="945" refreshError="1"/>
      <sheetData sheetId="946" refreshError="1"/>
      <sheetData sheetId="947" refreshError="1"/>
      <sheetData sheetId="948" refreshError="1"/>
      <sheetData sheetId="949" refreshError="1"/>
      <sheetData sheetId="950"/>
      <sheetData sheetId="951"/>
      <sheetData sheetId="952"/>
      <sheetData sheetId="953"/>
      <sheetData sheetId="954"/>
      <sheetData sheetId="955"/>
      <sheetData sheetId="956"/>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sheetData sheetId="981" refreshError="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refreshError="1"/>
      <sheetData sheetId="1013" refreshError="1"/>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sheetData sheetId="1047" refreshError="1"/>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refreshError="1"/>
      <sheetData sheetId="1062" refreshError="1"/>
      <sheetData sheetId="1063" refreshError="1"/>
      <sheetData sheetId="1064" refreshError="1"/>
      <sheetData sheetId="1065" refreshError="1"/>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sheetData sheetId="1160" refreshError="1"/>
      <sheetData sheetId="1161"/>
      <sheetData sheetId="1162"/>
      <sheetData sheetId="1163"/>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sheetData sheetId="1200"/>
      <sheetData sheetId="120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sheetData sheetId="1220" refreshError="1"/>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refreshError="1"/>
      <sheetData sheetId="1258" refreshError="1"/>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sheetData sheetId="1326"/>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sheetData sheetId="1337"/>
      <sheetData sheetId="1338"/>
      <sheetData sheetId="1339" refreshError="1"/>
      <sheetData sheetId="1340" refreshError="1"/>
      <sheetData sheetId="1341" refreshError="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refreshError="1"/>
      <sheetData sheetId="1401" refreshError="1"/>
      <sheetData sheetId="1402"/>
      <sheetData sheetId="1403"/>
      <sheetData sheetId="1404"/>
      <sheetData sheetId="1405"/>
      <sheetData sheetId="1406"/>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sheetData sheetId="1418"/>
      <sheetData sheetId="1419" refreshError="1"/>
      <sheetData sheetId="1420" refreshError="1"/>
      <sheetData sheetId="1421"/>
      <sheetData sheetId="1422"/>
      <sheetData sheetId="1423"/>
      <sheetData sheetId="1424"/>
      <sheetData sheetId="1425"/>
      <sheetData sheetId="1426"/>
      <sheetData sheetId="1427" refreshError="1"/>
      <sheetData sheetId="1428" refreshError="1"/>
      <sheetData sheetId="1429" refreshError="1"/>
      <sheetData sheetId="1430" refreshError="1"/>
      <sheetData sheetId="1431" refreshError="1"/>
      <sheetData sheetId="1432" refreshError="1"/>
      <sheetData sheetId="1433"/>
      <sheetData sheetId="1434"/>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sheetData sheetId="1458"/>
      <sheetData sheetId="1459"/>
      <sheetData sheetId="1460"/>
      <sheetData sheetId="1461"/>
      <sheetData sheetId="1462"/>
      <sheetData sheetId="1463"/>
      <sheetData sheetId="1464"/>
      <sheetData sheetId="1465"/>
      <sheetData sheetId="1466" refreshError="1"/>
      <sheetData sheetId="1467" refreshError="1"/>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refreshError="1"/>
      <sheetData sheetId="1497" refreshError="1"/>
      <sheetData sheetId="1498" refreshError="1"/>
      <sheetData sheetId="1499" refreshError="1"/>
      <sheetData sheetId="1500" refreshError="1"/>
      <sheetData sheetId="1501" refreshError="1"/>
      <sheetData sheetId="1502"/>
      <sheetData sheetId="1503" refreshError="1"/>
      <sheetData sheetId="1504" refreshError="1"/>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refreshError="1"/>
      <sheetData sheetId="1520"/>
      <sheetData sheetId="1521"/>
      <sheetData sheetId="1522" refreshError="1"/>
      <sheetData sheetId="1523" refreshError="1"/>
      <sheetData sheetId="1524" refreshError="1"/>
      <sheetData sheetId="1525" refreshError="1"/>
      <sheetData sheetId="1526" refreshError="1"/>
      <sheetData sheetId="1527"/>
      <sheetData sheetId="1528" refreshError="1"/>
      <sheetData sheetId="1529"/>
      <sheetData sheetId="1530"/>
      <sheetData sheetId="153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sheetData sheetId="1555"/>
      <sheetData sheetId="1556"/>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sheetName val="costfab"/>
      <sheetName val="Mob-Demob"/>
      <sheetName val="Plant"/>
      <sheetName val="Direct Staff"/>
      <sheetName val="Equipment"/>
      <sheetName val="TEMFACIL,SOE"/>
      <sheetName val="BM"/>
      <sheetName val="brk"/>
      <sheetName val="Gennotes"/>
      <sheetName val="COST SUMMARY"/>
      <sheetName val="DIV 1"/>
      <sheetName val="DIV 2"/>
      <sheetName val="DIV 3"/>
      <sheetName val="DIV 4"/>
      <sheetName val="DIV 5"/>
      <sheetName val="HRSG PRINT"/>
      <sheetName val="Code 02"/>
      <sheetName val="Code 03"/>
      <sheetName val="Code 04"/>
      <sheetName val="Code 05"/>
      <sheetName val="Code 06"/>
      <sheetName val="Code 07"/>
      <sheetName val="Code 09"/>
      <sheetName val="Code03"/>
      <sheetName val="Summary"/>
      <sheetName val="내역"/>
      <sheetName val="5-Digit"/>
      <sheetName val="MixBed"/>
      <sheetName val="CondPol"/>
      <sheetName val="Inputs"/>
      <sheetName val="BD"/>
      <sheetName val="당초"/>
      <sheetName val="4300 UTILITY BLDG (2)"/>
      <sheetName val="6-2차"/>
      <sheetName val="BLR 1"/>
      <sheetName val="GEN"/>
      <sheetName val="GAS"/>
      <sheetName val="DEAE"/>
      <sheetName val="BLR2"/>
      <sheetName val="BLR3"/>
      <sheetName val="BLR4"/>
      <sheetName val="BLR5"/>
      <sheetName val="DEM"/>
      <sheetName val="SAM"/>
      <sheetName val="CHEM"/>
      <sheetName val="COP"/>
      <sheetName val="Direct_Staff"/>
      <sheetName val="COST_SUMMARY"/>
      <sheetName val="DIV_1"/>
      <sheetName val="DIV_2"/>
      <sheetName val="DIV_3"/>
      <sheetName val="DIV_4"/>
      <sheetName val="DIV_5"/>
      <sheetName val="HRSG_PRINT"/>
      <sheetName val="Code_02"/>
      <sheetName val="Code_03"/>
      <sheetName val="Code_04"/>
      <sheetName val="Code_05"/>
      <sheetName val="Code_06"/>
      <sheetName val="Code_07"/>
      <sheetName val="Code_09"/>
      <sheetName val="4300_UTILITY_BLDG_(2)"/>
      <sheetName val="BLR_1"/>
      <sheetName val="Direct_Staff1"/>
      <sheetName val="COST_SUMMARY1"/>
      <sheetName val="DIV_11"/>
      <sheetName val="DIV_21"/>
      <sheetName val="DIV_31"/>
      <sheetName val="DIV_41"/>
      <sheetName val="DIV_51"/>
      <sheetName val="HRSG_PRINT1"/>
      <sheetName val="Code_021"/>
      <sheetName val="Code_031"/>
      <sheetName val="Code_041"/>
      <sheetName val="Code_051"/>
      <sheetName val="Code_061"/>
      <sheetName val="Code_071"/>
      <sheetName val="Code_091"/>
      <sheetName val="4300_UTILITY_BLDG_(2)1"/>
      <sheetName val="BLR_11"/>
      <sheetName val="石炭性状"/>
      <sheetName val="Take-Off"/>
      <sheetName val="plan&amp;section of foundation"/>
      <sheetName val="산근"/>
      <sheetName val="八幡"/>
      <sheetName val="Alat"/>
      <sheetName val="Analisa Gabungan"/>
      <sheetName val="Sub"/>
      <sheetName val="2002년12월"/>
      <sheetName val="Quantity"/>
      <sheetName val="RESPSP"/>
      <sheetName val="r_vali"/>
      <sheetName val="PREVENTIVO"/>
      <sheetName val="Paterno"/>
      <sheetName val="갑지(추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Quantity"/>
    </sheetNames>
    <sheetDataSet>
      <sheetData sheetId="0" refreshError="1"/>
      <sheetData sheetId="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s>
    <sheetDataSet>
      <sheetData sheetId="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luong"/>
      <sheetName val="Tong hop"/>
      <sheetName val="Thu"/>
      <sheetName val="Nhan cong 2020"/>
      <sheetName val="Summary"/>
      <sheetName val="ĐG"/>
      <sheetName val="Quy luong To"/>
      <sheetName val="DA"/>
      <sheetName val="Quỹ lương DA"/>
      <sheetName val="QT Khoi luo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6787CWFASE2CASE2_00"/>
      <sheetName val="Tro giup"/>
      <sheetName val="조명시설"/>
      <sheetName val="Sheet1"/>
      <sheetName val="THDZ0,4"/>
      <sheetName val="TH DZ35"/>
      <sheetName val="THTram"/>
      <sheetName val="SILICATE"/>
      <sheetName val="phuluc1"/>
      <sheetName val="RAB AR&amp;STR"/>
      <sheetName val="Earthwork"/>
      <sheetName val="Input"/>
      <sheetName val="DANHPHAP"/>
      <sheetName val="chi tiet TBA"/>
      <sheetName val="chi tiet C"/>
      <sheetName val="DG"/>
      <sheetName val="공통가설"/>
      <sheetName val="물량표S"/>
      <sheetName val="DATA"/>
      <sheetName val="Customize Your Purchase Order"/>
      <sheetName val="ptnc"/>
      <sheetName val="ptvl"/>
      <sheetName val="ptm"/>
      <sheetName val="Don gia"/>
      <sheetName val="DC"/>
      <sheetName val="NL"/>
      <sheetName val="DON GIA TRAM (3)"/>
      <sheetName val="dongia"/>
      <sheetName val="7606 DZ"/>
      <sheetName val="Gia vat tu"/>
      <sheetName val="VL,NC,MTC"/>
      <sheetName val="#REF"/>
      <sheetName val="TONGKE-HT"/>
      <sheetName val="DON GIA CAN THO"/>
      <sheetName val="Don gia chi tiet"/>
      <sheetName val="내역서"/>
      <sheetName val="BG"/>
      <sheetName val="FitOutConfCentre"/>
      <sheetName val="KLHT"/>
      <sheetName val="CHITIET VL-NC-TT -1p"/>
      <sheetName val="CHITIET VL-NC-TT-3p"/>
      <sheetName val="TONG HOP VL-NC TT"/>
      <sheetName val="TDTKP1"/>
      <sheetName val="KPVC-BD "/>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dnc4"/>
      <sheetName val="project management"/>
      <sheetName val="Mall"/>
      <sheetName val="CTG"/>
      <sheetName val="TinhGiaMTC"/>
      <sheetName val="TinhGiaNC"/>
      <sheetName val="S-curve "/>
      <sheetName val="DON_GIA_CAN_THO"/>
      <sheetName val="PU_ITALY_1"/>
      <sheetName val="TH_DZ351"/>
      <sheetName val="Tro_giup1"/>
      <sheetName val="DON_GIA_CAN_THO1"/>
      <sheetName val="DONVIBAN"/>
      <sheetName val="NGUON"/>
      <sheetName val="gvl"/>
      <sheetName val="KPTH-T12"/>
      <sheetName val="Thamgia-T10"/>
      <sheetName val="VL"/>
      <sheetName val="PU_ITALY_2"/>
      <sheetName val="TH_DZ352"/>
      <sheetName val="Tro_giup2"/>
      <sheetName val="DON_GIA_CAN_THO2"/>
      <sheetName val="Don_gia_chi_tiet"/>
      <sheetName val="PROFILE"/>
      <sheetName val="Đầu vào"/>
      <sheetName val="CBKC-110"/>
      <sheetName val="침하계"/>
      <sheetName val="BETON"/>
      <sheetName val="갑지"/>
      <sheetName val="24-ACMV"/>
      <sheetName val="SL"/>
      <sheetName val="Adix A"/>
      <sheetName val="실행철강하도"/>
      <sheetName val="집계표"/>
      <sheetName val="So doi chieu LC"/>
      <sheetName val="Du_lieu"/>
      <sheetName val="Dulieu"/>
      <sheetName val="P"/>
      <sheetName val="MAIN GATE HOUSE"/>
      <sheetName val="Don_gia"/>
      <sheetName val="DON_GIA_TRAM_(3)"/>
      <sheetName val="7606_DZ"/>
      <sheetName val="TONG_HOP_VL-NC_TT"/>
      <sheetName val="CHITIET_VL-NC-TT_-1p"/>
      <sheetName val="KPVC-BD_"/>
      <sheetName val="TH_CNO"/>
      <sheetName val="NK_CHUNG"/>
      <sheetName val="chitimc"/>
      <sheetName val="giathanh1"/>
      <sheetName val="THVT"/>
      <sheetName val="CAT_5"/>
      <sheetName val="BQMP"/>
      <sheetName val="산근"/>
      <sheetName val="inter"/>
      <sheetName val="대비"/>
      <sheetName val="REINF."/>
      <sheetName val="SKETCH"/>
      <sheetName val="LOADS"/>
      <sheetName val="Titles"/>
      <sheetName val="Rates 2009"/>
      <sheetName val="O20"/>
      <sheetName val="Commercial value"/>
      <sheetName val="Ky Lam Bridge"/>
      <sheetName val="Provisional Sums Item"/>
      <sheetName val="Gas Pressure Welding"/>
      <sheetName val="General Item&amp;General Requiremen"/>
      <sheetName val="General Items"/>
      <sheetName val="Regenral Requirements"/>
      <sheetName val="A1.CN"/>
      <sheetName val="NC"/>
      <sheetName val="TONG HOP VL-NC"/>
      <sheetName val="lam-moi"/>
      <sheetName val="damgiua"/>
      <sheetName val="dgct"/>
      <sheetName val="chiet tinh"/>
      <sheetName val="dg67-1"/>
      <sheetName val="Ng.hàng xà+bulong"/>
      <sheetName val="6787CWFASE2CASE2_00.xls"/>
      <sheetName val="list"/>
      <sheetName val="T&amp;D"/>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PTDG"/>
      <sheetName val="K95"/>
      <sheetName val="K98"/>
      <sheetName val="Ts"/>
      <sheetName val="DG-VL"/>
      <sheetName val="PTDGCT"/>
      <sheetName val="DonGiaLD"/>
      <sheetName val="????"/>
      <sheetName val="TONG HOP T5 1998"/>
      <sheetName val="CT-35"/>
      <sheetName val="CT-0.4KV"/>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Du toan"/>
      <sheetName val="Keothep"/>
      <sheetName val="Re-bar"/>
      <sheetName val="DLDTLN"/>
      <sheetName val="DG thep ma kem"/>
      <sheetName val="dm366"/>
      <sheetName val="LaborPY"/>
      <sheetName val="LaborKH"/>
      <sheetName val="Equip "/>
      <sheetName val="Material"/>
      <sheetName val="TBA"/>
      <sheetName val="SITE-E"/>
      <sheetName val="366"/>
      <sheetName val="DM"/>
      <sheetName val="ALLOWANCE"/>
      <sheetName val="MH RATE"/>
      <sheetName val="차액보증"/>
      <sheetName val="Bang KL"/>
      <sheetName val="Sheet3"/>
      <sheetName val="Config"/>
      <sheetName val="DMCP"/>
      <sheetName val="HS_TDT"/>
      <sheetName val="DM 6061"/>
      <sheetName val="Gia"/>
      <sheetName val="Giá"/>
      <sheetName val="DM1776"/>
      <sheetName val="DM228"/>
      <sheetName val="DM4970"/>
      <sheetName val="Camay_DP"/>
      <sheetName val="DM6061"/>
      <sheetName val="Luong2"/>
      <sheetName val="금융비용"/>
      <sheetName val="입찰안"/>
      <sheetName val="BGD"/>
      <sheetName val="KCS"/>
      <sheetName val="KD"/>
      <sheetName val="KT"/>
      <sheetName val="KTNL"/>
      <sheetName val="KH"/>
      <sheetName val="PX-SX"/>
      <sheetName val="TC"/>
      <sheetName val="Lcau - Lxuc"/>
      <sheetName val="CT vat lieu"/>
      <sheetName val="vcdngan"/>
      <sheetName val="Chi tiet XD TBA"/>
      <sheetName val="EXTERNAL"/>
      <sheetName val="WT-LIST"/>
      <sheetName val="Trạm biến áp"/>
      <sheetName val="Đơn Giá "/>
      <sheetName val="ironmongery"/>
      <sheetName val="Chenh lech vat tu"/>
      <sheetName val="Diện tích"/>
      <sheetName val="1_Khái toán"/>
      <sheetName val="KL Chi tiết Xây tô"/>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말뚝지지력산정"/>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DGG"/>
      <sheetName val="INDEX"/>
      <sheetName val="Area Cal"/>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BKBANRA"/>
      <sheetName val="BKMUAVAO"/>
      <sheetName val="INFO"/>
      <sheetName val="Summary"/>
      <sheetName val="Cp&gt;10-Ln&lt;10"/>
      <sheetName val="Ln&lt;20"/>
      <sheetName val="EIRR&gt;1&lt;1"/>
      <sheetName val="EIRR&gt; 2"/>
      <sheetName val="EIRR&lt;2"/>
      <sheetName val="Sheet2"/>
      <sheetName val="負荷集計（断熱不燃）"/>
      <sheetName val="GAEYO"/>
      <sheetName val="7606-TBA"/>
      <sheetName val="7606-ĐZ"/>
      <sheetName val="DM 67"/>
      <sheetName val="Đầu tư"/>
      <sheetName val="DL"/>
      <sheetName val="CE(E)"/>
      <sheetName val="CE(M)"/>
      <sheetName val="Project Data"/>
      <sheetName val="chiettinh"/>
      <sheetName val="Data Input"/>
      <sheetName val="실행"/>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DTICH"/>
      <sheetName val="Loại Vật tư"/>
      <sheetName val="tonghop"/>
      <sheetName val="DATA2"/>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갑지1"/>
      <sheetName val="LEGEND"/>
      <sheetName val="6PILE  (돌출)"/>
      <sheetName val="6MONTHS"/>
      <sheetName val="???S"/>
      <sheetName val="???"/>
      <sheetName val="??"/>
      <sheetName val="HÐ ngoài"/>
      <sheetName val="??????"/>
      <sheetName val="HÐ_ngoài"/>
      <sheetName val="DTXL"/>
      <sheetName val="gia cong tac"/>
      <sheetName val="____"/>
      <sheetName val="Measure 1306"/>
      <sheetName val="0"/>
      <sheetName val="PRI-LS"/>
      <sheetName val="NKC6"/>
      <sheetName val="DTXD"/>
      <sheetName val="Door and window"/>
      <sheetName val="DETAIL "/>
      <sheetName val="GV1-D13 (Casement door)"/>
      <sheetName val="MTL$-INTER"/>
      <sheetName val="bt19"/>
      <sheetName val="Btr25"/>
      <sheetName val="JP_List"/>
      <sheetName val="SUBS"/>
      <sheetName val="Feeds"/>
      <sheetName val="final list 2005"/>
      <sheetName val="final_list_2005"/>
      <sheetName val="WORKINGS"/>
      <sheetName val="LV data"/>
      <sheetName val="ESTI."/>
      <sheetName val="CPDDII"/>
      <sheetName val="NVL"/>
      <sheetName val="Note"/>
      <sheetName val="DLdauvao"/>
      <sheetName val="CẤP THOÁT NƯỚC"/>
      <sheetName val="TH MTC"/>
      <sheetName val="TH N.Cong"/>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DG-TNHC-85"/>
      <sheetName val="Dia"/>
      <sheetName val="SP10"/>
      <sheetName val="THDT goi thau TB"/>
      <sheetName val="Tien do TV"/>
      <sheetName val="QD957"/>
      <sheetName val="Harga ME "/>
      <sheetName val="토공"/>
      <sheetName val="Alat"/>
      <sheetName val="Analisa Gabungan"/>
      <sheetName val="Sub"/>
      <sheetName val="KL san lap"/>
      <sheetName val="DK"/>
      <sheetName val="Isolasi Luar Dalam"/>
      <sheetName val="Isolasi Luar"/>
      <sheetName val="Sheet4"/>
      <sheetName val="Supplier"/>
      <sheetName val=" Bill.5-Earthing.2 - Add Works"/>
      <sheetName val="TK-COL"/>
      <sheetName val="02_Dulieu_Cua"/>
      <sheetName val="dg7606"/>
      <sheetName val="DGsuyrong"/>
      <sheetName val="PhanTichVua"/>
      <sheetName val="PhanTichVT"/>
      <sheetName val="KhoiluongDT"/>
      <sheetName val="bridge # 1"/>
      <sheetName val="HMCV"/>
      <sheetName val="CauKien"/>
      <sheetName val="XD"/>
      <sheetName val="Cuongricc"/>
      <sheetName val="DATA BASE"/>
      <sheetName val="Equipment list (PAC)"/>
      <sheetName val="Mat_Source"/>
      <sheetName val="計算条件"/>
      <sheetName val="Chenh lech ca may"/>
      <sheetName val="TLg CN&amp;Laixe"/>
      <sheetName val="TLg CN&amp;Laixe (2)"/>
      <sheetName val="TLg Laitau"/>
      <sheetName val="TLg Laitau (2)"/>
      <sheetName val="TINH KHOI LUONG"/>
      <sheetName val="入力作成表"/>
      <sheetName val="CPA"/>
      <sheetName val="Setting"/>
      <sheetName val="Settings"/>
      <sheetName val="VND"/>
      <sheetName val="Buy vs. Lease Car"/>
      <sheetName val="___S"/>
      <sheetName val="___"/>
      <sheetName val="__"/>
      <sheetName val="______"/>
      <sheetName val="I-KAMAR"/>
      <sheetName val="GTTBA"/>
      <sheetName val="新规"/>
      <sheetName val="Master"/>
      <sheetName val="DG7606DZ"/>
      <sheetName val="Chi tiet"/>
      <sheetName val="Unit_Div6"/>
      <sheetName val="phan tic chi tiet"/>
      <sheetName val="Main"/>
      <sheetName val="subcon sched"/>
      <sheetName val="A1"/>
      <sheetName val="CT_vat_lieu"/>
      <sheetName val="DM_6061"/>
      <sheetName val="DG_thep_ma_kem"/>
      <sheetName val="DG_DZ"/>
      <sheetName val="DG_TBA"/>
      <sheetName val="Data_Input"/>
      <sheetName val="DG1426"/>
      <sheetName val="KH-Q1,Q2,01"/>
      <sheetName val="Code"/>
      <sheetName val="Budget Code"/>
      <sheetName val="TH_CPTB"/>
      <sheetName val="CP Khac cuoc VC"/>
      <sheetName val="PS-Labour_M"/>
      <sheetName val="NHÀ NHẬP LIỆU"/>
      <sheetName val="MÓNG SILO"/>
      <sheetName val="Bang 3_Chi tiet phan Dz"/>
      <sheetName val="KHOI LUONG"/>
      <sheetName val="13-Cốt thép (10mm&lt;D≤18mm) FO16"/>
      <sheetName val="du lieu du toan"/>
      <sheetName val="BẢNG KHỐI LƯỢNG TỔNG HỢP"/>
      <sheetName val="SEX"/>
      <sheetName val="CTKL KTX HT"/>
      <sheetName val="HVAC.BLOCK B4"/>
      <sheetName val="CT1"/>
      <sheetName val="Hardware"/>
      <sheetName val="HWW"/>
      <sheetName val="2.Chiet tinh"/>
      <sheetName val="daf-3(OK)"/>
      <sheetName val="daf-7(OK)"/>
      <sheetName val="SourceData"/>
      <sheetName val="7606"/>
      <sheetName val="IBASE"/>
      <sheetName val="PRE (E)"/>
      <sheetName val="Z"/>
      <sheetName val="Chi tiet lan can"/>
      <sheetName val="Tong du toan"/>
      <sheetName val="Bill 2 - ketcau"/>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PU_ITALY_4"/>
      <sheetName val="Tro_giup4"/>
      <sheetName val="TH_DZ354"/>
      <sheetName val="CHITIET_VL-NC-TT_-1p2"/>
      <sheetName val="TONG_HOP_VL-NC_TT2"/>
      <sheetName val="KPVC-BD_2"/>
      <sheetName val="Don_gia2"/>
      <sheetName val="Luong NII"/>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Analisa &amp; Upah"/>
      <sheetName val="Purchase Order"/>
      <sheetName val="DL ĐẦU VÀO"/>
      <sheetName val="CTEMCOST"/>
      <sheetName val="D &amp; W sizes"/>
      <sheetName val="DM_60611"/>
      <sheetName val="DG_thep_ma_kem1"/>
      <sheetName val="CT_vat_lieu1"/>
      <sheetName val="DG_DZ1"/>
      <sheetName val="DG_TBA1"/>
      <sheetName val="_Bill_5-Earthing_2_-_Add_Works"/>
      <sheetName val="Data_Input1"/>
      <sheetName val="DETAIL_"/>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BOQ THAN"/>
      <sheetName val="Formwork"/>
      <sheetName val="BOQ건축"/>
      <sheetName val="BocXep"/>
      <sheetName val="VCBo"/>
      <sheetName val="VCThuy"/>
      <sheetName val="Cpbetong"/>
      <sheetName val="366fun"/>
      <sheetName val="DM_60606061"/>
      <sheetName val="DINH MUC THI NGHIEM"/>
      <sheetName val="CUOCVC"/>
      <sheetName val="Luong NI"/>
      <sheetName val="Vatlieu"/>
      <sheetName val="CT"/>
      <sheetName val="don_giaQB"/>
      <sheetName val="dghn"/>
      <sheetName val="DongiaVL2"/>
      <sheetName val="Active"/>
      <sheetName val="PMS"/>
      <sheetName val="1_MV"/>
      <sheetName val="Ktmo"/>
      <sheetName val="경비2내역"/>
      <sheetName val="Du lieu"/>
      <sheetName val="Cash2"/>
      <sheetName val="Markup"/>
      <sheetName val="OT"/>
      <sheetName val="cash budget"/>
      <sheetName val="Criteria"/>
      <sheetName val="ICGSIP"/>
      <sheetName val="SORT"/>
      <sheetName val="Phan tich"/>
      <sheetName val="INPUT-STR"/>
      <sheetName val="REF"/>
      <sheetName val="CT Thang Mo"/>
      <sheetName val="CT  PL"/>
      <sheetName val="DTCTchung"/>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02. PTDG"/>
      <sheetName val="dm 366"/>
      <sheetName val="DM 6060"/>
      <sheetName val="Gvlch"/>
      <sheetName val="DGLX"/>
      <sheetName val="Don gia (khong in)"/>
      <sheetName val="Dlieu dau vao"/>
      <sheetName val="DK1.Don gia"/>
      <sheetName val="1.MONG 1-2"/>
      <sheetName val="BANCO (2)"/>
      <sheetName val="MT DPin (2)"/>
      <sheetName val="外気負荷"/>
      <sheetName val="Chiết tính"/>
      <sheetName val="Dongiaxd"/>
      <sheetName val="VT190111"/>
      <sheetName val="Hao phí"/>
      <sheetName val="Du tru CP-Bieu 01"/>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M7606"/>
      <sheetName val="XDM22"/>
      <sheetName val="DinhMuc"/>
      <sheetName val="TK-TUBU"/>
      <sheetName val="DGIA"/>
      <sheetName val="TT"/>
      <sheetName val="DM_4970"/>
      <sheetName val="CTKL_KTX_HT"/>
      <sheetName val="NHÀ_NHẬP_LIỆU"/>
      <sheetName val="MÓNG_SILO"/>
      <sheetName val="CP_Khac_cuoc_VC"/>
      <sheetName val="Budget_Code"/>
      <sheetName val="BẢNG_KHỐI_LƯỢNG_TỔNG_HỢP"/>
      <sheetName val="2_Chiet_tinh"/>
      <sheetName val="TB NẶNG"/>
      <sheetName val="CP HMC"/>
      <sheetName val="gui BKCT"/>
      <sheetName val="MTL(AG)"/>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subcon_sched1"/>
      <sheetName val="Bang_3_Chi_tiet_phan_Dz1"/>
      <sheetName val="KHOI_LUONG1"/>
      <sheetName val="HVAC_BLOCK_B41"/>
      <sheetName val="PRE_(E)1"/>
      <sheetName val="Tong_du_toan"/>
      <sheetName val="Bill_2_-_ketcau"/>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TH TN"/>
      <sheetName val="Bill No.3 - Prov. Sum (Ph2&amp;3)"/>
      <sheetName val="wk prgs"/>
      <sheetName val="sort2"/>
      <sheetName val="đọc số"/>
      <sheetName val="DATA1"/>
      <sheetName val="소일위대가코드표"/>
      <sheetName val="Ma don vi"/>
      <sheetName val="bang cc"/>
      <sheetName val="TK chi tiet"/>
      <sheetName val="Brick"/>
      <sheetName val="Bill 2-Road HR2"/>
      <sheetName val="Bill 3 - Softscape HR2"/>
      <sheetName val="HỆ THỐNG PHÒNG CHÁY CHỮA CHÁY"/>
      <sheetName val="HỆ THỐNG CẤP THOÁT NƯỚC"/>
      <sheetName val="HỆ THỐNG ĐHKK"/>
      <sheetName val="MÁY PHÁT ĐIỆN"/>
      <sheetName val="HỆ THỐNG ĐIỆN"/>
      <sheetName val="Thiết bị chính"/>
      <sheetName val="DG 1426"/>
      <sheetName val="Dự thầu"/>
      <sheetName val="Nhap VT oto"/>
      <sheetName val="見積書"/>
      <sheetName val="TNHC"/>
      <sheetName val="trialth"/>
      <sheetName val="1"/>
      <sheetName val="PCCC"/>
      <sheetName val="Ｎｏ.13"/>
      <sheetName val="tra_vat_lieu"/>
      <sheetName val="DGchitiet "/>
      <sheetName val="2.1Warehouse 1"/>
      <sheetName val="Structure data"/>
      <sheetName val="AG Pipe Qty Analysis"/>
      <sheetName val="NHATKYC"/>
      <sheetName val="BCX_NL"/>
      <sheetName val="THEP TAM"/>
      <sheetName val="THEP HÌNH"/>
      <sheetName val="THEP HINH"/>
      <sheetName val="XA GO"/>
      <sheetName val="BANG TRA"/>
      <sheetName val="CP Du phong"/>
      <sheetName val="THCP Lap dat"/>
      <sheetName val="THCP xay dung"/>
      <sheetName val="Tong hop kinh phi"/>
      <sheetName val="QD79"/>
      <sheetName val="Tongke"/>
      <sheetName val="CHI PHI"/>
      <sheetName val="MDA"/>
      <sheetName val="MKH"/>
      <sheetName val="DMNV"/>
      <sheetName val="DMNCC"/>
      <sheetName val="MHH"/>
      <sheetName val="CĂN HỘ T16-17 "/>
      <sheetName val="TRỤC ĐỨNG THOÁT BẨN T15-17"/>
      <sheetName val="TRỤC ĐỨNG TM T15-17"/>
      <sheetName val="nkc"/>
      <sheetName val="Móng, nền "/>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1.Requisition(E)"/>
      <sheetName val="CDTK"/>
      <sheetName val="TONG HOP"/>
      <sheetName val="Tổng GT"/>
      <sheetName val="GT"/>
      <sheetName val="KL"/>
      <sheetName val="Chi tiết KL"/>
      <sheetName val="khấu trừ phạt"/>
      <sheetName val="GT  KHAU TRU"/>
      <sheetName val="HAO HUT VAT TU (2)"/>
      <sheetName val="cao độ"/>
      <sheetName val="Specs"/>
      <sheetName val="Data.Wall"/>
      <sheetName val="물량표"/>
      <sheetName val="Notes"/>
      <sheetName val="1.2 Staff Schedule"/>
      <sheetName val="BẢNG ÁP GIÁ (in)"/>
      <sheetName val="NT (KL) IN"/>
      <sheetName val="DOM D2"/>
      <sheetName val="nhà ăn"/>
      <sheetName val="Công nhật"/>
      <sheetName val="btkt cột"/>
      <sheetName val="THÉP"/>
      <sheetName val="SPEC"/>
      <sheetName val="VO-PS02-XD"/>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Dongia7606new"/>
      <sheetName val="Chi tiet -tong 9 thang"/>
      <sheetName val="BangMa"/>
      <sheetName val="Don gia chi tiet DIEN 2"/>
      <sheetName val="0. Input"/>
      <sheetName val="Thongtin"/>
      <sheetName val="Theo doi Doanh thu 2017"/>
      <sheetName val="Gia vat lieu"/>
      <sheetName val="Precios unitarios AXH"/>
      <sheetName val=""/>
      <sheetName val="So lieu chung"/>
      <sheetName val="NHAP"/>
      <sheetName val="3. CNT"/>
      <sheetName val="unit price list(M)"/>
      <sheetName val="Rate1"/>
      <sheetName val="TH VL, NC, DDHT Thanhphuoc"/>
      <sheetName val="전기"/>
      <sheetName val="DMCT"/>
      <sheetName val="lam_moi"/>
      <sheetName val="KL THEP  GIAM DO DUNG COUPLER"/>
      <sheetName val="01.KL THÉP NHẬP VỀ"/>
      <sheetName val="BBLMHT"/>
      <sheetName val="2. NT VLDV"/>
      <sheetName val="GHI CHU"/>
      <sheetName val="1.BB LMHT"/>
      <sheetName val="NEW-PANEL"/>
      <sheetName val="DMTN"/>
      <sheetName val="VatTU"/>
      <sheetName val="CTTN"/>
      <sheetName val="Luong_Cnhan"/>
      <sheetName val="DGiaT"/>
      <sheetName val="DGiaTN"/>
      <sheetName val="7606(TT01)"/>
      <sheetName val="7606TBA(TT01)"/>
      <sheetName val="DG7606TBA"/>
      <sheetName val="Steel"/>
      <sheetName val="Order"/>
      <sheetName val="유림콘도"/>
      <sheetName val="유림골조"/>
      <sheetName val="Btra"/>
      <sheetName val="Door_and_window1"/>
      <sheetName val="Ma_don_vi"/>
      <sheetName val="bang_cc"/>
      <sheetName val="M1-XL-1c"/>
      <sheetName val="THKL"/>
      <sheetName val="Doi so"/>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INF"/>
      <sheetName val="MTO REV.2(ARMOR)"/>
      <sheetName val="ReadFirst"/>
      <sheetName val="DuToan"/>
      <sheetName val="T2-3"/>
      <sheetName val="Open"/>
      <sheetName val="Function"/>
      <sheetName val="Noisuy-LLL"/>
      <sheetName val="Cotthep.NPT"/>
      <sheetName val="vl.nc.mtc"/>
      <sheetName val="Bê tông bảo vệ"/>
      <sheetName val="01. Data"/>
      <sheetName val="Neo, nối cốt thép dầm, cột"/>
      <sheetName val="Uốn móc cốt thép"/>
      <sheetName val="Tiêu chuẩn cốt thép"/>
      <sheetName val="PERSONNELIST"/>
      <sheetName val="1. Office"/>
      <sheetName val="BQ-E20-02(Rp)"/>
      <sheetName val="F4-F7"/>
      <sheetName val="1.Civil (Org)"/>
      <sheetName val="villa"/>
      <sheetName val="A6"/>
      <sheetName val="KL thep lam sat"/>
      <sheetName val="Data-year2001i"/>
      <sheetName val="Tien Thuong"/>
      <sheetName val="NC XL 6T cuoi 01 CTy"/>
      <sheetName val="Data -6T dau"/>
      <sheetName val="Cong 6T"/>
      <sheetName val="Bill Prelim-CDT"/>
      <sheetName val="Prelims"/>
      <sheetName val="Bill BPTC-CDT"/>
      <sheetName val="Chi tiết BPTC"/>
      <sheetName val="Bill BPTC-CDT (PA MCT CDT)"/>
      <sheetName val="Chi tiết BPTC (PA MCT CDT)"/>
      <sheetName val="TOSHIBA-Structure"/>
      <sheetName val="DM-VNT ko sd"/>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125x125"/>
      <sheetName val="Bảng đo bóc KL OLK-09"/>
      <sheetName val="6.3 CHI TIET OLK-09"/>
      <sheetName val="Tong hop vat tu"/>
      <sheetName val="XLR_NoRangeSheet"/>
      <sheetName val="工艺分类库"/>
      <sheetName val="4 CĂN"/>
      <sheetName val="B3A - TOWER A"/>
      <sheetName val="Annex B"/>
      <sheetName val="KHOI LUONG15-4"/>
      <sheetName val="HS"/>
      <sheetName val="1.San "/>
      <sheetName val="날개벽수량표"/>
      <sheetName val="음료실행"/>
      <sheetName val="내역서을지"/>
      <sheetName val="Assumptions"/>
      <sheetName val="Chi phi van chuyen"/>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Pric塅䕃"/>
      <sheetName val="TLG Type"/>
      <sheetName val="Dot 4"/>
      <sheetName val="DLDT"/>
      <sheetName val="Dgia vat tu"/>
      <sheetName val="Don gia_III"/>
      <sheetName val="D÷ liÖu"/>
      <sheetName val="#REF!"/>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Q.A01.2-Sh"/>
      <sheetName val="cuocbd"/>
      <sheetName val="CUOC"/>
      <sheetName val="dgtn"/>
      <sheetName val="DM_336cai tao"/>
      <sheetName val="HRG BHN"/>
      <sheetName val="CĂN ĐH"/>
      <sheetName val="TH các CC"/>
      <sheetName val="개산공사비"/>
      <sheetName val="Gld"/>
      <sheetName val="Gxd"/>
      <sheetName val="Duthau"/>
      <sheetName val="DT hợp đồng"/>
      <sheetName val="Bảng KL đợt 1"/>
      <sheetName val="2.CDPS"/>
      <sheetName val="gtrinh"/>
      <sheetName val="Bieu gia HD"/>
      <sheetName val="Div26 - Elect"/>
      <sheetName val="Danh mục"/>
      <sheetName val="7.Khau tru "/>
      <sheetName val="Calculation"/>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MSC"/>
      <sheetName val="Heso DZ"/>
      <sheetName val="DGiaDZ"/>
      <sheetName val="A6,MAY"/>
      <sheetName val="DG_BINH THUAN"/>
      <sheetName val="PNT_QUOT__3"/>
      <sheetName val="COAT_WRAP_QIOT__3"/>
      <sheetName val="BTK-Dai Hoc Kien Giang"/>
      <sheetName val="PV Graph Data"/>
      <sheetName val="GJ_06"/>
      <sheetName val="doanh thu"/>
      <sheetName val="Dutoan KL"/>
      <sheetName val="Method_BouyancyFactor"/>
      <sheetName val="Method_PressureArea"/>
      <sheetName val="InputData"/>
      <sheetName val="B-2  (DPP)"/>
      <sheetName val="Huong dan"/>
      <sheetName val="electrical"/>
      <sheetName val="So sanh"/>
      <sheetName val="Hệ_qố2"/>
      <sheetName val="Inputs_Sens"/>
      <sheetName val="IS_Sum_CM"/>
      <sheetName val="gia vt,nc,may"/>
      <sheetName val="Don gia NC"/>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Financ. Overview"/>
      <sheetName val="Toolbox"/>
      <sheetName val="TINH GIA - SAN XUAT Vertico"/>
      <sheetName val="DGIAgoi1"/>
      <sheetName val="13.BANG CT"/>
      <sheetName val="14.MMUS GIUA NHIP"/>
      <sheetName val="4.HSPBngang"/>
      <sheetName val="6.Tinh tai"/>
      <sheetName val="2 NSl"/>
      <sheetName val="17.US CHU tho a_b"/>
      <sheetName val="15.MMUS GOI"/>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Kyhieuloptratsonba"/>
      <sheetName val="Tổng hợp KPHM"/>
      <sheetName val="Cong"/>
      <sheetName val="영동(D)"/>
      <sheetName val="EQUIP LIST"/>
      <sheetName val="說明"/>
      <sheetName val="Dinh muc"/>
      <sheetName val="TDTKP"/>
      <sheetName val="DK-KH"/>
      <sheetName val="QUO"/>
      <sheetName val="DZ 22KV"/>
      <sheetName val="BANRA"/>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Annual_CFs_Asset"/>
      <sheetName val="EQT-ESTN"/>
      <sheetName val="5.2.1 Đo bóc KL OLK-06"/>
      <sheetName val="Classification"/>
      <sheetName val="BT3"/>
      <sheetName val="DT"/>
      <sheetName val="Giathau"/>
      <sheetName val="KS tuyen"/>
      <sheetName val="THTL"/>
      <sheetName val="CP(dz)"/>
      <sheetName val="THCT"/>
      <sheetName val="Bang chiet tinh TBA"/>
      <sheetName val="PTVT"/>
      <sheetName val="GIÁ DỰ THẦU 30 CĂN"/>
      <sheetName val="datatt"/>
      <sheetName val="MB.DT.02"/>
      <sheetName val="01-&gt;12"/>
      <sheetName val="Article"/>
      <sheetName val="THKP957"/>
      <sheetName val="Tính giá NC"/>
      <sheetName val="Tiên lượng"/>
      <sheetName val="SL cước"/>
      <sheetName val="CTDZTA(5)"/>
      <sheetName val="THONG SO"/>
      <sheetName val="Đơn giá chi tiết TN 39"/>
      <sheetName val="DT. NHA XUONG"/>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I_ESTI"/>
      <sheetName val="4.2.1 Đo bóc KL OLK-06"/>
      <sheetName val="4.1.1 CHI TIET OLK-06"/>
      <sheetName val="Gia VT-TB"/>
      <sheetName val="noi suy xa"/>
      <sheetName val="noi suy xa thu hoi"/>
      <sheetName val="Painting"/>
      <sheetName val="CAUDIT"/>
      <sheetName val="ABUT수량-A1"/>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Cash Flow"/>
      <sheetName val="Yield"/>
      <sheetName val="Electrical Works"/>
      <sheetName val="H_T_ INCOMING SYSTEM"/>
      <sheetName val="SUMDETAIL"/>
      <sheetName val="Factory"/>
      <sheetName val="Matchung"/>
      <sheetName val="BU LONG"/>
      <sheetName val="ĐNVT"/>
      <sheetName val="ĐNBL"/>
      <sheetName val="CTLK"/>
      <sheetName val="DG Chi tiet"/>
      <sheetName val=" 1710 HOINGHINLD"/>
      <sheetName val="99"/>
      <sheetName val="99 (2)"/>
      <sheetName val="134 "/>
      <sheetName val="DG-1776KV4"/>
      <sheetName val="DG 4970"/>
      <sheetName val="DM-1776"/>
      <sheetName val="Thuyết minh"/>
      <sheetName val="Đơn giá máy"/>
      <sheetName val="DCQ"/>
      <sheetName val="DCS"/>
      <sheetName val="DD"/>
      <sheetName val="dulieumong"/>
      <sheetName val="Unit price"/>
      <sheetName val="112016"/>
      <sheetName val="Bán đợt 1 trang"/>
      <sheetName val="Bill No.1.6"/>
      <sheetName val="Bill No.1.10"/>
      <sheetName val="Bill No.3.3"/>
      <sheetName val="Bill No.1.4"/>
      <sheetName val="Bill No.1.7"/>
      <sheetName val="Summary Bill No. 3"/>
      <sheetName val="Package1"/>
      <sheetName val="係数"/>
      <sheetName val="8521"/>
      <sheetName val="현장별"/>
      <sheetName val="Tong DT"/>
      <sheetName val="phan tich don gia"/>
      <sheetName val="BID"/>
      <sheetName val="dg-VTu"/>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final_list_20056"/>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DI-ESTI"/>
      <sheetName val="3. KC - PODIUM"/>
      <sheetName val="Cashflow Analysis"/>
      <sheetName val="R2564AHDTS"/>
      <sheetName val="Links"/>
      <sheetName val="Lead"/>
      <sheetName val="Bù giá CM"/>
      <sheetName val="Tien Luong"/>
      <sheetName val="Luong BN"/>
      <sheetName val="Luong TB"/>
      <sheetName val="Ca may TB"/>
      <sheetName val="Ca máy BN"/>
      <sheetName val="Vật liệu"/>
      <sheetName val="LX -TT05"/>
      <sheetName val="NC Moi TT05"/>
      <sheetName val="설계내역서"/>
      <sheetName val="Chiet tinh dz35"/>
      <sheetName val="DG3285"/>
      <sheetName val="Breakdown (B)"/>
      <sheetName val="U.P_Breakdown"/>
      <sheetName val="기안"/>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Unit price(Updateting)"/>
      <sheetName val="DW"/>
      <sheetName val="DWD"/>
      <sheetName val="DW1"/>
      <sheetName val="pctg"/>
      <sheetName val="M-work"/>
      <sheetName val="WORK"/>
      <sheetName val="DWi"/>
      <sheetName val="PC=FLAT"/>
      <sheetName val="Cert1"/>
      <sheetName val="tuong"/>
      <sheetName val="基本"/>
      <sheetName val="149-2"/>
      <sheetName val="IMF Code"/>
      <sheetName val="Main_Mech"/>
      <sheetName val="Sub_Mech"/>
      <sheetName val="Cost List"/>
      <sheetName val="Detail Cost"/>
      <sheetName val="IC Price New"/>
      <sheetName val="QUOTE-IC"/>
      <sheetName val="Summary Table"/>
      <sheetName val="Sales Person"/>
      <sheetName val="Bidding Entity"/>
      <sheetName val="DOA"/>
      <sheetName val="inputcua"/>
      <sheetName val="Phu Bai Bridge"/>
      <sheetName val="COAT&amp;WRAP-QIOT-#3"/>
      <sheetName val="tifico"/>
      <sheetName val="dats"/>
      <sheetName val="CHITIET VL-NCHT1 (2)"/>
      <sheetName val="CashFlows"/>
      <sheetName val="DSNV"/>
      <sheetName val="Bia lot"/>
      <sheetName val="DSKH"/>
      <sheetName val="DT san XD-So lieu cu"/>
      <sheetName val="Chu dau tu"/>
      <sheetName val="don gia 1426"/>
      <sheetName val="입찰내역 발주처 양식"/>
      <sheetName val="Labor Sum"/>
      <sheetName val="Bangia"/>
      <sheetName val="D+W"/>
      <sheetName val="Subsidiary Calculation"/>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5.2.1 Đo bóc KL OLK-10"/>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변경내역"/>
      <sheetName val="내역"/>
      <sheetName val="Cau tao gia xay to"/>
      <sheetName val="ThongtinDN"/>
      <sheetName val="DM DU AN"/>
      <sheetName val="DM TP."/>
      <sheetName val="File Chi tiet"/>
      <sheetName val="Takeoff"/>
      <sheetName val="ERECIN"/>
      <sheetName val="주식"/>
      <sheetName val="chitiet"/>
      <sheetName val="kl3p"/>
      <sheetName val="kl3pct"/>
      <sheetName val="kl3pcto"/>
      <sheetName val="THPDMoi  (2)"/>
      <sheetName val="thao-go"/>
      <sheetName val="t-h HA THE"/>
      <sheetName val="TH XL"/>
      <sheetName val="Tiepdia"/>
      <sheetName val="CHITIET VL-NC"/>
      <sheetName val="SGC RATE"/>
      <sheetName val="Tru TT"/>
      <sheetName val="Thg 04"/>
      <sheetName val="Thg 05"/>
      <sheetName val="Thg 06"/>
      <sheetName val="Thg 07"/>
      <sheetName val="Thg 08"/>
      <sheetName val="Thg 09"/>
      <sheetName val="Thg 10"/>
      <sheetName val="Thg 11"/>
      <sheetName val="Thg 12"/>
      <sheetName val="Abutment"/>
      <sheetName val="beam"/>
      <sheetName val="COST_ACC"/>
      <sheetName val="Probbl - Production"/>
      <sheetName val="Backup"/>
      <sheetName val="NTCV1"/>
      <sheetName val="THÔNG TIN"/>
      <sheetName val="CTGS"/>
      <sheetName val="Dashboard - BQL - VHL"/>
      <sheetName val="DG05new"/>
      <sheetName val="CauHinh"/>
      <sheetName val="DLTA"/>
      <sheetName val="Solieu"/>
      <sheetName val="BẢNG DIỄN GIẢI KL (7)"/>
      <sheetName val="w't table"/>
      <sheetName val="Bán_đợt_1_trang"/>
      <sheetName val="Tong_DT"/>
      <sheetName val="phan_tich_don_gia"/>
      <sheetName val="Cost_List"/>
      <sheetName val="Detail_Cost"/>
      <sheetName val="IC_Price_New"/>
      <sheetName val="Summary_Table"/>
      <sheetName val="Sales_Person"/>
      <sheetName val="Bidding_Entity"/>
      <sheetName val="Tcd"/>
      <sheetName val="BOM-13.11-Other(PS1+PS2)"/>
      <sheetName val="Tra_thep"/>
      <sheetName val="PAINT_SPEC"/>
      <sheetName val="Danh mục khối"/>
      <sheetName val="Danh mục đơn vị -phòng chức năn"/>
      <sheetName val="KEILA TP 2020-07"/>
      <sheetName val="lookups"/>
      <sheetName val="CHI PHÍ NHÔM"/>
      <sheetName val="Currency Rate"/>
      <sheetName val="BQ"/>
      <sheetName val="TABLE-A"/>
      <sheetName val="g-vl"/>
      <sheetName val="toyota"/>
      <sheetName val="2. BBNT KLHT"/>
      <sheetName val="石炭性状"/>
      <sheetName val="Cost Summary"/>
      <sheetName val="DG "/>
      <sheetName val="BILL 34Āᐁë"/>
      <sheetName val="Cot"/>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Menu"/>
      <sheetName val="Bordereau"/>
      <sheetName val="SucChiuTaiCuaCoc"/>
      <sheetName val="BANGTRA"/>
      <sheetName val="CHITIET VL-NC-TT1p"/>
      <sheetName val="CFA (ME)"/>
      <sheetName val="MEP Building"/>
      <sheetName val="AASHTO92"/>
      <sheetName val="KUNGDEVI"/>
      <sheetName val="CFA"/>
      <sheetName val="TKLD"/>
      <sheetName val="NHOM KINH"/>
      <sheetName val="B3A-APARTMENT"/>
      <sheetName val="QSUM"/>
      <sheetName val="TH khoi luong"/>
      <sheetName val="Chi tiet khoi luong"/>
      <sheetName val="TK thep"/>
      <sheetName val="CT THOÁT WC VP"/>
      <sheetName val="CT CẤP WC VP"/>
      <sheetName val="CT THOÁT MƯA VP TRỤC LỚN"/>
      <sheetName val="CT THOÁT MƯA VP TRỤC NHỎ"/>
      <sheetName val="LUONG SCL"/>
      <sheetName val="Breakdown"/>
      <sheetName val="DTCT"/>
      <sheetName val="TKXM"/>
      <sheetName val="재료비단가(VALVE)"/>
      <sheetName val="SCHEDULE"/>
      <sheetName val="Nhập liệu"/>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Bech_Lab"/>
      <sheetName val="Sum ELE  CAP S1-4  "/>
      <sheetName val="CFS3"/>
      <sheetName val="Dinh Muc Vat Tu"/>
      <sheetName val="mã "/>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Auto Monthly Inputs "/>
      <sheetName val="MSB-DB"/>
      <sheetName val="TienLuong"/>
      <sheetName val="Para"/>
      <sheetName val="PNTEXT"/>
      <sheetName val="DFA"/>
      <sheetName val="Gia NC theo TT05"/>
      <sheetName val="sortÔ"/>
      <sheetName val="ChiTietDZ"/>
      <sheetName val="VuaBT"/>
      <sheetName val="기본DATA"/>
      <sheetName val="datta"/>
      <sheetName val="BCC_4054-05"/>
      <sheetName val="Tra1"/>
      <sheetName val="SLTh.ke"/>
      <sheetName val="Luong_BN"/>
      <sheetName val="Luong_TB"/>
      <sheetName val="Ca_may_TB"/>
      <sheetName val="Ca_máy_BN"/>
      <sheetName val="Vật_liệu"/>
      <sheetName val="Chênh lệch máy thi công"/>
      <sheetName val="Chênh lệch nhân công"/>
      <sheetName val="Chênh lệch vật liệu"/>
      <sheetName val="Dai tu"/>
      <sheetName val="Gia-VL"/>
      <sheetName val="chitietCS"/>
      <sheetName val="chitietTD"/>
      <sheetName val="PL02"/>
      <sheetName val="So sanh gia"/>
      <sheetName val="Luong 2622EVN"/>
      <sheetName val="DNTT_2"/>
      <sheetName val="DNTT_3"/>
      <sheetName val="DNTT_4"/>
      <sheetName val="0,SO LIEU DAU VAO"/>
      <sheetName val="GIAVLIEU"/>
      <sheetName val="BTH"/>
      <sheetName val="Chao gia T12_RE"/>
      <sheetName val="SLabs"/>
      <sheetName val="BP"/>
      <sheetName val="DEF"/>
      <sheetName val="Share Price 2002"/>
      <sheetName val="Case"/>
      <sheetName val="SumVal"/>
      <sheetName val="CTtr"/>
      <sheetName val="caocot"/>
      <sheetName val="Bia1"/>
      <sheetName val="PHẦN KIẾN TRÚC"/>
      <sheetName val="Tabela1"/>
      <sheetName val="Don gia XD"/>
      <sheetName val="Currency"/>
      <sheetName val="tra-vat-lieu"/>
      <sheetName val="PU_ITALY_22"/>
      <sheetName val="TH_DZ3511"/>
      <sheetName val="Tro_giup2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final_list_200522"/>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T_san_XD-So_lieu_cu"/>
      <sheetName val="DM_DU_AN"/>
      <sheetName val="DM_TP_"/>
      <sheetName val="File_Chi_tiet"/>
      <sheetName val="THPDMoi__(2)"/>
      <sheetName val="t-h_HA_THE"/>
      <sheetName val="TH_XL"/>
      <sheetName val="CHITIET_VL-NC"/>
      <sheetName val="FF-2_(1)"/>
      <sheetName val="Labour_Summary13"/>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DSV6 Summ"/>
      <sheetName val="NTKL"/>
      <sheetName val="Luong (TP Việt Trì)"/>
      <sheetName val="Boc KL DAT+CAT+BT"/>
      <sheetName val="Boc KL thép"/>
      <sheetName val="Bieu do nhan luc"/>
      <sheetName val="Land Dev't. Ph-1"/>
      <sheetName val="Hac.Lots"/>
      <sheetName val="4-Lane bridge"/>
      <sheetName val="Res.Lots"/>
      <sheetName val="Spine Road"/>
      <sheetName val="264"/>
      <sheetName val="BangQuiDoi"/>
      <sheetName val="CaiDat"/>
      <sheetName val="CPK"/>
      <sheetName val="Invoice"/>
      <sheetName val="Utilities"/>
      <sheetName val="Civil_B1"/>
      <sheetName val="Civil_B4"/>
      <sheetName val="CONSOIDATE 4"/>
      <sheetName val="CONSOIDATE 2"/>
      <sheetName val="1CT-CAUTHANG-TT-T13(TRIU)&lt;16&gt;16"/>
      <sheetName val="3,CT-CAUTHANG-T23-24&gt;50"/>
      <sheetName val="공사개요-C"/>
      <sheetName val="HSTV"/>
      <sheetName val="GCM"/>
      <sheetName val="GVT"/>
      <sheetName val="NC CU"/>
      <sheetName val="PLV"/>
      <sheetName val="CT_trtreo"/>
      <sheetName val="pphtAV"/>
      <sheetName val="Cuoc "/>
      <sheetName val="gia chao"/>
      <sheetName val="Vat lieu BTN"/>
      <sheetName val="B1_HT"/>
      <sheetName val="DS_GioiTinh"/>
      <sheetName val="DS_LoaiNhanVien"/>
      <sheetName val="DS_QuocTich"/>
      <sheetName val="DS_TinhTrangGiaDinh"/>
      <sheetName val="DS_TonGiao"/>
      <sheetName val="5.2.1 Đo bóc KL OLK-07"/>
      <sheetName val="DGKL_TRỤC NGOAI NHA"/>
      <sheetName val="PHG"/>
      <sheetName val="THKP"/>
      <sheetName val="BAG-2"/>
      <sheetName val="COPING"/>
      <sheetName val="Form"/>
      <sheetName val="Bill 2"/>
      <sheetName val="Bill 3"/>
      <sheetName val="Bill 4a - 1A"/>
      <sheetName val="Bill 4a (Fiber) - 1A"/>
      <sheetName val="Bill 4b"/>
      <sheetName val="Bill 4c"/>
      <sheetName val="Bill 5"/>
      <sheetName val="Bill 4a - 1B"/>
      <sheetName val="Bill 4a (Fiber) - 1B"/>
      <sheetName val="표지"/>
      <sheetName val="직종인원"/>
      <sheetName val="총원dB"/>
      <sheetName val="Bank Rev"/>
      <sheetName val="dlvoid"/>
      <sheetName val="STAX"/>
      <sheetName val="PU_ITALY_23"/>
      <sheetName val="final_list_200523"/>
      <sheetName val="Tro_giup22"/>
      <sheetName val="Labour_Summary14"/>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 val="BC chi tiết TT"/>
      <sheetName val="seido_BS"/>
      <sheetName val="RAB_AR&amp;STR10"/>
      <sheetName val="chi_tiet_TBA10"/>
      <sheetName val="chi_tiet_C10"/>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PTdam"/>
      <sheetName val="CTG-PRECHEx1_4ꀋ"/>
      <sheetName val="CAU"/>
      <sheetName val="Cước CG"/>
      <sheetName val="노임이"/>
      <sheetName val="02. PHAN TICH"/>
      <sheetName val="03. NGAN SACH"/>
      <sheetName val="DoanhNghiệp"/>
      <sheetName val="ThôngTin"/>
      <sheetName val="0.Data"/>
      <sheetName val="0.Data_new"/>
      <sheetName val="Aging Sept"/>
      <sheetName val="Aging_Sept"/>
      <sheetName val="WEIGHT"/>
      <sheetName val="Overview"/>
      <sheetName val="調整項目マスタ"/>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ctiet-KVThanhTri-YUR"/>
      <sheetName val="242_3 summaryOPC"/>
      <sheetName val="afis"/>
      <sheetName val="TAKE-OFF"/>
      <sheetName val="Elemental Breakdown+20%"/>
      <sheetName val="Khoi luong kenh dan"/>
      <sheetName val="Thep_Be TN(tai_C10)"/>
      <sheetName val="De11A"/>
      <sheetName val="MTO REV.0"/>
      <sheetName val="NPCPP-70-DS-017"/>
      <sheetName val="Input - Facilities"/>
      <sheetName val="Norms"/>
      <sheetName val="BP CAPEX MoD-100% Area 4 USD"/>
      <sheetName val="Committed Items"/>
      <sheetName val="XL4Poppy (2)"/>
      <sheetName val="XL4Poppy_(2)"/>
      <sheetName val="rc"/>
      <sheetName val="L-Mechanical"/>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6. Scope of work "/>
      <sheetName val="4.6 Phân tích nhân sự "/>
      <sheetName val="4.5 Mức độ tham gia dự án"/>
      <sheetName val="토목주소"/>
      <sheetName val="프랜트면허"/>
      <sheetName val="List of Staff"/>
      <sheetName val="_ QUOTATION.xlsx"/>
      <sheetName val="1.1General"/>
      <sheetName val="sales current month"/>
      <sheetName val="View Variance"/>
      <sheetName val="Gia giao VL den HT"/>
      <sheetName val="Charts"/>
      <sheetName val="XREF"/>
      <sheetName val="Fixed asset register"/>
      <sheetName val="YTD"/>
      <sheetName val="repeatative rejection"/>
      <sheetName val="ﾃﾞ-ﾀ"/>
      <sheetName val="Dec-18"/>
      <sheetName val="Lists"/>
      <sheetName val="General Info"/>
      <sheetName val="Setup"/>
      <sheetName val="Full PBD"/>
      <sheetName val="BOM"/>
      <sheetName val="Dep"/>
      <sheetName val="Non-Statistical Sampling"/>
      <sheetName val="98FORECAST (1)"/>
      <sheetName val="Sch 18 Bank"/>
      <sheetName val="Stock details"/>
      <sheetName val="Part A General"/>
      <sheetName val="DDT_TDS_TCS"/>
      <sheetName val="FRINGE_BENEFIT_INFO"/>
      <sheetName val="OTHER_INFORMATION"/>
      <sheetName val="GENERAL2"/>
      <sheetName val="80G"/>
      <sheetName val="QUANTITATIVE_DETAILS"/>
      <sheetName val="IT_FBT_DDTP"/>
      <sheetName val="PART_C"/>
      <sheetName val=" "/>
      <sheetName val="行动跟踪"/>
      <sheetName val="DNDN"/>
      <sheetName val="DO AM DT"/>
      <sheetName val="01. Nha xuong"/>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Define finishing"/>
      <sheetName val="GGBC"/>
      <sheetName val="THONG SO KICH THUOC"/>
      <sheetName val="Hs_TMDT"/>
      <sheetName val="TMDT"/>
      <sheetName val="B15"/>
      <sheetName val="B16"/>
      <sheetName val="B17"/>
      <sheetName val="B4-D3"/>
      <sheetName val="B8"/>
      <sheetName val="CSDL"/>
      <sheetName val="pt10Èn"/>
      <sheetName val="he so dong thoi"/>
      <sheetName val="OVER VIEW"/>
      <sheetName val="MD"/>
      <sheetName val="比率"/>
      <sheetName val="数据库"/>
      <sheetName val="Link HG"/>
      <sheetName val="Breech_Duct"/>
      <sheetName val="THDT_goi_thauџTB2"/>
      <sheetName val="1.설계조건"/>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BILL 34Āᐁë_x0001_ HẦM"/>
      <sheetName val="LinerWt"/>
      <sheetName val="chi tiet TS theo so lieu ktoan"/>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CF -Update 31Jul06"/>
      <sheetName val="Executive Summary"/>
      <sheetName val="DINH_MUCџTHI_NGHIEM3"/>
      <sheetName val="BILL 34Āᐁë_x0000__x0000__x0001__x0000__x0000__x0000_ HẦM"/>
      <sheetName val="CMS"/>
      <sheetName val="CuttingList"/>
      <sheetName val="Expediting"/>
      <sheetName val="INVENTORY"/>
      <sheetName val="MIR"/>
      <sheetName val="MIRStatus"/>
      <sheetName val="REM"/>
      <sheetName val="RevLog"/>
      <sheetName val="SUM_MIR"/>
      <sheetName val="U0030S03"/>
      <sheetName val="EQFRM2"/>
      <sheetName val="Tabel_Berat"/>
      <sheetName val="Real_Cost"/>
      <sheetName val="bill_qty"/>
      <sheetName val="REKAP_ARSITEKTUR_"/>
      <sheetName val="RAB_ADMINISTRASI_PUSAT_(1)"/>
      <sheetName val="Data_Umum_Penawaran"/>
      <sheetName val="Tabel_Berat1"/>
      <sheetName val="Real_Cost1"/>
      <sheetName val="bill_qty1"/>
      <sheetName val="REKAP_ARSITEKTUR_1"/>
      <sheetName val="RAB_ADMINISTRASI_PUSAT_(1)1"/>
      <sheetName val="Data_Umum_Penawaran1"/>
      <sheetName val="EE-PROP"/>
      <sheetName val="PaintBreak"/>
      <sheetName val="INSSUBCON"/>
      <sheetName val="DWTables"/>
      <sheetName val="S"/>
      <sheetName val="PCV"/>
      <sheetName val="Eng_Hrs"/>
      <sheetName val="B.1 Engineering"/>
      <sheetName val="29"/>
      <sheetName val="RAB"/>
      <sheetName val="Mobilisasi &amp; Demob"/>
      <sheetName val="B.2.5 Proc &amp; Constr Civil1"/>
      <sheetName val="B.2.3 Proc &amp; Constr Electrical"/>
      <sheetName val="B.2.4 Proc &amp; Constr Instru"/>
      <sheetName val="B.2.1 Proc &amp; Constr Mech "/>
      <sheetName val="B.2.2 Proc &amp; Constr Pipe "/>
      <sheetName val="Work Permit"/>
      <sheetName val="Agregat Halus &amp; Kasar"/>
      <sheetName val="Data Tower"/>
      <sheetName val="CT -THVLNC"/>
      <sheetName val="4)유동표"/>
      <sheetName val="Price"/>
      <sheetName val="KL T16 BÀN GIAO 19.4"/>
      <sheetName val="proj"/>
      <sheetName val="TONGKE3p "/>
      <sheetName val="TNHCHINH"/>
      <sheetName val="VCV-BE-TONG"/>
      <sheetName val="NKCT"/>
      <sheetName val="Data (2)"/>
      <sheetName val="Char"/>
      <sheetName val="Book 1 Summary"/>
      <sheetName val="Civil"/>
      <sheetName val="1-Backfilling"/>
      <sheetName val="Thang 01"/>
      <sheetName val="Thống kê"/>
      <sheetName val="BAN IN"/>
      <sheetName val="DMKH"/>
      <sheetName val="DNTT"/>
      <sheetName val="ca_máy6"/>
      <sheetName val="Da xay dung"/>
      <sheetName val="ADJ 2011"/>
      <sheetName val="NOVA MEDIC"/>
      <sheetName val="DGKL MEDIC"/>
      <sheetName val="cable, lighting, switch"/>
      <sheetName val="ĐỢT 1"/>
      <sheetName val="ThiNghiemDZ04"/>
      <sheetName val="Bldg Brkdown"/>
      <sheetName val="DS Cty"/>
      <sheetName val="mahang"/>
      <sheetName val="MAHANG BHLD"/>
      <sheetName val="LUONGKHOAN"/>
      <sheetName val="CHITIETHOADON.TT"/>
      <sheetName val="mahang chinh sua moi nhat"/>
      <sheetName val="Request"/>
      <sheetName val="NHOM KINH "/>
      <sheetName val="INNOVA"/>
      <sheetName val="begin"/>
      <sheetName val="data-ma2"/>
      <sheetName val="TCVN 1651-2008"/>
      <sheetName val="QMCT"/>
      <sheetName val="Technal"/>
      <sheetName val="DG VL KS"/>
      <sheetName val="DTXL( 270)"/>
      <sheetName val="SCOPE OF WORK"/>
      <sheetName val="THÁNG 05"/>
      <sheetName val="Noise insl"/>
      <sheetName val="Hot-Piping"/>
      <sheetName val="Dynamic Ranges"/>
      <sheetName val="Cal"/>
      <sheetName val="공문"/>
      <sheetName val="struktur"/>
      <sheetName val="DIEN TICH"/>
      <sheetName val="Dgia_vat_tŵ7"/>
      <sheetName val="sht1"/>
      <sheetName val="sht2"/>
      <sheetName val="sht3"/>
      <sheetName val="bar nor"/>
      <sheetName val="table1"/>
      <sheetName val="conc nor"/>
      <sheetName val="conc frus"/>
      <sheetName val="conc trap"/>
      <sheetName val="bar frus"/>
      <sheetName val="bar trap"/>
      <sheetName val="DPVT"/>
      <sheetName val="도로경계단위"/>
      <sheetName val="Beam reinfocement schedule"/>
      <sheetName val="Thong so dam"/>
      <sheetName val="Wall Block C"/>
      <sheetName val="General Schedule"/>
      <sheetName val="DSCTEMP"/>
      <sheetName val="금액내역서"/>
      <sheetName val="Factor F Data"/>
      <sheetName val="SELISIH HARGA"/>
      <sheetName val="BBM-03"/>
      <sheetName val="(40)G&amp;A"/>
      <sheetName val="Assumption"/>
      <sheetName val="Chart"/>
      <sheetName val="02. THONG_TIN_CHUNG"/>
      <sheetName val="07. DINH_MUC HBC"/>
      <sheetName val="2. Tổng hợp"/>
      <sheetName val="List Equip"/>
      <sheetName val="LabCost"/>
      <sheetName val="MatCost"/>
      <sheetName val="Concrete"/>
      <sheetName val="Process C (1-166)"/>
      <sheetName val="BUSPLAN"/>
      <sheetName val="H.Satuan"/>
      <sheetName val="EQ_an"/>
      <sheetName val="NP"/>
      <sheetName val="대비표"/>
      <sheetName val="PNT"/>
      <sheetName val="Progress measurement Procedure"/>
      <sheetName val="STAF"/>
      <sheetName val="rekapan"/>
      <sheetName val="DataTeknis"/>
      <sheetName val="AC"/>
      <sheetName val="Bahan "/>
      <sheetName val="Aggr"/>
      <sheetName val="4_MVAC"/>
      <sheetName val="bhn FINAL"/>
      <sheetName val="Ana. PU"/>
      <sheetName val="AHSP"/>
      <sheetName val="B - Norelec"/>
      <sheetName val="Total-Mem"/>
      <sheetName val="BM DATA SHEET"/>
      <sheetName val="Agg Halus &amp; Kasar"/>
      <sheetName val="2.5.Ducts (2)"/>
      <sheetName val="S N"/>
      <sheetName val="4.3 Scope of work "/>
      <sheetName val="THCP thiet bi"/>
      <sheetName val="dsnt"/>
      <sheetName val="dat"/>
      <sheetName val="TonDau"/>
      <sheetName val="ﾄﾞﾊﾞｲFUEL GAS追見"/>
      <sheetName val="2002년12월"/>
      <sheetName val="PipeSummary"/>
      <sheetName val="合成単価作成表_BLDG"/>
      <sheetName val="Process"/>
      <sheetName val="2020 RFS Summary"/>
      <sheetName val="Well Construction Summary"/>
      <sheetName val="Subsurface"/>
      <sheetName val="Offshore"/>
      <sheetName val="Logistics"/>
      <sheetName val="RFS 2020 - Details and Notes"/>
      <sheetName val="Product"/>
      <sheetName val="PU_ITALY_29"/>
      <sheetName val="TH_DZ3517"/>
      <sheetName val="Tro_giup28"/>
      <sheetName val="RAB_AR&amp;STR15"/>
      <sheetName val="chi_tiet_TBA15"/>
      <sheetName val="chi_tiet_C15"/>
      <sheetName val="Customize_Your_Purchase_Order15"/>
      <sheetName val="CHITIET_VL-NC-TT_-1p15"/>
      <sheetName val="CHITIET_VL-NC-TT-3p14"/>
      <sheetName val="TONG_HOP_VL-NC_TT15"/>
      <sheetName val="KPVC-BD_15"/>
      <sheetName val="Don_gia15"/>
      <sheetName val="DON_GIA_TRAM_(3)15"/>
      <sheetName val="DON_GIA_CAN_THO17"/>
      <sheetName val="Don_gia_chi_tiet15"/>
      <sheetName val="HĐ_ngoài14"/>
      <sheetName val="XT_Buoc_314"/>
      <sheetName val="dongia_(2)14"/>
      <sheetName val="7606_DZ15"/>
      <sheetName val="project_management14"/>
      <sheetName val="Adix_A14"/>
      <sheetName val="S-curve_14"/>
      <sheetName val="REINF_14"/>
      <sheetName val="Rates_200914"/>
      <sheetName val="So_doi_chieu_LC14"/>
      <sheetName val="MAIN_GATE_HOUSE14"/>
      <sheetName val="Commercial_value14"/>
      <sheetName val="Du_toan14"/>
      <sheetName val="Ky_Lam_Bridge14"/>
      <sheetName val="Provisional_Sums_Item14"/>
      <sheetName val="Gas_Pressure_Welding14"/>
      <sheetName val="General_Item&amp;General_Requirem14"/>
      <sheetName val="General_Items14"/>
      <sheetName val="Regenral_Requirements14"/>
      <sheetName val="chiet_tinh14"/>
      <sheetName val="Ng_hàng_xà+bulong14"/>
      <sheetName val="MH_RATE14"/>
      <sheetName val="TONG_HOP_VL-NC14"/>
      <sheetName val="Bang_KL14"/>
      <sheetName val="Đầu_vào13"/>
      <sheetName val="Lcau_-_Lxuc14"/>
      <sheetName val="Chi_tiet_XD_TBA13"/>
      <sheetName val="DM_606114"/>
      <sheetName val="DG_thep_ma_kem14"/>
      <sheetName val="CT_vat_lieu14"/>
      <sheetName val="Equip_13"/>
      <sheetName val="A1_CN13"/>
      <sheetName val="TONG_HOP_T5_199813"/>
      <sheetName val="Chenh_lech_vat_tu13"/>
      <sheetName val="Trạm_biến_áp13"/>
      <sheetName val="Đơn_Giá_13"/>
      <sheetName val="Diện_tích13"/>
      <sheetName val="1_Khái_toán13"/>
      <sheetName val="CT-0_4KV13"/>
      <sheetName val="DG_DZ14"/>
      <sheetName val="DG_TBA14"/>
      <sheetName val="rate_material13"/>
      <sheetName val="KL_Chi_tiết_Xây_tô13"/>
      <sheetName val="07Base_Cost13"/>
      <sheetName val="GV1-D13_(Casement_door)13"/>
      <sheetName val="Bill_1_Quy_dinh_chung13"/>
      <sheetName val="1_R18_BF13"/>
      <sheetName val="6_External_works-R1813"/>
      <sheetName val="Phan_khai_KLuong13"/>
      <sheetName val="Chi_tiet_KL13"/>
      <sheetName val="Tổng_hợp_KL13"/>
      <sheetName val="04_-_XUONG_DET_B13"/>
      <sheetName val="_0313"/>
      <sheetName val="chieu_day_san13"/>
      <sheetName val="Podium_Concrete_Works13"/>
      <sheetName val="KLCT-_TOWER13"/>
      <sheetName val="KLCT-_PODIUM13"/>
      <sheetName val="Area_Cal13"/>
      <sheetName val="Gia_thanh_chuoi_su13"/>
      <sheetName val="Tiep_dia13"/>
      <sheetName val="Don_gia_vung_III-Can_Tho13"/>
      <sheetName val="Loại_Vật_tư13"/>
      <sheetName val="Elect_(3)13"/>
      <sheetName val="plan&amp;section_of_foundation13"/>
      <sheetName val="design_criteria13"/>
      <sheetName val="Bond_수수료_계산_포맷13"/>
      <sheetName val="ITB_COST13"/>
      <sheetName val="PAGE_113"/>
      <sheetName val="Xay_lapduongR313"/>
      <sheetName val="DM_6713"/>
      <sheetName val="Project_Data13"/>
      <sheetName val="6787CWFASE2CASE2_00_xls13"/>
      <sheetName val="Đầu_tư13"/>
      <sheetName val="EIRR&gt;_2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Tower_-_Concrete_Works13"/>
      <sheetName val="Bill-04_ket_cau_thap-_UNI13"/>
      <sheetName val="dg_tphcm13"/>
      <sheetName val="T_KÊ_K_CẤU13"/>
      <sheetName val="gia_cong_tac13"/>
      <sheetName val="4_PTDG13"/>
      <sheetName val="A1,_May13"/>
      <sheetName val="Vat_lieu13"/>
      <sheetName val="Data_Input14"/>
      <sheetName val="Measure_130613"/>
      <sheetName val="HÐ_ngoài14"/>
      <sheetName val="6PILE__(돌출)13"/>
      <sheetName val="Bill_01_-_CTN13"/>
      <sheetName val="Bill_2_2_Villa_2_beds13"/>
      <sheetName val="Analisa_Gabungan13"/>
      <sheetName val="Isolasi_Luar_Dalam13"/>
      <sheetName val="Isolasi_Luar13"/>
      <sheetName val="Harga_ME_13"/>
      <sheetName val="TH_N_Cong13"/>
      <sheetName val="ESTI_13"/>
      <sheetName val="KL_san_lap13"/>
      <sheetName val="TH_Vat_tu13"/>
      <sheetName val="_Bill_5-Earthing_2_-_Add_Work13"/>
      <sheetName val="Chenh_lech_ca_may13"/>
      <sheetName val="TLg_CN&amp;Laixe13"/>
      <sheetName val="TLg_CN&amp;Laixe_(2)13"/>
      <sheetName val="TLg_Laitau13"/>
      <sheetName val="TLg_Laitau_(2)13"/>
      <sheetName val="Bang_trong_luong_rieng_thep13"/>
      <sheetName val="Cước_VC_+_ĐM_CP_Tư_vấn13"/>
      <sheetName val="Hệ_số13"/>
      <sheetName val="DETAIL_13"/>
      <sheetName val="final_list_200529"/>
      <sheetName val="LV_data13"/>
      <sheetName val="Gia_vat_tu13"/>
      <sheetName val="CẤP_THOÁT_NƯỚC13"/>
      <sheetName val="THDT_goi_thau_TB13"/>
      <sheetName val="Tien_do_TV13"/>
      <sheetName val="bridge_#_113"/>
      <sheetName val="Bang_3_Chi_tiet_phan_Dz13"/>
      <sheetName val="KHOI_LUONG13"/>
      <sheetName val="TH_MTC13"/>
      <sheetName val="CTKL_KTX_HT12"/>
      <sheetName val="Buy_vs__Lease_Car13"/>
      <sheetName val="DATA_BASE13"/>
      <sheetName val="Equipment_list_(PAC)13"/>
      <sheetName val="TINH_KHOI_LUONG13"/>
      <sheetName val="Chi_tiet13"/>
      <sheetName val="subcon_sched13"/>
      <sheetName val="NHÀ_NHẬP_LIỆU12"/>
      <sheetName val="MÓNG_SILO12"/>
      <sheetName val="PRE_(E)13"/>
      <sheetName val="HVAC_BLOCK_B413"/>
      <sheetName val="2_Chiet_tinh12"/>
      <sheetName val="BẢNG_KHỐI_LƯỢNG_TỔNG_HỢP12"/>
      <sheetName val="CP_Khac_cuoc_VC12"/>
      <sheetName val="Budget_Code12"/>
      <sheetName val="Tong_du_toan12"/>
      <sheetName val="Bill_2_-_ketcau12"/>
      <sheetName val="Chi_tiet_lan_can12"/>
      <sheetName val="13-Cốt_thép_(10mm&lt;D≤18mm)_FO112"/>
      <sheetName val="du_lieu_du_toan12"/>
      <sheetName val="BOQ_THAN12"/>
      <sheetName val="DL_ĐẦU_VÀO12"/>
      <sheetName val="Purchase_Order12"/>
      <sheetName val="D_&amp;_W_sizes12"/>
      <sheetName val="Analisa_&amp;_Upah12"/>
      <sheetName val="Du_lieu13"/>
      <sheetName val="Phan_tich12"/>
      <sheetName val="Luong_NII12"/>
      <sheetName val="DINH_MUC_THI_NGHIEM12"/>
      <sheetName val="Luong_NI12"/>
      <sheetName val="CT_Thang_Mo12"/>
      <sheetName val="CT__PL12"/>
      <sheetName val="cash_budget12"/>
      <sheetName val="dongia__2_12"/>
      <sheetName val="GOC-KO_IN12"/>
      <sheetName val="MAU_8A12"/>
      <sheetName val="MAU_8B12"/>
      <sheetName val="MAU_912"/>
      <sheetName val="MAU_1012"/>
      <sheetName val="Thép_CKN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VC_xd10"/>
      <sheetName val="Gia_VLTB10"/>
      <sheetName val="B_Luong10"/>
      <sheetName val="C_May10"/>
      <sheetName val="Dlieu_dau_vao12"/>
      <sheetName val="Income_Statement12"/>
      <sheetName val="Shareholders'_Equity12"/>
      <sheetName val="BANCO_(2)12"/>
      <sheetName val="MT_DPin_(2)12"/>
      <sheetName val="02__PTDG12"/>
      <sheetName val="Chiết_tính12"/>
      <sheetName val="TB_NẶNG10"/>
      <sheetName val="Du_tru_CP-Bieu_0110"/>
      <sheetName val="Don_gia_(khong_in)12"/>
      <sheetName val="DK1_Don_gia12"/>
      <sheetName val="1_MONG_1-212"/>
      <sheetName val="THEP_TAM10"/>
      <sheetName val="THEP_HÌNH10"/>
      <sheetName val="THEP_HINH10"/>
      <sheetName val="XA_GO10"/>
      <sheetName val="BANG_TRA10"/>
      <sheetName val="wk_prgs10"/>
      <sheetName val="Ma_don_vi10"/>
      <sheetName val="bang_cc10"/>
      <sheetName val="dm_36610"/>
      <sheetName val="DM_606010"/>
      <sheetName val="Dự_thầu10"/>
      <sheetName val="Nhap_VT_oto10"/>
      <sheetName val="Hao_phí10"/>
      <sheetName val="Structure_data10"/>
      <sheetName val="đọc_số10"/>
      <sheetName val="Bill_No_3_-_Prov__Sum_(Ph2&amp;3)10"/>
      <sheetName val="TH_TN10"/>
      <sheetName val="CP_Du_phong10"/>
      <sheetName val="THCP_Lap_dat10"/>
      <sheetName val="THCP_xay_dung10"/>
      <sheetName val="Tong_hop_kinh_phi10"/>
      <sheetName val="Dự_toán10"/>
      <sheetName val="Đơn_Giá_TH10"/>
      <sheetName val="Nhân_công10"/>
      <sheetName val="Phân_tích10"/>
      <sheetName val="C_P_Thiết_bị10"/>
      <sheetName val="T_H_Kinh_phí10"/>
      <sheetName val="Vật_tư10"/>
      <sheetName val="Trang_bìa10"/>
      <sheetName val="Don_gia_chi_tiet_DIEN_29"/>
      <sheetName val="Data_Wall10"/>
      <sheetName val="2_1Warehouse_110"/>
      <sheetName val="AG_Pipe_Qty_Analysis10"/>
      <sheetName val="Main_Bldg-Rev0210"/>
      <sheetName val="D&amp;W_def_10"/>
      <sheetName val="Nhan_cong10"/>
      <sheetName val="Thiet_bi10"/>
      <sheetName val="Vat_tu10"/>
      <sheetName val="DM_ChiPhi10"/>
      <sheetName val="May_TC10"/>
      <sheetName val="TH_Kinh_phi10"/>
      <sheetName val="Ptvl_10"/>
      <sheetName val="Ｎｏ_1310"/>
      <sheetName val="DGchitiet_10"/>
      <sheetName val="CP_HMC10"/>
      <sheetName val="HỆ_THỐNG_PHÒNG_CHÁY_CHỮA_CHÁY10"/>
      <sheetName val="HỆ_THỐNG_CẤP_THOÁT_NƯỚC10"/>
      <sheetName val="HỆ_THỐNG_ĐHKK10"/>
      <sheetName val="MÁY_PHÁT_ĐIỆN10"/>
      <sheetName val="HỆ_THỐNG_ĐIỆN10"/>
      <sheetName val="Thiết_bị_chính10"/>
      <sheetName val="CHI_PHI10"/>
      <sheetName val="TK_chi_tiet10"/>
      <sheetName val="Bill_2-Road_HR210"/>
      <sheetName val="Bill_3_-_Softscape_HR210"/>
      <sheetName val="CĂN_HỘ_T16-17_10"/>
      <sheetName val="TRỤC_ĐỨNG_THOÁT_BẨN_T15-1710"/>
      <sheetName val="TRỤC_ĐỨNG_TM_T15-1710"/>
      <sheetName val="Móng,_nền_10"/>
      <sheetName val="1_Requisition(E)10"/>
      <sheetName val="TONG_HOP10"/>
      <sheetName val="Tổng_GT10"/>
      <sheetName val="Chi_tiết_KL10"/>
      <sheetName val="khấu_trừ_phạt10"/>
      <sheetName val="GT__KHAU_TRU10"/>
      <sheetName val="HAO_HUT_VAT_TU_(2)10"/>
      <sheetName val="cao_độ10"/>
      <sheetName val="phan_tic_chi_tiet10"/>
      <sheetName val="DG_14269"/>
      <sheetName val="Theo_doi_Doanh_thu_20179"/>
      <sheetName val="KL_THEP__GIAM_DO_DUNG_COUPLER9"/>
      <sheetName val="01_KL_THÉP_NHẬP_VỀ9"/>
      <sheetName val="2__NT_VLDV9"/>
      <sheetName val="GHI_CHU9"/>
      <sheetName val="1_BB_LMHT9"/>
      <sheetName val="gui_BKCT9"/>
      <sheetName val="Gia_vat_lieu9"/>
      <sheetName val="Precios_unitarios_AXH9"/>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MB_DT_028"/>
      <sheetName val="3__CNT9"/>
      <sheetName val="unit_price_list(M)9"/>
      <sheetName val="So_lieu_chung9"/>
      <sheetName val="TH_VL,_NC,_DDHT_Thanhphuoc9"/>
      <sheetName val="Chi_tiet_-tong_9_thang9"/>
      <sheetName val="BẢNG_ÁP_GIÁ_(in)9"/>
      <sheetName val="NT_(KL)_IN9"/>
      <sheetName val="DOM_D29"/>
      <sheetName val="nhà_ăn9"/>
      <sheetName val="Công_nhật9"/>
      <sheetName val="btkt_cột9"/>
      <sheetName val="Bê_tông_bảo_vệ9"/>
      <sheetName val="01__Data9"/>
      <sheetName val="Neo,_nối_cốt_thép_dầm,_cột9"/>
      <sheetName val="Uốn_móc_cốt_thép9"/>
      <sheetName val="Tiêu_chuẩn_cốt_thép9"/>
      <sheetName val="Doi_so9"/>
      <sheetName val="1_2_Staff_Schedule9"/>
      <sheetName val="0__Input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Cotthep_NPT9"/>
      <sheetName val="vl_nc_mtc9"/>
      <sheetName val="Heso_DZ9"/>
      <sheetName val="DM_336cai_tao9"/>
      <sheetName val="DG_BINH_THUAN9"/>
      <sheetName val="Tien_Thuong9"/>
      <sheetName val="NC_XL_6T_cuoi_01_CTy9"/>
      <sheetName val="Data_-6T_dau9"/>
      <sheetName val="Cong_6T9"/>
      <sheetName val="KL_thep_lam_sat9"/>
      <sheetName val="B3A_-_TOWER_A9"/>
      <sheetName val="Annex_B9"/>
      <sheetName val="Bill_Prelim-CDT9"/>
      <sheetName val="Bill_BPTC-CDT9"/>
      <sheetName val="Chi_tiết_BPTC9"/>
      <sheetName val="Bill_BPTC-CDT_(PA_MCT_CDT)9"/>
      <sheetName val="Chi_tiết_BPTC_(PA_MCT_CDT)9"/>
      <sheetName val="1_Civil_(Org)9"/>
      <sheetName val="DM-VNT_ko_sd9"/>
      <sheetName val="Bảng_đo_bóc_KL_OLK-099"/>
      <sheetName val="6_3_CHI_TIET_OLK-099"/>
      <sheetName val="1__Office9"/>
      <sheetName val="KHOI_LUONG15-49"/>
      <sheetName val="Tong_hop_vat_tu9"/>
      <sheetName val="1_San_9"/>
      <sheetName val="TLG_Type9"/>
      <sheetName val="Dgia_vat_tu9"/>
      <sheetName val="Don_gia_III9"/>
      <sheetName val="D÷_liÖu9"/>
      <sheetName val="Dot_4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Chi_phi_van_chuyen9"/>
      <sheetName val="TH_các_CC9"/>
      <sheetName val="Div26_-_Elect9"/>
      <sheetName val="7_Khau_tru_9"/>
      <sheetName val="Q_A01_2-Sh9"/>
      <sheetName val="4_CĂN9"/>
      <sheetName val="2_CDPS9"/>
      <sheetName val="Don_gia_NC9"/>
      <sheetName val="DT_hợp_đồng8"/>
      <sheetName val="Bảng_KL_đợt_18"/>
      <sheetName val="Danh_mục8"/>
      <sheetName val="Bieu_gia_HD8"/>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BTK-Dai_Hoc_Kien_Giang8"/>
      <sheetName val="PV_Graph_Data8"/>
      <sheetName val="doanh_thu8"/>
      <sheetName val="Dutoan_KL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B-2__(DPP)9"/>
      <sheetName val="Huong_dan8"/>
      <sheetName val="gia_vt,nc,may8"/>
      <sheetName val="Financ__Overview8"/>
      <sheetName val="TINH_GIA_-_SAN_XUAT_Vertico8"/>
      <sheetName val="13_BANG_CT8"/>
      <sheetName val="14_MMUS_GIUA_NHIP8"/>
      <sheetName val="4_HSPBngang8"/>
      <sheetName val="6_Tinh_tai8"/>
      <sheetName val="2_NSl8"/>
      <sheetName val="17_US_CHU_tho_a_b8"/>
      <sheetName val="15_MMUS_GOI8"/>
      <sheetName val="DZ_22KV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Tổng_hợp_KPHM8"/>
      <sheetName val="Dinh_muc8"/>
      <sheetName val="GIÁ_DỰ_THẦU_30_CĂN8"/>
      <sheetName val="5_2_1_Đo_bóc_KL_OLK-068"/>
      <sheetName val="KS_tuyen8"/>
      <sheetName val="Bang_chiet_tinh_TBA8"/>
      <sheetName val="4_2_1_Đo_bóc_KL_OLK-068"/>
      <sheetName val="4_1_1_CHI_TIET_OLK-068"/>
      <sheetName val="DG_Chi_tiet8"/>
      <sheetName val="_1710_HOINGHINLD8"/>
      <sheetName val="99_(2)8"/>
      <sheetName val="134_8"/>
      <sheetName val="DG_49708"/>
      <sheetName val="Cash_Flow8"/>
      <sheetName val="BU_LONG8"/>
      <sheetName val="DT__NHA_XUONG8"/>
      <sheetName val="EQUIP_LIST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So_sanh8"/>
      <sheetName val="Electrical_Works8"/>
      <sheetName val="H_T__INCOMING_SYSTEM8"/>
      <sheetName val="Tính_giá_NC8"/>
      <sheetName val="Tiên_lượng8"/>
      <sheetName val="SL_cước8"/>
      <sheetName val="¥_8"/>
      <sheetName val="Gia_VT-TB8"/>
      <sheetName val="noi_suy_xa8"/>
      <sheetName val="noi_suy_xa_thu_hoi8"/>
      <sheetName val="Thuyết_minh8"/>
      <sheetName val="Đơn_giá_máy8"/>
      <sheetName val="Tong_DT7"/>
      <sheetName val="phan_tich_don_gia7"/>
      <sheetName val="Bill_No_1_68"/>
      <sheetName val="Bill_No_1_108"/>
      <sheetName val="Bill_No_3_38"/>
      <sheetName val="Bill_No_1_48"/>
      <sheetName val="Bill_No_1_78"/>
      <sheetName val="Summary_Bill_No__38"/>
      <sheetName val="DT_san_XD-So_lieu_cu7"/>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Unit_price7"/>
      <sheetName val="Bán_đợt_1_trang7"/>
      <sheetName val="Chiet_tinh_dz357"/>
      <sheetName val="3__KC_-_PODIUM7"/>
      <sheetName val="CTDZ6kv_(gd1)_7"/>
      <sheetName val="CTDZ_0_4+cto_(GD1)7"/>
      <sheetName val="CTTBA_(gd1)7"/>
      <sheetName val="03_Detailed7"/>
      <sheetName val="01_Bid_Price_summary7"/>
      <sheetName val="Home_Office_Manhours7"/>
      <sheetName val="Field_SPV_Barchart7"/>
      <sheetName val="Tien_Luong7"/>
      <sheetName val="Unit_price(Updateting)7"/>
      <sheetName val="Cost_List7"/>
      <sheetName val="Detail_Cost7"/>
      <sheetName val="IC_Price_New7"/>
      <sheetName val="Summary_Table7"/>
      <sheetName val="Sales_Person7"/>
      <sheetName val="Bidding_Entity7"/>
      <sheetName val="CHITIET_VL-NCHT1_(2)7"/>
      <sheetName val="Bù_giá_CM7"/>
      <sheetName val="Breakdown_(B)7"/>
      <sheetName val="U_P_Breakdown7"/>
      <sheetName val="IMF_Code7"/>
      <sheetName val="Subsidiary_Calculation7"/>
      <sheetName val="Phu_Bai_Bridge7"/>
      <sheetName val="5_2_1_Đo_bóc_KL_OLK-107"/>
      <sheetName val="BẢNG_DIỄN_GIẢI_KL_(7)7"/>
      <sheetName val="don_gia_14267"/>
      <sheetName val="Luong_BN7"/>
      <sheetName val="Luong_TB7"/>
      <sheetName val="Ca_may_TB7"/>
      <sheetName val="Ca_máy_BN7"/>
      <sheetName val="Vật_liệu7"/>
      <sheetName val="LX_-TT057"/>
      <sheetName val="NC_Moi_TT057"/>
      <sheetName val="Bia_lot7"/>
      <sheetName val="Chu_dau_tu3"/>
      <sheetName val="Cau_tao_gia_xay_to3"/>
      <sheetName val="THÔNG_TIN3"/>
      <sheetName val="THPDMoi__(2)3"/>
      <sheetName val="t-h_HA_THE3"/>
      <sheetName val="TH_XL3"/>
      <sheetName val="CHITIET_VL-NC3"/>
      <sheetName val="MTP"/>
      <sheetName val="3.공통공사대비"/>
      <sheetName val="Nhập_liệu"/>
      <sheetName val="Auto_Monthly_Inputs_"/>
      <sheetName val="DSV6_Summ"/>
      <sheetName val="Luong_(TP_Việt_Trì)"/>
      <sheetName val="DG_"/>
      <sheetName val="Gia_NC_theo_TT05"/>
      <sheetName val="Land_Dev't__Ph-1"/>
      <sheetName val="Hac_Lots"/>
      <sheetName val="4-Lane_bridge"/>
      <sheetName val="Res_Lots"/>
      <sheetName val="Spine_Road"/>
      <sheetName val="Bank_Rev"/>
      <sheetName val="Merit_&amp;_Market_Grid"/>
      <sheetName val="BP_DECLINE_IT"/>
      <sheetName val="Input_List"/>
      <sheetName val="Valid_data_revised"/>
      <sheetName val="DETAIL_MIX_%_REPORT"/>
      <sheetName val="Fill_this_out_first___"/>
      <sheetName val="BC_chi_tiết_TT"/>
      <sheetName val="MTO_REV_0"/>
      <sheetName val="Committed_Items"/>
      <sheetName val="Corner_Arch"/>
      <sheetName val="End_Arch"/>
      <sheetName val="Intermediate_Arch"/>
      <sheetName val="reinforcement_675"/>
      <sheetName val="ext_wall_fin_qty"/>
      <sheetName val="SL_Plum_"/>
      <sheetName val="Physical_Schedule_3D"/>
      <sheetName val="Hrg_Readymix"/>
      <sheetName val="Cuoc_"/>
      <sheetName val="gia_chao"/>
      <sheetName val="Vat_lieu_BTN"/>
      <sheetName val="Shape"/>
      <sheetName val="Gen"/>
      <sheetName val="Thong tin"/>
      <sheetName val="BTDC B360"/>
      <sheetName val="HN"/>
      <sheetName val="Danh muc LIST"/>
      <sheetName val="TTC"/>
      <sheetName val="KTV"/>
      <sheetName val="BS_IN"/>
      <sheetName val="PL_IN"/>
      <sheetName val="LCGT"/>
      <sheetName val="CF (DR)_IN"/>
      <sheetName val="CSKT"/>
      <sheetName val="TM01-TM"/>
      <sheetName val="Vay"/>
      <sheetName val="PL 02 - Vay"/>
      <sheetName val="PL 03 - Von"/>
      <sheetName val="BS_B341"/>
      <sheetName val="CP yếu tố"/>
      <sheetName val="BS_A510"/>
      <sheetName val="PL_A510"/>
      <sheetName val="RT_A510"/>
      <sheetName val="PL_B342"/>
      <sheetName val="BTKDC_B370"/>
      <sheetName val="TB_B350"/>
      <sheetName val="00000000"/>
      <sheetName val="BS 420"/>
      <sheetName val="PL 420"/>
      <sheetName val="RT 420"/>
      <sheetName val="A710"/>
      <sheetName val="BTDC_B360 "/>
      <sheetName val="Table of contents"/>
      <sheetName val="BOD"/>
      <sheetName val="11. Loans"/>
      <sheetName val="413-Vay"/>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Adj entries "/>
      <sheetName val="Annexure 1"/>
      <sheetName val="Annexure 2"/>
      <sheetName val="Updated 2018 COA"/>
      <sheetName val="IC Listing"/>
      <sheetName val="Vadislines"/>
      <sheetName val="Other"/>
      <sheetName val="SPS"/>
      <sheetName val="Bang khoi luong"/>
      <sheetName val="M"/>
      <sheetName val="NC HY"/>
      <sheetName val="NC HN"/>
      <sheetName val="PhaDoMong"/>
      <sheetName val="bdkdt"/>
      <sheetName val="PTDG-CL"/>
      <sheetName val="GVL-tuyến"/>
      <sheetName val="GVL-BTN"/>
      <sheetName val="BXLDL"/>
      <sheetName val="Bill rekap"/>
      <sheetName val="Cash Flow bulanan"/>
      <sheetName val="CươcVC tinh"/>
      <sheetName val="QG"/>
      <sheetName val="TH khối lượng phải làm"/>
      <sheetName val="Giá VL, NC, M"/>
      <sheetName val="Lương 2135 nhóm I"/>
      <sheetName val="Luong 2050 hà NAm"/>
      <sheetName val="Lương2045 nhóm I"/>
      <sheetName val="May 3 huyện"/>
      <sheetName val="May yên mô"/>
      <sheetName val="Phân tich ĐG"/>
      <sheetName val="PLV mới"/>
      <sheetName val="May TT11(TB)"/>
      <sheetName val="May TT11 (HP)"/>
      <sheetName val="May TT11(NB)"/>
      <sheetName val="May TT11(NĐ)"/>
      <sheetName val="Lương theo TT17(Thái Bình)"/>
      <sheetName val="Lương theo TT17 (HP)"/>
      <sheetName val="Lương theo TT17 (Ninh Bình)"/>
      <sheetName val="Lương theo TT17 (Nam Định)"/>
      <sheetName val="Don vi"/>
      <sheetName val="PTDM"/>
      <sheetName val="Door_and_window7"/>
      <sheetName val="Khai_toan2"/>
      <sheetName val="Phu_luc_01_1_EPC_P11-142"/>
      <sheetName val="TDT_P11-P142"/>
      <sheetName val="Chi_phi_khac_2"/>
      <sheetName val="Hang_muc_Chung2"/>
      <sheetName val="Bia_Phu_Luc2"/>
      <sheetName val="DATA_1_CHUNG2"/>
      <sheetName val="Muc_luc2"/>
      <sheetName val="Tra_cuu_9572"/>
      <sheetName val="SGC_RATE2"/>
      <sheetName val="Tru_TT2"/>
      <sheetName val="Thg_042"/>
      <sheetName val="Thg_052"/>
      <sheetName val="Thg_062"/>
      <sheetName val="Thg_072"/>
      <sheetName val="Thg_082"/>
      <sheetName val="Thg_092"/>
      <sheetName val="Thg_102"/>
      <sheetName val="Thg_112"/>
      <sheetName val="Thg_122"/>
      <sheetName val="Dashboard_-_BQL_-_VHL2"/>
      <sheetName val="DM_DU_AN2"/>
      <sheetName val="DM_TP_2"/>
      <sheetName val="File_Chi_tiet2"/>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on_gia_XD1"/>
      <sheetName val="Share_Price_20021"/>
      <sheetName val="Aging_Sept1"/>
      <sheetName val="0_Data"/>
      <sheetName val="0_Data_new"/>
      <sheetName val="Service_Cost_1"/>
      <sheetName val="Don_gia_Tay_Ninh1"/>
      <sheetName val="Don_gia_Dak_Lak1"/>
      <sheetName val="streeta_and_cacth_pit1"/>
      <sheetName val="Daf_11"/>
      <sheetName val="Input_-_Facilities"/>
      <sheetName val="BP_CAPEX_MoD-100%_Area_4_USD"/>
      <sheetName val="PHẦN_KIẾN_TRÚC"/>
      <sheetName val="DGKL_TRỤC_NGOAI_NHA"/>
      <sheetName val="Sum_ELE__CAP_S1-4__"/>
      <sheetName val="5_2_1_Đo_bóc_KL_OLK-07"/>
      <sheetName val="Elemental_Breakdown+20%"/>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Define_finishing"/>
      <sheetName val="NC_CU"/>
      <sheetName val="0,SO_LIEU_DAU_VAO"/>
      <sheetName val="Da_xay_dung"/>
      <sheetName val="Piano Montaggio PO-02 bozza2"/>
      <sheetName val="_SYSTEM_CODE"/>
      <sheetName val="Project Info."/>
      <sheetName val="_COST_DATA_LOOKUP"/>
      <sheetName val="Cost Summary - USD"/>
      <sheetName val="_DISCOUNT_DATA_LOOKUP"/>
      <sheetName val="Price Summary - Offshore"/>
      <sheetName val="Factory &amp; Import Material"/>
      <sheetName val="_FOREX"/>
      <sheetName val="Labour Hours Upload"/>
      <sheetName val="_LEEGOO_COST"/>
      <sheetName val="_LEEGOO_TECH_SPEC"/>
      <sheetName val="_OC_SETTINGS"/>
      <sheetName val="_SHAPE_SALES_COST"/>
      <sheetName val="_SHAPE_SALES_TECH_SPEC"/>
      <sheetName val="_SYSTEM_COST_LOOKUP"/>
      <sheetName val="_TECH_DATA_LOOKUP"/>
      <sheetName val="Technical Info."/>
      <sheetName val="PM Cost"/>
      <sheetName val="_UPLOAD_TABLE"/>
      <sheetName val="SED INPUT"/>
      <sheetName val="Summary - Budget"/>
      <sheetName val="Rate Analysis"/>
      <sheetName val="KL Chi tiết BV dự thầu"/>
      <sheetName val="KL chi tiết BV thi công"/>
      <sheetName val="DG_1"/>
      <sheetName val="Ca may"/>
      <sheetName val="Loại cọc P2"/>
      <sheetName val="TT04"/>
      <sheetName val="CDSPS"/>
      <sheetName val="NH-KY"/>
      <sheetName val="TK SX"/>
      <sheetName val="ma-pt"/>
      <sheetName val="Bearing Capacity"/>
      <sheetName val="Eq. Mobilization"/>
      <sheetName val="CẤP_THO"/>
      <sheetName val="Work-Condition"/>
      <sheetName val="PNT-QUOT-#3"/>
      <sheetName val="Tonghop theo Vendor"/>
      <sheetName val="PTcphoi"/>
      <sheetName val="Giahientruong"/>
      <sheetName val="Ten"/>
      <sheetName val="GIA NC, CM"/>
      <sheetName val="GIA VL"/>
      <sheetName val="13.Luong"/>
      <sheetName val="Be tong"/>
      <sheetName val="Vendor"/>
      <sheetName val="TLR"/>
      <sheetName val="BILL 34Āᐁë_x0001_"/>
      <sheetName val="ALL"/>
      <sheetName val="Dot_1"/>
      <sheetName val="Dot_2"/>
      <sheetName val="Dot_3"/>
      <sheetName val="KL_Tke"/>
      <sheetName val="Dot_1&gt;4"/>
      <sheetName val="KL CHI TIẾT (2)"/>
      <sheetName val="5.Gia"/>
      <sheetName val="Danh sach KV2"/>
      <sheetName val="Danh sach doan KT"/>
      <sheetName val="H11-01-change"/>
      <sheetName val="H11-02"/>
      <sheetName val="H11-03-change"/>
      <sheetName val="H12-01"/>
      <sheetName val="H12-02"/>
      <sheetName val="H12-03-change"/>
      <sheetName val="H12-04"/>
      <sheetName val="H13-01-change"/>
      <sheetName val="H13-02"/>
      <sheetName val="H13-03"/>
      <sheetName val="H13-04"/>
      <sheetName val="PLHD doi cot ham 0101-04"/>
      <sheetName val="Don gia vung III"/>
      <sheetName val="Don gia III"/>
      <sheetName val="Don gia CT"/>
      <sheetName val="Tra_bang"/>
      <sheetName val="1.INPUT"/>
      <sheetName val="Phan tich vat tu"/>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TTPTai"/>
      <sheetName val="DLC DIEN AP"/>
      <sheetName val="SL dau tien"/>
      <sheetName val="HSKVUC"/>
      <sheetName val="DanhSach11"/>
      <sheetName val="Danhsach 12"/>
      <sheetName val="CP NC-MTC XD"/>
      <sheetName val="GOC"/>
      <sheetName val="MTL__INTER"/>
      <sheetName val="共機計算"/>
      <sheetName val="共機J"/>
      <sheetName val="VINYL"/>
      <sheetName val="TTL"/>
      <sheetName val="DMTL"/>
      <sheetName val="물량표(신)"/>
      <sheetName val="TTTram"/>
      <sheetName val="Giacuoc"/>
      <sheetName val="Du lieu ban dau"/>
      <sheetName val="GZ.TP"/>
      <sheetName val="GZ.VT"/>
      <sheetName val="6.9 DM CTP"/>
      <sheetName val="FORM-16"/>
      <sheetName val="KEYFIG"/>
      <sheetName val="Inventory data"/>
      <sheetName val="sales_current_month"/>
      <sheetName val="View_Variance"/>
      <sheetName val="Inventory_data"/>
      <sheetName val="sales_current_month1"/>
      <sheetName val="View_Variance1"/>
      <sheetName val="Inventory_data1"/>
      <sheetName val="F-200"/>
      <sheetName val="F-300"/>
      <sheetName val="FORECAST x FAMILIA"/>
      <sheetName val="RIMEAbyBU"/>
      <sheetName val="sales_current_month2"/>
      <sheetName val="View_Variance2"/>
      <sheetName val="Inventory_data2"/>
      <sheetName val="Space Analysis"/>
      <sheetName val="sales_current_month3"/>
      <sheetName val="View_Variance3"/>
      <sheetName val="Inventory_data3"/>
      <sheetName val="FORECAST_x_FAMILIA"/>
      <sheetName val="Space_Analysis"/>
      <sheetName val="sales_current_month4"/>
      <sheetName val="View_Variance4"/>
      <sheetName val="Inventory_data4"/>
      <sheetName val="FORECAST_x_FAMILIA1"/>
      <sheetName val="Space_Analysis1"/>
      <sheetName val="sales_current_month5"/>
      <sheetName val="View_Variance5"/>
      <sheetName val="Inventory_data5"/>
      <sheetName val="FORECAST_x_FAMILIA2"/>
      <sheetName val="Space_Analysis2"/>
      <sheetName val="sales_current_month6"/>
      <sheetName val="View_Variance6"/>
      <sheetName val="Inventory_data6"/>
      <sheetName val="FORECAST_x_FAMILIA3"/>
      <sheetName val="Space_Analysis3"/>
      <sheetName val="sales_current_month7"/>
      <sheetName val="View_Variance7"/>
      <sheetName val="Inventory_data7"/>
      <sheetName val="FORECAST_x_FAMILIA4"/>
      <sheetName val="Space_Analysis4"/>
      <sheetName val="sales_current_month8"/>
      <sheetName val="View_Variance8"/>
      <sheetName val="Inventory_data8"/>
      <sheetName val="FORECAST_x_FAMILIA5"/>
      <sheetName val="Space_Analysis5"/>
      <sheetName val="sales_current_month9"/>
      <sheetName val="View_Variance9"/>
      <sheetName val="Inventory_data9"/>
      <sheetName val="FORECAST_x_FAMILIA6"/>
      <sheetName val="Space_Analysis6"/>
      <sheetName val="sales_current_month11"/>
      <sheetName val="View_Variance11"/>
      <sheetName val="Inventory_data11"/>
      <sheetName val="FORECAST_x_FAMILIA8"/>
      <sheetName val="Space_Analysis8"/>
      <sheetName val="sales_current_month10"/>
      <sheetName val="View_Variance10"/>
      <sheetName val="Inventory_data10"/>
      <sheetName val="FORECAST_x_FAMILIA7"/>
      <sheetName val="Space_Analysis7"/>
      <sheetName val="sales_current_month12"/>
      <sheetName val="View_Variance12"/>
      <sheetName val="Inventory_data12"/>
      <sheetName val="FORECAST_x_FAMILIA9"/>
      <sheetName val="Space_Analysis9"/>
      <sheetName val="sales_current_month13"/>
      <sheetName val="View_Variance13"/>
      <sheetName val="Inventory_data13"/>
      <sheetName val="FORECAST_x_FAMILIA10"/>
      <sheetName val="Space_Analysis10"/>
      <sheetName val="sales_current_month14"/>
      <sheetName val="View_Variance14"/>
      <sheetName val="Inventory_data14"/>
      <sheetName val="FORECAST_x_FAMILIA11"/>
      <sheetName val="Space_Analysis11"/>
      <sheetName val="sales_current_month15"/>
      <sheetName val="View_Variance15"/>
      <sheetName val="Inventory_data15"/>
      <sheetName val="FORECAST_x_FAMILIA12"/>
      <sheetName val="Space_Analysis12"/>
      <sheetName val="sales_current_month16"/>
      <sheetName val="View_Variance16"/>
      <sheetName val="Inventory_data16"/>
      <sheetName val="FORECAST_x_FAMILIA13"/>
      <sheetName val="Space_Analysis13"/>
      <sheetName val="sales_current_month17"/>
      <sheetName val="View_Variance17"/>
      <sheetName val="Inventory_data17"/>
      <sheetName val="FORECAST_x_FAMILIA14"/>
      <sheetName val="Space_Analysis14"/>
      <sheetName val="A-16"/>
      <sheetName val="A-15"/>
      <sheetName val="sales_current_month18"/>
      <sheetName val="View_Variance18"/>
      <sheetName val="Inventory_data18"/>
      <sheetName val="FORECAST_x_FAMILIA15"/>
      <sheetName val="Space_Analysis15"/>
      <sheetName val="sales_current_month19"/>
      <sheetName val="View_Variance19"/>
      <sheetName val="Inventory_data19"/>
      <sheetName val="FORECAST_x_FAMILIA16"/>
      <sheetName val="Space_Analysis16"/>
      <sheetName val="sales_current_month20"/>
      <sheetName val="View_Variance20"/>
      <sheetName val="Inventory_data20"/>
      <sheetName val="FORECAST_x_FAMILIA17"/>
      <sheetName val="Space_Analysis17"/>
      <sheetName val="sales_current_month21"/>
      <sheetName val="View_Variance21"/>
      <sheetName val="Inventory_data21"/>
      <sheetName val="FORECAST_x_FAMILIA18"/>
      <sheetName val="Space_Analysis18"/>
      <sheetName val="sales_current_month22"/>
      <sheetName val="View_Variance22"/>
      <sheetName val="Inventory_data22"/>
      <sheetName val="FORECAST_x_FAMILIA19"/>
      <sheetName val="Space_Analysis19"/>
      <sheetName val="sales_current_month23"/>
      <sheetName val="View_Variance23"/>
      <sheetName val="Inventory_data23"/>
      <sheetName val="FORECAST_x_FAMILIA20"/>
      <sheetName val="Space_Analysis20"/>
      <sheetName val="sales_current_month24"/>
      <sheetName val="View_Variance24"/>
      <sheetName val="Inventory_data24"/>
      <sheetName val="FORECAST_x_FAMILIA21"/>
      <sheetName val="Space_Analysis21"/>
      <sheetName val="Dropdown"/>
      <sheetName val="Family"/>
      <sheetName val="CADE DETAIL"/>
      <sheetName val="sales_current_month25"/>
      <sheetName val="View_Variance25"/>
      <sheetName val="Inventory_data25"/>
      <sheetName val="FORECAST_x_FAMILIA22"/>
      <sheetName val="Space_Analysis22"/>
      <sheetName val="sales_current_month26"/>
      <sheetName val="View_Variance26"/>
      <sheetName val="Inventory_data26"/>
      <sheetName val="FORECAST_x_FAMILIA23"/>
      <sheetName val="Space_Analysis23"/>
      <sheetName val="sales_current_month27"/>
      <sheetName val="View_Variance27"/>
      <sheetName val="Inventory_data27"/>
      <sheetName val="FORECAST_x_FAMILIA24"/>
      <sheetName val="Space_Analysis24"/>
      <sheetName val="CADE_DETAIL"/>
      <sheetName val="sales_current_month28"/>
      <sheetName val="View_Variance28"/>
      <sheetName val="Inventory_data28"/>
      <sheetName val="FORECAST_x_FAMILIA25"/>
      <sheetName val="Space_Analysis25"/>
      <sheetName val="CADE_DETAIL1"/>
      <sheetName val="PRB Expense Q4 2013"/>
      <sheetName val="sales_current_month29"/>
      <sheetName val="View_Variance29"/>
      <sheetName val="Inventory_data29"/>
      <sheetName val="FORECAST_x_FAMILIA26"/>
      <sheetName val="Space_Analysis26"/>
      <sheetName val="CADE_DETAIL2"/>
      <sheetName val="PU_ITALY_30"/>
      <sheetName val="sales_current_month30"/>
      <sheetName val="View_Variance30"/>
      <sheetName val="Inventory_data30"/>
      <sheetName val="FORECAST_x_FAMILIA27"/>
      <sheetName val="Space_Analysis27"/>
      <sheetName val="CADE_DETAIL3"/>
      <sheetName val="PRB_Expense_Q4_2013"/>
      <sheetName val="PU_ITALY_32"/>
      <sheetName val="sales_current_month32"/>
      <sheetName val="View_Variance32"/>
      <sheetName val="Inventory_data32"/>
      <sheetName val="FORECAST_x_FAMILIA29"/>
      <sheetName val="Space_Analysis29"/>
      <sheetName val="CADE_DETAIL5"/>
      <sheetName val="PRB_Expense_Q4_20132"/>
      <sheetName val="PU_ITALY_31"/>
      <sheetName val="sales_current_month31"/>
      <sheetName val="View_Variance31"/>
      <sheetName val="Inventory_data31"/>
      <sheetName val="FORECAST_x_FAMILIA28"/>
      <sheetName val="Space_Analysis28"/>
      <sheetName val="CADE_DETAIL4"/>
      <sheetName val="PRB_Expense_Q4_20131"/>
      <sheetName val="PU_ITALY_33"/>
      <sheetName val="sales_current_month33"/>
      <sheetName val="View_Variance33"/>
      <sheetName val="Inventory_data33"/>
      <sheetName val="FORECAST_x_FAMILIA30"/>
      <sheetName val="Space_Analysis30"/>
      <sheetName val="CADE_DETAIL6"/>
      <sheetName val="PRB_Expense_Q4_20133"/>
      <sheetName val="PU_ITALY_34"/>
      <sheetName val="sales_current_month34"/>
      <sheetName val="View_Variance34"/>
      <sheetName val="Inventory_data34"/>
      <sheetName val="FORECAST_x_FAMILIA31"/>
      <sheetName val="Space_Analysis31"/>
      <sheetName val="CADE_DETAIL7"/>
      <sheetName val="PRB_Expense_Q4_20134"/>
      <sheetName val="PU_ITALY_35"/>
      <sheetName val="sales_current_month35"/>
      <sheetName val="View_Variance35"/>
      <sheetName val="Inventory_data35"/>
      <sheetName val="FORECAST_x_FAMILIA32"/>
      <sheetName val="Space_Analysis32"/>
      <sheetName val="CADE_DETAIL8"/>
      <sheetName val="PRB_Expense_Q4_20135"/>
      <sheetName val="PU_ITALY_36"/>
      <sheetName val="sales_current_month36"/>
      <sheetName val="View_Variance36"/>
      <sheetName val="Inventory_data36"/>
      <sheetName val="FORECAST_x_FAMILIA33"/>
      <sheetName val="Space_Analysis33"/>
      <sheetName val="CADE_DETAIL9"/>
      <sheetName val="PRB_Expense_Q4_20136"/>
      <sheetName val="PU_ITALY_37"/>
      <sheetName val="sales_current_month37"/>
      <sheetName val="View_Variance37"/>
      <sheetName val="Inventory_data37"/>
      <sheetName val="FORECAST_x_FAMILIA34"/>
      <sheetName val="Space_Analysis34"/>
      <sheetName val="CADE_DETAIL10"/>
      <sheetName val="PRB_Expense_Q4_20137"/>
      <sheetName val="PU_ITALY_38"/>
      <sheetName val="sales_current_month38"/>
      <sheetName val="View_Variance38"/>
      <sheetName val="Inventory_data38"/>
      <sheetName val="FORECAST_x_FAMILIA35"/>
      <sheetName val="Space_Analysis35"/>
      <sheetName val="CADE_DETAIL11"/>
      <sheetName val="PRB_Expense_Q4_20138"/>
      <sheetName val="PU_ITALY_39"/>
      <sheetName val="sales_current_month39"/>
      <sheetName val="View_Variance39"/>
      <sheetName val="Inventory_data39"/>
      <sheetName val="FORECAST_x_FAMILIA36"/>
      <sheetName val="Space_Analysis36"/>
      <sheetName val="CADE_DETAIL12"/>
      <sheetName val="PRB_Expense_Q4_20139"/>
      <sheetName val="PU_ITALY_40"/>
      <sheetName val="sales_current_month40"/>
      <sheetName val="View_Variance40"/>
      <sheetName val="Inventory_data40"/>
      <sheetName val="FORECAST_x_FAMILIA37"/>
      <sheetName val="Space_Analysis37"/>
      <sheetName val="CADE_DETAIL13"/>
      <sheetName val="PRB_Expense_Q4_201310"/>
      <sheetName val="PU_ITALY_41"/>
      <sheetName val="sales_current_month41"/>
      <sheetName val="View_Variance41"/>
      <sheetName val="Inventory_data41"/>
      <sheetName val="FORECAST_x_FAMILIA38"/>
      <sheetName val="Space_Analysis38"/>
      <sheetName val="CADE_DETAIL14"/>
      <sheetName val="PRB_Expense_Q4_201311"/>
      <sheetName val="XPRODUCT"/>
      <sheetName val="REVENUE_405C"/>
      <sheetName val="MTD_DSD"/>
      <sheetName val="QTD_DSD"/>
      <sheetName val="CentralAreaCategories"/>
      <sheetName val="PU_ITALY_42"/>
      <sheetName val="sales_current_month42"/>
      <sheetName val="View_Variance42"/>
      <sheetName val="Inventory_data42"/>
      <sheetName val="FORECAST_x_FAMILIA39"/>
      <sheetName val="Space_Analysis39"/>
      <sheetName val="CADE_DETAIL15"/>
      <sheetName val="PRB_Expense_Q4_201312"/>
      <sheetName val="P&amp;L by Month"/>
      <sheetName val="PU_ITALY_43"/>
      <sheetName val="sales_current_month43"/>
      <sheetName val="View_Variance43"/>
      <sheetName val="Inventory_data43"/>
      <sheetName val="FORECAST_x_FAMILIA40"/>
      <sheetName val="Space_Analysis40"/>
      <sheetName val="CADE_DETAIL16"/>
      <sheetName val="PRB_Expense_Q4_201313"/>
      <sheetName val="PU_ITALY_44"/>
      <sheetName val="sales_current_month44"/>
      <sheetName val="View_Variance44"/>
      <sheetName val="Inventory_data44"/>
      <sheetName val="FORECAST_x_FAMILIA41"/>
      <sheetName val="Space_Analysis41"/>
      <sheetName val="CADE_DETAIL17"/>
      <sheetName val="PRB_Expense_Q4_201314"/>
      <sheetName val="PU_ITALY_45"/>
      <sheetName val="sales_current_month45"/>
      <sheetName val="View_Variance45"/>
      <sheetName val="Inventory_data45"/>
      <sheetName val="FORECAST_x_FAMILIA42"/>
      <sheetName val="Space_Analysis42"/>
      <sheetName val="CADE_DETAIL18"/>
      <sheetName val="PRB_Expense_Q4_201315"/>
      <sheetName val="P&amp;L_by_Month"/>
      <sheetName val="synthese"/>
      <sheetName val="DistiSwamp"/>
      <sheetName val="Khaibao"/>
      <sheetName val="ADJ - RATE"/>
      <sheetName val="DIV INC"/>
      <sheetName val="DropZone"/>
      <sheetName val="A1 - Income Statement"/>
      <sheetName val="SCB - Annexure A"/>
      <sheetName val="PL6-Revenue Bridge"/>
      <sheetName val="APR-MAR-03-04"/>
      <sheetName val="Validation"/>
      <sheetName val="유통망계획"/>
      <sheetName val="OC5-Push Diag"/>
      <sheetName val="Franchise Input"/>
      <sheetName val="Results"/>
      <sheetName val="PLGroupings"/>
      <sheetName val="Project ODC_NDEU"/>
      <sheetName val="Opening"/>
      <sheetName val="DepRate"/>
      <sheetName val="Quote-ExtMG-Y1"/>
      <sheetName val="Inter connect Revenue"/>
      <sheetName val="CONSTANTES"/>
      <sheetName val="Scraps"/>
      <sheetName val="Mth-Vana"/>
      <sheetName val="DUMP"/>
      <sheetName val="AN 2000"/>
      <sheetName val="Utilization"/>
      <sheetName val="PREV_RICAVI"/>
      <sheetName val="3.NGAN_SACH"/>
      <sheetName val="2.PHAN_TICH"/>
      <sheetName val="INDEX HẠ TẦNG"/>
      <sheetName val="CTG HẠ TẦNG"/>
      <sheetName val="DGG HẠ TẦNG"/>
      <sheetName val="DGG_LB CỌC"/>
      <sheetName val="DGG_MT CỌC"/>
      <sheetName val="INFO CỌC"/>
      <sheetName val="INDEX CỌC"/>
      <sheetName val="Assignment Schedule"/>
      <sheetName val="D"/>
      <sheetName val="SDDK"/>
      <sheetName val="CTG (GIAM)"/>
      <sheetName val="DETAIL PROGRESS CLAIM"/>
      <sheetName val="TBGIA"/>
      <sheetName val="Bảng dung trọng"/>
      <sheetName val="Tong Luong Thep"/>
      <sheetName val="Kien truc"/>
      <sheetName val="SPL4"/>
      <sheetName val="Du thau dau noi"/>
      <sheetName val="Du Thau"/>
      <sheetName val="Du thau PSBS"/>
      <sheetName val="DG theo HD PSBS"/>
      <sheetName val="Du thau TC11"/>
      <sheetName val="TongHopKL"/>
      <sheetName val="2. Summary-cash"/>
      <sheetName val="Total"/>
      <sheetName val="CDPS SAU KC"/>
      <sheetName val="Cognos_Office_Connection_Cache"/>
      <sheetName val="RENCERT"/>
      <sheetName val="RC Revenue"/>
      <sheetName val="AOP 2020"/>
      <sheetName val="START"/>
      <sheetName val="LE0030"/>
      <sheetName val="LE1000"/>
      <sheetName val="LE8530"/>
      <sheetName val="LE1330"/>
      <sheetName val="LE2030"/>
      <sheetName val="LE8030+8050"/>
      <sheetName val="LE6610"/>
      <sheetName val="LE8680"/>
      <sheetName val="LE5090"/>
      <sheetName val="LE2130"/>
      <sheetName val="END"/>
      <sheetName val="DATA LE"/>
      <sheetName val="DATA LE (LY)"/>
      <sheetName val="DATA RC"/>
      <sheetName val="DATA RC (LY)"/>
      <sheetName val="LE Test"/>
      <sheetName val="DATA (RC ORG)"/>
      <sheetName val="DATA (TESTING 1)"/>
      <sheetName val="DATA (TESTING CHRSPR)"/>
      <sheetName val="LE0041"/>
      <sheetName val="2018 VADIS"/>
      <sheetName val="Division"/>
      <sheetName val="Criteri"/>
      <sheetName val="Income Statement1"/>
      <sheetName val="Du lieu TKT"/>
      <sheetName val="단면가정"/>
      <sheetName val="SLTh_ke"/>
      <sheetName val="he_so_dong_thoi"/>
      <sheetName val="Thang_01"/>
      <sheetName val="Thống_kê"/>
      <sheetName val="BAN_IN"/>
      <sheetName val="Khoi_luong_kenh_dan"/>
      <sheetName val="Thep_Be_TN(tai_C10)"/>
      <sheetName val="Gia_giao_VL_den_HT"/>
      <sheetName val="THONG_SO_KICH_THUOC"/>
      <sheetName val="CBR"/>
      <sheetName val="Gia "/>
      <sheetName val="Luong TT05"/>
      <sheetName val="bang tien luong"/>
      <sheetName val="01-BM"/>
      <sheetName val="TÍNH TOÁN KHỐI LƯỢNG P6"/>
      <sheetName val="DM_1781"/>
      <sheetName val="DM_228"/>
      <sheetName val="FINANCIAL (FLR)"/>
      <sheetName val="Norm"/>
      <sheetName val="DG-VLIEU"/>
      <sheetName val="Gia HĐ"/>
      <sheetName val="List Danh mục nghiệm thu"/>
      <sheetName val="간접비 총괄표"/>
      <sheetName val="COG"/>
      <sheetName val="merger"/>
      <sheetName val="27850"/>
      <sheetName val="model"/>
      <sheetName val="RESPSP"/>
      <sheetName val="r_vali"/>
      <sheetName val="SNMOI"/>
      <sheetName val="NDK16X20"/>
      <sheetName val="OPY"/>
      <sheetName val="PT-OPY"/>
      <sheetName val="HidePriceList"/>
      <sheetName val="BASE GRAPHE"/>
      <sheetName val="Chiet tinh dz22"/>
      <sheetName val="Phan tich don gia de xuat - cau"/>
      <sheetName val="토공분석표"/>
      <sheetName val="Vat lieu cat song rac"/>
      <sheetName val="TAIKHOAN"/>
      <sheetName val="GIA THEP"/>
      <sheetName val="Hoi gia"/>
      <sheetName val="Window Door schedule"/>
      <sheetName val="을"/>
      <sheetName val="2.1 NonVessel"/>
      <sheetName val="Modification Cost"/>
      <sheetName val="Fuel"/>
      <sheetName val="1 Max Base - Cost_rep_base"/>
      <sheetName val="Rates2011"/>
      <sheetName val="2 NonVessel"/>
      <sheetName val="MWBSpread"/>
      <sheetName val="Cable Data"/>
      <sheetName val="CBL01"/>
      <sheetName val="DB FEE"/>
      <sheetName val="BHYT Tự Nguyện - Vinschool-Mau "/>
      <sheetName val="Tu dien"/>
      <sheetName val="T.kê"/>
      <sheetName val="sat"/>
      <sheetName val="dulieu cot"/>
      <sheetName val="Bank Bal. Dec 22"/>
      <sheetName val="MES"/>
      <sheetName val="CAN DOI - KET QUA"/>
      <sheetName val="Duties"/>
      <sheetName val="GSR"/>
      <sheetName val="GR"/>
      <sheetName val="Pivot Financials"/>
      <sheetName val="Instructions"/>
      <sheetName val="Review 2015"/>
      <sheetName val="Content"/>
      <sheetName val="ScoreCard"/>
      <sheetName val="People "/>
      <sheetName val="Production volumes"/>
      <sheetName val="KPIs"/>
      <sheetName val="Salary increase budget assump."/>
      <sheetName val="Production initiative"/>
      <sheetName val="Quality"/>
      <sheetName val="Prod. KPI - OEE%"/>
      <sheetName val="B&amp;P.KPI"/>
      <sheetName val="Customer SC"/>
      <sheetName val="Production KPIs"/>
      <sheetName val="Total losses"/>
      <sheetName val="Savings overview"/>
      <sheetName val="Prod FTE Dev."/>
      <sheetName val="Log FTE Dev."/>
      <sheetName val="Loss tree"/>
      <sheetName val="Inventory development"/>
      <sheetName val="DPO"/>
      <sheetName val="CAPEX"/>
      <sheetName val="Capex Phasing"/>
      <sheetName val="Std to Std MC only"/>
      <sheetName val="Top 20 BOM"/>
      <sheetName val="MC Development OLD"/>
      <sheetName val="PVM"/>
      <sheetName val="NMC &amp; Log Ass."/>
      <sheetName val=" Material Ass."/>
      <sheetName val="GtN"/>
      <sheetName val="COGS Dev."/>
      <sheetName val="MC Dev."/>
      <sheetName val="NMC Dev."/>
      <sheetName val="NMC Development OLD"/>
      <sheetName val="Log Dev."/>
      <sheetName val="Prod. capex overview"/>
      <sheetName val="Production - Risks &amp; Opport."/>
      <sheetName val="AOCM Overview"/>
      <sheetName val="AOCM Cost Group Summary"/>
      <sheetName val="Sievo Saving"/>
      <sheetName val="AOCM Sub-group"/>
      <sheetName val="Quality RFT"/>
      <sheetName val="Back-up "/>
      <sheetName val="Absorption Phasing"/>
      <sheetName val="One off"/>
      <sheetName val="Reporting changes"/>
      <sheetName val="Prod. KPI - OEE% by line"/>
      <sheetName val="Key dependencies"/>
      <sheetName val="Orgex and restructuring"/>
      <sheetName val="OCM"/>
      <sheetName val="ROIC"/>
      <sheetName val="COGS movement"/>
      <sheetName val="Back-up HR"/>
      <sheetName val="2016 FTE Variability"/>
      <sheetName val="Tables"/>
      <sheetName val="2.Sievo saving recon. vs bridge"/>
      <sheetName val="1. PPV recon. T04 vs bridges"/>
      <sheetName val="INPUT &amp; Guidance"/>
      <sheetName val="data for deck, thinkcell"/>
      <sheetName val="Flash call deck"/>
      <sheetName val="Supply chain bridge"/>
      <sheetName val="COS bridge"/>
      <sheetName val="3.Gross &amp; Net efficiency report"/>
      <sheetName val="PVM report"/>
      <sheetName val="Capex comments"/>
      <sheetName val="Log bridge"/>
      <sheetName val="One pager"/>
      <sheetName val="Option 1,Data(from HFM) "/>
      <sheetName val="Option 2, Data( Manual Input)"/>
      <sheetName val="FX &amp; HIERARCHY"/>
      <sheetName val="CAN_DOI_-_KET_QUA"/>
      <sheetName val="Bihar Plant FAR"/>
      <sheetName val="Verification Report"/>
      <sheetName val="SETUP1"/>
      <sheetName val="Sch2 - BalSht Summary"/>
      <sheetName val="Sch1 - P&amp;L Summary"/>
      <sheetName val="Cost of DM Water"/>
      <sheetName val="Imports-dataload"/>
      <sheetName val="Other assumptions"/>
      <sheetName val="Names"/>
      <sheetName val="Field Lists"/>
      <sheetName val="CUSTOMER GROUP WISE"/>
      <sheetName val="Other_assumptions"/>
      <sheetName val="Field_Lists"/>
      <sheetName val="Control_Panel"/>
      <sheetName val="Q4 2009 History"/>
      <sheetName val="Dashboard"/>
      <sheetName val="repeatative_rejection"/>
      <sheetName val="General_Info"/>
      <sheetName val="Full_PBD"/>
      <sheetName val="Non-Statistical_Sampling"/>
      <sheetName val="98FORECAST_(1)"/>
      <sheetName val="Fixed_asset_register"/>
      <sheetName val="Merit_&amp;_Market_Grid1"/>
      <sheetName val="OC5-Push_Diag"/>
      <sheetName val="Franchise_Input"/>
      <sheetName val="DIV_INC"/>
      <sheetName val="A1_-_Income_Statement"/>
      <sheetName val="SCB_-_Annexure_A"/>
      <sheetName val="PL6-Revenue_Bridge"/>
      <sheetName val="2020_RFS_Summary"/>
      <sheetName val="Well_Construction_Summary"/>
      <sheetName val="RFS_2020_-_Details_and_Notes"/>
      <sheetName val=" Final Balance Sheet"/>
      <sheetName val="summery-FINAL"/>
      <sheetName val="APR'02BS"/>
      <sheetName val="monthly"/>
      <sheetName val="FLASH"/>
      <sheetName val="Interest on WC"/>
      <sheetName val="Grouping"/>
      <sheetName val="Segment"/>
      <sheetName val="Month"/>
      <sheetName val="Giai trinh"/>
      <sheetName val="Sch_18_Bank"/>
      <sheetName val="Stock_details"/>
      <sheetName val="Part_A_General"/>
      <sheetName val="_"/>
      <sheetName val="Project_ODC_NDEU"/>
      <sheetName val="Inter_connect_Revenue"/>
      <sheetName val="AN_2000"/>
      <sheetName val="CAN_DOI_-_KET_QUA1"/>
      <sheetName val="Pivot_Financials"/>
      <sheetName val="Review_2015"/>
      <sheetName val="People_"/>
      <sheetName val="Production_volumes"/>
      <sheetName val="Salary_increase_budget_assump_"/>
      <sheetName val="Production_initiative"/>
      <sheetName val="Prod__KPI_-_OEE%"/>
      <sheetName val="B&amp;P_KPI"/>
      <sheetName val="Customer_SC"/>
      <sheetName val="Production_KPIs"/>
      <sheetName val="Total_losses"/>
      <sheetName val="Savings_overview"/>
      <sheetName val="Prod_FTE_Dev_"/>
      <sheetName val="Log_FTE_Dev_"/>
      <sheetName val="Loss_tree"/>
      <sheetName val="Inventory_development"/>
      <sheetName val="Capex_Phasing"/>
      <sheetName val="Std_to_Std_MC_only"/>
      <sheetName val="Top_20_BOM"/>
      <sheetName val="MC_Development_OLD"/>
      <sheetName val="NMC_&amp;_Log_Ass_"/>
      <sheetName val="_Material_Ass_"/>
      <sheetName val="COGS_Dev_"/>
      <sheetName val="MC_Dev_"/>
      <sheetName val="NMC_Dev_"/>
      <sheetName val="NMC_Development_OLD"/>
      <sheetName val="Log_Dev_"/>
      <sheetName val="Prod__capex_overview"/>
      <sheetName val="Production_-_Risks_&amp;_Opport_"/>
      <sheetName val="AOCM_Overview"/>
      <sheetName val="AOCM_Cost_Group_Summary"/>
      <sheetName val="Sievo_Saving"/>
      <sheetName val="AOCM_Sub-group"/>
      <sheetName val="Quality_RFT"/>
      <sheetName val="Back-up_"/>
      <sheetName val="Absorption_Phasing"/>
      <sheetName val="One_off"/>
      <sheetName val="Reporting_changes"/>
      <sheetName val="Prod__KPI_-_OEE%_by_line"/>
      <sheetName val="Key_dependencies"/>
      <sheetName val="Orgex_and_restructuring"/>
      <sheetName val="COGS_movement"/>
      <sheetName val="Back-up_HR"/>
      <sheetName val="2016_FTE_Variability"/>
      <sheetName val="2_Sievo_saving_recon__vs_bridge"/>
      <sheetName val="1__PPV_recon__T04_vs_bridges"/>
      <sheetName val="INPUT_&amp;_Guidance"/>
      <sheetName val="data_for_deck,_thinkcell"/>
      <sheetName val="Flash_call_deck"/>
      <sheetName val="Supply_chain_bridge"/>
      <sheetName val="COS_bridge"/>
      <sheetName val="3_Gross_&amp;_Net_efficiency_report"/>
      <sheetName val="PVM_report"/>
      <sheetName val="Capex_comments"/>
      <sheetName val="Log_bridge"/>
      <sheetName val="One_pager"/>
      <sheetName val="Option_1,Data(from_HFM)_"/>
      <sheetName val="Option_2,_Data(_Manual_Input)"/>
      <sheetName val="FX_&amp;_HIERARCHY"/>
      <sheetName val="Rebate"/>
      <sheetName val="项目计划表"/>
      <sheetName val="零购计划表"/>
      <sheetName val="KLR-GAS"/>
      <sheetName val="dssoi_dieutra"/>
      <sheetName val="DG4970"/>
      <sheetName val="DVao"/>
      <sheetName val="TT35"/>
      <sheetName val="Temp"/>
      <sheetName val="Chuong I"/>
      <sheetName val="unit weight"/>
      <sheetName val="VL-NC-M"/>
      <sheetName val="May Goc (QD2436)"/>
      <sheetName val="VC theo cuoc tinh"/>
      <sheetName val="BCVC ."/>
      <sheetName val="PTCT"/>
      <sheetName val="luong"/>
      <sheetName val="DP TRUOT GIA"/>
      <sheetName val="VL-NC-M."/>
      <sheetName val="VH"/>
      <sheetName val="bang 1 NCXD"/>
      <sheetName val="bang 1 NCXD (V.I)"/>
      <sheetName val="dg_tonghop"/>
      <sheetName val="DG THIET BI"/>
      <sheetName val="DG vat lieu"/>
      <sheetName val="Loại 2"/>
      <sheetName val="dm7606tba"/>
      <sheetName val="Chi tiet VL-NC-MTC"/>
      <sheetName val="Du thau 03xd"/>
      <sheetName val="Đơn trọng"/>
      <sheetName val="DTCT -XL.4"/>
      <sheetName val="FD"/>
      <sheetName val="EE (3)"/>
      <sheetName val="PAVEMENT"/>
      <sheetName val="TRAFFIC"/>
      <sheetName val="Beam _2_"/>
      <sheetName val="TS_Rep"/>
      <sheetName val="mep"/>
      <sheetName val="VL+NC+M"/>
      <sheetName val="TOT"/>
      <sheetName val="D.Trong"/>
      <sheetName val="PPT"/>
      <sheetName val="PTCM"/>
      <sheetName val="1651-2008"/>
      <sheetName val="DZ 35"/>
      <sheetName val="Cto"/>
      <sheetName val="VL.NC.M"/>
      <sheetName val="BK04"/>
      <sheetName val="BQD"/>
      <sheetName val="Tra Cứu"/>
      <sheetName val="Ban Qua do"/>
      <sheetName val="Dự kiến SL-NT 2013"/>
      <sheetName val="SL.HM-T1.2014"/>
      <sheetName val="A1.8"/>
      <sheetName val="Ntt_Form"/>
      <sheetName val="DGChung"/>
      <sheetName val="TT 16-2019"/>
      <sheetName val="SUMMARY QUANTITIES"/>
      <sheetName val="Data Summary"/>
      <sheetName val="Export Estimate_BASE_MDOC_2008"/>
      <sheetName val="Price Summary"/>
      <sheetName val="DA01.HD-List"/>
      <sheetName val="DM01.CDT"/>
      <sheetName val="DM02.NT"/>
      <sheetName val="NT01.HD-List"/>
      <sheetName val="PHÁT_SINH_TẦNG_290"/>
      <sheetName val="CẤP_THO_x0000__x0000__x0000__x0000__x0000__x0000__x0000_"/>
      <sheetName val="BILL 34Āᐁë_x0000__x0000__x0001_"/>
      <sheetName val="Renf_flat_center"/>
      <sheetName val="HEADER &amp; NOZZLES"/>
      <sheetName val="Noise (3)"/>
      <sheetName val="Estimation of splitter length"/>
      <sheetName val="Radiation (6)"/>
      <sheetName val="Material for Silencers (8)"/>
      <sheetName val="Rates"/>
      <sheetName val="Input (1)"/>
      <sheetName val="finishing"/>
      <sheetName val="DL1"/>
      <sheetName val="DL2"/>
      <sheetName val="MHSCT"/>
      <sheetName val="B-B"/>
      <sheetName val="Analysis"/>
      <sheetName val="C-C"/>
      <sheetName val="D-D"/>
      <sheetName val="Varible"/>
      <sheetName val="Competitors"/>
      <sheetName val="Ap"/>
      <sheetName val="Code HT CB -OT"/>
      <sheetName val="Code HT CB - PO"/>
      <sheetName val="DOOR A (4-roof)"/>
      <sheetName val="Door HT"/>
      <sheetName val="DOOR B1 (4-roof)"/>
      <sheetName val="DOOR B2 (4-roof)"/>
      <sheetName val="Door-Podium"/>
      <sheetName val="rate code"/>
      <sheetName val="Xuất DL AP"/>
      <sheetName val="Xuất DL OT"/>
      <sheetName val="Xuat DL PO"/>
      <sheetName val="Thong tin DA"/>
      <sheetName val="TH_DZ3518"/>
      <sheetName val="Tro_giup29"/>
      <sheetName val="RAB_AR&amp;STR16"/>
      <sheetName val="chi_tiet_TBA16"/>
      <sheetName val="chi_tiet_C16"/>
      <sheetName val="Customize_Your_Purchase_Order16"/>
      <sheetName val="CHITIET_VL-NC-TT_-1p16"/>
      <sheetName val="CHITIET_VL-NC-TT-3p15"/>
      <sheetName val="TONG_HOP_VL-NC_TT16"/>
      <sheetName val="KPVC-BD_16"/>
      <sheetName val="Don_gia16"/>
      <sheetName val="DON_GIA_TRAM_(3)16"/>
      <sheetName val="DON_GIA_CAN_THO18"/>
      <sheetName val="Don_gia_chi_tiet16"/>
      <sheetName val="HĐ_ngoài15"/>
      <sheetName val="XT_Buoc_315"/>
      <sheetName val="dongia_(2)15"/>
      <sheetName val="7606_DZ16"/>
      <sheetName val="project_management15"/>
      <sheetName val="Adix_A15"/>
      <sheetName val="S-curve_15"/>
      <sheetName val="REINF_15"/>
      <sheetName val="Rates_200915"/>
      <sheetName val="So_doi_chieu_LC15"/>
      <sheetName val="MAIN_GATE_HOUSE15"/>
      <sheetName val="Commercial_value15"/>
      <sheetName val="Du_toan15"/>
      <sheetName val="Ky_Lam_Bridge15"/>
      <sheetName val="Provisional_Sums_Item15"/>
      <sheetName val="Gas_Pressure_Welding15"/>
      <sheetName val="General_Item&amp;General_Requirem15"/>
      <sheetName val="General_Items15"/>
      <sheetName val="Regenral_Requirements15"/>
      <sheetName val="chiet_tinh15"/>
      <sheetName val="Ng_hàng_xà+bulong15"/>
      <sheetName val="MH_RATE15"/>
      <sheetName val="TONG_HOP_VL-NC15"/>
      <sheetName val="Bang_KL15"/>
      <sheetName val="Đầu_vào14"/>
      <sheetName val="Lcau_-_Lxuc15"/>
      <sheetName val="Chi_tiet_XD_TBA14"/>
      <sheetName val="DM_606115"/>
      <sheetName val="DG_thep_ma_kem15"/>
      <sheetName val="CT_vat_lieu15"/>
      <sheetName val="Equip_14"/>
      <sheetName val="A1_CN14"/>
      <sheetName val="TONG_HOP_T5_199814"/>
      <sheetName val="Chenh_lech_vat_tu14"/>
      <sheetName val="Trạm_biến_áp14"/>
      <sheetName val="Đơn_Giá_14"/>
      <sheetName val="Diện_tích14"/>
      <sheetName val="1_Khái_toán14"/>
      <sheetName val="CT-0_4KV14"/>
      <sheetName val="DG_DZ15"/>
      <sheetName val="DG_TBA15"/>
      <sheetName val="rate_material14"/>
      <sheetName val="KL_Chi_tiết_Xây_tô14"/>
      <sheetName val="07Base_Cost14"/>
      <sheetName val="GV1-D13_(Casement_door)14"/>
      <sheetName val="Bill_1_Quy_dinh_chung14"/>
      <sheetName val="1_R18_BF14"/>
      <sheetName val="6_External_works-R1814"/>
      <sheetName val="Phan_khai_KLuong14"/>
      <sheetName val="Chi_tiet_KL14"/>
      <sheetName val="Tổng_hợp_KL14"/>
      <sheetName val="04_-_XUONG_DET_B14"/>
      <sheetName val="_0314"/>
      <sheetName val="chieu_day_san14"/>
      <sheetName val="Podium_Concrete_Works14"/>
      <sheetName val="KLCT-_TOWER14"/>
      <sheetName val="KLCT-_PODIUM14"/>
      <sheetName val="Area_Cal14"/>
      <sheetName val="Gia_thanh_chuoi_su14"/>
      <sheetName val="Tiep_dia14"/>
      <sheetName val="Don_gia_vung_III-Can_Tho14"/>
      <sheetName val="Loại_Vật_tư14"/>
      <sheetName val="Elect_(3)14"/>
      <sheetName val="plan&amp;section_of_foundation14"/>
      <sheetName val="design_criteria14"/>
      <sheetName val="Bond_수수료_계산_포맷14"/>
      <sheetName val="ITB_COST14"/>
      <sheetName val="PAGE_114"/>
      <sheetName val="Xay_lapduongR314"/>
      <sheetName val="DM_6714"/>
      <sheetName val="Project_Data14"/>
      <sheetName val="6787CWFASE2CASE2_00_xls14"/>
      <sheetName val="Đầu_tư14"/>
      <sheetName val="EIRR&gt;_214"/>
      <sheetName val="Bill_02_-_Xay_gach-Pou_14"/>
      <sheetName val="Bill_03-Chống_thấm-Pou14"/>
      <sheetName val="Bill_04-Kim_loại-Pou14"/>
      <sheetName val="Bill_05_-_Hoan_thien-Pou_14"/>
      <sheetName val="Bill_02_-_Xay_gach-Tower14"/>
      <sheetName val="Bill_03-Chống_thấm-Tower14"/>
      <sheetName val="Bill_04-Kim_loại-Tower14"/>
      <sheetName val="Bill_05_-_Hoan_thien-Tower14"/>
      <sheetName val="KL-_KHAC14"/>
      <sheetName val="BILL_3_-_KẾT_CẤU_HẦM14"/>
      <sheetName val="PTĐG_LTBT14"/>
      <sheetName val="CTG-PRECHEx1_414"/>
      <sheetName val="CTG-AB_(2)14"/>
      <sheetName val="CTG-AB_(3)14"/>
      <sheetName val="CTG-PLP-1_0814"/>
      <sheetName val="Pre_Đội_nhóm14"/>
      <sheetName val="Vat_tu_XD14"/>
      <sheetName val="Tower_-_Concrete_Works14"/>
      <sheetName val="Bill-04_ket_cau_thap-_UNI14"/>
      <sheetName val="dg_tphcm14"/>
      <sheetName val="T_KÊ_K_CẤU14"/>
      <sheetName val="gia_cong_tac14"/>
      <sheetName val="4_PTDG14"/>
      <sheetName val="A1,_May14"/>
      <sheetName val="Vat_lieu14"/>
      <sheetName val="Data_Input15"/>
      <sheetName val="Measure_130614"/>
      <sheetName val="HÐ_ngoài15"/>
      <sheetName val="6PILE__(돌출)14"/>
      <sheetName val="Bill_01_-_CTN14"/>
      <sheetName val="Bill_2_2_Villa_2_beds14"/>
      <sheetName val="Analisa_Gabungan14"/>
      <sheetName val="Isolasi_Luar_Dalam14"/>
      <sheetName val="Isolasi_Luar14"/>
      <sheetName val="Harga_ME_14"/>
      <sheetName val="TH_N_Cong14"/>
      <sheetName val="ESTI_14"/>
      <sheetName val="KL_san_lap14"/>
      <sheetName val="TH_Vat_tu14"/>
      <sheetName val="_Bill_5-Earthing_2_-_Add_Work14"/>
      <sheetName val="Chenh_lech_ca_may14"/>
      <sheetName val="TLg_CN&amp;Laixe14"/>
      <sheetName val="TLg_CN&amp;Laixe_(2)14"/>
      <sheetName val="TLg_Laitau14"/>
      <sheetName val="TLg_Laitau_(2)14"/>
      <sheetName val="Bang_trong_luong_rieng_thep14"/>
      <sheetName val="Cước_VC_+_ĐM_CP_Tư_vấn14"/>
      <sheetName val="Hệ_số14"/>
      <sheetName val="DETAIL_14"/>
      <sheetName val="final_list_200530"/>
      <sheetName val="LV_data14"/>
      <sheetName val="Gia_vat_tu14"/>
      <sheetName val="CẤP_THOÁT_NƯỚC14"/>
      <sheetName val="THDT_goi_thau_TB14"/>
      <sheetName val="Tien_do_TV14"/>
      <sheetName val="bridge_#_114"/>
      <sheetName val="Bang_3_Chi_tiet_phan_Dz14"/>
      <sheetName val="KHOI_LUONG14"/>
      <sheetName val="TH_MTC14"/>
      <sheetName val="CTKL_KTX_HT13"/>
      <sheetName val="Buy_vs__Lease_Car14"/>
      <sheetName val="DATA_BASE14"/>
      <sheetName val="Equipment_list_(PAC)14"/>
      <sheetName val="TINH_KHOI_LUONG14"/>
      <sheetName val="Chi_tiet14"/>
      <sheetName val="subcon_sched14"/>
      <sheetName val="NHÀ_NHẬP_LIỆU13"/>
      <sheetName val="MÓNG_SILO13"/>
      <sheetName val="PRE_(E)14"/>
      <sheetName val="HVAC_BLOCK_B414"/>
      <sheetName val="2_Chiet_tinh13"/>
      <sheetName val="BẢNG_KHỐI_LƯỢNG_TỔNG_HỢP13"/>
      <sheetName val="CP_Khac_cuoc_VC13"/>
      <sheetName val="Budget_Code13"/>
      <sheetName val="Tong_du_toan13"/>
      <sheetName val="Bill_2_-_ketcau13"/>
      <sheetName val="Chi_tiet_lan_can13"/>
      <sheetName val="13-Cốt_thép_(10mm&lt;D≤18mm)_FO113"/>
      <sheetName val="du_lieu_du_toan13"/>
      <sheetName val="BOQ_THAN13"/>
      <sheetName val="DL_ĐẦU_VÀO13"/>
      <sheetName val="Purchase_Order13"/>
      <sheetName val="D_&amp;_W_sizes13"/>
      <sheetName val="Analisa_&amp;_Upah13"/>
      <sheetName val="Du_lieu14"/>
      <sheetName val="Phan_tich13"/>
      <sheetName val="Luong_NII13"/>
      <sheetName val="DINH_MUC_THI_NGHIEM13"/>
      <sheetName val="Luong_NI13"/>
      <sheetName val="CT_Thang_Mo13"/>
      <sheetName val="CT__PL13"/>
      <sheetName val="cash_budget13"/>
      <sheetName val="dongia__2_13"/>
      <sheetName val="GOC-KO_IN13"/>
      <sheetName val="MAU_8A13"/>
      <sheetName val="MAU_8B13"/>
      <sheetName val="MAU_913"/>
      <sheetName val="MAU_1013"/>
      <sheetName val="Thép_CKN13"/>
      <sheetName val="sochitiettaikhoan_13"/>
      <sheetName val="Share_price_data13"/>
      <sheetName val="19_313"/>
      <sheetName val="20_313"/>
      <sheetName val="Chieu_4_313"/>
      <sheetName val="Cow_req13"/>
      <sheetName val="TỔNG_HỢP13"/>
      <sheetName val="14-LẦN_3-CHIỀU13"/>
      <sheetName val="14-LẦN_1-SÁNG13"/>
      <sheetName val="14-LẦN_2-TRƯA13"/>
      <sheetName val="1_3+1_4-TOTAL_-_Ko_IN13"/>
      <sheetName val="2_1-LẦN_3-CHIỀU13"/>
      <sheetName val="2_1-LẦN_1-SÁNG13"/>
      <sheetName val="2_1-LẦN_2-TRƯA13"/>
      <sheetName val="2_1-TOTAL-Ko_IN13"/>
      <sheetName val="1_3(TMR_4)13"/>
      <sheetName val="CHO_DE13"/>
      <sheetName val="1_1+1_2+2_2+2_3(TMR_3)13"/>
      <sheetName val="CK1+CK2_(VS_SAN_CHOI_23)13"/>
      <sheetName val="CK1+CK2_(2)13"/>
      <sheetName val="12-16_THÁNG13"/>
      <sheetName val="CAN_SỮA13"/>
      <sheetName val="54+55+56(SAU_CAI_SỮA-6)13"/>
      <sheetName val="BÊ_71-90_NGÀY13"/>
      <sheetName val="BÊ_12-16_tháng13"/>
      <sheetName val="BÊ_6-1213"/>
      <sheetName val="BÊ_1-313"/>
      <sheetName val="F01-BC_KHAU_PHAN_SANG_20_313"/>
      <sheetName val="F01-BC_KHAU_PHAN_CHIEU_19_313"/>
      <sheetName val="dinh_mưc_cty13"/>
      <sheetName val="Giá_thành13"/>
      <sheetName val="Thong_ke13"/>
      <sheetName val="Energy_for_milk_prod13"/>
      <sheetName val="DE_NGHI_XUAT_13"/>
      <sheetName val="phieu_xuat_mau13"/>
      <sheetName val="PHIEU_XUAT_CHIEU13"/>
      <sheetName val="11_rai_them_cỏ13"/>
      <sheetName val="PHU_LUC_02-_HDSD_CAC_BIEU_MAU13"/>
      <sheetName val="PhU_LUC_01-_MA_CAC_NHOM_BO13"/>
      <sheetName val="F03-BC_THUC_TRON_SANG_20_313"/>
      <sheetName val="F03-BC_THUC_TRON_CHIEU_19_313"/>
      <sheetName val="F02-BC_THEO_DOI_THUC_AN_DU13"/>
      <sheetName val="Tham_khao-_Bao_cao_xuat_thuc_13"/>
      <sheetName val="VC_xd11"/>
      <sheetName val="Gia_VLTB11"/>
      <sheetName val="B_Luong11"/>
      <sheetName val="C_May11"/>
      <sheetName val="Dlieu_dau_vao13"/>
      <sheetName val="Income_Statement13"/>
      <sheetName val="Shareholders'_Equity13"/>
      <sheetName val="BANCO_(2)13"/>
      <sheetName val="MT_DPin_(2)13"/>
      <sheetName val="02__PTDG13"/>
      <sheetName val="Chiết_tính13"/>
      <sheetName val="TB_NẶNG11"/>
      <sheetName val="Du_tru_CP-Bieu_0111"/>
      <sheetName val="Don_gia_(khong_in)13"/>
      <sheetName val="DK1_Don_gia13"/>
      <sheetName val="1_MONG_1-213"/>
      <sheetName val="THEP_TAM11"/>
      <sheetName val="THEP_HÌNH11"/>
      <sheetName val="THEP_HINH11"/>
      <sheetName val="XA_GO11"/>
      <sheetName val="BANG_TRA11"/>
      <sheetName val="wk_prgs11"/>
      <sheetName val="Ma_don_vi11"/>
      <sheetName val="bang_cc11"/>
      <sheetName val="dm_36611"/>
      <sheetName val="DM_606011"/>
      <sheetName val="Dự_thầu11"/>
      <sheetName val="Nhap_VT_oto11"/>
      <sheetName val="Hao_phí11"/>
      <sheetName val="Structure_data11"/>
      <sheetName val="đọc_số11"/>
      <sheetName val="Bill_No_3_-_Prov__Sum_(Ph2&amp;3)11"/>
      <sheetName val="TH_TN11"/>
      <sheetName val="CP_Du_phong11"/>
      <sheetName val="THCP_Lap_dat11"/>
      <sheetName val="THCP_xay_dung11"/>
      <sheetName val="Tong_hop_kinh_phi11"/>
      <sheetName val="Dự_toán11"/>
      <sheetName val="Đơn_Giá_TH11"/>
      <sheetName val="Nhân_công11"/>
      <sheetName val="Phân_tích11"/>
      <sheetName val="C_P_Thiết_bị11"/>
      <sheetName val="T_H_Kinh_phí11"/>
      <sheetName val="Vật_tư11"/>
      <sheetName val="Trang_bìa11"/>
      <sheetName val="Don_gia_chi_tiet_DIEN_210"/>
      <sheetName val="Data_Wall11"/>
      <sheetName val="2_1Warehouse_111"/>
      <sheetName val="AG_Pipe_Qty_Analysis11"/>
      <sheetName val="Main_Bldg-Rev0211"/>
      <sheetName val="D&amp;W_def_11"/>
      <sheetName val="Nhan_cong11"/>
      <sheetName val="Thiet_bi11"/>
      <sheetName val="Vat_tu11"/>
      <sheetName val="DM_ChiPhi11"/>
      <sheetName val="May_TC11"/>
      <sheetName val="TH_Kinh_phi11"/>
      <sheetName val="Ptvl_11"/>
      <sheetName val="Ｎｏ_1311"/>
      <sheetName val="DGchitiet_11"/>
      <sheetName val="CP_HMC11"/>
      <sheetName val="HỆ_THỐNG_PHÒNG_CHÁY_CHỮA_CHÁY11"/>
      <sheetName val="HỆ_THỐNG_CẤP_THOÁT_NƯỚC11"/>
      <sheetName val="HỆ_THỐNG_ĐHKK11"/>
      <sheetName val="MÁY_PHÁT_ĐIỆN11"/>
      <sheetName val="HỆ_THỐNG_ĐIỆN11"/>
      <sheetName val="Thiết_bị_chính11"/>
      <sheetName val="CHI_PHI11"/>
      <sheetName val="TK_chi_tiet11"/>
      <sheetName val="Bill_2-Road_HR211"/>
      <sheetName val="Bill_3_-_Softscape_HR211"/>
      <sheetName val="CĂN_HỘ_T16-17_11"/>
      <sheetName val="TRỤC_ĐỨNG_THOÁT_BẨN_T15-1711"/>
      <sheetName val="TRỤC_ĐỨNG_TM_T15-1711"/>
      <sheetName val="Móng,_nền_11"/>
      <sheetName val="1_Requisition(E)11"/>
      <sheetName val="TONG_HOP11"/>
      <sheetName val="Tổng_GT11"/>
      <sheetName val="Chi_tiết_KL11"/>
      <sheetName val="khấu_trừ_phạt11"/>
      <sheetName val="GT__KHAU_TRU11"/>
      <sheetName val="HAO_HUT_VAT_TU_(2)11"/>
      <sheetName val="cao_độ11"/>
      <sheetName val="phan_tic_chi_tiet11"/>
      <sheetName val="DG_142610"/>
      <sheetName val="Theo_doi_Doanh_thu_201710"/>
      <sheetName val="KL_THEP__GIAM_DO_DUNG_COUPLER10"/>
      <sheetName val="01_KL_THÉP_NHẬP_VỀ10"/>
      <sheetName val="2__NT_VLDV10"/>
      <sheetName val="GHI_CHU10"/>
      <sheetName val="1_BB_LMHT10"/>
      <sheetName val="gui_BKCT10"/>
      <sheetName val="Gia_vat_lieu10"/>
      <sheetName val="Precios_unitarios_AXH10"/>
      <sheetName val="Chi_tiet_cong_no11"/>
      <sheetName val="PHÁT_SINH_TẦNG_1_11"/>
      <sheetName val="PHÁT_SINH_TẦNG_211"/>
      <sheetName val="Hầm_chuyển_psinh11"/>
      <sheetName val="Ống_thẳng11"/>
      <sheetName val="Côn_thu11"/>
      <sheetName val="Vuông_tròn11"/>
      <sheetName val="Chân_rẽ11"/>
      <sheetName val="Chạc_ba11"/>
      <sheetName val="MB_DT_029"/>
      <sheetName val="Chi_tiet_-tong_9_thang10"/>
      <sheetName val="3__CNT10"/>
      <sheetName val="unit_price_list(M)10"/>
      <sheetName val="So_lieu_chung10"/>
      <sheetName val="TH_VL,_NC,_DDHT_Thanhphuoc10"/>
      <sheetName val="BẢNG_ÁP_GIÁ_(in)10"/>
      <sheetName val="NT_(KL)_IN10"/>
      <sheetName val="DOM_D210"/>
      <sheetName val="nhà_ăn10"/>
      <sheetName val="Công_nhật10"/>
      <sheetName val="btkt_cột10"/>
      <sheetName val="Bê_tông_bảo_vệ10"/>
      <sheetName val="01__Data10"/>
      <sheetName val="Neo,_nối_cốt_thép_dầm,_cột10"/>
      <sheetName val="Uốn_móc_cốt_thép10"/>
      <sheetName val="Tiêu_chuẩn_cốt_thép10"/>
      <sheetName val="Doi_so10"/>
      <sheetName val="1_2_Staff_Schedule10"/>
      <sheetName val="0__Input10"/>
      <sheetName val="DANH_MỤC_HỒ_SƠ10"/>
      <sheetName val="GT_PHÁT_SINH_NGOÀI_HĐ10"/>
      <sheetName val="KL_PHÁT_SINH_10"/>
      <sheetName val="PS_NGOÀI_HĐ10"/>
      <sheetName val="GT_PHÁT_SINH_VƯỢT_HĐ10"/>
      <sheetName val="PS_TĂNG_GIẢM_TRONG_HĐ10"/>
      <sheetName val="DGCT_PHÁT_SINH10"/>
      <sheetName val="DGCT_TRẦN_NLV10"/>
      <sheetName val="DGKL_chi_tiết_NLV10"/>
      <sheetName val="DGKL_chi_tiết_NHN,NK10"/>
      <sheetName val="TG_KL10"/>
      <sheetName val="DGCT_SƠN_BẢ_TƯỜNG_NLV10"/>
      <sheetName val="DGKL_TRẦN_NHN10"/>
      <sheetName val="MTO_REV_2(ARMOR)10"/>
      <sheetName val="Cotthep_NPT10"/>
      <sheetName val="vl_nc_mtc10"/>
      <sheetName val="Heso_DZ10"/>
      <sheetName val="DM_336cai_tao10"/>
      <sheetName val="DG_BINH_THUAN10"/>
      <sheetName val="Tien_Thuong10"/>
      <sheetName val="NC_XL_6T_cuoi_01_CTy10"/>
      <sheetName val="Data_-6T_dau10"/>
      <sheetName val="Cong_6T10"/>
      <sheetName val="KL_thep_lam_sat10"/>
      <sheetName val="B3A_-_TOWER_A10"/>
      <sheetName val="Annex_B10"/>
      <sheetName val="Bill_Prelim-CDT10"/>
      <sheetName val="Bill_BPTC-CDT10"/>
      <sheetName val="Chi_tiết_BPTC10"/>
      <sheetName val="Bill_BPTC-CDT_(PA_MCT_CDT)10"/>
      <sheetName val="Chi_tiết_BPTC_(PA_MCT_CDT)10"/>
      <sheetName val="1_Civil_(Org)10"/>
      <sheetName val="DM-VNT_ko_sd10"/>
      <sheetName val="Bảng_đo_bóc_KL_OLK-0910"/>
      <sheetName val="6_3_CHI_TIET_OLK-0910"/>
      <sheetName val="1__Office10"/>
      <sheetName val="KHOI_LUONG15-410"/>
      <sheetName val="Tong_hop_vat_tu10"/>
      <sheetName val="1_San_10"/>
      <sheetName val="TLG_Type10"/>
      <sheetName val="Dgia_vat_tu10"/>
      <sheetName val="Don_gia_III10"/>
      <sheetName val="D÷_liÖu10"/>
      <sheetName val="Dot_410"/>
      <sheetName val="Thop_Ksat10"/>
      <sheetName val="Thu_hoi_10"/>
      <sheetName val="HM_chung10"/>
      <sheetName val="CP_xd-thiet_bi10"/>
      <sheetName val="TH-TN_LD_TB10"/>
      <sheetName val="CP_xaydung10"/>
      <sheetName val="Thao_ha_phu_kien10"/>
      <sheetName val="VL-NC-MTC_ket_cau10"/>
      <sheetName val="KHOI_LUONG_TONG10"/>
      <sheetName val="TK_22KV10"/>
      <sheetName val="DM_366-177710"/>
      <sheetName val="Thi_nhiem10"/>
      <sheetName val="Gia_goc_VT-TB10"/>
      <sheetName val="Gia_vc_den_chan_CT10"/>
      <sheetName val="culy_2210"/>
      <sheetName val="Luong_205010"/>
      <sheetName val="ca_may_QN10"/>
      <sheetName val="TNHC1246_10"/>
      <sheetName val="Ca_may_TT06_201010"/>
      <sheetName val="Don_gia_VLXD_dia_phuong10"/>
      <sheetName val="Bang_luong_SCL10"/>
      <sheetName val="Dinh_muc_TN142610"/>
      <sheetName val="HRG_BHN10"/>
      <sheetName val="CĂN_ĐH10"/>
      <sheetName val="Chi_phi_van_chuyen10"/>
      <sheetName val="TH_các_CC10"/>
      <sheetName val="Div26_-_Elect10"/>
      <sheetName val="7_Khau_tru_10"/>
      <sheetName val="Q_A01_2-Sh10"/>
      <sheetName val="4_CĂN10"/>
      <sheetName val="2_CDPS10"/>
      <sheetName val="Don_gia_NC10"/>
      <sheetName val="DT_hợp_đồng9"/>
      <sheetName val="Bảng_KL_đợt_19"/>
      <sheetName val="Danh_mục9"/>
      <sheetName val="Bieu_gia_HD9"/>
      <sheetName val="Summary_Sheet9"/>
      <sheetName val="Finishing-Tower_A9"/>
      <sheetName val="Finishing-Tower_B9"/>
      <sheetName val="Finishing-Tower_C9"/>
      <sheetName val="Finishing-Tower_D9"/>
      <sheetName val="MEP-Tower_A9"/>
      <sheetName val="MEP-Tower_B9"/>
      <sheetName val="MEP-Tower_C9"/>
      <sheetName val="MEP-Tower_D9"/>
      <sheetName val="Cost_Report_Sum9"/>
      <sheetName val="Detail_Cost_Sum9"/>
      <sheetName val="RVO-VO_Sum9"/>
      <sheetName val="Potential_VOs_Sum9"/>
      <sheetName val="Cash_Flow_Sum9"/>
      <sheetName val="BTK-Dai_Hoc_Kien_Giang9"/>
      <sheetName val="PV_Graph_Data9"/>
      <sheetName val="doanh_thu9"/>
      <sheetName val="Dutoan_KL9"/>
      <sheetName val="CAP_NUOC9"/>
      <sheetName val="cấp_nước_trục_nhà_vs9"/>
      <sheetName val="THOAT_NUOC9"/>
      <sheetName val="THOAT_MUA9"/>
      <sheetName val="Cáp_phòng9"/>
      <sheetName val="TMC_ĐIỆN_Phi9"/>
      <sheetName val="TMC_Tổng9"/>
      <sheetName val="TH_Đèn_Phòng_L19"/>
      <sheetName val="TH_Đèn_Hầm_L19"/>
      <sheetName val="TỦ_MODULE_T19"/>
      <sheetName val="B-2__(DPP)10"/>
      <sheetName val="Huong_dan9"/>
      <sheetName val="gia_vt,nc,may9"/>
      <sheetName val="5_2_1_Đo_bóc_KL_OLK-069"/>
      <sheetName val="Financ__Overview9"/>
      <sheetName val="TINH_GIA_-_SAN_XUAT_Vertico9"/>
      <sheetName val="13_BANG_CT9"/>
      <sheetName val="14_MMUS_GIUA_NHIP9"/>
      <sheetName val="4_HSPBngang9"/>
      <sheetName val="6_Tinh_tai9"/>
      <sheetName val="2_NSl9"/>
      <sheetName val="17_US_CHU_tho_a_b9"/>
      <sheetName val="15_MMUS_GOI9"/>
      <sheetName val="Tổng_hợp_KPHM9"/>
      <sheetName val="Dinh_muc9"/>
      <sheetName val="DZ_22KV9"/>
      <sheetName val="GIÁ_DỰ_THẦU_30_CĂN9"/>
      <sheetName val="Kê_0,49"/>
      <sheetName val="TH_0,49"/>
      <sheetName val="Kê_229"/>
      <sheetName val="TH_229"/>
      <sheetName val="TBA_CAI_TAO9"/>
      <sheetName val="TBA_XDM9"/>
      <sheetName val="TONG_HOP_DU_TOAN9"/>
      <sheetName val="Thop_XAY_DUNG9"/>
      <sheetName val="CP_HANG_MUC_CHUNG9"/>
      <sheetName val="CHI_PHI_XD9"/>
      <sheetName val="CHI_PHI_THI_NGHIEM9"/>
      <sheetName val="VLDIEN_229"/>
      <sheetName val="Dao_dat9"/>
      <sheetName val="TH_Denbu9"/>
      <sheetName val="Do_ve_DC9"/>
      <sheetName val="TH_Bommin9"/>
      <sheetName val="CHI_PHI_THI_NGHIEM-LD_thiet_bi9"/>
      <sheetName val="Luong_TT019"/>
      <sheetName val="Camay_QB9"/>
      <sheetName val="gia_ca_may_BXD9"/>
      <sheetName val="BANG_LUONG_KY_SU9"/>
      <sheetName val="Bang_luong_NHOM_I9"/>
      <sheetName val="Bangluong_NHOM_II_9"/>
      <sheetName val="09-GIA_nhien_lieu-ko_in9"/>
      <sheetName val="Tinh_V_cot_chiem_cho9"/>
      <sheetName val="ĐM_13549"/>
      <sheetName val="KHOAN_MAU9"/>
      <sheetName val="ĐO_ĐỊA_VẬT_LÝ9"/>
      <sheetName val="khoan_tiep_dia9"/>
      <sheetName val="KS_tuyen9"/>
      <sheetName val="Bang_chiet_tinh_TBA9"/>
      <sheetName val="4_2_1_Đo_bóc_KL_OLK-069"/>
      <sheetName val="4_1_1_CHI_TIET_OLK-069"/>
      <sheetName val="DG_Chi_tiet9"/>
      <sheetName val="_1710_HOINGHINLD9"/>
      <sheetName val="99_(2)9"/>
      <sheetName val="134_9"/>
      <sheetName val="DG_49709"/>
      <sheetName val="Cash_Flow9"/>
      <sheetName val="BU_LONG9"/>
      <sheetName val="DT__NHA_XUONG9"/>
      <sheetName val="EQUIP_LIST9"/>
      <sheetName val="THONG_SO9"/>
      <sheetName val="Đơn_giá_chi_tiết_TN_399"/>
      <sheetName val="HERD_MOVEMENTFARM111"/>
      <sheetName val="HERD_MOVEMENTFARM211"/>
      <sheetName val="CALVES_2-411"/>
      <sheetName val="Cavles_2-411"/>
      <sheetName val="CALVES_4-711"/>
      <sheetName val="HEIFER_7-12m11"/>
      <sheetName val="HEIFER_12+11"/>
      <sheetName val="FRESH_COW_2017-1811"/>
      <sheetName val="HP_COW_201811"/>
      <sheetName val="LP_COW_2017-1811"/>
      <sheetName val="DRY_COW11"/>
      <sheetName val="FIELD_CROPS11"/>
      <sheetName val="So_sanh9"/>
      <sheetName val="Electrical_Works9"/>
      <sheetName val="H_T__INCOMING_SYSTEM9"/>
      <sheetName val="Tính_giá_NC9"/>
      <sheetName val="Tiên_lượng9"/>
      <sheetName val="SL_cước9"/>
      <sheetName val="¥_9"/>
      <sheetName val="Gia_VT-TB9"/>
      <sheetName val="noi_suy_xa9"/>
      <sheetName val="noi_suy_xa_thu_hoi9"/>
      <sheetName val="Thuyết_minh9"/>
      <sheetName val="Đơn_giá_máy9"/>
      <sheetName val="Tong_DT8"/>
      <sheetName val="phan_tich_don_gia8"/>
      <sheetName val="Bill_No_1_69"/>
      <sheetName val="Bill_No_1_109"/>
      <sheetName val="Bill_No_3_39"/>
      <sheetName val="Bill_No_1_49"/>
      <sheetName val="Bill_No_1_79"/>
      <sheetName val="Summary_Bill_No__39"/>
      <sheetName val="Unit_price8"/>
      <sheetName val="Chiet_tinh_dz358"/>
      <sheetName val="DT_san_XD-So_lieu_cu8"/>
      <sheetName val="FF-2_(1)8"/>
      <sheetName val="Labour_Summary21"/>
      <sheetName val="YTD_12'20038"/>
      <sheetName val="YTD_06'20038"/>
      <sheetName val="YTD_03'20038"/>
      <sheetName val="YTD_09'20038"/>
      <sheetName val="deferred_taxes8"/>
      <sheetName val="Eqpmnt_Plng8"/>
      <sheetName val="TRIAL_BALANCE8"/>
      <sheetName val="DPR_31st_march8"/>
      <sheetName val="current_month8"/>
      <sheetName val="Blng__Vs_Coll_8"/>
      <sheetName val="Bán_đợt_1_trang8"/>
      <sheetName val="3__KC_-_PODIUM8"/>
      <sheetName val="CTDZ6kv_(gd1)_8"/>
      <sheetName val="CTDZ_0_4+cto_(GD1)8"/>
      <sheetName val="CTTBA_(gd1)8"/>
      <sheetName val="03_Detailed8"/>
      <sheetName val="01_Bid_Price_summary8"/>
      <sheetName val="Home_Office_Manhours8"/>
      <sheetName val="Field_SPV_Barchart8"/>
      <sheetName val="Tien_Luong8"/>
      <sheetName val="Unit_price(Updateting)8"/>
      <sheetName val="Cost_List8"/>
      <sheetName val="Detail_Cost8"/>
      <sheetName val="IC_Price_New8"/>
      <sheetName val="Summary_Table8"/>
      <sheetName val="Sales_Person8"/>
      <sheetName val="Bidding_Entity8"/>
      <sheetName val="CHITIET_VL-NCHT1_(2)8"/>
      <sheetName val="Bù_giá_CM8"/>
      <sheetName val="Breakdown_(B)8"/>
      <sheetName val="U_P_Breakdown8"/>
      <sheetName val="IMF_Code8"/>
      <sheetName val="Subsidiary_Calculation8"/>
      <sheetName val="Phu_Bai_Bridge8"/>
      <sheetName val="5_2_1_Đo_bóc_KL_OLK-108"/>
      <sheetName val="BẢNG_DIỄN_GIẢI_KL_(7)8"/>
      <sheetName val="don_gia_14268"/>
      <sheetName val="Luong_BN8"/>
      <sheetName val="Luong_TB8"/>
      <sheetName val="Ca_may_TB8"/>
      <sheetName val="Ca_máy_BN8"/>
      <sheetName val="Vật_liệu8"/>
      <sheetName val="LX_-TT058"/>
      <sheetName val="NC_Moi_TT058"/>
      <sheetName val="Bia_lot8"/>
      <sheetName val="Chu_dau_tu4"/>
      <sheetName val="Cau_tao_gia_xay_to4"/>
      <sheetName val="THÔNG_TIN4"/>
      <sheetName val="THPDMoi__(2)4"/>
      <sheetName val="t-h_HA_THE4"/>
      <sheetName val="TH_XL4"/>
      <sheetName val="CHITIET_VL-NC4"/>
      <sheetName val="Wall Pier"/>
      <sheetName val="p2-1"/>
      <sheetName val="BSD (2)"/>
      <sheetName val="AUTOMATIC SELECT"/>
      <sheetName val="U.P List"/>
      <sheetName val="TinhToan"/>
      <sheetName val="accom cash"/>
      <sheetName val="Du toan XD"/>
      <sheetName val="DGCT_TRẦN_NLW7"/>
      <sheetName val="ca_máy7"/>
      <sheetName val="DG_2"/>
      <sheetName val="CT_-THVLNC"/>
      <sheetName val="ADJ_2011"/>
      <sheetName val="NOVA_MEDIC"/>
      <sheetName val="DGKL_MEDIC"/>
      <sheetName val="cable,_lighting,_switch"/>
      <sheetName val="ĐỢT_1"/>
      <sheetName val="TCVN_1651-2008"/>
      <sheetName val="Listes_Caractéristiques"/>
      <sheetName val="Liste_Référentiel"/>
      <sheetName val="Bill_4_1a___"/>
      <sheetName val="XL4Poppy_(2)1"/>
      <sheetName val="OVER_VIEW"/>
      <sheetName val="1_설계조건"/>
      <sheetName val="Wood_Mckenzie"/>
      <sheetName val="Đầu_ra_sản_phẩm"/>
      <sheetName val="Tổng_quan_và_Input"/>
      <sheetName val="Đầu_vào_sản_xuất"/>
      <sheetName val="Tính_toán_doanh_thu"/>
      <sheetName val="Phân_tích_độ_nhạy"/>
      <sheetName val="Khấu_hao_TSCĐ"/>
      <sheetName val="Nguồn_vốn"/>
      <sheetName val="Giải_ngân_nguồn_vốn"/>
      <sheetName val="Tính_toán_thuế"/>
      <sheetName val="Tính_toán_chi_phí_SX"/>
      <sheetName val="TH_ĐƠN_GIÁ"/>
      <sheetName val="02__THONG_TIN_CHUNG"/>
      <sheetName val="07__DINH_MUC_HBC"/>
      <sheetName val="Dynamic_Ranges"/>
      <sheetName val="NHOM_KINH_"/>
      <sheetName val="DS_Cty"/>
      <sheetName val="Bldg_Brkdown"/>
      <sheetName val="MAHANG_BHLD"/>
      <sheetName val="CHITIETHOADON_TT"/>
      <sheetName val="mahang_chinh_sua_moi_nhat"/>
      <sheetName val="KL_T16_BÀN_GIAO_19_4"/>
      <sheetName val="DTXL(_270)"/>
      <sheetName val="SCOPE_OF_WORK"/>
      <sheetName val="Data_(2)"/>
      <sheetName val="Book_1_Summary"/>
      <sheetName val="DG_VL_KS"/>
      <sheetName val="THÁNG_05"/>
      <sheetName val="TONGKE3p_"/>
      <sheetName val="List_of_Staff"/>
      <sheetName val="__QUOTATION_xlsx"/>
      <sheetName val="chi_tiet_TS_theo_so_lieu_ktoan"/>
      <sheetName val="2_5_Ducts_(2)"/>
      <sheetName val="S_N"/>
      <sheetName val="CF_-Update_31Jul06"/>
      <sheetName val="Executive_Summary"/>
      <sheetName val="Rate_Analysis"/>
      <sheetName val="Noise_insl"/>
      <sheetName val="DIEN_TICH"/>
      <sheetName val="H_Satuan"/>
      <sheetName val="4_3_Scope_of_work_"/>
      <sheetName val="THCP_thiet_bi"/>
      <sheetName val="Be_tong"/>
      <sheetName val="Eq__Mobilization"/>
      <sheetName val="2__Tổng_hợp"/>
      <sheetName val="List_Equip"/>
      <sheetName val="Process_C_(1-166)"/>
      <sheetName val="Link_HG"/>
      <sheetName val="TK_SX"/>
      <sheetName val="dgctqn"/>
      <sheetName val="정부노임단가"/>
      <sheetName val="factory area"/>
      <sheetName val="Floor area"/>
      <sheetName val="V.c noi bo"/>
      <sheetName val="質疑回答書"/>
      <sheetName val="5201.2004"/>
      <sheetName val="sub struc-Omission"/>
      <sheetName val="SUMMARY "/>
      <sheetName val="General_Item&amp;General_Requireme@"/>
      <sheetName val="MVT"/>
      <sheetName val="MÁY_PHÁT_x0000__x0000__x0000__x0000_N1"/>
      <sheetName val="Summary of My Chanh Bridge"/>
      <sheetName val="My Chanh Bridge"/>
      <sheetName val="Summary of Phu Bai Bridge"/>
      <sheetName val="Summary of Nong Bridge"/>
      <sheetName val="Nong Bridge"/>
      <sheetName val="Summary of Phong Le Bridge"/>
      <sheetName val="Phong Le Bridge"/>
      <sheetName val="Summary of Ky Lam Bridge"/>
      <sheetName val="분석"/>
      <sheetName val="wall"/>
      <sheetName val="Door_and_window8"/>
      <sheetName val="Khai_toan3"/>
      <sheetName val="Phu_luc_01_1_EPC_P11-143"/>
      <sheetName val="TDT_P11-P143"/>
      <sheetName val="Chi_phi_khac_3"/>
      <sheetName val="Hang_muc_Chung3"/>
      <sheetName val="Bia_Phu_Luc3"/>
      <sheetName val="DATA_1_CHUNG3"/>
      <sheetName val="Muc_luc3"/>
      <sheetName val="Tra_cuu_9573"/>
      <sheetName val="SGC_RATE3"/>
      <sheetName val="w't_table3"/>
      <sheetName val="Tru_TT3"/>
      <sheetName val="Thg_043"/>
      <sheetName val="Thg_053"/>
      <sheetName val="Thg_063"/>
      <sheetName val="Thg_073"/>
      <sheetName val="Thg_083"/>
      <sheetName val="Thg_093"/>
      <sheetName val="Thg_103"/>
      <sheetName val="Thg_113"/>
      <sheetName val="Thg_123"/>
      <sheetName val="DM_DU_AN3"/>
      <sheetName val="DM_TP_3"/>
      <sheetName val="File_Chi_tiet3"/>
      <sheetName val="Currency_Rate3"/>
      <sheetName val="Probbl_-_Production3"/>
      <sheetName val="Danh_mục_khối3"/>
      <sheetName val="Danh_mục_đơn_vị_-phòng_chức_nă3"/>
      <sheetName val="CHI_PHÍ_NHÔM3"/>
      <sheetName val="BILL_34Āᐁë3"/>
      <sheetName val="Dashboard_-_BQL_-_VHL3"/>
      <sheetName val="KEILA_TP_2020-073"/>
      <sheetName val="CFA_(ME)3"/>
      <sheetName val="MEP_Building3"/>
      <sheetName val="BOM-13_11-Other(PS1+PS2)3"/>
      <sheetName val="2__BBNT_KLHT3"/>
      <sheetName val="Dinh_Muc_Vat_Tu3"/>
      <sheetName val="mã_3"/>
      <sheetName val="CHITIET_VL-NC-TT1p3"/>
      <sheetName val="TH_khoi_luong3"/>
      <sheetName val="Chi_tiet_khoi_luong3"/>
      <sheetName val="TK_thep3"/>
      <sheetName val="CT_THOÁT_WC_VP3"/>
      <sheetName val="CT_CẤP_WC_VP3"/>
      <sheetName val="CT_THOÁT_MƯA_VP_TRỤC_LỚN3"/>
      <sheetName val="CT_THOÁT_MƯA_VP_TRỤC_NHỎ3"/>
      <sheetName val="NHOM_KINH2"/>
      <sheetName val="LUONG_SCL3"/>
      <sheetName val="Service_Cost_2"/>
      <sheetName val="Don_gia_Tay_Ninh2"/>
      <sheetName val="Don_gia_Dak_Lak2"/>
      <sheetName val="streeta_and_cacth_pit2"/>
      <sheetName val="Daf_12"/>
      <sheetName val="Share_Price_20022"/>
      <sheetName val="Auto_Monthly_Inputs_1"/>
      <sheetName val="Gia_NC_theo_TT051"/>
      <sheetName val="Land_Dev't__Ph-11"/>
      <sheetName val="Hac_Lots1"/>
      <sheetName val="4-Lane_bridge1"/>
      <sheetName val="Res_Lots1"/>
      <sheetName val="Spine_Road1"/>
      <sheetName val="Nhập_liệu1"/>
      <sheetName val="Chênh_lệch_máy_thi_công2"/>
      <sheetName val="Chênh_lệch_nhân_công2"/>
      <sheetName val="Chênh_lệch_vật_liệu2"/>
      <sheetName val="Chao_gia_T12_RE2"/>
      <sheetName val="Don_gia_XD2"/>
      <sheetName val="DSV6_Summ1"/>
      <sheetName val="Luong_(TP_Việt_Trì)1"/>
      <sheetName val="Bill_21"/>
      <sheetName val="Bill_31"/>
      <sheetName val="Bill_4a_-_1A1"/>
      <sheetName val="Bill_4a_(Fiber)_-_1A1"/>
      <sheetName val="Bill_4b1"/>
      <sheetName val="Bill_4c1"/>
      <sheetName val="Bill_51"/>
      <sheetName val="Bill_4a_-_1B1"/>
      <sheetName val="Bill_4a_(Fiber)_-_1B1"/>
      <sheetName val="DO_AM_DT1"/>
      <sheetName val="Elemental_Breakdown+20%1"/>
      <sheetName val="Boc_KL_DAT+CAT+BT1"/>
      <sheetName val="Boc_KL_thép1"/>
      <sheetName val="Bieu_do_nhan_luc1"/>
      <sheetName val="PHẦN_KIẾN_TRÚC1"/>
      <sheetName val="DGKL_TRỤC_NGOAI_NHA1"/>
      <sheetName val="Sum_ELE__CAP_S1-4__1"/>
      <sheetName val="5_2_1_Đo_bóc_KL_OLK-071"/>
      <sheetName val="Bank_Rev1"/>
      <sheetName val="BP_DECLINE_IT1"/>
      <sheetName val="Input_List1"/>
      <sheetName val="Valid_data_revised1"/>
      <sheetName val="DETAIL_MIX_%_REPORT1"/>
      <sheetName val="Fill_this_out_first___1"/>
      <sheetName val="BC_chi_tiết_TT1"/>
      <sheetName val="Cước_CG1"/>
      <sheetName val="242_3_summaryOPC1"/>
      <sheetName val="1_1General1"/>
      <sheetName val="0_Data1"/>
      <sheetName val="0_Data_new1"/>
      <sheetName val="Aging_Sept2"/>
      <sheetName val="6__Scope_of_work_1"/>
      <sheetName val="4_6_Phân_tích_nhân_sự_1"/>
      <sheetName val="4_5_Mức_độ_tham_gia_dự_án1"/>
      <sheetName val="CONSOIDATE_41"/>
      <sheetName val="CONSOIDATE_21"/>
      <sheetName val="Dai_tu1"/>
      <sheetName val="01__Nha_xuong1"/>
      <sheetName val="Committed_Items1"/>
      <sheetName val="Corner_Arch1"/>
      <sheetName val="End_Arch1"/>
      <sheetName val="Intermediate_Arch1"/>
      <sheetName val="reinforcement_6751"/>
      <sheetName val="ext_wall_fin_qty1"/>
      <sheetName val="SL_Plum_1"/>
      <sheetName val="Physical_Schedule_3D1"/>
      <sheetName val="Hrg_Readymix1"/>
      <sheetName val="Define_finishing1"/>
      <sheetName val="Cuoc_1"/>
      <sheetName val="gia_chao1"/>
      <sheetName val="Vat_lieu_BTN1"/>
      <sheetName val="Input_-_Facilities1"/>
      <sheetName val="BP_CAPEX_MoD-100%_Area_4_USD1"/>
      <sheetName val="So_sanh_gia1"/>
      <sheetName val="Luong_2622EVN1"/>
      <sheetName val="0,SO_LIEU_DAU_VAO1"/>
      <sheetName val="NC_CU1"/>
      <sheetName val="MTO_REV_01"/>
      <sheetName val="02__PHAN_TICH1"/>
      <sheetName val="03__NGAN_SACH1"/>
      <sheetName val="입찰내역_발주처_양식"/>
      <sheetName val="Da_xay_dung1"/>
      <sheetName val="Don_vi"/>
      <sheetName val="TH_khối_lượng_phải_làm"/>
      <sheetName val="Giá_VL,_NC,_M"/>
      <sheetName val="Lương_2135_nhóm_I"/>
      <sheetName val="Luong_2050_hà_NAm"/>
      <sheetName val="Lương2045_nhóm_I"/>
      <sheetName val="May_3_huyện"/>
      <sheetName val="May_yên_mô"/>
      <sheetName val="Phân_tich_ĐG"/>
      <sheetName val="PLV_mới"/>
      <sheetName val="May_TT11(TB)"/>
      <sheetName val="May_TT11_(HP)"/>
      <sheetName val="May_TT11(NB)"/>
      <sheetName val="May_TT11(NĐ)"/>
      <sheetName val="Lương_theo_TT17(Thái_Bình)"/>
      <sheetName val="Lương_theo_TT17_(HP)"/>
      <sheetName val="Lương_theo_TT17_(Ninh_Bình)"/>
      <sheetName val="Lương_theo_TT17_(Nam_Định)"/>
      <sheetName val="Bill_rekap"/>
      <sheetName val="Cash_Flow_bulanan"/>
      <sheetName val="Ca_may"/>
      <sheetName val="GIA_NC,_CM"/>
      <sheetName val="GIA_VL"/>
      <sheetName val="13_Luong"/>
      <sheetName val="Project_Info_"/>
      <sheetName val="Cost_Summary"/>
      <sheetName val="Cost_Summary_-_USD"/>
      <sheetName val="Price_Summary_-_Offshore"/>
      <sheetName val="Factory_&amp;_Import_Material"/>
      <sheetName val="Labour_Hours_Upload"/>
      <sheetName val="Technical_Info_"/>
      <sheetName val="PM_Cost"/>
      <sheetName val="SED_INPUT"/>
      <sheetName val="Du_lieu_ban_dau"/>
      <sheetName val="GZ_TP"/>
      <sheetName val="GZ_VT"/>
      <sheetName val="CươcVC_tinh"/>
      <sheetName val="KL_CHI_TIẾT_(2)"/>
      <sheetName val="Loại_cọc_P2"/>
      <sheetName val="5_Gia"/>
      <sheetName val="CP_NC-MTC_XD"/>
      <sheetName val="Danh_sach_KV2"/>
      <sheetName val="Danh_sach_doan_KT"/>
      <sheetName val="bar_nor"/>
      <sheetName val="conc_nor"/>
      <sheetName val="conc_frus"/>
      <sheetName val="conc_trap"/>
      <sheetName val="bar_frus"/>
      <sheetName val="bar_trap"/>
      <sheetName val="Don_gia_vung_III"/>
      <sheetName val="Don_gia_III11"/>
      <sheetName val="Don_gia_CT"/>
      <sheetName val="ĐM4970_2016(Lap_dat_TBA)"/>
      <sheetName val="Gia_Nhan_công"/>
      <sheetName val="Đon_gia_228_sua_chua"/>
      <sheetName val="ĐM01_2000(thinghiem_ĐZTTĐL)"/>
      <sheetName val="ĐM1781_2007(T_N_đien_ĐZ&amp;TBA)"/>
      <sheetName val="Cuoc_van_chuyen"/>
      <sheetName val="Gia_HĐ"/>
      <sheetName val="Piano_Montaggio_PO-02_bozza2"/>
      <sheetName val="List_Danh_mục_nghiệm_thu"/>
      <sheetName val="Luong_TT05"/>
      <sheetName val="Danhsach_12"/>
      <sheetName val="PLHD_doi_cot_ham_0101-04"/>
      <sheetName val="unit_weight"/>
      <sheetName val="Beam_reinfocement_schedule"/>
      <sheetName val="Thong_so_dam"/>
      <sheetName val="Wall_Block_C"/>
      <sheetName val="General_Schedule"/>
      <sheetName val="Factor_F_Data"/>
      <sheetName val="bang_1_NCXD"/>
      <sheetName val="bang_1_NCXD_(V_I)"/>
      <sheetName val="3_공통공사대비"/>
      <sheetName val="SLA_cost_distr_FEB_2020"/>
      <sheetName val="Legal_entities_details"/>
      <sheetName val="Invoice_base_FEB_2020"/>
      <sheetName val="Le317_into_8050"/>
      <sheetName val="Basic_principles_to_the_distr_"/>
      <sheetName val="Cost_elements"/>
      <sheetName val="Ref_rate_change"/>
      <sheetName val="Synergi_life_credit"/>
      <sheetName val="Change_in_NH"/>
      <sheetName val="NPS_to_O&amp;G"/>
      <sheetName val="Adj_entries_"/>
      <sheetName val="Annexure_1"/>
      <sheetName val="Annexure_2"/>
      <sheetName val="Updated_2018_COA"/>
      <sheetName val="IC_Listing"/>
      <sheetName val="2__Summary-cash"/>
      <sheetName val="May_Goc_(QD2436)"/>
      <sheetName val="VC_theo_cuoc_tinh"/>
      <sheetName val="BCVC__"/>
      <sheetName val="INDEX_HẠ_TẦNG"/>
      <sheetName val="CTG_HẠ_TẦNG"/>
      <sheetName val="DGG_HẠ_TẦNG"/>
      <sheetName val="DGG_LB_CỌC"/>
      <sheetName val="DGG_MT_CỌC"/>
      <sheetName val="INFO_CỌC"/>
      <sheetName val="INDEX_CỌC"/>
      <sheetName val="Du_lieu_TKT"/>
      <sheetName val="TÍNH_TOÁN_KHỐI_LƯỢNG_P6"/>
      <sheetName val="간접비_총괄표"/>
      <sheetName val="Bảng_dung_trọng"/>
      <sheetName val="DmChitiet"/>
      <sheetName val="Cost center"/>
      <sheetName val="DSR"/>
      <sheetName val="FX"/>
      <sheetName val="Details Sales (local)"/>
      <sheetName val="Details_Sales_(local)"/>
      <sheetName val="ReservePayout"/>
      <sheetName val="Ã«ÀûÂÊ·ÖÎö±í"/>
      <sheetName val="JUly97"/>
      <sheetName val="P301"/>
      <sheetName val="R"/>
      <sheetName val="FA list"/>
      <sheetName val="Enc 3A"/>
      <sheetName val="ING"/>
      <sheetName val="DPT-PW"/>
      <sheetName val="712"/>
      <sheetName val="Resort1"/>
      <sheetName val="Anx-IV"/>
      <sheetName val="Fixed Prof Fees"/>
      <sheetName val="PDN"/>
      <sheetName val="BS, PL, Sch 5 to 9"/>
      <sheetName val="301 RTI"/>
      <sheetName val="1. Questionnaire"/>
      <sheetName val="YOEMAGUM"/>
      <sheetName val="MAT"/>
      <sheetName val="DataValidation"/>
      <sheetName val="Excise on RM"/>
      <sheetName val=" Payroll Empl (Wkng)"/>
      <sheetName val="Insight 28-6-00"/>
      <sheetName val="DL codes"/>
      <sheetName val="Simulator Detail"/>
      <sheetName val="Trnf to Reimb."/>
      <sheetName val="Power &amp; Fuel (S)"/>
      <sheetName val="43B"/>
      <sheetName val="Book details"/>
      <sheetName val="July 06-Mar 07"/>
      <sheetName val="DCF"/>
      <sheetName val="drs"/>
      <sheetName val="RscList"/>
      <sheetName val="inputs"/>
      <sheetName val="Ctiet Cthe"/>
      <sheetName val="khongin"/>
      <sheetName val="TK22kV"/>
      <sheetName val="Chung"/>
      <sheetName val="cPanel"/>
      <sheetName val="GC"/>
      <sheetName val="HG_Info"/>
      <sheetName val="Nghỉ lễ"/>
      <sheetName val="Mác"/>
      <sheetName val="QC"/>
      <sheetName val="CO"/>
      <sheetName val="MMTB"/>
      <sheetName val="DGNC"/>
      <sheetName val="F04-CPNC"/>
      <sheetName val="F05-CFVT"/>
      <sheetName val="VLP"/>
      <sheetName val="Main Model"/>
      <sheetName val="Totals"/>
      <sheetName val="FInput"/>
      <sheetName val="extruder"/>
      <sheetName val="Sheet10"/>
      <sheetName val="Sheet19"/>
      <sheetName val="Sheet16"/>
      <sheetName val="Sheet6"/>
      <sheetName val="Sheet5"/>
      <sheetName val="Sheet11"/>
      <sheetName val="Sheet12"/>
      <sheetName val="Tuning SF"/>
      <sheetName val="Anx 10"/>
      <sheetName val="6. Pig walk way (have roof GOC)"/>
      <sheetName val="BANG TONGHOP"/>
      <sheetName val="XZLC003_PART1"/>
      <sheetName val="이토변실(A3-LINE)"/>
      <sheetName val="A(Rev.3)"/>
      <sheetName val="Page 1 - Front Sheet"/>
      <sheetName val="Bangtrachieudaicoc"/>
      <sheetName val="Bar"/>
      <sheetName val="cot_xa"/>
      <sheetName val="IV.1.Lkdt"/>
      <sheetName val="III.2.dah"/>
      <sheetName val="II.2.dn"/>
      <sheetName val="IV.2.Lkdd"/>
      <sheetName val="III.1.tai"/>
      <sheetName val="Du lieu dau vao"/>
      <sheetName val="Đường dây"/>
      <sheetName val="Vị trí"/>
      <sheetName val="Tổng kê"/>
      <sheetName val="NKSC"/>
      <sheetName val="CT bê tông"/>
      <sheetName val="CT trát. láng. sơn bả"/>
      <sheetName val="CT Ván khuôn, cốt thép"/>
      <sheetName val="Dinh Muc VT"/>
      <sheetName val="consilidate"/>
      <sheetName val="Building"/>
      <sheetName val="Bang gia 2011.10.12"/>
      <sheetName val="NK"/>
      <sheetName val="COST"/>
      <sheetName val="PRICE LIST"/>
      <sheetName val="Areas"/>
      <sheetName val="SL.DT 2011so sanh"/>
      <sheetName val="hinhhoc"/>
      <sheetName val="Bang phan tich"/>
      <sheetName val="valeurs de base"/>
      <sheetName val="CK1+CK2_*VS_SAN_CHOI_23)12"/>
      <sheetName val="M 67"/>
      <sheetName val="2-Genset print"/>
      <sheetName val="ALEK"/>
      <sheetName val="Fill this out first___"/>
      <sheetName val="rab me (by owner) "/>
      <sheetName val="BQ (by owner)"/>
      <sheetName val="rab me (fisik)"/>
      <sheetName val="Koefisien"/>
      <sheetName val="BQ-1A"/>
      <sheetName val="Analisa"/>
      <sheetName val="Pag_hal"/>
      <sheetName val="Bunga"/>
      <sheetName val="Summary IP"/>
      <sheetName val="HS Alat"/>
      <sheetName val="HS Upah"/>
      <sheetName val="HS Bahan"/>
      <sheetName val="Hargamat"/>
      <sheetName val="REKAP."/>
      <sheetName val="jadw"/>
      <sheetName val="BLDG_DCI"/>
      <sheetName val="BLDG_MCI"/>
      <sheetName val="DAFTAR HARGA"/>
      <sheetName val="O&amp;O-Alat"/>
      <sheetName val="Daftar Upah"/>
      <sheetName val="XÁC  NHẬN THANH TOÁN"/>
      <sheetName val="XÁC NHẬN GIÁ TRỊ"/>
      <sheetName val="XÁC NHẬN KL"/>
      <sheetName val="Data-SỔ KHO"/>
      <sheetName val="SỔ KHO"/>
      <sheetName val="KL thanh toan-Xuan Dao"/>
      <sheetName val="TEST1"/>
      <sheetName val="Cốt thép"/>
      <sheetName val="MBW"/>
      <sheetName val="Quotation"/>
      <sheetName val="분양가표"/>
      <sheetName val="HAO_HUP_VAT_TU_(2)5"/>
      <sheetName val="Sheet1 (2)"/>
      <sheetName val="Chi Thao"/>
      <sheetName val="M02 TH SP XKGC"/>
      <sheetName val="CIM"/>
      <sheetName val="Tinh toan"/>
      <sheetName val="4. Đo bóc KL"/>
      <sheetName val="DMHHOA"/>
      <sheetName val="Ghi Chú Chung"/>
      <sheetName val="Dinh muc CP KTCB khac"/>
      <sheetName val="TH May TC"/>
      <sheetName val="KLDT DIEN"/>
      <sheetName val="PTVT DIEN"/>
      <sheetName val="Thong ke thiet bi"/>
      <sheetName val="21"/>
      <sheetName val="TEN CONG TRINH"/>
      <sheetName val="DG SUA CHUA"/>
      <sheetName val="DGTBA"/>
      <sheetName val="TAM TINH"/>
      <sheetName val="CPKS_TK"/>
      <sheetName val="DM 1781"/>
      <sheetName val="DM203"/>
      <sheetName val="Giá đến hiện trường"/>
      <sheetName val="DG 285"/>
      <sheetName val="DG  286"/>
      <sheetName val="DG 85"/>
      <sheetName val="DG 89"/>
      <sheetName val="DGVCTC 285"/>
      <sheetName val="M6A-208 Steering dust"/>
      <sheetName val="JT3.0견적-구1"/>
      <sheetName val="DG CANTHO"/>
      <sheetName val="Check C"/>
      <sheetName val="CPTNo"/>
      <sheetName val="Ban QD"/>
      <sheetName val="Xuly Data"/>
      <sheetName val="DAH-2"/>
      <sheetName val="Cst Pkg-Eden"/>
      <sheetName val="Kich thuoc mo M1-nam lay"/>
      <sheetName val="MayTC"/>
      <sheetName val="Dau vào"/>
      <sheetName val="Thông tin chung"/>
      <sheetName val="B1.CN"/>
      <sheetName val="Formula_Code"/>
      <sheetName val="UnitWeight"/>
      <sheetName val="新᐀"/>
      <sheetName val="datamong"/>
      <sheetName val="Đơn giá-NC"/>
      <sheetName val="Đơn giá-VL-CM"/>
      <sheetName val="MD4970"/>
      <sheetName val="Tke"/>
      <sheetName val="KL CHI TIET"/>
      <sheetName val="INPUT1_THONG_TIN_HD"/>
      <sheetName val="DATA_WBS"/>
      <sheetName val="DIV_INC1"/>
      <sheetName val="A1_-_Income_Statement1"/>
      <sheetName val="concil"/>
      <sheetName val="Full 2012"/>
      <sheetName val="PL"/>
      <sheetName val="DMUC"/>
      <sheetName val="客户(基本资料)"/>
      <sheetName val="银行(基本资料)"/>
      <sheetName val="Summary Page_VDF"/>
      <sheetName val="Invested capital_VDF"/>
      <sheetName val="BB(ACT08)"/>
      <sheetName val="BB Contribution by store_T  "/>
      <sheetName val="BB(ACT09)"/>
      <sheetName val="AU_BS"/>
      <sheetName val="PetroConsultants"/>
      <sheetName val="SPC-OC"/>
      <sheetName val="Template"/>
      <sheetName val="DSQL"/>
      <sheetName val="080 (2)"/>
      <sheetName val="080_(2)"/>
      <sheetName val="Sch2_-_BalSht_Summary"/>
      <sheetName val="Sch1_-_P&amp;L_Summary"/>
      <sheetName val="Cost_of_DM_Water"/>
      <sheetName val="BTO Dept."/>
      <sheetName val="minors"/>
      <sheetName val="Input &amp; Instruct"/>
      <sheetName val="Controls"/>
      <sheetName val="Signings"/>
      <sheetName val="Departments"/>
      <sheetName val="Inputs-Tables"/>
      <sheetName val="Purchase Calc."/>
      <sheetName val="Break-Even"/>
      <sheetName val="Balance Sheet"/>
      <sheetName val="Report Summary"/>
      <sheetName val="Monthly Notes"/>
      <sheetName val="EurotoolsXRates"/>
      <sheetName val="Purchase_Calc_"/>
      <sheetName val="Balance_Sheet"/>
      <sheetName val="Report_Summary"/>
      <sheetName val="Monthly_Notes"/>
      <sheetName val="Trial Bal"/>
      <sheetName val="CC Inventory Assumption"/>
      <sheetName val="entitlements"/>
      <sheetName val="33002001"/>
      <sheetName val="A91_97"/>
      <sheetName val="外勤汇总表3"/>
      <sheetName val="Director"/>
      <sheetName val="AC_CODE99"/>
      <sheetName val="BTO_Dept_"/>
      <sheetName val="Input_&amp;_Instruct"/>
      <sheetName val="BTO_Dept_1"/>
      <sheetName val="Input_&amp;_Instruct1"/>
      <sheetName val="Validation and Lookup tables"/>
      <sheetName val="Dec. 08 RDD"/>
      <sheetName val="Int Others"/>
      <sheetName val="Sub Lead"/>
      <sheetName val="Deposits"/>
      <sheetName val="KeyMultInputs"/>
      <sheetName val="O1"/>
      <sheetName val="M1"/>
      <sheetName val="H1"/>
      <sheetName val="nhat ky "/>
      <sheetName val="CTG BOQ HT"/>
      <sheetName val="Description of Beam"/>
      <sheetName val="EstData"/>
      <sheetName val="DW ok"/>
      <sheetName val="calc_menu_déroulant"/>
      <sheetName val="工程量清单表"/>
      <sheetName val="FoW"/>
      <sheetName val="电气费用"/>
      <sheetName val="CuadroIyII"/>
      <sheetName val="Hoja1"/>
      <sheetName val="Costos Alt2"/>
      <sheetName val="AnexoVI"/>
      <sheetName val="B-10 otros activos 2003"/>
      <sheetName val="B-10 otros activos 2004"/>
      <sheetName val="Condicion"/>
      <sheetName val="GSChartLabels"/>
      <sheetName val="WELCOME"/>
      <sheetName val="liste ANDI"/>
      <sheetName val="Daily Forwards"/>
      <sheetName val="Unadjusted"/>
      <sheetName val="LTM"/>
      <sheetName val="CREDIT STATS"/>
      <sheetName val="basic inputs"/>
      <sheetName val="公式代码"/>
      <sheetName val="报价说明"/>
      <sheetName val="INSTRUCTION_Read me"/>
      <sheetName val="LIMA-CANTA"/>
      <sheetName val="EVAL"/>
      <sheetName val="EPC"/>
      <sheetName val="TechInputs"/>
      <sheetName val="附表1"/>
      <sheetName val="附表2"/>
      <sheetName val="DATOS DE CAMPO"/>
      <sheetName val="机械台时"/>
      <sheetName val="材料基价"/>
      <sheetName val="取费系数表"/>
      <sheetName val="分组报价组成表"/>
      <sheetName val="基价库"/>
      <sheetName val="General"/>
      <sheetName val="Basic Data Inputs"/>
      <sheetName val="CG02"/>
      <sheetName val="DG1426NEW"/>
      <sheetName val="MÁY_PHÁTN1"/>
      <sheetName val="surwaterdr"/>
      <sheetName val="JKR66"/>
      <sheetName val="alpha1"/>
      <sheetName val="FF"/>
      <sheetName val="khoiphong"/>
      <sheetName val="1.Staffing"/>
      <sheetName val="TOWN"/>
      <sheetName val="Floor area "/>
      <sheetName val="Binderies"/>
      <sheetName val="Company"/>
      <sheetName val="CDPS"/>
      <sheetName val="Tổng hợp Z"/>
      <sheetName val="Currency Codes"/>
      <sheetName val="Scoping"/>
      <sheetName val="Expectation"/>
      <sheetName val="Variance threshold"/>
      <sheetName val="VIKAR"/>
      <sheetName val="Record CR"/>
      <sheetName val="TB Worksheet"/>
      <sheetName val="營業額"/>
      <sheetName val="Risk Assessment"/>
      <sheetName val="Exhibit 2"/>
      <sheetName val="PU_ITALY_46"/>
      <sheetName val="sales_current_month46"/>
      <sheetName val="View_Variance46"/>
      <sheetName val="Inventory_data46"/>
      <sheetName val="FORECAST_x_FAMILIA43"/>
      <sheetName val="Space_Analysis43"/>
      <sheetName val="CADE_DETAIL19"/>
      <sheetName val="PRB_Expense_Q4_201316"/>
      <sheetName val="P&amp;L_by_Month1"/>
      <sheetName val="FINALPHP"/>
      <sheetName val="CY17"/>
      <sheetName val="Risk_Assessment"/>
      <sheetName val="foumula"/>
      <sheetName val="Form 23"/>
      <sheetName val="Mapping"/>
      <sheetName val="Fx Rates"/>
      <sheetName val="Data 6,7,9"/>
      <sheetName val="Data 8"/>
      <sheetName val="PU_ITALY_47"/>
      <sheetName val="sales_current_month47"/>
      <sheetName val="View_Variance47"/>
      <sheetName val="Inventory_data47"/>
      <sheetName val="FORECAST_x_FAMILIA44"/>
      <sheetName val="Space_Analysis44"/>
      <sheetName val="CADE_DETAIL20"/>
      <sheetName val="PRB_Expense_Q4_201317"/>
      <sheetName val="P&amp;L_by_Month2"/>
      <sheetName val="Committed_Items2"/>
      <sheetName val="Risk_Assessment1"/>
      <sheetName val="Exhibit_2"/>
      <sheetName val="Form_23"/>
      <sheetName val="Fx_Rates"/>
      <sheetName val="NOVCOS"/>
      <sheetName val="PU_ITALY_48"/>
      <sheetName val="sales_current_month48"/>
      <sheetName val="View_Variance48"/>
      <sheetName val="Inventory_data48"/>
      <sheetName val="FORECAST_x_FAMILIA45"/>
      <sheetName val="Space_Analysis45"/>
      <sheetName val="final_list_200531"/>
      <sheetName val="Tro_giup30"/>
      <sheetName val="Labour_Summary22"/>
      <sheetName val="CADE_DETAIL21"/>
      <sheetName val="PRB_Expense_Q4_201318"/>
      <sheetName val="P&amp;L_by_Month3"/>
      <sheetName val="Committed_Items3"/>
      <sheetName val="Risk_Assessment2"/>
      <sheetName val="Exhibit_21"/>
      <sheetName val="Form_231"/>
      <sheetName val="Fx_Rates1"/>
      <sheetName val="Data_6,7,9"/>
      <sheetName val="Data_8"/>
      <sheetName val="PU_ITALY_49"/>
      <sheetName val="sales_current_month49"/>
      <sheetName val="View_Variance49"/>
      <sheetName val="Inventory_data49"/>
      <sheetName val="FORECAST_x_FAMILIA46"/>
      <sheetName val="Space_Analysis46"/>
      <sheetName val="final_list_200532"/>
      <sheetName val="Tro_giup31"/>
      <sheetName val="Labour_Summary23"/>
      <sheetName val="CADE_DETAIL22"/>
      <sheetName val="PRB_Expense_Q4_201319"/>
      <sheetName val="P&amp;L_by_Month4"/>
      <sheetName val="Committed_Items4"/>
      <sheetName val="Risk_Assessment3"/>
      <sheetName val="Exhibit_22"/>
      <sheetName val="Form_232"/>
      <sheetName val="Fx_Rates2"/>
      <sheetName val="Data_6,7,91"/>
      <sheetName val="Data_81"/>
      <sheetName val="PU_ITALY_50"/>
      <sheetName val="sales_current_month50"/>
      <sheetName val="View_Variance50"/>
      <sheetName val="Inventory_data50"/>
      <sheetName val="FORECAST_x_FAMILIA47"/>
      <sheetName val="Space_Analysis47"/>
      <sheetName val="final_list_200533"/>
      <sheetName val="Tro_giup32"/>
      <sheetName val="Labour_Summary24"/>
      <sheetName val="CADE_DETAIL23"/>
      <sheetName val="PRB_Expense_Q4_201320"/>
      <sheetName val="P&amp;L_by_Month5"/>
      <sheetName val="Committed_Items5"/>
      <sheetName val="Risk_Assessment4"/>
      <sheetName val="Exhibit_23"/>
      <sheetName val="Share_Price_20023"/>
      <sheetName val="Form_233"/>
      <sheetName val="Fx_Rates3"/>
      <sheetName val="Data_6,7,92"/>
      <sheetName val="Data_82"/>
      <sheetName val="ListSource"/>
      <sheetName val="PU_ITALY_51"/>
      <sheetName val="sales_current_month51"/>
      <sheetName val="View_Variance51"/>
      <sheetName val="Inventory_data51"/>
      <sheetName val="FORECAST_x_FAMILIA48"/>
      <sheetName val="Space_Analysis48"/>
      <sheetName val="final_list_200534"/>
      <sheetName val="Tro_giup33"/>
      <sheetName val="Labour_Summary25"/>
      <sheetName val="CADE_DETAIL24"/>
      <sheetName val="PRB_Expense_Q4_201321"/>
      <sheetName val="P&amp;L_by_Month6"/>
      <sheetName val="Committed_Items6"/>
      <sheetName val="Risk_Assessment5"/>
      <sheetName val="Exhibit_24"/>
      <sheetName val="Share_Price_20024"/>
      <sheetName val="Form_234"/>
      <sheetName val="Fx_Rates4"/>
      <sheetName val="Data_6,7,93"/>
      <sheetName val="Data_83"/>
      <sheetName val="PU_ITALY_52"/>
      <sheetName val="sales_current_month52"/>
      <sheetName val="View_Variance52"/>
      <sheetName val="Inventory_data52"/>
      <sheetName val="FORECAST_x_FAMILIA49"/>
      <sheetName val="Space_Analysis49"/>
      <sheetName val="final_list_200535"/>
      <sheetName val="Tro_giup34"/>
      <sheetName val="Labour_Summary26"/>
      <sheetName val="CADE_DETAIL25"/>
      <sheetName val="PRB_Expense_Q4_201322"/>
      <sheetName val="P&amp;L_by_Month7"/>
      <sheetName val="Committed_Items7"/>
      <sheetName val="Risk_Assessment6"/>
      <sheetName val="Exhibit_25"/>
      <sheetName val="Share_Price_20025"/>
      <sheetName val="Form_235"/>
      <sheetName val="Fx_Rates5"/>
      <sheetName val="Data_6,7,94"/>
      <sheetName val="Data_84"/>
      <sheetName val="ProdType"/>
      <sheetName val="View BS"/>
      <sheetName val="View IS"/>
      <sheetName val="USAllexclNatlCenterSumm"/>
      <sheetName val="Lương nhân công"/>
      <sheetName val="bdm"/>
      <sheetName val="DGIAVLXD"/>
      <sheetName val="DM6060TBA"/>
      <sheetName val="DM6061DZ"/>
      <sheetName val="Ngay"/>
      <sheetName val="NC THEO QĐ 1396 QĐ-SXD"/>
      <sheetName val="CTdongia"/>
      <sheetName val="S - Sugar production"/>
      <sheetName val="실행기성 갑지"/>
      <sheetName val="242-3 summaryOPC"/>
      <sheetName val="주주명부&lt;끝&gt;"/>
      <sheetName val="GDLQ"/>
      <sheetName val="Thong_tin"/>
      <sheetName val="BTDC_B360"/>
      <sheetName val="Danh_muc_LIST"/>
      <sheetName val="CF_(DR)_IN"/>
      <sheetName val="PL_02_-_Vay"/>
      <sheetName val="PL_03_-_Von"/>
      <sheetName val="CP_yếu_tố"/>
      <sheetName val="BS_420"/>
      <sheetName val="PL_420"/>
      <sheetName val="RT_420"/>
      <sheetName val="BTDC_B360_"/>
      <sheetName val="Table_of_contents"/>
      <sheetName val="11__Loans"/>
      <sheetName val="Merit_&amp;_Market_Grid2"/>
      <sheetName val="Fixed_asset_register1"/>
      <sheetName val="repeatative_rejection1"/>
      <sheetName val="General_Info1"/>
      <sheetName val="Full_PBD1"/>
      <sheetName val="Non-Statistical_Sampling1"/>
      <sheetName val="98FORECAST_(1)1"/>
      <sheetName val="Sch_18_Bank1"/>
      <sheetName val="Stock_details1"/>
      <sheetName val="Part_A_General1"/>
      <sheetName val="_1"/>
      <sheetName val="DB_FEE"/>
      <sheetName val="BHYT_Tự_Nguyện_-_Vinschool-Mau_"/>
      <sheetName val="RC_Revenue"/>
      <sheetName val="AOP_2020"/>
      <sheetName val="DATA_LE"/>
      <sheetName val="DATA_LE_(LY)"/>
      <sheetName val="DATA_RC"/>
      <sheetName val="DATA_RC_(LY)"/>
      <sheetName val="LE_Test"/>
      <sheetName val="DATA_(RC_ORG)"/>
      <sheetName val="DATA_(TESTING_1)"/>
      <sheetName val="DATA_(TESTING_CHRSPR)"/>
      <sheetName val="2018_VADIS"/>
      <sheetName val="CDPS_SAU_KC"/>
      <sheetName val="Income_Statement14"/>
      <sheetName val="6_9_DM_CTP"/>
      <sheetName val="SCB_-_Annexure_A1"/>
      <sheetName val="PL6-Revenue_Bridge1"/>
      <sheetName val="OC5-Push_Diag1"/>
      <sheetName val="Franchise_Input1"/>
      <sheetName val="Project_ODC_NDEU1"/>
      <sheetName val="Inter_connect_Revenue1"/>
      <sheetName val="2020_RFS_Summary1"/>
      <sheetName val="Well_Construction_Summary1"/>
      <sheetName val="RFS_2020_-_Details_and_Notes1"/>
      <sheetName val="AN_20001"/>
      <sheetName val="DLC_DIEN_AP"/>
      <sheetName val="SL_dau_tien"/>
      <sheetName val="BASE_GRAPHE"/>
      <sheetName val="ADJ_-_RATE"/>
      <sheetName val="Tonghop_theo_Vendor"/>
      <sheetName val="Tu_dien"/>
      <sheetName val="T_kê"/>
      <sheetName val="dulieu_cot"/>
      <sheetName val="Bank_Bal__Dec_22"/>
      <sheetName val="Vat_lieu_cat_song_rac"/>
      <sheetName val="Other_assumptions1"/>
      <sheetName val="Field_Lists1"/>
      <sheetName val="CUSTOMER_GROUP_WISE"/>
      <sheetName val="Q4_2009_History"/>
      <sheetName val="_Final_Balance_Sheet"/>
      <sheetName val="Interest_on_WC"/>
      <sheetName val="CAN_DOI_-_KET_QUA2"/>
      <sheetName val="Pivot_Financials1"/>
      <sheetName val="Review_20151"/>
      <sheetName val="People_1"/>
      <sheetName val="Production_volumes1"/>
      <sheetName val="Salary_increase_budget_assump_1"/>
      <sheetName val="Production_initiative1"/>
      <sheetName val="Prod__KPI_-_OEE%1"/>
      <sheetName val="B&amp;P_KPI1"/>
      <sheetName val="Customer_SC1"/>
      <sheetName val="Production_KPIs1"/>
      <sheetName val="Total_losses1"/>
      <sheetName val="Savings_overview1"/>
      <sheetName val="Prod_FTE_Dev_1"/>
      <sheetName val="Log_FTE_Dev_1"/>
      <sheetName val="Loss_tree1"/>
      <sheetName val="Inventory_development1"/>
      <sheetName val="Capex_Phasing1"/>
      <sheetName val="Std_to_Std_MC_only1"/>
      <sheetName val="Top_20_BOM1"/>
      <sheetName val="MC_Development_OLD1"/>
      <sheetName val="NMC_&amp;_Log_Ass_1"/>
      <sheetName val="_Material_Ass_1"/>
      <sheetName val="COGS_Dev_1"/>
      <sheetName val="MC_Dev_1"/>
      <sheetName val="NMC_Dev_1"/>
      <sheetName val="NMC_Development_OLD1"/>
      <sheetName val="Log_Dev_1"/>
      <sheetName val="Prod__capex_overview1"/>
      <sheetName val="Production_-_Risks_&amp;_Opport_1"/>
      <sheetName val="AOCM_Overview1"/>
      <sheetName val="AOCM_Cost_Group_Summary1"/>
      <sheetName val="Sievo_Saving1"/>
      <sheetName val="AOCM_Sub-group1"/>
      <sheetName val="Quality_RFT1"/>
      <sheetName val="Back-up_1"/>
      <sheetName val="Absorption_Phasing1"/>
      <sheetName val="One_off1"/>
      <sheetName val="Reporting_changes1"/>
      <sheetName val="Prod__KPI_-_OEE%_by_line1"/>
      <sheetName val="Key_dependencies1"/>
      <sheetName val="Orgex_and_restructuring1"/>
      <sheetName val="COGS_movement1"/>
      <sheetName val="Back-up_HR1"/>
      <sheetName val="2016_FTE_Variability1"/>
      <sheetName val="2_Sievo_saving_recon__vs_bridg1"/>
      <sheetName val="1__PPV_recon__T04_vs_bridges1"/>
      <sheetName val="INPUT_&amp;_Guidance1"/>
      <sheetName val="data_for_deck,_thinkcell1"/>
      <sheetName val="Flash_call_deck1"/>
      <sheetName val="Supply_chain_bridge1"/>
      <sheetName val="COS_bridge1"/>
      <sheetName val="3_Gross_&amp;_Net_efficiency_repor1"/>
      <sheetName val="PVM_report1"/>
      <sheetName val="Capex_comments1"/>
      <sheetName val="Log_bridge1"/>
      <sheetName val="One_pager1"/>
      <sheetName val="Option_1,Data(from_HFM)_1"/>
      <sheetName val="Option_2,_Data(_Manual_Input)1"/>
      <sheetName val="FX_&amp;_HIERARCHY1"/>
      <sheetName val="Bihar_Plant_FAR"/>
      <sheetName val="Verification_Report"/>
      <sheetName val="Giai_trinh"/>
      <sheetName val="Sales Seasonality by Month"/>
      <sheetName val="THAM CHIẾU"/>
      <sheetName val="Nhân_cô_x0000_g6"/>
      <sheetName val="Bang luong"/>
      <sheetName val="Sheet1_(2)"/>
      <sheetName val="Chi_Thao"/>
      <sheetName val="Bang_luong"/>
      <sheetName val="2012"/>
      <sheetName val="B30"/>
      <sheetName val="PHU_LUC"/>
      <sheetName val="TONGHOPCHIPHIXAYLAP"/>
      <sheetName val="DGKL L2 THÉP MÓNG"/>
      <sheetName val="Bieu chi tiet gia du thau"/>
      <sheetName val="Gia vat lieu trong gia du thau"/>
      <sheetName val="Bang phan tich don gia du thau"/>
      <sheetName val="Ky bien ban"/>
      <sheetName val="Danh muc NT cong viec"/>
      <sheetName val="Danh muc NT giai doan"/>
      <sheetName val="Danh muc NT vat lieu"/>
      <sheetName val="THCP tu van"/>
      <sheetName val="Categories"/>
      <sheetName val="Ctinh 10kV"/>
      <sheetName val="TCS"/>
      <sheetName val="Nhân_côg6"/>
      <sheetName val="1111"/>
      <sheetName val="AnalisaSIPIL RIIL"/>
      <sheetName val="HDLD"/>
      <sheetName val="1,TMĐT "/>
      <sheetName val="TraBienbao"/>
      <sheetName val="HDTU"/>
      <sheetName val="KTTX"/>
      <sheetName val="DT "/>
      <sheetName val="Gia khoan chi tiet"/>
      <sheetName val="06b-Cau_Lap_Thach-_DGTH"/>
      <sheetName val="KL-HoThu"/>
      <sheetName val="Bảng GCM (TT13) HD"/>
      <sheetName val="May Goc (QD2438)"/>
      <sheetName val="Bảng lương M"/>
      <sheetName val="DLCoso"/>
      <sheetName val="List NT"/>
      <sheetName val="home"/>
      <sheetName val="Traituyen"/>
      <sheetName val="THPT"/>
      <sheetName val="K30-K31"/>
      <sheetName val="K31-K32"/>
      <sheetName val="K32-K33"/>
      <sheetName val="K33-K34"/>
      <sheetName val="K34-K35"/>
      <sheetName val="K35-K36"/>
      <sheetName val="K36-K37"/>
      <sheetName val="K37-K38"/>
      <sheetName val="K38-K39"/>
      <sheetName val="K39-K40"/>
      <sheetName val="K40-K41"/>
      <sheetName val="Tabel_Berat2"/>
      <sheetName val="Data_Umum_Penawaran2"/>
      <sheetName val="Real_Cost2"/>
      <sheetName val="bill_qty2"/>
      <sheetName val="REKAP_ARSITEKTUR_2"/>
      <sheetName val="RAB_ADMINISTRASI_PUSAT_(1)2"/>
      <sheetName val="Chuong_I"/>
      <sheetName val="Kien_truc"/>
      <sheetName val="NC_HY"/>
      <sheetName val="NC_HN"/>
      <sheetName val="DZ_35"/>
      <sheetName val="Chiet_tinh_dz22"/>
      <sheetName val="DG_THIET_BI"/>
      <sheetName val="DG_vat_lieu"/>
      <sheetName val="Loại_2"/>
      <sheetName val="Chi_tiet_VL-NC-MTC"/>
      <sheetName val="A1_8"/>
      <sheetName val="Tra_Cứu"/>
      <sheetName val="DP_TRUOT_GIA"/>
      <sheetName val="VL-NC-M_"/>
      <sheetName val="Assignment_Schedule"/>
      <sheetName val="DTCT_-XL_4"/>
      <sheetName val="Du_thau_dau_noi"/>
      <sheetName val="Du_Thau"/>
      <sheetName val="Du_thau_PSBS"/>
      <sheetName val="DG_theo_HD_PSBS"/>
      <sheetName val="Du_thau_TC11"/>
      <sheetName val="VL_NC_M"/>
      <sheetName val="TT_16-2019"/>
      <sheetName val="Đơn_trọng"/>
      <sheetName val="KL_Chi_tiết_BV_dự_thầu"/>
      <sheetName val="KL_chi_tiết_BV_thi_công"/>
      <sheetName val="3_NGAN_SACH"/>
      <sheetName val="2_PHAN_TICH"/>
      <sheetName val="D_Trong"/>
      <sheetName val="B_1_Engineering"/>
      <sheetName val="Mobilisasi_&amp;_Demob"/>
      <sheetName val="B_2_5_Proc_&amp;_Constr_Civil1"/>
      <sheetName val="B_2_3_Proc_&amp;_Constr_Electrical"/>
      <sheetName val="B_2_4_Proc_&amp;_Constr_Instru"/>
      <sheetName val="B_2_1_Proc_&amp;_Constr_Mech_"/>
      <sheetName val="B_2_2_Proc_&amp;_Constr_Pipe_"/>
      <sheetName val="Work_Permit"/>
      <sheetName val="Agregat_Halus_&amp;_Kasar"/>
      <sheetName val="Data_Tower"/>
      <sheetName val="CTG_(GIAM)"/>
      <sheetName val="IV_1_Lkdt"/>
      <sheetName val="III_2_dah"/>
      <sheetName val="II_2_dn"/>
      <sheetName val="IV_2_Lkdd"/>
      <sheetName val="III_1_tai"/>
      <sheetName val="Summary_-_Budget"/>
      <sheetName val="Gia_"/>
      <sheetName val="Bearing_Capacity"/>
      <sheetName val="NC2"/>
      <sheetName val="10.PL1 "/>
      <sheetName val="15.PL1  "/>
      <sheetName val="20,PL1   "/>
      <sheetName val="25.PL1"/>
      <sheetName val="24,PL1"/>
      <sheetName val="35.PL1"/>
      <sheetName val="Du lieu bang phang"/>
      <sheetName val="Bang ngay thang"/>
      <sheetName val="KL1"/>
      <sheetName val="KL10"/>
      <sheetName val="KL2"/>
      <sheetName val="KL3"/>
      <sheetName val="KL4"/>
      <sheetName val="KL5"/>
      <sheetName val="KL6"/>
      <sheetName val="KL7"/>
      <sheetName val="KL8"/>
      <sheetName val="KL9"/>
      <sheetName val="Tong KL lop"/>
      <sheetName val="Đắp đất K95"/>
      <sheetName val="Phân khai"/>
      <sheetName val="Luong-BT"/>
      <sheetName val="Luong-NT"/>
      <sheetName val="DM TN"/>
      <sheetName val="Danh muc"/>
      <sheetName val="00.List"/>
      <sheetName val="ĐBGT"/>
      <sheetName val="PTKS"/>
      <sheetName val="Don gia LD"/>
      <sheetName val="T.Tinh"/>
      <sheetName val="Lç khoan LK1"/>
      <sheetName val="DAO DAP CONG"/>
      <sheetName val="KL-CHITIET"/>
      <sheetName val="son ke duong"/>
      <sheetName val="for Summary"/>
      <sheetName val="Trường Sơn"/>
      <sheetName val="KLdon vi"/>
      <sheetName val="FUC-01"/>
      <sheetName val="KB"/>
      <sheetName val="DZ 0.4"/>
      <sheetName val="CTDG"/>
      <sheetName val="Girder"/>
      <sheetName val="CSG SXD"/>
      <sheetName val="CTDZ0,4"/>
      <sheetName val="DGVT"/>
      <sheetName val="DG vua BT 269"/>
      <sheetName val="ctdz35"/>
      <sheetName val="DGXDCB_DD"/>
      <sheetName val="Gia_GC_Satthep"/>
      <sheetName val="btraR,f"/>
      <sheetName val="Loading"/>
      <sheetName val="KL11"/>
      <sheetName val="KL12"/>
      <sheetName val="4.0 unit cost-ko in"/>
      <sheetName val="4.DGCT"/>
      <sheetName val="PL08"/>
      <sheetName val="HG"/>
      <sheetName val="Jobs"/>
      <sheetName val="Mốc"/>
      <sheetName val="Weather"/>
      <sheetName val="TH_DZ3519"/>
      <sheetName val="DON_GIA_CAN_THO19"/>
      <sheetName val="Don_gia_chi_tiet17"/>
      <sheetName val="RAB_AR&amp;STR17"/>
      <sheetName val="chi_tiet_TBA17"/>
      <sheetName val="chi_tiet_C17"/>
      <sheetName val="Don_gia17"/>
      <sheetName val="S-curve_16"/>
      <sheetName val="HĐ_ngoài16"/>
      <sheetName val="XT_Buoc_316"/>
      <sheetName val="Commercial_value16"/>
      <sheetName val="DON_GIA_TRAM_(3)17"/>
      <sheetName val="Customize_Your_Purchase_Order17"/>
      <sheetName val="Ky_Lam_Bridge16"/>
      <sheetName val="Provisional_Sums_Item16"/>
      <sheetName val="Gas_Pressure_Welding16"/>
      <sheetName val="General_Item&amp;General_Requirem16"/>
      <sheetName val="General_Items16"/>
      <sheetName val="Regenral_Requirements16"/>
      <sheetName val="7606_DZ17"/>
      <sheetName val="TONG_HOP_VL-NC_TT17"/>
      <sheetName val="CHITIET_VL-NC-TT_-1p17"/>
      <sheetName val="KPVC-BD_17"/>
      <sheetName val="CHITIET_VL-NC-TT-3p16"/>
      <sheetName val="Adix_A16"/>
      <sheetName val="TONG_HOP_VL-NC16"/>
      <sheetName val="Đầu_vào15"/>
      <sheetName val="dongia_(2)16"/>
      <sheetName val="So_doi_chieu_LC16"/>
      <sheetName val="CT-0_4KV15"/>
      <sheetName val="A1_CN15"/>
      <sheetName val="Equip_15"/>
      <sheetName val="project_management16"/>
      <sheetName val="DG_thep_ma_kem16"/>
      <sheetName val="EIRR&gt;_215"/>
      <sheetName val="MAIN_GATE_HOUSE16"/>
      <sheetName val="REINF_16"/>
      <sheetName val="Rates_200916"/>
      <sheetName val="Du_toan16"/>
      <sheetName val="chiet_tinh16"/>
      <sheetName val="Ng_hàng_xà+bulong16"/>
      <sheetName val="Bang_KL16"/>
      <sheetName val="MH_RATE16"/>
      <sheetName val="Lcau_-_Lxuc16"/>
      <sheetName val="CT_vat_lieu16"/>
      <sheetName val="DM_606116"/>
      <sheetName val="Trạm_biến_áp15"/>
      <sheetName val="Đơn_Giá_15"/>
      <sheetName val="Chi_tiet_XD_TBA15"/>
      <sheetName val="Chenh_lech_vat_tu15"/>
      <sheetName val="Diện_tích15"/>
      <sheetName val="1_Khái_toán15"/>
      <sheetName val="TONG_HOP_T5_199815"/>
      <sheetName val="4_PTDG15"/>
      <sheetName val="rate_material15"/>
      <sheetName val="DG_DZ16"/>
      <sheetName val="DG_TBA16"/>
      <sheetName val="KL_Chi_tiết_Xây_tô15"/>
      <sheetName val="GV1-D13_(Casement_door)15"/>
      <sheetName val="07Base_Cost15"/>
      <sheetName val="Bill_1_Quy_dinh_chung15"/>
      <sheetName val="1_R18_BF15"/>
      <sheetName val="6_External_works-R1815"/>
      <sheetName val="Phan_khai_KLuong15"/>
      <sheetName val="Chi_tiet_KL15"/>
      <sheetName val="Tổng_hợp_KL15"/>
      <sheetName val="A1,_May15"/>
      <sheetName val="Vat_lieu15"/>
      <sheetName val="Gia_vat_tu15"/>
      <sheetName val="Data_Input16"/>
      <sheetName val="DM_6715"/>
      <sheetName val="Luong_NII14"/>
      <sheetName val="DINH_MUC_THI_NGHIEM14"/>
      <sheetName val="Luong_NI14"/>
      <sheetName val="04_-_XUONG_DET_B15"/>
      <sheetName val="Area_Cal15"/>
      <sheetName val="_0315"/>
      <sheetName val="chieu_day_san15"/>
      <sheetName val="Podium_Concrete_Works15"/>
      <sheetName val="KLCT-_TOWER15"/>
      <sheetName val="KLCT-_PODIUM15"/>
      <sheetName val="Gia_thanh_chuoi_su15"/>
      <sheetName val="Tiep_dia15"/>
      <sheetName val="Don_gia_vung_III-Can_Tho15"/>
      <sheetName val="Elect_(3)15"/>
      <sheetName val="plan&amp;section_of_foundation15"/>
      <sheetName val="design_criteria15"/>
      <sheetName val="Bond_수수료_계산_포맷15"/>
      <sheetName val="ITB_COST15"/>
      <sheetName val="PAGE_115"/>
      <sheetName val="Đầu_tư15"/>
      <sheetName val="Loại_Vật_tư15"/>
      <sheetName val="dg_tphcm15"/>
      <sheetName val="T_KÊ_K_CẤU15"/>
      <sheetName val="Xay_lapduongR315"/>
      <sheetName val="6787CWFASE2CASE2_00_xls15"/>
      <sheetName val="Measure_130615"/>
      <sheetName val="Project_Data15"/>
      <sheetName val="gia_cong_tac15"/>
      <sheetName val="Bill_02_-_Xay_gach-Pou_15"/>
      <sheetName val="Bill_03-Chống_thấm-Pou15"/>
      <sheetName val="Bill_04-Kim_loại-Pou15"/>
      <sheetName val="Bill_05_-_Hoan_thien-Pou_15"/>
      <sheetName val="Bill_02_-_Xay_gach-Tower15"/>
      <sheetName val="Bill_03-Chống_thấm-Tower15"/>
      <sheetName val="Bill_04-Kim_loại-Tower15"/>
      <sheetName val="Bill_05_-_Hoan_thien-Tower15"/>
      <sheetName val="KL-_KHAC15"/>
      <sheetName val="BILL_3_-_KẾT_CẤU_HẦM15"/>
      <sheetName val="PTĐG_LTBT15"/>
      <sheetName val="CTG-PRECHEx1_415"/>
      <sheetName val="CTG-AB_(2)15"/>
      <sheetName val="CTG-AB_(3)15"/>
      <sheetName val="CTG-PLP-1_0815"/>
      <sheetName val="Pre_Đội_nhóm15"/>
      <sheetName val="Vat_tu_XD15"/>
      <sheetName val="Tower_-_Concrete_Works15"/>
      <sheetName val="Bill-04_ket_cau_thap-_UNI15"/>
      <sheetName val="Door_and_window9"/>
      <sheetName val="HÐ_ngoài16"/>
      <sheetName val="6PILE__(돌출)15"/>
      <sheetName val="DETAIL_15"/>
      <sheetName val="Bill_01_-_CTN15"/>
      <sheetName val="Bill_2_2_Villa_2_beds15"/>
      <sheetName val="Harga_ME_15"/>
      <sheetName val="Analisa_Gabungan15"/>
      <sheetName val="Chi_tiet15"/>
      <sheetName val="BANCO_(2)14"/>
      <sheetName val="MT_DPin_(2)14"/>
      <sheetName val="Isolasi_Luar_Dalam15"/>
      <sheetName val="Isolasi_Luar15"/>
      <sheetName val="Cước_VC_+_ĐM_CP_Tư_vấn15"/>
      <sheetName val="Dự_toán12"/>
      <sheetName val="Đơn_Giá_TH12"/>
      <sheetName val="Nhân_công12"/>
      <sheetName val="Phân_tích12"/>
      <sheetName val="Hệ_số15"/>
      <sheetName val="C_P_Thiết_bị12"/>
      <sheetName val="T_H_Kinh_phí12"/>
      <sheetName val="Vật_tư12"/>
      <sheetName val="Trang_bìa12"/>
      <sheetName val="Don_gia_chi_tiet_DIEN_211"/>
      <sheetName val="Dlieu_dau_vao14"/>
      <sheetName val="Income_Statement15"/>
      <sheetName val="Shareholders'_Equity14"/>
      <sheetName val="Chenh_lech_ca_may15"/>
      <sheetName val="TLg_CN&amp;Laixe15"/>
      <sheetName val="TLg_CN&amp;Laixe_(2)15"/>
      <sheetName val="TLg_Laitau15"/>
      <sheetName val="TLg_Laitau_(2)15"/>
      <sheetName val="Equipment_list_(PAC)15"/>
      <sheetName val="TINH_KHOI_LUONG15"/>
      <sheetName val="DATA_BASE15"/>
      <sheetName val="_Bill_5-Earthing_2_-_Add_Work15"/>
      <sheetName val="TH_Vat_tu15"/>
      <sheetName val="Bang_trong_luong_rieng_thep15"/>
      <sheetName val="LV_data15"/>
      <sheetName val="ESTI_15"/>
      <sheetName val="CẤP_THOÁT_NƯỚC15"/>
      <sheetName val="TH_MTC15"/>
      <sheetName val="TH_N_Cong15"/>
      <sheetName val="THDT_goi_thau_TB15"/>
      <sheetName val="Tien_do_TV15"/>
      <sheetName val="KHOI_LUONG15"/>
      <sheetName val="bridge_#_115"/>
      <sheetName val="KL_san_lap15"/>
      <sheetName val="Bang_3_Chi_tiet_phan_Dz15"/>
      <sheetName val="HVAC_BLOCK_B415"/>
      <sheetName val="subcon_sched15"/>
      <sheetName val="Buy_vs__Lease_Car15"/>
      <sheetName val="BẢNG_KHỐI_LƯỢNG_TỔNG_HỢP14"/>
      <sheetName val="CP_Khac_cuoc_VC14"/>
      <sheetName val="Budget_Code14"/>
      <sheetName val="CTKL_KTX_HT14"/>
      <sheetName val="PRE_(E)15"/>
      <sheetName val="2_Chiet_tinh14"/>
      <sheetName val="NHÀ_NHẬP_LIỆU14"/>
      <sheetName val="MÓNG_SILO14"/>
      <sheetName val="Tong_du_toan14"/>
      <sheetName val="Bill_2_-_ketcau14"/>
      <sheetName val="13-Cốt_thép_(10mm&lt;D≤18mm)_FO114"/>
      <sheetName val="du_lieu_du_toan14"/>
      <sheetName val="Chi_tiet_lan_can14"/>
      <sheetName val="VC_xd12"/>
      <sheetName val="Gia_VLTB12"/>
      <sheetName val="B_Luong12"/>
      <sheetName val="C_May12"/>
      <sheetName val="DG_142611"/>
      <sheetName val="dm_36612"/>
      <sheetName val="DM_606012"/>
      <sheetName val="Chi_tiet_-tong_9_thang11"/>
      <sheetName val="Analisa_&amp;_Upah14"/>
      <sheetName val="Theo_doi_Doanh_thu_201711"/>
      <sheetName val="Phan_tich14"/>
      <sheetName val="DL_ĐẦU_VÀO14"/>
      <sheetName val="BOQ_THAN14"/>
      <sheetName val="Purchase_Order14"/>
      <sheetName val="D_&amp;_W_sizes14"/>
      <sheetName val="Du_lieu15"/>
      <sheetName val="CT_Thang_Mo14"/>
      <sheetName val="CT__PL14"/>
      <sheetName val="cash_budget14"/>
      <sheetName val="DK1_Don_gia14"/>
      <sheetName val="dongia__2_14"/>
      <sheetName val="Thép_CKN14"/>
      <sheetName val="GOC-KO_IN14"/>
      <sheetName val="MAU_8A14"/>
      <sheetName val="MAU_8B14"/>
      <sheetName val="MAU_914"/>
      <sheetName val="MAU_1014"/>
      <sheetName val="sochitiettaikhoan_14"/>
      <sheetName val="Share_price_data14"/>
      <sheetName val="19_314"/>
      <sheetName val="20_314"/>
      <sheetName val="Chieu_4_314"/>
      <sheetName val="Cow_req14"/>
      <sheetName val="TỔNG_HỢP14"/>
      <sheetName val="14-LẦN_3-CHIỀU14"/>
      <sheetName val="14-LẦN_1-SÁNG14"/>
      <sheetName val="14-LẦN_2-TRƯA14"/>
      <sheetName val="1_3+1_4-TOTAL_-_Ko_IN14"/>
      <sheetName val="2_1-LẦN_3-CHIỀU14"/>
      <sheetName val="2_1-LẦN_1-SÁNG14"/>
      <sheetName val="2_1-LẦN_2-TRƯA14"/>
      <sheetName val="2_1-TOTAL-Ko_IN14"/>
      <sheetName val="1_3(TMR_4)14"/>
      <sheetName val="CHO_DE14"/>
      <sheetName val="1_1+1_2+2_2+2_3(TMR_3)14"/>
      <sheetName val="CK1+CK2_(VS_SAN_CHOI_23)14"/>
      <sheetName val="CK1+CK2_(2)14"/>
      <sheetName val="12-16_THÁNG14"/>
      <sheetName val="CAN_SỮA14"/>
      <sheetName val="54+55+56(SAU_CAI_SỮA-6)14"/>
      <sheetName val="BÊ_71-90_NGÀY14"/>
      <sheetName val="BÊ_12-16_tháng14"/>
      <sheetName val="BÊ_6-1214"/>
      <sheetName val="BÊ_1-314"/>
      <sheetName val="F01-BC_KHAU_PHAN_SANG_20_314"/>
      <sheetName val="F01-BC_KHAU_PHAN_CHIEU_19_314"/>
      <sheetName val="dinh_mưc_cty14"/>
      <sheetName val="Giá_thành14"/>
      <sheetName val="Thong_ke14"/>
      <sheetName val="Energy_for_milk_prod14"/>
      <sheetName val="DE_NGHI_XUAT_14"/>
      <sheetName val="phieu_xuat_mau14"/>
      <sheetName val="PHIEU_XUAT_CHIEU14"/>
      <sheetName val="11_rai_them_cỏ14"/>
      <sheetName val="PHU_LUC_02-_HDSD_CAC_BIEU_MAU14"/>
      <sheetName val="PhU_LUC_01-_MA_CAC_NHOM_BO14"/>
      <sheetName val="F03-BC_THUC_TRON_SANG_20_314"/>
      <sheetName val="F03-BC_THUC_TRON_CHIEU_19_314"/>
      <sheetName val="F02-BC_THEO_DOI_THUC_AN_DU14"/>
      <sheetName val="Tham_khao-_Bao_cao_xuat_thuc_14"/>
      <sheetName val="Don_gia_(khong_in)14"/>
      <sheetName val="1_MONG_1-214"/>
      <sheetName val="02__PTDG14"/>
      <sheetName val="Chiết_tính14"/>
      <sheetName val="wk_prgs12"/>
      <sheetName val="TB_NẶNG12"/>
      <sheetName val="Du_tru_CP-Bieu_0112"/>
      <sheetName val="Dự_thầu12"/>
      <sheetName val="Nhap_VT_oto12"/>
      <sheetName val="Hao_phí12"/>
      <sheetName val="Structure_data12"/>
      <sheetName val="Data_Wall12"/>
      <sheetName val="Chi_tiet_cong_no12"/>
      <sheetName val="PHÁT_SINH_TẦNG_1_12"/>
      <sheetName val="PHÁT_SINH_TẦNG_212"/>
      <sheetName val="Hầm_chuyển_psinh12"/>
      <sheetName val="Ống_thẳng12"/>
      <sheetName val="Côn_thu12"/>
      <sheetName val="Vuông_tròn12"/>
      <sheetName val="Chân_rẽ12"/>
      <sheetName val="Chạc_ba12"/>
      <sheetName val="Ma_don_vi12"/>
      <sheetName val="bang_cc12"/>
      <sheetName val="KHOI_LUONG15-411"/>
      <sheetName val="Bill_2-Road_HR212"/>
      <sheetName val="Bill_3_-_Softscape_HR212"/>
      <sheetName val="Ｎｏ_1312"/>
      <sheetName val="DGchitiet_12"/>
      <sheetName val="Bill_No_3_-_Prov__Sum_(Ph2&amp;3)12"/>
      <sheetName val="TH_TN12"/>
      <sheetName val="TK_chi_tiet12"/>
      <sheetName val="đọc_số12"/>
      <sheetName val="HỆ_THỐNG_PHÒNG_CHÁY_CHỮA_CHÁY12"/>
      <sheetName val="HỆ_THỐNG_CẤP_THOÁT_NƯỚC12"/>
      <sheetName val="HỆ_THỐNG_ĐHKK12"/>
      <sheetName val="MÁY_PHÁT_ĐIỆN12"/>
      <sheetName val="HỆ_THỐNG_ĐIỆN12"/>
      <sheetName val="Thiết_bị_chính12"/>
      <sheetName val="gui_BKCT11"/>
      <sheetName val="AG_Pipe_Qty_Analysis12"/>
      <sheetName val="Tổng_GT12"/>
      <sheetName val="Chi_tiết_KL12"/>
      <sheetName val="khấu_trừ_phạt12"/>
      <sheetName val="GT__KHAU_TRU12"/>
      <sheetName val="HAO_HUT_VAT_TU_(2)12"/>
      <sheetName val="cao_độ12"/>
      <sheetName val="CP_HMC12"/>
      <sheetName val="2_1Warehouse_112"/>
      <sheetName val="THEP_TAM12"/>
      <sheetName val="THEP_HÌNH12"/>
      <sheetName val="THEP_HINH12"/>
      <sheetName val="XA_GO12"/>
      <sheetName val="BANG_TRA12"/>
      <sheetName val="CĂN_HỘ_T16-17_12"/>
      <sheetName val="TRỤC_ĐỨNG_THOÁT_BẨN_T15-1712"/>
      <sheetName val="TRỤC_ĐỨNG_TM_T15-1712"/>
      <sheetName val="CP_Du_phong12"/>
      <sheetName val="THCP_Lap_dat12"/>
      <sheetName val="THCP_xay_dung12"/>
      <sheetName val="Tong_hop_kinh_phi12"/>
      <sheetName val="CHI_PHI12"/>
      <sheetName val="1_Requisition(E)12"/>
      <sheetName val="Móng,_nền_12"/>
      <sheetName val="Main_Bldg-Rev0212"/>
      <sheetName val="D&amp;W_def_12"/>
      <sheetName val="Nhan_cong12"/>
      <sheetName val="Thiet_bi12"/>
      <sheetName val="Vat_tu12"/>
      <sheetName val="DM_ChiPhi12"/>
      <sheetName val="May_TC12"/>
      <sheetName val="TH_Kinh_phi12"/>
      <sheetName val="Ptvl_12"/>
      <sheetName val="DM_336cai_tao11"/>
      <sheetName val="phan_tic_chi_tiet12"/>
      <sheetName val="Tổng_hợp_KPHM10"/>
      <sheetName val="Cotthep_NPT11"/>
      <sheetName val="vl_nc_mtc11"/>
      <sheetName val="Heso_DZ11"/>
      <sheetName val="DG_BINH_THUAN11"/>
      <sheetName val="3__CNT11"/>
      <sheetName val="unit_price_list(M)11"/>
      <sheetName val="TONG_HOP12"/>
      <sheetName val="Gia_vat_lieu11"/>
      <sheetName val="Precios_unitarios_AXH11"/>
      <sheetName val="TH_VL,_NC,_DDHT_Thanhphuoc11"/>
      <sheetName val="So_lieu_chung11"/>
      <sheetName val="BẢNG_ÁP_GIÁ_(in)11"/>
      <sheetName val="NT_(KL)_IN11"/>
      <sheetName val="DOM_D211"/>
      <sheetName val="nhà_ăn11"/>
      <sheetName val="Công_nhật11"/>
      <sheetName val="btkt_cột11"/>
      <sheetName val="0__Input11"/>
      <sheetName val="1_2_Staff_Schedule11"/>
      <sheetName val="Bill_Prelim-CDT11"/>
      <sheetName val="Bill_BPTC-CDT11"/>
      <sheetName val="Chi_tiết_BPTC11"/>
      <sheetName val="Bill_BPTC-CDT_(PA_MCT_CDT)11"/>
      <sheetName val="Chi_tiết_BPTC_(PA_MCT_CDT)11"/>
      <sheetName val="TH_các_CC11"/>
      <sheetName val="KL_THEP__GIAM_DO_DUNG_COUPLER11"/>
      <sheetName val="01_KL_THÉP_NHẬP_VỀ11"/>
      <sheetName val="2__NT_VLDV11"/>
      <sheetName val="GHI_CHU11"/>
      <sheetName val="1_BB_LMHT11"/>
      <sheetName val="Bê_tông_bảo_vệ11"/>
      <sheetName val="01__Data11"/>
      <sheetName val="Neo,_nối_cốt_thép_dầm,_cột11"/>
      <sheetName val="Uốn_móc_cốt_thép11"/>
      <sheetName val="Tiêu_chuẩn_cốt_thép11"/>
      <sheetName val="1__Office11"/>
      <sheetName val="Doi_so11"/>
      <sheetName val="DANH_MỤC_HỒ_SƠ11"/>
      <sheetName val="GT_PHÁT_SINH_NGOÀI_HĐ11"/>
      <sheetName val="KL_PHÁT_SINH_11"/>
      <sheetName val="PS_NGOÀI_HĐ11"/>
      <sheetName val="GT_PHÁT_SINH_VƯỢT_HĐ11"/>
      <sheetName val="PS_TĂNG_GIẢM_TRONG_HĐ11"/>
      <sheetName val="DGCT_PHÁT_SINH11"/>
      <sheetName val="DGCT_TRẦN_NLV11"/>
      <sheetName val="DGKL_chi_tiết_NLV11"/>
      <sheetName val="DGKL_chi_tiết_NHN,NK11"/>
      <sheetName val="TG_KL11"/>
      <sheetName val="DGCT_SƠN_BẢ_TƯỜNG_NLV11"/>
      <sheetName val="DGKL_TRẦN_NHN11"/>
      <sheetName val="MTO_REV_2(ARMOR)11"/>
      <sheetName val="1_Civil_(Org)11"/>
      <sheetName val="KL_thep_lam_sat11"/>
      <sheetName val="Tien_Thuong11"/>
      <sheetName val="NC_XL_6T_cuoi_01_CTy11"/>
      <sheetName val="Data_-6T_dau11"/>
      <sheetName val="Cong_6T11"/>
      <sheetName val="DM-VNT_ko_sd11"/>
      <sheetName val="Bảng_đo_bóc_KL_OLK-0911"/>
      <sheetName val="6_3_CHI_TIET_OLK-0911"/>
      <sheetName val="B3A_-_TOWER_A11"/>
      <sheetName val="Annex_B11"/>
      <sheetName val="TLG_Type11"/>
      <sheetName val="1_San_11"/>
      <sheetName val="Tong_hop_vat_tu11"/>
      <sheetName val="Dot_411"/>
      <sheetName val="Chi_phi_van_chuyen11"/>
      <sheetName val="DT_hợp_đồng10"/>
      <sheetName val="Bảng_KL_đợt_110"/>
      <sheetName val="Dgia_vat_tu11"/>
      <sheetName val="Don_gia_III12"/>
      <sheetName val="D÷_liÖu11"/>
      <sheetName val="Thop_Ksat11"/>
      <sheetName val="Thu_hoi_11"/>
      <sheetName val="HM_chung11"/>
      <sheetName val="CP_xd-thiet_bi11"/>
      <sheetName val="TH-TN_LD_TB11"/>
      <sheetName val="CP_xaydung11"/>
      <sheetName val="Thao_ha_phu_kien11"/>
      <sheetName val="VL-NC-MTC_ket_cau11"/>
      <sheetName val="KHOI_LUONG_TONG11"/>
      <sheetName val="TK_22KV11"/>
      <sheetName val="DM_366-177711"/>
      <sheetName val="Thi_nhiem11"/>
      <sheetName val="Gia_goc_VT-TB11"/>
      <sheetName val="Gia_vc_den_chan_CT11"/>
      <sheetName val="culy_2211"/>
      <sheetName val="Luong_205011"/>
      <sheetName val="ca_may_QN11"/>
      <sheetName val="TNHC1246_11"/>
      <sheetName val="Ca_may_TT06_201011"/>
      <sheetName val="Don_gia_VLXD_dia_phuong11"/>
      <sheetName val="Bang_luong_SCL11"/>
      <sheetName val="Dinh_muc_TN142611"/>
      <sheetName val="HRG_BHN11"/>
      <sheetName val="CĂN_ĐH11"/>
      <sheetName val="Div26_-_Elect11"/>
      <sheetName val="Bù_giá_CM9"/>
      <sheetName val="Luong_BN9"/>
      <sheetName val="Luong_TB9"/>
      <sheetName val="Ca_may_TB9"/>
      <sheetName val="Ca_máy_BN9"/>
      <sheetName val="Vật_liệu9"/>
      <sheetName val="7_Khau_tru_11"/>
      <sheetName val="gia_vt,nc,may10"/>
      <sheetName val="2_CDPS11"/>
      <sheetName val="Q_A01_2-Sh11"/>
      <sheetName val="4_CĂN11"/>
      <sheetName val="Danh_mục10"/>
      <sheetName val="Financ__Overview10"/>
      <sheetName val="LX_-TT059"/>
      <sheetName val="NC_Moi_TT059"/>
      <sheetName val="Bia_lot9"/>
      <sheetName val="MB_DT_0210"/>
      <sheetName val="PV_Graph_Data10"/>
      <sheetName val="5_2_1_Đo_bóc_KL_OLK-0610"/>
      <sheetName val="Don_gia_NC11"/>
      <sheetName val="B-2__(DPP)11"/>
      <sheetName val="CAP_NUOC10"/>
      <sheetName val="cấp_nước_trục_nhà_vs10"/>
      <sheetName val="THOAT_NUOC10"/>
      <sheetName val="THOAT_MUA10"/>
      <sheetName val="Cáp_phòng10"/>
      <sheetName val="TMC_ĐIỆN_Phi10"/>
      <sheetName val="TMC_Tổng10"/>
      <sheetName val="TH_Đèn_Phòng_L110"/>
      <sheetName val="TH_Đèn_Hầm_L110"/>
      <sheetName val="TỦ_MODULE_T110"/>
      <sheetName val="Summary_Sheet10"/>
      <sheetName val="Finishing-Tower_A10"/>
      <sheetName val="Finishing-Tower_B10"/>
      <sheetName val="Finishing-Tower_C10"/>
      <sheetName val="Finishing-Tower_D10"/>
      <sheetName val="MEP-Tower_A10"/>
      <sheetName val="MEP-Tower_B10"/>
      <sheetName val="MEP-Tower_C10"/>
      <sheetName val="MEP-Tower_D10"/>
      <sheetName val="Cost_Report_Sum10"/>
      <sheetName val="Detail_Cost_Sum10"/>
      <sheetName val="RVO-VO_Sum10"/>
      <sheetName val="Potential_VOs_Sum10"/>
      <sheetName val="Cash_Flow_Sum10"/>
      <sheetName val="TINH_GIA_-_SAN_XUAT_Vertico10"/>
      <sheetName val="Huong_dan10"/>
      <sheetName val="13_BANG_CT10"/>
      <sheetName val="14_MMUS_GIUA_NHIP10"/>
      <sheetName val="4_HSPBngang10"/>
      <sheetName val="6_Tinh_tai10"/>
      <sheetName val="2_NSl10"/>
      <sheetName val="17_US_CHU_tho_a_b10"/>
      <sheetName val="15_MMUS_GOI10"/>
      <sheetName val="Bieu_gia_HD10"/>
      <sheetName val="DZ_22KV10"/>
      <sheetName val="BTK-Dai_Hoc_Kien_Giang10"/>
      <sheetName val="doanh_thu10"/>
      <sheetName val="Dutoan_KL10"/>
      <sheetName val="Kê_0,410"/>
      <sheetName val="TH_0,410"/>
      <sheetName val="Kê_2210"/>
      <sheetName val="TH_2210"/>
      <sheetName val="TBA_CAI_TAO10"/>
      <sheetName val="TBA_XDM10"/>
      <sheetName val="TONG_HOP_DU_TOAN10"/>
      <sheetName val="Thop_XAY_DUNG10"/>
      <sheetName val="CP_HANG_MUC_CHUNG10"/>
      <sheetName val="CHI_PHI_XD10"/>
      <sheetName val="CHI_PHI_THI_NGHIEM10"/>
      <sheetName val="VLDIEN_2210"/>
      <sheetName val="Dao_dat10"/>
      <sheetName val="TH_Denbu10"/>
      <sheetName val="Do_ve_DC10"/>
      <sheetName val="TH_Bommin10"/>
      <sheetName val="CHI_PHI_THI_NGHIEM-LD_thiet_b10"/>
      <sheetName val="Luong_TT0110"/>
      <sheetName val="Camay_QB10"/>
      <sheetName val="gia_ca_may_BXD10"/>
      <sheetName val="BANG_LUONG_KY_SU10"/>
      <sheetName val="Bang_luong_NHOM_I10"/>
      <sheetName val="Bangluong_NHOM_II_10"/>
      <sheetName val="09-GIA_nhien_lieu-ko_in10"/>
      <sheetName val="Tinh_V_cot_chiem_cho10"/>
      <sheetName val="ĐM_135410"/>
      <sheetName val="KHOAN_MAU10"/>
      <sheetName val="ĐO_ĐỊA_VẬT_LÝ10"/>
      <sheetName val="khoan_tiep_dia10"/>
      <sheetName val="Tính_giá_NC10"/>
      <sheetName val="Tiên_lượng10"/>
      <sheetName val="SL_cước10"/>
      <sheetName val="Dinh_muc10"/>
      <sheetName val="DT_san_XD-So_lieu_cu9"/>
      <sheetName val="GIÁ_DỰ_THẦU_30_CĂN10"/>
      <sheetName val="DG_Chi_tiet10"/>
      <sheetName val="_1710_HOINGHINLD10"/>
      <sheetName val="99_(2)10"/>
      <sheetName val="134_10"/>
      <sheetName val="DG_497010"/>
      <sheetName val="THONG_SO10"/>
      <sheetName val="Đơn_giá_chi_tiết_TN_3910"/>
      <sheetName val="KS_tuyen10"/>
      <sheetName val="Bang_chiet_tinh_TBA10"/>
      <sheetName val="4_2_1_Đo_bóc_KL_OLK-0610"/>
      <sheetName val="4_1_1_CHI_TIET_OLK-0610"/>
      <sheetName val="Electrical_Works10"/>
      <sheetName val="H_T__INCOMING_SYSTEM10"/>
      <sheetName val="EQUIP_LIST10"/>
      <sheetName val="So_sanh10"/>
      <sheetName val="HERD_MOVEMENTFARM112"/>
      <sheetName val="HERD_MOVEMENTFARM212"/>
      <sheetName val="CALVES_2-412"/>
      <sheetName val="Cavles_2-412"/>
      <sheetName val="CALVES_4-712"/>
      <sheetName val="HEIFER_7-12m12"/>
      <sheetName val="HEIFER_12+12"/>
      <sheetName val="FRESH_COW_2017-1812"/>
      <sheetName val="HP_COW_201812"/>
      <sheetName val="LP_COW_2017-1812"/>
      <sheetName val="DRY_COW12"/>
      <sheetName val="FIELD_CROPS12"/>
      <sheetName val="Gia_VT-TB10"/>
      <sheetName val="noi_suy_xa10"/>
      <sheetName val="noi_suy_xa_thu_hoi10"/>
      <sheetName val="BU_LONG10"/>
      <sheetName val="Thuyết_minh10"/>
      <sheetName val="Đơn_giá_máy10"/>
      <sheetName val="DT__NHA_XUONG10"/>
      <sheetName val="Tong_DT9"/>
      <sheetName val="phan_tich_don_gia9"/>
      <sheetName val="¥_10"/>
      <sheetName val="Chu_dau_tu5"/>
      <sheetName val="Cash_Flow10"/>
      <sheetName val="Bill_No_1_610"/>
      <sheetName val="Bill_No_1_1010"/>
      <sheetName val="Bill_No_3_310"/>
      <sheetName val="Bill_No_1_410"/>
      <sheetName val="Bill_No_1_710"/>
      <sheetName val="Summary_Bill_No__310"/>
      <sheetName val="Unit_price9"/>
      <sheetName val="Bán_đợt_1_trang9"/>
      <sheetName val="3__KC_-_PODIUM9"/>
      <sheetName val="Chiet_tinh_dz359"/>
      <sheetName val="Tien_Luong9"/>
      <sheetName val="Breakdown_(B)9"/>
      <sheetName val="U_P_Breakdown9"/>
      <sheetName val="DG_3"/>
      <sheetName val="Unit_price(Updateting)9"/>
      <sheetName val="Cost_List9"/>
      <sheetName val="Detail_Cost9"/>
      <sheetName val="IC_Price_New9"/>
      <sheetName val="Summary_Table9"/>
      <sheetName val="Sales_Person9"/>
      <sheetName val="Bidding_Entity9"/>
      <sheetName val="CTDZ6kv_(gd1)_9"/>
      <sheetName val="CTDZ_0_4+cto_(GD1)9"/>
      <sheetName val="CTTBA_(gd1)9"/>
      <sheetName val="03_Detailed9"/>
      <sheetName val="01_Bid_Price_summary9"/>
      <sheetName val="Home_Office_Manhours9"/>
      <sheetName val="Field_SPV_Barchart9"/>
      <sheetName val="don_gia_14269"/>
      <sheetName val="Luong_(TP_Việt_Trì)2"/>
      <sheetName val="Khai_toan4"/>
      <sheetName val="Phu_luc_01_1_EPC_P11-144"/>
      <sheetName val="TDT_P11-P144"/>
      <sheetName val="Chi_phi_khac_4"/>
      <sheetName val="Hang_muc_Chung4"/>
      <sheetName val="Bia_Phu_Luc4"/>
      <sheetName val="DATA_1_CHUNG4"/>
      <sheetName val="Muc_luc4"/>
      <sheetName val="Tra_cuu_9574"/>
      <sheetName val="CHITIET_VL-NCHT1_(2)9"/>
      <sheetName val="IMF_Code9"/>
      <sheetName val="Subsidiary_Calculation9"/>
      <sheetName val="5_2_1_Đo_bóc_KL_OLK-109"/>
      <sheetName val="FF-2_(1)9"/>
      <sheetName val="YTD_12'20039"/>
      <sheetName val="YTD_06'20039"/>
      <sheetName val="YTD_03'20039"/>
      <sheetName val="YTD_09'20039"/>
      <sheetName val="deferred_taxes9"/>
      <sheetName val="Eqpmnt_Plng9"/>
      <sheetName val="TRIAL_BALANCE9"/>
      <sheetName val="DPR_31st_march9"/>
      <sheetName val="current_month9"/>
      <sheetName val="Blng__Vs_Coll_9"/>
      <sheetName val="THÔNG_TIN5"/>
      <sheetName val="SGC_RATE4"/>
      <sheetName val="DM_DU_AN4"/>
      <sheetName val="DM_TP_4"/>
      <sheetName val="File_Chi_tiet4"/>
      <sheetName val="Cau_tao_gia_xay_to5"/>
      <sheetName val="Phu_Bai_Bridge9"/>
      <sheetName val="Cuoc_2"/>
      <sheetName val="gia_chao2"/>
      <sheetName val="Vat_lieu_BTN2"/>
      <sheetName val="NC_CU2"/>
      <sheetName val="Da_xay_dung2"/>
      <sheetName val="Tru_TT4"/>
      <sheetName val="Thg_044"/>
      <sheetName val="Thg_054"/>
      <sheetName val="Thg_064"/>
      <sheetName val="Thg_074"/>
      <sheetName val="Thg_084"/>
      <sheetName val="Thg_094"/>
      <sheetName val="Thg_104"/>
      <sheetName val="Thg_114"/>
      <sheetName val="Thg_124"/>
      <sheetName val="Dashboard_-_BQL_-_VHL4"/>
      <sheetName val="BẢNG_DIỄN_GIẢI_KL_(7)9"/>
      <sheetName val="THPDMoi__(2)5"/>
      <sheetName val="t-h_HA_THE5"/>
      <sheetName val="TH_XL5"/>
      <sheetName val="CHITIET_VL-NC5"/>
      <sheetName val="MTO_REV_02"/>
      <sheetName val="TH_khoi_luong4"/>
      <sheetName val="Chi_tiet_khoi_luong4"/>
      <sheetName val="TK_thep4"/>
      <sheetName val="CT_THOÁT_WC_VP4"/>
      <sheetName val="CT_CẤP_WC_VP4"/>
      <sheetName val="CT_THOÁT_MƯA_VP_TRỤC_LỚN4"/>
      <sheetName val="CT_THOÁT_MƯA_VP_TRỤC_NHỎ4"/>
      <sheetName val="Chênh_lệch_máy_thi_công3"/>
      <sheetName val="Chênh_lệch_nhân_công3"/>
      <sheetName val="Chênh_lệch_vật_liệu3"/>
      <sheetName val="DO_AM_DT2"/>
      <sheetName val="TCVN_1651-20081"/>
      <sheetName val="w't_table4"/>
      <sheetName val="Probbl_-_Production4"/>
      <sheetName val="Danh_mục_khối4"/>
      <sheetName val="Danh_mục_đơn_vị_-phòng_chức_nă4"/>
      <sheetName val="Currency_Rate4"/>
      <sheetName val="KEILA_TP_2020-074"/>
      <sheetName val="CHI_PHÍ_NHÔM4"/>
      <sheetName val="BILL_34Āᐁë4"/>
      <sheetName val="CFA_(ME)4"/>
      <sheetName val="MEP_Building4"/>
      <sheetName val="2__BBNT_KLHT4"/>
      <sheetName val="CHITIET_VL-NC-TT1p4"/>
      <sheetName val="NHOM_KINH3"/>
      <sheetName val="LUONG_SCL4"/>
      <sheetName val="Auto_Monthly_Inputs_2"/>
      <sheetName val="BOM-13_11-Other(PS1+PS2)4"/>
      <sheetName val="01__Nha_xuong2"/>
      <sheetName val="Nhập_liệu2"/>
      <sheetName val="Service_Cost_3"/>
      <sheetName val="Don_gia_Tay_Ninh3"/>
      <sheetName val="Don_gia_Dak_Lak3"/>
      <sheetName val="streeta_and_cacth_pit3"/>
      <sheetName val="Daf_13"/>
      <sheetName val="Luong_2622EVN2"/>
      <sheetName val="Dinh_Muc_Vat_Tu4"/>
      <sheetName val="mã_4"/>
      <sheetName val="Don_gia_XD3"/>
      <sheetName val="Gia_NC_theo_TT052"/>
      <sheetName val="Land_Dev't__Ph-12"/>
      <sheetName val="Hac_Lots2"/>
      <sheetName val="4-Lane_bridge2"/>
      <sheetName val="Res_Lots2"/>
      <sheetName val="Spine_Road2"/>
      <sheetName val="Chao_gia_T12_RE3"/>
      <sheetName val="DSV6_Summ2"/>
      <sheetName val="Sum_ELE__CAP_S1-4__2"/>
      <sheetName val="Boc_KL_DAT+CAT+BT2"/>
      <sheetName val="Boc_KL_thép2"/>
      <sheetName val="Bieu_do_nhan_luc2"/>
      <sheetName val="Elemental_Breakdown+20%2"/>
      <sheetName val="DGKL_TRỤC_NGOAI_NHA2"/>
      <sheetName val="PHẦN_KIẾN_TRÚC2"/>
      <sheetName val="0,SO_LIEU_DAU_VAO2"/>
      <sheetName val="So_sanh_gia2"/>
      <sheetName val="Bill_22"/>
      <sheetName val="Bill_32"/>
      <sheetName val="Bill_4a_-_1A2"/>
      <sheetName val="Bill_4a_(Fiber)_-_1A2"/>
      <sheetName val="Bill_4b2"/>
      <sheetName val="Bill_4c2"/>
      <sheetName val="Bill_52"/>
      <sheetName val="Bill_4a_-_1B2"/>
      <sheetName val="Bill_4a_(Fiber)_-_1B2"/>
      <sheetName val="5_2_1_Đo_bóc_KL_OLK-072"/>
      <sheetName val="Corner_Arch2"/>
      <sheetName val="End_Arch2"/>
      <sheetName val="Intermediate_Arch2"/>
      <sheetName val="reinforcement_6752"/>
      <sheetName val="ext_wall_fin_qty2"/>
      <sheetName val="SL_Plum_2"/>
      <sheetName val="Physical_Schedule_3D2"/>
      <sheetName val="Tabel_Berat3"/>
      <sheetName val="Data_Umum_Penawaran3"/>
      <sheetName val="Real_Cost3"/>
      <sheetName val="bill_qty3"/>
      <sheetName val="REKAP_ARSITEKTUR_3"/>
      <sheetName val="RAB_ADMINISTRASI_PUSAT_(1)3"/>
      <sheetName val="Hrg_Readymix2"/>
      <sheetName val="TONGKE3p_1"/>
      <sheetName val="Bill_rekap1"/>
      <sheetName val="Cash_Flow_bulanan1"/>
      <sheetName val="DG_VL_KS1"/>
      <sheetName val="DTXL(_270)1"/>
      <sheetName val="cable,_lighting,_switch1"/>
      <sheetName val="ĐỢT_11"/>
      <sheetName val="Dai_tu2"/>
      <sheetName val="Aging_Sept3"/>
      <sheetName val="0_Data2"/>
      <sheetName val="0_Data_new2"/>
      <sheetName val="Define_finishing2"/>
      <sheetName val="CươcVC_tinh1"/>
      <sheetName val="Bank_Rev2"/>
      <sheetName val="Merit_&amp;_Market_Grid3"/>
      <sheetName val="BP_DECLINE_IT2"/>
      <sheetName val="Input_List2"/>
      <sheetName val="Valid_data_revised2"/>
      <sheetName val="DETAIL_MIX_%_REPORT2"/>
      <sheetName val="Fill_this_out_first___2"/>
      <sheetName val="CONSOIDATE_42"/>
      <sheetName val="CONSOIDATE_22"/>
      <sheetName val="BC_chi_tiết_TT2"/>
      <sheetName val="Cước_CG2"/>
      <sheetName val="Fixed_asset_register2"/>
      <sheetName val="repeatative_rejection2"/>
      <sheetName val="General_Info2"/>
      <sheetName val="Full_PBD2"/>
      <sheetName val="Non-Statistical_Sampling2"/>
      <sheetName val="98FORECAST_(1)2"/>
      <sheetName val="Sch_18_Bank2"/>
      <sheetName val="Stock_details2"/>
      <sheetName val="Part_A_General2"/>
      <sheetName val="_2"/>
      <sheetName val="242_3_summaryOPC2"/>
      <sheetName val="1_1General2"/>
      <sheetName val="Gia_giao_VL_den_HT1"/>
      <sheetName val="KL_CHI_TIẾT_(2)1"/>
      <sheetName val="6__Scope_of_work_2"/>
      <sheetName val="4_6_Phân_tích_nhân_sự_2"/>
      <sheetName val="4_5_Mức_độ_tham_gia_dự_án2"/>
      <sheetName val="Khoi_luong_kenh_dan1"/>
      <sheetName val="Thep_Be_TN(tai_C10)1"/>
      <sheetName val="Don_vi1"/>
      <sheetName val="TH_khối_lượng_phải_làm1"/>
      <sheetName val="Giá_VL,_NC,_M1"/>
      <sheetName val="Lương_2135_nhóm_I1"/>
      <sheetName val="Luong_2050_hà_NAm1"/>
      <sheetName val="Lương2045_nhóm_I1"/>
      <sheetName val="May_3_huyện1"/>
      <sheetName val="May_yên_mô1"/>
      <sheetName val="Phân_tich_ĐG1"/>
      <sheetName val="PLV_mới1"/>
      <sheetName val="May_TT11(TB)1"/>
      <sheetName val="May_TT11_(HP)1"/>
      <sheetName val="May_TT11(NB)1"/>
      <sheetName val="May_TT11(NĐ)1"/>
      <sheetName val="Lương_theo_TT17(Thái_Bình)1"/>
      <sheetName val="Lương_theo_TT17_(HP)1"/>
      <sheetName val="Lương_theo_TT17_(Ninh_Bình)1"/>
      <sheetName val="Lương_theo_TT17_(Nam_Định)1"/>
      <sheetName val="he_so_dong_thoi1"/>
      <sheetName val="Input_-_Facilities2"/>
      <sheetName val="BP_CAPEX_MoD-100%_Area_4_USD2"/>
      <sheetName val="02__PHAN_TICH2"/>
      <sheetName val="03__NGAN_SACH2"/>
      <sheetName val="Dynamic_Ranges1"/>
      <sheetName val="THCP_thiet_bi1"/>
      <sheetName val="ADJ_20111"/>
      <sheetName val="NOVA_MEDIC1"/>
      <sheetName val="DGKL_MEDIC1"/>
      <sheetName val="THONG_SO_KICH_THUOC1"/>
      <sheetName val="CT_-THVLNC1"/>
      <sheetName val="Listes_Caractéristiques1"/>
      <sheetName val="Liste_Référentiel1"/>
      <sheetName val="Bill_4_1a___1"/>
      <sheetName val="XL4Poppy_(2)2"/>
      <sheetName val="Bldg_Brkdown1"/>
      <sheetName val="Thang_011"/>
      <sheetName val="Thống_kê1"/>
      <sheetName val="BAN_IN1"/>
      <sheetName val="Data_(2)1"/>
      <sheetName val="Book_1_Summary1"/>
      <sheetName val="SLTh_ke1"/>
      <sheetName val="DIEN_TICH1"/>
      <sheetName val="1_설계조건1"/>
      <sheetName val="Wood_Mckenzie1"/>
      <sheetName val="Đầu_ra_sản_phẩm1"/>
      <sheetName val="Tổng_quan_và_Input1"/>
      <sheetName val="Đầu_vào_sản_xuất1"/>
      <sheetName val="Tính_toán_doanh_thu1"/>
      <sheetName val="Phân_tích_độ_nhạy1"/>
      <sheetName val="Khấu_hao_TSCĐ1"/>
      <sheetName val="Nguồn_vốn1"/>
      <sheetName val="Giải_ngân_nguồn_vốn1"/>
      <sheetName val="Tính_toán_thuế1"/>
      <sheetName val="Tính_toán_chi_phí_SX1"/>
      <sheetName val="TH_ĐƠN_GIÁ1"/>
      <sheetName val="KL_T16_BÀN_GIAO_19_41"/>
      <sheetName val="5_Gia1"/>
      <sheetName val="Loại_cọc_P21"/>
      <sheetName val="Danh_sach_KV21"/>
      <sheetName val="Danh_sach_doan_KT1"/>
      <sheetName val="CP_NC-MTC_XD1"/>
      <sheetName val="bang_1_NCXD1"/>
      <sheetName val="bang_1_NCXD_(V_I)1"/>
      <sheetName val="List_of_Staff1"/>
      <sheetName val="__QUOTATION_xlsx1"/>
      <sheetName val="2_5_Ducts_(2)1"/>
      <sheetName val="S_N1"/>
      <sheetName val="H_Satuan1"/>
      <sheetName val="4_3_Scope_of_work_1"/>
      <sheetName val="OVER_VIEW1"/>
      <sheetName val="GIA_NC,_CM1"/>
      <sheetName val="GIA_VL1"/>
      <sheetName val="13_Luong1"/>
      <sheetName val="Luong_TT051"/>
      <sheetName val="Gia_HĐ1"/>
      <sheetName val="Ca_may1"/>
      <sheetName val="unit_weight1"/>
      <sheetName val="NHOM_KINH_1"/>
      <sheetName val="2__Tổng_hợp1"/>
      <sheetName val="List_Equip1"/>
      <sheetName val="Process_C_(1-166)1"/>
      <sheetName val="THÁNG_051"/>
      <sheetName val="CF_-Update_31Jul061"/>
      <sheetName val="Executive_Summary1"/>
      <sheetName val="MAHANG_BHLD1"/>
      <sheetName val="CHITIETHOADON_TT1"/>
      <sheetName val="mahang_chinh_sua_moi_nhat1"/>
      <sheetName val="Noise_insl1"/>
      <sheetName val="SCOPE_OF_WORK1"/>
      <sheetName val="DS_Cty1"/>
      <sheetName val="Eq__Mobilization1"/>
      <sheetName val="Link_HG1"/>
      <sheetName val="chi_tiet_TS_theo_so_lieu_ktoan1"/>
      <sheetName val="Piano_Montaggio_PO-02_bozza21"/>
      <sheetName val="List_Danh_mục_nghiệm_thu1"/>
      <sheetName val="May_Goc_(QD2436)1"/>
      <sheetName val="VC_theo_cuoc_tinh1"/>
      <sheetName val="BCVC__1"/>
      <sheetName val="ĐM4970_2016(Lap_dat_TBA)1"/>
      <sheetName val="Gia_Nhan_công1"/>
      <sheetName val="Đon_gia_228_sua_chua1"/>
      <sheetName val="ĐM01_2000(thinghiem_ĐZTTĐL)1"/>
      <sheetName val="ĐM1781_2007(T_N_đien_ĐZ&amp;TBA)1"/>
      <sheetName val="Cuoc_van_chuyen1"/>
      <sheetName val="02__THONG_TIN_CHUNG1"/>
      <sheetName val="07__DINH_MUC_HBC1"/>
      <sheetName val="3_공통공사대비1"/>
      <sheetName val="Rate_Analysis1"/>
      <sheetName val="입찰내역_발주처_양식1"/>
      <sheetName val="bar_nor1"/>
      <sheetName val="conc_nor1"/>
      <sheetName val="conc_frus1"/>
      <sheetName val="conc_trap1"/>
      <sheetName val="bar_frus1"/>
      <sheetName val="bar_trap1"/>
      <sheetName val="SLA_cost_distr_FEB_20201"/>
      <sheetName val="Legal_entities_details1"/>
      <sheetName val="Invoice_base_FEB_20201"/>
      <sheetName val="Le317_into_80501"/>
      <sheetName val="Basic_principles_to_the_distr_1"/>
      <sheetName val="Cost_elements1"/>
      <sheetName val="Ref_rate_change1"/>
      <sheetName val="Synergi_life_credit1"/>
      <sheetName val="Change_in_NH1"/>
      <sheetName val="NPS_to_O&amp;G1"/>
      <sheetName val="Adj_entries_1"/>
      <sheetName val="Annexure_11"/>
      <sheetName val="Annexure_21"/>
      <sheetName val="Updated_2018_COA1"/>
      <sheetName val="IC_Listing1"/>
      <sheetName val="2__Summary-cash1"/>
      <sheetName val="DG_THIET_BI1"/>
      <sheetName val="DG_vat_lieu1"/>
      <sheetName val="Loại_21"/>
      <sheetName val="Don_gia_III13"/>
      <sheetName val="Don_gia_CT1"/>
      <sheetName val="Tu_dien1"/>
      <sheetName val="T_kê1"/>
      <sheetName val="Chi_tiet_VL-NC-MTC1"/>
      <sheetName val="Kien_truc1"/>
      <sheetName val="Chiet_tinh_dz221"/>
      <sheetName val="Chuong_I1"/>
      <sheetName val="TK_SX1"/>
      <sheetName val="DLC_DIEN_AP1"/>
      <sheetName val="SL_dau_tien1"/>
      <sheetName val="Danhsach_121"/>
      <sheetName val="NC_HY1"/>
      <sheetName val="NC_HN1"/>
      <sheetName val="A1_81"/>
      <sheetName val="PLHD_doi_cot_ham_0101-041"/>
      <sheetName val="VL_NC_M1"/>
      <sheetName val="Don_gia_vung_III1"/>
      <sheetName val="DZ_351"/>
      <sheetName val="Tonghop_theo_Vendor1"/>
      <sheetName val="Du_thau_dau_noi1"/>
      <sheetName val="Du_Thau1"/>
      <sheetName val="Du_thau_PSBS1"/>
      <sheetName val="DG_theo_HD_PSBS1"/>
      <sheetName val="Du_thau_TC111"/>
      <sheetName val="Beam_reinfocement_schedule1"/>
      <sheetName val="Thong_so_dam1"/>
      <sheetName val="Wall_Block_C1"/>
      <sheetName val="General_Schedule1"/>
      <sheetName val="Factor_F_Data1"/>
      <sheetName val="Tra_Cứu1"/>
      <sheetName val="IV_1_Lkdt1"/>
      <sheetName val="III_2_dah1"/>
      <sheetName val="II_2_dn1"/>
      <sheetName val="IV_2_Lkdd1"/>
      <sheetName val="III_1_tai1"/>
      <sheetName val="DP_TRUOT_GIA1"/>
      <sheetName val="VL-NC-M_1"/>
      <sheetName val="Project_Info_1"/>
      <sheetName val="Cost_Summary1"/>
      <sheetName val="Cost_Summary_-_USD1"/>
      <sheetName val="Price_Summary_-_Offshore1"/>
      <sheetName val="Factory_&amp;_Import_Material1"/>
      <sheetName val="Labour_Hours_Upload1"/>
      <sheetName val="Technical_Info_1"/>
      <sheetName val="PM_Cost1"/>
      <sheetName val="SED_INPUT1"/>
      <sheetName val="Be_tong1"/>
      <sheetName val="TÍNH_TOÁN_KHỐI_LƯỢNG_P61"/>
      <sheetName val="INDEX_HẠ_TẦNG1"/>
      <sheetName val="CTG_HẠ_TẦNG1"/>
      <sheetName val="DGG_HẠ_TẦNG1"/>
      <sheetName val="DGG_LB_CỌC1"/>
      <sheetName val="DGG_MT_CỌC1"/>
      <sheetName val="INFO_CỌC1"/>
      <sheetName val="INDEX_CỌC1"/>
      <sheetName val="Bảng_dung_trọng1"/>
      <sheetName val="Summary_-_Budget1"/>
      <sheetName val="Gia_1"/>
      <sheetName val="DIV_INC2"/>
      <sheetName val="A1_-_Income_Statement2"/>
      <sheetName val="SCB_-_Annexure_A2"/>
      <sheetName val="PL6-Revenue_Bridge2"/>
      <sheetName val="OC5-Push_Diag2"/>
      <sheetName val="Franchise_Input2"/>
      <sheetName val="Project_ODC_NDEU2"/>
      <sheetName val="Inter_connect_Revenue2"/>
      <sheetName val="2020_RFS_Summary2"/>
      <sheetName val="Well_Construction_Summary2"/>
      <sheetName val="RFS_2020_-_Details_and_Notes2"/>
      <sheetName val="AN_20002"/>
      <sheetName val="Du_lieu_ban_dau1"/>
      <sheetName val="GZ_TP1"/>
      <sheetName val="GZ_VT1"/>
      <sheetName val="Bearing_Capacity1"/>
      <sheetName val="Thong_tin1"/>
      <sheetName val="BTDC_B3601"/>
      <sheetName val="Danh_muc_LIST1"/>
      <sheetName val="CF_(DR)_IN1"/>
      <sheetName val="PL_02_-_Vay1"/>
      <sheetName val="PL_03_-_Von1"/>
      <sheetName val="CP_yếu_tố1"/>
      <sheetName val="BS_4201"/>
      <sheetName val="PL_4201"/>
      <sheetName val="RT_4201"/>
      <sheetName val="BTDC_B360_1"/>
      <sheetName val="Table_of_contents1"/>
      <sheetName val="11__Loans1"/>
      <sheetName val="6_9_DM_CTP1"/>
      <sheetName val="ADJ_-_RATE1"/>
      <sheetName val="CDPS_SAU_KC1"/>
      <sheetName val="RC_Revenue1"/>
      <sheetName val="AOP_20201"/>
      <sheetName val="DATA_LE1"/>
      <sheetName val="DATA_LE_(LY)1"/>
      <sheetName val="DATA_RC1"/>
      <sheetName val="DATA_RC_(LY)1"/>
      <sheetName val="LE_Test1"/>
      <sheetName val="DATA_(RC_ORG)1"/>
      <sheetName val="DATA_(TESTING_1)1"/>
      <sheetName val="DATA_(TESTING_CHRSPR)1"/>
      <sheetName val="2018_VADIS1"/>
      <sheetName val="Income_Statement16"/>
      <sheetName val="DB_FEE1"/>
      <sheetName val="BHYT_Tự_Nguyện_-_Vinschool-Mau1"/>
      <sheetName val="dulieu_cot1"/>
      <sheetName val="Bank_Bal__Dec_221"/>
      <sheetName val="CAN_DOI_-_KET_QUA3"/>
      <sheetName val="Pivot_Financials2"/>
      <sheetName val="Review_20152"/>
      <sheetName val="People_2"/>
      <sheetName val="Production_volumes2"/>
      <sheetName val="Salary_increase_budget_assump_2"/>
      <sheetName val="Production_initiative2"/>
      <sheetName val="Prod__KPI_-_OEE%2"/>
      <sheetName val="B&amp;P_KPI2"/>
      <sheetName val="Customer_SC2"/>
      <sheetName val="Production_KPIs2"/>
      <sheetName val="Total_losses2"/>
      <sheetName val="Savings_overview2"/>
      <sheetName val="Prod_FTE_Dev_2"/>
      <sheetName val="Log_FTE_Dev_2"/>
      <sheetName val="Loss_tree2"/>
      <sheetName val="Inventory_development2"/>
      <sheetName val="Capex_Phasing2"/>
      <sheetName val="Std_to_Std_MC_only2"/>
      <sheetName val="Top_20_BOM2"/>
      <sheetName val="MC_Development_OLD2"/>
      <sheetName val="NMC_&amp;_Log_Ass_2"/>
      <sheetName val="_Material_Ass_2"/>
      <sheetName val="COGS_Dev_2"/>
      <sheetName val="MC_Dev_2"/>
      <sheetName val="NMC_Dev_2"/>
      <sheetName val="NMC_Development_OLD2"/>
      <sheetName val="Log_Dev_2"/>
      <sheetName val="Prod__capex_overview2"/>
      <sheetName val="Production_-_Risks_&amp;_Opport_2"/>
      <sheetName val="AOCM_Overview2"/>
      <sheetName val="AOCM_Cost_Group_Summary2"/>
      <sheetName val="Sievo_Saving2"/>
      <sheetName val="AOCM_Sub-group2"/>
      <sheetName val="Quality_RFT2"/>
      <sheetName val="Back-up_2"/>
      <sheetName val="Absorption_Phasing2"/>
      <sheetName val="One_off2"/>
      <sheetName val="Reporting_changes2"/>
      <sheetName val="Prod__KPI_-_OEE%_by_line2"/>
      <sheetName val="Key_dependencies2"/>
      <sheetName val="Orgex_and_restructuring2"/>
      <sheetName val="COGS_movement2"/>
      <sheetName val="Back-up_HR2"/>
      <sheetName val="2016_FTE_Variability2"/>
      <sheetName val="2_Sievo_saving_recon__vs_bridg2"/>
      <sheetName val="1__PPV_recon__T04_vs_bridges2"/>
      <sheetName val="INPUT_&amp;_Guidance2"/>
      <sheetName val="data_for_deck,_thinkcell2"/>
      <sheetName val="Flash_call_deck2"/>
      <sheetName val="Supply_chain_bridge2"/>
      <sheetName val="COS_bridge2"/>
      <sheetName val="3_Gross_&amp;_Net_efficiency_repor2"/>
      <sheetName val="PVM_report2"/>
      <sheetName val="Capex_comments2"/>
      <sheetName val="Log_bridge2"/>
      <sheetName val="One_pager2"/>
      <sheetName val="Option_1,Data(from_HFM)_2"/>
      <sheetName val="Option_2,_Data(_Manual_Input)2"/>
      <sheetName val="FX_&amp;_HIERARCHY2"/>
      <sheetName val="Bihar_Plant_FAR1"/>
      <sheetName val="Verification_Report1"/>
      <sheetName val="Sch2_-_BalSht_Summary1"/>
      <sheetName val="Sch1_-_P&amp;L_Summary1"/>
      <sheetName val="Cost_of_DM_Water1"/>
      <sheetName val="Other_assumptions2"/>
      <sheetName val="Vat_lieu_cat_song_rac1"/>
      <sheetName val="Field_Lists2"/>
      <sheetName val="CUSTOMER_GROUP_WISE1"/>
      <sheetName val="Q4_2009_History1"/>
      <sheetName val="_Final_Balance_Sheet1"/>
      <sheetName val="Interest_on_WC1"/>
      <sheetName val="Giai_trinh1"/>
      <sheetName val="BASE_GRAPHE1"/>
      <sheetName val="Assignment_Schedule1"/>
      <sheetName val="DTCT_-XL_41"/>
      <sheetName val="KL_CHI_TIET"/>
      <sheetName val="Phan_tich_don_gia_de_xuat_-_cau"/>
      <sheetName val="FINANCIAL_(FLR)"/>
      <sheetName val="CTG_(GIAM)1"/>
      <sheetName val="Beam__2_"/>
      <sheetName val="Du_thau_03xd"/>
      <sheetName val="TT_16-20191"/>
      <sheetName val="Đơn_trọng1"/>
      <sheetName val="KL_Chi_tiết_BV_dự_thầu1"/>
      <sheetName val="KL_chi_tiết_BV_thi_công1"/>
      <sheetName val="3_NGAN_SACH1"/>
      <sheetName val="2_PHAN_TICH1"/>
      <sheetName val="D_Trong1"/>
      <sheetName val="B_1_Engineering1"/>
      <sheetName val="Mobilisasi_&amp;_Demob1"/>
      <sheetName val="B_2_5_Proc_&amp;_Constr_Civil11"/>
      <sheetName val="B_2_3_Proc_&amp;_Constr_Electrical1"/>
      <sheetName val="B_2_4_Proc_&amp;_Constr_Instru1"/>
      <sheetName val="B_2_1_Proc_&amp;_Constr_Mech_1"/>
      <sheetName val="B_2_2_Proc_&amp;_Constr_Pipe_1"/>
      <sheetName val="Work_Permit1"/>
      <sheetName val="Agregat_Halus_&amp;_Kasar1"/>
      <sheetName val="Data_Tower1"/>
      <sheetName val="BANG_TONGHOP"/>
      <sheetName val="bang_tien_luong"/>
      <sheetName val="Thông_tin_chung"/>
      <sheetName val="1_INPUT"/>
      <sheetName val="Phan_tich_vat_tu"/>
      <sheetName val="Tong_Luong_Thep"/>
      <sheetName val="Đường_dây"/>
      <sheetName val="Vị_trí"/>
      <sheetName val="V_c_noi_bo"/>
      <sheetName val="Tổng_kê"/>
      <sheetName val="Main_Model"/>
      <sheetName val="Đơn_giá-NC"/>
      <sheetName val="Đơn_giá-VL-CM"/>
      <sheetName val="Dau_vào"/>
      <sheetName val="Summary_of_My_Chanh_Bridge"/>
      <sheetName val="My_Chanh_Bridge"/>
      <sheetName val="Summary_of_Phu_Bai_Bridge"/>
      <sheetName val="Summary_of_Nong_Bridge"/>
      <sheetName val="Nong_Bridge"/>
      <sheetName val="Summary_of_Phong_Le_Bridge"/>
      <sheetName val="Phong_Le_Bridge"/>
      <sheetName val="Summary_of_Ky_Lam_Bridge"/>
      <sheetName val="Ban_Qua_do"/>
      <sheetName val="Dự_kiến_SL-NT_2013"/>
      <sheetName val="SL_HM-T1_2014"/>
      <sheetName val="Nghỉ_lễ"/>
      <sheetName val="Check_C"/>
      <sheetName val="Kich_thuoc_mo_M1-nam_lay"/>
      <sheetName val="Gia_khoan_chi_tiet"/>
      <sheetName val="DA01_HD-List"/>
      <sheetName val="DM01_CDT"/>
      <sheetName val="DM02_NT"/>
      <sheetName val="NT01_HD-List"/>
      <sheetName val="1,TMĐT_"/>
      <sheetName val="DG_CANTHO"/>
      <sheetName val="BB 00"/>
      <sheetName val="DGTH (3 cau"/>
      <sheetName val="M+MC"/>
      <sheetName val="DGKL_L2_THÉP_MÓNG"/>
      <sheetName val="Bieu_chi_tiet_gia_du_thau"/>
      <sheetName val="Gia_vat_lieu_trong_gia_du_thau"/>
      <sheetName val="Bang_phan_tich_don_gia_du_thau"/>
      <sheetName val="NT VK ckds"/>
      <sheetName val="PYC"/>
      <sheetName val="Out"/>
      <sheetName val="NC3"/>
      <sheetName val="Bang gia tong hop"/>
      <sheetName val="1_1_Barrette pile"/>
      <sheetName val="Qty_foundation"/>
      <sheetName val="Qty_pile"/>
      <sheetName val="Steel_column"/>
      <sheetName val="Steel_Foundation"/>
      <sheetName val="steel_Gbeam"/>
      <sheetName val="Steel_ramp"/>
      <sheetName val="Steel_slab"/>
      <sheetName val="Steel_tank"/>
      <sheetName val="Steel_wall"/>
      <sheetName val="D.W"/>
      <sheetName val="Unit Mix"/>
      <sheetName val="Unt rate"/>
      <sheetName val="Equipment List Guideline"/>
      <sheetName val="Model List"/>
      <sheetName val="tcvn "/>
      <sheetName val="Combos"/>
      <sheetName val="qty"/>
      <sheetName val="KHOILUONGTHICONG"/>
      <sheetName val="Apt내역"/>
      <sheetName val="단중표"/>
      <sheetName val="DATA NX3"/>
      <sheetName val="2. A&amp;C Database"/>
      <sheetName val="CMT retrive"/>
      <sheetName val="HDnhap"/>
      <sheetName val="Drop.Down"/>
      <sheetName val="Gia tri vat tu"/>
      <sheetName val="NB"/>
      <sheetName val="NM"/>
      <sheetName val="PhÇnCK"/>
      <sheetName val="daywork-nop"/>
      <sheetName val="Bill Pre_B1"/>
      <sheetName val="Bill Pre_B2+3"/>
      <sheetName val="Ham(CT32-33)"/>
      <sheetName val="HThien (B1)"/>
      <sheetName val="HThien (B2)"/>
      <sheetName val="KC (B3)"/>
      <sheetName val="HThien (B3)"/>
      <sheetName val="BMW.B2"/>
      <sheetName val="CTG CGO"/>
      <sheetName val="Phat sinh 09"/>
      <sheetName val="CTG Xây tô"/>
      <sheetName val="DTHU-T8"/>
      <sheetName val="25.04.14 TL-Goc Ko in"/>
      <sheetName val="fromNga"/>
      <sheetName val="PL3a dot1"/>
      <sheetName val="97 사업추정(WEKI)"/>
      <sheetName val="Data NT"/>
      <sheetName val="UP1"/>
      <sheetName val="Lương_nhân_công"/>
      <sheetName val="DETAIL_PROGRESS_CLAIM"/>
      <sheetName val="SELISIH_HARGA"/>
      <sheetName val="B1_CN"/>
      <sheetName val="M_67"/>
      <sheetName val="Bang_khoi_luong"/>
      <sheetName val="EE_(3)"/>
      <sheetName val="Code_HT_CB_-OT"/>
      <sheetName val="Code_HT_CB_-_PO"/>
      <sheetName val="DOOR_A_(4-roof)"/>
      <sheetName val="Door_HT"/>
      <sheetName val="DOOR_B1_(4-roof)"/>
      <sheetName val="DOOR_B2_(4-roof)"/>
      <sheetName val="rate_code"/>
      <sheetName val="Xuất_DL_AP"/>
      <sheetName val="Xuất_DL_OT"/>
      <sheetName val="Xuat_DL_PO"/>
      <sheetName val="Ctiet_Cthe"/>
      <sheetName val="Data-SỔ_KHO"/>
      <sheetName val="SỔ_KHO"/>
      <sheetName val="Window_Door_schedule"/>
      <sheetName val="Ban_QD"/>
      <sheetName val="Xuly_Data"/>
      <sheetName val="Cst_Pkg-Eden"/>
      <sheetName val="4__Đo_bóc_KL"/>
      <sheetName val="List_NT"/>
      <sheetName val="SUMMARY_QUANTITIES"/>
      <sheetName val="Phân_khai"/>
      <sheetName val="Đắp_đất_K95"/>
      <sheetName val="DM_TN"/>
      <sheetName val="Danh_muc"/>
      <sheetName val="nhat_ky_"/>
      <sheetName val="T_Tinh"/>
      <sheetName val="Lç_khoan_LK1"/>
      <sheetName val="Costos_Alt2"/>
      <sheetName val="B-10_otros_activos_2003"/>
      <sheetName val="B-10_otros_activos_2004"/>
      <sheetName val="liste_ANDI"/>
      <sheetName val="Daily_Forwards"/>
      <sheetName val="CREDIT_STATS"/>
      <sheetName val="basic_inputs"/>
      <sheetName val="INSTRUCTION_Read_me"/>
      <sheetName val="DATOS_DE_CAMPO"/>
      <sheetName val="Basic_Data_Inputs"/>
      <sheetName val="Du_lieu_dau_vao"/>
      <sheetName val="DAO_DAP_CONG"/>
      <sheetName val="son_ke_duong"/>
      <sheetName val="BOQ-1"/>
      <sheetName val="thongtinchung"/>
      <sheetName val="khung ten TD"/>
      <sheetName val="DGSR"/>
      <sheetName val="bo tri ngày"/>
      <sheetName val="May Hue"/>
      <sheetName val="BILL 34Āᐁë??_x0001_??? HẦM"/>
      <sheetName val="DG vat tu"/>
      <sheetName val="BLUONG_DANCU"/>
      <sheetName val="BLUONG_CU"/>
      <sheetName val="BLUONG_MOI"/>
      <sheetName val="KWK"/>
      <sheetName val="pile cap"/>
      <sheetName val="FA-LISTING"/>
      <sheetName val="T&amp;P-Exist"/>
      <sheetName val="4B2 "/>
      <sheetName val="RT2-A"/>
      <sheetName val="FLOOR FINISH-B"/>
      <sheetName val="Rate ( RC )"/>
      <sheetName val="Fnl-Smry"/>
      <sheetName val="CERT"/>
      <sheetName val="Référentiel"/>
      <sheetName val="Smry Wk _P I_"/>
      <sheetName val="RFF"/>
      <sheetName val="RT2S-F"/>
      <sheetName val="M &amp; E"/>
      <sheetName val="MP"/>
      <sheetName val="CMQS"/>
      <sheetName val="dgia2"/>
      <sheetName val="Bang TH"/>
      <sheetName val="O3 VL-NC-MTC - ĐLPC"/>
      <sheetName val="Chi tiet gia DT"/>
      <sheetName val="Gia DT bo Sung"/>
      <sheetName val="PT gia DT"/>
      <sheetName val="PTgia DT BS"/>
      <sheetName val="Nha dieu hanh"/>
      <sheetName val="Lighting for Guestroom "/>
      <sheetName val="Kho số 6e"/>
      <sheetName val="Dinh nghia"/>
      <sheetName val="Nhân_cô"/>
      <sheetName val="BANG NGUYEN NHAN"/>
      <sheetName val="DTCPNB"/>
      <sheetName val="1-TH"/>
      <sheetName val="Guidelines"/>
      <sheetName val="LIGHTING &amp; GROUNDING"/>
      <sheetName val="Building Blocks"/>
      <sheetName val="CongNo"/>
      <sheetName val="待摊费用明细表"/>
      <sheetName val="Details_Sales_(local)1"/>
      <sheetName val="To tied 2001 opening RE"/>
      <sheetName val="EngagementsExportExcel"/>
      <sheetName val="Feuil2"/>
      <sheetName val="Feuil16"/>
      <sheetName val="Feuil1"/>
      <sheetName val="codes transitn"/>
      <sheetName val="CEREAS"/>
      <sheetName val="IMPACTS"/>
      <sheetName val="Phase"/>
      <sheetName val="retenue a la source"/>
      <sheetName val="GSG"/>
      <sheetName val="TOP8"/>
      <sheetName val="VariationsERP"/>
      <sheetName val="Macros"/>
      <sheetName val="AP codes"/>
      <sheetName val="TVA mention"/>
      <sheetName val="IMPACT base"/>
      <sheetName val="bill rate"/>
      <sheetName val="EngagementsExportExcel (2)"/>
      <sheetName val="Feuil17"/>
      <sheetName val="liste AGM"/>
      <sheetName val="8"/>
      <sheetName val="LS"/>
      <sheetName val="FA_list"/>
      <sheetName val="_Payroll_Empl_(Wkng)"/>
      <sheetName val="1__Questionnaire"/>
      <sheetName val="Anx_10"/>
      <sheetName val="DG_SUA_CHUA"/>
      <sheetName val="TAM_TINH"/>
      <sheetName val="Cost_center"/>
      <sheetName val="Enc_3A"/>
      <sheetName val="Fixed_Prof_Fees"/>
      <sheetName val="BS,_PL,_Sch_5_to_9"/>
      <sheetName val="301_RTI"/>
      <sheetName val="Excise_on_RM"/>
      <sheetName val="Insight_28-6-00"/>
      <sheetName val="DL_codes"/>
      <sheetName val="Simulator_Detail"/>
      <sheetName val="Trnf_to_Reimb_"/>
      <sheetName val="Power_&amp;_Fuel_(S)"/>
      <sheetName val="Book_details"/>
      <sheetName val="July_06-Mar_07"/>
      <sheetName val="Record_CR"/>
      <sheetName val="Full_2012"/>
      <sheetName val="Summary_Page_VDF"/>
      <sheetName val="Invested_capital_VDF"/>
      <sheetName val="DS"/>
      <sheetName val="ConversionNames"/>
      <sheetName val="Interdependent CAT"/>
      <sheetName val="Interdependent_CAT"/>
      <sheetName val="PL-F&amp;B"/>
      <sheetName val="Pcos"/>
      <sheetName val="Sales"/>
      <sheetName val="Total_Cost"/>
      <sheetName val="COMBBOYEOY"/>
      <sheetName val="COA"/>
      <sheetName val="GeneralInfo"/>
      <sheetName val="0220"/>
      <sheetName val="SVA"/>
      <sheetName val="Parem"/>
      <sheetName val="TH_DZ3521"/>
      <sheetName val="RAB_AR&amp;STR19"/>
      <sheetName val="chi_tiet_TBA19"/>
      <sheetName val="chi_tiet_C19"/>
      <sheetName val="DON_GIA_CAN_THO21"/>
      <sheetName val="Don_gia19"/>
      <sheetName val="Don_gia_chi_tiet19"/>
      <sheetName val="Customize_Your_Purchase_Order19"/>
      <sheetName val="DON_GIA_TRAM_(3)19"/>
      <sheetName val="CHITIET_VL-NC-TT_-1p19"/>
      <sheetName val="CHITIET_VL-NC-TT-3p18"/>
      <sheetName val="TONG_HOP_VL-NC_TT19"/>
      <sheetName val="KPVC-BD_19"/>
      <sheetName val="HĐ_ngoài18"/>
      <sheetName val="XT_Buoc_318"/>
      <sheetName val="dongia_(2)18"/>
      <sheetName val="S-curve_18"/>
      <sheetName val="Commercial_value18"/>
      <sheetName val="7606_DZ19"/>
      <sheetName val="Ky_Lam_Bridge18"/>
      <sheetName val="Provisional_Sums_Item18"/>
      <sheetName val="Gas_Pressure_Welding18"/>
      <sheetName val="General_Item&amp;General_Requirem18"/>
      <sheetName val="General_Items18"/>
      <sheetName val="Regenral_Requirements18"/>
      <sheetName val="TONG_HOP_VL-NC18"/>
      <sheetName val="So_doi_chieu_LC18"/>
      <sheetName val="project_management18"/>
      <sheetName val="Adix_A18"/>
      <sheetName val="MAIN_GATE_HOUSE18"/>
      <sheetName val="REINF_18"/>
      <sheetName val="Rates_200918"/>
      <sheetName val="Đầu_vào17"/>
      <sheetName val="MH_RATE18"/>
      <sheetName val="A1_CN17"/>
      <sheetName val="Data_Input18"/>
      <sheetName val="Du_toan18"/>
      <sheetName val="chiet_tinh18"/>
      <sheetName val="Ng_hàng_xà+bulong18"/>
      <sheetName val="Bang_KL18"/>
      <sheetName val="DM_606118"/>
      <sheetName val="Equip_17"/>
      <sheetName val="DG_thep_ma_kem18"/>
      <sheetName val="Lcau_-_Lxuc18"/>
      <sheetName val="Chi_tiet_XD_TBA17"/>
      <sheetName val="EIRR&gt;_217"/>
      <sheetName val="TONG_HOP_T5_199817"/>
      <sheetName val="CT_vat_lieu18"/>
      <sheetName val="Trạm_biến_áp17"/>
      <sheetName val="Đơn_Giá_17"/>
      <sheetName val="Chenh_lech_vat_tu17"/>
      <sheetName val="Diện_tích17"/>
      <sheetName val="1_Khái_toán17"/>
      <sheetName val="13-Cốt_thép_(10mm&lt;D≤18mm)_FO116"/>
      <sheetName val="6787CWFASE2CASE2_00_xls17"/>
      <sheetName val="CT-0_4KV17"/>
      <sheetName val="rate_material17"/>
      <sheetName val="4_PTDG17"/>
      <sheetName val="DG_DZ18"/>
      <sheetName val="DG_TBA18"/>
      <sheetName val="Chi_tiet_KL17"/>
      <sheetName val="Tổng_hợp_KL17"/>
      <sheetName val="KL_Chi_tiết_Xây_tô17"/>
      <sheetName val="07Base_Cost17"/>
      <sheetName val="Bill_1_Quy_dinh_chung17"/>
      <sheetName val="1_R18_BF17"/>
      <sheetName val="6_External_works-R1817"/>
      <sheetName val="Phan_khai_KLuong17"/>
      <sheetName val="04_-_XUONG_DET_B17"/>
      <sheetName val="Area_Cal17"/>
      <sheetName val="_0317"/>
      <sheetName val="chieu_day_san17"/>
      <sheetName val="Podium_Concrete_Works17"/>
      <sheetName val="KLCT-_TOWER17"/>
      <sheetName val="KLCT-_PODIUM17"/>
      <sheetName val="Xay_lapduongR317"/>
      <sheetName val="Gia_thanh_chuoi_su17"/>
      <sheetName val="Tiep_dia17"/>
      <sheetName val="Don_gia_vung_III-Can_Tho17"/>
      <sheetName val="Loại_Vật_tư17"/>
      <sheetName val="Measure_130617"/>
      <sheetName val="gia_cong_tac17"/>
      <sheetName val="Isolasi_Luar_Dalam17"/>
      <sheetName val="Isolasi_Luar17"/>
      <sheetName val="Analisa_Gabungan17"/>
      <sheetName val="GV1-D13_(Casement_door)17"/>
      <sheetName val="Project_Data17"/>
      <sheetName val="Elect_(3)17"/>
      <sheetName val="plan&amp;section_of_foundation17"/>
      <sheetName val="design_criteria17"/>
      <sheetName val="Bond_수수료_계산_포맷17"/>
      <sheetName val="ITB_COST17"/>
      <sheetName val="PAGE_117"/>
      <sheetName val="6PILE__(돌출)17"/>
      <sheetName val="HÐ_ngoài18"/>
      <sheetName val="DM_6717"/>
      <sheetName val="Đầu_tư17"/>
      <sheetName val="Chenh_lech_ca_may17"/>
      <sheetName val="TLg_CN&amp;Laixe17"/>
      <sheetName val="TLg_CN&amp;Laixe_(2)17"/>
      <sheetName val="TLg_Laitau17"/>
      <sheetName val="TLg_Laitau_(2)17"/>
      <sheetName val="ESTI_17"/>
      <sheetName val="KL_san_lap17"/>
      <sheetName val="Bill_01_-_CTN17"/>
      <sheetName val="Bill_2_2_Villa_2_beds17"/>
      <sheetName val="DETAIL_17"/>
      <sheetName val="dg_tphcm17"/>
      <sheetName val="T_KÊ_K_CẤU17"/>
      <sheetName val="A1,_May17"/>
      <sheetName val="Vat_lieu17"/>
      <sheetName val="Door_and_window11"/>
      <sheetName val="Harga_ME_17"/>
      <sheetName val="_Bill_5-Earthing_2_-_Add_Work17"/>
      <sheetName val="Bill_02_-_Xay_gach-Pou_17"/>
      <sheetName val="Bill_03-Chống_thấm-Pou17"/>
      <sheetName val="Bill_04-Kim_loại-Pou17"/>
      <sheetName val="Bill_05_-_Hoan_thien-Pou_17"/>
      <sheetName val="Bill_02_-_Xay_gach-Tower17"/>
      <sheetName val="Bill_03-Chống_thấm-Tower17"/>
      <sheetName val="Bill_04-Kim_loại-Tower17"/>
      <sheetName val="Bill_05_-_Hoan_thien-Tower17"/>
      <sheetName val="KL-_KHAC17"/>
      <sheetName val="BILL_3_-_KẾT_CẤU_HẦM17"/>
      <sheetName val="PTĐG_LTBT17"/>
      <sheetName val="CTG-PRECHEx1_417"/>
      <sheetName val="CTG-AB_(2)17"/>
      <sheetName val="CTG-AB_(3)17"/>
      <sheetName val="CTG-PLP-1_0817"/>
      <sheetName val="Pre_Đội_nhóm17"/>
      <sheetName val="Vat_tu_XD17"/>
      <sheetName val="CẤP_THOÁT_NƯỚC17"/>
      <sheetName val="Cước_VC_+_ĐM_CP_Tư_vấn17"/>
      <sheetName val="Hệ_số17"/>
      <sheetName val="THDT_goi_thau_TB17"/>
      <sheetName val="Tien_do_TV17"/>
      <sheetName val="Tower_-_Concrete_Works17"/>
      <sheetName val="Bill-04_ket_cau_thap-_UNI17"/>
      <sheetName val="TH_Vat_tu17"/>
      <sheetName val="Bang_trong_luong_rieng_thep17"/>
      <sheetName val="LV_data17"/>
      <sheetName val="Gia_vat_tu17"/>
      <sheetName val="TH_MTC17"/>
      <sheetName val="TH_N_Cong17"/>
      <sheetName val="Equipment_list_(PAC)17"/>
      <sheetName val="TINH_KHOI_LUONG17"/>
      <sheetName val="DATA_BASE17"/>
      <sheetName val="bridge_#_117"/>
      <sheetName val="Bang_3_Chi_tiet_phan_Dz17"/>
      <sheetName val="KHOI_LUONG17"/>
      <sheetName val="HVAC_BLOCK_B417"/>
      <sheetName val="subcon_sched17"/>
      <sheetName val="Chi_tiet17"/>
      <sheetName val="Buy_vs__Lease_Car17"/>
      <sheetName val="BẢNG_KHỐI_LƯỢNG_TỔNG_HỢP16"/>
      <sheetName val="CTKL_KTX_HT16"/>
      <sheetName val="CP_Khac_cuoc_VC16"/>
      <sheetName val="Budget_Code16"/>
      <sheetName val="2_Chiet_tinh16"/>
      <sheetName val="du_lieu_du_toan16"/>
      <sheetName val="PRE_(E)17"/>
      <sheetName val="Luong_NII16"/>
      <sheetName val="DINH_MUC_THI_NGHIEM16"/>
      <sheetName val="Luong_NI16"/>
      <sheetName val="NHÀ_NHẬP_LIỆU16"/>
      <sheetName val="MÓNG_SILO16"/>
      <sheetName val="BOQ_THAN16"/>
      <sheetName val="Tong_du_toan16"/>
      <sheetName val="Bill_2_-_ketcau16"/>
      <sheetName val="D_&amp;_W_sizes16"/>
      <sheetName val="DL_ĐẦU_VÀO16"/>
      <sheetName val="Chi_tiet_lan_can16"/>
      <sheetName val="Purchase_Order16"/>
      <sheetName val="Analisa_&amp;_Upah16"/>
      <sheetName val="Nhap_VT_oto14"/>
      <sheetName val="dm_36614"/>
      <sheetName val="DM_606014"/>
      <sheetName val="Du_lieu17"/>
      <sheetName val="Phan_tich16"/>
      <sheetName val="CT_Thang_Mo16"/>
      <sheetName val="CT__PL16"/>
      <sheetName val="dongia__2_16"/>
      <sheetName val="Thép_CKN16"/>
      <sheetName val="GOC-KO_IN16"/>
      <sheetName val="MAU_8A16"/>
      <sheetName val="MAU_8B16"/>
      <sheetName val="MAU_916"/>
      <sheetName val="MAU_1016"/>
      <sheetName val="cash_budget16"/>
      <sheetName val="sochitiettaikhoan_16"/>
      <sheetName val="Share_price_data16"/>
      <sheetName val="19_316"/>
      <sheetName val="20_316"/>
      <sheetName val="Chieu_4_316"/>
      <sheetName val="Cow_req16"/>
      <sheetName val="TỔNG_HỢP16"/>
      <sheetName val="14-LẦN_3-CHIỀU16"/>
      <sheetName val="14-LẦN_1-SÁNG16"/>
      <sheetName val="14-LẦN_2-TRƯA16"/>
      <sheetName val="1_3+1_4-TOTAL_-_Ko_IN16"/>
      <sheetName val="2_1-LẦN_3-CHIỀU16"/>
      <sheetName val="2_1-LẦN_1-SÁNG16"/>
      <sheetName val="2_1-LẦN_2-TRƯA16"/>
      <sheetName val="2_1-TOTAL-Ko_IN16"/>
      <sheetName val="1_3(TMR_4)16"/>
      <sheetName val="CHO_DE16"/>
      <sheetName val="1_1+1_2+2_2+2_3(TMR_3)16"/>
      <sheetName val="CK1+CK2_(VS_SAN_CHOI_23)16"/>
      <sheetName val="CK1+CK2_(2)16"/>
      <sheetName val="12-16_THÁNG16"/>
      <sheetName val="CAN_SỮA16"/>
      <sheetName val="54+55+56(SAU_CAI_SỮA-6)16"/>
      <sheetName val="BÊ_71-90_NGÀY16"/>
      <sheetName val="BÊ_12-16_tháng16"/>
      <sheetName val="BÊ_6-1216"/>
      <sheetName val="BÊ_1-316"/>
      <sheetName val="F01-BC_KHAU_PHAN_SANG_20_316"/>
      <sheetName val="F01-BC_KHAU_PHAN_CHIEU_19_316"/>
      <sheetName val="dinh_mưc_cty16"/>
      <sheetName val="Giá_thành16"/>
      <sheetName val="Thong_ke16"/>
      <sheetName val="Energy_for_milk_prod16"/>
      <sheetName val="DE_NGHI_XUAT_16"/>
      <sheetName val="phieu_xuat_mau16"/>
      <sheetName val="PHIEU_XUAT_CHIEU16"/>
      <sheetName val="11_rai_them_cỏ16"/>
      <sheetName val="PHU_LUC_02-_HDSD_CAC_BIEU_MAU16"/>
      <sheetName val="PhU_LUC_01-_MA_CAC_NHOM_BO16"/>
      <sheetName val="F03-BC_THUC_TRON_SANG_20_316"/>
      <sheetName val="F03-BC_THUC_TRON_CHIEU_19_316"/>
      <sheetName val="F02-BC_THEO_DOI_THUC_AN_DU16"/>
      <sheetName val="Tham_khao-_Bao_cao_xuat_thuc_16"/>
      <sheetName val="Dự_thầu14"/>
      <sheetName val="DK1_Don_gia16"/>
      <sheetName val="Dlieu_dau_vao16"/>
      <sheetName val="BANCO_(2)16"/>
      <sheetName val="MT_DPin_(2)16"/>
      <sheetName val="02__PTDG16"/>
      <sheetName val="Chiết_tính16"/>
      <sheetName val="Income_Statement18"/>
      <sheetName val="Shareholders'_Equity16"/>
      <sheetName val="VC_xd14"/>
      <sheetName val="Gia_VLTB14"/>
      <sheetName val="B_Luong14"/>
      <sheetName val="C_May14"/>
      <sheetName val="Don_gia_(khong_in)16"/>
      <sheetName val="1_MONG_1-216"/>
      <sheetName val="BẢNG_ÁP_GIÁ_(in)13"/>
      <sheetName val="NT_(KL)_IN13"/>
      <sheetName val="DOM_D213"/>
      <sheetName val="nhà_ăn13"/>
      <sheetName val="Công_nhật13"/>
      <sheetName val="btkt_cột13"/>
      <sheetName val="DG_142613"/>
      <sheetName val="wk_prgs14"/>
      <sheetName val="TH_TN14"/>
      <sheetName val="Bill_No_3_-_Prov__Sum_(Ph2&amp;3)14"/>
      <sheetName val="Du_tru_CP-Bieu_0114"/>
      <sheetName val="TB_NẶNG14"/>
      <sheetName val="Ma_don_vi14"/>
      <sheetName val="bang_cc14"/>
      <sheetName val="AG_Pipe_Qty_Analysis14"/>
      <sheetName val="TK_chi_tiet14"/>
      <sheetName val="Bill_2-Road_HR214"/>
      <sheetName val="Bill_3_-_Softscape_HR214"/>
      <sheetName val="Hao_phí14"/>
      <sheetName val="CP_HMC14"/>
      <sheetName val="gui_BKCT13"/>
      <sheetName val="đọc_số14"/>
      <sheetName val="TH_các_CC13"/>
      <sheetName val="Don_gia_chi_tiet_DIEN_213"/>
      <sheetName val="Dự_toán14"/>
      <sheetName val="Đơn_Giá_TH14"/>
      <sheetName val="Nhân_công14"/>
      <sheetName val="Phân_tích14"/>
      <sheetName val="C_P_Thiết_bị14"/>
      <sheetName val="T_H_Kinh_phí14"/>
      <sheetName val="Vật_tư14"/>
      <sheetName val="Trang_bìa14"/>
      <sheetName val="CĂN_HỘ_T16-17_14"/>
      <sheetName val="TRỤC_ĐỨNG_THOÁT_BẨN_T15-1714"/>
      <sheetName val="TRỤC_ĐỨNG_TM_T15-1714"/>
      <sheetName val="THEP_TAM14"/>
      <sheetName val="THEP_HÌNH14"/>
      <sheetName val="THEP_HINH14"/>
      <sheetName val="XA_GO14"/>
      <sheetName val="BANG_TRA14"/>
      <sheetName val="Ｎｏ_1314"/>
      <sheetName val="DGchitiet_14"/>
      <sheetName val="Structure_data14"/>
      <sheetName val="HỆ_THỐNG_PHÒNG_CHÁY_CHỮA_CHÁY14"/>
      <sheetName val="HỆ_THỐNG_CẤP_THOÁT_NƯỚC14"/>
      <sheetName val="HỆ_THỐNG_ĐHKK14"/>
      <sheetName val="MÁY_PHÁT_ĐIỆN14"/>
      <sheetName val="HỆ_THỐNG_ĐIỆN14"/>
      <sheetName val="Thiết_bị_chính14"/>
      <sheetName val="CP_Du_phong14"/>
      <sheetName val="THCP_Lap_dat14"/>
      <sheetName val="THCP_xay_dung14"/>
      <sheetName val="Tong_hop_kinh_phi14"/>
      <sheetName val="2_1Warehouse_114"/>
      <sheetName val="CHI_PHI14"/>
      <sheetName val="Main_Bldg-Rev0214"/>
      <sheetName val="D&amp;W_def_14"/>
      <sheetName val="Nhan_cong14"/>
      <sheetName val="Thiet_bi14"/>
      <sheetName val="Vat_tu14"/>
      <sheetName val="DM_ChiPhi14"/>
      <sheetName val="May_TC14"/>
      <sheetName val="TH_Kinh_phi14"/>
      <sheetName val="Ptvl_14"/>
      <sheetName val="Móng,_nền_14"/>
      <sheetName val="1_Requisition(E)14"/>
      <sheetName val="Theo_doi_Doanh_thu_201713"/>
      <sheetName val="TONG_HOP14"/>
      <sheetName val="phan_tic_chi_tiet14"/>
      <sheetName val="3__CNT13"/>
      <sheetName val="unit_price_list(M)13"/>
      <sheetName val="Data_Wall14"/>
      <sheetName val="Gia_vat_lieu13"/>
      <sheetName val="Chi_tiet_-tong_9_thang13"/>
      <sheetName val="Tổng_GT14"/>
      <sheetName val="Chi_tiết_KL14"/>
      <sheetName val="khấu_trừ_phạt14"/>
      <sheetName val="GT__KHAU_TRU14"/>
      <sheetName val="HAO_HUT_VAT_TU_(2)14"/>
      <sheetName val="cao_độ14"/>
      <sheetName val="Chi_tiet_cong_no14"/>
      <sheetName val="PHÁT_SINH_TẦNG_1_14"/>
      <sheetName val="PHÁT_SINH_TẦNG_214"/>
      <sheetName val="Hầm_chuyển_psinh14"/>
      <sheetName val="Ống_thẳng14"/>
      <sheetName val="Côn_thu14"/>
      <sheetName val="Vuông_tròn14"/>
      <sheetName val="Chân_rẽ14"/>
      <sheetName val="Chạc_ba14"/>
      <sheetName val="0__Input13"/>
      <sheetName val="KL_THEP__GIAM_DO_DUNG_COUPLER13"/>
      <sheetName val="01_KL_THÉP_NHẬP_VỀ13"/>
      <sheetName val="2__NT_VLDV13"/>
      <sheetName val="GHI_CHU13"/>
      <sheetName val="1_BB_LMHT13"/>
      <sheetName val="1_2_Staff_Schedule13"/>
      <sheetName val="Precios_unitarios_AXH13"/>
      <sheetName val="Bill_Prelim-CDT13"/>
      <sheetName val="Bill_BPTC-CDT13"/>
      <sheetName val="Chi_tiết_BPTC13"/>
      <sheetName val="Bill_BPTC-CDT_(PA_MCT_CDT)13"/>
      <sheetName val="Chi_tiết_BPTC_(PA_MCT_CDT)13"/>
      <sheetName val="Bê_tông_bảo_vệ13"/>
      <sheetName val="01__Data13"/>
      <sheetName val="Neo,_nối_cốt_thép_dầm,_cột13"/>
      <sheetName val="Uốn_móc_cốt_thép13"/>
      <sheetName val="Tiêu_chuẩn_cốt_thép13"/>
      <sheetName val="So_lieu_chung13"/>
      <sheetName val="TH_VL,_NC,_DDHT_Thanhphuoc13"/>
      <sheetName val="1__Office13"/>
      <sheetName val="KHOI_LUONG15-413"/>
      <sheetName val="Doi_so13"/>
      <sheetName val="DANH_MỤC_HỒ_SƠ13"/>
      <sheetName val="GT_PHÁT_SINH_NGOÀI_HĐ13"/>
      <sheetName val="KL_PHÁT_SINH_13"/>
      <sheetName val="PS_NGOÀI_HĐ13"/>
      <sheetName val="GT_PHÁT_SINH_VƯỢT_HĐ13"/>
      <sheetName val="PS_TĂNG_GIẢM_TRONG_HĐ13"/>
      <sheetName val="DGCT_PHÁT_SINH13"/>
      <sheetName val="DGCT_TRẦN_NLV13"/>
      <sheetName val="DGKL_chi_tiết_NLV13"/>
      <sheetName val="DGKL_chi_tiết_NHN,NK13"/>
      <sheetName val="TG_KL13"/>
      <sheetName val="DGCT_SƠN_BẢ_TƯỜNG_NLV13"/>
      <sheetName val="DGKL_TRẦN_NHN13"/>
      <sheetName val="MTO_REV_2(ARMOR)13"/>
      <sheetName val="KL_thep_lam_sat13"/>
      <sheetName val="DM-VNT_ko_sd13"/>
      <sheetName val="B3A_-_TOWER_A13"/>
      <sheetName val="Annex_B13"/>
      <sheetName val="Cotthep_NPT13"/>
      <sheetName val="vl_nc_mtc13"/>
      <sheetName val="1_Civil_(Org)13"/>
      <sheetName val="Tien_Thuong13"/>
      <sheetName val="NC_XL_6T_cuoi_01_CTy13"/>
      <sheetName val="Data_-6T_dau13"/>
      <sheetName val="Cong_6T13"/>
      <sheetName val="Bảng_đo_bóc_KL_OLK-0913"/>
      <sheetName val="6_3_CHI_TIET_OLK-0913"/>
      <sheetName val="Dot_413"/>
      <sheetName val="Chi_phi_van_chuyen13"/>
      <sheetName val="Tong_hop_vat_tu13"/>
      <sheetName val="1_San_13"/>
      <sheetName val="DT_hợp_đồng12"/>
      <sheetName val="Bảng_KL_đợt_112"/>
      <sheetName val="Dgia_vat_tu13"/>
      <sheetName val="Don_gia_III16"/>
      <sheetName val="D÷_liÖu13"/>
      <sheetName val="TLG_Type13"/>
      <sheetName val="Thop_Ksat13"/>
      <sheetName val="Thu_hoi_13"/>
      <sheetName val="HM_chung13"/>
      <sheetName val="CP_xd-thiet_bi13"/>
      <sheetName val="TH-TN_LD_TB13"/>
      <sheetName val="CP_xaydung13"/>
      <sheetName val="Thao_ha_phu_kien13"/>
      <sheetName val="VL-NC-MTC_ket_cau13"/>
      <sheetName val="KHOI_LUONG_TONG13"/>
      <sheetName val="TK_22KV13"/>
      <sheetName val="DM_366-177713"/>
      <sheetName val="Thi_nhiem13"/>
      <sheetName val="Gia_goc_VT-TB13"/>
      <sheetName val="Gia_vc_den_chan_CT13"/>
      <sheetName val="culy_2213"/>
      <sheetName val="Luong_205013"/>
      <sheetName val="ca_may_QN13"/>
      <sheetName val="TNHC1246_13"/>
      <sheetName val="Ca_may_TT06_201013"/>
      <sheetName val="Don_gia_VLXD_dia_phuong13"/>
      <sheetName val="Bang_luong_SCL13"/>
      <sheetName val="Dinh_muc_TN142613"/>
      <sheetName val="HRG_BHN13"/>
      <sheetName val="CĂN_ĐH13"/>
      <sheetName val="Div26_-_Elect13"/>
      <sheetName val="Tổng_hợp_KPHM12"/>
      <sheetName val="DM_336cai_tao13"/>
      <sheetName val="4_CĂN13"/>
      <sheetName val="PV_Graph_Data12"/>
      <sheetName val="Danh_mục12"/>
      <sheetName val="Q_A01_2-Sh13"/>
      <sheetName val="Dutoan_KL12"/>
      <sheetName val="doanh_thu12"/>
      <sheetName val="BTK-Dai_Hoc_Kien_Giang12"/>
      <sheetName val="GIÁ_DỰ_THẦU_30_CĂN12"/>
      <sheetName val="2_CDPS13"/>
      <sheetName val="DG_Chi_tiet12"/>
      <sheetName val="Kê_0,412"/>
      <sheetName val="TH_0,412"/>
      <sheetName val="Kê_2212"/>
      <sheetName val="TH_2212"/>
      <sheetName val="TBA_CAI_TAO12"/>
      <sheetName val="TBA_XDM12"/>
      <sheetName val="TONG_HOP_DU_TOAN12"/>
      <sheetName val="Thop_XAY_DUNG12"/>
      <sheetName val="CP_HANG_MUC_CHUNG12"/>
      <sheetName val="CHI_PHI_XD12"/>
      <sheetName val="CHI_PHI_THI_NGHIEM12"/>
      <sheetName val="VLDIEN_2212"/>
      <sheetName val="Dao_dat12"/>
      <sheetName val="TH_Denbu12"/>
      <sheetName val="Do_ve_DC12"/>
      <sheetName val="TH_Bommin12"/>
      <sheetName val="CHI_PHI_THI_NGHIEM-LD_thiet_b12"/>
      <sheetName val="Luong_TT0112"/>
      <sheetName val="Camay_QB12"/>
      <sheetName val="gia_ca_may_BXD12"/>
      <sheetName val="BANG_LUONG_KY_SU12"/>
      <sheetName val="Bang_luong_NHOM_I12"/>
      <sheetName val="Bangluong_NHOM_II_12"/>
      <sheetName val="09-GIA_nhien_lieu-ko_in12"/>
      <sheetName val="Tinh_V_cot_chiem_cho12"/>
      <sheetName val="ĐM_135412"/>
      <sheetName val="KHOAN_MAU12"/>
      <sheetName val="ĐO_ĐỊA_VẬT_LÝ12"/>
      <sheetName val="khoan_tiep_dia12"/>
      <sheetName val="DZ_22KV12"/>
      <sheetName val="_1710_HOINGHINLD12"/>
      <sheetName val="99_(2)12"/>
      <sheetName val="134_12"/>
      <sheetName val="DG_497012"/>
      <sheetName val="Heso_DZ13"/>
      <sheetName val="DG_BINH_THUAN13"/>
      <sheetName val="TINH_GIA_-_SAN_XUAT_Vertico12"/>
      <sheetName val="Financ__Overview12"/>
      <sheetName val="7_Khau_tru_13"/>
      <sheetName val="Don_gia_NC13"/>
      <sheetName val="Summary_Sheet12"/>
      <sheetName val="Finishing-Tower_A12"/>
      <sheetName val="Finishing-Tower_B12"/>
      <sheetName val="Finishing-Tower_C12"/>
      <sheetName val="Finishing-Tower_D12"/>
      <sheetName val="MEP-Tower_A12"/>
      <sheetName val="MEP-Tower_B12"/>
      <sheetName val="MEP-Tower_C12"/>
      <sheetName val="MEP-Tower_D12"/>
      <sheetName val="Cost_Report_Sum12"/>
      <sheetName val="Detail_Cost_Sum12"/>
      <sheetName val="RVO-VO_Sum12"/>
      <sheetName val="Potential_VOs_Sum12"/>
      <sheetName val="Cash_Flow_Sum12"/>
      <sheetName val="CAP_NUOC12"/>
      <sheetName val="cấp_nước_trục_nhà_vs12"/>
      <sheetName val="THOAT_NUOC12"/>
      <sheetName val="THOAT_MUA12"/>
      <sheetName val="Cáp_phòng12"/>
      <sheetName val="TMC_ĐIỆN_Phi12"/>
      <sheetName val="TMC_Tổng12"/>
      <sheetName val="TH_Đèn_Phòng_L112"/>
      <sheetName val="TH_Đèn_Hầm_L112"/>
      <sheetName val="TỦ_MODULE_T112"/>
      <sheetName val="B-2__(DPP)13"/>
      <sheetName val="13_BANG_CT12"/>
      <sheetName val="14_MMUS_GIUA_NHIP12"/>
      <sheetName val="4_HSPBngang12"/>
      <sheetName val="6_Tinh_tai12"/>
      <sheetName val="2_NSl12"/>
      <sheetName val="17_US_CHU_tho_a_b12"/>
      <sheetName val="15_MMUS_GOI12"/>
      <sheetName val="gia_vt,nc,may12"/>
      <sheetName val="Bieu_gia_HD12"/>
      <sheetName val="Huong_dan12"/>
      <sheetName val="5_2_1_Đo_bóc_KL_OLK-0612"/>
      <sheetName val="Dinh_muc12"/>
      <sheetName val="KS_tuyen12"/>
      <sheetName val="Bang_chiet_tinh_TBA12"/>
      <sheetName val="MB_DT_0212"/>
      <sheetName val="4_2_1_Đo_bóc_KL_OLK-0612"/>
      <sheetName val="4_1_1_CHI_TIET_OLK-0612"/>
      <sheetName val="THONG_SO12"/>
      <sheetName val="Đơn_giá_chi_tiết_TN_3912"/>
      <sheetName val="Bù_giá_CM11"/>
      <sheetName val="HERD_MOVEMENTFARM114"/>
      <sheetName val="HERD_MOVEMENTFARM214"/>
      <sheetName val="CALVES_2-414"/>
      <sheetName val="Cavles_2-414"/>
      <sheetName val="CALVES_4-714"/>
      <sheetName val="HEIFER_7-12m14"/>
      <sheetName val="HEIFER_12+14"/>
      <sheetName val="FRESH_COW_2017-1814"/>
      <sheetName val="HP_COW_201814"/>
      <sheetName val="LP_COW_2017-1814"/>
      <sheetName val="DRY_COW14"/>
      <sheetName val="FIELD_CROPS14"/>
      <sheetName val="EQUIP_LIST12"/>
      <sheetName val="So_sanh12"/>
      <sheetName val="DT__NHA_XUONG12"/>
      <sheetName val="Electrical_Works12"/>
      <sheetName val="H_T__INCOMING_SYSTEM12"/>
      <sheetName val="Cash_Flow12"/>
      <sheetName val="Gia_VT-TB12"/>
      <sheetName val="noi_suy_xa12"/>
      <sheetName val="noi_suy_xa_thu_hoi12"/>
      <sheetName val="Tính_giá_NC12"/>
      <sheetName val="Tiên_lượng12"/>
      <sheetName val="SL_cước12"/>
      <sheetName val="BU_LONG12"/>
      <sheetName val="Thuyết_minh12"/>
      <sheetName val="Đơn_giá_máy12"/>
      <sheetName val="¥_12"/>
      <sheetName val="CHITIET_VL-NCHT1_(2)11"/>
      <sheetName val="Tong_DT11"/>
      <sheetName val="phan_tich_don_gia11"/>
      <sheetName val="Bill_No_1_612"/>
      <sheetName val="Bill_No_1_1012"/>
      <sheetName val="Bill_No_3_312"/>
      <sheetName val="Bill_No_1_412"/>
      <sheetName val="Bill_No_1_712"/>
      <sheetName val="Summary_Bill_No__312"/>
      <sheetName val="Khai_toan6"/>
      <sheetName val="Phu_luc_01_1_EPC_P11-146"/>
      <sheetName val="TDT_P11-P146"/>
      <sheetName val="Chi_phi_khac_6"/>
      <sheetName val="Hang_muc_Chung6"/>
      <sheetName val="Bia_Phu_Luc6"/>
      <sheetName val="DATA_1_CHUNG6"/>
      <sheetName val="Muc_luc6"/>
      <sheetName val="Tra_cuu_9576"/>
      <sheetName val="Unit_price11"/>
      <sheetName val="3__KC_-_PODIUM11"/>
      <sheetName val="Breakdown_(B)11"/>
      <sheetName val="U_P_Breakdown11"/>
      <sheetName val="Bán_đợt_1_trang11"/>
      <sheetName val="CTDZ6kv_(gd1)_11"/>
      <sheetName val="CTDZ_0_4+cto_(GD1)11"/>
      <sheetName val="CTTBA_(gd1)11"/>
      <sheetName val="03_Detailed11"/>
      <sheetName val="01_Bid_Price_summary11"/>
      <sheetName val="Home_Office_Manhours11"/>
      <sheetName val="Field_SPV_Barchart11"/>
      <sheetName val="Luong_BN11"/>
      <sheetName val="Luong_TB11"/>
      <sheetName val="Ca_may_TB11"/>
      <sheetName val="Ca_máy_BN11"/>
      <sheetName val="Vật_liệu11"/>
      <sheetName val="LX_-TT0511"/>
      <sheetName val="NC_Moi_TT0511"/>
      <sheetName val="Tien_Luong11"/>
      <sheetName val="Cost_List11"/>
      <sheetName val="Detail_Cost11"/>
      <sheetName val="IC_Price_New11"/>
      <sheetName val="Summary_Table11"/>
      <sheetName val="Sales_Person11"/>
      <sheetName val="Bidding_Entity11"/>
      <sheetName val="Unit_price(Updateting)11"/>
      <sheetName val="Chiet_tinh_dz3511"/>
      <sheetName val="IMF_Code11"/>
      <sheetName val="Subsidiary_Calculation11"/>
      <sheetName val="Cau_tao_gia_xay_to7"/>
      <sheetName val="SGC_RATE6"/>
      <sheetName val="Tru_TT6"/>
      <sheetName val="Thg_046"/>
      <sheetName val="Thg_056"/>
      <sheetName val="Thg_066"/>
      <sheetName val="Thg_076"/>
      <sheetName val="Thg_086"/>
      <sheetName val="Thg_096"/>
      <sheetName val="Thg_106"/>
      <sheetName val="Thg_116"/>
      <sheetName val="Thg_126"/>
      <sheetName val="5_2_1_Đo_bóc_KL_OLK-1011"/>
      <sheetName val="Bia_lot11"/>
      <sheetName val="DT_san_XD-So_lieu_cu11"/>
      <sheetName val="THPDMoi__(2)7"/>
      <sheetName val="t-h_HA_THE7"/>
      <sheetName val="TH_XL7"/>
      <sheetName val="CHITIET_VL-NC7"/>
      <sheetName val="don_gia_142611"/>
      <sheetName val="Phu_Bai_Bridge11"/>
      <sheetName val="Chu_dau_tu7"/>
      <sheetName val="THÔNG_TIN7"/>
      <sheetName val="w't_table6"/>
      <sheetName val="FF-2_(1)11"/>
      <sheetName val="YTD_12'200311"/>
      <sheetName val="YTD_06'200311"/>
      <sheetName val="YTD_03'200311"/>
      <sheetName val="YTD_09'200311"/>
      <sheetName val="deferred_taxes11"/>
      <sheetName val="Eqpmnt_Plng11"/>
      <sheetName val="TRIAL_BALANCE11"/>
      <sheetName val="DPR_31st_march11"/>
      <sheetName val="current_month11"/>
      <sheetName val="Blng__Vs_Coll_11"/>
      <sheetName val="DM_DU_AN6"/>
      <sheetName val="DM_TP_6"/>
      <sheetName val="File_Chi_tiet6"/>
      <sheetName val="Danh_mục_khối6"/>
      <sheetName val="Danh_mục_đơn_vị_-phòng_chức_nă6"/>
      <sheetName val="BẢNG_DIỄN_GIẢI_KL_(7)11"/>
      <sheetName val="Probbl_-_Production6"/>
      <sheetName val="CHI_PHÍ_NHÔM6"/>
      <sheetName val="BILL_34Āᐁë6"/>
      <sheetName val="Currency_Rate6"/>
      <sheetName val="Dashboard_-_BQL_-_VHL6"/>
      <sheetName val="KEILA_TP_2020-076"/>
      <sheetName val="CFA_(ME)6"/>
      <sheetName val="MEP_Building6"/>
      <sheetName val="BOM-13_11-Other(PS1+PS2)6"/>
      <sheetName val="2__BBNT_KLHT6"/>
      <sheetName val="Dinh_Muc_Vat_Tu6"/>
      <sheetName val="mã_6"/>
      <sheetName val="CHITIET_VL-NC-TT1p6"/>
      <sheetName val="NHOM_KINH5"/>
      <sheetName val="TH_khoi_luong6"/>
      <sheetName val="Chi_tiet_khoi_luong6"/>
      <sheetName val="TK_thep6"/>
      <sheetName val="CT_THOÁT_WC_VP6"/>
      <sheetName val="CT_CẤP_WC_VP6"/>
      <sheetName val="CT_THOÁT_MƯA_VP_TRỤC_LỚN6"/>
      <sheetName val="CT_THOÁT_MƯA_VP_TRỤC_NHỎ6"/>
      <sheetName val="LUONG_SCL6"/>
      <sheetName val="Chênh_lệch_máy_thi_công5"/>
      <sheetName val="Chênh_lệch_nhân_công5"/>
      <sheetName val="Chênh_lệch_vật_liệu5"/>
      <sheetName val="Nhập_liệu4"/>
      <sheetName val="Luong_(TP_Việt_Trì)4"/>
      <sheetName val="DG_5"/>
      <sheetName val="Chao_gia_T12_RE5"/>
      <sheetName val="DSV6_Summ4"/>
      <sheetName val="Boc_KL_DAT+CAT+BT4"/>
      <sheetName val="Boc_KL_thép4"/>
      <sheetName val="Bieu_do_nhan_luc4"/>
      <sheetName val="Don_gia_XD5"/>
      <sheetName val="Aging_Sept5"/>
      <sheetName val="0_Data4"/>
      <sheetName val="0_Data_new4"/>
      <sheetName val="Auto_Monthly_Inputs_4"/>
      <sheetName val="Service_Cost_5"/>
      <sheetName val="Don_gia_Tay_Ninh5"/>
      <sheetName val="Don_gia_Dak_Lak5"/>
      <sheetName val="streeta_and_cacth_pit5"/>
      <sheetName val="Daf_15"/>
      <sheetName val="Gia_NC_theo_TT054"/>
      <sheetName val="Khoi_luong_kenh_dan3"/>
      <sheetName val="Thep_Be_TN(tai_C10)3"/>
      <sheetName val="Sum_ELE__CAP_S1-4__4"/>
      <sheetName val="CONSOIDATE_44"/>
      <sheetName val="CONSOIDATE_24"/>
      <sheetName val="PHẦN_KIẾN_TRÚC4"/>
      <sheetName val="Land_Dev't__Ph-14"/>
      <sheetName val="Hac_Lots4"/>
      <sheetName val="4-Lane_bridge4"/>
      <sheetName val="Res_Lots4"/>
      <sheetName val="Spine_Road4"/>
      <sheetName val="Bill_24"/>
      <sheetName val="Bill_34"/>
      <sheetName val="Bill_4a_-_1A4"/>
      <sheetName val="Bill_4a_(Fiber)_-_1A4"/>
      <sheetName val="Bill_4b4"/>
      <sheetName val="Bill_4c4"/>
      <sheetName val="Bill_54"/>
      <sheetName val="Bill_4a_-_1B4"/>
      <sheetName val="Bill_4a_(Fiber)_-_1B4"/>
      <sheetName val="So_sanh_gia4"/>
      <sheetName val="Luong_2622EVN4"/>
      <sheetName val="DO_AM_DT4"/>
      <sheetName val="01__Nha_xuong4"/>
      <sheetName val="Cước_CG4"/>
      <sheetName val="MTO_REV_04"/>
      <sheetName val="NC_CU4"/>
      <sheetName val="Cuoc_4"/>
      <sheetName val="gia_chao4"/>
      <sheetName val="Vat_lieu_BTN4"/>
      <sheetName val="Bank_Rev4"/>
      <sheetName val="Merit_&amp;_Market_Grid4"/>
      <sheetName val="BP_DECLINE_IT4"/>
      <sheetName val="Input_List4"/>
      <sheetName val="Valid_data_revised4"/>
      <sheetName val="DETAIL_MIX_%_REPORT4"/>
      <sheetName val="Fill_this_out_first___4"/>
      <sheetName val="BC_chi_tiết_TT4"/>
      <sheetName val="0,SO_LIEU_DAU_VAO4"/>
      <sheetName val="Corner_Arch4"/>
      <sheetName val="End_Arch4"/>
      <sheetName val="Intermediate_Arch4"/>
      <sheetName val="reinforcement_6754"/>
      <sheetName val="ext_wall_fin_qty4"/>
      <sheetName val="SL_Plum_4"/>
      <sheetName val="Physical_Schedule_3D4"/>
      <sheetName val="Tabel_Berat4"/>
      <sheetName val="Data_Umum_Penawaran4"/>
      <sheetName val="Real_Cost4"/>
      <sheetName val="bill_qty4"/>
      <sheetName val="REKAP_ARSITEKTUR_4"/>
      <sheetName val="RAB_ADMINISTRASI_PUSAT_(1)4"/>
      <sheetName val="Hrg_Readymix4"/>
      <sheetName val="Input_-_Facilities4"/>
      <sheetName val="BP_CAPEX_MoD-100%_Area_4_USD4"/>
      <sheetName val="DGKL_TRỤC_NGOAI_NHA4"/>
      <sheetName val="5_2_1_Đo_bóc_KL_OLK-074"/>
      <sheetName val="Da_xay_dung4"/>
      <sheetName val="Elemental_Breakdown+20%4"/>
      <sheetName val="TCVN_1651-20083"/>
      <sheetName val="Dai_tu4"/>
      <sheetName val="02__PHAN_TICH4"/>
      <sheetName val="03__NGAN_SACH4"/>
      <sheetName val="6__Scope_of_work_4"/>
      <sheetName val="4_6_Phân_tích_nhân_sự_4"/>
      <sheetName val="4_5_Mức_độ_tham_gia_dự_án4"/>
      <sheetName val="Define_finishing4"/>
      <sheetName val="Dynamic_Ranges3"/>
      <sheetName val="242_3_summaryOPC4"/>
      <sheetName val="1_1General4"/>
      <sheetName val="Gia_giao_VL_den_HT3"/>
      <sheetName val="THONG_SO_KICH_THUOC3"/>
      <sheetName val="Fixed_asset_register3"/>
      <sheetName val="repeatative_rejection3"/>
      <sheetName val="General_Info3"/>
      <sheetName val="Full_PBD3"/>
      <sheetName val="Non-Statistical_Sampling3"/>
      <sheetName val="98FORECAST_(1)3"/>
      <sheetName val="Sch_18_Bank3"/>
      <sheetName val="Stock_details3"/>
      <sheetName val="Part_A_General3"/>
      <sheetName val="_3"/>
      <sheetName val="XL4Poppy_(2)4"/>
      <sheetName val="he_so_dong_thoi3"/>
      <sheetName val="CT_-THVLNC3"/>
      <sheetName val="Thang_013"/>
      <sheetName val="Thống_kê3"/>
      <sheetName val="BAN_IN3"/>
      <sheetName val="NOVA_MEDIC3"/>
      <sheetName val="DGKL_MEDIC3"/>
      <sheetName val="ADJ_20113"/>
      <sheetName val="THCP_thiet_bi3"/>
      <sheetName val="Piano_Montaggio_PO-02_bozza23"/>
      <sheetName val="SLTh_ke3"/>
      <sheetName val="OVER_VIEW3"/>
      <sheetName val="SCOPE_OF_WORK3"/>
      <sheetName val="Listes_Caractéristiques3"/>
      <sheetName val="Liste_Référentiel3"/>
      <sheetName val="Bill_4_1a___3"/>
      <sheetName val="chi_tiet_TS_theo_so_lieu_ktoan3"/>
      <sheetName val="DS_Cty3"/>
      <sheetName val="THÁNG_053"/>
      <sheetName val="TONGKE3p_3"/>
      <sheetName val="Data_(2)3"/>
      <sheetName val="Book_1_Summary3"/>
      <sheetName val="1_설계조건3"/>
      <sheetName val="Wood_Mckenzie3"/>
      <sheetName val="Đầu_ra_sản_phẩm3"/>
      <sheetName val="Tổng_quan_và_Input3"/>
      <sheetName val="Đầu_vào_sản_xuất3"/>
      <sheetName val="Tính_toán_doanh_thu3"/>
      <sheetName val="Phân_tích_độ_nhạy3"/>
      <sheetName val="Khấu_hao_TSCĐ3"/>
      <sheetName val="Nguồn_vốn3"/>
      <sheetName val="Giải_ngân_nguồn_vốn3"/>
      <sheetName val="Tính_toán_thuế3"/>
      <sheetName val="Tính_toán_chi_phí_SX3"/>
      <sheetName val="TH_ĐƠN_GIÁ3"/>
      <sheetName val="cable,_lighting,_switch3"/>
      <sheetName val="ĐỢT_13"/>
      <sheetName val="DTXL(_270)3"/>
      <sheetName val="KL_T16_BÀN_GIAO_19_43"/>
      <sheetName val="Bldg_Brkdown3"/>
      <sheetName val="DG_VL_KS3"/>
      <sheetName val="Bill_rekap3"/>
      <sheetName val="Cash_Flow_bulanan3"/>
      <sheetName val="CươcVC_tinh3"/>
      <sheetName val="List_of_Staff3"/>
      <sheetName val="__QUOTATION_xlsx3"/>
      <sheetName val="2_5_Ducts_(2)3"/>
      <sheetName val="S_N3"/>
      <sheetName val="NHOM_KINH_3"/>
      <sheetName val="입찰내역_발주처_양식3"/>
      <sheetName val="DIEN_TICH3"/>
      <sheetName val="3_공통공사대비3"/>
      <sheetName val="Don_vi3"/>
      <sheetName val="TH_khối_lượng_phải_làm3"/>
      <sheetName val="Giá_VL,_NC,_M3"/>
      <sheetName val="Lương_2135_nhóm_I3"/>
      <sheetName val="Luong_2050_hà_NAm3"/>
      <sheetName val="Lương2045_nhóm_I3"/>
      <sheetName val="May_3_huyện3"/>
      <sheetName val="May_yên_mô3"/>
      <sheetName val="Phân_tich_ĐG3"/>
      <sheetName val="PLV_mới3"/>
      <sheetName val="May_TT11(TB)3"/>
      <sheetName val="May_TT11_(HP)3"/>
      <sheetName val="May_TT11(NB)3"/>
      <sheetName val="May_TT11(NĐ)3"/>
      <sheetName val="Lương_theo_TT17(Thái_Bình)3"/>
      <sheetName val="Lương_theo_TT17_(HP)3"/>
      <sheetName val="Lương_theo_TT17_(Ninh_Bình)3"/>
      <sheetName val="Lương_theo_TT17_(Nam_Định)3"/>
      <sheetName val="KL_CHI_TIẾT_(2)3"/>
      <sheetName val="5_Gia3"/>
      <sheetName val="Danh_sach_KV23"/>
      <sheetName val="Danh_sach_doan_KT3"/>
      <sheetName val="Loại_cọc_P23"/>
      <sheetName val="CP_NC-MTC_XD3"/>
      <sheetName val="H_Satuan3"/>
      <sheetName val="4_3_Scope_of_work_3"/>
      <sheetName val="Gia_HĐ3"/>
      <sheetName val="2__Tổng_hợp3"/>
      <sheetName val="List_Equip3"/>
      <sheetName val="Process_C_(1-166)3"/>
      <sheetName val="CF_-Update_31Jul063"/>
      <sheetName val="Executive_Summary3"/>
      <sheetName val="MAHANG_BHLD3"/>
      <sheetName val="CHITIETHOADON_TT3"/>
      <sheetName val="mahang_chinh_sua_moi_nhat3"/>
      <sheetName val="Noise_insl3"/>
      <sheetName val="Ca_may3"/>
      <sheetName val="GIA_NC,_CM3"/>
      <sheetName val="GIA_VL3"/>
      <sheetName val="13_Luong3"/>
      <sheetName val="Eq__Mobilization3"/>
      <sheetName val="Link_HG3"/>
      <sheetName val="Danhsach_123"/>
      <sheetName val="List_Danh_mục_nghiệm_thu3"/>
      <sheetName val="02__THONG_TIN_CHUNG3"/>
      <sheetName val="07__DINH_MUC_HBC3"/>
      <sheetName val="TK_SX3"/>
      <sheetName val="Rate_Analysis3"/>
      <sheetName val="Don_gia_vung_III3"/>
      <sheetName val="Don_gia_III17"/>
      <sheetName val="Don_gia_CT3"/>
      <sheetName val="PLHD_doi_cot_ham_0101-043"/>
      <sheetName val="Luong_TT053"/>
      <sheetName val="unit_weight3"/>
      <sheetName val="DIV_INC4"/>
      <sheetName val="A1_-_Income_Statement4"/>
      <sheetName val="SCB_-_Annexure_A3"/>
      <sheetName val="PL6-Revenue_Bridge3"/>
      <sheetName val="OC5-Push_Diag3"/>
      <sheetName val="Franchise_Input3"/>
      <sheetName val="Project_ODC_NDEU3"/>
      <sheetName val="Inter_connect_Revenue3"/>
      <sheetName val="2020_RFS_Summary3"/>
      <sheetName val="Well_Construction_Summary3"/>
      <sheetName val="RFS_2020_-_Details_and_Notes3"/>
      <sheetName val="AN_20003"/>
      <sheetName val="6_9_DM_CTP2"/>
      <sheetName val="ADJ_-_RATE2"/>
      <sheetName val="CDPS_SAU_KC2"/>
      <sheetName val="Thong_tin2"/>
      <sheetName val="BTDC_B3602"/>
      <sheetName val="Danh_muc_LIST2"/>
      <sheetName val="CF_(DR)_IN2"/>
      <sheetName val="PL_02_-_Vay2"/>
      <sheetName val="PL_03_-_Von2"/>
      <sheetName val="CP_yếu_tố2"/>
      <sheetName val="BS_4202"/>
      <sheetName val="PL_4202"/>
      <sheetName val="RT_4202"/>
      <sheetName val="BTDC_B360_2"/>
      <sheetName val="Table_of_contents2"/>
      <sheetName val="11__Loans2"/>
      <sheetName val="Adj_entries_3"/>
      <sheetName val="Annexure_13"/>
      <sheetName val="Annexure_23"/>
      <sheetName val="Updated_2018_COA3"/>
      <sheetName val="IC_Listing3"/>
      <sheetName val="SLA_cost_distr_FEB_20203"/>
      <sheetName val="Legal_entities_details3"/>
      <sheetName val="Invoice_base_FEB_20203"/>
      <sheetName val="Le317_into_80503"/>
      <sheetName val="Basic_principles_to_the_distr_3"/>
      <sheetName val="Cost_elements3"/>
      <sheetName val="Ref_rate_change3"/>
      <sheetName val="Synergi_life_credit3"/>
      <sheetName val="Change_in_NH3"/>
      <sheetName val="NPS_to_O&amp;G3"/>
      <sheetName val="RC_Revenue2"/>
      <sheetName val="AOP_20202"/>
      <sheetName val="DATA_LE2"/>
      <sheetName val="DATA_LE_(LY)2"/>
      <sheetName val="DATA_RC2"/>
      <sheetName val="DATA_RC_(LY)2"/>
      <sheetName val="LE_Test2"/>
      <sheetName val="DATA_(RC_ORG)2"/>
      <sheetName val="DATA_(TESTING_1)2"/>
      <sheetName val="DATA_(TESTING_CHRSPR)2"/>
      <sheetName val="2018_VADIS2"/>
      <sheetName val="Income_Statement19"/>
      <sheetName val="DLC_DIEN_AP2"/>
      <sheetName val="SL_dau_tien2"/>
      <sheetName val="DB_FEE2"/>
      <sheetName val="BHYT_Tự_Nguyện_-_Vinschool-Mau2"/>
      <sheetName val="Tonghop_theo_Vendor2"/>
      <sheetName val="Tu_dien2"/>
      <sheetName val="T_kê2"/>
      <sheetName val="dulieu_cot2"/>
      <sheetName val="Bank_Bal__Dec_222"/>
      <sheetName val="Vat_lieu_cat_song_rac2"/>
      <sheetName val="Project_Info_3"/>
      <sheetName val="Cost_Summary3"/>
      <sheetName val="Cost_Summary_-_USD3"/>
      <sheetName val="Price_Summary_-_Offshore3"/>
      <sheetName val="Factory_&amp;_Import_Material3"/>
      <sheetName val="Labour_Hours_Upload3"/>
      <sheetName val="Technical_Info_3"/>
      <sheetName val="PM_Cost3"/>
      <sheetName val="SED_INPUT3"/>
      <sheetName val="Du_lieu_ban_dau3"/>
      <sheetName val="GZ_TP3"/>
      <sheetName val="GZ_VT3"/>
      <sheetName val="Be_tong3"/>
      <sheetName val="bar_nor3"/>
      <sheetName val="conc_nor3"/>
      <sheetName val="conc_frus3"/>
      <sheetName val="conc_trap3"/>
      <sheetName val="bar_frus3"/>
      <sheetName val="bar_trap3"/>
      <sheetName val="ĐM4970_2016(Lap_dat_TBA)3"/>
      <sheetName val="Gia_Nhan_công3"/>
      <sheetName val="Đon_gia_228_sua_chua3"/>
      <sheetName val="ĐM01_2000(thinghiem_ĐZTTĐL)3"/>
      <sheetName val="ĐM1781_2007(T_N_đien_ĐZ&amp;TBA)3"/>
      <sheetName val="Cuoc_van_chuyen3"/>
      <sheetName val="Beam_reinfocement_schedule3"/>
      <sheetName val="Thong_so_dam3"/>
      <sheetName val="Wall_Block_C3"/>
      <sheetName val="General_Schedule3"/>
      <sheetName val="Factor_F_Data3"/>
      <sheetName val="bang_1_NCXD3"/>
      <sheetName val="bang_1_NCXD_(V_I)3"/>
      <sheetName val="2__Summary-cash3"/>
      <sheetName val="May_Goc_(QD2436)3"/>
      <sheetName val="VC_theo_cuoc_tinh3"/>
      <sheetName val="BCVC__3"/>
      <sheetName val="Bang_khoi_luong2"/>
      <sheetName val="NC_HY2"/>
      <sheetName val="NC_HN2"/>
      <sheetName val="Summary_-_Budget2"/>
      <sheetName val="KL_Chi_tiết_BV_dự_thầu2"/>
      <sheetName val="KL_chi_tiết_BV_thi_công2"/>
      <sheetName val="INDEX_HẠ_TẦNG3"/>
      <sheetName val="CTG_HẠ_TẦNG3"/>
      <sheetName val="DGG_HẠ_TẦNG3"/>
      <sheetName val="DGG_LB_CỌC3"/>
      <sheetName val="DGG_MT_CỌC3"/>
      <sheetName val="INFO_CỌC3"/>
      <sheetName val="INDEX_CỌC3"/>
      <sheetName val="Du_lieu_TKT3"/>
      <sheetName val="TÍNH_TOÁN_KHỐI_LƯỢNG_P63"/>
      <sheetName val="Assignment_Schedule2"/>
      <sheetName val="FINANCIAL_(FLR)2"/>
      <sheetName val="Bảng_dung_trọng3"/>
      <sheetName val="Tong_Luong_Thep2"/>
      <sheetName val="bang_tien_luong2"/>
      <sheetName val="Gia_2"/>
      <sheetName val="Bearing_Capacity2"/>
      <sheetName val="Kien_truc2"/>
      <sheetName val="Chuong_I2"/>
      <sheetName val="1_INPUT2"/>
      <sheetName val="Phan_tich_vat_tu2"/>
      <sheetName val="D_Trong2"/>
      <sheetName val="Du_thau_03xd2"/>
      <sheetName val="Cost_of_DM_Water3"/>
      <sheetName val="Other_assumptions3"/>
      <sheetName val="Field_Lists3"/>
      <sheetName val="CUSTOMER_GROUP_WISE2"/>
      <sheetName val="Q4_2009_History2"/>
      <sheetName val="_Final_Balance_Sheet2"/>
      <sheetName val="Sch2_-_BalSht_Summary3"/>
      <sheetName val="Sch1_-_P&amp;L_Summary3"/>
      <sheetName val="Interest_on_WC2"/>
      <sheetName val="CAN_DOI_-_KET_QUA4"/>
      <sheetName val="Pivot_Financials3"/>
      <sheetName val="Review_20153"/>
      <sheetName val="People_3"/>
      <sheetName val="Production_volumes3"/>
      <sheetName val="Salary_increase_budget_assump_3"/>
      <sheetName val="Production_initiative3"/>
      <sheetName val="Prod__KPI_-_OEE%3"/>
      <sheetName val="B&amp;P_KPI3"/>
      <sheetName val="Customer_SC3"/>
      <sheetName val="Production_KPIs3"/>
      <sheetName val="Total_losses3"/>
      <sheetName val="Savings_overview3"/>
      <sheetName val="Prod_FTE_Dev_3"/>
      <sheetName val="Log_FTE_Dev_3"/>
      <sheetName val="Loss_tree3"/>
      <sheetName val="Inventory_development3"/>
      <sheetName val="Capex_Phasing3"/>
      <sheetName val="Std_to_Std_MC_only3"/>
      <sheetName val="Top_20_BOM3"/>
      <sheetName val="MC_Development_OLD3"/>
      <sheetName val="NMC_&amp;_Log_Ass_3"/>
      <sheetName val="_Material_Ass_3"/>
      <sheetName val="COGS_Dev_3"/>
      <sheetName val="MC_Dev_3"/>
      <sheetName val="NMC_Dev_3"/>
      <sheetName val="NMC_Development_OLD3"/>
      <sheetName val="Log_Dev_3"/>
      <sheetName val="Prod__capex_overview3"/>
      <sheetName val="Production_-_Risks_&amp;_Opport_3"/>
      <sheetName val="AOCM_Overview3"/>
      <sheetName val="AOCM_Cost_Group_Summary3"/>
      <sheetName val="Sievo_Saving3"/>
      <sheetName val="AOCM_Sub-group3"/>
      <sheetName val="Quality_RFT3"/>
      <sheetName val="Back-up_3"/>
      <sheetName val="Absorption_Phasing3"/>
      <sheetName val="One_off3"/>
      <sheetName val="Reporting_changes3"/>
      <sheetName val="Prod__KPI_-_OEE%_by_line3"/>
      <sheetName val="Key_dependencies3"/>
      <sheetName val="Orgex_and_restructuring3"/>
      <sheetName val="COGS_movement3"/>
      <sheetName val="Back-up_HR3"/>
      <sheetName val="2016_FTE_Variability3"/>
      <sheetName val="2_Sievo_saving_recon__vs_bridg3"/>
      <sheetName val="1__PPV_recon__T04_vs_bridges3"/>
      <sheetName val="INPUT_&amp;_Guidance3"/>
      <sheetName val="data_for_deck,_thinkcell3"/>
      <sheetName val="Flash_call_deck3"/>
      <sheetName val="Supply_chain_bridge3"/>
      <sheetName val="COS_bridge3"/>
      <sheetName val="3_Gross_&amp;_Net_efficiency_repor3"/>
      <sheetName val="PVM_report3"/>
      <sheetName val="Capex_comments3"/>
      <sheetName val="Log_bridge3"/>
      <sheetName val="One_pager3"/>
      <sheetName val="Option_1,Data(from_HFM)_3"/>
      <sheetName val="Option_2,_Data(_Manual_Input)3"/>
      <sheetName val="FX_&amp;_HIERARCHY3"/>
      <sheetName val="Bihar_Plant_FAR2"/>
      <sheetName val="Verification_Report2"/>
      <sheetName val="BASE_GRAPHE2"/>
      <sheetName val="CTG_(GIAM)2"/>
      <sheetName val="Beam__2_2"/>
      <sheetName val="B_1_Engineering2"/>
      <sheetName val="Mobilisasi_&amp;_Demob2"/>
      <sheetName val="B_2_5_Proc_&amp;_Constr_Civil12"/>
      <sheetName val="B_2_3_Proc_&amp;_Constr_Electrical2"/>
      <sheetName val="B_2_4_Proc_&amp;_Constr_Instru2"/>
      <sheetName val="B_2_1_Proc_&amp;_Constr_Mech_2"/>
      <sheetName val="B_2_2_Proc_&amp;_Constr_Pipe_2"/>
      <sheetName val="Work_Permit2"/>
      <sheetName val="Agregat_Halus_&amp;_Kasar2"/>
      <sheetName val="Data_Tower2"/>
      <sheetName val="Du_thau_dau_noi2"/>
      <sheetName val="Du_Thau2"/>
      <sheetName val="Du_thau_PSBS2"/>
      <sheetName val="DG_theo_HD_PSBS2"/>
      <sheetName val="Du_thau_TC112"/>
      <sheetName val="DETAIL_PROGRESS_CLAIM2"/>
      <sheetName val="3_NGAN_SACH2"/>
      <sheetName val="2_PHAN_TICH2"/>
      <sheetName val="Phan_tich_don_gia_de_xuat_-_ca2"/>
      <sheetName val="간접비_총괄표3"/>
      <sheetName val="DG_THIET_BI2"/>
      <sheetName val="DG_vat_lieu2"/>
      <sheetName val="Loại_22"/>
      <sheetName val="Chi_tiet_VL-NC-MTC2"/>
      <sheetName val="Chiet_tinh_dz222"/>
      <sheetName val="A1_82"/>
      <sheetName val="DZ_352"/>
      <sheetName val="DP_TRUOT_GIA2"/>
      <sheetName val="VL-NC-M_2"/>
      <sheetName val="VL_NC_M2"/>
      <sheetName val="Đơn_trọng2"/>
      <sheetName val="DTCT_-XL_42"/>
      <sheetName val="EE_(3)2"/>
      <sheetName val="Tra_Cứu2"/>
      <sheetName val="Ban_Qua_do2"/>
      <sheetName val="Dự_kiến_SL-NT_20132"/>
      <sheetName val="SL_HM-T1_20142"/>
      <sheetName val="TT_16-20192"/>
      <sheetName val="Giai_trinh2"/>
      <sheetName val="Cost_center2"/>
      <sheetName val="Details_Sales_(local)3"/>
      <sheetName val="FA_list2"/>
      <sheetName val="Enc_3A2"/>
      <sheetName val="Fixed_Prof_Fees2"/>
      <sheetName val="BS,_PL,_Sch_5_to_92"/>
      <sheetName val="301_RTI2"/>
      <sheetName val="1__Questionnaire2"/>
      <sheetName val="Excise_on_RM2"/>
      <sheetName val="_Payroll_Empl_(Wkng)2"/>
      <sheetName val="Insight_28-6-002"/>
      <sheetName val="DL_codes2"/>
      <sheetName val="Simulator_Detail2"/>
      <sheetName val="Trnf_to_Reimb_2"/>
      <sheetName val="Power_&amp;_Fuel_(S)2"/>
      <sheetName val="Book_details2"/>
      <sheetName val="July_06-Mar_072"/>
      <sheetName val="Ctiet_Cthe2"/>
      <sheetName val="Window_Door_schedule2"/>
      <sheetName val="M_672"/>
      <sheetName val="Summary_of_My_Chanh_Bridge2"/>
      <sheetName val="My_Chanh_Bridge2"/>
      <sheetName val="Summary_of_Phu_Bai_Bridge2"/>
      <sheetName val="Summary_of_Nong_Bridge2"/>
      <sheetName val="Nong_Bridge2"/>
      <sheetName val="Summary_of_Phong_Le_Bridge2"/>
      <sheetName val="Phong_Le_Bridge2"/>
      <sheetName val="Summary_of_Ky_Lam_Bridge2"/>
      <sheetName val="Nghỉ_lễ2"/>
      <sheetName val="ﾄﾞﾊﾞｲFUEL_GAS追見2"/>
      <sheetName val="Wall_Pier2"/>
      <sheetName val="IV_1_Lkdt2"/>
      <sheetName val="III_2_dah2"/>
      <sheetName val="II_2_dn2"/>
      <sheetName val="IV_2_Lkdd2"/>
      <sheetName val="III_1_tai2"/>
      <sheetName val="DA01_HD-List2"/>
      <sheetName val="DM01_CDT2"/>
      <sheetName val="DM02_NT2"/>
      <sheetName val="NT01_HD-List2"/>
      <sheetName val="DG_CANTHO2"/>
      <sheetName val="Check_C2"/>
      <sheetName val="BANG_TONGHOP2"/>
      <sheetName val="SUMMARY_QUANTITIES2"/>
      <sheetName val="DM_17813"/>
      <sheetName val="Giá_đến_hiện_trường2"/>
      <sheetName val="DG_2852"/>
      <sheetName val="DG__2862"/>
      <sheetName val="DG_852"/>
      <sheetName val="DG_892"/>
      <sheetName val="DGVCTC_2852"/>
      <sheetName val="M6A-208_Steering_dust2"/>
      <sheetName val="JT3_0견적-구12"/>
      <sheetName val="SELISIH_HARGA2"/>
      <sheetName val="Code_HT_CB_-OT2"/>
      <sheetName val="Code_HT_CB_-_PO2"/>
      <sheetName val="DOOR_A_(4-roof)2"/>
      <sheetName val="Door_HT2"/>
      <sheetName val="DOOR_B1_(4-roof)2"/>
      <sheetName val="DOOR_B2_(4-roof)2"/>
      <sheetName val="rate_code2"/>
      <sheetName val="Xuất_DL_AP2"/>
      <sheetName val="Xuất_DL_OT2"/>
      <sheetName val="Xuat_DL_PO2"/>
      <sheetName val="Ban_QD2"/>
      <sheetName val="SL_DT_2011so_sanh2"/>
      <sheetName val="Main_Model2"/>
      <sheetName val="Xuly_Data2"/>
      <sheetName val="Cst_Pkg-Eden2"/>
      <sheetName val="Cashflow_Analysis2"/>
      <sheetName val="Labor_Sum2"/>
      <sheetName val="Sheet1_(2)2"/>
      <sheetName val="Chi_Thao2"/>
      <sheetName val="4__Đo_bóc_KL2"/>
      <sheetName val="V_c_noi_bo2"/>
      <sheetName val="Tổng_kê2"/>
      <sheetName val="Kich_thuoc_mo_M1-nam_lay2"/>
      <sheetName val="Dau_vào2"/>
      <sheetName val="Data-SỔ_KHO2"/>
      <sheetName val="SỔ_KHO2"/>
      <sheetName val="BSD_(2)2"/>
      <sheetName val="Thông_tin_chung2"/>
      <sheetName val="B1_CN2"/>
      <sheetName val="Đường_dây2"/>
      <sheetName val="Vị_trí2"/>
      <sheetName val="Đơn_giá-NC2"/>
      <sheetName val="Đơn_giá-VL-CM2"/>
      <sheetName val="KL_CHI_TIET2"/>
      <sheetName val="Anx_102"/>
      <sheetName val="Full_20122"/>
      <sheetName val="Summary_Page_VDF2"/>
      <sheetName val="Invested_capital_VDF2"/>
      <sheetName val="BB_Contribution_by_store_T__2"/>
      <sheetName val="DG_SUA_CHUA2"/>
      <sheetName val="TAM_TINH2"/>
      <sheetName val="080_(2)3"/>
      <sheetName val="BTO_Dept_4"/>
      <sheetName val="Input_&amp;_Instruct4"/>
      <sheetName val="Purchase_Calc_3"/>
      <sheetName val="Balance_Sheet3"/>
      <sheetName val="Report_Summary3"/>
      <sheetName val="Monthly_Notes3"/>
      <sheetName val="Trial_Bal2"/>
      <sheetName val="CC_Inventory_Assumption2"/>
      <sheetName val="Validation_and_Lookup_tables2"/>
      <sheetName val="Dec__08_RDD2"/>
      <sheetName val="Int_Others2"/>
      <sheetName val="Sub_Lead2"/>
      <sheetName val="nhat_ky_2"/>
      <sheetName val="DGKL_L2_THÉP_MÓNG2"/>
      <sheetName val="Bieu_chi_tiet_gia_du_thau2"/>
      <sheetName val="Gia_vat_lieu_trong_gia_du_thau2"/>
      <sheetName val="Bang_phan_tich_don_gia_du_thau2"/>
      <sheetName val="Costos_Alt22"/>
      <sheetName val="B-10_otros_activos_20032"/>
      <sheetName val="B-10_otros_activos_20042"/>
      <sheetName val="liste_ANDI2"/>
      <sheetName val="Daily_Forwards2"/>
      <sheetName val="CREDIT_STATS2"/>
      <sheetName val="basic_inputs2"/>
      <sheetName val="INSTRUCTION_Read_me2"/>
      <sheetName val="DATOS_DE_CAMPO2"/>
      <sheetName val="Basic_Data_Inputs2"/>
      <sheetName val="Du_lieu_dau_vao2"/>
      <sheetName val="Du_lieu_TKT1"/>
      <sheetName val="간접비_총괄표1"/>
      <sheetName val="ﾄﾞﾊﾞｲFUEL_GAS追見"/>
      <sheetName val="Wall_Pier"/>
      <sheetName val="DM_17811"/>
      <sheetName val="Giá_đến_hiện_trường"/>
      <sheetName val="DG_285"/>
      <sheetName val="DG__286"/>
      <sheetName val="DG_85"/>
      <sheetName val="DG_89"/>
      <sheetName val="DGVCTC_285"/>
      <sheetName val="M6A-208_Steering_dust"/>
      <sheetName val="JT3_0견적-구1"/>
      <sheetName val="SL_DT_2011so_sanh"/>
      <sheetName val="Cashflow_Analysis"/>
      <sheetName val="Labor_Sum"/>
      <sheetName val="BSD_(2)"/>
      <sheetName val="BB_Contribution_by_store_T__"/>
      <sheetName val="080_(2)1"/>
      <sheetName val="BTO_Dept_2"/>
      <sheetName val="Input_&amp;_Instruct2"/>
      <sheetName val="Purchase_Calc_1"/>
      <sheetName val="Balance_Sheet1"/>
      <sheetName val="Report_Summary1"/>
      <sheetName val="Monthly_Notes1"/>
      <sheetName val="Trial_Bal"/>
      <sheetName val="CC_Inventory_Assumption"/>
      <sheetName val="Validation_and_Lookup_tables"/>
      <sheetName val="Dec__08_RDD"/>
      <sheetName val="Int_Others"/>
      <sheetName val="Sub_Lead"/>
      <sheetName val="TH_DZ3520"/>
      <sheetName val="RAB_AR&amp;STR18"/>
      <sheetName val="chi_tiet_TBA18"/>
      <sheetName val="chi_tiet_C18"/>
      <sheetName val="DON_GIA_CAN_THO20"/>
      <sheetName val="Don_gia18"/>
      <sheetName val="Don_gia_chi_tiet18"/>
      <sheetName val="Customize_Your_Purchase_Order18"/>
      <sheetName val="DON_GIA_TRAM_(3)18"/>
      <sheetName val="CHITIET_VL-NC-TT_-1p18"/>
      <sheetName val="CHITIET_VL-NC-TT-3p17"/>
      <sheetName val="TONG_HOP_VL-NC_TT18"/>
      <sheetName val="KPVC-BD_18"/>
      <sheetName val="HĐ_ngoài17"/>
      <sheetName val="XT_Buoc_317"/>
      <sheetName val="dongia_(2)17"/>
      <sheetName val="S-curve_17"/>
      <sheetName val="Commercial_value17"/>
      <sheetName val="7606_DZ18"/>
      <sheetName val="Ky_Lam_Bridge17"/>
      <sheetName val="Provisional_Sums_Item17"/>
      <sheetName val="Gas_Pressure_Welding17"/>
      <sheetName val="General_Item&amp;General_Requirem17"/>
      <sheetName val="General_Items17"/>
      <sheetName val="Regenral_Requirements17"/>
      <sheetName val="TONG_HOP_VL-NC17"/>
      <sheetName val="So_doi_chieu_LC17"/>
      <sheetName val="project_management17"/>
      <sheetName val="Adix_A17"/>
      <sheetName val="MAIN_GATE_HOUSE17"/>
      <sheetName val="REINF_17"/>
      <sheetName val="Rates_200917"/>
      <sheetName val="Đầu_vào16"/>
      <sheetName val="MH_RATE17"/>
      <sheetName val="A1_CN16"/>
      <sheetName val="Data_Input17"/>
      <sheetName val="Du_toan17"/>
      <sheetName val="chiet_tinh17"/>
      <sheetName val="Ng_hàng_xà+bulong17"/>
      <sheetName val="Bang_KL17"/>
      <sheetName val="DM_606117"/>
      <sheetName val="Equip_16"/>
      <sheetName val="DG_thep_ma_kem17"/>
      <sheetName val="Lcau_-_Lxuc17"/>
      <sheetName val="Chi_tiet_XD_TBA16"/>
      <sheetName val="EIRR&gt;_216"/>
      <sheetName val="TONG_HOP_T5_199816"/>
      <sheetName val="CT_vat_lieu17"/>
      <sheetName val="Trạm_biến_áp16"/>
      <sheetName val="Đơn_Giá_16"/>
      <sheetName val="Chenh_lech_vat_tu16"/>
      <sheetName val="Diện_tích16"/>
      <sheetName val="1_Khái_toán16"/>
      <sheetName val="13-Cốt_thép_(10mm&lt;D≤18mm)_FO115"/>
      <sheetName val="6787CWFASE2CASE2_00_xls16"/>
      <sheetName val="CT-0_4KV16"/>
      <sheetName val="rate_material16"/>
      <sheetName val="4_PTDG16"/>
      <sheetName val="DG_DZ17"/>
      <sheetName val="DG_TBA17"/>
      <sheetName val="Chi_tiet_KL16"/>
      <sheetName val="Tổng_hợp_KL16"/>
      <sheetName val="KL_Chi_tiết_Xây_tô16"/>
      <sheetName val="07Base_Cost16"/>
      <sheetName val="Bill_1_Quy_dinh_chung16"/>
      <sheetName val="1_R18_BF16"/>
      <sheetName val="6_External_works-R1816"/>
      <sheetName val="Phan_khai_KLuong16"/>
      <sheetName val="04_-_XUONG_DET_B16"/>
      <sheetName val="Area_Cal16"/>
      <sheetName val="_0316"/>
      <sheetName val="chieu_day_san16"/>
      <sheetName val="Podium_Concrete_Works16"/>
      <sheetName val="KLCT-_TOWER16"/>
      <sheetName val="KLCT-_PODIUM16"/>
      <sheetName val="Xay_lapduongR316"/>
      <sheetName val="Gia_thanh_chuoi_su16"/>
      <sheetName val="Tiep_dia16"/>
      <sheetName val="Don_gia_vung_III-Can_Tho16"/>
      <sheetName val="Loại_Vật_tư16"/>
      <sheetName val="Measure_130616"/>
      <sheetName val="gia_cong_tac16"/>
      <sheetName val="Isolasi_Luar_Dalam16"/>
      <sheetName val="Isolasi_Luar16"/>
      <sheetName val="Analisa_Gabungan16"/>
      <sheetName val="GV1-D13_(Casement_door)16"/>
      <sheetName val="Project_Data16"/>
      <sheetName val="Elect_(3)16"/>
      <sheetName val="plan&amp;section_of_foundation16"/>
      <sheetName val="design_criteria16"/>
      <sheetName val="Bond_수수료_계산_포맷16"/>
      <sheetName val="ITB_COST16"/>
      <sheetName val="PAGE_116"/>
      <sheetName val="6PILE__(돌출)16"/>
      <sheetName val="HÐ_ngoài17"/>
      <sheetName val="DM_6716"/>
      <sheetName val="Đầu_tư16"/>
      <sheetName val="Chenh_lech_ca_may16"/>
      <sheetName val="TLg_CN&amp;Laixe16"/>
      <sheetName val="TLg_CN&amp;Laixe_(2)16"/>
      <sheetName val="TLg_Laitau16"/>
      <sheetName val="TLg_Laitau_(2)16"/>
      <sheetName val="ESTI_16"/>
      <sheetName val="KL_san_lap16"/>
      <sheetName val="Bill_01_-_CTN16"/>
      <sheetName val="Bill_2_2_Villa_2_beds16"/>
      <sheetName val="DETAIL_16"/>
      <sheetName val="dg_tphcm16"/>
      <sheetName val="T_KÊ_K_CẤU16"/>
      <sheetName val="A1,_May16"/>
      <sheetName val="Vat_lieu16"/>
      <sheetName val="Door_and_window10"/>
      <sheetName val="Harga_ME_16"/>
      <sheetName val="_Bill_5-Earthing_2_-_Add_Work16"/>
      <sheetName val="Bill_02_-_Xay_gach-Pou_16"/>
      <sheetName val="Bill_03-Chống_thấm-Pou16"/>
      <sheetName val="Bill_04-Kim_loại-Pou16"/>
      <sheetName val="Bill_05_-_Hoan_thien-Pou_16"/>
      <sheetName val="Bill_02_-_Xay_gach-Tower16"/>
      <sheetName val="Bill_03-Chống_thấm-Tower16"/>
      <sheetName val="Bill_04-Kim_loại-Tower16"/>
      <sheetName val="Bill_05_-_Hoan_thien-Tower16"/>
      <sheetName val="KL-_KHAC16"/>
      <sheetName val="BILL_3_-_KẾT_CẤU_HẦM16"/>
      <sheetName val="PTĐG_LTBT16"/>
      <sheetName val="CTG-PRECHEx1_416"/>
      <sheetName val="CTG-AB_(2)16"/>
      <sheetName val="CTG-AB_(3)16"/>
      <sheetName val="CTG-PLP-1_0816"/>
      <sheetName val="Pre_Đội_nhóm16"/>
      <sheetName val="Vat_tu_XD16"/>
      <sheetName val="CẤP_THOÁT_NƯỚC16"/>
      <sheetName val="Cước_VC_+_ĐM_CP_Tư_vấn16"/>
      <sheetName val="Hệ_số16"/>
      <sheetName val="THDT_goi_thau_TB16"/>
      <sheetName val="Tien_do_TV16"/>
      <sheetName val="Tower_-_Concrete_Works16"/>
      <sheetName val="Bill-04_ket_cau_thap-_UNI16"/>
      <sheetName val="TH_Vat_tu16"/>
      <sheetName val="Bang_trong_luong_rieng_thep16"/>
      <sheetName val="LV_data16"/>
      <sheetName val="Gia_vat_tu16"/>
      <sheetName val="TH_MTC16"/>
      <sheetName val="TH_N_Cong16"/>
      <sheetName val="Equipment_list_(PAC)16"/>
      <sheetName val="TINH_KHOI_LUONG16"/>
      <sheetName val="DATA_BASE16"/>
      <sheetName val="bridge_#_116"/>
      <sheetName val="Bang_3_Chi_tiet_phan_Dz16"/>
      <sheetName val="KHOI_LUONG16"/>
      <sheetName val="HVAC_BLOCK_B416"/>
      <sheetName val="subcon_sched16"/>
      <sheetName val="Chi_tiet16"/>
      <sheetName val="Buy_vs__Lease_Car16"/>
      <sheetName val="BẢNG_KHỐI_LƯỢNG_TỔNG_HỢP15"/>
      <sheetName val="CTKL_KTX_HT15"/>
      <sheetName val="CP_Khac_cuoc_VC15"/>
      <sheetName val="Budget_Code15"/>
      <sheetName val="2_Chiet_tinh15"/>
      <sheetName val="du_lieu_du_toan15"/>
      <sheetName val="PRE_(E)16"/>
      <sheetName val="Luong_NII15"/>
      <sheetName val="DINH_MUC_THI_NGHIEM15"/>
      <sheetName val="Luong_NI15"/>
      <sheetName val="NHÀ_NHẬP_LIỆU15"/>
      <sheetName val="MÓNG_SILO15"/>
      <sheetName val="BOQ_THAN15"/>
      <sheetName val="Tong_du_toan15"/>
      <sheetName val="Bill_2_-_ketcau15"/>
      <sheetName val="D_&amp;_W_sizes15"/>
      <sheetName val="DL_ĐẦU_VÀO15"/>
      <sheetName val="Chi_tiet_lan_can15"/>
      <sheetName val="Purchase_Order15"/>
      <sheetName val="Analisa_&amp;_Upah15"/>
      <sheetName val="Nhap_VT_oto13"/>
      <sheetName val="dm_36613"/>
      <sheetName val="DM_606013"/>
      <sheetName val="Du_lieu16"/>
      <sheetName val="Phan_tich15"/>
      <sheetName val="CT_Thang_Mo15"/>
      <sheetName val="CT__PL15"/>
      <sheetName val="dongia__2_15"/>
      <sheetName val="Thép_CKN15"/>
      <sheetName val="GOC-KO_IN15"/>
      <sheetName val="MAU_8A15"/>
      <sheetName val="MAU_8B15"/>
      <sheetName val="MAU_915"/>
      <sheetName val="MAU_1015"/>
      <sheetName val="cash_budget15"/>
      <sheetName val="sochitiettaikhoan_15"/>
      <sheetName val="Share_price_data15"/>
      <sheetName val="19_315"/>
      <sheetName val="20_315"/>
      <sheetName val="Chieu_4_315"/>
      <sheetName val="Cow_req15"/>
      <sheetName val="TỔNG_HỢP15"/>
      <sheetName val="14-LẦN_3-CHIỀU15"/>
      <sheetName val="14-LẦN_1-SÁNG15"/>
      <sheetName val="14-LẦN_2-TRƯA15"/>
      <sheetName val="1_3+1_4-TOTAL_-_Ko_IN15"/>
      <sheetName val="2_1-LẦN_3-CHIỀU15"/>
      <sheetName val="2_1-LẦN_1-SÁNG15"/>
      <sheetName val="2_1-LẦN_2-TRƯA15"/>
      <sheetName val="2_1-TOTAL-Ko_IN15"/>
      <sheetName val="1_3(TMR_4)15"/>
      <sheetName val="CHO_DE15"/>
      <sheetName val="1_1+1_2+2_2+2_3(TMR_3)15"/>
      <sheetName val="CK1+CK2_(VS_SAN_CHOI_23)15"/>
      <sheetName val="CK1+CK2_(2)15"/>
      <sheetName val="12-16_THÁNG15"/>
      <sheetName val="CAN_SỮA15"/>
      <sheetName val="54+55+56(SAU_CAI_SỮA-6)15"/>
      <sheetName val="BÊ_71-90_NGÀY15"/>
      <sheetName val="BÊ_12-16_tháng15"/>
      <sheetName val="BÊ_6-1215"/>
      <sheetName val="BÊ_1-315"/>
      <sheetName val="F01-BC_KHAU_PHAN_SANG_20_315"/>
      <sheetName val="F01-BC_KHAU_PHAN_CHIEU_19_315"/>
      <sheetName val="dinh_mưc_cty15"/>
      <sheetName val="Giá_thành15"/>
      <sheetName val="Thong_ke15"/>
      <sheetName val="Energy_for_milk_prod15"/>
      <sheetName val="DE_NGHI_XUAT_15"/>
      <sheetName val="phieu_xuat_mau15"/>
      <sheetName val="PHIEU_XUAT_CHIEU15"/>
      <sheetName val="11_rai_them_cỏ15"/>
      <sheetName val="PHU_LUC_02-_HDSD_CAC_BIEU_MAU15"/>
      <sheetName val="PhU_LUC_01-_MA_CAC_NHOM_BO15"/>
      <sheetName val="F03-BC_THUC_TRON_SANG_20_315"/>
      <sheetName val="F03-BC_THUC_TRON_CHIEU_19_315"/>
      <sheetName val="F02-BC_THEO_DOI_THUC_AN_DU15"/>
      <sheetName val="Tham_khao-_Bao_cao_xuat_thuc_15"/>
      <sheetName val="Dự_thầu13"/>
      <sheetName val="DK1_Don_gia15"/>
      <sheetName val="Dlieu_dau_vao15"/>
      <sheetName val="BANCO_(2)15"/>
      <sheetName val="MT_DPin_(2)15"/>
      <sheetName val="02__PTDG15"/>
      <sheetName val="Chiết_tính15"/>
      <sheetName val="Shareholders'_Equity15"/>
      <sheetName val="VC_xd13"/>
      <sheetName val="Gia_VLTB13"/>
      <sheetName val="B_Luong13"/>
      <sheetName val="C_May13"/>
      <sheetName val="Don_gia_(khong_in)15"/>
      <sheetName val="1_MONG_1-215"/>
      <sheetName val="BẢNG_ÁP_GIÁ_(in)12"/>
      <sheetName val="NT_(KL)_IN12"/>
      <sheetName val="DOM_D212"/>
      <sheetName val="nhà_ăn12"/>
      <sheetName val="Công_nhật12"/>
      <sheetName val="btkt_cột12"/>
      <sheetName val="DG_142612"/>
      <sheetName val="wk_prgs13"/>
      <sheetName val="TH_TN13"/>
      <sheetName val="Bill_No_3_-_Prov__Sum_(Ph2&amp;3)13"/>
      <sheetName val="Du_tru_CP-Bieu_0113"/>
      <sheetName val="TB_NẶNG13"/>
      <sheetName val="Ma_don_vi13"/>
      <sheetName val="bang_cc13"/>
      <sheetName val="AG_Pipe_Qty_Analysis13"/>
      <sheetName val="TK_chi_tiet13"/>
      <sheetName val="Bill_2-Road_HR213"/>
      <sheetName val="Bill_3_-_Softscape_HR213"/>
      <sheetName val="Hao_phí13"/>
      <sheetName val="CP_HMC13"/>
      <sheetName val="gui_BKCT12"/>
      <sheetName val="đọc_số13"/>
      <sheetName val="TH_các_CC12"/>
      <sheetName val="Don_gia_chi_tiet_DIEN_212"/>
      <sheetName val="Dự_toán13"/>
      <sheetName val="Đơn_Giá_TH13"/>
      <sheetName val="Nhân_công13"/>
      <sheetName val="Phân_tích13"/>
      <sheetName val="C_P_Thiết_bị13"/>
      <sheetName val="T_H_Kinh_phí13"/>
      <sheetName val="Vật_tư13"/>
      <sheetName val="Trang_bìa13"/>
      <sheetName val="CĂN_HỘ_T16-17_13"/>
      <sheetName val="TRỤC_ĐỨNG_THOÁT_BẨN_T15-1713"/>
      <sheetName val="TRỤC_ĐỨNG_TM_T15-1713"/>
      <sheetName val="THEP_TAM13"/>
      <sheetName val="THEP_HÌNH13"/>
      <sheetName val="THEP_HINH13"/>
      <sheetName val="XA_GO13"/>
      <sheetName val="BANG_TRA13"/>
      <sheetName val="Ｎｏ_1313"/>
      <sheetName val="DGchitiet_13"/>
      <sheetName val="Structure_data13"/>
      <sheetName val="HỆ_THỐNG_PHÒNG_CHÁY_CHỮA_CHÁY13"/>
      <sheetName val="HỆ_THỐNG_CẤP_THOÁT_NƯỚC13"/>
      <sheetName val="HỆ_THỐNG_ĐHKK13"/>
      <sheetName val="MÁY_PHÁT_ĐIỆN13"/>
      <sheetName val="HỆ_THỐNG_ĐIỆN13"/>
      <sheetName val="Thiết_bị_chính13"/>
      <sheetName val="CP_Du_phong13"/>
      <sheetName val="THCP_Lap_dat13"/>
      <sheetName val="THCP_xay_dung13"/>
      <sheetName val="Tong_hop_kinh_phi13"/>
      <sheetName val="2_1Warehouse_113"/>
      <sheetName val="CHI_PHI13"/>
      <sheetName val="Main_Bldg-Rev0213"/>
      <sheetName val="D&amp;W_def_13"/>
      <sheetName val="Nhan_cong13"/>
      <sheetName val="Thiet_bi13"/>
      <sheetName val="Vat_tu13"/>
      <sheetName val="DM_ChiPhi13"/>
      <sheetName val="May_TC13"/>
      <sheetName val="TH_Kinh_phi13"/>
      <sheetName val="Ptvl_13"/>
      <sheetName val="Móng,_nền_13"/>
      <sheetName val="1_Requisition(E)13"/>
      <sheetName val="Theo_doi_Doanh_thu_201712"/>
      <sheetName val="TONG_HOP13"/>
      <sheetName val="phan_tic_chi_tiet13"/>
      <sheetName val="3__CNT12"/>
      <sheetName val="unit_price_list(M)12"/>
      <sheetName val="Data_Wall13"/>
      <sheetName val="Gia_vat_lieu12"/>
      <sheetName val="Chi_tiet_-tong_9_thang12"/>
      <sheetName val="Tổng_GT13"/>
      <sheetName val="Chi_tiết_KL13"/>
      <sheetName val="khấu_trừ_phạt13"/>
      <sheetName val="GT__KHAU_TRU13"/>
      <sheetName val="HAO_HUT_VAT_TU_(2)13"/>
      <sheetName val="cao_độ13"/>
      <sheetName val="Chi_tiet_cong_no13"/>
      <sheetName val="PHÁT_SINH_TẦNG_1_13"/>
      <sheetName val="PHÁT_SINH_TẦNG_213"/>
      <sheetName val="Hầm_chuyển_psinh13"/>
      <sheetName val="Ống_thẳng13"/>
      <sheetName val="Côn_thu13"/>
      <sheetName val="Vuông_tròn13"/>
      <sheetName val="Chân_rẽ13"/>
      <sheetName val="Chạc_ba13"/>
      <sheetName val="0__Input12"/>
      <sheetName val="KL_THEP__GIAM_DO_DUNG_COUPLER12"/>
      <sheetName val="01_KL_THÉP_NHẬP_VỀ12"/>
      <sheetName val="2__NT_VLDV12"/>
      <sheetName val="GHI_CHU12"/>
      <sheetName val="1_BB_LMHT12"/>
      <sheetName val="1_2_Staff_Schedule12"/>
      <sheetName val="Precios_unitarios_AXH12"/>
      <sheetName val="Bill_Prelim-CDT12"/>
      <sheetName val="Bill_BPTC-CDT12"/>
      <sheetName val="Chi_tiết_BPTC12"/>
      <sheetName val="Bill_BPTC-CDT_(PA_MCT_CDT)12"/>
      <sheetName val="Chi_tiết_BPTC_(PA_MCT_CDT)12"/>
      <sheetName val="Bê_tông_bảo_vệ12"/>
      <sheetName val="01__Data12"/>
      <sheetName val="Neo,_nối_cốt_thép_dầm,_cột12"/>
      <sheetName val="Uốn_móc_cốt_thép12"/>
      <sheetName val="Tiêu_chuẩn_cốt_thép12"/>
      <sheetName val="So_lieu_chung12"/>
      <sheetName val="TH_VL,_NC,_DDHT_Thanhphuoc12"/>
      <sheetName val="1__Office12"/>
      <sheetName val="KHOI_LUONG15-412"/>
      <sheetName val="Doi_so12"/>
      <sheetName val="DANH_MỤC_HỒ_SƠ12"/>
      <sheetName val="GT_PHÁT_SINH_NGOÀI_HĐ12"/>
      <sheetName val="KL_PHÁT_SINH_12"/>
      <sheetName val="PS_NGOÀI_HĐ12"/>
      <sheetName val="GT_PHÁT_SINH_VƯỢT_HĐ12"/>
      <sheetName val="PS_TĂNG_GIẢM_TRONG_HĐ12"/>
      <sheetName val="DGCT_PHÁT_SINH12"/>
      <sheetName val="DGCT_TRẦN_NLV12"/>
      <sheetName val="DGKL_chi_tiết_NLV12"/>
      <sheetName val="DGKL_chi_tiết_NHN,NK12"/>
      <sheetName val="TG_KL12"/>
      <sheetName val="DGCT_SƠN_BẢ_TƯỜNG_NLV12"/>
      <sheetName val="DGKL_TRẦN_NHN12"/>
      <sheetName val="MTO_REV_2(ARMOR)12"/>
      <sheetName val="KL_thep_lam_sat12"/>
      <sheetName val="DM-VNT_ko_sd12"/>
      <sheetName val="B3A_-_TOWER_A12"/>
      <sheetName val="Annex_B12"/>
      <sheetName val="Cotthep_NPT12"/>
      <sheetName val="vl_nc_mtc12"/>
      <sheetName val="1_Civil_(Org)12"/>
      <sheetName val="Tien_Thuong12"/>
      <sheetName val="NC_XL_6T_cuoi_01_CTy12"/>
      <sheetName val="Data_-6T_dau12"/>
      <sheetName val="Cong_6T12"/>
      <sheetName val="Bảng_đo_bóc_KL_OLK-0912"/>
      <sheetName val="6_3_CHI_TIET_OLK-0912"/>
      <sheetName val="Dot_412"/>
      <sheetName val="Chi_phi_van_chuyen12"/>
      <sheetName val="Tong_hop_vat_tu12"/>
      <sheetName val="1_San_12"/>
      <sheetName val="DT_hợp_đồng11"/>
      <sheetName val="Bảng_KL_đợt_111"/>
      <sheetName val="Dgia_vat_tu12"/>
      <sheetName val="Don_gia_III14"/>
      <sheetName val="D÷_liÖu12"/>
      <sheetName val="TLG_Type12"/>
      <sheetName val="Thop_Ksat12"/>
      <sheetName val="Thu_hoi_12"/>
      <sheetName val="HM_chung12"/>
      <sheetName val="CP_xd-thiet_bi12"/>
      <sheetName val="TH-TN_LD_TB12"/>
      <sheetName val="CP_xaydung12"/>
      <sheetName val="Thao_ha_phu_kien12"/>
      <sheetName val="VL-NC-MTC_ket_cau12"/>
      <sheetName val="KHOI_LUONG_TONG12"/>
      <sheetName val="TK_22KV12"/>
      <sheetName val="DM_366-177712"/>
      <sheetName val="Thi_nhiem12"/>
      <sheetName val="Gia_goc_VT-TB12"/>
      <sheetName val="Gia_vc_den_chan_CT12"/>
      <sheetName val="culy_2212"/>
      <sheetName val="Luong_205012"/>
      <sheetName val="ca_may_QN12"/>
      <sheetName val="TNHC1246_12"/>
      <sheetName val="Ca_may_TT06_201012"/>
      <sheetName val="Don_gia_VLXD_dia_phuong12"/>
      <sheetName val="Bang_luong_SCL12"/>
      <sheetName val="Dinh_muc_TN142612"/>
      <sheetName val="HRG_BHN12"/>
      <sheetName val="CĂN_ĐH12"/>
      <sheetName val="Div26_-_Elect12"/>
      <sheetName val="Tổng_hợp_KPHM11"/>
      <sheetName val="DM_336cai_tao12"/>
      <sheetName val="4_CĂN12"/>
      <sheetName val="PV_Graph_Data11"/>
      <sheetName val="Danh_mục11"/>
      <sheetName val="Q_A01_2-Sh12"/>
      <sheetName val="Dutoan_KL11"/>
      <sheetName val="doanh_thu11"/>
      <sheetName val="BTK-Dai_Hoc_Kien_Giang11"/>
      <sheetName val="GIÁ_DỰ_THẦU_30_CĂN11"/>
      <sheetName val="2_CDPS12"/>
      <sheetName val="DG_Chi_tiet11"/>
      <sheetName val="Kê_0,411"/>
      <sheetName val="TH_0,411"/>
      <sheetName val="Kê_2211"/>
      <sheetName val="TH_2211"/>
      <sheetName val="TBA_CAI_TAO11"/>
      <sheetName val="TBA_XDM11"/>
      <sheetName val="TONG_HOP_DU_TOAN11"/>
      <sheetName val="Thop_XAY_DUNG11"/>
      <sheetName val="CP_HANG_MUC_CHUNG11"/>
      <sheetName val="CHI_PHI_XD11"/>
      <sheetName val="CHI_PHI_THI_NGHIEM11"/>
      <sheetName val="VLDIEN_2211"/>
      <sheetName val="Dao_dat11"/>
      <sheetName val="TH_Denbu11"/>
      <sheetName val="Do_ve_DC11"/>
      <sheetName val="TH_Bommin11"/>
      <sheetName val="CHI_PHI_THI_NGHIEM-LD_thiet_b11"/>
      <sheetName val="Luong_TT0111"/>
      <sheetName val="Camay_QB11"/>
      <sheetName val="gia_ca_may_BXD11"/>
      <sheetName val="BANG_LUONG_KY_SU11"/>
      <sheetName val="Bang_luong_NHOM_I11"/>
      <sheetName val="Bangluong_NHOM_II_11"/>
      <sheetName val="09-GIA_nhien_lieu-ko_in11"/>
      <sheetName val="Tinh_V_cot_chiem_cho11"/>
      <sheetName val="ĐM_135411"/>
      <sheetName val="KHOAN_MAU11"/>
      <sheetName val="ĐO_ĐỊA_VẬT_LÝ11"/>
      <sheetName val="khoan_tiep_dia11"/>
      <sheetName val="DZ_22KV11"/>
      <sheetName val="_1710_HOINGHINLD11"/>
      <sheetName val="99_(2)11"/>
      <sheetName val="134_11"/>
      <sheetName val="DG_497011"/>
      <sheetName val="Heso_DZ12"/>
      <sheetName val="DG_BINH_THUAN12"/>
      <sheetName val="TINH_GIA_-_SAN_XUAT_Vertico11"/>
      <sheetName val="Financ__Overview11"/>
      <sheetName val="7_Khau_tru_12"/>
      <sheetName val="Don_gia_NC12"/>
      <sheetName val="Summary_Sheet11"/>
      <sheetName val="Finishing-Tower_A11"/>
      <sheetName val="Finishing-Tower_B11"/>
      <sheetName val="Finishing-Tower_C11"/>
      <sheetName val="Finishing-Tower_D11"/>
      <sheetName val="MEP-Tower_A11"/>
      <sheetName val="MEP-Tower_B11"/>
      <sheetName val="MEP-Tower_C11"/>
      <sheetName val="MEP-Tower_D11"/>
      <sheetName val="Cost_Report_Sum11"/>
      <sheetName val="Detail_Cost_Sum11"/>
      <sheetName val="RVO-VO_Sum11"/>
      <sheetName val="Potential_VOs_Sum11"/>
      <sheetName val="Cash_Flow_Sum11"/>
      <sheetName val="CAP_NUOC11"/>
      <sheetName val="cấp_nước_trục_nhà_vs11"/>
      <sheetName val="THOAT_NUOC11"/>
      <sheetName val="THOAT_MUA11"/>
      <sheetName val="Cáp_phòng11"/>
      <sheetName val="TMC_ĐIỆN_Phi11"/>
      <sheetName val="TMC_Tổng11"/>
      <sheetName val="TH_Đèn_Phòng_L111"/>
      <sheetName val="TH_Đèn_Hầm_L111"/>
      <sheetName val="TỦ_MODULE_T111"/>
      <sheetName val="B-2__(DPP)12"/>
      <sheetName val="13_BANG_CT11"/>
      <sheetName val="14_MMUS_GIUA_NHIP11"/>
      <sheetName val="4_HSPBngang11"/>
      <sheetName val="6_Tinh_tai11"/>
      <sheetName val="2_NSl11"/>
      <sheetName val="17_US_CHU_tho_a_b11"/>
      <sheetName val="15_MMUS_GOI11"/>
      <sheetName val="gia_vt,nc,may11"/>
      <sheetName val="Bieu_gia_HD11"/>
      <sheetName val="Huong_dan11"/>
      <sheetName val="5_2_1_Đo_bóc_KL_OLK-0611"/>
      <sheetName val="Dinh_muc11"/>
      <sheetName val="KS_tuyen11"/>
      <sheetName val="Bang_chiet_tinh_TBA11"/>
      <sheetName val="MB_DT_0211"/>
      <sheetName val="4_2_1_Đo_bóc_KL_OLK-0611"/>
      <sheetName val="4_1_1_CHI_TIET_OLK-0611"/>
      <sheetName val="THONG_SO11"/>
      <sheetName val="Đơn_giá_chi_tiết_TN_3911"/>
      <sheetName val="Bù_giá_CM10"/>
      <sheetName val="HERD_MOVEMENTFARM113"/>
      <sheetName val="HERD_MOVEMENTFARM213"/>
      <sheetName val="CALVES_2-413"/>
      <sheetName val="Cavles_2-413"/>
      <sheetName val="CALVES_4-713"/>
      <sheetName val="HEIFER_7-12m13"/>
      <sheetName val="HEIFER_12+13"/>
      <sheetName val="FRESH_COW_2017-1813"/>
      <sheetName val="HP_COW_201813"/>
      <sheetName val="LP_COW_2017-1813"/>
      <sheetName val="DRY_COW13"/>
      <sheetName val="FIELD_CROPS13"/>
      <sheetName val="EQUIP_LIST11"/>
      <sheetName val="So_sanh11"/>
      <sheetName val="DT__NHA_XUONG11"/>
      <sheetName val="Electrical_Works11"/>
      <sheetName val="H_T__INCOMING_SYSTEM11"/>
      <sheetName val="Cash_Flow11"/>
      <sheetName val="Gia_VT-TB11"/>
      <sheetName val="noi_suy_xa11"/>
      <sheetName val="noi_suy_xa_thu_hoi11"/>
      <sheetName val="Tính_giá_NC11"/>
      <sheetName val="Tiên_lượng11"/>
      <sheetName val="SL_cước11"/>
      <sheetName val="BU_LONG11"/>
      <sheetName val="Thuyết_minh11"/>
      <sheetName val="Đơn_giá_máy11"/>
      <sheetName val="¥_11"/>
      <sheetName val="CHITIET_VL-NCHT1_(2)10"/>
      <sheetName val="Tong_DT10"/>
      <sheetName val="phan_tich_don_gia10"/>
      <sheetName val="Bill_No_1_611"/>
      <sheetName val="Bill_No_1_1011"/>
      <sheetName val="Bill_No_3_311"/>
      <sheetName val="Bill_No_1_411"/>
      <sheetName val="Bill_No_1_711"/>
      <sheetName val="Summary_Bill_No__311"/>
      <sheetName val="Khai_toan5"/>
      <sheetName val="Phu_luc_01_1_EPC_P11-145"/>
      <sheetName val="TDT_P11-P145"/>
      <sheetName val="Chi_phi_khac_5"/>
      <sheetName val="Hang_muc_Chung5"/>
      <sheetName val="Bia_Phu_Luc5"/>
      <sheetName val="DATA_1_CHUNG5"/>
      <sheetName val="Muc_luc5"/>
      <sheetName val="Tra_cuu_9575"/>
      <sheetName val="Unit_price10"/>
      <sheetName val="3__KC_-_PODIUM10"/>
      <sheetName val="Breakdown_(B)10"/>
      <sheetName val="U_P_Breakdown10"/>
      <sheetName val="Bán_đợt_1_trang10"/>
      <sheetName val="CTDZ6kv_(gd1)_10"/>
      <sheetName val="CTDZ_0_4+cto_(GD1)10"/>
      <sheetName val="CTTBA_(gd1)10"/>
      <sheetName val="03_Detailed10"/>
      <sheetName val="01_Bid_Price_summary10"/>
      <sheetName val="Home_Office_Manhours10"/>
      <sheetName val="Field_SPV_Barchart10"/>
      <sheetName val="Luong_BN10"/>
      <sheetName val="Luong_TB10"/>
      <sheetName val="Ca_may_TB10"/>
      <sheetName val="Ca_máy_BN10"/>
      <sheetName val="Vật_liệu10"/>
      <sheetName val="LX_-TT0510"/>
      <sheetName val="NC_Moi_TT0510"/>
      <sheetName val="Tien_Luong10"/>
      <sheetName val="Cost_List10"/>
      <sheetName val="Detail_Cost10"/>
      <sheetName val="IC_Price_New10"/>
      <sheetName val="Summary_Table10"/>
      <sheetName val="Sales_Person10"/>
      <sheetName val="Bidding_Entity10"/>
      <sheetName val="Unit_price(Updateting)10"/>
      <sheetName val="Chiet_tinh_dz3510"/>
      <sheetName val="IMF_Code10"/>
      <sheetName val="Subsidiary_Calculation10"/>
      <sheetName val="Cau_tao_gia_xay_to6"/>
      <sheetName val="SGC_RATE5"/>
      <sheetName val="Tru_TT5"/>
      <sheetName val="Thg_045"/>
      <sheetName val="Thg_055"/>
      <sheetName val="Thg_065"/>
      <sheetName val="Thg_075"/>
      <sheetName val="Thg_085"/>
      <sheetName val="Thg_095"/>
      <sheetName val="Thg_105"/>
      <sheetName val="Thg_115"/>
      <sheetName val="Thg_125"/>
      <sheetName val="5_2_1_Đo_bóc_KL_OLK-1010"/>
      <sheetName val="Bia_lot10"/>
      <sheetName val="DT_san_XD-So_lieu_cu10"/>
      <sheetName val="THPDMoi__(2)6"/>
      <sheetName val="t-h_HA_THE6"/>
      <sheetName val="TH_XL6"/>
      <sheetName val="CHITIET_VL-NC6"/>
      <sheetName val="don_gia_142610"/>
      <sheetName val="Phu_Bai_Bridge10"/>
      <sheetName val="Chu_dau_tu6"/>
      <sheetName val="THÔNG_TIN6"/>
      <sheetName val="w't_table5"/>
      <sheetName val="FF-2_(1)10"/>
      <sheetName val="YTD_12'200310"/>
      <sheetName val="YTD_06'200310"/>
      <sheetName val="YTD_03'200310"/>
      <sheetName val="YTD_09'200310"/>
      <sheetName val="deferred_taxes10"/>
      <sheetName val="Eqpmnt_Plng10"/>
      <sheetName val="TRIAL_BALANCE10"/>
      <sheetName val="DPR_31st_march10"/>
      <sheetName val="current_month10"/>
      <sheetName val="Blng__Vs_Coll_10"/>
      <sheetName val="DM_DU_AN5"/>
      <sheetName val="DM_TP_5"/>
      <sheetName val="File_Chi_tiet5"/>
      <sheetName val="Danh_mục_khối5"/>
      <sheetName val="Danh_mục_đơn_vị_-phòng_chức_nă5"/>
      <sheetName val="BẢNG_DIỄN_GIẢI_KL_(7)10"/>
      <sheetName val="Probbl_-_Production5"/>
      <sheetName val="CHI_PHÍ_NHÔM5"/>
      <sheetName val="BILL_34Āᐁë5"/>
      <sheetName val="Currency_Rate5"/>
      <sheetName val="Dashboard_-_BQL_-_VHL5"/>
      <sheetName val="KEILA_TP_2020-075"/>
      <sheetName val="CFA_(ME)5"/>
      <sheetName val="MEP_Building5"/>
      <sheetName val="BOM-13_11-Other(PS1+PS2)5"/>
      <sheetName val="2__BBNT_KLHT5"/>
      <sheetName val="Dinh_Muc_Vat_Tu5"/>
      <sheetName val="mã_5"/>
      <sheetName val="CHITIET_VL-NC-TT1p5"/>
      <sheetName val="NHOM_KINH4"/>
      <sheetName val="TH_khoi_luong5"/>
      <sheetName val="Chi_tiet_khoi_luong5"/>
      <sheetName val="TK_thep5"/>
      <sheetName val="CT_THOÁT_WC_VP5"/>
      <sheetName val="CT_CẤP_WC_VP5"/>
      <sheetName val="CT_THOÁT_MƯA_VP_TRỤC_LỚN5"/>
      <sheetName val="CT_THOÁT_MƯA_VP_TRỤC_NHỎ5"/>
      <sheetName val="LUONG_SCL5"/>
      <sheetName val="Chênh_lệch_máy_thi_công4"/>
      <sheetName val="Chênh_lệch_nhân_công4"/>
      <sheetName val="Chênh_lệch_vật_liệu4"/>
      <sheetName val="Nhập_liệu3"/>
      <sheetName val="Luong_(TP_Việt_Trì)3"/>
      <sheetName val="DG_4"/>
      <sheetName val="Chao_gia_T12_RE4"/>
      <sheetName val="DSV6_Summ3"/>
      <sheetName val="Boc_KL_DAT+CAT+BT3"/>
      <sheetName val="Boc_KL_thép3"/>
      <sheetName val="Bieu_do_nhan_luc3"/>
      <sheetName val="Don_gia_XD4"/>
      <sheetName val="Aging_Sept4"/>
      <sheetName val="0_Data3"/>
      <sheetName val="0_Data_new3"/>
      <sheetName val="Auto_Monthly_Inputs_3"/>
      <sheetName val="Service_Cost_4"/>
      <sheetName val="Don_gia_Tay_Ninh4"/>
      <sheetName val="Don_gia_Dak_Lak4"/>
      <sheetName val="streeta_and_cacth_pit4"/>
      <sheetName val="Daf_14"/>
      <sheetName val="Gia_NC_theo_TT053"/>
      <sheetName val="Khoi_luong_kenh_dan2"/>
      <sheetName val="Thep_Be_TN(tai_C10)2"/>
      <sheetName val="Sum_ELE__CAP_S1-4__3"/>
      <sheetName val="CONSOIDATE_43"/>
      <sheetName val="CONSOIDATE_23"/>
      <sheetName val="PHẦN_KIẾN_TRÚC3"/>
      <sheetName val="Land_Dev't__Ph-13"/>
      <sheetName val="Hac_Lots3"/>
      <sheetName val="4-Lane_bridge3"/>
      <sheetName val="Res_Lots3"/>
      <sheetName val="Spine_Road3"/>
      <sheetName val="Bill_23"/>
      <sheetName val="Bill_33"/>
      <sheetName val="Bill_4a_-_1A3"/>
      <sheetName val="Bill_4a_(Fiber)_-_1A3"/>
      <sheetName val="Bill_4b3"/>
      <sheetName val="Bill_4c3"/>
      <sheetName val="Bill_53"/>
      <sheetName val="Bill_4a_-_1B3"/>
      <sheetName val="Bill_4a_(Fiber)_-_1B3"/>
      <sheetName val="So_sanh_gia3"/>
      <sheetName val="Luong_2622EVN3"/>
      <sheetName val="DO_AM_DT3"/>
      <sheetName val="01__Nha_xuong3"/>
      <sheetName val="Cước_CG3"/>
      <sheetName val="MTO_REV_03"/>
      <sheetName val="NC_CU3"/>
      <sheetName val="Cuoc_3"/>
      <sheetName val="gia_chao3"/>
      <sheetName val="Vat_lieu_BTN3"/>
      <sheetName val="Bank_Rev3"/>
      <sheetName val="BP_DECLINE_IT3"/>
      <sheetName val="Input_List3"/>
      <sheetName val="Valid_data_revised3"/>
      <sheetName val="DETAIL_MIX_%_REPORT3"/>
      <sheetName val="Fill_this_out_first___3"/>
      <sheetName val="BC_chi_tiết_TT3"/>
      <sheetName val="0,SO_LIEU_DAU_VAO3"/>
      <sheetName val="Corner_Arch3"/>
      <sheetName val="End_Arch3"/>
      <sheetName val="Intermediate_Arch3"/>
      <sheetName val="reinforcement_6753"/>
      <sheetName val="ext_wall_fin_qty3"/>
      <sheetName val="SL_Plum_3"/>
      <sheetName val="Physical_Schedule_3D3"/>
      <sheetName val="Hrg_Readymix3"/>
      <sheetName val="Input_-_Facilities3"/>
      <sheetName val="BP_CAPEX_MoD-100%_Area_4_USD3"/>
      <sheetName val="DGKL_TRỤC_NGOAI_NHA3"/>
      <sheetName val="5_2_1_Đo_bóc_KL_OLK-073"/>
      <sheetName val="Da_xay_dung3"/>
      <sheetName val="Elemental_Breakdown+20%3"/>
      <sheetName val="TCVN_1651-20082"/>
      <sheetName val="Dai_tu3"/>
      <sheetName val="02__PHAN_TICH3"/>
      <sheetName val="03__NGAN_SACH3"/>
      <sheetName val="6__Scope_of_work_3"/>
      <sheetName val="4_6_Phân_tích_nhân_sự_3"/>
      <sheetName val="4_5_Mức_độ_tham_gia_dự_án3"/>
      <sheetName val="Define_finishing3"/>
      <sheetName val="Dynamic_Ranges2"/>
      <sheetName val="242_3_summaryOPC3"/>
      <sheetName val="1_1General3"/>
      <sheetName val="Gia_giao_VL_den_HT2"/>
      <sheetName val="THONG_SO_KICH_THUOC2"/>
      <sheetName val="XL4Poppy_(2)3"/>
      <sheetName val="he_so_dong_thoi2"/>
      <sheetName val="CT_-THVLNC2"/>
      <sheetName val="Thang_012"/>
      <sheetName val="Thống_kê2"/>
      <sheetName val="BAN_IN2"/>
      <sheetName val="NOVA_MEDIC2"/>
      <sheetName val="DGKL_MEDIC2"/>
      <sheetName val="ADJ_20112"/>
      <sheetName val="THCP_thiet_bi2"/>
      <sheetName val="Piano_Montaggio_PO-02_bozza22"/>
      <sheetName val="SLTh_ke2"/>
      <sheetName val="OVER_VIEW2"/>
      <sheetName val="SCOPE_OF_WORK2"/>
      <sheetName val="Listes_Caractéristiques2"/>
      <sheetName val="Liste_Référentiel2"/>
      <sheetName val="Bill_4_1a___2"/>
      <sheetName val="chi_tiet_TS_theo_so_lieu_ktoan2"/>
      <sheetName val="DS_Cty2"/>
      <sheetName val="THÁNG_052"/>
      <sheetName val="TONGKE3p_2"/>
      <sheetName val="Data_(2)2"/>
      <sheetName val="Book_1_Summary2"/>
      <sheetName val="1_설계조건2"/>
      <sheetName val="Wood_Mckenzie2"/>
      <sheetName val="Đầu_ra_sản_phẩm2"/>
      <sheetName val="Tổng_quan_và_Input2"/>
      <sheetName val="Đầu_vào_sản_xuất2"/>
      <sheetName val="Tính_toán_doanh_thu2"/>
      <sheetName val="Phân_tích_độ_nhạy2"/>
      <sheetName val="Khấu_hao_TSCĐ2"/>
      <sheetName val="Nguồn_vốn2"/>
      <sheetName val="Giải_ngân_nguồn_vốn2"/>
      <sheetName val="Tính_toán_thuế2"/>
      <sheetName val="Tính_toán_chi_phí_SX2"/>
      <sheetName val="TH_ĐƠN_GIÁ2"/>
      <sheetName val="cable,_lighting,_switch2"/>
      <sheetName val="ĐỢT_12"/>
      <sheetName val="DTXL(_270)2"/>
      <sheetName val="KL_T16_BÀN_GIAO_19_42"/>
      <sheetName val="Bldg_Brkdown2"/>
      <sheetName val="DG_VL_KS2"/>
      <sheetName val="Bill_rekap2"/>
      <sheetName val="Cash_Flow_bulanan2"/>
      <sheetName val="CươcVC_tinh2"/>
      <sheetName val="List_of_Staff2"/>
      <sheetName val="__QUOTATION_xlsx2"/>
      <sheetName val="2_5_Ducts_(2)2"/>
      <sheetName val="S_N2"/>
      <sheetName val="NHOM_KINH_2"/>
      <sheetName val="입찰내역_발주처_양식2"/>
      <sheetName val="DIEN_TICH2"/>
      <sheetName val="3_공통공사대비2"/>
      <sheetName val="Don_vi2"/>
      <sheetName val="TH_khối_lượng_phải_làm2"/>
      <sheetName val="Giá_VL,_NC,_M2"/>
      <sheetName val="Lương_2135_nhóm_I2"/>
      <sheetName val="Luong_2050_hà_NAm2"/>
      <sheetName val="Lương2045_nhóm_I2"/>
      <sheetName val="May_3_huyện2"/>
      <sheetName val="May_yên_mô2"/>
      <sheetName val="Phân_tich_ĐG2"/>
      <sheetName val="PLV_mới2"/>
      <sheetName val="May_TT11(TB)2"/>
      <sheetName val="May_TT11_(HP)2"/>
      <sheetName val="May_TT11(NB)2"/>
      <sheetName val="May_TT11(NĐ)2"/>
      <sheetName val="Lương_theo_TT17(Thái_Bình)2"/>
      <sheetName val="Lương_theo_TT17_(HP)2"/>
      <sheetName val="Lương_theo_TT17_(Ninh_Bình)2"/>
      <sheetName val="Lương_theo_TT17_(Nam_Định)2"/>
      <sheetName val="KL_CHI_TIẾT_(2)2"/>
      <sheetName val="5_Gia2"/>
      <sheetName val="Danh_sach_KV22"/>
      <sheetName val="Danh_sach_doan_KT2"/>
      <sheetName val="Loại_cọc_P22"/>
      <sheetName val="CP_NC-MTC_XD2"/>
      <sheetName val="H_Satuan2"/>
      <sheetName val="4_3_Scope_of_work_2"/>
      <sheetName val="Gia_HĐ2"/>
      <sheetName val="2__Tổng_hợp2"/>
      <sheetName val="List_Equip2"/>
      <sheetName val="Process_C_(1-166)2"/>
      <sheetName val="CF_-Update_31Jul062"/>
      <sheetName val="Executive_Summary2"/>
      <sheetName val="MAHANG_BHLD2"/>
      <sheetName val="CHITIETHOADON_TT2"/>
      <sheetName val="mahang_chinh_sua_moi_nhat2"/>
      <sheetName val="Noise_insl2"/>
      <sheetName val="Ca_may2"/>
      <sheetName val="GIA_NC,_CM2"/>
      <sheetName val="GIA_VL2"/>
      <sheetName val="13_Luong2"/>
      <sheetName val="Eq__Mobilization2"/>
      <sheetName val="Link_HG2"/>
      <sheetName val="Danhsach_122"/>
      <sheetName val="List_Danh_mục_nghiệm_thu2"/>
      <sheetName val="02__THONG_TIN_CHUNG2"/>
      <sheetName val="07__DINH_MUC_HBC2"/>
      <sheetName val="TK_SX2"/>
      <sheetName val="Rate_Analysis2"/>
      <sheetName val="Don_gia_vung_III2"/>
      <sheetName val="Don_gia_III15"/>
      <sheetName val="Don_gia_CT2"/>
      <sheetName val="PLHD_doi_cot_ham_0101-042"/>
      <sheetName val="Luong_TT052"/>
      <sheetName val="unit_weight2"/>
      <sheetName val="DIV_INC3"/>
      <sheetName val="A1_-_Income_Statement3"/>
      <sheetName val="Adj_entries_2"/>
      <sheetName val="Annexure_12"/>
      <sheetName val="Annexure_22"/>
      <sheetName val="Updated_2018_COA2"/>
      <sheetName val="IC_Listing2"/>
      <sheetName val="SLA_cost_distr_FEB_20202"/>
      <sheetName val="Legal_entities_details2"/>
      <sheetName val="Invoice_base_FEB_20202"/>
      <sheetName val="Le317_into_80502"/>
      <sheetName val="Basic_principles_to_the_distr_2"/>
      <sheetName val="Cost_elements2"/>
      <sheetName val="Ref_rate_change2"/>
      <sheetName val="Synergi_life_credit2"/>
      <sheetName val="Change_in_NH2"/>
      <sheetName val="NPS_to_O&amp;G2"/>
      <sheetName val="Income_Statement17"/>
      <sheetName val="Project_Info_2"/>
      <sheetName val="Cost_Summary2"/>
      <sheetName val="Cost_Summary_-_USD2"/>
      <sheetName val="Price_Summary_-_Offshore2"/>
      <sheetName val="Factory_&amp;_Import_Material2"/>
      <sheetName val="Labour_Hours_Upload2"/>
      <sheetName val="Technical_Info_2"/>
      <sheetName val="PM_Cost2"/>
      <sheetName val="SED_INPUT2"/>
      <sheetName val="Du_lieu_ban_dau2"/>
      <sheetName val="GZ_TP2"/>
      <sheetName val="GZ_VT2"/>
      <sheetName val="Be_tong2"/>
      <sheetName val="bar_nor2"/>
      <sheetName val="conc_nor2"/>
      <sheetName val="conc_frus2"/>
      <sheetName val="conc_trap2"/>
      <sheetName val="bar_frus2"/>
      <sheetName val="bar_trap2"/>
      <sheetName val="ĐM4970_2016(Lap_dat_TBA)2"/>
      <sheetName val="Gia_Nhan_công2"/>
      <sheetName val="Đon_gia_228_sua_chua2"/>
      <sheetName val="ĐM01_2000(thinghiem_ĐZTTĐL)2"/>
      <sheetName val="ĐM1781_2007(T_N_đien_ĐZ&amp;TBA)2"/>
      <sheetName val="Cuoc_van_chuyen2"/>
      <sheetName val="Beam_reinfocement_schedule2"/>
      <sheetName val="Thong_so_dam2"/>
      <sheetName val="Wall_Block_C2"/>
      <sheetName val="General_Schedule2"/>
      <sheetName val="Factor_F_Data2"/>
      <sheetName val="bang_1_NCXD2"/>
      <sheetName val="bang_1_NCXD_(V_I)2"/>
      <sheetName val="2__Summary-cash2"/>
      <sheetName val="May_Goc_(QD2436)2"/>
      <sheetName val="VC_theo_cuoc_tinh2"/>
      <sheetName val="BCVC__2"/>
      <sheetName val="Bang_khoi_luong1"/>
      <sheetName val="INDEX_HẠ_TẦNG2"/>
      <sheetName val="CTG_HẠ_TẦNG2"/>
      <sheetName val="DGG_HẠ_TẦNG2"/>
      <sheetName val="DGG_LB_CỌC2"/>
      <sheetName val="DGG_MT_CỌC2"/>
      <sheetName val="INFO_CỌC2"/>
      <sheetName val="INDEX_CỌC2"/>
      <sheetName val="Du_lieu_TKT2"/>
      <sheetName val="TÍNH_TOÁN_KHỐI_LƯỢNG_P62"/>
      <sheetName val="FINANCIAL_(FLR)1"/>
      <sheetName val="Bảng_dung_trọng2"/>
      <sheetName val="Tong_Luong_Thep1"/>
      <sheetName val="bang_tien_luong1"/>
      <sheetName val="1_INPUT1"/>
      <sheetName val="Phan_tich_vat_tu1"/>
      <sheetName val="Du_thau_03xd1"/>
      <sheetName val="Cost_of_DM_Water2"/>
      <sheetName val="Sch2_-_BalSht_Summary2"/>
      <sheetName val="Sch1_-_P&amp;L_Summary2"/>
      <sheetName val="Beam__2_1"/>
      <sheetName val="DETAIL_PROGRESS_CLAIM1"/>
      <sheetName val="Phan_tich_don_gia_de_xuat_-_ca1"/>
      <sheetName val="간접비_총괄표2"/>
      <sheetName val="EE_(3)1"/>
      <sheetName val="Ban_Qua_do1"/>
      <sheetName val="Dự_kiến_SL-NT_20131"/>
      <sheetName val="SL_HM-T1_20141"/>
      <sheetName val="Cost_center1"/>
      <sheetName val="Details_Sales_(local)2"/>
      <sheetName val="FA_list1"/>
      <sheetName val="Enc_3A1"/>
      <sheetName val="Fixed_Prof_Fees1"/>
      <sheetName val="BS,_PL,_Sch_5_to_91"/>
      <sheetName val="301_RTI1"/>
      <sheetName val="1__Questionnaire1"/>
      <sheetName val="Excise_on_RM1"/>
      <sheetName val="_Payroll_Empl_(Wkng)1"/>
      <sheetName val="Insight_28-6-001"/>
      <sheetName val="DL_codes1"/>
      <sheetName val="Simulator_Detail1"/>
      <sheetName val="Trnf_to_Reimb_1"/>
      <sheetName val="Power_&amp;_Fuel_(S)1"/>
      <sheetName val="Book_details1"/>
      <sheetName val="July_06-Mar_071"/>
      <sheetName val="Ctiet_Cthe1"/>
      <sheetName val="Window_Door_schedule1"/>
      <sheetName val="M_671"/>
      <sheetName val="Summary_of_My_Chanh_Bridge1"/>
      <sheetName val="My_Chanh_Bridge1"/>
      <sheetName val="Summary_of_Phu_Bai_Bridge1"/>
      <sheetName val="Summary_of_Nong_Bridge1"/>
      <sheetName val="Nong_Bridge1"/>
      <sheetName val="Summary_of_Phong_Le_Bridge1"/>
      <sheetName val="Phong_Le_Bridge1"/>
      <sheetName val="Summary_of_Ky_Lam_Bridge1"/>
      <sheetName val="Nghỉ_lễ1"/>
      <sheetName val="ﾄﾞﾊﾞｲFUEL_GAS追見1"/>
      <sheetName val="Wall_Pier1"/>
      <sheetName val="DA01_HD-List1"/>
      <sheetName val="DM01_CDT1"/>
      <sheetName val="DM02_NT1"/>
      <sheetName val="NT01_HD-List1"/>
      <sheetName val="DG_CANTHO1"/>
      <sheetName val="Check_C1"/>
      <sheetName val="BANG_TONGHOP1"/>
      <sheetName val="SUMMARY_QUANTITIES1"/>
      <sheetName val="DM_17812"/>
      <sheetName val="Giá_đến_hiện_trường1"/>
      <sheetName val="DG_2851"/>
      <sheetName val="DG__2861"/>
      <sheetName val="DG_851"/>
      <sheetName val="DG_891"/>
      <sheetName val="DGVCTC_2851"/>
      <sheetName val="M6A-208_Steering_dust1"/>
      <sheetName val="JT3_0견적-구11"/>
      <sheetName val="SELISIH_HARGA1"/>
      <sheetName val="Code_HT_CB_-OT1"/>
      <sheetName val="Code_HT_CB_-_PO1"/>
      <sheetName val="DOOR_A_(4-roof)1"/>
      <sheetName val="Door_HT1"/>
      <sheetName val="DOOR_B1_(4-roof)1"/>
      <sheetName val="DOOR_B2_(4-roof)1"/>
      <sheetName val="rate_code1"/>
      <sheetName val="Xuất_DL_AP1"/>
      <sheetName val="Xuất_DL_OT1"/>
      <sheetName val="Xuat_DL_PO1"/>
      <sheetName val="Ban_QD1"/>
      <sheetName val="SL_DT_2011so_sanh1"/>
      <sheetName val="Main_Model1"/>
      <sheetName val="Xuly_Data1"/>
      <sheetName val="Cst_Pkg-Eden1"/>
      <sheetName val="Cashflow_Analysis1"/>
      <sheetName val="Labor_Sum1"/>
      <sheetName val="Sheet1_(2)1"/>
      <sheetName val="Chi_Thao1"/>
      <sheetName val="4__Đo_bóc_KL1"/>
      <sheetName val="V_c_noi_bo1"/>
      <sheetName val="Tổng_kê1"/>
      <sheetName val="Kich_thuoc_mo_M1-nam_lay1"/>
      <sheetName val="Dau_vào1"/>
      <sheetName val="Data-SỔ_KHO1"/>
      <sheetName val="SỔ_KHO1"/>
      <sheetName val="BSD_(2)1"/>
      <sheetName val="Thông_tin_chung1"/>
      <sheetName val="B1_CN1"/>
      <sheetName val="Đường_dây1"/>
      <sheetName val="Vị_trí1"/>
      <sheetName val="Đơn_giá-NC1"/>
      <sheetName val="Đơn_giá-VL-CM1"/>
      <sheetName val="KL_CHI_TIET1"/>
      <sheetName val="Anx_101"/>
      <sheetName val="Full_20121"/>
      <sheetName val="Summary_Page_VDF1"/>
      <sheetName val="Invested_capital_VDF1"/>
      <sheetName val="BB_Contribution_by_store_T__1"/>
      <sheetName val="DG_SUA_CHUA1"/>
      <sheetName val="TAM_TINH1"/>
      <sheetName val="080_(2)2"/>
      <sheetName val="BTO_Dept_3"/>
      <sheetName val="Input_&amp;_Instruct3"/>
      <sheetName val="Purchase_Calc_2"/>
      <sheetName val="Balance_Sheet2"/>
      <sheetName val="Report_Summary2"/>
      <sheetName val="Monthly_Notes2"/>
      <sheetName val="Trial_Bal1"/>
      <sheetName val="CC_Inventory_Assumption1"/>
      <sheetName val="Validation_and_Lookup_tables1"/>
      <sheetName val="Dec__08_RDD1"/>
      <sheetName val="Int_Others1"/>
      <sheetName val="Sub_Lead1"/>
      <sheetName val="nhat_ky_1"/>
      <sheetName val="DGKL_L2_THÉP_MÓNG1"/>
      <sheetName val="Bieu_chi_tiet_gia_du_thau1"/>
      <sheetName val="Gia_vat_lieu_trong_gia_du_thau1"/>
      <sheetName val="Bang_phan_tich_don_gia_du_thau1"/>
      <sheetName val="Costos_Alt21"/>
      <sheetName val="B-10_otros_activos_20031"/>
      <sheetName val="B-10_otros_activos_20041"/>
      <sheetName val="liste_ANDI1"/>
      <sheetName val="Daily_Forwards1"/>
      <sheetName val="CREDIT_STATS1"/>
      <sheetName val="basic_inputs1"/>
      <sheetName val="INSTRUCTION_Read_me1"/>
      <sheetName val="DATOS_DE_CAMPO1"/>
      <sheetName val="Basic_Data_Inputs1"/>
      <sheetName val="Du_lieu_dau_vao1"/>
      <sheetName val="InputĠList"/>
      <sheetName val="도체종-상수표"/>
      <sheetName val="실행내역"/>
      <sheetName val="기성내역"/>
      <sheetName val="MASSPROP"/>
      <sheetName val="COLUMN-CR"/>
      <sheetName val="Dg cay"/>
      <sheetName val="Betong"/>
      <sheetName val="Vankhuon"/>
      <sheetName val="BFT"/>
      <sheetName val="Le MERIDIEN"/>
      <sheetName val="MARRIOT"/>
      <sheetName val="NOVOTEL"/>
      <sheetName val="ROYAL"/>
      <sheetName val="SPRING"/>
      <sheetName val="SUNRISE"/>
      <sheetName val="TERUMO"/>
      <sheetName val="UNITED PHARMA"/>
      <sheetName val="ctiet mong DD"/>
      <sheetName val="DMTK"/>
      <sheetName val="SMT"/>
      <sheetName val="進貨驗收明細"/>
      <sheetName val="A.16.INTERNAL ROAD"/>
      <sheetName val="内围地梁钢筋说明"/>
      <sheetName val="Productivity"/>
      <sheetName val="CPKHAC"/>
      <sheetName val="KH chi tiet 2019 (IN)"/>
      <sheetName val="C.tinh"/>
      <sheetName val="기초단가"/>
      <sheetName val="TN_M"/>
      <sheetName val="kich thuoc chung"/>
      <sheetName val="So lieu"/>
      <sheetName val="FILE"/>
      <sheetName val="GIA TRI"/>
      <sheetName val="BM.07.DCCCVT"/>
      <sheetName val="XLP"/>
      <sheetName val="TONG"/>
      <sheetName val="HOLE PILE"/>
      <sheetName val="L45M"/>
      <sheetName val="L50M"/>
      <sheetName val="T,L45M"/>
      <sheetName val="T,L50M"/>
      <sheetName val="KL-C1"/>
      <sheetName val="KL13"/>
      <sheetName val="KL14"/>
      <sheetName val="KL15"/>
      <sheetName val="Tong hop1"/>
      <sheetName val="KLTK"/>
      <sheetName val="LISTNT"/>
      <sheetName val="TKLT"/>
      <sheetName val="Mã vật tư"/>
      <sheetName val="GTXL2"/>
      <sheetName val="KL16"/>
      <sheetName val="KL17"/>
      <sheetName val="KL18"/>
      <sheetName val="KL19"/>
      <sheetName val="KL20"/>
      <sheetName val="KL21"/>
      <sheetName val="KL22"/>
      <sheetName val="KL23"/>
      <sheetName val="KL24"/>
      <sheetName val="KL25"/>
      <sheetName val="KL26"/>
      <sheetName val="KL27"/>
      <sheetName val="KL28"/>
      <sheetName val="KL29"/>
      <sheetName val="KL30"/>
      <sheetName val="KL31"/>
      <sheetName val="KL32"/>
      <sheetName val="KL33"/>
      <sheetName val="KL34"/>
      <sheetName val="KL35"/>
      <sheetName val="KL36"/>
      <sheetName val="KL37"/>
      <sheetName val="KL38"/>
      <sheetName val="KL39"/>
      <sheetName val="KL40"/>
      <sheetName val="KL41"/>
      <sheetName val="KL42"/>
      <sheetName val="KL43"/>
      <sheetName val="KL44"/>
      <sheetName val="KL45"/>
      <sheetName val="KL46"/>
      <sheetName val="KL47"/>
      <sheetName val="KL48"/>
      <sheetName val="KL49"/>
      <sheetName val="KL50"/>
      <sheetName val="KL51"/>
      <sheetName val="KL52"/>
      <sheetName val="KL53"/>
      <sheetName val="KL54"/>
      <sheetName val="KL55"/>
      <sheetName val="KL56"/>
      <sheetName val="KL57"/>
      <sheetName val="KL58"/>
      <sheetName val="MTC"/>
      <sheetName val="KL Lớp"/>
      <sheetName val="Doan"/>
      <sheetName val="THAN"/>
      <sheetName val="DT KHOAN DS"/>
      <sheetName val="Cước bộ"/>
      <sheetName val="wHaTiSnAmE"/>
      <sheetName val="NT vat lieu"/>
      <sheetName val=" GULF"/>
      <sheetName val="Category"/>
      <sheetName val="DETAIL_THEP"/>
      <sheetName val="NK_EPCOC"/>
      <sheetName val="INPUT_HOP_DONG"/>
      <sheetName val="THUC_HIEN"/>
      <sheetName val="Moc"/>
      <sheetName val="pag 12 "/>
      <sheetName val="lived_load"/>
      <sheetName val="TDT"/>
      <sheetName val="Gia NC theo QD 3987-QD-UBND"/>
      <sheetName val="Beam Calculate"/>
      <sheetName val="CAD"/>
      <sheetName val="NC_May"/>
      <sheetName val="DLHG"/>
      <sheetName val="Nut giao"/>
      <sheetName val="BS 8666-2005 + 272-05"/>
      <sheetName val="Than cong D2"/>
      <sheetName val="ASTM A615M"/>
      <sheetName val="Than cong"/>
      <sheetName val="CB400-V"/>
      <sheetName val="CB240-T"/>
      <sheetName val="TTin"/>
      <sheetName val="Bang du lieu"/>
      <sheetName val="Danh muc tieu chuan"/>
      <sheetName val="MÁY_PHÁT"/>
      <sheetName val="CT35"/>
      <sheetName val="Dau vao"/>
      <sheetName val="10.TM cũ"/>
      <sheetName val="lý trình"/>
      <sheetName val="KT1"/>
      <sheetName val="PYC 1"/>
      <sheetName val="Đ1 - BTM"/>
      <sheetName val="CVXD"/>
      <sheetName val="gia chung tính m2"/>
      <sheetName val="TK KT CAU KIEN"/>
      <sheetName val="Noi luc"/>
      <sheetName val="Data_NT"/>
      <sheetName val="Pile-Br-Capacity"/>
      <sheetName val="bang luong thang 6"/>
      <sheetName val="LTMay"/>
      <sheetName val="Nlieu"/>
      <sheetName val="Biểu mẫu số 2"/>
      <sheetName val="F01-BC_KHAU_PHAN_SANG_2_x0000__31"/>
      <sheetName val="Bill_05_-_Hoan_thien-To_x0003_er3"/>
      <sheetName val="F01-BC_KHAU_PHAN_SANG_2"/>
      <sheetName val="Closing"/>
      <sheetName val="F01-BC_KHAU_PHAN_SANG_2_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sheetData sheetId="8286"/>
      <sheetData sheetId="8287">
        <row r="4">
          <cell r="A4" t="str">
            <v>BẢNG TÍNH TOÁN, ĐO BÓC KHỐI LƯỢNG HOÀN THÀNH ĐƯA VÀO QUYẾT TOÁN</v>
          </cell>
        </row>
      </sheetData>
      <sheetData sheetId="8288">
        <row r="4">
          <cell r="A4" t="str">
            <v>BẢNG TÍNH TOÁN, ĐO BÓC KHỐI LƯỢNG HOÀN THÀNH ĐƯA VÀO QUYẾT TOÁN</v>
          </cell>
        </row>
      </sheetData>
      <sheetData sheetId="8289">
        <row r="4">
          <cell r="A4" t="str">
            <v>BẢNG TÍNH TOÁN, ĐO BÓC KHỐI LƯỢNG HOÀN THÀNH ĐƯA VÀO QUYẾT TOÁN</v>
          </cell>
        </row>
      </sheetData>
      <sheetData sheetId="8290">
        <row r="4">
          <cell r="A4" t="str">
            <v>BẢNG TÍNH TOÁN, ĐO BÓC KHỐI LƯỢNG HOÀN THÀNH ĐƯA VÀO QUYẾT TOÁN</v>
          </cell>
        </row>
      </sheetData>
      <sheetData sheetId="8291">
        <row r="4">
          <cell r="A4" t="str">
            <v>BẢNG TÍNH TOÁN, ĐO BÓC KHỐI LƯỢNG HOÀN THÀNH ĐƯA VÀO QUYẾT TOÁN</v>
          </cell>
        </row>
      </sheetData>
      <sheetData sheetId="8292" refreshError="1"/>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sheetData sheetId="8305"/>
      <sheetData sheetId="8306"/>
      <sheetData sheetId="8307"/>
      <sheetData sheetId="8308"/>
      <sheetData sheetId="8309"/>
      <sheetData sheetId="8310"/>
      <sheetData sheetId="8311"/>
      <sheetData sheetId="8312">
        <row r="4">
          <cell r="A4" t="str">
            <v>BẢNG TÍNH TOÁN, ĐO BÓC KHỐI LƯỢNG HOÀN THÀNH ĐƯA VÀO QUYẾT TOÁN</v>
          </cell>
        </row>
      </sheetData>
      <sheetData sheetId="8313">
        <row r="4">
          <cell r="A4" t="str">
            <v>BẢNG TÍNH TOÁN, ĐO BÓC KHỐI LƯỢNG HOÀN THÀNH ĐƯA VÀO QUYẾT TOÁN</v>
          </cell>
        </row>
      </sheetData>
      <sheetData sheetId="8314">
        <row r="4">
          <cell r="A4" t="str">
            <v>BẢNG TÍNH TOÁN, ĐO BÓC KHỐI LƯỢNG HOÀN THÀNH ĐƯA VÀO QUYẾT TOÁN</v>
          </cell>
        </row>
      </sheetData>
      <sheetData sheetId="8315">
        <row r="4">
          <cell r="A4" t="str">
            <v>BẢNG TÍNH TOÁN, ĐO BÓC KHỐI LƯỢNG HOÀN THÀNH ĐƯA VÀO QUYẾT TOÁN</v>
          </cell>
        </row>
      </sheetData>
      <sheetData sheetId="8316">
        <row r="4">
          <cell r="A4" t="str">
            <v>BẢNG TÍNH TOÁN, ĐO BÓC KHỐI LƯỢNG HOÀN THÀNH ĐƯA VÀO QUYẾT TOÁN</v>
          </cell>
        </row>
      </sheetData>
      <sheetData sheetId="8317">
        <row r="4">
          <cell r="A4" t="str">
            <v>BẢNG TÍNH TOÁN, ĐO BÓC KHỐI LƯỢNG HOÀN THÀNH ĐƯA VÀO QUYẾT TOÁN</v>
          </cell>
        </row>
      </sheetData>
      <sheetData sheetId="8318">
        <row r="4">
          <cell r="A4" t="str">
            <v>BẢNG TÍNH TOÁN, ĐO BÓC KHỐI LƯỢNG HOÀN THÀNH ĐƯA VÀO QUYẾT TOÁN</v>
          </cell>
        </row>
      </sheetData>
      <sheetData sheetId="8319">
        <row r="4">
          <cell r="A4" t="str">
            <v>BẢNG TÍNH TOÁN, ĐO BÓC KHỐI LƯỢNG HOÀN THÀNH ĐƯA VÀO QUYẾT TOÁN</v>
          </cell>
        </row>
      </sheetData>
      <sheetData sheetId="8320">
        <row r="4">
          <cell r="A4" t="str">
            <v>BẢNG TÍNH TOÁN, ĐO BÓC KHỐI LƯỢNG HOÀN THÀNH ĐƯA VÀO QUYẾT TOÁN</v>
          </cell>
        </row>
      </sheetData>
      <sheetData sheetId="8321">
        <row r="4">
          <cell r="A4" t="str">
            <v>BẢNG TÍNH TOÁN, ĐO BÓC KHỐI LƯỢNG HOÀN THÀNH ĐƯA VÀO QUYẾT TOÁN</v>
          </cell>
        </row>
      </sheetData>
      <sheetData sheetId="8322">
        <row r="4">
          <cell r="A4" t="str">
            <v>BẢNG TÍNH TOÁN, ĐO BÓC KHỐI LƯỢNG HOÀN THÀNH ĐƯA VÀO QUYẾT TOÁN</v>
          </cell>
        </row>
      </sheetData>
      <sheetData sheetId="8323">
        <row r="4">
          <cell r="A4" t="str">
            <v>BẢNG TÍNH TOÁN, ĐO BÓC KHỐI LƯỢNG HOÀN THÀNH ĐƯA VÀO QUYẾT TOÁN</v>
          </cell>
        </row>
      </sheetData>
      <sheetData sheetId="8324">
        <row r="4">
          <cell r="A4" t="str">
            <v>BẢNG TÍNH TOÁN, ĐO BÓC KHỐI LƯỢNG HOÀN THÀNH ĐƯA VÀO QUYẾT TOÁN</v>
          </cell>
        </row>
      </sheetData>
      <sheetData sheetId="8325">
        <row r="4">
          <cell r="A4" t="str">
            <v>BẢNG TÍNH TOÁN, ĐO BÓC KHỐI LƯỢNG HOÀN THÀNH ĐƯA VÀO QUYẾT TOÁN</v>
          </cell>
        </row>
      </sheetData>
      <sheetData sheetId="8326">
        <row r="4">
          <cell r="A4" t="str">
            <v>BẢNG TÍNH TOÁN, ĐO BÓC KHỐI LƯỢNG HOÀN THÀNH ĐƯA VÀO QUYẾT TOÁN</v>
          </cell>
        </row>
      </sheetData>
      <sheetData sheetId="8327">
        <row r="4">
          <cell r="A4" t="str">
            <v>BẢNG TÍNH TOÁN, ĐO BÓC KHỐI LƯỢNG HOÀN THÀNH ĐƯA VÀO QUYẾT TOÁN</v>
          </cell>
        </row>
      </sheetData>
      <sheetData sheetId="8328">
        <row r="4">
          <cell r="A4" t="str">
            <v>BẢNG TÍNH TOÁN, ĐO BÓC KHỐI LƯỢNG HOÀN THÀNH ĐƯA VÀO QUYẾT TOÁN</v>
          </cell>
        </row>
      </sheetData>
      <sheetData sheetId="8329">
        <row r="4">
          <cell r="A4" t="str">
            <v>BẢNG TÍNH TOÁN, ĐO BÓC KHỐI LƯỢNG HOÀN THÀNH ĐƯA VÀO QUYẾT TOÁN</v>
          </cell>
        </row>
      </sheetData>
      <sheetData sheetId="8330">
        <row r="4">
          <cell r="A4" t="str">
            <v>BẢNG TÍNH TOÁN, ĐO BÓC KHỐI LƯỢNG HOÀN THÀNH ĐƯA VÀO QUYẾT TOÁN</v>
          </cell>
        </row>
      </sheetData>
      <sheetData sheetId="8331">
        <row r="4">
          <cell r="A4" t="str">
            <v>BẢNG TÍNH TOÁN, ĐO BÓC KHỐI LƯỢNG HOÀN THÀNH ĐƯA VÀO QUYẾT TOÁN</v>
          </cell>
        </row>
      </sheetData>
      <sheetData sheetId="8332">
        <row r="4">
          <cell r="A4" t="str">
            <v>BẢNG TÍNH TOÁN, ĐO BÓC KHỐI LƯỢNG HOÀN THÀNH ĐƯA VÀO QUYẾT TOÁN</v>
          </cell>
        </row>
      </sheetData>
      <sheetData sheetId="8333">
        <row r="4">
          <cell r="A4" t="str">
            <v>BẢNG TÍNH TOÁN, ĐO BÓC KHỐI LƯỢNG HOÀN THÀNH ĐƯA VÀO QUYẾT TOÁN</v>
          </cell>
        </row>
      </sheetData>
      <sheetData sheetId="8334">
        <row r="4">
          <cell r="A4" t="str">
            <v>BẢNG TÍNH TOÁN, ĐO BÓC KHỐI LƯỢNG HOÀN THÀNH ĐƯA VÀO QUYẾT TOÁN</v>
          </cell>
        </row>
      </sheetData>
      <sheetData sheetId="8335">
        <row r="4">
          <cell r="A4" t="str">
            <v>BẢNG TÍNH TOÁN, ĐO BÓC KHỐI LƯỢNG HOÀN THÀNH ĐƯA VÀO QUYẾT TOÁN</v>
          </cell>
        </row>
      </sheetData>
      <sheetData sheetId="8336">
        <row r="4">
          <cell r="A4" t="str">
            <v>BẢNG TÍNH TOÁN, ĐO BÓC KHỐI LƯỢNG HOÀN THÀNH ĐƯA VÀO QUYẾT TOÁN</v>
          </cell>
        </row>
      </sheetData>
      <sheetData sheetId="8337">
        <row r="4">
          <cell r="A4" t="str">
            <v>BẢNG TÍNH TOÁN, ĐO BÓC KHỐI LƯỢNG HOÀN THÀNH ĐƯA VÀO QUYẾT TOÁN</v>
          </cell>
        </row>
      </sheetData>
      <sheetData sheetId="8338">
        <row r="4">
          <cell r="A4" t="str">
            <v>BẢNG TÍNH TOÁN, ĐO BÓC KHỐI LƯỢNG HOÀN THÀNH ĐƯA VÀO QUYẾT TOÁN</v>
          </cell>
        </row>
      </sheetData>
      <sheetData sheetId="8339">
        <row r="4">
          <cell r="A4" t="str">
            <v>BẢNG TÍNH TOÁN, ĐO BÓC KHỐI LƯỢNG HOÀN THÀNH ĐƯA VÀO QUYẾT TOÁN</v>
          </cell>
        </row>
      </sheetData>
      <sheetData sheetId="8340">
        <row r="4">
          <cell r="A4" t="str">
            <v>BẢNG TÍNH TOÁN, ĐO BÓC KHỐI LƯỢNG HOÀN THÀNH ĐƯA VÀO QUYẾT TOÁN</v>
          </cell>
        </row>
      </sheetData>
      <sheetData sheetId="8341">
        <row r="4">
          <cell r="A4" t="str">
            <v>BẢNG TÍNH TOÁN, ĐO BÓC KHỐI LƯỢNG HOÀN THÀNH ĐƯA VÀO QUYẾT TOÁN</v>
          </cell>
        </row>
      </sheetData>
      <sheetData sheetId="8342">
        <row r="4">
          <cell r="A4" t="str">
            <v>BẢNG TÍNH TOÁN, ĐO BÓC KHỐI LƯỢNG HOÀN THÀNH ĐƯA VÀO QUYẾT TOÁN</v>
          </cell>
        </row>
      </sheetData>
      <sheetData sheetId="8343">
        <row r="4">
          <cell r="A4" t="str">
            <v>BẢNG TÍNH TOÁN, ĐO BÓC KHỐI LƯỢNG HOÀN THÀNH ĐƯA VÀO QUYẾT TOÁN</v>
          </cell>
        </row>
      </sheetData>
      <sheetData sheetId="8344">
        <row r="4">
          <cell r="A4" t="str">
            <v>BẢNG TÍNH TOÁN, ĐO BÓC KHỐI LƯỢNG HOÀN THÀNH ĐƯA VÀO QUYẾT TOÁN</v>
          </cell>
        </row>
      </sheetData>
      <sheetData sheetId="8345">
        <row r="4">
          <cell r="A4" t="str">
            <v>BẢNG TÍNH TOÁN, ĐO BÓC KHỐI LƯỢNG HOÀN THÀNH ĐƯA VÀO QUYẾT TOÁN</v>
          </cell>
        </row>
      </sheetData>
      <sheetData sheetId="8346">
        <row r="4">
          <cell r="A4" t="str">
            <v>BẢNG TÍNH TOÁN, ĐO BÓC KHỐI LƯỢNG HOÀN THÀNH ĐƯA VÀO QUYẾT TOÁN</v>
          </cell>
        </row>
      </sheetData>
      <sheetData sheetId="8347">
        <row r="4">
          <cell r="A4" t="str">
            <v>BẢNG TÍNH TOÁN, ĐO BÓC KHỐI LƯỢNG HOÀN THÀNH ĐƯA VÀO QUYẾT TOÁN</v>
          </cell>
        </row>
      </sheetData>
      <sheetData sheetId="8348">
        <row r="4">
          <cell r="A4" t="str">
            <v>BẢNG TÍNH TOÁN, ĐO BÓC KHỐI LƯỢNG HOÀN THÀNH ĐƯA VÀO QUYẾT TOÁN</v>
          </cell>
        </row>
      </sheetData>
      <sheetData sheetId="8349">
        <row r="4">
          <cell r="A4" t="str">
            <v>BẢNG TÍNH TOÁN, ĐO BÓC KHỐI LƯỢNG HOÀN THÀNH ĐƯA VÀO QUYẾT TOÁN</v>
          </cell>
        </row>
      </sheetData>
      <sheetData sheetId="8350">
        <row r="4">
          <cell r="A4" t="str">
            <v>BẢNG TÍNH TOÁN, ĐO BÓC KHỐI LƯỢNG HOÀN THÀNH ĐƯA VÀO QUYẾT TOÁN</v>
          </cell>
        </row>
      </sheetData>
      <sheetData sheetId="8351">
        <row r="4">
          <cell r="A4" t="str">
            <v>BẢNG TÍNH TOÁN, ĐO BÓC KHỐI LƯỢNG HOÀN THÀNH ĐƯA VÀO QUYẾT TOÁN</v>
          </cell>
        </row>
      </sheetData>
      <sheetData sheetId="8352">
        <row r="4">
          <cell r="A4" t="str">
            <v>BẢNG TÍNH TOÁN, ĐO BÓC KHỐI LƯỢNG HOÀN THÀNH ĐƯA VÀO QUYẾT TOÁN</v>
          </cell>
        </row>
      </sheetData>
      <sheetData sheetId="8353">
        <row r="4">
          <cell r="A4" t="str">
            <v>BẢNG TÍNH TOÁN, ĐO BÓC KHỐI LƯỢNG HOÀN THÀNH ĐƯA VÀO QUYẾT TOÁN</v>
          </cell>
        </row>
      </sheetData>
      <sheetData sheetId="8354">
        <row r="4">
          <cell r="A4" t="str">
            <v>BẢNG TÍNH TOÁN, ĐO BÓC KHỐI LƯỢNG HOÀN THÀNH ĐƯA VÀO QUYẾT TOÁN</v>
          </cell>
        </row>
      </sheetData>
      <sheetData sheetId="8355">
        <row r="4">
          <cell r="A4" t="str">
            <v>BẢNG TÍNH TOÁN, ĐO BÓC KHỐI LƯỢNG HOÀN THÀNH ĐƯA VÀO QUYẾT TOÁN</v>
          </cell>
        </row>
      </sheetData>
      <sheetData sheetId="8356">
        <row r="4">
          <cell r="A4" t="str">
            <v>BẢNG TÍNH TOÁN, ĐO BÓC KHỐI LƯỢNG HOÀN THÀNH ĐƯA VÀO QUYẾT TOÁN</v>
          </cell>
        </row>
      </sheetData>
      <sheetData sheetId="8357">
        <row r="4">
          <cell r="A4" t="str">
            <v>BẢNG TÍNH TOÁN, ĐO BÓC KHỐI LƯỢNG HOÀN THÀNH ĐƯA VÀO QUYẾT TOÁN</v>
          </cell>
        </row>
      </sheetData>
      <sheetData sheetId="8358">
        <row r="4">
          <cell r="A4" t="str">
            <v>BẢNG TÍNH TOÁN, ĐO BÓC KHỐI LƯỢNG HOÀN THÀNH ĐƯA VÀO QUYẾT TOÁN</v>
          </cell>
        </row>
      </sheetData>
      <sheetData sheetId="8359">
        <row r="4">
          <cell r="A4" t="str">
            <v>BẢNG TÍNH TOÁN, ĐO BÓC KHỐI LƯỢNG HOÀN THÀNH ĐƯA VÀO QUYẾT TOÁN</v>
          </cell>
        </row>
      </sheetData>
      <sheetData sheetId="8360">
        <row r="4">
          <cell r="A4" t="str">
            <v>BẢNG TÍNH TOÁN, ĐO BÓC KHỐI LƯỢNG HOÀN THÀNH ĐƯA VÀO QUYẾT TOÁN</v>
          </cell>
        </row>
      </sheetData>
      <sheetData sheetId="8361">
        <row r="4">
          <cell r="A4" t="str">
            <v>BẢNG TÍNH TOÁN, ĐO BÓC KHỐI LƯỢNG HOÀN THÀNH ĐƯA VÀO QUYẾT TOÁN</v>
          </cell>
        </row>
      </sheetData>
      <sheetData sheetId="8362">
        <row r="4">
          <cell r="A4" t="str">
            <v>BẢNG TÍNH TOÁN, ĐO BÓC KHỐI LƯỢNG HOÀN THÀNH ĐƯA VÀO QUYẾT TOÁN</v>
          </cell>
        </row>
      </sheetData>
      <sheetData sheetId="8363">
        <row r="4">
          <cell r="A4" t="str">
            <v>BẢNG TÍNH TOÁN, ĐO BÓC KHỐI LƯỢNG HOÀN THÀNH ĐƯA VÀO QUYẾT TOÁN</v>
          </cell>
        </row>
      </sheetData>
      <sheetData sheetId="8364">
        <row r="4">
          <cell r="A4" t="str">
            <v>BẢNG TÍNH TOÁN, ĐO BÓC KHỐI LƯỢNG HOÀN THÀNH ĐƯA VÀO QUYẾT TOÁN</v>
          </cell>
        </row>
      </sheetData>
      <sheetData sheetId="8365">
        <row r="4">
          <cell r="A4" t="str">
            <v>BẢNG TÍNH TOÁN, ĐO BÓC KHỐI LƯỢNG HOÀN THÀNH ĐƯA VÀO QUYẾT TOÁN</v>
          </cell>
        </row>
      </sheetData>
      <sheetData sheetId="8366">
        <row r="4">
          <cell r="A4" t="str">
            <v>BẢNG TÍNH TOÁN, ĐO BÓC KHỐI LƯỢNG HOÀN THÀNH ĐƯA VÀO QUYẾT TOÁN</v>
          </cell>
        </row>
      </sheetData>
      <sheetData sheetId="8367">
        <row r="4">
          <cell r="A4" t="str">
            <v>BẢNG TÍNH TOÁN, ĐO BÓC KHỐI LƯỢNG HOÀN THÀNH ĐƯA VÀO QUYẾT TOÁN</v>
          </cell>
        </row>
      </sheetData>
      <sheetData sheetId="8368">
        <row r="4">
          <cell r="A4" t="str">
            <v>BẢNG TÍNH TOÁN, ĐO BÓC KHỐI LƯỢNG HOÀN THÀNH ĐƯA VÀO QUYẾT TOÁN</v>
          </cell>
        </row>
      </sheetData>
      <sheetData sheetId="8369">
        <row r="4">
          <cell r="A4" t="str">
            <v>BẢNG TÍNH TOÁN, ĐO BÓC KHỐI LƯỢNG HOÀN THÀNH ĐƯA VÀO QUYẾT TOÁN</v>
          </cell>
        </row>
      </sheetData>
      <sheetData sheetId="8370">
        <row r="4">
          <cell r="A4" t="str">
            <v>BẢNG TÍNH TOÁN, ĐO BÓC KHỐI LƯỢNG HOÀN THÀNH ĐƯA VÀO QUYẾT TOÁN</v>
          </cell>
        </row>
      </sheetData>
      <sheetData sheetId="8371">
        <row r="4">
          <cell r="A4" t="str">
            <v>BẢNG TÍNH TOÁN, ĐO BÓC KHỐI LƯỢNG HOÀN THÀNH ĐƯA VÀO QUYẾT TOÁN</v>
          </cell>
        </row>
      </sheetData>
      <sheetData sheetId="8372">
        <row r="4">
          <cell r="A4" t="str">
            <v>BẢNG TÍNH TOÁN, ĐO BÓC KHỐI LƯỢNG HOÀN THÀNH ĐƯA VÀO QUYẾT TOÁN</v>
          </cell>
        </row>
      </sheetData>
      <sheetData sheetId="8373">
        <row r="4">
          <cell r="A4" t="str">
            <v>BẢNG TÍNH TOÁN, ĐO BÓC KHỐI LƯỢNG HOÀN THÀNH ĐƯA VÀO QUYẾT TOÁN</v>
          </cell>
        </row>
      </sheetData>
      <sheetData sheetId="8374">
        <row r="4">
          <cell r="A4" t="str">
            <v>BẢNG TÍNH TOÁN, ĐO BÓC KHỐI LƯỢNG HOÀN THÀNH ĐƯA VÀO QUYẾT TOÁN</v>
          </cell>
        </row>
      </sheetData>
      <sheetData sheetId="8375">
        <row r="4">
          <cell r="A4" t="str">
            <v>BẢNG TÍNH TOÁN, ĐO BÓC KHỐI LƯỢNG HOÀN THÀNH ĐƯA VÀO QUYẾT TOÁN</v>
          </cell>
        </row>
      </sheetData>
      <sheetData sheetId="8376">
        <row r="4">
          <cell r="A4" t="str">
            <v>BẢNG TÍNH TOÁN, ĐO BÓC KHỐI LƯỢNG HOÀN THÀNH ĐƯA VÀO QUYẾT TOÁN</v>
          </cell>
        </row>
      </sheetData>
      <sheetData sheetId="8377">
        <row r="4">
          <cell r="A4" t="str">
            <v>BẢNG TÍNH TOÁN, ĐO BÓC KHỐI LƯỢNG HOÀN THÀNH ĐƯA VÀO QUYẾT TOÁN</v>
          </cell>
        </row>
      </sheetData>
      <sheetData sheetId="8378">
        <row r="4">
          <cell r="A4" t="str">
            <v>BẢNG TÍNH TOÁN, ĐO BÓC KHỐI LƯỢNG HOÀN THÀNH ĐƯA VÀO QUYẾT TOÁN</v>
          </cell>
        </row>
      </sheetData>
      <sheetData sheetId="8379">
        <row r="4">
          <cell r="A4" t="str">
            <v>BẢNG TÍNH TOÁN, ĐO BÓC KHỐI LƯỢNG HOÀN THÀNH ĐƯA VÀO QUYẾT TOÁN</v>
          </cell>
        </row>
      </sheetData>
      <sheetData sheetId="8380">
        <row r="4">
          <cell r="A4" t="str">
            <v>BẢNG TÍNH TOÁN, ĐO BÓC KHỐI LƯỢNG HOÀN THÀNH ĐƯA VÀO QUYẾT TOÁN</v>
          </cell>
        </row>
      </sheetData>
      <sheetData sheetId="8381">
        <row r="4">
          <cell r="A4" t="str">
            <v>BẢNG TÍNH TOÁN, ĐO BÓC KHỐI LƯỢNG HOÀN THÀNH ĐƯA VÀO QUYẾT TOÁN</v>
          </cell>
        </row>
      </sheetData>
      <sheetData sheetId="8382">
        <row r="4">
          <cell r="A4" t="str">
            <v>BẢNG TÍNH TOÁN, ĐO BÓC KHỐI LƯỢNG HOÀN THÀNH ĐƯA VÀO QUYẾT TOÁN</v>
          </cell>
        </row>
      </sheetData>
      <sheetData sheetId="8383">
        <row r="4">
          <cell r="A4" t="str">
            <v>BẢNG TÍNH TOÁN, ĐO BÓC KHỐI LƯỢNG HOÀN THÀNH ĐƯA VÀO QUYẾT TOÁN</v>
          </cell>
        </row>
      </sheetData>
      <sheetData sheetId="8384">
        <row r="4">
          <cell r="A4" t="str">
            <v>BẢNG TÍNH TOÁN, ĐO BÓC KHỐI LƯỢNG HOÀN THÀNH ĐƯA VÀO QUYẾT TOÁN</v>
          </cell>
        </row>
      </sheetData>
      <sheetData sheetId="8385">
        <row r="4">
          <cell r="A4" t="str">
            <v>BẢNG TÍNH TOÁN, ĐO BÓC KHỐI LƯỢNG HOÀN THÀNH ĐƯA VÀO QUYẾT TOÁN</v>
          </cell>
        </row>
      </sheetData>
      <sheetData sheetId="8386">
        <row r="4">
          <cell r="A4" t="str">
            <v>BẢNG TÍNH TOÁN, ĐO BÓC KHỐI LƯỢNG HOÀN THÀNH ĐƯA VÀO QUYẾT TOÁN</v>
          </cell>
        </row>
      </sheetData>
      <sheetData sheetId="8387">
        <row r="4">
          <cell r="A4" t="str">
            <v>BẢNG TÍNH TOÁN, ĐO BÓC KHỐI LƯỢNG HOÀN THÀNH ĐƯA VÀO QUYẾT TOÁN</v>
          </cell>
        </row>
      </sheetData>
      <sheetData sheetId="8388">
        <row r="4">
          <cell r="A4" t="str">
            <v>BẢNG TÍNH TOÁN, ĐO BÓC KHỐI LƯỢNG HOÀN THÀNH ĐƯA VÀO QUYẾT TOÁN</v>
          </cell>
        </row>
      </sheetData>
      <sheetData sheetId="8389">
        <row r="4">
          <cell r="A4" t="str">
            <v>BẢNG TÍNH TOÁN, ĐO BÓC KHỐI LƯỢNG HOÀN THÀNH ĐƯA VÀO QUYẾT TOÁN</v>
          </cell>
        </row>
      </sheetData>
      <sheetData sheetId="8390">
        <row r="4">
          <cell r="A4" t="str">
            <v>BẢNG TÍNH TOÁN, ĐO BÓC KHỐI LƯỢNG HOÀN THÀNH ĐƯA VÀO QUYẾT TOÁN</v>
          </cell>
        </row>
      </sheetData>
      <sheetData sheetId="8391">
        <row r="4">
          <cell r="A4" t="str">
            <v>BẢNG TÍNH TOÁN, ĐO BÓC KHỐI LƯỢNG HOÀN THÀNH ĐƯA VÀO QUYẾT TOÁN</v>
          </cell>
        </row>
      </sheetData>
      <sheetData sheetId="8392">
        <row r="4">
          <cell r="A4" t="str">
            <v>BẢNG TÍNH TOÁN, ĐO BÓC KHỐI LƯỢNG HOÀN THÀNH ĐƯA VÀO QUYẾT TOÁN</v>
          </cell>
        </row>
      </sheetData>
      <sheetData sheetId="8393">
        <row r="4">
          <cell r="A4" t="str">
            <v>BẢNG TÍNH TOÁN, ĐO BÓC KHỐI LƯỢNG HOÀN THÀNH ĐƯA VÀO QUYẾT TOÁN</v>
          </cell>
        </row>
      </sheetData>
      <sheetData sheetId="8394">
        <row r="4">
          <cell r="A4" t="str">
            <v>BẢNG TÍNH TOÁN, ĐO BÓC KHỐI LƯỢNG HOÀN THÀNH ĐƯA VÀO QUYẾT TOÁN</v>
          </cell>
        </row>
      </sheetData>
      <sheetData sheetId="8395">
        <row r="4">
          <cell r="A4" t="str">
            <v>BẢNG TÍNH TOÁN, ĐO BÓC KHỐI LƯỢNG HOÀN THÀNH ĐƯA VÀO QUYẾT TOÁN</v>
          </cell>
        </row>
      </sheetData>
      <sheetData sheetId="8396">
        <row r="4">
          <cell r="A4" t="str">
            <v>BẢNG TÍNH TOÁN, ĐO BÓC KHỐI LƯỢNG HOÀN THÀNH ĐƯA VÀO QUYẾT TOÁN</v>
          </cell>
        </row>
      </sheetData>
      <sheetData sheetId="8397">
        <row r="4">
          <cell r="A4" t="str">
            <v>BẢNG TÍNH TOÁN, ĐO BÓC KHỐI LƯỢNG HOÀN THÀNH ĐƯA VÀO QUYẾT TOÁN</v>
          </cell>
        </row>
      </sheetData>
      <sheetData sheetId="8398">
        <row r="4">
          <cell r="A4" t="str">
            <v>BẢNG TÍNH TOÁN, ĐO BÓC KHỐI LƯỢNG HOÀN THÀNH ĐƯA VÀO QUYẾT TOÁN</v>
          </cell>
        </row>
      </sheetData>
      <sheetData sheetId="8399">
        <row r="4">
          <cell r="A4" t="str">
            <v>BẢNG TÍNH TOÁN, ĐO BÓC KHỐI LƯỢNG HOÀN THÀNH ĐƯA VÀO QUYẾT TOÁN</v>
          </cell>
        </row>
      </sheetData>
      <sheetData sheetId="8400">
        <row r="4">
          <cell r="A4" t="str">
            <v>BẢNG TÍNH TOÁN, ĐO BÓC KHỐI LƯỢNG HOÀN THÀNH ĐƯA VÀO QUYẾT TOÁN</v>
          </cell>
        </row>
      </sheetData>
      <sheetData sheetId="8401">
        <row r="4">
          <cell r="A4" t="str">
            <v>BẢNG TÍNH TOÁN, ĐO BÓC KHỐI LƯỢNG HOÀN THÀNH ĐƯA VÀO QUYẾT TOÁN</v>
          </cell>
        </row>
      </sheetData>
      <sheetData sheetId="8402">
        <row r="4">
          <cell r="A4" t="str">
            <v>BẢNG TÍNH TOÁN, ĐO BÓC KHỐI LƯỢNG HOÀN THÀNH ĐƯA VÀO QUYẾT TOÁN</v>
          </cell>
        </row>
      </sheetData>
      <sheetData sheetId="8403">
        <row r="4">
          <cell r="A4" t="str">
            <v>BẢNG TÍNH TOÁN, ĐO BÓC KHỐI LƯỢNG HOÀN THÀNH ĐƯA VÀO QUYẾT TOÁN</v>
          </cell>
        </row>
      </sheetData>
      <sheetData sheetId="8404">
        <row r="4">
          <cell r="A4" t="str">
            <v>BẢNG TÍNH TOÁN, ĐO BÓC KHỐI LƯỢNG HOÀN THÀNH ĐƯA VÀO QUYẾT TOÁN</v>
          </cell>
        </row>
      </sheetData>
      <sheetData sheetId="8405">
        <row r="4">
          <cell r="A4" t="str">
            <v>BẢNG TÍNH TOÁN, ĐO BÓC KHỐI LƯỢNG HOÀN THÀNH ĐƯA VÀO QUYẾT TOÁN</v>
          </cell>
        </row>
      </sheetData>
      <sheetData sheetId="8406">
        <row r="4">
          <cell r="A4" t="str">
            <v>BẢNG TÍNH TOÁN, ĐO BÓC KHỐI LƯỢNG HOÀN THÀNH ĐƯA VÀO QUYẾT TOÁN</v>
          </cell>
        </row>
      </sheetData>
      <sheetData sheetId="8407">
        <row r="4">
          <cell r="A4" t="str">
            <v>BẢNG TÍNH TOÁN, ĐO BÓC KHỐI LƯỢNG HOÀN THÀNH ĐƯA VÀO QUYẾT TOÁN</v>
          </cell>
        </row>
      </sheetData>
      <sheetData sheetId="8408">
        <row r="4">
          <cell r="A4" t="str">
            <v>BẢNG TÍNH TOÁN, ĐO BÓC KHỐI LƯỢNG HOÀN THÀNH ĐƯA VÀO QUYẾT TOÁN</v>
          </cell>
        </row>
      </sheetData>
      <sheetData sheetId="8409">
        <row r="4">
          <cell r="A4" t="str">
            <v>BẢNG TÍNH TOÁN, ĐO BÓC KHỐI LƯỢNG HOÀN THÀNH ĐƯA VÀO QUYẾT TOÁN</v>
          </cell>
        </row>
      </sheetData>
      <sheetData sheetId="8410">
        <row r="4">
          <cell r="A4" t="str">
            <v>BẢNG TÍNH TOÁN, ĐO BÓC KHỐI LƯỢNG HOÀN THÀNH ĐƯA VÀO QUYẾT TOÁN</v>
          </cell>
        </row>
      </sheetData>
      <sheetData sheetId="8411">
        <row r="4">
          <cell r="A4" t="str">
            <v>BẢNG TÍNH TOÁN, ĐO BÓC KHỐI LƯỢNG HOÀN THÀNH ĐƯA VÀO QUYẾT TOÁN</v>
          </cell>
        </row>
      </sheetData>
      <sheetData sheetId="8412">
        <row r="4">
          <cell r="A4" t="str">
            <v>BẢNG TÍNH TOÁN, ĐO BÓC KHỐI LƯỢNG HOÀN THÀNH ĐƯA VÀO QUYẾT TOÁN</v>
          </cell>
        </row>
      </sheetData>
      <sheetData sheetId="8413">
        <row r="4">
          <cell r="A4" t="str">
            <v>BẢNG TÍNH TOÁN, ĐO BÓC KHỐI LƯỢNG HOÀN THÀNH ĐƯA VÀO QUYẾT TOÁN</v>
          </cell>
        </row>
      </sheetData>
      <sheetData sheetId="8414">
        <row r="4">
          <cell r="A4" t="str">
            <v>BẢNG TÍNH TOÁN, ĐO BÓC KHỐI LƯỢNG HOÀN THÀNH ĐƯA VÀO QUYẾT TOÁN</v>
          </cell>
        </row>
      </sheetData>
      <sheetData sheetId="8415">
        <row r="4">
          <cell r="A4" t="str">
            <v>BẢNG TÍNH TOÁN, ĐO BÓC KHỐI LƯỢNG HOÀN THÀNH ĐƯA VÀO QUYẾT TOÁN</v>
          </cell>
        </row>
      </sheetData>
      <sheetData sheetId="8416">
        <row r="4">
          <cell r="A4" t="str">
            <v>BẢNG TÍNH TOÁN, ĐO BÓC KHỐI LƯỢNG HOÀN THÀNH ĐƯA VÀO QUYẾT TOÁN</v>
          </cell>
        </row>
      </sheetData>
      <sheetData sheetId="8417">
        <row r="4">
          <cell r="A4" t="str">
            <v>BẢNG TÍNH TOÁN, ĐO BÓC KHỐI LƯỢNG HOÀN THÀNH ĐƯA VÀO QUYẾT TOÁN</v>
          </cell>
        </row>
      </sheetData>
      <sheetData sheetId="8418">
        <row r="4">
          <cell r="A4" t="str">
            <v>BẢNG TÍNH TOÁN, ĐO BÓC KHỐI LƯỢNG HOÀN THÀNH ĐƯA VÀO QUYẾT TOÁN</v>
          </cell>
        </row>
      </sheetData>
      <sheetData sheetId="8419">
        <row r="4">
          <cell r="A4" t="str">
            <v>BẢNG TÍNH TOÁN, ĐO BÓC KHỐI LƯỢNG HOÀN THÀNH ĐƯA VÀO QUYẾT TOÁN</v>
          </cell>
        </row>
      </sheetData>
      <sheetData sheetId="8420">
        <row r="4">
          <cell r="A4" t="str">
            <v>BẢNG TÍNH TOÁN, ĐO BÓC KHỐI LƯỢNG HOÀN THÀNH ĐƯA VÀO QUYẾT TOÁN</v>
          </cell>
        </row>
      </sheetData>
      <sheetData sheetId="8421">
        <row r="4">
          <cell r="A4" t="str">
            <v>BẢNG TÍNH TOÁN, ĐO BÓC KHỐI LƯỢNG HOÀN THÀNH ĐƯA VÀO QUYẾT TOÁN</v>
          </cell>
        </row>
      </sheetData>
      <sheetData sheetId="8422">
        <row r="4">
          <cell r="A4" t="str">
            <v>BẢNG TÍNH TOÁN, ĐO BÓC KHỐI LƯỢNG HOÀN THÀNH ĐƯA VÀO QUYẾT TOÁN</v>
          </cell>
        </row>
      </sheetData>
      <sheetData sheetId="8423">
        <row r="4">
          <cell r="A4" t="str">
            <v>BẢNG TÍNH TOÁN, ĐO BÓC KHỐI LƯỢNG HOÀN THÀNH ĐƯA VÀO QUYẾT TOÁN</v>
          </cell>
        </row>
      </sheetData>
      <sheetData sheetId="8424">
        <row r="4">
          <cell r="A4" t="str">
            <v>BẢNG TÍNH TOÁN, ĐO BÓC KHỐI LƯỢNG HOÀN THÀNH ĐƯA VÀO QUYẾT TOÁN</v>
          </cell>
        </row>
      </sheetData>
      <sheetData sheetId="8425">
        <row r="4">
          <cell r="A4" t="str">
            <v>BẢNG TÍNH TOÁN, ĐO BÓC KHỐI LƯỢNG HOÀN THÀNH ĐƯA VÀO QUYẾT TOÁN</v>
          </cell>
        </row>
      </sheetData>
      <sheetData sheetId="8426">
        <row r="4">
          <cell r="A4" t="str">
            <v>BẢNG TÍNH TOÁN, ĐO BÓC KHỐI LƯỢNG HOÀN THÀNH ĐƯA VÀO QUYẾT TOÁN</v>
          </cell>
        </row>
      </sheetData>
      <sheetData sheetId="8427">
        <row r="4">
          <cell r="A4" t="str">
            <v>BẢNG TÍNH TOÁN, ĐO BÓC KHỐI LƯỢNG HOÀN THÀNH ĐƯA VÀO QUYẾT TOÁN</v>
          </cell>
        </row>
      </sheetData>
      <sheetData sheetId="8428">
        <row r="4">
          <cell r="A4" t="str">
            <v>BẢNG TÍNH TOÁN, ĐO BÓC KHỐI LƯỢNG HOÀN THÀNH ĐƯA VÀO QUYẾT TOÁN</v>
          </cell>
        </row>
      </sheetData>
      <sheetData sheetId="8429">
        <row r="4">
          <cell r="A4" t="str">
            <v>BẢNG TÍNH TOÁN, ĐO BÓC KHỐI LƯỢNG HOÀN THÀNH ĐƯA VÀO QUYẾT TOÁN</v>
          </cell>
        </row>
      </sheetData>
      <sheetData sheetId="8430">
        <row r="4">
          <cell r="A4" t="str">
            <v>BẢNG TÍNH TOÁN, ĐO BÓC KHỐI LƯỢNG HOÀN THÀNH ĐƯA VÀO QUYẾT TOÁN</v>
          </cell>
        </row>
      </sheetData>
      <sheetData sheetId="8431">
        <row r="4">
          <cell r="A4" t="str">
            <v>BẢNG TÍNH TOÁN, ĐO BÓC KHỐI LƯỢNG HOÀN THÀNH ĐƯA VÀO QUYẾT TOÁN</v>
          </cell>
        </row>
      </sheetData>
      <sheetData sheetId="8432">
        <row r="4">
          <cell r="A4" t="str">
            <v>BẢNG TÍNH TOÁN, ĐO BÓC KHỐI LƯỢNG HOÀN THÀNH ĐƯA VÀO QUYẾT TOÁN</v>
          </cell>
        </row>
      </sheetData>
      <sheetData sheetId="8433">
        <row r="4">
          <cell r="A4" t="str">
            <v>BẢNG TÍNH TOÁN, ĐO BÓC KHỐI LƯỢNG HOÀN THÀNH ĐƯA VÀO QUYẾT TOÁN</v>
          </cell>
        </row>
      </sheetData>
      <sheetData sheetId="8434">
        <row r="4">
          <cell r="A4" t="str">
            <v>BẢNG TÍNH TOÁN, ĐO BÓC KHỐI LƯỢNG HOÀN THÀNH ĐƯA VÀO QUYẾT TOÁN</v>
          </cell>
        </row>
      </sheetData>
      <sheetData sheetId="8435">
        <row r="4">
          <cell r="A4" t="str">
            <v>BẢNG TÍNH TOÁN, ĐO BÓC KHỐI LƯỢNG HOÀN THÀNH ĐƯA VÀO QUYẾT TOÁN</v>
          </cell>
        </row>
      </sheetData>
      <sheetData sheetId="8436">
        <row r="4">
          <cell r="A4" t="str">
            <v>BẢNG TÍNH TOÁN, ĐO BÓC KHỐI LƯỢNG HOÀN THÀNH ĐƯA VÀO QUYẾT TOÁN</v>
          </cell>
        </row>
      </sheetData>
      <sheetData sheetId="8437">
        <row r="4">
          <cell r="A4" t="str">
            <v>BẢNG TÍNH TOÁN, ĐO BÓC KHỐI LƯỢNG HOÀN THÀNH ĐƯA VÀO QUYẾT TOÁN</v>
          </cell>
        </row>
      </sheetData>
      <sheetData sheetId="8438">
        <row r="4">
          <cell r="A4" t="str">
            <v>BẢNG TÍNH TOÁN, ĐO BÓC KHỐI LƯỢNG HOÀN THÀNH ĐƯA VÀO QUYẾT TOÁN</v>
          </cell>
        </row>
      </sheetData>
      <sheetData sheetId="8439">
        <row r="4">
          <cell r="A4" t="str">
            <v>BẢNG TÍNH TOÁN, ĐO BÓC KHỐI LƯỢNG HOÀN THÀNH ĐƯA VÀO QUYẾT TOÁN</v>
          </cell>
        </row>
      </sheetData>
      <sheetData sheetId="8440">
        <row r="4">
          <cell r="A4" t="str">
            <v>BẢNG TÍNH TOÁN, ĐO BÓC KHỐI LƯỢNG HOÀN THÀNH ĐƯA VÀO QUYẾT TOÁN</v>
          </cell>
        </row>
      </sheetData>
      <sheetData sheetId="8441">
        <row r="4">
          <cell r="A4" t="str">
            <v>BẢNG TÍNH TOÁN, ĐO BÓC KHỐI LƯỢNG HOÀN THÀNH ĐƯA VÀO QUYẾT TOÁN</v>
          </cell>
        </row>
      </sheetData>
      <sheetData sheetId="8442">
        <row r="4">
          <cell r="A4" t="str">
            <v>BẢNG TÍNH TOÁN, ĐO BÓC KHỐI LƯỢNG HOÀN THÀNH ĐƯA VÀO QUYẾT TOÁN</v>
          </cell>
        </row>
      </sheetData>
      <sheetData sheetId="8443">
        <row r="4">
          <cell r="A4" t="str">
            <v>BẢNG TÍNH TOÁN, ĐO BÓC KHỐI LƯỢNG HOÀN THÀNH ĐƯA VÀO QUYẾT TOÁN</v>
          </cell>
        </row>
      </sheetData>
      <sheetData sheetId="8444">
        <row r="4">
          <cell r="A4" t="str">
            <v>BẢNG TÍNH TOÁN, ĐO BÓC KHỐI LƯỢNG HOÀN THÀNH ĐƯA VÀO QUYẾT TOÁN</v>
          </cell>
        </row>
      </sheetData>
      <sheetData sheetId="8445">
        <row r="4">
          <cell r="A4" t="str">
            <v>BẢNG TÍNH TOÁN, ĐO BÓC KHỐI LƯỢNG HOÀN THÀNH ĐƯA VÀO QUYẾT TOÁN</v>
          </cell>
        </row>
      </sheetData>
      <sheetData sheetId="8446">
        <row r="4">
          <cell r="A4" t="str">
            <v>BẢNG TÍNH TOÁN, ĐO BÓC KHỐI LƯỢNG HOÀN THÀNH ĐƯA VÀO QUYẾT TOÁN</v>
          </cell>
        </row>
      </sheetData>
      <sheetData sheetId="8447">
        <row r="4">
          <cell r="A4" t="str">
            <v>BẢNG TÍNH TOÁN, ĐO BÓC KHỐI LƯỢNG HOÀN THÀNH ĐƯA VÀO QUYẾT TOÁN</v>
          </cell>
        </row>
      </sheetData>
      <sheetData sheetId="8448">
        <row r="4">
          <cell r="A4" t="str">
            <v>BẢNG TÍNH TOÁN, ĐO BÓC KHỐI LƯỢNG HOÀN THÀNH ĐƯA VÀO QUYẾT TOÁN</v>
          </cell>
        </row>
      </sheetData>
      <sheetData sheetId="8449">
        <row r="4">
          <cell r="A4" t="str">
            <v>BẢNG TÍNH TOÁN, ĐO BÓC KHỐI LƯỢNG HOÀN THÀNH ĐƯA VÀO QUYẾT TOÁN</v>
          </cell>
        </row>
      </sheetData>
      <sheetData sheetId="8450">
        <row r="4">
          <cell r="A4" t="str">
            <v>BẢNG TÍNH TOÁN, ĐO BÓC KHỐI LƯỢNG HOÀN THÀNH ĐƯA VÀO QUYẾT TOÁN</v>
          </cell>
        </row>
      </sheetData>
      <sheetData sheetId="8451">
        <row r="4">
          <cell r="A4" t="str">
            <v>BẢNG TÍNH TOÁN, ĐO BÓC KHỐI LƯỢNG HOÀN THÀNH ĐƯA VÀO QUYẾT TOÁN</v>
          </cell>
        </row>
      </sheetData>
      <sheetData sheetId="8452">
        <row r="4">
          <cell r="A4" t="str">
            <v>BẢNG TÍNH TOÁN, ĐO BÓC KHỐI LƯỢNG HOÀN THÀNH ĐƯA VÀO QUYẾT TOÁN</v>
          </cell>
        </row>
      </sheetData>
      <sheetData sheetId="8453">
        <row r="4">
          <cell r="A4" t="str">
            <v>BẢNG TÍNH TOÁN, ĐO BÓC KHỐI LƯỢNG HOÀN THÀNH ĐƯA VÀO QUYẾT TOÁN</v>
          </cell>
        </row>
      </sheetData>
      <sheetData sheetId="8454">
        <row r="4">
          <cell r="A4" t="str">
            <v>BẢNG TÍNH TOÁN, ĐO BÓC KHỐI LƯỢNG HOÀN THÀNH ĐƯA VÀO QUYẾT TOÁN</v>
          </cell>
        </row>
      </sheetData>
      <sheetData sheetId="8455">
        <row r="4">
          <cell r="A4" t="str">
            <v>BẢNG TÍNH TOÁN, ĐO BÓC KHỐI LƯỢNG HOÀN THÀNH ĐƯA VÀO QUYẾT TOÁN</v>
          </cell>
        </row>
      </sheetData>
      <sheetData sheetId="8456">
        <row r="4">
          <cell r="A4" t="str">
            <v>BẢNG TÍNH TOÁN, ĐO BÓC KHỐI LƯỢNG HOÀN THÀNH ĐƯA VÀO QUYẾT TOÁN</v>
          </cell>
        </row>
      </sheetData>
      <sheetData sheetId="8457">
        <row r="4">
          <cell r="A4" t="str">
            <v>BẢNG TÍNH TOÁN, ĐO BÓC KHỐI LƯỢNG HOÀN THÀNH ĐƯA VÀO QUYẾT TOÁN</v>
          </cell>
        </row>
      </sheetData>
      <sheetData sheetId="8458">
        <row r="4">
          <cell r="A4" t="str">
            <v>BẢNG TÍNH TOÁN, ĐO BÓC KHỐI LƯỢNG HOÀN THÀNH ĐƯA VÀO QUYẾT TOÁN</v>
          </cell>
        </row>
      </sheetData>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ow r="4">
          <cell r="A4" t="str">
            <v>BẢNG TÍNH TOÁN, ĐO BÓC KHỐI LƯỢNG HOÀN THÀNH ĐƯA VÀO QUYẾT TOÁN</v>
          </cell>
        </row>
      </sheetData>
      <sheetData sheetId="8908">
        <row r="4">
          <cell r="A4" t="str">
            <v>BẢNG TÍNH TOÁN, ĐO BÓC KHỐI LƯỢNG HOÀN THÀNH ĐƯA VÀO QUYẾT TOÁN</v>
          </cell>
        </row>
      </sheetData>
      <sheetData sheetId="8909">
        <row r="4">
          <cell r="A4" t="str">
            <v>BẢNG TÍNH TOÁN, ĐO BÓC KHỐI LƯỢNG HOÀN THÀNH ĐƯA VÀO QUYẾT TOÁN</v>
          </cell>
        </row>
      </sheetData>
      <sheetData sheetId="8910">
        <row r="4">
          <cell r="A4" t="str">
            <v>BẢNG TÍNH TOÁN, ĐO BÓC KHỐI LƯỢNG HOÀN THÀNH ĐƯA VÀO QUYẾT TOÁN</v>
          </cell>
        </row>
      </sheetData>
      <sheetData sheetId="8911">
        <row r="4">
          <cell r="A4" t="str">
            <v>BẢNG TÍNH TOÁN, ĐO BÓC KHỐI LƯỢNG HOÀN THÀNH ĐƯA VÀO QUYẾT TOÁN</v>
          </cell>
        </row>
      </sheetData>
      <sheetData sheetId="8912">
        <row r="4">
          <cell r="A4" t="str">
            <v>BẢNG TÍNH TOÁN, ĐO BÓC KHỐI LƯỢNG HOÀN THÀNH ĐƯA VÀO QUYẾT TOÁN</v>
          </cell>
        </row>
      </sheetData>
      <sheetData sheetId="8913">
        <row r="4">
          <cell r="A4" t="str">
            <v>BẢNG TÍNH TOÁN, ĐO BÓC KHỐI LƯỢNG HOÀN THÀNH ĐƯA VÀO QUYẾT TOÁN</v>
          </cell>
        </row>
      </sheetData>
      <sheetData sheetId="8914">
        <row r="4">
          <cell r="A4" t="str">
            <v>BẢNG TÍNH TOÁN, ĐO BÓC KHỐI LƯỢNG HOÀN THÀNH ĐƯA VÀO QUYẾT TOÁN</v>
          </cell>
        </row>
      </sheetData>
      <sheetData sheetId="8915">
        <row r="4">
          <cell r="A4" t="str">
            <v>BẢNG TÍNH TOÁN, ĐO BÓC KHỐI LƯỢNG HOÀN THÀNH ĐƯA VÀO QUYẾT TOÁN</v>
          </cell>
        </row>
      </sheetData>
      <sheetData sheetId="8916">
        <row r="4">
          <cell r="A4" t="str">
            <v>BẢNG TÍNH TOÁN, ĐO BÓC KHỐI LƯỢNG HOÀN THÀNH ĐƯA VÀO QUYẾT TOÁN</v>
          </cell>
        </row>
      </sheetData>
      <sheetData sheetId="8917">
        <row r="4">
          <cell r="A4" t="str">
            <v>BẢNG TÍNH TOÁN, ĐO BÓC KHỐI LƯỢNG HOÀN THÀNH ĐƯA VÀO QUYẾT TOÁN</v>
          </cell>
        </row>
      </sheetData>
      <sheetData sheetId="8918">
        <row r="4">
          <cell r="A4" t="str">
            <v>BẢNG TÍNH TOÁN, ĐO BÓC KHỐI LƯỢNG HOÀN THÀNH ĐƯA VÀO QUYẾT TOÁN</v>
          </cell>
        </row>
      </sheetData>
      <sheetData sheetId="8919">
        <row r="4">
          <cell r="A4" t="str">
            <v>BẢNG TÍNH TOÁN, ĐO BÓC KHỐI LƯỢNG HOÀN THÀNH ĐƯA VÀO QUYẾT TOÁN</v>
          </cell>
        </row>
      </sheetData>
      <sheetData sheetId="8920">
        <row r="4">
          <cell r="A4" t="str">
            <v>BẢNG TÍNH TOÁN, ĐO BÓC KHỐI LƯỢNG HOÀN THÀNH ĐƯA VÀO QUYẾT TOÁN</v>
          </cell>
        </row>
      </sheetData>
      <sheetData sheetId="8921">
        <row r="4">
          <cell r="A4" t="str">
            <v>BẢNG TÍNH TOÁN, ĐO BÓC KHỐI LƯỢNG HOÀN THÀNH ĐƯA VÀO QUYẾT TOÁN</v>
          </cell>
        </row>
      </sheetData>
      <sheetData sheetId="8922">
        <row r="4">
          <cell r="A4" t="str">
            <v>BẢNG TÍNH TOÁN, ĐO BÓC KHỐI LƯỢNG HOÀN THÀNH ĐƯA VÀO QUYẾT TOÁN</v>
          </cell>
        </row>
      </sheetData>
      <sheetData sheetId="8923">
        <row r="4">
          <cell r="A4" t="str">
            <v>BẢNG TÍNH TOÁN, ĐO BÓC KHỐI LƯỢNG HOÀN THÀNH ĐƯA VÀO QUYẾT TOÁN</v>
          </cell>
        </row>
      </sheetData>
      <sheetData sheetId="8924">
        <row r="4">
          <cell r="A4" t="str">
            <v>BẢNG TÍNH TOÁN, ĐO BÓC KHỐI LƯỢNG HOÀN THÀNH ĐƯA VÀO QUYẾT TOÁN</v>
          </cell>
        </row>
      </sheetData>
      <sheetData sheetId="8925">
        <row r="4">
          <cell r="A4" t="str">
            <v>BẢNG TÍNH TOÁN, ĐO BÓC KHỐI LƯỢNG HOÀN THÀNH ĐƯA VÀO QUYẾT TOÁN</v>
          </cell>
        </row>
      </sheetData>
      <sheetData sheetId="8926">
        <row r="4">
          <cell r="A4" t="str">
            <v>BẢNG TÍNH TOÁN, ĐO BÓC KHỐI LƯỢNG HOÀN THÀNH ĐƯA VÀO QUYẾT TOÁN</v>
          </cell>
        </row>
      </sheetData>
      <sheetData sheetId="8927">
        <row r="4">
          <cell r="A4" t="str">
            <v>BẢNG TÍNH TOÁN, ĐO BÓC KHỐI LƯỢNG HOÀN THÀNH ĐƯA VÀO QUYẾT TOÁN</v>
          </cell>
        </row>
      </sheetData>
      <sheetData sheetId="8928">
        <row r="4">
          <cell r="A4" t="str">
            <v>BẢNG TÍNH TOÁN, ĐO BÓC KHỐI LƯỢNG HOÀN THÀNH ĐƯA VÀO QUYẾT TOÁN</v>
          </cell>
        </row>
      </sheetData>
      <sheetData sheetId="8929">
        <row r="4">
          <cell r="A4" t="str">
            <v>BẢNG TÍNH TOÁN, ĐO BÓC KHỐI LƯỢNG HOÀN THÀNH ĐƯA VÀO QUYẾT TOÁN</v>
          </cell>
        </row>
      </sheetData>
      <sheetData sheetId="8930">
        <row r="4">
          <cell r="A4" t="str">
            <v>BẢNG TÍNH TOÁN, ĐO BÓC KHỐI LƯỢNG HOÀN THÀNH ĐƯA VÀO QUYẾT TOÁN</v>
          </cell>
        </row>
      </sheetData>
      <sheetData sheetId="8931">
        <row r="4">
          <cell r="A4" t="str">
            <v>BẢNG TÍNH TOÁN, ĐO BÓC KHỐI LƯỢNG HOÀN THÀNH ĐƯA VÀO QUYẾT TOÁN</v>
          </cell>
        </row>
      </sheetData>
      <sheetData sheetId="8932">
        <row r="4">
          <cell r="A4" t="str">
            <v>BẢNG TÍNH TOÁN, ĐO BÓC KHỐI LƯỢNG HOÀN THÀNH ĐƯA VÀO QUYẾT TOÁN</v>
          </cell>
        </row>
      </sheetData>
      <sheetData sheetId="8933">
        <row r="4">
          <cell r="A4" t="str">
            <v>BẢNG TÍNH TOÁN, ĐO BÓC KHỐI LƯỢNG HOÀN THÀNH ĐƯA VÀO QUYẾT TOÁN</v>
          </cell>
        </row>
      </sheetData>
      <sheetData sheetId="8934">
        <row r="4">
          <cell r="A4" t="str">
            <v>BẢNG TÍNH TOÁN, ĐO BÓC KHỐI LƯỢNG HOÀN THÀNH ĐƯA VÀO QUYẾT TOÁN</v>
          </cell>
        </row>
      </sheetData>
      <sheetData sheetId="8935">
        <row r="4">
          <cell r="A4" t="str">
            <v>BẢNG TÍNH TOÁN, ĐO BÓC KHỐI LƯỢNG HOÀN THÀNH ĐƯA VÀO QUYẾT TOÁN</v>
          </cell>
        </row>
      </sheetData>
      <sheetData sheetId="8936">
        <row r="4">
          <cell r="A4" t="str">
            <v>BẢNG TÍNH TOÁN, ĐO BÓC KHỐI LƯỢNG HOÀN THÀNH ĐƯA VÀO QUYẾT TOÁN</v>
          </cell>
        </row>
      </sheetData>
      <sheetData sheetId="8937">
        <row r="4">
          <cell r="A4" t="str">
            <v>BẢNG TÍNH TOÁN, ĐO BÓC KHỐI LƯỢNG HOÀN THÀNH ĐƯA VÀO QUYẾT TOÁN</v>
          </cell>
        </row>
      </sheetData>
      <sheetData sheetId="8938">
        <row r="4">
          <cell r="A4" t="str">
            <v>BẢNG TÍNH TOÁN, ĐO BÓC KHỐI LƯỢNG HOÀN THÀNH ĐƯA VÀO QUYẾT TOÁN</v>
          </cell>
        </row>
      </sheetData>
      <sheetData sheetId="8939" refreshError="1"/>
      <sheetData sheetId="8940">
        <row r="4">
          <cell r="A4" t="str">
            <v>BẢNG TÍNH TOÁN, ĐO BÓC KHỐI LƯỢNG HOÀN THÀNH ĐƯA VÀO QUYẾT TOÁN</v>
          </cell>
        </row>
      </sheetData>
      <sheetData sheetId="8941">
        <row r="4">
          <cell r="A4" t="str">
            <v>BẢNG TÍNH TOÁN, ĐO BÓC KHỐI LƯỢNG HOÀN THÀNH ĐƯA VÀO QUYẾT TOÁN</v>
          </cell>
        </row>
      </sheetData>
      <sheetData sheetId="8942">
        <row r="4">
          <cell r="A4" t="str">
            <v>BẢNG TÍNH TOÁN, ĐO BÓC KHỐI LƯỢNG HOÀN THÀNH ĐƯA VÀO QUYẾT TOÁN</v>
          </cell>
        </row>
      </sheetData>
      <sheetData sheetId="8943">
        <row r="4">
          <cell r="A4" t="str">
            <v>BẢNG TÍNH TOÁN, ĐO BÓC KHỐI LƯỢNG HOÀN THÀNH ĐƯA VÀO QUYẾT TOÁN</v>
          </cell>
        </row>
      </sheetData>
      <sheetData sheetId="8944">
        <row r="4">
          <cell r="A4" t="str">
            <v>BẢNG TÍNH TOÁN, ĐO BÓC KHỐI LƯỢNG HOÀN THÀNH ĐƯA VÀO QUYẾT TOÁN</v>
          </cell>
        </row>
      </sheetData>
      <sheetData sheetId="8945">
        <row r="4">
          <cell r="A4" t="str">
            <v>BẢNG TÍNH TOÁN, ĐO BÓC KHỐI LƯỢNG HOÀN THÀNH ĐƯA VÀO QUYẾT TOÁN</v>
          </cell>
        </row>
      </sheetData>
      <sheetData sheetId="8946">
        <row r="4">
          <cell r="A4" t="str">
            <v>BẢNG TÍNH TOÁN, ĐO BÓC KHỐI LƯỢNG HOÀN THÀNH ĐƯA VÀO QUYẾT TOÁN</v>
          </cell>
        </row>
      </sheetData>
      <sheetData sheetId="8947">
        <row r="4">
          <cell r="A4" t="str">
            <v>BẢNG TÍNH TOÁN, ĐO BÓC KHỐI LƯỢNG HOÀN THÀNH ĐƯA VÀO QUYẾT TOÁN</v>
          </cell>
        </row>
      </sheetData>
      <sheetData sheetId="8948">
        <row r="4">
          <cell r="A4" t="str">
            <v>BẢNG TÍNH TOÁN, ĐO BÓC KHỐI LƯỢNG HOÀN THÀNH ĐƯA VÀO QUYẾT TOÁN</v>
          </cell>
        </row>
      </sheetData>
      <sheetData sheetId="8949">
        <row r="4">
          <cell r="A4" t="str">
            <v>BẢNG TÍNH TOÁN, ĐO BÓC KHỐI LƯỢNG HOÀN THÀNH ĐƯA VÀO QUYẾT TOÁN</v>
          </cell>
        </row>
      </sheetData>
      <sheetData sheetId="8950">
        <row r="4">
          <cell r="A4" t="str">
            <v>BẢNG TÍNH TOÁN, ĐO BÓC KHỐI LƯỢNG HOÀN THÀNH ĐƯA VÀO QUYẾT TOÁN</v>
          </cell>
        </row>
      </sheetData>
      <sheetData sheetId="8951">
        <row r="4">
          <cell r="A4" t="str">
            <v>BẢNG TÍNH TOÁN, ĐO BÓC KHỐI LƯỢNG HOÀN THÀNH ĐƯA VÀO QUYẾT TOÁN</v>
          </cell>
        </row>
      </sheetData>
      <sheetData sheetId="8952">
        <row r="4">
          <cell r="A4" t="str">
            <v>BẢNG TÍNH TOÁN, ĐO BÓC KHỐI LƯỢNG HOÀN THÀNH ĐƯA VÀO QUYẾT TOÁN</v>
          </cell>
        </row>
      </sheetData>
      <sheetData sheetId="8953">
        <row r="4">
          <cell r="A4" t="str">
            <v>BẢNG TÍNH TOÁN, ĐO BÓC KHỐI LƯỢNG HOÀN THÀNH ĐƯA VÀO QUYẾT TOÁN</v>
          </cell>
        </row>
      </sheetData>
      <sheetData sheetId="8954">
        <row r="4">
          <cell r="A4" t="str">
            <v>BẢNG TÍNH TOÁN, ĐO BÓC KHỐI LƯỢNG HOÀN THÀNH ĐƯA VÀO QUYẾT TOÁN</v>
          </cell>
        </row>
      </sheetData>
      <sheetData sheetId="8955">
        <row r="4">
          <cell r="A4" t="str">
            <v>BẢNG TÍNH TOÁN, ĐO BÓC KHỐI LƯỢNG HOÀN THÀNH ĐƯA VÀO QUYẾT TOÁN</v>
          </cell>
        </row>
      </sheetData>
      <sheetData sheetId="8956">
        <row r="4">
          <cell r="A4" t="str">
            <v>BẢNG TÍNH TOÁN, ĐO BÓC KHỐI LƯỢNG HOÀN THÀNH ĐƯA VÀO QUYẾT TOÁN</v>
          </cell>
        </row>
      </sheetData>
      <sheetData sheetId="8957">
        <row r="4">
          <cell r="A4" t="str">
            <v>BẢNG TÍNH TOÁN, ĐO BÓC KHỐI LƯỢNG HOÀN THÀNH ĐƯA VÀO QUYẾT TOÁN</v>
          </cell>
        </row>
      </sheetData>
      <sheetData sheetId="8958">
        <row r="4">
          <cell r="A4" t="str">
            <v>BẢNG TÍNH TOÁN, ĐO BÓC KHỐI LƯỢNG HOÀN THÀNH ĐƯA VÀO QUYẾT TOÁN</v>
          </cell>
        </row>
      </sheetData>
      <sheetData sheetId="8959">
        <row r="4">
          <cell r="A4" t="str">
            <v>BẢNG TÍNH TOÁN, ĐO BÓC KHỐI LƯỢNG HOÀN THÀNH ĐƯA VÀO QUYẾT TOÁN</v>
          </cell>
        </row>
      </sheetData>
      <sheetData sheetId="8960">
        <row r="4">
          <cell r="A4" t="str">
            <v>BẢNG TÍNH TOÁN, ĐO BÓC KHỐI LƯỢNG HOÀN THÀNH ĐƯA VÀO QUYẾT TOÁN</v>
          </cell>
        </row>
      </sheetData>
      <sheetData sheetId="8961">
        <row r="4">
          <cell r="A4" t="str">
            <v>BẢNG TÍNH TOÁN, ĐO BÓC KHỐI LƯỢNG HOÀN THÀNH ĐƯA VÀO QUYẾT TOÁN</v>
          </cell>
        </row>
      </sheetData>
      <sheetData sheetId="8962">
        <row r="4">
          <cell r="A4" t="str">
            <v>BẢNG TÍNH TOÁN, ĐO BÓC KHỐI LƯỢNG HOÀN THÀNH ĐƯA VÀO QUYẾT TOÁN</v>
          </cell>
        </row>
      </sheetData>
      <sheetData sheetId="8963">
        <row r="4">
          <cell r="A4" t="str">
            <v>BẢNG TÍNH TOÁN, ĐO BÓC KHỐI LƯỢNG HOÀN THÀNH ĐƯA VÀO QUYẾT TOÁN</v>
          </cell>
        </row>
      </sheetData>
      <sheetData sheetId="8964">
        <row r="4">
          <cell r="A4" t="str">
            <v>BẢNG TÍNH TOÁN, ĐO BÓC KHỐI LƯỢNG HOÀN THÀNH ĐƯA VÀO QUYẾT TOÁN</v>
          </cell>
        </row>
      </sheetData>
      <sheetData sheetId="8965">
        <row r="4">
          <cell r="A4" t="str">
            <v>BẢNG TÍNH TOÁN, ĐO BÓC KHỐI LƯỢNG HOÀN THÀNH ĐƯA VÀO QUYẾT TOÁN</v>
          </cell>
        </row>
      </sheetData>
      <sheetData sheetId="8966">
        <row r="4">
          <cell r="A4" t="str">
            <v>BẢNG TÍNH TOÁN, ĐO BÓC KHỐI LƯỢNG HOÀN THÀNH ĐƯA VÀO QUYẾT TOÁN</v>
          </cell>
        </row>
      </sheetData>
      <sheetData sheetId="8967">
        <row r="4">
          <cell r="A4" t="str">
            <v>BẢNG TÍNH TOÁN, ĐO BÓC KHỐI LƯỢNG HOÀN THÀNH ĐƯA VÀO QUYẾT TOÁN</v>
          </cell>
        </row>
      </sheetData>
      <sheetData sheetId="8968">
        <row r="4">
          <cell r="A4" t="str">
            <v>BẢNG TÍNH TOÁN, ĐO BÓC KHỐI LƯỢNG HOÀN THÀNH ĐƯA VÀO QUYẾT TOÁN</v>
          </cell>
        </row>
      </sheetData>
      <sheetData sheetId="8969" refreshError="1"/>
      <sheetData sheetId="8970" refreshError="1"/>
      <sheetData sheetId="8971" refreshError="1"/>
      <sheetData sheetId="8972" refreshError="1"/>
      <sheetData sheetId="8973" refreshError="1"/>
      <sheetData sheetId="8974">
        <row r="4">
          <cell r="A4" t="str">
            <v>BẢNG TÍNH TOÁN, ĐO BÓC KHỐI LƯỢNG HOÀN THÀNH ĐƯA VÀO QUYẾT TOÁN</v>
          </cell>
        </row>
      </sheetData>
      <sheetData sheetId="8975">
        <row r="4">
          <cell r="A4" t="str">
            <v>BẢNG TÍNH TOÁN, ĐO BÓC KHỐI LƯỢNG HOÀN THÀNH ĐƯA VÀO QUYẾT TOÁN</v>
          </cell>
        </row>
      </sheetData>
      <sheetData sheetId="8976">
        <row r="4">
          <cell r="A4" t="str">
            <v>BẢNG TÍNH TOÁN, ĐO BÓC KHỐI LƯỢNG HOÀN THÀNH ĐƯA VÀO QUYẾT TOÁN</v>
          </cell>
        </row>
      </sheetData>
      <sheetData sheetId="8977">
        <row r="4">
          <cell r="A4" t="str">
            <v>BẢNG TÍNH TOÁN, ĐO BÓC KHỐI LƯỢNG HOÀN THÀNH ĐƯA VÀO QUYẾT TOÁN</v>
          </cell>
        </row>
      </sheetData>
      <sheetData sheetId="8978">
        <row r="4">
          <cell r="A4" t="str">
            <v>BẢNG TÍNH TOÁN, ĐO BÓC KHỐI LƯỢNG HOÀN THÀNH ĐƯA VÀO QUYẾT TOÁN</v>
          </cell>
        </row>
      </sheetData>
      <sheetData sheetId="8979">
        <row r="4">
          <cell r="A4" t="str">
            <v>BẢNG TÍNH TOÁN, ĐO BÓC KHỐI LƯỢNG HOÀN THÀNH ĐƯA VÀO QUYẾT TOÁN</v>
          </cell>
        </row>
      </sheetData>
      <sheetData sheetId="8980">
        <row r="4">
          <cell r="A4" t="str">
            <v>BẢNG TÍNH TOÁN, ĐO BÓC KHỐI LƯỢNG HOÀN THÀNH ĐƯA VÀO QUYẾT TOÁN</v>
          </cell>
        </row>
      </sheetData>
      <sheetData sheetId="8981">
        <row r="4">
          <cell r="A4" t="str">
            <v>BẢNG TÍNH TOÁN, ĐO BÓC KHỐI LƯỢNG HOÀN THÀNH ĐƯA VÀO QUYẾT TOÁN</v>
          </cell>
        </row>
      </sheetData>
      <sheetData sheetId="8982">
        <row r="4">
          <cell r="A4" t="str">
            <v>BẢNG TÍNH TOÁN, ĐO BÓC KHỐI LƯỢNG HOÀN THÀNH ĐƯA VÀO QUYẾT TOÁN</v>
          </cell>
        </row>
      </sheetData>
      <sheetData sheetId="8983">
        <row r="4">
          <cell r="A4" t="str">
            <v>BẢNG TÍNH TOÁN, ĐO BÓC KHỐI LƯỢNG HOÀN THÀNH ĐƯA VÀO QUYẾT TOÁN</v>
          </cell>
        </row>
      </sheetData>
      <sheetData sheetId="8984">
        <row r="4">
          <cell r="A4" t="str">
            <v>BẢNG TÍNH TOÁN, ĐO BÓC KHỐI LƯỢNG HOÀN THÀNH ĐƯA VÀO QUYẾT TOÁN</v>
          </cell>
        </row>
      </sheetData>
      <sheetData sheetId="8985">
        <row r="4">
          <cell r="A4" t="str">
            <v>BẢNG TÍNH TOÁN, ĐO BÓC KHỐI LƯỢNG HOÀN THÀNH ĐƯA VÀO QUYẾT TOÁN</v>
          </cell>
        </row>
      </sheetData>
      <sheetData sheetId="8986">
        <row r="4">
          <cell r="A4" t="str">
            <v>BẢNG TÍNH TOÁN, ĐO BÓC KHỐI LƯỢNG HOÀN THÀNH ĐƯA VÀO QUYẾT TOÁN</v>
          </cell>
        </row>
      </sheetData>
      <sheetData sheetId="8987">
        <row r="4">
          <cell r="A4" t="str">
            <v>BẢNG TÍNH TOÁN, ĐO BÓC KHỐI LƯỢNG HOÀN THÀNH ĐƯA VÀO QUYẾT TOÁN</v>
          </cell>
        </row>
      </sheetData>
      <sheetData sheetId="8988">
        <row r="4">
          <cell r="A4" t="str">
            <v>BẢNG TÍNH TOÁN, ĐO BÓC KHỐI LƯỢNG HOÀN THÀNH ĐƯA VÀO QUYẾT TOÁN</v>
          </cell>
        </row>
      </sheetData>
      <sheetData sheetId="8989">
        <row r="4">
          <cell r="A4" t="str">
            <v>BẢNG TÍNH TOÁN, ĐO BÓC KHỐI LƯỢNG HOÀN THÀNH ĐƯA VÀO QUYẾT TOÁN</v>
          </cell>
        </row>
      </sheetData>
      <sheetData sheetId="8990">
        <row r="4">
          <cell r="A4" t="str">
            <v>BẢNG TÍNH TOÁN, ĐO BÓC KHỐI LƯỢNG HOÀN THÀNH ĐƯA VÀO QUYẾT TOÁN</v>
          </cell>
        </row>
      </sheetData>
      <sheetData sheetId="8991">
        <row r="4">
          <cell r="A4" t="str">
            <v>BẢNG TÍNH TOÁN, ĐO BÓC KHỐI LƯỢNG HOÀN THÀNH ĐƯA VÀO QUYẾT TOÁN</v>
          </cell>
        </row>
      </sheetData>
      <sheetData sheetId="8992" refreshError="1"/>
      <sheetData sheetId="8993" refreshError="1"/>
      <sheetData sheetId="8994" refreshError="1"/>
      <sheetData sheetId="8995" refreshError="1"/>
      <sheetData sheetId="8996" refreshError="1"/>
      <sheetData sheetId="8997">
        <row r="4">
          <cell r="A4" t="str">
            <v>BẢNG TÍNH TOÁN, ĐO BÓC KHỐI LƯỢNG HOÀN THÀNH ĐƯA VÀO QUYẾT TOÁN</v>
          </cell>
        </row>
      </sheetData>
      <sheetData sheetId="8998">
        <row r="9">
          <cell r="A9" t="str">
            <v>A</v>
          </cell>
        </row>
      </sheetData>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ow r="9">
          <cell r="A9" t="str">
            <v>A</v>
          </cell>
        </row>
      </sheetData>
      <sheetData sheetId="9017">
        <row r="9">
          <cell r="A9" t="str">
            <v>A</v>
          </cell>
        </row>
      </sheetData>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ow r="4">
          <cell r="A4" t="str">
            <v>BẢNG TÍNH TOÁN, ĐO BÓC KHỐI LƯỢNG HOÀN THÀNH ĐƯA VÀO QUYẾT TOÁN</v>
          </cell>
        </row>
      </sheetData>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ow r="4">
          <cell r="A4" t="str">
            <v>BẢNG TÍNH TOÁN, ĐO BÓC KHỐI LƯỢNG HOÀN THÀNH ĐƯA VÀO QUYẾT TOÁN</v>
          </cell>
        </row>
      </sheetData>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ow r="9">
          <cell r="A9" t="str">
            <v>A</v>
          </cell>
        </row>
      </sheetData>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ow r="4">
          <cell r="A4" t="str">
            <v>BẢNG TÍNH TOÁN, ĐO BÓC KHỐI LƯỢNG HOÀN THÀNH ĐƯA VÀO QUYẾT TOÁN</v>
          </cell>
        </row>
      </sheetData>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sheetData sheetId="9237"/>
      <sheetData sheetId="9238"/>
      <sheetData sheetId="9239">
        <row r="4">
          <cell r="A4" t="str">
            <v>BẢNG TÍNH TOÁN, ĐO BÓC KHỐI LƯỢNG HOÀN THÀNH ĐƯA VÀO QUYẾT TOÁN</v>
          </cell>
        </row>
      </sheetData>
      <sheetData sheetId="9240">
        <row r="4">
          <cell r="A4" t="str">
            <v>BẢNG TÍNH TOÁN, ĐO BÓC KHỐI LƯỢNG HOÀN THÀNH ĐƯA VÀO QUYẾT TOÁN</v>
          </cell>
        </row>
      </sheetData>
      <sheetData sheetId="9241">
        <row r="4">
          <cell r="A4" t="str">
            <v>BẢNG TÍNH TOÁN, ĐO BÓC KHỐI LƯỢNG HOÀN THÀNH ĐƯA VÀO QUYẾT TOÁN</v>
          </cell>
        </row>
      </sheetData>
      <sheetData sheetId="9242" refreshError="1"/>
      <sheetData sheetId="9243" refreshError="1"/>
      <sheetData sheetId="9244" refreshError="1"/>
      <sheetData sheetId="9245" refreshError="1"/>
      <sheetData sheetId="9246">
        <row r="4">
          <cell r="A4" t="str">
            <v>BẢNG TÍNH TOÁN, ĐO BÓC KHỐI LƯỢNG HOÀN THÀNH ĐƯA VÀO QUYẾT TOÁN</v>
          </cell>
        </row>
      </sheetData>
      <sheetData sheetId="9247">
        <row r="4">
          <cell r="A4" t="str">
            <v>BẢNG TÍNH TOÁN, ĐO BÓC KHỐI LƯỢNG HOÀN THÀNH ĐƯA VÀO QUYẾT TOÁN</v>
          </cell>
        </row>
      </sheetData>
      <sheetData sheetId="9248">
        <row r="4">
          <cell r="A4" t="str">
            <v>BẢNG TÍNH TOÁN, ĐO BÓC KHỐI LƯỢNG HOÀN THÀNH ĐƯA VÀO QUYẾT TOÁN</v>
          </cell>
        </row>
      </sheetData>
      <sheetData sheetId="9249" refreshError="1"/>
      <sheetData sheetId="9250">
        <row r="4">
          <cell r="A4" t="str">
            <v>BẢNG TÍNH TOÁN, ĐO BÓC KHỐI LƯỢNG HOÀN THÀNH ĐƯA VÀO QUYẾT TOÁN</v>
          </cell>
        </row>
      </sheetData>
      <sheetData sheetId="9251">
        <row r="4">
          <cell r="A4" t="str">
            <v>BẢNG TÍNH TOÁN, ĐO BÓC KHỐI LƯỢNG HOÀN THÀNH ĐƯA VÀO QUYẾT TOÁN</v>
          </cell>
        </row>
      </sheetData>
      <sheetData sheetId="9252">
        <row r="4">
          <cell r="A4" t="str">
            <v>BẢNG TÍNH TOÁN, ĐO BÓC KHỐI LƯỢNG HOÀN THÀNH ĐƯA VÀO QUYẾT TOÁN</v>
          </cell>
        </row>
      </sheetData>
      <sheetData sheetId="9253">
        <row r="4">
          <cell r="A4" t="str">
            <v>BẢNG TÍNH TOÁN, ĐO BÓC KHỐI LƯỢNG HOÀN THÀNH ĐƯA VÀO QUYẾT TOÁN</v>
          </cell>
        </row>
      </sheetData>
      <sheetData sheetId="9254">
        <row r="4">
          <cell r="A4" t="str">
            <v>BẢNG TÍNH TOÁN, ĐO BÓC KHỐI LƯỢNG HOÀN THÀNH ĐƯA VÀO QUYẾT TOÁN</v>
          </cell>
        </row>
      </sheetData>
      <sheetData sheetId="9255">
        <row r="4">
          <cell r="A4" t="str">
            <v>BẢNG TÍNH TOÁN, ĐO BÓC KHỐI LƯỢNG HOÀN THÀNH ĐƯA VÀO QUYẾT TOÁN</v>
          </cell>
        </row>
      </sheetData>
      <sheetData sheetId="9256">
        <row r="4">
          <cell r="A4" t="str">
            <v>BẢNG TÍNH TOÁN, ĐO BÓC KHỐI LƯỢNG HOÀN THÀNH ĐƯA VÀO QUYẾT TOÁN</v>
          </cell>
        </row>
      </sheetData>
      <sheetData sheetId="9257">
        <row r="4">
          <cell r="A4" t="str">
            <v>BẢNG TÍNH TOÁN, ĐO BÓC KHỐI LƯỢNG HOÀN THÀNH ĐƯA VÀO QUYẾT TOÁN</v>
          </cell>
        </row>
      </sheetData>
      <sheetData sheetId="9258"/>
      <sheetData sheetId="9259"/>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ow r="4">
          <cell r="A4" t="str">
            <v>BẢNG TÍNH TOÁN, ĐO BÓC KHỐI LƯỢNG HOÀN THÀNH ĐƯA VÀO QUYẾT TOÁN</v>
          </cell>
        </row>
      </sheetData>
      <sheetData sheetId="9281">
        <row r="4">
          <cell r="A4" t="str">
            <v>BẢNG TÍNH TOÁN, ĐO BÓC KHỐI LƯỢNG HOÀN THÀNH ĐƯA VÀO QUYẾT TOÁN</v>
          </cell>
        </row>
      </sheetData>
      <sheetData sheetId="9282">
        <row r="4">
          <cell r="A4" t="str">
            <v>BẢNG TÍNH TOÁN, ĐO BÓC KHỐI LƯỢNG HOÀN THÀNH ĐƯA VÀO QUYẾT TOÁN</v>
          </cell>
        </row>
      </sheetData>
      <sheetData sheetId="9283">
        <row r="4">
          <cell r="A4" t="str">
            <v>BẢNG TÍNH TOÁN, ĐO BÓC KHỐI LƯỢNG HOÀN THÀNH ĐƯA VÀO QUYẾT TOÁN</v>
          </cell>
        </row>
      </sheetData>
      <sheetData sheetId="9284">
        <row r="4">
          <cell r="A4" t="str">
            <v>BẢNG TÍNH TOÁN, ĐO BÓC KHỐI LƯỢNG HOÀN THÀNH ĐƯA VÀO QUYẾT TOÁN</v>
          </cell>
        </row>
      </sheetData>
      <sheetData sheetId="9285">
        <row r="4">
          <cell r="A4" t="str">
            <v>BẢNG TÍNH TOÁN, ĐO BÓC KHỐI LƯỢNG HOÀN THÀNH ĐƯA VÀO QUYẾT TOÁN</v>
          </cell>
        </row>
      </sheetData>
      <sheetData sheetId="9286">
        <row r="4">
          <cell r="A4" t="str">
            <v>BẢNG TÍNH TOÁN, ĐO BÓC KHỐI LƯỢNG HOÀN THÀNH ĐƯA VÀO QUYẾT TOÁN</v>
          </cell>
        </row>
      </sheetData>
      <sheetData sheetId="9287">
        <row r="4">
          <cell r="A4" t="str">
            <v>BẢNG TÍNH TOÁN, ĐO BÓC KHỐI LƯỢNG HOÀN THÀNH ĐƯA VÀO QUYẾT TOÁN</v>
          </cell>
        </row>
      </sheetData>
      <sheetData sheetId="9288">
        <row r="4">
          <cell r="A4" t="str">
            <v>BẢNG TÍNH TOÁN, ĐO BÓC KHỐI LƯỢNG HOÀN THÀNH ĐƯA VÀO QUYẾT TOÁN</v>
          </cell>
        </row>
      </sheetData>
      <sheetData sheetId="9289">
        <row r="4">
          <cell r="A4" t="str">
            <v>BẢNG TÍNH TOÁN, ĐO BÓC KHỐI LƯỢNG HOÀN THÀNH ĐƯA VÀO QUYẾT TOÁN</v>
          </cell>
        </row>
      </sheetData>
      <sheetData sheetId="9290">
        <row r="4">
          <cell r="A4" t="str">
            <v>BẢNG TÍNH TOÁN, ĐO BÓC KHỐI LƯỢNG HOÀN THÀNH ĐƯA VÀO QUYẾT TOÁN</v>
          </cell>
        </row>
      </sheetData>
      <sheetData sheetId="9291">
        <row r="4">
          <cell r="A4" t="str">
            <v>BẢNG TÍNH TOÁN, ĐO BÓC KHỐI LƯỢNG HOÀN THÀNH ĐƯA VÀO QUYẾT TOÁN</v>
          </cell>
        </row>
      </sheetData>
      <sheetData sheetId="9292">
        <row r="4">
          <cell r="A4" t="str">
            <v>BẢNG TÍNH TOÁN, ĐO BÓC KHỐI LƯỢNG HOÀN THÀNH ĐƯA VÀO QUYẾT TOÁN</v>
          </cell>
        </row>
      </sheetData>
      <sheetData sheetId="9293">
        <row r="4">
          <cell r="A4" t="str">
            <v>BẢNG TÍNH TOÁN, ĐO BÓC KHỐI LƯỢNG HOÀN THÀNH ĐƯA VÀO QUYẾT TOÁN</v>
          </cell>
        </row>
      </sheetData>
      <sheetData sheetId="9294">
        <row r="4">
          <cell r="A4" t="str">
            <v>BẢNG TÍNH TOÁN, ĐO BÓC KHỐI LƯỢNG HOÀN THÀNH ĐƯA VÀO QUYẾT TOÁN</v>
          </cell>
        </row>
      </sheetData>
      <sheetData sheetId="9295">
        <row r="4">
          <cell r="A4" t="str">
            <v>BẢNG TÍNH TOÁN, ĐO BÓC KHỐI LƯỢNG HOÀN THÀNH ĐƯA VÀO QUYẾT TOÁN</v>
          </cell>
        </row>
      </sheetData>
      <sheetData sheetId="9296">
        <row r="4">
          <cell r="A4" t="str">
            <v>BẢNG TÍNH TOÁN, ĐO BÓC KHỐI LƯỢNG HOÀN THÀNH ĐƯA VÀO QUYẾT TOÁN</v>
          </cell>
        </row>
      </sheetData>
      <sheetData sheetId="9297">
        <row r="4">
          <cell r="A4" t="str">
            <v>BẢNG TÍNH TOÁN, ĐO BÓC KHỐI LƯỢNG HOÀN THÀNH ĐƯA VÀO QUYẾT TOÁN</v>
          </cell>
        </row>
      </sheetData>
      <sheetData sheetId="9298">
        <row r="4">
          <cell r="A4" t="str">
            <v>BẢNG TÍNH TOÁN, ĐO BÓC KHỐI LƯỢNG HOÀN THÀNH ĐƯA VÀO QUYẾT TOÁN</v>
          </cell>
        </row>
      </sheetData>
      <sheetData sheetId="9299">
        <row r="4">
          <cell r="A4" t="str">
            <v>BẢNG TÍNH TOÁN, ĐO BÓC KHỐI LƯỢNG HOÀN THÀNH ĐƯA VÀO QUYẾT TOÁN</v>
          </cell>
        </row>
      </sheetData>
      <sheetData sheetId="9300">
        <row r="4">
          <cell r="A4" t="str">
            <v>BẢNG TÍNH TOÁN, ĐO BÓC KHỐI LƯỢNG HOÀN THÀNH ĐƯA VÀO QUYẾT TOÁN</v>
          </cell>
        </row>
      </sheetData>
      <sheetData sheetId="9301">
        <row r="4">
          <cell r="A4" t="str">
            <v>BẢNG TÍNH TOÁN, ĐO BÓC KHỐI LƯỢNG HOÀN THÀNH ĐƯA VÀO QUYẾT TOÁN</v>
          </cell>
        </row>
      </sheetData>
      <sheetData sheetId="9302">
        <row r="4">
          <cell r="A4" t="str">
            <v>BẢNG TÍNH TOÁN, ĐO BÓC KHỐI LƯỢNG HOÀN THÀNH ĐƯA VÀO QUYẾT TOÁN</v>
          </cell>
        </row>
      </sheetData>
      <sheetData sheetId="9303">
        <row r="4">
          <cell r="A4" t="str">
            <v>BẢNG TÍNH TOÁN, ĐO BÓC KHỐI LƯỢNG HOÀN THÀNH ĐƯA VÀO QUYẾT TOÁN</v>
          </cell>
        </row>
      </sheetData>
      <sheetData sheetId="9304">
        <row r="4">
          <cell r="A4" t="str">
            <v>BẢNG TÍNH TOÁN, ĐO BÓC KHỐI LƯỢNG HOÀN THÀNH ĐƯA VÀO QUYẾT TOÁN</v>
          </cell>
        </row>
      </sheetData>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ow r="4">
          <cell r="A4" t="str">
            <v>BẢNG TÍNH TOÁN, ĐO BÓC KHỐI LƯỢNG HOÀN THÀNH ĐƯA VÀO QUYẾT TOÁN</v>
          </cell>
        </row>
      </sheetData>
      <sheetData sheetId="9321">
        <row r="4">
          <cell r="A4" t="str">
            <v>BẢNG TÍNH TOÁN, ĐO BÓC KHỐI LƯỢNG HOÀN THÀNH ĐƯA VÀO QUYẾT TOÁN</v>
          </cell>
        </row>
      </sheetData>
      <sheetData sheetId="9322">
        <row r="4">
          <cell r="A4" t="str">
            <v>BẢNG TÍNH TOÁN, ĐO BÓC KHỐI LƯỢNG HOÀN THÀNH ĐƯA VÀO QUYẾT TOÁN</v>
          </cell>
        </row>
      </sheetData>
      <sheetData sheetId="9323">
        <row r="4">
          <cell r="A4" t="str">
            <v>BẢNG TÍNH TOÁN, ĐO BÓC KHỐI LƯỢNG HOÀN THÀNH ĐƯA VÀO QUYẾT TOÁN</v>
          </cell>
        </row>
      </sheetData>
      <sheetData sheetId="9324">
        <row r="4">
          <cell r="A4" t="str">
            <v>BẢNG TÍNH TOÁN, ĐO BÓC KHỐI LƯỢNG HOÀN THÀNH ĐƯA VÀO QUYẾT TOÁN</v>
          </cell>
        </row>
      </sheetData>
      <sheetData sheetId="9325" refreshError="1"/>
      <sheetData sheetId="9326" refreshError="1"/>
      <sheetData sheetId="9327">
        <row r="4">
          <cell r="A4" t="str">
            <v>BẢNG TÍNH TOÁN, ĐO BÓC KHỐI LƯỢNG HOÀN THÀNH ĐƯA VÀO QUYẾT TOÁN</v>
          </cell>
        </row>
      </sheetData>
      <sheetData sheetId="9328">
        <row r="4">
          <cell r="A4" t="str">
            <v>BẢNG TÍNH TOÁN, ĐO BÓC KHỐI LƯỢNG HOÀN THÀNH ĐƯA VÀO QUYẾT TOÁN</v>
          </cell>
        </row>
      </sheetData>
      <sheetData sheetId="9329">
        <row r="4">
          <cell r="A4" t="str">
            <v>BẢNG TÍNH TOÁN, ĐO BÓC KHỐI LƯỢNG HOÀN THÀNH ĐƯA VÀO QUYẾT TOÁN</v>
          </cell>
        </row>
      </sheetData>
      <sheetData sheetId="9330">
        <row r="4">
          <cell r="A4" t="str">
            <v>BẢNG TÍNH TOÁN, ĐO BÓC KHỐI LƯỢNG HOÀN THÀNH ĐƯA VÀO QUYẾT TOÁN</v>
          </cell>
        </row>
      </sheetData>
      <sheetData sheetId="9331">
        <row r="4">
          <cell r="A4" t="str">
            <v>BẢNG TÍNH TOÁN, ĐO BÓC KHỐI LƯỢNG HOÀN THÀNH ĐƯA VÀO QUYẾT TOÁN</v>
          </cell>
        </row>
      </sheetData>
      <sheetData sheetId="9332">
        <row r="4">
          <cell r="A4" t="str">
            <v>BẢNG TÍNH TOÁN, ĐO BÓC KHỐI LƯỢNG HOÀN THÀNH ĐƯA VÀO QUYẾT TOÁN</v>
          </cell>
        </row>
      </sheetData>
      <sheetData sheetId="9333">
        <row r="4">
          <cell r="A4" t="str">
            <v>BẢNG TÍNH TOÁN, ĐO BÓC KHỐI LƯỢNG HOÀN THÀNH ĐƯA VÀO QUYẾT TOÁN</v>
          </cell>
        </row>
      </sheetData>
      <sheetData sheetId="9334">
        <row r="4">
          <cell r="A4" t="str">
            <v>BẢNG TÍNH TOÁN, ĐO BÓC KHỐI LƯỢNG HOÀN THÀNH ĐƯA VÀO QUYẾT TOÁN</v>
          </cell>
        </row>
      </sheetData>
      <sheetData sheetId="9335">
        <row r="4">
          <cell r="A4" t="str">
            <v>BẢNG TÍNH TOÁN, ĐO BÓC KHỐI LƯỢNG HOÀN THÀNH ĐƯA VÀO QUYẾT TOÁN</v>
          </cell>
        </row>
      </sheetData>
      <sheetData sheetId="9336">
        <row r="4">
          <cell r="A4" t="str">
            <v>BẢNG TÍNH TOÁN, ĐO BÓC KHỐI LƯỢNG HOÀN THÀNH ĐƯA VÀO QUYẾT TOÁN</v>
          </cell>
        </row>
      </sheetData>
      <sheetData sheetId="9337">
        <row r="4">
          <cell r="A4" t="str">
            <v>BẢNG TÍNH TOÁN, ĐO BÓC KHỐI LƯỢNG HOÀN THÀNH ĐƯA VÀO QUYẾT TOÁN</v>
          </cell>
        </row>
      </sheetData>
      <sheetData sheetId="9338">
        <row r="4">
          <cell r="A4" t="str">
            <v>BẢNG TÍNH TOÁN, ĐO BÓC KHỐI LƯỢNG HOÀN THÀNH ĐƯA VÀO QUYẾT TOÁN</v>
          </cell>
        </row>
      </sheetData>
      <sheetData sheetId="9339">
        <row r="4">
          <cell r="A4" t="str">
            <v>BẢNG TÍNH TOÁN, ĐO BÓC KHỐI LƯỢNG HOÀN THÀNH ĐƯA VÀO QUYẾT TOÁN</v>
          </cell>
        </row>
      </sheetData>
      <sheetData sheetId="9340"/>
      <sheetData sheetId="9341"/>
      <sheetData sheetId="9342">
        <row r="9">
          <cell r="A9" t="str">
            <v>A</v>
          </cell>
        </row>
      </sheetData>
      <sheetData sheetId="9343"/>
      <sheetData sheetId="9344">
        <row r="9">
          <cell r="A9" t="str">
            <v>A</v>
          </cell>
        </row>
      </sheetData>
      <sheetData sheetId="9345">
        <row r="4">
          <cell r="A4" t="str">
            <v>BẢNG TÍNH TOÁN, ĐO BÓC KHỐI LƯỢNG HOÀN THÀNH ĐƯA VÀO QUYẾT TOÁN</v>
          </cell>
        </row>
      </sheetData>
      <sheetData sheetId="9346">
        <row r="4">
          <cell r="A4" t="str">
            <v>BẢNG TÍNH TOÁN, ĐO BÓC KHỐI LƯỢNG HOÀN THÀNH ĐƯA VÀO QUYẾT TOÁN</v>
          </cell>
        </row>
      </sheetData>
      <sheetData sheetId="9347" refreshError="1"/>
      <sheetData sheetId="9348" refreshError="1"/>
      <sheetData sheetId="9349" refreshError="1"/>
      <sheetData sheetId="9350" refreshError="1"/>
      <sheetData sheetId="9351" refreshError="1"/>
      <sheetData sheetId="9352">
        <row r="4">
          <cell r="A4" t="str">
            <v>BẢNG TÍNH TOÁN, ĐO BÓC KHỐI LƯỢNG HOÀN THÀNH ĐƯA VÀO QUYẾT TOÁN</v>
          </cell>
        </row>
      </sheetData>
      <sheetData sheetId="9353">
        <row r="4">
          <cell r="A4" t="str">
            <v>BẢNG TÍNH TOÁN, ĐO BÓC KHỐI LƯỢNG HOÀN THÀNH ĐƯA VÀO QUYẾT TOÁN</v>
          </cell>
        </row>
      </sheetData>
      <sheetData sheetId="9354">
        <row r="4">
          <cell r="A4" t="str">
            <v>BẢNG TÍNH TOÁN, ĐO BÓC KHỐI LƯỢNG HOÀN THÀNH ĐƯA VÀO QUYẾT TOÁN</v>
          </cell>
        </row>
      </sheetData>
      <sheetData sheetId="9355"/>
      <sheetData sheetId="9356"/>
      <sheetData sheetId="9357"/>
      <sheetData sheetId="9358">
        <row r="4">
          <cell r="A4" t="str">
            <v>BẢNG TÍNH TOÁN, ĐO BÓC KHỐI LƯỢNG HOÀN THÀNH ĐƯA VÀO QUYẾT TOÁN</v>
          </cell>
        </row>
      </sheetData>
      <sheetData sheetId="9359">
        <row r="4">
          <cell r="A4" t="str">
            <v>BẢNG TÍNH TOÁN, ĐO BÓC KHỐI LƯỢNG HOÀN THÀNH ĐƯA VÀO QUYẾT TOÁN</v>
          </cell>
        </row>
      </sheetData>
      <sheetData sheetId="9360">
        <row r="4">
          <cell r="A4" t="str">
            <v>BẢNG TÍNH TOÁN, ĐO BÓC KHỐI LƯỢNG HOÀN THÀNH ĐƯA VÀO QUYẾT TOÁN</v>
          </cell>
        </row>
      </sheetData>
      <sheetData sheetId="9361">
        <row r="4">
          <cell r="A4" t="str">
            <v>BẢNG TÍNH TOÁN, ĐO BÓC KHỐI LƯỢNG HOÀN THÀNH ĐƯA VÀO QUYẾT TOÁN</v>
          </cell>
        </row>
      </sheetData>
      <sheetData sheetId="9362" refreshError="1"/>
      <sheetData sheetId="9363" refreshError="1"/>
      <sheetData sheetId="9364" refreshError="1"/>
      <sheetData sheetId="9365">
        <row r="4">
          <cell r="A4" t="str">
            <v>BẢNG TÍNH TOÁN, ĐO BÓC KHỐI LƯỢNG HOÀN THÀNH ĐƯA VÀO QUYẾT TOÁN</v>
          </cell>
        </row>
      </sheetData>
      <sheetData sheetId="9366">
        <row r="4">
          <cell r="A4" t="str">
            <v>BẢNG TÍNH TOÁN, ĐO BÓC KHỐI LƯỢNG HOÀN THÀNH ĐƯA VÀO QUYẾT TOÁN</v>
          </cell>
        </row>
      </sheetData>
      <sheetData sheetId="9367">
        <row r="4">
          <cell r="A4" t="str">
            <v>BẢNG TÍNH TOÁN, ĐO BÓC KHỐI LƯỢNG HOÀN THÀNH ĐƯA VÀO QUYẾT TOÁN</v>
          </cell>
        </row>
      </sheetData>
      <sheetData sheetId="9368">
        <row r="4">
          <cell r="A4" t="str">
            <v>BẢNG TÍNH TOÁN, ĐO BÓC KHỐI LƯỢNG HOÀN THÀNH ĐƯA VÀO QUYẾT TOÁN</v>
          </cell>
        </row>
      </sheetData>
      <sheetData sheetId="9369">
        <row r="9">
          <cell r="A9" t="str">
            <v>A</v>
          </cell>
        </row>
      </sheetData>
      <sheetData sheetId="9370"/>
      <sheetData sheetId="9371"/>
      <sheetData sheetId="9372">
        <row r="9">
          <cell r="A9" t="str">
            <v>A</v>
          </cell>
        </row>
      </sheetData>
      <sheetData sheetId="9373"/>
      <sheetData sheetId="9374"/>
      <sheetData sheetId="9375">
        <row r="4">
          <cell r="A4" t="str">
            <v>BẢNG TÍNH TOÁN, ĐO BÓC KHỐI LƯỢNG HOÀN THÀNH ĐƯA VÀO QUYẾT TOÁN</v>
          </cell>
        </row>
      </sheetData>
      <sheetData sheetId="9376">
        <row r="4">
          <cell r="A4" t="str">
            <v>BẢNG TÍNH TOÁN, ĐO BÓC KHỐI LƯỢNG HOÀN THÀNH ĐƯA VÀO QUYẾT TOÁN</v>
          </cell>
        </row>
      </sheetData>
      <sheetData sheetId="9377">
        <row r="4">
          <cell r="A4" t="str">
            <v>BẢNG TÍNH TOÁN, ĐO BÓC KHỐI LƯỢNG HOÀN THÀNH ĐƯA VÀO QUYẾT TOÁN</v>
          </cell>
        </row>
      </sheetData>
      <sheetData sheetId="9378">
        <row r="4">
          <cell r="A4" t="str">
            <v>BẢNG TÍNH TOÁN, ĐO BÓC KHỐI LƯỢNG HOÀN THÀNH ĐƯA VÀO QUYẾT TOÁN</v>
          </cell>
        </row>
      </sheetData>
      <sheetData sheetId="9379">
        <row r="4">
          <cell r="A4" t="str">
            <v>BẢNG TÍNH TOÁN, ĐO BÓC KHỐI LƯỢNG HOÀN THÀNH ĐƯA VÀO QUYẾT TOÁN</v>
          </cell>
        </row>
      </sheetData>
      <sheetData sheetId="9380">
        <row r="4">
          <cell r="A4" t="str">
            <v>BẢNG TÍNH TOÁN, ĐO BÓC KHỐI LƯỢNG HOÀN THÀNH ĐƯA VÀO QUYẾT TOÁN</v>
          </cell>
        </row>
      </sheetData>
      <sheetData sheetId="9381">
        <row r="4">
          <cell r="A4" t="str">
            <v>BẢNG TÍNH TOÁN, ĐO BÓC KHỐI LƯỢNG HOÀN THÀNH ĐƯA VÀO QUYẾT TOÁN</v>
          </cell>
        </row>
      </sheetData>
      <sheetData sheetId="9382">
        <row r="4">
          <cell r="A4" t="str">
            <v>BẢNG TÍNH TOÁN, ĐO BÓC KHỐI LƯỢNG HOÀN THÀNH ĐƯA VÀO QUYẾT TOÁN</v>
          </cell>
        </row>
      </sheetData>
      <sheetData sheetId="9383">
        <row r="4">
          <cell r="A4" t="str">
            <v>BẢNG TÍNH TOÁN, ĐO BÓC KHỐI LƯỢNG HOÀN THÀNH ĐƯA VÀO QUYẾT TOÁN</v>
          </cell>
        </row>
      </sheetData>
      <sheetData sheetId="9384">
        <row r="4">
          <cell r="A4" t="str">
            <v>BẢNG TÍNH TOÁN, ĐO BÓC KHỐI LƯỢNG HOÀN THÀNH ĐƯA VÀO QUYẾT TOÁN</v>
          </cell>
        </row>
      </sheetData>
      <sheetData sheetId="9385">
        <row r="4">
          <cell r="A4" t="str">
            <v>BẢNG TÍNH TOÁN, ĐO BÓC KHỐI LƯỢNG HOÀN THÀNH ĐƯA VÀO QUYẾT TOÁN</v>
          </cell>
        </row>
      </sheetData>
      <sheetData sheetId="9386">
        <row r="4">
          <cell r="A4" t="str">
            <v>BẢNG TÍNH TOÁN, ĐO BÓC KHỐI LƯỢNG HOÀN THÀNH ĐƯA VÀO QUYẾT TOÁN</v>
          </cell>
        </row>
      </sheetData>
      <sheetData sheetId="9387" refreshError="1"/>
      <sheetData sheetId="9388">
        <row r="4">
          <cell r="A4" t="str">
            <v>BẢNG TÍNH TOÁN, ĐO BÓC KHỐI LƯỢNG HOÀN THÀNH ĐƯA VÀO QUYẾT TOÁN</v>
          </cell>
        </row>
      </sheetData>
      <sheetData sheetId="9389">
        <row r="4">
          <cell r="A4" t="str">
            <v>BẢNG TÍNH TOÁN, ĐO BÓC KHỐI LƯỢNG HOÀN THÀNH ĐƯA VÀO QUYẾT TOÁN</v>
          </cell>
        </row>
      </sheetData>
      <sheetData sheetId="9390">
        <row r="4">
          <cell r="A4" t="str">
            <v>BẢNG TÍNH TOÁN, ĐO BÓC KHỐI LƯỢNG HOÀN THÀNH ĐƯA VÀO QUYẾT TOÁN</v>
          </cell>
        </row>
      </sheetData>
      <sheetData sheetId="9391">
        <row r="4">
          <cell r="A4" t="str">
            <v>BẢNG TÍNH TOÁN, ĐO BÓC KHỐI LƯỢNG HOÀN THÀNH ĐƯA VÀO QUYẾT TOÁN</v>
          </cell>
        </row>
      </sheetData>
      <sheetData sheetId="9392">
        <row r="4">
          <cell r="A4" t="str">
            <v>BẢNG TÍNH TOÁN, ĐO BÓC KHỐI LƯỢNG HOÀN THÀNH ĐƯA VÀO QUYẾT TOÁN</v>
          </cell>
        </row>
      </sheetData>
      <sheetData sheetId="9393">
        <row r="4">
          <cell r="A4" t="str">
            <v>BẢNG TÍNH TOÁN, ĐO BÓC KHỐI LƯỢNG HOÀN THÀNH ĐƯA VÀO QUYẾT TOÁN</v>
          </cell>
        </row>
      </sheetData>
      <sheetData sheetId="9394">
        <row r="4">
          <cell r="A4" t="str">
            <v>BẢNG TÍNH TOÁN, ĐO BÓC KHỐI LƯỢNG HOÀN THÀNH ĐƯA VÀO QUYẾT TOÁN</v>
          </cell>
        </row>
      </sheetData>
      <sheetData sheetId="9395">
        <row r="4">
          <cell r="A4" t="str">
            <v>BẢNG TÍNH TOÁN, ĐO BÓC KHỐI LƯỢNG HOÀN THÀNH ĐƯA VÀO QUYẾT TOÁN</v>
          </cell>
        </row>
      </sheetData>
      <sheetData sheetId="9396">
        <row r="4">
          <cell r="A4" t="str">
            <v>BẢNG TÍNH TOÁN, ĐO BÓC KHỐI LƯỢNG HOÀN THÀNH ĐƯA VÀO QUYẾT TOÁN</v>
          </cell>
        </row>
      </sheetData>
      <sheetData sheetId="9397">
        <row r="4">
          <cell r="A4" t="str">
            <v>BẢNG TÍNH TOÁN, ĐO BÓC KHỐI LƯỢNG HOÀN THÀNH ĐƯA VÀO QUYẾT TOÁN</v>
          </cell>
        </row>
      </sheetData>
      <sheetData sheetId="9398">
        <row r="4">
          <cell r="A4" t="str">
            <v>BẢNG TÍNH TOÁN, ĐO BÓC KHỐI LƯỢNG HOÀN THÀNH ĐƯA VÀO QUYẾT TOÁN</v>
          </cell>
        </row>
      </sheetData>
      <sheetData sheetId="9399">
        <row r="4">
          <cell r="A4" t="str">
            <v>BẢNG TÍNH TOÁN, ĐO BÓC KHỐI LƯỢNG HOÀN THÀNH ĐƯA VÀO QUYẾT TOÁN</v>
          </cell>
        </row>
      </sheetData>
      <sheetData sheetId="9400">
        <row r="4">
          <cell r="A4" t="str">
            <v>BẢNG TÍNH TOÁN, ĐO BÓC KHỐI LƯỢNG HOÀN THÀNH ĐƯA VÀO QUYẾT TOÁN</v>
          </cell>
        </row>
      </sheetData>
      <sheetData sheetId="9401">
        <row r="4">
          <cell r="A4" t="str">
            <v>BẢNG TÍNH TOÁN, ĐO BÓC KHỐI LƯỢNG HOÀN THÀNH ĐƯA VÀO QUYẾT TOÁN</v>
          </cell>
        </row>
      </sheetData>
      <sheetData sheetId="9402">
        <row r="4">
          <cell r="A4" t="str">
            <v>BẢNG TÍNH TOÁN, ĐO BÓC KHỐI LƯỢNG HOÀN THÀNH ĐƯA VÀO QUYẾT TOÁN</v>
          </cell>
        </row>
      </sheetData>
      <sheetData sheetId="9403">
        <row r="4">
          <cell r="A4" t="str">
            <v>BẢNG TÍNH TOÁN, ĐO BÓC KHỐI LƯỢNG HOÀN THÀNH ĐƯA VÀO QUYẾT TOÁN</v>
          </cell>
        </row>
      </sheetData>
      <sheetData sheetId="9404">
        <row r="4">
          <cell r="A4" t="str">
            <v>BẢNG TÍNH TOÁN, ĐO BÓC KHỐI LƯỢNG HOÀN THÀNH ĐƯA VÀO QUYẾT TOÁN</v>
          </cell>
        </row>
      </sheetData>
      <sheetData sheetId="9405">
        <row r="4">
          <cell r="A4" t="str">
            <v>BẢNG TÍNH TOÁN, ĐO BÓC KHỐI LƯỢNG HOÀN THÀNH ĐƯA VÀO QUYẾT TOÁN</v>
          </cell>
        </row>
      </sheetData>
      <sheetData sheetId="9406">
        <row r="4">
          <cell r="A4" t="str">
            <v>BẢNG TÍNH TOÁN, ĐO BÓC KHỐI LƯỢNG HOÀN THÀNH ĐƯA VÀO QUYẾT TOÁN</v>
          </cell>
        </row>
      </sheetData>
      <sheetData sheetId="9407">
        <row r="4">
          <cell r="A4" t="str">
            <v>BẢNG TÍNH TOÁN, ĐO BÓC KHỐI LƯỢNG HOÀN THÀNH ĐƯA VÀO QUYẾT TOÁN</v>
          </cell>
        </row>
      </sheetData>
      <sheetData sheetId="9408">
        <row r="4">
          <cell r="A4" t="str">
            <v>BẢNG TÍNH TOÁN, ĐO BÓC KHỐI LƯỢNG HOÀN THÀNH ĐƯA VÀO QUYẾT TOÁN</v>
          </cell>
        </row>
      </sheetData>
      <sheetData sheetId="9409">
        <row r="4">
          <cell r="A4" t="str">
            <v>BẢNG TÍNH TOÁN, ĐO BÓC KHỐI LƯỢNG HOÀN THÀNH ĐƯA VÀO QUYẾT TOÁN</v>
          </cell>
        </row>
      </sheetData>
      <sheetData sheetId="9410">
        <row r="4">
          <cell r="A4" t="str">
            <v>BẢNG TÍNH TOÁN, ĐO BÓC KHỐI LƯỢNG HOÀN THÀNH ĐƯA VÀO QUYẾT TOÁN</v>
          </cell>
        </row>
      </sheetData>
      <sheetData sheetId="9411">
        <row r="4">
          <cell r="A4" t="str">
            <v>BẢNG TÍNH TOÁN, ĐO BÓC KHỐI LƯỢNG HOÀN THÀNH ĐƯA VÀO QUYẾT TOÁN</v>
          </cell>
        </row>
      </sheetData>
      <sheetData sheetId="9412">
        <row r="4">
          <cell r="A4" t="str">
            <v>BẢNG TÍNH TOÁN, ĐO BÓC KHỐI LƯỢNG HOÀN THÀNH ĐƯA VÀO QUYẾT TOÁN</v>
          </cell>
        </row>
      </sheetData>
      <sheetData sheetId="9413">
        <row r="4">
          <cell r="A4" t="str">
            <v>BẢNG TÍNH TOÁN, ĐO BÓC KHỐI LƯỢNG HOÀN THÀNH ĐƯA VÀO QUYẾT TOÁN</v>
          </cell>
        </row>
      </sheetData>
      <sheetData sheetId="9414">
        <row r="4">
          <cell r="A4" t="str">
            <v>BẢNG TÍNH TOÁN, ĐO BÓC KHỐI LƯỢNG HOÀN THÀNH ĐƯA VÀO QUYẾT TOÁN</v>
          </cell>
        </row>
      </sheetData>
      <sheetData sheetId="9415">
        <row r="4">
          <cell r="A4" t="str">
            <v>BẢNG TÍNH TOÁN, ĐO BÓC KHỐI LƯỢNG HOÀN THÀNH ĐƯA VÀO QUYẾT TOÁN</v>
          </cell>
        </row>
      </sheetData>
      <sheetData sheetId="9416">
        <row r="4">
          <cell r="A4" t="str">
            <v>BẢNG TÍNH TOÁN, ĐO BÓC KHỐI LƯỢNG HOÀN THÀNH ĐƯA VÀO QUYẾT TOÁN</v>
          </cell>
        </row>
      </sheetData>
      <sheetData sheetId="9417">
        <row r="4">
          <cell r="A4" t="str">
            <v>BẢNG TÍNH TOÁN, ĐO BÓC KHỐI LƯỢNG HOÀN THÀNH ĐƯA VÀO QUYẾT TOÁN</v>
          </cell>
        </row>
      </sheetData>
      <sheetData sheetId="9418">
        <row r="4">
          <cell r="A4" t="str">
            <v>BẢNG TÍNH TOÁN, ĐO BÓC KHỐI LƯỢNG HOÀN THÀNH ĐƯA VÀO QUYẾT TOÁN</v>
          </cell>
        </row>
      </sheetData>
      <sheetData sheetId="9419">
        <row r="4">
          <cell r="A4" t="str">
            <v>BẢNG TÍNH TOÁN, ĐO BÓC KHỐI LƯỢNG HOÀN THÀNH ĐƯA VÀO QUYẾT TOÁN</v>
          </cell>
        </row>
      </sheetData>
      <sheetData sheetId="9420">
        <row r="4">
          <cell r="A4" t="str">
            <v>BẢNG TÍNH TOÁN, ĐO BÓC KHỐI LƯỢNG HOÀN THÀNH ĐƯA VÀO QUYẾT TOÁN</v>
          </cell>
        </row>
      </sheetData>
      <sheetData sheetId="9421">
        <row r="4">
          <cell r="A4" t="str">
            <v>BẢNG TÍNH TOÁN, ĐO BÓC KHỐI LƯỢNG HOÀN THÀNH ĐƯA VÀO QUYẾT TOÁN</v>
          </cell>
        </row>
      </sheetData>
      <sheetData sheetId="9422">
        <row r="4">
          <cell r="A4" t="str">
            <v>BẢNG TÍNH TOÁN, ĐO BÓC KHỐI LƯỢNG HOÀN THÀNH ĐƯA VÀO QUYẾT TOÁN</v>
          </cell>
        </row>
      </sheetData>
      <sheetData sheetId="9423">
        <row r="4">
          <cell r="A4" t="str">
            <v>BẢNG TÍNH TOÁN, ĐO BÓC KHỐI LƯỢNG HOÀN THÀNH ĐƯA VÀO QUYẾT TOÁN</v>
          </cell>
        </row>
      </sheetData>
      <sheetData sheetId="9424">
        <row r="4">
          <cell r="A4" t="str">
            <v>BẢNG TÍNH TOÁN, ĐO BÓC KHỐI LƯỢNG HOÀN THÀNH ĐƯA VÀO QUYẾT TOÁN</v>
          </cell>
        </row>
      </sheetData>
      <sheetData sheetId="9425">
        <row r="4">
          <cell r="A4" t="str">
            <v>BẢNG TÍNH TOÁN, ĐO BÓC KHỐI LƯỢNG HOÀN THÀNH ĐƯA VÀO QUYẾT TOÁN</v>
          </cell>
        </row>
      </sheetData>
      <sheetData sheetId="9426">
        <row r="4">
          <cell r="A4" t="str">
            <v>BẢNG TÍNH TOÁN, ĐO BÓC KHỐI LƯỢNG HOÀN THÀNH ĐƯA VÀO QUYẾT TOÁN</v>
          </cell>
        </row>
      </sheetData>
      <sheetData sheetId="9427">
        <row r="4">
          <cell r="A4" t="str">
            <v>BẢNG TÍNH TOÁN, ĐO BÓC KHỐI LƯỢNG HOÀN THÀNH ĐƯA VÀO QUYẾT TOÁN</v>
          </cell>
        </row>
      </sheetData>
      <sheetData sheetId="9428">
        <row r="4">
          <cell r="A4" t="str">
            <v>BẢNG TÍNH TOÁN, ĐO BÓC KHỐI LƯỢNG HOÀN THÀNH ĐƯA VÀO QUYẾT TOÁN</v>
          </cell>
        </row>
      </sheetData>
      <sheetData sheetId="9429">
        <row r="4">
          <cell r="A4" t="str">
            <v>BẢNG TÍNH TOÁN, ĐO BÓC KHỐI LƯỢNG HOÀN THÀNH ĐƯA VÀO QUYẾT TOÁN</v>
          </cell>
        </row>
      </sheetData>
      <sheetData sheetId="9430">
        <row r="4">
          <cell r="A4" t="str">
            <v>BẢNG TÍNH TOÁN, ĐO BÓC KHỐI LƯỢNG HOÀN THÀNH ĐƯA VÀO QUYẾT TOÁN</v>
          </cell>
        </row>
      </sheetData>
      <sheetData sheetId="9431">
        <row r="4">
          <cell r="A4" t="str">
            <v>BẢNG TÍNH TOÁN, ĐO BÓC KHỐI LƯỢNG HOÀN THÀNH ĐƯA VÀO QUYẾT TOÁN</v>
          </cell>
        </row>
      </sheetData>
      <sheetData sheetId="9432">
        <row r="4">
          <cell r="A4" t="str">
            <v>BẢNG TÍNH TOÁN, ĐO BÓC KHỐI LƯỢNG HOÀN THÀNH ĐƯA VÀO QUYẾT TOÁN</v>
          </cell>
        </row>
      </sheetData>
      <sheetData sheetId="9433">
        <row r="4">
          <cell r="A4" t="str">
            <v>BẢNG TÍNH TOÁN, ĐO BÓC KHỐI LƯỢNG HOÀN THÀNH ĐƯA VÀO QUYẾT TOÁN</v>
          </cell>
        </row>
      </sheetData>
      <sheetData sheetId="9434">
        <row r="4">
          <cell r="A4" t="str">
            <v>BẢNG TÍNH TOÁN, ĐO BÓC KHỐI LƯỢNG HOÀN THÀNH ĐƯA VÀO QUYẾT TOÁN</v>
          </cell>
        </row>
      </sheetData>
      <sheetData sheetId="9435">
        <row r="4">
          <cell r="A4" t="str">
            <v>BẢNG TÍNH TOÁN, ĐO BÓC KHỐI LƯỢNG HOÀN THÀNH ĐƯA VÀO QUYẾT TOÁN</v>
          </cell>
        </row>
      </sheetData>
      <sheetData sheetId="9436">
        <row r="4">
          <cell r="A4" t="str">
            <v>BẢNG TÍNH TOÁN, ĐO BÓC KHỐI LƯỢNG HOÀN THÀNH ĐƯA VÀO QUYẾT TOÁN</v>
          </cell>
        </row>
      </sheetData>
      <sheetData sheetId="9437">
        <row r="4">
          <cell r="A4" t="str">
            <v>BẢNG TÍNH TOÁN, ĐO BÓC KHỐI LƯỢNG HOÀN THÀNH ĐƯA VÀO QUYẾT TOÁN</v>
          </cell>
        </row>
      </sheetData>
      <sheetData sheetId="9438">
        <row r="4">
          <cell r="A4" t="str">
            <v>BẢNG TÍNH TOÁN, ĐO BÓC KHỐI LƯỢNG HOÀN THÀNH ĐƯA VÀO QUYẾT TOÁN</v>
          </cell>
        </row>
      </sheetData>
      <sheetData sheetId="9439">
        <row r="4">
          <cell r="A4" t="str">
            <v>BẢNG TÍNH TOÁN, ĐO BÓC KHỐI LƯỢNG HOÀN THÀNH ĐƯA VÀO QUYẾT TOÁN</v>
          </cell>
        </row>
      </sheetData>
      <sheetData sheetId="9440">
        <row r="4">
          <cell r="A4" t="str">
            <v>BẢNG TÍNH TOÁN, ĐO BÓC KHỐI LƯỢNG HOÀN THÀNH ĐƯA VÀO QUYẾT TOÁN</v>
          </cell>
        </row>
      </sheetData>
      <sheetData sheetId="9441">
        <row r="4">
          <cell r="A4" t="str">
            <v>BẢNG TÍNH TOÁN, ĐO BÓC KHỐI LƯỢNG HOÀN THÀNH ĐƯA VÀO QUYẾT TOÁN</v>
          </cell>
        </row>
      </sheetData>
      <sheetData sheetId="9442">
        <row r="4">
          <cell r="A4" t="str">
            <v>BẢNG TÍNH TOÁN, ĐO BÓC KHỐI LƯỢNG HOÀN THÀNH ĐƯA VÀO QUYẾT TOÁN</v>
          </cell>
        </row>
      </sheetData>
      <sheetData sheetId="9443">
        <row r="4">
          <cell r="A4" t="str">
            <v>BẢNG TÍNH TOÁN, ĐO BÓC KHỐI LƯỢNG HOÀN THÀNH ĐƯA VÀO QUYẾT TOÁN</v>
          </cell>
        </row>
      </sheetData>
      <sheetData sheetId="9444">
        <row r="4">
          <cell r="A4" t="str">
            <v>BẢNG TÍNH TOÁN, ĐO BÓC KHỐI LƯỢNG HOÀN THÀNH ĐƯA VÀO QUYẾT TOÁN</v>
          </cell>
        </row>
      </sheetData>
      <sheetData sheetId="9445">
        <row r="4">
          <cell r="A4" t="str">
            <v>BẢNG TÍNH TOÁN, ĐO BÓC KHỐI LƯỢNG HOÀN THÀNH ĐƯA VÀO QUYẾT TOÁN</v>
          </cell>
        </row>
      </sheetData>
      <sheetData sheetId="9446">
        <row r="4">
          <cell r="A4" t="str">
            <v>BẢNG TÍNH TOÁN, ĐO BÓC KHỐI LƯỢNG HOÀN THÀNH ĐƯA VÀO QUYẾT TOÁN</v>
          </cell>
        </row>
      </sheetData>
      <sheetData sheetId="9447">
        <row r="4">
          <cell r="A4" t="str">
            <v>BẢNG TÍNH TOÁN, ĐO BÓC KHỐI LƯỢNG HOÀN THÀNH ĐƯA VÀO QUYẾT TOÁN</v>
          </cell>
        </row>
      </sheetData>
      <sheetData sheetId="9448">
        <row r="4">
          <cell r="A4" t="str">
            <v>BẢNG TÍNH TOÁN, ĐO BÓC KHỐI LƯỢNG HOÀN THÀNH ĐƯA VÀO QUYẾT TOÁN</v>
          </cell>
        </row>
      </sheetData>
      <sheetData sheetId="9449">
        <row r="4">
          <cell r="A4" t="str">
            <v>BẢNG TÍNH TOÁN, ĐO BÓC KHỐI LƯỢNG HOÀN THÀNH ĐƯA VÀO QUYẾT TOÁN</v>
          </cell>
        </row>
      </sheetData>
      <sheetData sheetId="9450">
        <row r="4">
          <cell r="A4" t="str">
            <v>BẢNG TÍNH TOÁN, ĐO BÓC KHỐI LƯỢNG HOÀN THÀNH ĐƯA VÀO QUYẾT TOÁN</v>
          </cell>
        </row>
      </sheetData>
      <sheetData sheetId="9451">
        <row r="4">
          <cell r="A4" t="str">
            <v>BẢNG TÍNH TOÁN, ĐO BÓC KHỐI LƯỢNG HOÀN THÀNH ĐƯA VÀO QUYẾT TOÁN</v>
          </cell>
        </row>
      </sheetData>
      <sheetData sheetId="9452">
        <row r="4">
          <cell r="A4" t="str">
            <v>BẢNG TÍNH TOÁN, ĐO BÓC KHỐI LƯỢNG HOÀN THÀNH ĐƯA VÀO QUYẾT TOÁN</v>
          </cell>
        </row>
      </sheetData>
      <sheetData sheetId="9453">
        <row r="4">
          <cell r="A4" t="str">
            <v>BẢNG TÍNH TOÁN, ĐO BÓC KHỐI LƯỢNG HOÀN THÀNH ĐƯA VÀO QUYẾT TOÁN</v>
          </cell>
        </row>
      </sheetData>
      <sheetData sheetId="9454">
        <row r="4">
          <cell r="A4" t="str">
            <v>BẢNG TÍNH TOÁN, ĐO BÓC KHỐI LƯỢNG HOÀN THÀNH ĐƯA VÀO QUYẾT TOÁN</v>
          </cell>
        </row>
      </sheetData>
      <sheetData sheetId="9455">
        <row r="4">
          <cell r="A4" t="str">
            <v>BẢNG TÍNH TOÁN, ĐO BÓC KHỐI LƯỢNG HOÀN THÀNH ĐƯA VÀO QUYẾT TOÁN</v>
          </cell>
        </row>
      </sheetData>
      <sheetData sheetId="9456">
        <row r="4">
          <cell r="A4" t="str">
            <v>BẢNG TÍNH TOÁN, ĐO BÓC KHỐI LƯỢNG HOÀN THÀNH ĐƯA VÀO QUYẾT TOÁN</v>
          </cell>
        </row>
      </sheetData>
      <sheetData sheetId="9457">
        <row r="4">
          <cell r="A4" t="str">
            <v>BẢNG TÍNH TOÁN, ĐO BÓC KHỐI LƯỢNG HOÀN THÀNH ĐƯA VÀO QUYẾT TOÁN</v>
          </cell>
        </row>
      </sheetData>
      <sheetData sheetId="9458">
        <row r="4">
          <cell r="A4" t="str">
            <v>BẢNG TÍNH TOÁN, ĐO BÓC KHỐI LƯỢNG HOÀN THÀNH ĐƯA VÀO QUYẾT TOÁN</v>
          </cell>
        </row>
      </sheetData>
      <sheetData sheetId="9459">
        <row r="4">
          <cell r="A4" t="str">
            <v>BẢNG TÍNH TOÁN, ĐO BÓC KHỐI LƯỢNG HOÀN THÀNH ĐƯA VÀO QUYẾT TOÁN</v>
          </cell>
        </row>
      </sheetData>
      <sheetData sheetId="9460">
        <row r="4">
          <cell r="A4" t="str">
            <v>BẢNG TÍNH TOÁN, ĐO BÓC KHỐI LƯỢNG HOÀN THÀNH ĐƯA VÀO QUYẾT TOÁN</v>
          </cell>
        </row>
      </sheetData>
      <sheetData sheetId="9461">
        <row r="4">
          <cell r="A4" t="str">
            <v>BẢNG TÍNH TOÁN, ĐO BÓC KHỐI LƯỢNG HOÀN THÀNH ĐƯA VÀO QUYẾT TOÁN</v>
          </cell>
        </row>
      </sheetData>
      <sheetData sheetId="9462">
        <row r="4">
          <cell r="A4" t="str">
            <v>BẢNG TÍNH TOÁN, ĐO BÓC KHỐI LƯỢNG HOÀN THÀNH ĐƯA VÀO QUYẾT TOÁN</v>
          </cell>
        </row>
      </sheetData>
      <sheetData sheetId="9463">
        <row r="4">
          <cell r="A4" t="str">
            <v>BẢNG TÍNH TOÁN, ĐO BÓC KHỐI LƯỢNG HOÀN THÀNH ĐƯA VÀO QUYẾT TOÁN</v>
          </cell>
        </row>
      </sheetData>
      <sheetData sheetId="9464">
        <row r="4">
          <cell r="A4" t="str">
            <v>BẢNG TÍNH TOÁN, ĐO BÓC KHỐI LƯỢNG HOÀN THÀNH ĐƯA VÀO QUYẾT TOÁN</v>
          </cell>
        </row>
      </sheetData>
      <sheetData sheetId="9465">
        <row r="4">
          <cell r="A4" t="str">
            <v>BẢNG TÍNH TOÁN, ĐO BÓC KHỐI LƯỢNG HOÀN THÀNH ĐƯA VÀO QUYẾT TOÁN</v>
          </cell>
        </row>
      </sheetData>
      <sheetData sheetId="9466">
        <row r="4">
          <cell r="A4" t="str">
            <v>BẢNG TÍNH TOÁN, ĐO BÓC KHỐI LƯỢNG HOÀN THÀNH ĐƯA VÀO QUYẾT TOÁN</v>
          </cell>
        </row>
      </sheetData>
      <sheetData sheetId="9467">
        <row r="4">
          <cell r="A4" t="str">
            <v>BẢNG TÍNH TOÁN, ĐO BÓC KHỐI LƯỢNG HOÀN THÀNH ĐƯA VÀO QUYẾT TOÁN</v>
          </cell>
        </row>
      </sheetData>
      <sheetData sheetId="9468">
        <row r="4">
          <cell r="A4" t="str">
            <v>BẢNG TÍNH TOÁN, ĐO BÓC KHỐI LƯỢNG HOÀN THÀNH ĐƯA VÀO QUYẾT TOÁN</v>
          </cell>
        </row>
      </sheetData>
      <sheetData sheetId="9469">
        <row r="4">
          <cell r="A4" t="str">
            <v>BẢNG TÍNH TOÁN, ĐO BÓC KHỐI LƯỢNG HOÀN THÀNH ĐƯA VÀO QUYẾT TOÁN</v>
          </cell>
        </row>
      </sheetData>
      <sheetData sheetId="9470">
        <row r="4">
          <cell r="A4" t="str">
            <v>BẢNG TÍNH TOÁN, ĐO BÓC KHỐI LƯỢNG HOÀN THÀNH ĐƯA VÀO QUYẾT TOÁN</v>
          </cell>
        </row>
      </sheetData>
      <sheetData sheetId="9471">
        <row r="4">
          <cell r="A4" t="str">
            <v>BẢNG TÍNH TOÁN, ĐO BÓC KHỐI LƯỢNG HOÀN THÀNH ĐƯA VÀO QUYẾT TOÁN</v>
          </cell>
        </row>
      </sheetData>
      <sheetData sheetId="9472">
        <row r="4">
          <cell r="A4" t="str">
            <v>BẢNG TÍNH TOÁN, ĐO BÓC KHỐI LƯỢNG HOÀN THÀNH ĐƯA VÀO QUYẾT TOÁN</v>
          </cell>
        </row>
      </sheetData>
      <sheetData sheetId="9473">
        <row r="4">
          <cell r="A4" t="str">
            <v>BẢNG TÍNH TOÁN, ĐO BÓC KHỐI LƯỢNG HOÀN THÀNH ĐƯA VÀO QUYẾT TOÁN</v>
          </cell>
        </row>
      </sheetData>
      <sheetData sheetId="9474">
        <row r="4">
          <cell r="A4" t="str">
            <v>BẢNG TÍNH TOÁN, ĐO BÓC KHỐI LƯỢNG HOÀN THÀNH ĐƯA VÀO QUYẾT TOÁN</v>
          </cell>
        </row>
      </sheetData>
      <sheetData sheetId="9475">
        <row r="4">
          <cell r="A4" t="str">
            <v>BẢNG TÍNH TOÁN, ĐO BÓC KHỐI LƯỢNG HOÀN THÀNH ĐƯA VÀO QUYẾT TOÁN</v>
          </cell>
        </row>
      </sheetData>
      <sheetData sheetId="9476">
        <row r="4">
          <cell r="A4" t="str">
            <v>BẢNG TÍNH TOÁN, ĐO BÓC KHỐI LƯỢNG HOÀN THÀNH ĐƯA VÀO QUYẾT TOÁN</v>
          </cell>
        </row>
      </sheetData>
      <sheetData sheetId="9477">
        <row r="4">
          <cell r="A4" t="str">
            <v>BẢNG TÍNH TOÁN, ĐO BÓC KHỐI LƯỢNG HOÀN THÀNH ĐƯA VÀO QUYẾT TOÁN</v>
          </cell>
        </row>
      </sheetData>
      <sheetData sheetId="9478">
        <row r="4">
          <cell r="A4" t="str">
            <v>BẢNG TÍNH TOÁN, ĐO BÓC KHỐI LƯỢNG HOÀN THÀNH ĐƯA VÀO QUYẾT TOÁN</v>
          </cell>
        </row>
      </sheetData>
      <sheetData sheetId="9479">
        <row r="4">
          <cell r="A4" t="str">
            <v>BẢNG TÍNH TOÁN, ĐO BÓC KHỐI LƯỢNG HOÀN THÀNH ĐƯA VÀO QUYẾT TOÁN</v>
          </cell>
        </row>
      </sheetData>
      <sheetData sheetId="9480">
        <row r="4">
          <cell r="A4" t="str">
            <v>BẢNG TÍNH TOÁN, ĐO BÓC KHỐI LƯỢNG HOÀN THÀNH ĐƯA VÀO QUYẾT TOÁN</v>
          </cell>
        </row>
      </sheetData>
      <sheetData sheetId="9481">
        <row r="4">
          <cell r="A4" t="str">
            <v>BẢNG TÍNH TOÁN, ĐO BÓC KHỐI LƯỢNG HOÀN THÀNH ĐƯA VÀO QUYẾT TOÁN</v>
          </cell>
        </row>
      </sheetData>
      <sheetData sheetId="9482">
        <row r="4">
          <cell r="A4" t="str">
            <v>BẢNG TÍNH TOÁN, ĐO BÓC KHỐI LƯỢNG HOÀN THÀNH ĐƯA VÀO QUYẾT TOÁN</v>
          </cell>
        </row>
      </sheetData>
      <sheetData sheetId="9483">
        <row r="4">
          <cell r="A4" t="str">
            <v>BẢNG TÍNH TOÁN, ĐO BÓC KHỐI LƯỢNG HOÀN THÀNH ĐƯA VÀO QUYẾT TOÁN</v>
          </cell>
        </row>
      </sheetData>
      <sheetData sheetId="9484">
        <row r="4">
          <cell r="A4" t="str">
            <v>BẢNG TÍNH TOÁN, ĐO BÓC KHỐI LƯỢNG HOÀN THÀNH ĐƯA VÀO QUYẾT TOÁN</v>
          </cell>
        </row>
      </sheetData>
      <sheetData sheetId="9485">
        <row r="4">
          <cell r="A4" t="str">
            <v>BẢNG TÍNH TOÁN, ĐO BÓC KHỐI LƯỢNG HOÀN THÀNH ĐƯA VÀO QUYẾT TOÁN</v>
          </cell>
        </row>
      </sheetData>
      <sheetData sheetId="9486">
        <row r="4">
          <cell r="A4" t="str">
            <v>BẢNG TÍNH TOÁN, ĐO BÓC KHỐI LƯỢNG HOÀN THÀNH ĐƯA VÀO QUYẾT TOÁN</v>
          </cell>
        </row>
      </sheetData>
      <sheetData sheetId="9487">
        <row r="4">
          <cell r="A4" t="str">
            <v>BẢNG TÍNH TOÁN, ĐO BÓC KHỐI LƯỢNG HOÀN THÀNH ĐƯA VÀO QUYẾT TOÁN</v>
          </cell>
        </row>
      </sheetData>
      <sheetData sheetId="9488">
        <row r="4">
          <cell r="A4" t="str">
            <v>BẢNG TÍNH TOÁN, ĐO BÓC KHỐI LƯỢNG HOÀN THÀNH ĐƯA VÀO QUYẾT TOÁN</v>
          </cell>
        </row>
      </sheetData>
      <sheetData sheetId="9489">
        <row r="4">
          <cell r="A4" t="str">
            <v>BẢNG TÍNH TOÁN, ĐO BÓC KHỐI LƯỢNG HOÀN THÀNH ĐƯA VÀO QUYẾT TOÁN</v>
          </cell>
        </row>
      </sheetData>
      <sheetData sheetId="9490" refreshError="1"/>
      <sheetData sheetId="9491" refreshError="1"/>
      <sheetData sheetId="9492" refreshError="1"/>
      <sheetData sheetId="9493" refreshError="1"/>
      <sheetData sheetId="9494" refreshError="1"/>
      <sheetData sheetId="9495">
        <row r="4">
          <cell r="A4" t="str">
            <v>BẢNG TÍNH TOÁN, ĐO BÓC KHỐI LƯỢNG HOÀN THÀNH ĐƯA VÀO QUYẾT TOÁN</v>
          </cell>
        </row>
      </sheetData>
      <sheetData sheetId="9496">
        <row r="4">
          <cell r="A4" t="str">
            <v>BẢNG TÍNH TOÁN, ĐO BÓC KHỐI LƯỢNG HOÀN THÀNH ĐƯA VÀO QUYẾT TOÁN</v>
          </cell>
        </row>
      </sheetData>
      <sheetData sheetId="9497">
        <row r="4">
          <cell r="A4" t="str">
            <v>BẢNG TÍNH TOÁN, ĐO BÓC KHỐI LƯỢNG HOÀN THÀNH ĐƯA VÀO QUYẾT TOÁN</v>
          </cell>
        </row>
      </sheetData>
      <sheetData sheetId="9498">
        <row r="4">
          <cell r="A4" t="str">
            <v>BẢNG TÍNH TOÁN, ĐO BÓC KHỐI LƯỢNG HOÀN THÀNH ĐƯA VÀO QUYẾT TOÁN</v>
          </cell>
        </row>
      </sheetData>
      <sheetData sheetId="9499">
        <row r="4">
          <cell r="A4" t="str">
            <v>BẢNG TÍNH TOÁN, ĐO BÓC KHỐI LƯỢNG HOÀN THÀNH ĐƯA VÀO QUYẾT TOÁN</v>
          </cell>
        </row>
      </sheetData>
      <sheetData sheetId="9500">
        <row r="4">
          <cell r="A4" t="str">
            <v>BẢNG TÍNH TOÁN, ĐO BÓC KHỐI LƯỢNG HOÀN THÀNH ĐƯA VÀO QUYẾT TOÁN</v>
          </cell>
        </row>
      </sheetData>
      <sheetData sheetId="9501">
        <row r="4">
          <cell r="A4" t="str">
            <v>BẢNG TÍNH TOÁN, ĐO BÓC KHỐI LƯỢNG HOÀN THÀNH ĐƯA VÀO QUYẾT TOÁN</v>
          </cell>
        </row>
      </sheetData>
      <sheetData sheetId="9502">
        <row r="4">
          <cell r="A4" t="str">
            <v>BẢNG TÍNH TOÁN, ĐO BÓC KHỐI LƯỢNG HOÀN THÀNH ĐƯA VÀO QUYẾT TOÁN</v>
          </cell>
        </row>
      </sheetData>
      <sheetData sheetId="9503" refreshError="1"/>
      <sheetData sheetId="9504">
        <row r="4">
          <cell r="A4" t="str">
            <v>BẢNG TÍNH TOÁN, ĐO BÓC KHỐI LƯỢNG HOÀN THÀNH ĐƯA VÀO QUYẾT TOÁN</v>
          </cell>
        </row>
      </sheetData>
      <sheetData sheetId="9505">
        <row r="4">
          <cell r="A4" t="str">
            <v>BẢNG TÍNH TOÁN, ĐO BÓC KHỐI LƯỢNG HOÀN THÀNH ĐƯA VÀO QUYẾT TOÁN</v>
          </cell>
        </row>
      </sheetData>
      <sheetData sheetId="9506">
        <row r="4">
          <cell r="A4" t="str">
            <v>BẢNG TÍNH TOÁN, ĐO BÓC KHỐI LƯỢNG HOÀN THÀNH ĐƯA VÀO QUYẾT TOÁN</v>
          </cell>
        </row>
      </sheetData>
      <sheetData sheetId="9507">
        <row r="4">
          <cell r="A4" t="str">
            <v>BẢNG TÍNH TOÁN, ĐO BÓC KHỐI LƯỢNG HOÀN THÀNH ĐƯA VÀO QUYẾT TOÁN</v>
          </cell>
        </row>
      </sheetData>
      <sheetData sheetId="9508">
        <row r="4">
          <cell r="A4" t="str">
            <v>BẢNG TÍNH TOÁN, ĐO BÓC KHỐI LƯỢNG HOÀN THÀNH ĐƯA VÀO QUYẾT TOÁN</v>
          </cell>
        </row>
      </sheetData>
      <sheetData sheetId="9509">
        <row r="4">
          <cell r="A4" t="str">
            <v>BẢNG TÍNH TOÁN, ĐO BÓC KHỐI LƯỢNG HOÀN THÀNH ĐƯA VÀO QUYẾT TOÁN</v>
          </cell>
        </row>
      </sheetData>
      <sheetData sheetId="9510">
        <row r="4">
          <cell r="A4" t="str">
            <v>BẢNG TÍNH TOÁN, ĐO BÓC KHỐI LƯỢNG HOÀN THÀNH ĐƯA VÀO QUYẾT TOÁN</v>
          </cell>
        </row>
      </sheetData>
      <sheetData sheetId="9511">
        <row r="4">
          <cell r="A4" t="str">
            <v>BẢNG TÍNH TOÁN, ĐO BÓC KHỐI LƯỢNG HOÀN THÀNH ĐƯA VÀO QUYẾT TOÁN</v>
          </cell>
        </row>
      </sheetData>
      <sheetData sheetId="9512">
        <row r="4">
          <cell r="A4" t="str">
            <v>BẢNG TÍNH TOÁN, ĐO BÓC KHỐI LƯỢNG HOÀN THÀNH ĐƯA VÀO QUYẾT TOÁN</v>
          </cell>
        </row>
      </sheetData>
      <sheetData sheetId="9513">
        <row r="4">
          <cell r="A4" t="str">
            <v>BẢNG TÍNH TOÁN, ĐO BÓC KHỐI LƯỢNG HOÀN THÀNH ĐƯA VÀO QUYẾT TOÁN</v>
          </cell>
        </row>
      </sheetData>
      <sheetData sheetId="9514">
        <row r="4">
          <cell r="A4" t="str">
            <v>BẢNG TÍNH TOÁN, ĐO BÓC KHỐI LƯỢNG HOÀN THÀNH ĐƯA VÀO QUYẾT TOÁN</v>
          </cell>
        </row>
      </sheetData>
      <sheetData sheetId="9515">
        <row r="4">
          <cell r="A4" t="str">
            <v>BẢNG TÍNH TOÁN, ĐO BÓC KHỐI LƯỢNG HOÀN THÀNH ĐƯA VÀO QUYẾT TOÁN</v>
          </cell>
        </row>
      </sheetData>
      <sheetData sheetId="9516">
        <row r="4">
          <cell r="A4" t="str">
            <v>BẢNG TÍNH TOÁN, ĐO BÓC KHỐI LƯỢNG HOÀN THÀNH ĐƯA VÀO QUYẾT TOÁN</v>
          </cell>
        </row>
      </sheetData>
      <sheetData sheetId="9517">
        <row r="4">
          <cell r="A4" t="str">
            <v>BẢNG TÍNH TOÁN, ĐO BÓC KHỐI LƯỢNG HOÀN THÀNH ĐƯA VÀO QUYẾT TOÁN</v>
          </cell>
        </row>
      </sheetData>
      <sheetData sheetId="9518">
        <row r="4">
          <cell r="A4" t="str">
            <v>BẢNG TÍNH TOÁN, ĐO BÓC KHỐI LƯỢNG HOÀN THÀNH ĐƯA VÀO QUYẾT TOÁN</v>
          </cell>
        </row>
      </sheetData>
      <sheetData sheetId="9519">
        <row r="4">
          <cell r="A4" t="str">
            <v>BẢNG TÍNH TOÁN, ĐO BÓC KHỐI LƯỢNG HOÀN THÀNH ĐƯA VÀO QUYẾT TOÁN</v>
          </cell>
        </row>
      </sheetData>
      <sheetData sheetId="9520">
        <row r="4">
          <cell r="A4" t="str">
            <v>BẢNG TÍNH TOÁN, ĐO BÓC KHỐI LƯỢNG HOÀN THÀNH ĐƯA VÀO QUYẾT TOÁN</v>
          </cell>
        </row>
      </sheetData>
      <sheetData sheetId="9521">
        <row r="4">
          <cell r="A4" t="str">
            <v>BẢNG TÍNH TOÁN, ĐO BÓC KHỐI LƯỢNG HOÀN THÀNH ĐƯA VÀO QUYẾT TOÁN</v>
          </cell>
        </row>
      </sheetData>
      <sheetData sheetId="9522">
        <row r="4">
          <cell r="A4" t="str">
            <v>BẢNG TÍNH TOÁN, ĐO BÓC KHỐI LƯỢNG HOÀN THÀNH ĐƯA VÀO QUYẾT TOÁN</v>
          </cell>
        </row>
      </sheetData>
      <sheetData sheetId="9523">
        <row r="4">
          <cell r="A4" t="str">
            <v>BẢNG TÍNH TOÁN, ĐO BÓC KHỐI LƯỢNG HOÀN THÀNH ĐƯA VÀO QUYẾT TOÁN</v>
          </cell>
        </row>
      </sheetData>
      <sheetData sheetId="9524">
        <row r="4">
          <cell r="A4" t="str">
            <v>BẢNG TÍNH TOÁN, ĐO BÓC KHỐI LƯỢNG HOÀN THÀNH ĐƯA VÀO QUYẾT TOÁN</v>
          </cell>
        </row>
      </sheetData>
      <sheetData sheetId="9525">
        <row r="4">
          <cell r="A4" t="str">
            <v>BẢNG TÍNH TOÁN, ĐO BÓC KHỐI LƯỢNG HOÀN THÀNH ĐƯA VÀO QUYẾT TOÁN</v>
          </cell>
        </row>
      </sheetData>
      <sheetData sheetId="9526">
        <row r="4">
          <cell r="A4" t="str">
            <v>BẢNG TÍNH TOÁN, ĐO BÓC KHỐI LƯỢNG HOÀN THÀNH ĐƯA VÀO QUYẾT TOÁN</v>
          </cell>
        </row>
      </sheetData>
      <sheetData sheetId="9527">
        <row r="4">
          <cell r="A4" t="str">
            <v>BẢNG TÍNH TOÁN, ĐO BÓC KHỐI LƯỢNG HOÀN THÀNH ĐƯA VÀO QUYẾT TOÁN</v>
          </cell>
        </row>
      </sheetData>
      <sheetData sheetId="9528">
        <row r="4">
          <cell r="A4" t="str">
            <v>BẢNG TÍNH TOÁN, ĐO BÓC KHỐI LƯỢNG HOÀN THÀNH ĐƯA VÀO QUYẾT TOÁN</v>
          </cell>
        </row>
      </sheetData>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ow r="4">
          <cell r="A4" t="str">
            <v>BẢNG TÍNH TOÁN, ĐO BÓC KHỐI LƯỢNG HOÀN THÀNH ĐƯA VÀO QUYẾT TOÁN</v>
          </cell>
        </row>
      </sheetData>
      <sheetData sheetId="9544">
        <row r="4">
          <cell r="A4" t="str">
            <v>BẢNG TÍNH TOÁN, ĐO BÓC KHỐI LƯỢNG HOÀN THÀNH ĐƯA VÀO QUYẾT TOÁN</v>
          </cell>
        </row>
      </sheetData>
      <sheetData sheetId="9545">
        <row r="4">
          <cell r="A4" t="str">
            <v>BẢNG TÍNH TOÁN, ĐO BÓC KHỐI LƯỢNG HOÀN THÀNH ĐƯA VÀO QUYẾT TOÁN</v>
          </cell>
        </row>
      </sheetData>
      <sheetData sheetId="9546">
        <row r="4">
          <cell r="A4" t="str">
            <v>BẢNG TÍNH TOÁN, ĐO BÓC KHỐI LƯỢNG HOÀN THÀNH ĐƯA VÀO QUYẾT TOÁN</v>
          </cell>
        </row>
      </sheetData>
      <sheetData sheetId="9547">
        <row r="4">
          <cell r="A4" t="str">
            <v>BẢNG TÍNH TOÁN, ĐO BÓC KHỐI LƯỢNG HOÀN THÀNH ĐƯA VÀO QUYẾT TOÁN</v>
          </cell>
        </row>
      </sheetData>
      <sheetData sheetId="9548">
        <row r="4">
          <cell r="A4" t="str">
            <v>BẢNG TÍNH TOÁN, ĐO BÓC KHỐI LƯỢNG HOÀN THÀNH ĐƯA VÀO QUYẾT TOÁN</v>
          </cell>
        </row>
      </sheetData>
      <sheetData sheetId="9549">
        <row r="4">
          <cell r="A4" t="str">
            <v>BẢNG TÍNH TOÁN, ĐO BÓC KHỐI LƯỢNG HOÀN THÀNH ĐƯA VÀO QUYẾT TOÁN</v>
          </cell>
        </row>
      </sheetData>
      <sheetData sheetId="9550" refreshError="1"/>
      <sheetData sheetId="9551" refreshError="1"/>
      <sheetData sheetId="9552" refreshError="1"/>
      <sheetData sheetId="9553" refreshError="1"/>
      <sheetData sheetId="9554" refreshError="1"/>
      <sheetData sheetId="9555" refreshError="1"/>
      <sheetData sheetId="9556" refreshError="1"/>
      <sheetData sheetId="9557">
        <row r="9">
          <cell r="A9" t="str">
            <v>A</v>
          </cell>
        </row>
      </sheetData>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ow r="4">
          <cell r="A4" t="str">
            <v>BẢNG TÍNH TOÁN, ĐO BÓC KHỐI LƯỢNG HOÀN THÀNH ĐƯA VÀO QUYẾT TOÁN</v>
          </cell>
        </row>
      </sheetData>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ow r="4">
          <cell r="A4" t="str">
            <v>BẢNG TÍNH TOÁN, ĐO BÓC KHỐI LƯỢNG HOÀN THÀNH ĐƯA VÀO QUYẾT TOÁN</v>
          </cell>
        </row>
      </sheetData>
      <sheetData sheetId="9586">
        <row r="4">
          <cell r="A4" t="str">
            <v>BẢNG TÍNH TOÁN, ĐO BÓC KHỐI LƯỢNG HOÀN THÀNH ĐƯA VÀO QUYẾT TOÁN</v>
          </cell>
        </row>
      </sheetData>
      <sheetData sheetId="9587">
        <row r="4">
          <cell r="A4" t="str">
            <v>BẢNG TÍNH TOÁN, ĐO BÓC KHỐI LƯỢNG HOÀN THÀNH ĐƯA VÀO QUYẾT TOÁN</v>
          </cell>
        </row>
      </sheetData>
      <sheetData sheetId="9588">
        <row r="4">
          <cell r="A4" t="str">
            <v>BẢNG TÍNH TOÁN, ĐO BÓC KHỐI LƯỢNG HOÀN THÀNH ĐƯA VÀO QUYẾT TOÁN</v>
          </cell>
        </row>
      </sheetData>
      <sheetData sheetId="9589">
        <row r="4">
          <cell r="A4" t="str">
            <v>BẢNG TÍNH TOÁN, ĐO BÓC KHỐI LƯỢNG HOÀN THÀNH ĐƯA VÀO QUYẾT TOÁN</v>
          </cell>
        </row>
      </sheetData>
      <sheetData sheetId="9590">
        <row r="4">
          <cell r="A4" t="str">
            <v>BẢNG TÍNH TOÁN, ĐO BÓC KHỐI LƯỢNG HOÀN THÀNH ĐƯA VÀO QUYẾT TOÁN</v>
          </cell>
        </row>
      </sheetData>
      <sheetData sheetId="9591">
        <row r="4">
          <cell r="A4" t="str">
            <v>BẢNG TÍNH TOÁN, ĐO BÓC KHỐI LƯỢNG HOÀN THÀNH ĐƯA VÀO QUYẾT TOÁN</v>
          </cell>
        </row>
      </sheetData>
      <sheetData sheetId="9592">
        <row r="4">
          <cell r="A4" t="str">
            <v>BẢNG TÍNH TOÁN, ĐO BÓC KHỐI LƯỢNG HOÀN THÀNH ĐƯA VÀO QUYẾT TOÁN</v>
          </cell>
        </row>
      </sheetData>
      <sheetData sheetId="9593">
        <row r="4">
          <cell r="A4" t="str">
            <v>BẢNG TÍNH TOÁN, ĐO BÓC KHỐI LƯỢNG HOÀN THÀNH ĐƯA VÀO QUYẾT TOÁN</v>
          </cell>
        </row>
      </sheetData>
      <sheetData sheetId="9594">
        <row r="4">
          <cell r="A4" t="str">
            <v>BẢNG TÍNH TOÁN, ĐO BÓC KHỐI LƯỢNG HOÀN THÀNH ĐƯA VÀO QUYẾT TOÁN</v>
          </cell>
        </row>
      </sheetData>
      <sheetData sheetId="9595">
        <row r="4">
          <cell r="A4" t="str">
            <v>BẢNG TÍNH TOÁN, ĐO BÓC KHỐI LƯỢNG HOÀN THÀNH ĐƯA VÀO QUYẾT TOÁN</v>
          </cell>
        </row>
      </sheetData>
      <sheetData sheetId="9596">
        <row r="4">
          <cell r="A4" t="str">
            <v>BẢNG TÍNH TOÁN, ĐO BÓC KHỐI LƯỢNG HOÀN THÀNH ĐƯA VÀO QUYẾT TOÁN</v>
          </cell>
        </row>
      </sheetData>
      <sheetData sheetId="9597">
        <row r="4">
          <cell r="A4" t="str">
            <v>BẢNG TÍNH TOÁN, ĐO BÓC KHỐI LƯỢNG HOÀN THÀNH ĐƯA VÀO QUYẾT TOÁN</v>
          </cell>
        </row>
      </sheetData>
      <sheetData sheetId="9598">
        <row r="4">
          <cell r="A4" t="str">
            <v>BẢNG TÍNH TOÁN, ĐO BÓC KHỐI LƯỢNG HOÀN THÀNH ĐƯA VÀO QUYẾT TOÁN</v>
          </cell>
        </row>
      </sheetData>
      <sheetData sheetId="9599">
        <row r="4">
          <cell r="A4" t="str">
            <v>BẢNG TÍNH TOÁN, ĐO BÓC KHỐI LƯỢNG HOÀN THÀNH ĐƯA VÀO QUYẾT TOÁN</v>
          </cell>
        </row>
      </sheetData>
      <sheetData sheetId="9600">
        <row r="4">
          <cell r="A4" t="str">
            <v>BẢNG TÍNH TOÁN, ĐO BÓC KHỐI LƯỢNG HOÀN THÀNH ĐƯA VÀO QUYẾT TOÁN</v>
          </cell>
        </row>
      </sheetData>
      <sheetData sheetId="9601">
        <row r="4">
          <cell r="A4" t="str">
            <v>BẢNG TÍNH TOÁN, ĐO BÓC KHỐI LƯỢNG HOÀN THÀNH ĐƯA VÀO QUYẾT TOÁN</v>
          </cell>
        </row>
      </sheetData>
      <sheetData sheetId="9602">
        <row r="4">
          <cell r="A4" t="str">
            <v>BẢNG TÍNH TOÁN, ĐO BÓC KHỐI LƯỢNG HOÀN THÀNH ĐƯA VÀO QUYẾT TOÁN</v>
          </cell>
        </row>
      </sheetData>
      <sheetData sheetId="9603">
        <row r="4">
          <cell r="A4" t="str">
            <v>BẢNG TÍNH TOÁN, ĐO BÓC KHỐI LƯỢNG HOÀN THÀNH ĐƯA VÀO QUYẾT TOÁN</v>
          </cell>
        </row>
      </sheetData>
      <sheetData sheetId="9604">
        <row r="4">
          <cell r="A4" t="str">
            <v>BẢNG TÍNH TOÁN, ĐO BÓC KHỐI LƯỢNG HOÀN THÀNH ĐƯA VÀO QUYẾT TOÁN</v>
          </cell>
        </row>
      </sheetData>
      <sheetData sheetId="9605">
        <row r="4">
          <cell r="A4" t="str">
            <v>BẢNG TÍNH TOÁN, ĐO BÓC KHỐI LƯỢNG HOÀN THÀNH ĐƯA VÀO QUYẾT TOÁN</v>
          </cell>
        </row>
      </sheetData>
      <sheetData sheetId="9606">
        <row r="4">
          <cell r="A4" t="str">
            <v>BẢNG TÍNH TOÁN, ĐO BÓC KHỐI LƯỢNG HOÀN THÀNH ĐƯA VÀO QUYẾT TOÁN</v>
          </cell>
        </row>
      </sheetData>
      <sheetData sheetId="9607">
        <row r="4">
          <cell r="A4" t="str">
            <v>BẢNG TÍNH TOÁN, ĐO BÓC KHỐI LƯỢNG HOÀN THÀNH ĐƯA VÀO QUYẾT TOÁN</v>
          </cell>
        </row>
      </sheetData>
      <sheetData sheetId="9608">
        <row r="4">
          <cell r="A4" t="str">
            <v>BẢNG TÍNH TOÁN, ĐO BÓC KHỐI LƯỢNG HOÀN THÀNH ĐƯA VÀO QUYẾT TOÁN</v>
          </cell>
        </row>
      </sheetData>
      <sheetData sheetId="9609">
        <row r="4">
          <cell r="A4" t="str">
            <v>BẢNG TÍNH TOÁN, ĐO BÓC KHỐI LƯỢNG HOÀN THÀNH ĐƯA VÀO QUYẾT TOÁN</v>
          </cell>
        </row>
      </sheetData>
      <sheetData sheetId="9610">
        <row r="4">
          <cell r="A4" t="str">
            <v>BẢNG TÍNH TOÁN, ĐO BÓC KHỐI LƯỢNG HOÀN THÀNH ĐƯA VÀO QUYẾT TOÁN</v>
          </cell>
        </row>
      </sheetData>
      <sheetData sheetId="9611" refreshError="1"/>
      <sheetData sheetId="9612" refreshError="1"/>
      <sheetData sheetId="9613" refreshError="1"/>
      <sheetData sheetId="9614" refreshError="1"/>
      <sheetData sheetId="9615" refreshError="1"/>
      <sheetData sheetId="9616"/>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sheetData sheetId="9657"/>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ow r="9">
          <cell r="A9" t="str">
            <v>A</v>
          </cell>
        </row>
      </sheetData>
      <sheetData sheetId="9682">
        <row r="9">
          <cell r="A9" t="str">
            <v>A</v>
          </cell>
        </row>
      </sheetData>
      <sheetData sheetId="9683">
        <row r="4">
          <cell r="A4" t="str">
            <v>BẢNG TÍNH TOÁN, ĐO BÓC KHỐI LƯỢNG HOÀN THÀNH ĐƯA VÀO QUYẾT TOÁN</v>
          </cell>
        </row>
      </sheetData>
      <sheetData sheetId="9684">
        <row r="4">
          <cell r="A4" t="str">
            <v>BẢNG TÍNH TOÁN, ĐO BÓC KHỐI LƯỢNG HOÀN THÀNH ĐƯA VÀO QUYẾT TOÁN</v>
          </cell>
        </row>
      </sheetData>
      <sheetData sheetId="9685">
        <row r="9">
          <cell r="A9" t="str">
            <v>A</v>
          </cell>
        </row>
      </sheetData>
      <sheetData sheetId="9686">
        <row r="4">
          <cell r="A4" t="str">
            <v>BẢNG TÍNH TOÁN, ĐO BÓC KHỐI LƯỢNG HOÀN THÀNH ĐƯA VÀO QUYẾT TOÁN</v>
          </cell>
        </row>
      </sheetData>
      <sheetData sheetId="9687">
        <row r="4">
          <cell r="A4" t="str">
            <v>BẢNG TÍNH TOÁN, ĐO BÓC KHỐI LƯỢNG HOÀN THÀNH ĐƯA VÀO QUYẾT TOÁN</v>
          </cell>
        </row>
      </sheetData>
      <sheetData sheetId="9688">
        <row r="4">
          <cell r="A4" t="str">
            <v>BẢNG TÍNH TOÁN, ĐO BÓC KHỐI LƯỢNG HOÀN THÀNH ĐƯA VÀO QUYẾT TOÁN</v>
          </cell>
        </row>
      </sheetData>
      <sheetData sheetId="9689">
        <row r="4">
          <cell r="A4" t="str">
            <v>BẢNG TÍNH TOÁN, ĐO BÓC KHỐI LƯỢNG HOÀN THÀNH ĐƯA VÀO QUYẾT TOÁN</v>
          </cell>
        </row>
      </sheetData>
      <sheetData sheetId="9690">
        <row r="4">
          <cell r="A4" t="str">
            <v>BẢNG TÍNH TOÁN, ĐO BÓC KHỐI LƯỢNG HOÀN THÀNH ĐƯA VÀO QUYẾT TOÁN</v>
          </cell>
        </row>
      </sheetData>
      <sheetData sheetId="9691">
        <row r="4">
          <cell r="A4" t="str">
            <v>BẢNG TÍNH TOÁN, ĐO BÓC KHỐI LƯỢNG HOÀN THÀNH ĐƯA VÀO QUYẾT TOÁN</v>
          </cell>
        </row>
      </sheetData>
      <sheetData sheetId="9692">
        <row r="4">
          <cell r="A4" t="str">
            <v>BẢNG TÍNH TOÁN, ĐO BÓC KHỐI LƯỢNG HOÀN THÀNH ĐƯA VÀO QUYẾT TOÁN</v>
          </cell>
        </row>
      </sheetData>
      <sheetData sheetId="9693">
        <row r="4">
          <cell r="A4" t="str">
            <v>BẢNG TÍNH TOÁN, ĐO BÓC KHỐI LƯỢNG HOÀN THÀNH ĐƯA VÀO QUYẾT TOÁN</v>
          </cell>
        </row>
      </sheetData>
      <sheetData sheetId="9694">
        <row r="4">
          <cell r="A4" t="str">
            <v>BẢNG TÍNH TOÁN, ĐO BÓC KHỐI LƯỢNG HOÀN THÀNH ĐƯA VÀO QUYẾT TOÁN</v>
          </cell>
        </row>
      </sheetData>
      <sheetData sheetId="9695">
        <row r="4">
          <cell r="A4" t="str">
            <v>BẢNG TÍNH TOÁN, ĐO BÓC KHỐI LƯỢNG HOÀN THÀNH ĐƯA VÀO QUYẾT TOÁN</v>
          </cell>
        </row>
      </sheetData>
      <sheetData sheetId="9696">
        <row r="4">
          <cell r="A4" t="str">
            <v>BẢNG TÍNH TOÁN, ĐO BÓC KHỐI LƯỢNG HOÀN THÀNH ĐƯA VÀO QUYẾT TOÁN</v>
          </cell>
        </row>
      </sheetData>
      <sheetData sheetId="9697">
        <row r="4">
          <cell r="A4" t="str">
            <v>BẢNG TÍNH TOÁN, ĐO BÓC KHỐI LƯỢNG HOÀN THÀNH ĐƯA VÀO QUYẾT TOÁN</v>
          </cell>
        </row>
      </sheetData>
      <sheetData sheetId="9698">
        <row r="4">
          <cell r="A4" t="str">
            <v>BẢNG TÍNH TOÁN, ĐO BÓC KHỐI LƯỢNG HOÀN THÀNH ĐƯA VÀO QUYẾT TOÁN</v>
          </cell>
        </row>
      </sheetData>
      <sheetData sheetId="9699">
        <row r="4">
          <cell r="A4" t="str">
            <v>BẢNG TÍNH TOÁN, ĐO BÓC KHỐI LƯỢNG HOÀN THÀNH ĐƯA VÀO QUYẾT TOÁN</v>
          </cell>
        </row>
      </sheetData>
      <sheetData sheetId="9700">
        <row r="4">
          <cell r="A4" t="str">
            <v>BẢNG TÍNH TOÁN, ĐO BÓC KHỐI LƯỢNG HOÀN THÀNH ĐƯA VÀO QUYẾT TOÁN</v>
          </cell>
        </row>
      </sheetData>
      <sheetData sheetId="9701">
        <row r="4">
          <cell r="A4" t="str">
            <v>BẢNG TÍNH TOÁN, ĐO BÓC KHỐI LƯỢNG HOÀN THÀNH ĐƯA VÀO QUYẾT TOÁN</v>
          </cell>
        </row>
      </sheetData>
      <sheetData sheetId="9702">
        <row r="4">
          <cell r="A4" t="str">
            <v>BẢNG TÍNH TOÁN, ĐO BÓC KHỐI LƯỢNG HOÀN THÀNH ĐƯA VÀO QUYẾT TOÁN</v>
          </cell>
        </row>
      </sheetData>
      <sheetData sheetId="9703">
        <row r="4">
          <cell r="A4" t="str">
            <v>BẢNG TÍNH TOÁN, ĐO BÓC KHỐI LƯỢNG HOÀN THÀNH ĐƯA VÀO QUYẾT TOÁN</v>
          </cell>
        </row>
      </sheetData>
      <sheetData sheetId="9704">
        <row r="4">
          <cell r="A4" t="str">
            <v>BẢNG TÍNH TOÁN, ĐO BÓC KHỐI LƯỢNG HOÀN THÀNH ĐƯA VÀO QUYẾT TOÁN</v>
          </cell>
        </row>
      </sheetData>
      <sheetData sheetId="9705">
        <row r="4">
          <cell r="A4" t="str">
            <v>BẢNG TÍNH TOÁN, ĐO BÓC KHỐI LƯỢNG HOÀN THÀNH ĐƯA VÀO QUYẾT TOÁN</v>
          </cell>
        </row>
      </sheetData>
      <sheetData sheetId="9706">
        <row r="4">
          <cell r="A4" t="str">
            <v>BẢNG TÍNH TOÁN, ĐO BÓC KHỐI LƯỢNG HOÀN THÀNH ĐƯA VÀO QUYẾT TOÁN</v>
          </cell>
        </row>
      </sheetData>
      <sheetData sheetId="9707">
        <row r="4">
          <cell r="A4" t="str">
            <v>BẢNG TÍNH TOÁN, ĐO BÓC KHỐI LƯỢNG HOÀN THÀNH ĐƯA VÀO QUYẾT TOÁN</v>
          </cell>
        </row>
      </sheetData>
      <sheetData sheetId="9708">
        <row r="4">
          <cell r="A4" t="str">
            <v>BẢNG TÍNH TOÁN, ĐO BÓC KHỐI LƯỢNG HOÀN THÀNH ĐƯA VÀO QUYẾT TOÁN</v>
          </cell>
        </row>
      </sheetData>
      <sheetData sheetId="9709">
        <row r="4">
          <cell r="A4" t="str">
            <v>BẢNG TÍNH TOÁN, ĐO BÓC KHỐI LƯỢNG HOÀN THÀNH ĐƯA VÀO QUYẾT TOÁN</v>
          </cell>
        </row>
      </sheetData>
      <sheetData sheetId="9710">
        <row r="4">
          <cell r="A4" t="str">
            <v>BẢNG TÍNH TOÁN, ĐO BÓC KHỐI LƯỢNG HOÀN THÀNH ĐƯA VÀO QUYẾT TOÁN</v>
          </cell>
        </row>
      </sheetData>
      <sheetData sheetId="9711">
        <row r="4">
          <cell r="A4" t="str">
            <v>BẢNG TÍNH TOÁN, ĐO BÓC KHỐI LƯỢNG HOÀN THÀNH ĐƯA VÀO QUYẾT TOÁN</v>
          </cell>
        </row>
      </sheetData>
      <sheetData sheetId="9712">
        <row r="4">
          <cell r="A4" t="str">
            <v>BẢNG TÍNH TOÁN, ĐO BÓC KHỐI LƯỢNG HOÀN THÀNH ĐƯA VÀO QUYẾT TOÁN</v>
          </cell>
        </row>
      </sheetData>
      <sheetData sheetId="9713">
        <row r="4">
          <cell r="A4" t="str">
            <v>BẢNG TÍNH TOÁN, ĐO BÓC KHỐI LƯỢNG HOÀN THÀNH ĐƯA VÀO QUYẾT TOÁN</v>
          </cell>
        </row>
      </sheetData>
      <sheetData sheetId="9714">
        <row r="4">
          <cell r="A4" t="str">
            <v>BẢNG TÍNH TOÁN, ĐO BÓC KHỐI LƯỢNG HOÀN THÀNH ĐƯA VÀO QUYẾT TOÁN</v>
          </cell>
        </row>
      </sheetData>
      <sheetData sheetId="9715">
        <row r="4">
          <cell r="A4" t="str">
            <v>BẢNG TÍNH TOÁN, ĐO BÓC KHỐI LƯỢNG HOÀN THÀNH ĐƯA VÀO QUYẾT TOÁN</v>
          </cell>
        </row>
      </sheetData>
      <sheetData sheetId="9716">
        <row r="4">
          <cell r="A4" t="str">
            <v>BẢNG TÍNH TOÁN, ĐO BÓC KHỐI LƯỢNG HOÀN THÀNH ĐƯA VÀO QUYẾT TOÁN</v>
          </cell>
        </row>
      </sheetData>
      <sheetData sheetId="9717">
        <row r="4">
          <cell r="A4" t="str">
            <v>BẢNG TÍNH TOÁN, ĐO BÓC KHỐI LƯỢNG HOÀN THÀNH ĐƯA VÀO QUYẾT TOÁN</v>
          </cell>
        </row>
      </sheetData>
      <sheetData sheetId="9718">
        <row r="4">
          <cell r="A4" t="str">
            <v>BẢNG TÍNH TOÁN, ĐO BÓC KHỐI LƯỢNG HOÀN THÀNH ĐƯA VÀO QUYẾT TOÁN</v>
          </cell>
        </row>
      </sheetData>
      <sheetData sheetId="9719">
        <row r="4">
          <cell r="A4" t="str">
            <v>BẢNG TÍNH TOÁN, ĐO BÓC KHỐI LƯỢNG HOÀN THÀNH ĐƯA VÀO QUYẾT TOÁN</v>
          </cell>
        </row>
      </sheetData>
      <sheetData sheetId="9720">
        <row r="4">
          <cell r="A4" t="str">
            <v>BẢNG TÍNH TOÁN, ĐO BÓC KHỐI LƯỢNG HOÀN THÀNH ĐƯA VÀO QUYẾT TOÁN</v>
          </cell>
        </row>
      </sheetData>
      <sheetData sheetId="9721">
        <row r="4">
          <cell r="A4" t="str">
            <v>BẢNG TÍNH TOÁN, ĐO BÓC KHỐI LƯỢNG HOÀN THÀNH ĐƯA VÀO QUYẾT TOÁN</v>
          </cell>
        </row>
      </sheetData>
      <sheetData sheetId="9722">
        <row r="4">
          <cell r="A4" t="str">
            <v>BẢNG TÍNH TOÁN, ĐO BÓC KHỐI LƯỢNG HOÀN THÀNH ĐƯA VÀO QUYẾT TOÁN</v>
          </cell>
        </row>
      </sheetData>
      <sheetData sheetId="9723">
        <row r="4">
          <cell r="A4" t="str">
            <v>BẢNG TÍNH TOÁN, ĐO BÓC KHỐI LƯỢNG HOÀN THÀNH ĐƯA VÀO QUYẾT TOÁN</v>
          </cell>
        </row>
      </sheetData>
      <sheetData sheetId="9724">
        <row r="4">
          <cell r="A4" t="str">
            <v>BẢNG TÍNH TOÁN, ĐO BÓC KHỐI LƯỢNG HOÀN THÀNH ĐƯA VÀO QUYẾT TOÁN</v>
          </cell>
        </row>
      </sheetData>
      <sheetData sheetId="9725">
        <row r="4">
          <cell r="A4" t="str">
            <v>BẢNG TÍNH TOÁN, ĐO BÓC KHỐI LƯỢNG HOÀN THÀNH ĐƯA VÀO QUYẾT TOÁN</v>
          </cell>
        </row>
      </sheetData>
      <sheetData sheetId="9726">
        <row r="4">
          <cell r="A4" t="str">
            <v>BẢNG TÍNH TOÁN, ĐO BÓC KHỐI LƯỢNG HOÀN THÀNH ĐƯA VÀO QUYẾT TOÁN</v>
          </cell>
        </row>
      </sheetData>
      <sheetData sheetId="9727">
        <row r="4">
          <cell r="A4" t="str">
            <v>BẢNG TÍNH TOÁN, ĐO BÓC KHỐI LƯỢNG HOÀN THÀNH ĐƯA VÀO QUYẾT TOÁN</v>
          </cell>
        </row>
      </sheetData>
      <sheetData sheetId="9728">
        <row r="4">
          <cell r="A4" t="str">
            <v>BẢNG TÍNH TOÁN, ĐO BÓC KHỐI LƯỢNG HOÀN THÀNH ĐƯA VÀO QUYẾT TOÁN</v>
          </cell>
        </row>
      </sheetData>
      <sheetData sheetId="9729">
        <row r="4">
          <cell r="A4" t="str">
            <v>BẢNG TÍNH TOÁN, ĐO BÓC KHỐI LƯỢNG HOÀN THÀNH ĐƯA VÀO QUYẾT TOÁN</v>
          </cell>
        </row>
      </sheetData>
      <sheetData sheetId="9730">
        <row r="4">
          <cell r="A4" t="str">
            <v>BẢNG TÍNH TOÁN, ĐO BÓC KHỐI LƯỢNG HOÀN THÀNH ĐƯA VÀO QUYẾT TOÁN</v>
          </cell>
        </row>
      </sheetData>
      <sheetData sheetId="9731">
        <row r="4">
          <cell r="A4" t="str">
            <v>BẢNG TÍNH TOÁN, ĐO BÓC KHỐI LƯỢNG HOÀN THÀNH ĐƯA VÀO QUYẾT TOÁN</v>
          </cell>
        </row>
      </sheetData>
      <sheetData sheetId="9732">
        <row r="4">
          <cell r="A4" t="str">
            <v>BẢNG TÍNH TOÁN, ĐO BÓC KHỐI LƯỢNG HOÀN THÀNH ĐƯA VÀO QUYẾT TOÁN</v>
          </cell>
        </row>
      </sheetData>
      <sheetData sheetId="9733">
        <row r="4">
          <cell r="A4" t="str">
            <v>BẢNG TÍNH TOÁN, ĐO BÓC KHỐI LƯỢNG HOÀN THÀNH ĐƯA VÀO QUYẾT TOÁN</v>
          </cell>
        </row>
      </sheetData>
      <sheetData sheetId="9734">
        <row r="4">
          <cell r="A4" t="str">
            <v>BẢNG TÍNH TOÁN, ĐO BÓC KHỐI LƯỢNG HOÀN THÀNH ĐƯA VÀO QUYẾT TOÁN</v>
          </cell>
        </row>
      </sheetData>
      <sheetData sheetId="9735">
        <row r="4">
          <cell r="A4" t="str">
            <v>BẢNG TÍNH TOÁN, ĐO BÓC KHỐI LƯỢNG HOÀN THÀNH ĐƯA VÀO QUYẾT TOÁN</v>
          </cell>
        </row>
      </sheetData>
      <sheetData sheetId="9736" refreshError="1"/>
      <sheetData sheetId="9737">
        <row r="4">
          <cell r="A4" t="str">
            <v>BẢNG TÍNH TOÁN, ĐO BÓC KHỐI LƯỢNG HOÀN THÀNH ĐƯA VÀO QUYẾT TOÁN</v>
          </cell>
        </row>
      </sheetData>
      <sheetData sheetId="9738">
        <row r="4">
          <cell r="A4" t="str">
            <v>BẢNG TÍNH TOÁN, ĐO BÓC KHỐI LƯỢNG HOÀN THÀNH ĐƯA VÀO QUYẾT TOÁN</v>
          </cell>
        </row>
      </sheetData>
      <sheetData sheetId="9739">
        <row r="4">
          <cell r="A4" t="str">
            <v>BẢNG TÍNH TOÁN, ĐO BÓC KHỐI LƯỢNG HOÀN THÀNH ĐƯA VÀO QUYẾT TOÁN</v>
          </cell>
        </row>
      </sheetData>
      <sheetData sheetId="9740">
        <row r="4">
          <cell r="A4" t="str">
            <v>BẢNG TÍNH TOÁN, ĐO BÓC KHỐI LƯỢNG HOÀN THÀNH ĐƯA VÀO QUYẾT TOÁN</v>
          </cell>
        </row>
      </sheetData>
      <sheetData sheetId="9741">
        <row r="4">
          <cell r="A4" t="str">
            <v>BẢNG TÍNH TOÁN, ĐO BÓC KHỐI LƯỢNG HOÀN THÀNH ĐƯA VÀO QUYẾT TOÁN</v>
          </cell>
        </row>
      </sheetData>
      <sheetData sheetId="9742">
        <row r="4">
          <cell r="A4" t="str">
            <v>BẢNG TÍNH TOÁN, ĐO BÓC KHỐI LƯỢNG HOÀN THÀNH ĐƯA VÀO QUYẾT TOÁN</v>
          </cell>
        </row>
      </sheetData>
      <sheetData sheetId="9743">
        <row r="4">
          <cell r="A4" t="str">
            <v>BẢNG TÍNH TOÁN, ĐO BÓC KHỐI LƯỢNG HOÀN THÀNH ĐƯA VÀO QUYẾT TOÁN</v>
          </cell>
        </row>
      </sheetData>
      <sheetData sheetId="9744">
        <row r="4">
          <cell r="A4" t="str">
            <v>BẢNG TÍNH TOÁN, ĐO BÓC KHỐI LƯỢNG HOÀN THÀNH ĐƯA VÀO QUYẾT TOÁN</v>
          </cell>
        </row>
      </sheetData>
      <sheetData sheetId="9745">
        <row r="4">
          <cell r="A4" t="str">
            <v>BẢNG TÍNH TOÁN, ĐO BÓC KHỐI LƯỢNG HOÀN THÀNH ĐƯA VÀO QUYẾT TOÁN</v>
          </cell>
        </row>
      </sheetData>
      <sheetData sheetId="9746">
        <row r="4">
          <cell r="A4" t="str">
            <v>BẢNG TÍNH TOÁN, ĐO BÓC KHỐI LƯỢNG HOÀN THÀNH ĐƯA VÀO QUYẾT TOÁN</v>
          </cell>
        </row>
      </sheetData>
      <sheetData sheetId="9747">
        <row r="4">
          <cell r="A4" t="str">
            <v>BẢNG TÍNH TOÁN, ĐO BÓC KHỐI LƯỢNG HOÀN THÀNH ĐƯA VÀO QUYẾT TOÁN</v>
          </cell>
        </row>
      </sheetData>
      <sheetData sheetId="9748">
        <row r="4">
          <cell r="A4" t="str">
            <v>BẢNG TÍNH TOÁN, ĐO BÓC KHỐI LƯỢNG HOÀN THÀNH ĐƯA VÀO QUYẾT TOÁN</v>
          </cell>
        </row>
      </sheetData>
      <sheetData sheetId="9749">
        <row r="4">
          <cell r="A4" t="str">
            <v>BẢNG TÍNH TOÁN, ĐO BÓC KHỐI LƯỢNG HOÀN THÀNH ĐƯA VÀO QUYẾT TOÁN</v>
          </cell>
        </row>
      </sheetData>
      <sheetData sheetId="9750">
        <row r="4">
          <cell r="A4" t="str">
            <v>BẢNG TÍNH TOÁN, ĐO BÓC KHỐI LƯỢNG HOÀN THÀNH ĐƯA VÀO QUYẾT TOÁN</v>
          </cell>
        </row>
      </sheetData>
      <sheetData sheetId="9751">
        <row r="4">
          <cell r="A4" t="str">
            <v>BẢNG TÍNH TOÁN, ĐO BÓC KHỐI LƯỢNG HOÀN THÀNH ĐƯA VÀO QUYẾT TOÁN</v>
          </cell>
        </row>
      </sheetData>
      <sheetData sheetId="9752">
        <row r="4">
          <cell r="A4" t="str">
            <v>BẢNG TÍNH TOÁN, ĐO BÓC KHỐI LƯỢNG HOÀN THÀNH ĐƯA VÀO QUYẾT TOÁN</v>
          </cell>
        </row>
      </sheetData>
      <sheetData sheetId="9753">
        <row r="4">
          <cell r="A4" t="str">
            <v>BẢNG TÍNH TOÁN, ĐO BÓC KHỐI LƯỢNG HOÀN THÀNH ĐƯA VÀO QUYẾT TOÁN</v>
          </cell>
        </row>
      </sheetData>
      <sheetData sheetId="9754">
        <row r="4">
          <cell r="A4" t="str">
            <v>BẢNG TÍNH TOÁN, ĐO BÓC KHỐI LƯỢNG HOÀN THÀNH ĐƯA VÀO QUYẾT TOÁN</v>
          </cell>
        </row>
      </sheetData>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ow r="4">
          <cell r="A4" t="str">
            <v>BẢNG TÍNH TOÁN, ĐO BÓC KHỐI LƯỢNG HOÀN THÀNH ĐƯA VÀO QUYẾT TOÁN</v>
          </cell>
        </row>
      </sheetData>
      <sheetData sheetId="9765">
        <row r="4">
          <cell r="A4" t="str">
            <v>BẢNG TÍNH TOÁN, ĐO BÓC KHỐI LƯỢNG HOÀN THÀNH ĐƯA VÀO QUYẾT TOÁN</v>
          </cell>
        </row>
      </sheetData>
      <sheetData sheetId="9766" refreshError="1"/>
      <sheetData sheetId="9767" refreshError="1"/>
      <sheetData sheetId="9768" refreshError="1"/>
      <sheetData sheetId="9769">
        <row r="4">
          <cell r="A4" t="str">
            <v>BẢNG TÍNH TOÁN, ĐO BÓC KHỐI LƯỢNG HOÀN THÀNH ĐƯA VÀO QUYẾT TOÁN</v>
          </cell>
        </row>
      </sheetData>
      <sheetData sheetId="9770">
        <row r="4">
          <cell r="A4" t="str">
            <v>BẢNG TÍNH TOÁN, ĐO BÓC KHỐI LƯỢNG HOÀN THÀNH ĐƯA VÀO QUYẾT TOÁN</v>
          </cell>
        </row>
      </sheetData>
      <sheetData sheetId="9771">
        <row r="4">
          <cell r="A4" t="str">
            <v>BẢNG TÍNH TOÁN, ĐO BÓC KHỐI LƯỢNG HOÀN THÀNH ĐƯA VÀO QUYẾT TOÁN</v>
          </cell>
        </row>
      </sheetData>
      <sheetData sheetId="9772">
        <row r="4">
          <cell r="A4" t="str">
            <v>BẢNG TÍNH TOÁN, ĐO BÓC KHỐI LƯỢNG HOÀN THÀNH ĐƯA VÀO QUYẾT TOÁN</v>
          </cell>
        </row>
      </sheetData>
      <sheetData sheetId="9773">
        <row r="4">
          <cell r="A4" t="str">
            <v>BẢNG TÍNH TOÁN, ĐO BÓC KHỐI LƯỢNG HOÀN THÀNH ĐƯA VÀO QUYẾT TOÁN</v>
          </cell>
        </row>
      </sheetData>
      <sheetData sheetId="9774">
        <row r="4">
          <cell r="A4" t="str">
            <v>BẢNG TÍNH TOÁN, ĐO BÓC KHỐI LƯỢNG HOÀN THÀNH ĐƯA VÀO QUYẾT TOÁN</v>
          </cell>
        </row>
      </sheetData>
      <sheetData sheetId="9775">
        <row r="4">
          <cell r="A4" t="str">
            <v>BẢNG TÍNH TOÁN, ĐO BÓC KHỐI LƯỢNG HOÀN THÀNH ĐƯA VÀO QUYẾT TOÁN</v>
          </cell>
        </row>
      </sheetData>
      <sheetData sheetId="9776">
        <row r="4">
          <cell r="A4" t="str">
            <v>BẢNG TÍNH TOÁN, ĐO BÓC KHỐI LƯỢNG HOÀN THÀNH ĐƯA VÀO QUYẾT TOÁN</v>
          </cell>
        </row>
      </sheetData>
      <sheetData sheetId="9777">
        <row r="4">
          <cell r="A4" t="str">
            <v>BẢNG TÍNH TOÁN, ĐO BÓC KHỐI LƯỢNG HOÀN THÀNH ĐƯA VÀO QUYẾT TOÁN</v>
          </cell>
        </row>
      </sheetData>
      <sheetData sheetId="9778">
        <row r="4">
          <cell r="A4" t="str">
            <v>BẢNG TÍNH TOÁN, ĐO BÓC KHỐI LƯỢNG HOÀN THÀNH ĐƯA VÀO QUYẾT TOÁN</v>
          </cell>
        </row>
      </sheetData>
      <sheetData sheetId="9779">
        <row r="4">
          <cell r="A4" t="str">
            <v>BẢNG TÍNH TOÁN, ĐO BÓC KHỐI LƯỢNG HOÀN THÀNH ĐƯA VÀO QUYẾT TOÁN</v>
          </cell>
        </row>
      </sheetData>
      <sheetData sheetId="9780">
        <row r="4">
          <cell r="A4" t="str">
            <v>BẢNG TÍNH TOÁN, ĐO BÓC KHỐI LƯỢNG HOÀN THÀNH ĐƯA VÀO QUYẾT TOÁN</v>
          </cell>
        </row>
      </sheetData>
      <sheetData sheetId="9781">
        <row r="4">
          <cell r="A4" t="str">
            <v>BẢNG TÍNH TOÁN, ĐO BÓC KHỐI LƯỢNG HOÀN THÀNH ĐƯA VÀO QUYẾT TOÁN</v>
          </cell>
        </row>
      </sheetData>
      <sheetData sheetId="9782">
        <row r="4">
          <cell r="A4" t="str">
            <v>BẢNG TÍNH TOÁN, ĐO BÓC KHỐI LƯỢNG HOÀN THÀNH ĐƯA VÀO QUYẾT TOÁN</v>
          </cell>
        </row>
      </sheetData>
      <sheetData sheetId="9783">
        <row r="4">
          <cell r="A4" t="str">
            <v>BẢNG TÍNH TOÁN, ĐO BÓC KHỐI LƯỢNG HOÀN THÀNH ĐƯA VÀO QUYẾT TOÁN</v>
          </cell>
        </row>
      </sheetData>
      <sheetData sheetId="9784">
        <row r="4">
          <cell r="A4" t="str">
            <v>BẢNG TÍNH TOÁN, ĐO BÓC KHỐI LƯỢNG HOÀN THÀNH ĐƯA VÀO QUYẾT TOÁN</v>
          </cell>
        </row>
      </sheetData>
      <sheetData sheetId="9785" refreshError="1"/>
      <sheetData sheetId="9786" refreshError="1"/>
      <sheetData sheetId="9787" refreshError="1"/>
      <sheetData sheetId="9788" refreshError="1"/>
      <sheetData sheetId="9789">
        <row r="4">
          <cell r="A4" t="str">
            <v>BẢNG TÍNH TOÁN, ĐO BÓC KHỐI LƯỢNG HOÀN THÀNH ĐƯA VÀO QUYẾT TOÁN</v>
          </cell>
        </row>
      </sheetData>
      <sheetData sheetId="9790">
        <row r="4">
          <cell r="A4" t="str">
            <v>BẢNG TÍNH TOÁN, ĐO BÓC KHỐI LƯỢNG HOÀN THÀNH ĐƯA VÀO QUYẾT TOÁN</v>
          </cell>
        </row>
      </sheetData>
      <sheetData sheetId="9791">
        <row r="4">
          <cell r="A4" t="str">
            <v>BẢNG TÍNH TOÁN, ĐO BÓC KHỐI LƯỢNG HOÀN THÀNH ĐƯA VÀO QUYẾT TOÁN</v>
          </cell>
        </row>
      </sheetData>
      <sheetData sheetId="9792">
        <row r="4">
          <cell r="A4" t="str">
            <v>BẢNG TÍNH TOÁN, ĐO BÓC KHỐI LƯỢNG HOÀN THÀNH ĐƯA VÀO QUYẾT TOÁN</v>
          </cell>
        </row>
      </sheetData>
      <sheetData sheetId="9793">
        <row r="4">
          <cell r="A4" t="str">
            <v>BẢNG TÍNH TOÁN, ĐO BÓC KHỐI LƯỢNG HOÀN THÀNH ĐƯA VÀO QUYẾT TOÁN</v>
          </cell>
        </row>
      </sheetData>
      <sheetData sheetId="9794" refreshError="1"/>
      <sheetData sheetId="9795">
        <row r="4">
          <cell r="A4" t="str">
            <v>BẢNG TÍNH TOÁN, ĐO BÓC KHỐI LƯỢNG HOÀN THÀNH ĐƯA VÀO QUYẾT TOÁN</v>
          </cell>
        </row>
      </sheetData>
      <sheetData sheetId="9796">
        <row r="4">
          <cell r="A4" t="str">
            <v>BẢNG TÍNH TOÁN, ĐO BÓC KHỐI LƯỢNG HOÀN THÀNH ĐƯA VÀO QUYẾT TOÁN</v>
          </cell>
        </row>
      </sheetData>
      <sheetData sheetId="9797">
        <row r="4">
          <cell r="A4" t="str">
            <v>BẢNG TÍNH TOÁN, ĐO BÓC KHỐI LƯỢNG HOÀN THÀNH ĐƯA VÀO QUYẾT TOÁN</v>
          </cell>
        </row>
      </sheetData>
      <sheetData sheetId="9798">
        <row r="4">
          <cell r="A4" t="str">
            <v>BẢNG TÍNH TOÁN, ĐO BÓC KHỐI LƯỢNG HOÀN THÀNH ĐƯA VÀO QUYẾT TOÁN</v>
          </cell>
        </row>
      </sheetData>
      <sheetData sheetId="9799">
        <row r="4">
          <cell r="A4" t="str">
            <v>BẢNG TÍNH TOÁN, ĐO BÓC KHỐI LƯỢNG HOÀN THÀNH ĐƯA VÀO QUYẾT TOÁN</v>
          </cell>
        </row>
      </sheetData>
      <sheetData sheetId="9800">
        <row r="4">
          <cell r="A4" t="str">
            <v>BẢNG TÍNH TOÁN, ĐO BÓC KHỐI LƯỢNG HOÀN THÀNH ĐƯA VÀO QUYẾT TOÁN</v>
          </cell>
        </row>
      </sheetData>
      <sheetData sheetId="9801">
        <row r="4">
          <cell r="A4" t="str">
            <v>BẢNG TÍNH TOÁN, ĐO BÓC KHỐI LƯỢNG HOÀN THÀNH ĐƯA VÀO QUYẾT TOÁN</v>
          </cell>
        </row>
      </sheetData>
      <sheetData sheetId="9802">
        <row r="4">
          <cell r="A4" t="str">
            <v>BẢNG TÍNH TOÁN, ĐO BÓC KHỐI LƯỢNG HOÀN THÀNH ĐƯA VÀO QUYẾT TOÁN</v>
          </cell>
        </row>
      </sheetData>
      <sheetData sheetId="9803">
        <row r="4">
          <cell r="A4" t="str">
            <v>BẢNG TÍNH TOÁN, ĐO BÓC KHỐI LƯỢNG HOÀN THÀNH ĐƯA VÀO QUYẾT TOÁN</v>
          </cell>
        </row>
      </sheetData>
      <sheetData sheetId="9804">
        <row r="4">
          <cell r="A4" t="str">
            <v>BẢNG TÍNH TOÁN, ĐO BÓC KHỐI LƯỢNG HOÀN THÀNH ĐƯA VÀO QUYẾT TOÁN</v>
          </cell>
        </row>
      </sheetData>
      <sheetData sheetId="9805">
        <row r="4">
          <cell r="A4" t="str">
            <v>BẢNG TÍNH TOÁN, ĐO BÓC KHỐI LƯỢNG HOÀN THÀNH ĐƯA VÀO QUYẾT TOÁN</v>
          </cell>
        </row>
      </sheetData>
      <sheetData sheetId="9806">
        <row r="4">
          <cell r="A4" t="str">
            <v>BẢNG TÍNH TOÁN, ĐO BÓC KHỐI LƯỢNG HOÀN THÀNH ĐƯA VÀO QUYẾT TOÁN</v>
          </cell>
        </row>
      </sheetData>
      <sheetData sheetId="9807">
        <row r="4">
          <cell r="A4" t="str">
            <v>BẢNG TÍNH TOÁN, ĐO BÓC KHỐI LƯỢNG HOÀN THÀNH ĐƯA VÀO QUYẾT TOÁN</v>
          </cell>
        </row>
      </sheetData>
      <sheetData sheetId="9808">
        <row r="4">
          <cell r="A4" t="str">
            <v>BẢNG TÍNH TOÁN, ĐO BÓC KHỐI LƯỢNG HOÀN THÀNH ĐƯA VÀO QUYẾT TOÁN</v>
          </cell>
        </row>
      </sheetData>
      <sheetData sheetId="9809">
        <row r="4">
          <cell r="A4" t="str">
            <v>BẢNG TÍNH TOÁN, ĐO BÓC KHỐI LƯỢNG HOÀN THÀNH ĐƯA VÀO QUYẾT TOÁN</v>
          </cell>
        </row>
      </sheetData>
      <sheetData sheetId="9810">
        <row r="4">
          <cell r="A4" t="str">
            <v>BẢNG TÍNH TOÁN, ĐO BÓC KHỐI LƯỢNG HOÀN THÀNH ĐƯA VÀO QUYẾT TOÁN</v>
          </cell>
        </row>
      </sheetData>
      <sheetData sheetId="9811">
        <row r="4">
          <cell r="A4" t="str">
            <v>BẢNG TÍNH TOÁN, ĐO BÓC KHỐI LƯỢNG HOÀN THÀNH ĐƯA VÀO QUYẾT TOÁN</v>
          </cell>
        </row>
      </sheetData>
      <sheetData sheetId="9812">
        <row r="4">
          <cell r="A4" t="str">
            <v>BẢNG TÍNH TOÁN, ĐO BÓC KHỐI LƯỢNG HOÀN THÀNH ĐƯA VÀO QUYẾT TOÁN</v>
          </cell>
        </row>
      </sheetData>
      <sheetData sheetId="9813">
        <row r="4">
          <cell r="A4" t="str">
            <v>BẢNG TÍNH TOÁN, ĐO BÓC KHỐI LƯỢNG HOÀN THÀNH ĐƯA VÀO QUYẾT TOÁN</v>
          </cell>
        </row>
      </sheetData>
      <sheetData sheetId="9814">
        <row r="4">
          <cell r="A4" t="str">
            <v>BẢNG TÍNH TOÁN, ĐO BÓC KHỐI LƯỢNG HOÀN THÀNH ĐƯA VÀO QUYẾT TOÁN</v>
          </cell>
        </row>
      </sheetData>
      <sheetData sheetId="9815">
        <row r="4">
          <cell r="A4" t="str">
            <v>BẢNG TÍNH TOÁN, ĐO BÓC KHỐI LƯỢNG HOÀN THÀNH ĐƯA VÀO QUYẾT TOÁN</v>
          </cell>
        </row>
      </sheetData>
      <sheetData sheetId="9816">
        <row r="4">
          <cell r="A4" t="str">
            <v>BẢNG TÍNH TOÁN, ĐO BÓC KHỐI LƯỢNG HOÀN THÀNH ĐƯA VÀO QUYẾT TOÁN</v>
          </cell>
        </row>
      </sheetData>
      <sheetData sheetId="9817">
        <row r="4">
          <cell r="A4" t="str">
            <v>BẢNG TÍNH TOÁN, ĐO BÓC KHỐI LƯỢNG HOÀN THÀNH ĐƯA VÀO QUYẾT TOÁN</v>
          </cell>
        </row>
      </sheetData>
      <sheetData sheetId="9818">
        <row r="4">
          <cell r="A4" t="str">
            <v>BẢNG TÍNH TOÁN, ĐO BÓC KHỐI LƯỢNG HOÀN THÀNH ĐƯA VÀO QUYẾT TOÁN</v>
          </cell>
        </row>
      </sheetData>
      <sheetData sheetId="9819">
        <row r="4">
          <cell r="A4" t="str">
            <v>BẢNG TÍNH TOÁN, ĐO BÓC KHỐI LƯỢNG HOÀN THÀNH ĐƯA VÀO QUYẾT TOÁN</v>
          </cell>
        </row>
      </sheetData>
      <sheetData sheetId="9820">
        <row r="4">
          <cell r="A4" t="str">
            <v>BẢNG TÍNH TOÁN, ĐO BÓC KHỐI LƯỢNG HOÀN THÀNH ĐƯA VÀO QUYẾT TOÁN</v>
          </cell>
        </row>
      </sheetData>
      <sheetData sheetId="9821">
        <row r="4">
          <cell r="A4" t="str">
            <v>BẢNG TÍNH TOÁN, ĐO BÓC KHỐI LƯỢNG HOÀN THÀNH ĐƯA VÀO QUYẾT TOÁN</v>
          </cell>
        </row>
      </sheetData>
      <sheetData sheetId="9822">
        <row r="4">
          <cell r="A4" t="str">
            <v>BẢNG TÍNH TOÁN, ĐO BÓC KHỐI LƯỢNG HOÀN THÀNH ĐƯA VÀO QUYẾT TOÁN</v>
          </cell>
        </row>
      </sheetData>
      <sheetData sheetId="9823">
        <row r="4">
          <cell r="A4" t="str">
            <v>BẢNG TÍNH TOÁN, ĐO BÓC KHỐI LƯỢNG HOÀN THÀNH ĐƯA VÀO QUYẾT TOÁN</v>
          </cell>
        </row>
      </sheetData>
      <sheetData sheetId="9824">
        <row r="4">
          <cell r="A4" t="str">
            <v>BẢNG TÍNH TOÁN, ĐO BÓC KHỐI LƯỢNG HOÀN THÀNH ĐƯA VÀO QUYẾT TOÁN</v>
          </cell>
        </row>
      </sheetData>
      <sheetData sheetId="9825">
        <row r="4">
          <cell r="A4" t="str">
            <v>BẢNG TÍNH TOÁN, ĐO BÓC KHỐI LƯỢNG HOÀN THÀNH ĐƯA VÀO QUYẾT TOÁN</v>
          </cell>
        </row>
      </sheetData>
      <sheetData sheetId="9826">
        <row r="4">
          <cell r="A4" t="str">
            <v>BẢNG TÍNH TOÁN, ĐO BÓC KHỐI LƯỢNG HOÀN THÀNH ĐƯA VÀO QUYẾT TOÁN</v>
          </cell>
        </row>
      </sheetData>
      <sheetData sheetId="9827">
        <row r="4">
          <cell r="A4" t="str">
            <v>BẢNG TÍNH TOÁN, ĐO BÓC KHỐI LƯỢNG HOÀN THÀNH ĐƯA VÀO QUYẾT TOÁN</v>
          </cell>
        </row>
      </sheetData>
      <sheetData sheetId="9828">
        <row r="4">
          <cell r="A4" t="str">
            <v>BẢNG TÍNH TOÁN, ĐO BÓC KHỐI LƯỢNG HOÀN THÀNH ĐƯA VÀO QUYẾT TOÁN</v>
          </cell>
        </row>
      </sheetData>
      <sheetData sheetId="9829">
        <row r="4">
          <cell r="A4" t="str">
            <v>BẢNG TÍNH TOÁN, ĐO BÓC KHỐI LƯỢNG HOÀN THÀNH ĐƯA VÀO QUYẾT TOÁN</v>
          </cell>
        </row>
      </sheetData>
      <sheetData sheetId="9830">
        <row r="4">
          <cell r="A4" t="str">
            <v>BẢNG TÍNH TOÁN, ĐO BÓC KHỐI LƯỢNG HOÀN THÀNH ĐƯA VÀO QUYẾT TOÁN</v>
          </cell>
        </row>
      </sheetData>
      <sheetData sheetId="9831">
        <row r="4">
          <cell r="A4" t="str">
            <v>BẢNG TÍNH TOÁN, ĐO BÓC KHỐI LƯỢNG HOÀN THÀNH ĐƯA VÀO QUYẾT TOÁN</v>
          </cell>
        </row>
      </sheetData>
      <sheetData sheetId="9832">
        <row r="4">
          <cell r="A4" t="str">
            <v>BẢNG TÍNH TOÁN, ĐO BÓC KHỐI LƯỢNG HOÀN THÀNH ĐƯA VÀO QUYẾT TOÁN</v>
          </cell>
        </row>
      </sheetData>
      <sheetData sheetId="9833">
        <row r="4">
          <cell r="A4" t="str">
            <v>BẢNG TÍNH TOÁN, ĐO BÓC KHỐI LƯỢNG HOÀN THÀNH ĐƯA VÀO QUYẾT TOÁN</v>
          </cell>
        </row>
      </sheetData>
      <sheetData sheetId="9834">
        <row r="4">
          <cell r="A4" t="str">
            <v>BẢNG TÍNH TOÁN, ĐO BÓC KHỐI LƯỢNG HOÀN THÀNH ĐƯA VÀO QUYẾT TOÁN</v>
          </cell>
        </row>
      </sheetData>
      <sheetData sheetId="9835">
        <row r="4">
          <cell r="A4" t="str">
            <v>BẢNG TÍNH TOÁN, ĐO BÓC KHỐI LƯỢNG HOÀN THÀNH ĐƯA VÀO QUYẾT TOÁN</v>
          </cell>
        </row>
      </sheetData>
      <sheetData sheetId="9836">
        <row r="4">
          <cell r="A4" t="str">
            <v>BẢNG TÍNH TOÁN, ĐO BÓC KHỐI LƯỢNG HOÀN THÀNH ĐƯA VÀO QUYẾT TOÁN</v>
          </cell>
        </row>
      </sheetData>
      <sheetData sheetId="9837">
        <row r="4">
          <cell r="A4" t="str">
            <v>BẢNG TÍNH TOÁN, ĐO BÓC KHỐI LƯỢNG HOÀN THÀNH ĐƯA VÀO QUYẾT TOÁN</v>
          </cell>
        </row>
      </sheetData>
      <sheetData sheetId="9838">
        <row r="4">
          <cell r="A4" t="str">
            <v>BẢNG TÍNH TOÁN, ĐO BÓC KHỐI LƯỢNG HOÀN THÀNH ĐƯA VÀO QUYẾT TOÁN</v>
          </cell>
        </row>
      </sheetData>
      <sheetData sheetId="9839">
        <row r="4">
          <cell r="A4" t="str">
            <v>BẢNG TÍNH TOÁN, ĐO BÓC KHỐI LƯỢNG HOÀN THÀNH ĐƯA VÀO QUYẾT TOÁN</v>
          </cell>
        </row>
      </sheetData>
      <sheetData sheetId="9840">
        <row r="4">
          <cell r="A4" t="str">
            <v>BẢNG TÍNH TOÁN, ĐO BÓC KHỐI LƯỢNG HOÀN THÀNH ĐƯA VÀO QUYẾT TOÁN</v>
          </cell>
        </row>
      </sheetData>
      <sheetData sheetId="9841">
        <row r="4">
          <cell r="A4" t="str">
            <v>BẢNG TÍNH TOÁN, ĐO BÓC KHỐI LƯỢNG HOÀN THÀNH ĐƯA VÀO QUYẾT TOÁN</v>
          </cell>
        </row>
      </sheetData>
      <sheetData sheetId="9842">
        <row r="4">
          <cell r="A4" t="str">
            <v>BẢNG TÍNH TOÁN, ĐO BÓC KHỐI LƯỢNG HOÀN THÀNH ĐƯA VÀO QUYẾT TOÁN</v>
          </cell>
        </row>
      </sheetData>
      <sheetData sheetId="9843">
        <row r="4">
          <cell r="A4" t="str">
            <v>BẢNG TÍNH TOÁN, ĐO BÓC KHỐI LƯỢNG HOÀN THÀNH ĐƯA VÀO QUYẾT TOÁN</v>
          </cell>
        </row>
      </sheetData>
      <sheetData sheetId="9844">
        <row r="4">
          <cell r="A4" t="str">
            <v>BẢNG TÍNH TOÁN, ĐO BÓC KHỐI LƯỢNG HOÀN THÀNH ĐƯA VÀO QUYẾT TOÁN</v>
          </cell>
        </row>
      </sheetData>
      <sheetData sheetId="9845">
        <row r="4">
          <cell r="A4" t="str">
            <v>BẢNG TÍNH TOÁN, ĐO BÓC KHỐI LƯỢNG HOÀN THÀNH ĐƯA VÀO QUYẾT TOÁN</v>
          </cell>
        </row>
      </sheetData>
      <sheetData sheetId="9846">
        <row r="4">
          <cell r="A4" t="str">
            <v>BẢNG TÍNH TOÁN, ĐO BÓC KHỐI LƯỢNG HOÀN THÀNH ĐƯA VÀO QUYẾT TOÁN</v>
          </cell>
        </row>
      </sheetData>
      <sheetData sheetId="9847">
        <row r="4">
          <cell r="A4" t="str">
            <v>BẢNG TÍNH TOÁN, ĐO BÓC KHỐI LƯỢNG HOÀN THÀNH ĐƯA VÀO QUYẾT TOÁN</v>
          </cell>
        </row>
      </sheetData>
      <sheetData sheetId="9848">
        <row r="4">
          <cell r="A4" t="str">
            <v>BẢNG TÍNH TOÁN, ĐO BÓC KHỐI LƯỢNG HOÀN THÀNH ĐƯA VÀO QUYẾT TOÁN</v>
          </cell>
        </row>
      </sheetData>
      <sheetData sheetId="9849">
        <row r="4">
          <cell r="A4" t="str">
            <v>BẢNG TÍNH TOÁN, ĐO BÓC KHỐI LƯỢNG HOÀN THÀNH ĐƯA VÀO QUYẾT TOÁN</v>
          </cell>
        </row>
      </sheetData>
      <sheetData sheetId="9850">
        <row r="4">
          <cell r="A4" t="str">
            <v>BẢNG TÍNH TOÁN, ĐO BÓC KHỐI LƯỢNG HOÀN THÀNH ĐƯA VÀO QUYẾT TOÁN</v>
          </cell>
        </row>
      </sheetData>
      <sheetData sheetId="9851">
        <row r="4">
          <cell r="A4" t="str">
            <v>BẢNG TÍNH TOÁN, ĐO BÓC KHỐI LƯỢNG HOÀN THÀNH ĐƯA VÀO QUYẾT TOÁN</v>
          </cell>
        </row>
      </sheetData>
      <sheetData sheetId="9852">
        <row r="4">
          <cell r="A4" t="str">
            <v>BẢNG TÍNH TOÁN, ĐO BÓC KHỐI LƯỢNG HOÀN THÀNH ĐƯA VÀO QUYẾT TOÁN</v>
          </cell>
        </row>
      </sheetData>
      <sheetData sheetId="9853">
        <row r="4">
          <cell r="A4" t="str">
            <v>BẢNG TÍNH TOÁN, ĐO BÓC KHỐI LƯỢNG HOÀN THÀNH ĐƯA VÀO QUYẾT TOÁN</v>
          </cell>
        </row>
      </sheetData>
      <sheetData sheetId="9854">
        <row r="4">
          <cell r="A4" t="str">
            <v>BẢNG TÍNH TOÁN, ĐO BÓC KHỐI LƯỢNG HOÀN THÀNH ĐƯA VÀO QUYẾT TOÁN</v>
          </cell>
        </row>
      </sheetData>
      <sheetData sheetId="9855">
        <row r="4">
          <cell r="A4" t="str">
            <v>BẢNG TÍNH TOÁN, ĐO BÓC KHỐI LƯỢNG HOÀN THÀNH ĐƯA VÀO QUYẾT TOÁN</v>
          </cell>
        </row>
      </sheetData>
      <sheetData sheetId="9856">
        <row r="4">
          <cell r="A4" t="str">
            <v>BẢNG TÍNH TOÁN, ĐO BÓC KHỐI LƯỢNG HOÀN THÀNH ĐƯA VÀO QUYẾT TOÁN</v>
          </cell>
        </row>
      </sheetData>
      <sheetData sheetId="9857">
        <row r="4">
          <cell r="A4" t="str">
            <v>BẢNG TÍNH TOÁN, ĐO BÓC KHỐI LƯỢNG HOÀN THÀNH ĐƯA VÀO QUYẾT TOÁN</v>
          </cell>
        </row>
      </sheetData>
      <sheetData sheetId="9858">
        <row r="4">
          <cell r="A4" t="str">
            <v>BẢNG TÍNH TOÁN, ĐO BÓC KHỐI LƯỢNG HOÀN THÀNH ĐƯA VÀO QUYẾT TOÁN</v>
          </cell>
        </row>
      </sheetData>
      <sheetData sheetId="9859">
        <row r="4">
          <cell r="A4" t="str">
            <v>BẢNG TÍNH TOÁN, ĐO BÓC KHỐI LƯỢNG HOÀN THÀNH ĐƯA VÀO QUYẾT TOÁN</v>
          </cell>
        </row>
      </sheetData>
      <sheetData sheetId="9860">
        <row r="4">
          <cell r="A4" t="str">
            <v>BẢNG TÍNH TOÁN, ĐO BÓC KHỐI LƯỢNG HOÀN THÀNH ĐƯA VÀO QUYẾT TOÁN</v>
          </cell>
        </row>
      </sheetData>
      <sheetData sheetId="9861">
        <row r="4">
          <cell r="A4" t="str">
            <v>BẢNG TÍNH TOÁN, ĐO BÓC KHỐI LƯỢNG HOÀN THÀNH ĐƯA VÀO QUYẾT TOÁN</v>
          </cell>
        </row>
      </sheetData>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ow r="9">
          <cell r="A9" t="str">
            <v>A</v>
          </cell>
        </row>
      </sheetData>
      <sheetData sheetId="9947" refreshError="1"/>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ow r="9">
          <cell r="A9" t="str">
            <v>A</v>
          </cell>
        </row>
      </sheetData>
      <sheetData sheetId="10581">
        <row r="4">
          <cell r="A4" t="str">
            <v>BẢNG TÍNH TOÁN, ĐO BÓC KHỐI LƯỢNG HOÀN THÀNH ĐƯA VÀO QUYẾT TOÁN</v>
          </cell>
        </row>
      </sheetData>
      <sheetData sheetId="10582">
        <row r="4">
          <cell r="A4" t="str">
            <v>BẢNG TÍNH TOÁN, ĐO BÓC KHỐI LƯỢNG HOÀN THÀNH ĐƯA VÀO QUYẾT TOÁN</v>
          </cell>
        </row>
      </sheetData>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ow r="4">
          <cell r="A4" t="str">
            <v>BẢNG TÍNH TOÁN, ĐO BÓC KHỐI LƯỢNG HOÀN THÀNH ĐƯA VÀO QUYẾT TOÁN</v>
          </cell>
        </row>
      </sheetData>
      <sheetData sheetId="10668">
        <row r="4">
          <cell r="A4" t="str">
            <v>BẢNG TÍNH TOÁN, ĐO BÓC KHỐI LƯỢNG HOÀN THÀNH ĐƯA VÀO QUYẾT TOÁN</v>
          </cell>
        </row>
      </sheetData>
      <sheetData sheetId="10669">
        <row r="4">
          <cell r="A4" t="str">
            <v>BẢNG TÍNH TOÁN, ĐO BÓC KHỐI LƯỢNG HOÀN THÀNH ĐƯA VÀO QUYẾT TOÁN</v>
          </cell>
        </row>
      </sheetData>
      <sheetData sheetId="10670">
        <row r="4">
          <cell r="A4" t="str">
            <v>BẢNG TÍNH TOÁN, ĐO BÓC KHỐI LƯỢNG HOÀN THÀNH ĐƯA VÀO QUYẾT TOÁN</v>
          </cell>
        </row>
      </sheetData>
      <sheetData sheetId="10671">
        <row r="4">
          <cell r="A4" t="str">
            <v>BẢNG TÍNH TOÁN, ĐO BÓC KHỐI LƯỢNG HOÀN THÀNH ĐƯA VÀO QUYẾT TOÁN</v>
          </cell>
        </row>
      </sheetData>
      <sheetData sheetId="10672">
        <row r="4">
          <cell r="A4" t="str">
            <v>BẢNG TÍNH TOÁN, ĐO BÓC KHỐI LƯỢNG HOÀN THÀNH ĐƯA VÀO QUYẾT TOÁN</v>
          </cell>
        </row>
      </sheetData>
      <sheetData sheetId="10673">
        <row r="4">
          <cell r="A4" t="str">
            <v>BẢNG TÍNH TOÁN, ĐO BÓC KHỐI LƯỢNG HOÀN THÀNH ĐƯA VÀO QUYẾT TOÁN</v>
          </cell>
        </row>
      </sheetData>
      <sheetData sheetId="10674">
        <row r="4">
          <cell r="A4" t="str">
            <v>BẢNG TÍNH TOÁN, ĐO BÓC KHỐI LƯỢNG HOÀN THÀNH ĐƯA VÀO QUYẾT TOÁN</v>
          </cell>
        </row>
      </sheetData>
      <sheetData sheetId="10675">
        <row r="4">
          <cell r="A4" t="str">
            <v>BẢNG TÍNH TOÁN, ĐO BÓC KHỐI LƯỢNG HOÀN THÀNH ĐƯA VÀO QUYẾT TOÁN</v>
          </cell>
        </row>
      </sheetData>
      <sheetData sheetId="10676">
        <row r="4">
          <cell r="A4" t="str">
            <v>BẢNG TÍNH TOÁN, ĐO BÓC KHỐI LƯỢNG HOÀN THÀNH ĐƯA VÀO QUYẾT TOÁN</v>
          </cell>
        </row>
      </sheetData>
      <sheetData sheetId="10677">
        <row r="4">
          <cell r="A4" t="str">
            <v>BẢNG TÍNH TOÁN, ĐO BÓC KHỐI LƯỢNG HOÀN THÀNH ĐƯA VÀO QUYẾT TOÁN</v>
          </cell>
        </row>
      </sheetData>
      <sheetData sheetId="10678">
        <row r="4">
          <cell r="A4" t="str">
            <v>BẢNG TÍNH TOÁN, ĐO BÓC KHỐI LƯỢNG HOÀN THÀNH ĐƯA VÀO QUYẾT TOÁN</v>
          </cell>
        </row>
      </sheetData>
      <sheetData sheetId="10679">
        <row r="4">
          <cell r="A4" t="str">
            <v>BẢNG TÍNH TOÁN, ĐO BÓC KHỐI LƯỢNG HOÀN THÀNH ĐƯA VÀO QUYẾT TOÁN</v>
          </cell>
        </row>
      </sheetData>
      <sheetData sheetId="10680">
        <row r="4">
          <cell r="A4" t="str">
            <v>BẢNG TÍNH TOÁN, ĐO BÓC KHỐI LƯỢNG HOÀN THÀNH ĐƯA VÀO QUYẾT TOÁN</v>
          </cell>
        </row>
      </sheetData>
      <sheetData sheetId="10681">
        <row r="4">
          <cell r="A4" t="str">
            <v>BẢNG TÍNH TOÁN, ĐO BÓC KHỐI LƯỢNG HOÀN THÀNH ĐƯA VÀO QUYẾT TOÁN</v>
          </cell>
        </row>
      </sheetData>
      <sheetData sheetId="10682">
        <row r="4">
          <cell r="A4" t="str">
            <v>BẢNG TÍNH TOÁN, ĐO BÓC KHỐI LƯỢNG HOÀN THÀNH ĐƯA VÀO QUYẾT TOÁN</v>
          </cell>
        </row>
      </sheetData>
      <sheetData sheetId="10683">
        <row r="4">
          <cell r="A4" t="str">
            <v>BẢNG TÍNH TOÁN, ĐO BÓC KHỐI LƯỢNG HOÀN THÀNH ĐƯA VÀO QUYẾT TOÁN</v>
          </cell>
        </row>
      </sheetData>
      <sheetData sheetId="10684">
        <row r="4">
          <cell r="A4" t="str">
            <v>BẢNG TÍNH TOÁN, ĐO BÓC KHỐI LƯỢNG HOÀN THÀNH ĐƯA VÀO QUYẾT TOÁN</v>
          </cell>
        </row>
      </sheetData>
      <sheetData sheetId="10685">
        <row r="4">
          <cell r="A4" t="str">
            <v>BẢNG TÍNH TOÁN, ĐO BÓC KHỐI LƯỢNG HOÀN THÀNH ĐƯA VÀO QUYẾT TOÁN</v>
          </cell>
        </row>
      </sheetData>
      <sheetData sheetId="10686">
        <row r="4">
          <cell r="A4" t="str">
            <v>BẢNG TÍNH TOÁN, ĐO BÓC KHỐI LƯỢNG HOÀN THÀNH ĐƯA VÀO QUYẾT TOÁN</v>
          </cell>
        </row>
      </sheetData>
      <sheetData sheetId="10687">
        <row r="4">
          <cell r="A4" t="str">
            <v>BẢNG TÍNH TOÁN, ĐO BÓC KHỐI LƯỢNG HOÀN THÀNH ĐƯA VÀO QUYẾT TOÁN</v>
          </cell>
        </row>
      </sheetData>
      <sheetData sheetId="10688">
        <row r="4">
          <cell r="A4" t="str">
            <v>BẢNG TÍNH TOÁN, ĐO BÓC KHỐI LƯỢNG HOÀN THÀNH ĐƯA VÀO QUYẾT TOÁN</v>
          </cell>
        </row>
      </sheetData>
      <sheetData sheetId="10689">
        <row r="4">
          <cell r="A4" t="str">
            <v>BẢNG TÍNH TOÁN, ĐO BÓC KHỐI LƯỢNG HOÀN THÀNH ĐƯA VÀO QUYẾT TOÁN</v>
          </cell>
        </row>
      </sheetData>
      <sheetData sheetId="10690">
        <row r="4">
          <cell r="A4" t="str">
            <v>BẢNG TÍNH TOÁN, ĐO BÓC KHỐI LƯỢNG HOÀN THÀNH ĐƯA VÀO QUYẾT TOÁN</v>
          </cell>
        </row>
      </sheetData>
      <sheetData sheetId="10691">
        <row r="4">
          <cell r="A4" t="str">
            <v>BẢNG TÍNH TOÁN, ĐO BÓC KHỐI LƯỢNG HOÀN THÀNH ĐƯA VÀO QUYẾT TOÁN</v>
          </cell>
        </row>
      </sheetData>
      <sheetData sheetId="10692">
        <row r="4">
          <cell r="A4" t="str">
            <v>BẢNG TÍNH TOÁN, ĐO BÓC KHỐI LƯỢNG HOÀN THÀNH ĐƯA VÀO QUYẾT TOÁN</v>
          </cell>
        </row>
      </sheetData>
      <sheetData sheetId="10693">
        <row r="4">
          <cell r="A4" t="str">
            <v>BẢNG TÍNH TOÁN, ĐO BÓC KHỐI LƯỢNG HOÀN THÀNH ĐƯA VÀO QUYẾT TOÁN</v>
          </cell>
        </row>
      </sheetData>
      <sheetData sheetId="10694">
        <row r="4">
          <cell r="A4" t="str">
            <v>BẢNG TÍNH TOÁN, ĐO BÓC KHỐI LƯỢNG HOÀN THÀNH ĐƯA VÀO QUYẾT TOÁN</v>
          </cell>
        </row>
      </sheetData>
      <sheetData sheetId="10695">
        <row r="4">
          <cell r="A4" t="str">
            <v>BẢNG TÍNH TOÁN, ĐO BÓC KHỐI LƯỢNG HOÀN THÀNH ĐƯA VÀO QUYẾT TOÁN</v>
          </cell>
        </row>
      </sheetData>
      <sheetData sheetId="10696">
        <row r="4">
          <cell r="A4" t="str">
            <v>BẢNG TÍNH TOÁN, ĐO BÓC KHỐI LƯỢNG HOÀN THÀNH ĐƯA VÀO QUYẾT TOÁN</v>
          </cell>
        </row>
      </sheetData>
      <sheetData sheetId="10697">
        <row r="4">
          <cell r="A4" t="str">
            <v>BẢNG TÍNH TOÁN, ĐO BÓC KHỐI LƯỢNG HOÀN THÀNH ĐƯA VÀO QUYẾT TOÁN</v>
          </cell>
        </row>
      </sheetData>
      <sheetData sheetId="10698">
        <row r="4">
          <cell r="A4" t="str">
            <v>BẢNG TÍNH TOÁN, ĐO BÓC KHỐI LƯỢNG HOÀN THÀNH ĐƯA VÀO QUYẾT TOÁN</v>
          </cell>
        </row>
      </sheetData>
      <sheetData sheetId="10699">
        <row r="4">
          <cell r="A4" t="str">
            <v>BẢNG TÍNH TOÁN, ĐO BÓC KHỐI LƯỢNG HOÀN THÀNH ĐƯA VÀO QUYẾT TOÁN</v>
          </cell>
        </row>
      </sheetData>
      <sheetData sheetId="10700">
        <row r="4">
          <cell r="A4" t="str">
            <v>BẢNG TÍNH TOÁN, ĐO BÓC KHỐI LƯỢNG HOÀN THÀNH ĐƯA VÀO QUYẾT TOÁN</v>
          </cell>
        </row>
      </sheetData>
      <sheetData sheetId="10701">
        <row r="4">
          <cell r="A4" t="str">
            <v>BẢNG TÍNH TOÁN, ĐO BÓC KHỐI LƯỢNG HOÀN THÀNH ĐƯA VÀO QUYẾT TOÁN</v>
          </cell>
        </row>
      </sheetData>
      <sheetData sheetId="10702">
        <row r="4">
          <cell r="A4" t="str">
            <v>BẢNG TÍNH TOÁN, ĐO BÓC KHỐI LƯỢNG HOÀN THÀNH ĐƯA VÀO QUYẾT TOÁN</v>
          </cell>
        </row>
      </sheetData>
      <sheetData sheetId="10703">
        <row r="4">
          <cell r="A4" t="str">
            <v>BẢNG TÍNH TOÁN, ĐO BÓC KHỐI LƯỢNG HOÀN THÀNH ĐƯA VÀO QUYẾT TOÁN</v>
          </cell>
        </row>
      </sheetData>
      <sheetData sheetId="10704">
        <row r="4">
          <cell r="A4" t="str">
            <v>BẢNG TÍNH TOÁN, ĐO BÓC KHỐI LƯỢNG HOÀN THÀNH ĐƯA VÀO QUYẾT TOÁN</v>
          </cell>
        </row>
      </sheetData>
      <sheetData sheetId="10705">
        <row r="4">
          <cell r="A4" t="str">
            <v>BẢNG TÍNH TOÁN, ĐO BÓC KHỐI LƯỢNG HOÀN THÀNH ĐƯA VÀO QUYẾT TOÁN</v>
          </cell>
        </row>
      </sheetData>
      <sheetData sheetId="10706">
        <row r="4">
          <cell r="A4" t="str">
            <v>BẢNG TÍNH TOÁN, ĐO BÓC KHỐI LƯỢNG HOÀN THÀNH ĐƯA VÀO QUYẾT TOÁN</v>
          </cell>
        </row>
      </sheetData>
      <sheetData sheetId="10707">
        <row r="4">
          <cell r="A4" t="str">
            <v>BẢNG TÍNH TOÁN, ĐO BÓC KHỐI LƯỢNG HOÀN THÀNH ĐƯA VÀO QUYẾT TOÁN</v>
          </cell>
        </row>
      </sheetData>
      <sheetData sheetId="10708">
        <row r="4">
          <cell r="A4" t="str">
            <v>BẢNG TÍNH TOÁN, ĐO BÓC KHỐI LƯỢNG HOÀN THÀNH ĐƯA VÀO QUYẾT TOÁN</v>
          </cell>
        </row>
      </sheetData>
      <sheetData sheetId="10709">
        <row r="4">
          <cell r="A4" t="str">
            <v>BẢNG TÍNH TOÁN, ĐO BÓC KHỐI LƯỢNG HOÀN THÀNH ĐƯA VÀO QUYẾT TOÁN</v>
          </cell>
        </row>
      </sheetData>
      <sheetData sheetId="10710">
        <row r="4">
          <cell r="A4" t="str">
            <v>BẢNG TÍNH TOÁN, ĐO BÓC KHỐI LƯỢNG HOÀN THÀNH ĐƯA VÀO QUYẾT TOÁN</v>
          </cell>
        </row>
      </sheetData>
      <sheetData sheetId="10711">
        <row r="4">
          <cell r="A4" t="str">
            <v>BẢNG TÍNH TOÁN, ĐO BÓC KHỐI LƯỢNG HOÀN THÀNH ĐƯA VÀO QUYẾT TOÁN</v>
          </cell>
        </row>
      </sheetData>
      <sheetData sheetId="10712">
        <row r="4">
          <cell r="A4" t="str">
            <v>BẢNG TÍNH TOÁN, ĐO BÓC KHỐI LƯỢNG HOÀN THÀNH ĐƯA VÀO QUYẾT TOÁN</v>
          </cell>
        </row>
      </sheetData>
      <sheetData sheetId="10713">
        <row r="4">
          <cell r="A4" t="str">
            <v>BẢNG TÍNH TOÁN, ĐO BÓC KHỐI LƯỢNG HOÀN THÀNH ĐƯA VÀO QUYẾT TOÁN</v>
          </cell>
        </row>
      </sheetData>
      <sheetData sheetId="10714">
        <row r="4">
          <cell r="A4" t="str">
            <v>BẢNG TÍNH TOÁN, ĐO BÓC KHỐI LƯỢNG HOÀN THÀNH ĐƯA VÀO QUYẾT TOÁN</v>
          </cell>
        </row>
      </sheetData>
      <sheetData sheetId="10715">
        <row r="4">
          <cell r="A4" t="str">
            <v>BẢNG TÍNH TOÁN, ĐO BÓC KHỐI LƯỢNG HOÀN THÀNH ĐƯA VÀO QUYẾT TOÁN</v>
          </cell>
        </row>
      </sheetData>
      <sheetData sheetId="10716">
        <row r="4">
          <cell r="A4" t="str">
            <v>BẢNG TÍNH TOÁN, ĐO BÓC KHỐI LƯỢNG HOÀN THÀNH ĐƯA VÀO QUYẾT TOÁN</v>
          </cell>
        </row>
      </sheetData>
      <sheetData sheetId="10717">
        <row r="4">
          <cell r="A4" t="str">
            <v>BẢNG TÍNH TOÁN, ĐO BÓC KHỐI LƯỢNG HOÀN THÀNH ĐƯA VÀO QUYẾT TOÁN</v>
          </cell>
        </row>
      </sheetData>
      <sheetData sheetId="10718">
        <row r="4">
          <cell r="A4" t="str">
            <v>BẢNG TÍNH TOÁN, ĐO BÓC KHỐI LƯỢNG HOÀN THÀNH ĐƯA VÀO QUYẾT TOÁN</v>
          </cell>
        </row>
      </sheetData>
      <sheetData sheetId="10719">
        <row r="4">
          <cell r="A4" t="str">
            <v>BẢNG TÍNH TOÁN, ĐO BÓC KHỐI LƯỢNG HOÀN THÀNH ĐƯA VÀO QUYẾT TOÁN</v>
          </cell>
        </row>
      </sheetData>
      <sheetData sheetId="10720">
        <row r="4">
          <cell r="A4" t="str">
            <v>BẢNG TÍNH TOÁN, ĐO BÓC KHỐI LƯỢNG HOÀN THÀNH ĐƯA VÀO QUYẾT TOÁN</v>
          </cell>
        </row>
      </sheetData>
      <sheetData sheetId="10721">
        <row r="4">
          <cell r="A4" t="str">
            <v>BẢNG TÍNH TOÁN, ĐO BÓC KHỐI LƯỢNG HOÀN THÀNH ĐƯA VÀO QUYẾT TOÁN</v>
          </cell>
        </row>
      </sheetData>
      <sheetData sheetId="10722">
        <row r="4">
          <cell r="A4" t="str">
            <v>BẢNG TÍNH TOÁN, ĐO BÓC KHỐI LƯỢNG HOÀN THÀNH ĐƯA VÀO QUYẾT TOÁN</v>
          </cell>
        </row>
      </sheetData>
      <sheetData sheetId="10723">
        <row r="4">
          <cell r="A4" t="str">
            <v>BẢNG TÍNH TOÁN, ĐO BÓC KHỐI LƯỢNG HOÀN THÀNH ĐƯA VÀO QUYẾT TOÁN</v>
          </cell>
        </row>
      </sheetData>
      <sheetData sheetId="10724">
        <row r="4">
          <cell r="A4" t="str">
            <v>BẢNG TÍNH TOÁN, ĐO BÓC KHỐI LƯỢNG HOÀN THÀNH ĐƯA VÀO QUYẾT TOÁN</v>
          </cell>
        </row>
      </sheetData>
      <sheetData sheetId="10725">
        <row r="4">
          <cell r="A4" t="str">
            <v>BẢNG TÍNH TOÁN, ĐO BÓC KHỐI LƯỢNG HOÀN THÀNH ĐƯA VÀO QUYẾT TOÁN</v>
          </cell>
        </row>
      </sheetData>
      <sheetData sheetId="10726">
        <row r="4">
          <cell r="A4" t="str">
            <v>BẢNG TÍNH TOÁN, ĐO BÓC KHỐI LƯỢNG HOÀN THÀNH ĐƯA VÀO QUYẾT TOÁN</v>
          </cell>
        </row>
      </sheetData>
      <sheetData sheetId="10727">
        <row r="4">
          <cell r="A4" t="str">
            <v>BẢNG TÍNH TOÁN, ĐO BÓC KHỐI LƯỢNG HOÀN THÀNH ĐƯA VÀO QUYẾT TOÁN</v>
          </cell>
        </row>
      </sheetData>
      <sheetData sheetId="10728">
        <row r="4">
          <cell r="A4" t="str">
            <v>BẢNG TÍNH TOÁN, ĐO BÓC KHỐI LƯỢNG HOÀN THÀNH ĐƯA VÀO QUYẾT TOÁN</v>
          </cell>
        </row>
      </sheetData>
      <sheetData sheetId="10729">
        <row r="4">
          <cell r="A4" t="str">
            <v>BẢNG TÍNH TOÁN, ĐO BÓC KHỐI LƯỢNG HOÀN THÀNH ĐƯA VÀO QUYẾT TOÁN</v>
          </cell>
        </row>
      </sheetData>
      <sheetData sheetId="10730">
        <row r="4">
          <cell r="A4" t="str">
            <v>BẢNG TÍNH TOÁN, ĐO BÓC KHỐI LƯỢNG HOÀN THÀNH ĐƯA VÀO QUYẾT TOÁN</v>
          </cell>
        </row>
      </sheetData>
      <sheetData sheetId="10731">
        <row r="4">
          <cell r="A4" t="str">
            <v>BẢNG TÍNH TOÁN, ĐO BÓC KHỐI LƯỢNG HOÀN THÀNH ĐƯA VÀO QUYẾT TOÁN</v>
          </cell>
        </row>
      </sheetData>
      <sheetData sheetId="10732">
        <row r="4">
          <cell r="A4" t="str">
            <v>BẢNG TÍNH TOÁN, ĐO BÓC KHỐI LƯỢNG HOÀN THÀNH ĐƯA VÀO QUYẾT TOÁN</v>
          </cell>
        </row>
      </sheetData>
      <sheetData sheetId="10733">
        <row r="4">
          <cell r="A4" t="str">
            <v>BẢNG TÍNH TOÁN, ĐO BÓC KHỐI LƯỢNG HOÀN THÀNH ĐƯA VÀO QUYẾT TOÁN</v>
          </cell>
        </row>
      </sheetData>
      <sheetData sheetId="10734">
        <row r="4">
          <cell r="A4" t="str">
            <v>BẢNG TÍNH TOÁN, ĐO BÓC KHỐI LƯỢNG HOÀN THÀNH ĐƯA VÀO QUYẾT TOÁN</v>
          </cell>
        </row>
      </sheetData>
      <sheetData sheetId="10735">
        <row r="4">
          <cell r="A4" t="str">
            <v>BẢNG TÍNH TOÁN, ĐO BÓC KHỐI LƯỢNG HOÀN THÀNH ĐƯA VÀO QUYẾT TOÁN</v>
          </cell>
        </row>
      </sheetData>
      <sheetData sheetId="10736">
        <row r="4">
          <cell r="A4" t="str">
            <v>BẢNG TÍNH TOÁN, ĐO BÓC KHỐI LƯỢNG HOÀN THÀNH ĐƯA VÀO QUYẾT TOÁN</v>
          </cell>
        </row>
      </sheetData>
      <sheetData sheetId="10737">
        <row r="4">
          <cell r="A4" t="str">
            <v>BẢNG TÍNH TOÁN, ĐO BÓC KHỐI LƯỢNG HOÀN THÀNH ĐƯA VÀO QUYẾT TOÁN</v>
          </cell>
        </row>
      </sheetData>
      <sheetData sheetId="10738">
        <row r="4">
          <cell r="A4" t="str">
            <v>BẢNG TÍNH TOÁN, ĐO BÓC KHỐI LƯỢNG HOÀN THÀNH ĐƯA VÀO QUYẾT TOÁN</v>
          </cell>
        </row>
      </sheetData>
      <sheetData sheetId="10739">
        <row r="4">
          <cell r="A4" t="str">
            <v>BẢNG TÍNH TOÁN, ĐO BÓC KHỐI LƯỢNG HOÀN THÀNH ĐƯA VÀO QUYẾT TOÁN</v>
          </cell>
        </row>
      </sheetData>
      <sheetData sheetId="10740">
        <row r="4">
          <cell r="A4" t="str">
            <v>BẢNG TÍNH TOÁN, ĐO BÓC KHỐI LƯỢNG HOÀN THÀNH ĐƯA VÀO QUYẾT TOÁN</v>
          </cell>
        </row>
      </sheetData>
      <sheetData sheetId="10741">
        <row r="4">
          <cell r="A4" t="str">
            <v>BẢNG TÍNH TOÁN, ĐO BÓC KHỐI LƯỢNG HOÀN THÀNH ĐƯA VÀO QUYẾT TOÁN</v>
          </cell>
        </row>
      </sheetData>
      <sheetData sheetId="10742">
        <row r="4">
          <cell r="A4" t="str">
            <v>BẢNG TÍNH TOÁN, ĐO BÓC KHỐI LƯỢNG HOÀN THÀNH ĐƯA VÀO QUYẾT TOÁN</v>
          </cell>
        </row>
      </sheetData>
      <sheetData sheetId="10743">
        <row r="4">
          <cell r="A4" t="str">
            <v>BẢNG TÍNH TOÁN, ĐO BÓC KHỐI LƯỢNG HOÀN THÀNH ĐƯA VÀO QUYẾT TOÁN</v>
          </cell>
        </row>
      </sheetData>
      <sheetData sheetId="10744">
        <row r="4">
          <cell r="A4" t="str">
            <v>BẢNG TÍNH TOÁN, ĐO BÓC KHỐI LƯỢNG HOÀN THÀNH ĐƯA VÀO QUYẾT TOÁN</v>
          </cell>
        </row>
      </sheetData>
      <sheetData sheetId="10745">
        <row r="4">
          <cell r="A4" t="str">
            <v>BẢNG TÍNH TOÁN, ĐO BÓC KHỐI LƯỢNG HOÀN THÀNH ĐƯA VÀO QUYẾT TOÁN</v>
          </cell>
        </row>
      </sheetData>
      <sheetData sheetId="10746">
        <row r="4">
          <cell r="A4" t="str">
            <v>BẢNG TÍNH TOÁN, ĐO BÓC KHỐI LƯỢNG HOÀN THÀNH ĐƯA VÀO QUYẾT TOÁN</v>
          </cell>
        </row>
      </sheetData>
      <sheetData sheetId="10747">
        <row r="4">
          <cell r="A4" t="str">
            <v>BẢNG TÍNH TOÁN, ĐO BÓC KHỐI LƯỢNG HOÀN THÀNH ĐƯA VÀO QUYẾT TOÁN</v>
          </cell>
        </row>
      </sheetData>
      <sheetData sheetId="10748">
        <row r="4">
          <cell r="A4" t="str">
            <v>BẢNG TÍNH TOÁN, ĐO BÓC KHỐI LƯỢNG HOÀN THÀNH ĐƯA VÀO QUYẾT TOÁN</v>
          </cell>
        </row>
      </sheetData>
      <sheetData sheetId="10749">
        <row r="4">
          <cell r="A4" t="str">
            <v>BẢNG TÍNH TOÁN, ĐO BÓC KHỐI LƯỢNG HOÀN THÀNH ĐƯA VÀO QUYẾT TOÁN</v>
          </cell>
        </row>
      </sheetData>
      <sheetData sheetId="10750">
        <row r="4">
          <cell r="A4" t="str">
            <v>BẢNG TÍNH TOÁN, ĐO BÓC KHỐI LƯỢNG HOÀN THÀNH ĐƯA VÀO QUYẾT TOÁN</v>
          </cell>
        </row>
      </sheetData>
      <sheetData sheetId="10751">
        <row r="4">
          <cell r="A4" t="str">
            <v>BẢNG TÍNH TOÁN, ĐO BÓC KHỐI LƯỢNG HOÀN THÀNH ĐƯA VÀO QUYẾT TOÁN</v>
          </cell>
        </row>
      </sheetData>
      <sheetData sheetId="10752">
        <row r="4">
          <cell r="A4" t="str">
            <v>BẢNG TÍNH TOÁN, ĐO BÓC KHỐI LƯỢNG HOÀN THÀNH ĐƯA VÀO QUYẾT TOÁN</v>
          </cell>
        </row>
      </sheetData>
      <sheetData sheetId="10753">
        <row r="4">
          <cell r="A4" t="str">
            <v>BẢNG TÍNH TOÁN, ĐO BÓC KHỐI LƯỢNG HOÀN THÀNH ĐƯA VÀO QUYẾT TOÁN</v>
          </cell>
        </row>
      </sheetData>
      <sheetData sheetId="10754">
        <row r="4">
          <cell r="A4" t="str">
            <v>BẢNG TÍNH TOÁN, ĐO BÓC KHỐI LƯỢNG HOÀN THÀNH ĐƯA VÀO QUYẾT TOÁN</v>
          </cell>
        </row>
      </sheetData>
      <sheetData sheetId="10755">
        <row r="4">
          <cell r="A4" t="str">
            <v>BẢNG TÍNH TOÁN, ĐO BÓC KHỐI LƯỢNG HOÀN THÀNH ĐƯA VÀO QUYẾT TOÁN</v>
          </cell>
        </row>
      </sheetData>
      <sheetData sheetId="10756">
        <row r="4">
          <cell r="A4" t="str">
            <v>BẢNG TÍNH TOÁN, ĐO BÓC KHỐI LƯỢNG HOÀN THÀNH ĐƯA VÀO QUYẾT TOÁN</v>
          </cell>
        </row>
      </sheetData>
      <sheetData sheetId="10757">
        <row r="4">
          <cell r="A4" t="str">
            <v>BẢNG TÍNH TOÁN, ĐO BÓC KHỐI LƯỢNG HOÀN THÀNH ĐƯA VÀO QUYẾT TOÁN</v>
          </cell>
        </row>
      </sheetData>
      <sheetData sheetId="10758">
        <row r="4">
          <cell r="A4" t="str">
            <v>BẢNG TÍNH TOÁN, ĐO BÓC KHỐI LƯỢNG HOÀN THÀNH ĐƯA VÀO QUYẾT TOÁN</v>
          </cell>
        </row>
      </sheetData>
      <sheetData sheetId="10759">
        <row r="4">
          <cell r="A4" t="str">
            <v>BẢNG TÍNH TOÁN, ĐO BÓC KHỐI LƯỢNG HOÀN THÀNH ĐƯA VÀO QUYẾT TOÁN</v>
          </cell>
        </row>
      </sheetData>
      <sheetData sheetId="10760">
        <row r="4">
          <cell r="A4" t="str">
            <v>BẢNG TÍNH TOÁN, ĐO BÓC KHỐI LƯỢNG HOÀN THÀNH ĐƯA VÀO QUYẾT TOÁN</v>
          </cell>
        </row>
      </sheetData>
      <sheetData sheetId="10761">
        <row r="4">
          <cell r="A4" t="str">
            <v>BẢNG TÍNH TOÁN, ĐO BÓC KHỐI LƯỢNG HOÀN THÀNH ĐƯA VÀO QUYẾT TOÁN</v>
          </cell>
        </row>
      </sheetData>
      <sheetData sheetId="10762">
        <row r="4">
          <cell r="A4" t="str">
            <v>BẢNG TÍNH TOÁN, ĐO BÓC KHỐI LƯỢNG HOÀN THÀNH ĐƯA VÀO QUYẾT TOÁN</v>
          </cell>
        </row>
      </sheetData>
      <sheetData sheetId="10763">
        <row r="4">
          <cell r="A4" t="str">
            <v>BẢNG TÍNH TOÁN, ĐO BÓC KHỐI LƯỢNG HOÀN THÀNH ĐƯA VÀO QUYẾT TOÁN</v>
          </cell>
        </row>
      </sheetData>
      <sheetData sheetId="10764">
        <row r="4">
          <cell r="A4" t="str">
            <v>BẢNG TÍNH TOÁN, ĐO BÓC KHỐI LƯỢNG HOÀN THÀNH ĐƯA VÀO QUYẾT TOÁN</v>
          </cell>
        </row>
      </sheetData>
      <sheetData sheetId="10765">
        <row r="4">
          <cell r="A4" t="str">
            <v>BẢNG TÍNH TOÁN, ĐO BÓC KHỐI LƯỢNG HOÀN THÀNH ĐƯA VÀO QUYẾT TOÁN</v>
          </cell>
        </row>
      </sheetData>
      <sheetData sheetId="10766">
        <row r="4">
          <cell r="A4" t="str">
            <v>BẢNG TÍNH TOÁN, ĐO BÓC KHỐI LƯỢNG HOÀN THÀNH ĐƯA VÀO QUYẾT TOÁN</v>
          </cell>
        </row>
      </sheetData>
      <sheetData sheetId="10767">
        <row r="4">
          <cell r="A4" t="str">
            <v>BẢNG TÍNH TOÁN, ĐO BÓC KHỐI LƯỢNG HOÀN THÀNH ĐƯA VÀO QUYẾT TOÁN</v>
          </cell>
        </row>
      </sheetData>
      <sheetData sheetId="10768">
        <row r="4">
          <cell r="A4" t="str">
            <v>BẢNG TÍNH TOÁN, ĐO BÓC KHỐI LƯỢNG HOÀN THÀNH ĐƯA VÀO QUYẾT TOÁN</v>
          </cell>
        </row>
      </sheetData>
      <sheetData sheetId="10769">
        <row r="4">
          <cell r="A4" t="str">
            <v>BẢNG TÍNH TOÁN, ĐO BÓC KHỐI LƯỢNG HOÀN THÀNH ĐƯA VÀO QUYẾT TOÁN</v>
          </cell>
        </row>
      </sheetData>
      <sheetData sheetId="10770">
        <row r="4">
          <cell r="A4" t="str">
            <v>BẢNG TÍNH TOÁN, ĐO BÓC KHỐI LƯỢNG HOÀN THÀNH ĐƯA VÀO QUYẾT TOÁN</v>
          </cell>
        </row>
      </sheetData>
      <sheetData sheetId="10771">
        <row r="4">
          <cell r="A4" t="str">
            <v>BẢNG TÍNH TOÁN, ĐO BÓC KHỐI LƯỢNG HOÀN THÀNH ĐƯA VÀO QUYẾT TOÁN</v>
          </cell>
        </row>
      </sheetData>
      <sheetData sheetId="10772">
        <row r="4">
          <cell r="A4" t="str">
            <v>BẢNG TÍNH TOÁN, ĐO BÓC KHỐI LƯỢNG HOÀN THÀNH ĐƯA VÀO QUYẾT TOÁN</v>
          </cell>
        </row>
      </sheetData>
      <sheetData sheetId="10773">
        <row r="4">
          <cell r="A4" t="str">
            <v>BẢNG TÍNH TOÁN, ĐO BÓC KHỐI LƯỢNG HOÀN THÀNH ĐƯA VÀO QUYẾT TOÁN</v>
          </cell>
        </row>
      </sheetData>
      <sheetData sheetId="10774">
        <row r="4">
          <cell r="A4" t="str">
            <v>BẢNG TÍNH TOÁN, ĐO BÓC KHỐI LƯỢNG HOÀN THÀNH ĐƯA VÀO QUYẾT TOÁN</v>
          </cell>
        </row>
      </sheetData>
      <sheetData sheetId="10775">
        <row r="4">
          <cell r="A4" t="str">
            <v>BẢNG TÍNH TOÁN, ĐO BÓC KHỐI LƯỢNG HOÀN THÀNH ĐƯA VÀO QUYẾT TOÁN</v>
          </cell>
        </row>
      </sheetData>
      <sheetData sheetId="10776">
        <row r="4">
          <cell r="A4" t="str">
            <v>BẢNG TÍNH TOÁN, ĐO BÓC KHỐI LƯỢNG HOÀN THÀNH ĐƯA VÀO QUYẾT TOÁN</v>
          </cell>
        </row>
      </sheetData>
      <sheetData sheetId="10777">
        <row r="4">
          <cell r="A4" t="str">
            <v>BẢNG TÍNH TOÁN, ĐO BÓC KHỐI LƯỢNG HOÀN THÀNH ĐƯA VÀO QUYẾT TOÁN</v>
          </cell>
        </row>
      </sheetData>
      <sheetData sheetId="10778">
        <row r="4">
          <cell r="A4" t="str">
            <v>BẢNG TÍNH TOÁN, ĐO BÓC KHỐI LƯỢNG HOÀN THÀNH ĐƯA VÀO QUYẾT TOÁN</v>
          </cell>
        </row>
      </sheetData>
      <sheetData sheetId="10779">
        <row r="4">
          <cell r="A4" t="str">
            <v>BẢNG TÍNH TOÁN, ĐO BÓC KHỐI LƯỢNG HOÀN THÀNH ĐƯA VÀO QUYẾT TOÁN</v>
          </cell>
        </row>
      </sheetData>
      <sheetData sheetId="10780">
        <row r="4">
          <cell r="A4" t="str">
            <v>BẢNG TÍNH TOÁN, ĐO BÓC KHỐI LƯỢNG HOÀN THÀNH ĐƯA VÀO QUYẾT TOÁN</v>
          </cell>
        </row>
      </sheetData>
      <sheetData sheetId="10781">
        <row r="4">
          <cell r="A4" t="str">
            <v>BẢNG TÍNH TOÁN, ĐO BÓC KHỐI LƯỢNG HOÀN THÀNH ĐƯA VÀO QUYẾT TOÁN</v>
          </cell>
        </row>
      </sheetData>
      <sheetData sheetId="10782">
        <row r="4">
          <cell r="A4" t="str">
            <v>BẢNG TÍNH TOÁN, ĐO BÓC KHỐI LƯỢNG HOÀN THÀNH ĐƯA VÀO QUYẾT TOÁN</v>
          </cell>
        </row>
      </sheetData>
      <sheetData sheetId="10783">
        <row r="4">
          <cell r="A4" t="str">
            <v>BẢNG TÍNH TOÁN, ĐO BÓC KHỐI LƯỢNG HOÀN THÀNH ĐƯA VÀO QUYẾT TOÁN</v>
          </cell>
        </row>
      </sheetData>
      <sheetData sheetId="10784">
        <row r="4">
          <cell r="A4" t="str">
            <v>BẢNG TÍNH TOÁN, ĐO BÓC KHỐI LƯỢNG HOÀN THÀNH ĐƯA VÀO QUYẾT TOÁN</v>
          </cell>
        </row>
      </sheetData>
      <sheetData sheetId="10785">
        <row r="4">
          <cell r="A4" t="str">
            <v>BẢNG TÍNH TOÁN, ĐO BÓC KHỐI LƯỢNG HOÀN THÀNH ĐƯA VÀO QUYẾT TOÁN</v>
          </cell>
        </row>
      </sheetData>
      <sheetData sheetId="10786">
        <row r="4">
          <cell r="A4" t="str">
            <v>BẢNG TÍNH TOÁN, ĐO BÓC KHỐI LƯỢNG HOÀN THÀNH ĐƯA VÀO QUYẾT TOÁN</v>
          </cell>
        </row>
      </sheetData>
      <sheetData sheetId="10787">
        <row r="4">
          <cell r="A4" t="str">
            <v>BẢNG TÍNH TOÁN, ĐO BÓC KHỐI LƯỢNG HOÀN THÀNH ĐƯA VÀO QUYẾT TOÁN</v>
          </cell>
        </row>
      </sheetData>
      <sheetData sheetId="10788">
        <row r="4">
          <cell r="A4" t="str">
            <v>BẢNG TÍNH TOÁN, ĐO BÓC KHỐI LƯỢNG HOÀN THÀNH ĐƯA VÀO QUYẾT TOÁN</v>
          </cell>
        </row>
      </sheetData>
      <sheetData sheetId="10789">
        <row r="4">
          <cell r="A4" t="str">
            <v>BẢNG TÍNH TOÁN, ĐO BÓC KHỐI LƯỢNG HOÀN THÀNH ĐƯA VÀO QUYẾT TOÁN</v>
          </cell>
        </row>
      </sheetData>
      <sheetData sheetId="10790">
        <row r="4">
          <cell r="A4" t="str">
            <v>BẢNG TÍNH TOÁN, ĐO BÓC KHỐI LƯỢNG HOÀN THÀNH ĐƯA VÀO QUYẾT TOÁN</v>
          </cell>
        </row>
      </sheetData>
      <sheetData sheetId="10791">
        <row r="4">
          <cell r="A4" t="str">
            <v>BẢNG TÍNH TOÁN, ĐO BÓC KHỐI LƯỢNG HOÀN THÀNH ĐƯA VÀO QUYẾT TOÁN</v>
          </cell>
        </row>
      </sheetData>
      <sheetData sheetId="10792">
        <row r="4">
          <cell r="A4" t="str">
            <v>BẢNG TÍNH TOÁN, ĐO BÓC KHỐI LƯỢNG HOÀN THÀNH ĐƯA VÀO QUYẾT TOÁN</v>
          </cell>
        </row>
      </sheetData>
      <sheetData sheetId="10793">
        <row r="4">
          <cell r="A4" t="str">
            <v>BẢNG TÍNH TOÁN, ĐO BÓC KHỐI LƯỢNG HOÀN THÀNH ĐƯA VÀO QUYẾT TOÁN</v>
          </cell>
        </row>
      </sheetData>
      <sheetData sheetId="10794">
        <row r="4">
          <cell r="A4" t="str">
            <v>BẢNG TÍNH TOÁN, ĐO BÓC KHỐI LƯỢNG HOÀN THÀNH ĐƯA VÀO QUYẾT TOÁN</v>
          </cell>
        </row>
      </sheetData>
      <sheetData sheetId="10795">
        <row r="4">
          <cell r="A4" t="str">
            <v>BẢNG TÍNH TOÁN, ĐO BÓC KHỐI LƯỢNG HOÀN THÀNH ĐƯA VÀO QUYẾT TOÁN</v>
          </cell>
        </row>
      </sheetData>
      <sheetData sheetId="10796">
        <row r="4">
          <cell r="A4" t="str">
            <v>BẢNG TÍNH TOÁN, ĐO BÓC KHỐI LƯỢNG HOÀN THÀNH ĐƯA VÀO QUYẾT TOÁN</v>
          </cell>
        </row>
      </sheetData>
      <sheetData sheetId="10797">
        <row r="4">
          <cell r="A4" t="str">
            <v>BẢNG TÍNH TOÁN, ĐO BÓC KHỐI LƯỢNG HOÀN THÀNH ĐƯA VÀO QUYẾT TOÁN</v>
          </cell>
        </row>
      </sheetData>
      <sheetData sheetId="10798">
        <row r="4">
          <cell r="A4" t="str">
            <v>BẢNG TÍNH TOÁN, ĐO BÓC KHỐI LƯỢNG HOÀN THÀNH ĐƯA VÀO QUYẾT TOÁN</v>
          </cell>
        </row>
      </sheetData>
      <sheetData sheetId="10799">
        <row r="4">
          <cell r="A4" t="str">
            <v>BẢNG TÍNH TOÁN, ĐO BÓC KHỐI LƯỢNG HOÀN THÀNH ĐƯA VÀO QUYẾT TOÁN</v>
          </cell>
        </row>
      </sheetData>
      <sheetData sheetId="10800">
        <row r="4">
          <cell r="A4" t="str">
            <v>BẢNG TÍNH TOÁN, ĐO BÓC KHỐI LƯỢNG HOÀN THÀNH ĐƯA VÀO QUYẾT TOÁN</v>
          </cell>
        </row>
      </sheetData>
      <sheetData sheetId="10801">
        <row r="4">
          <cell r="A4" t="str">
            <v>BẢNG TÍNH TOÁN, ĐO BÓC KHỐI LƯỢNG HOÀN THÀNH ĐƯA VÀO QUYẾT TOÁN</v>
          </cell>
        </row>
      </sheetData>
      <sheetData sheetId="10802">
        <row r="4">
          <cell r="A4" t="str">
            <v>BẢNG TÍNH TOÁN, ĐO BÓC KHỐI LƯỢNG HOÀN THÀNH ĐƯA VÀO QUYẾT TOÁN</v>
          </cell>
        </row>
      </sheetData>
      <sheetData sheetId="10803">
        <row r="4">
          <cell r="A4" t="str">
            <v>BẢNG TÍNH TOÁN, ĐO BÓC KHỐI LƯỢNG HOÀN THÀNH ĐƯA VÀO QUYẾT TOÁN</v>
          </cell>
        </row>
      </sheetData>
      <sheetData sheetId="10804">
        <row r="4">
          <cell r="A4" t="str">
            <v>BẢNG TÍNH TOÁN, ĐO BÓC KHỐI LƯỢNG HOÀN THÀNH ĐƯA VÀO QUYẾT TOÁN</v>
          </cell>
        </row>
      </sheetData>
      <sheetData sheetId="10805">
        <row r="4">
          <cell r="A4" t="str">
            <v>BẢNG TÍNH TOÁN, ĐO BÓC KHỐI LƯỢNG HOÀN THÀNH ĐƯA VÀO QUYẾT TOÁN</v>
          </cell>
        </row>
      </sheetData>
      <sheetData sheetId="10806">
        <row r="4">
          <cell r="A4" t="str">
            <v>BẢNG TÍNH TOÁN, ĐO BÓC KHỐI LƯỢNG HOÀN THÀNH ĐƯA VÀO QUYẾT TOÁN</v>
          </cell>
        </row>
      </sheetData>
      <sheetData sheetId="10807">
        <row r="4">
          <cell r="A4" t="str">
            <v>BẢNG TÍNH TOÁN, ĐO BÓC KHỐI LƯỢNG HOÀN THÀNH ĐƯA VÀO QUYẾT TOÁN</v>
          </cell>
        </row>
      </sheetData>
      <sheetData sheetId="10808">
        <row r="4">
          <cell r="A4" t="str">
            <v>BẢNG TÍNH TOÁN, ĐO BÓC KHỐI LƯỢNG HOÀN THÀNH ĐƯA VÀO QUYẾT TOÁN</v>
          </cell>
        </row>
      </sheetData>
      <sheetData sheetId="10809">
        <row r="4">
          <cell r="A4" t="str">
            <v>BẢNG TÍNH TOÁN, ĐO BÓC KHỐI LƯỢNG HOÀN THÀNH ĐƯA VÀO QUYẾT TOÁN</v>
          </cell>
        </row>
      </sheetData>
      <sheetData sheetId="10810">
        <row r="4">
          <cell r="A4" t="str">
            <v>BẢNG TÍNH TOÁN, ĐO BÓC KHỐI LƯỢNG HOÀN THÀNH ĐƯA VÀO QUYẾT TOÁN</v>
          </cell>
        </row>
      </sheetData>
      <sheetData sheetId="10811">
        <row r="4">
          <cell r="A4" t="str">
            <v>BẢNG TÍNH TOÁN, ĐO BÓC KHỐI LƯỢNG HOÀN THÀNH ĐƯA VÀO QUYẾT TOÁN</v>
          </cell>
        </row>
      </sheetData>
      <sheetData sheetId="10812">
        <row r="4">
          <cell r="A4" t="str">
            <v>BẢNG TÍNH TOÁN, ĐO BÓC KHỐI LƯỢNG HOÀN THÀNH ĐƯA VÀO QUYẾT TOÁN</v>
          </cell>
        </row>
      </sheetData>
      <sheetData sheetId="10813">
        <row r="4">
          <cell r="A4" t="str">
            <v>BẢNG TÍNH TOÁN, ĐO BÓC KHỐI LƯỢNG HOÀN THÀNH ĐƯA VÀO QUYẾT TOÁN</v>
          </cell>
        </row>
      </sheetData>
      <sheetData sheetId="10814">
        <row r="4">
          <cell r="A4" t="str">
            <v>BẢNG TÍNH TOÁN, ĐO BÓC KHỐI LƯỢNG HOÀN THÀNH ĐƯA VÀO QUYẾT TOÁN</v>
          </cell>
        </row>
      </sheetData>
      <sheetData sheetId="10815">
        <row r="4">
          <cell r="A4" t="str">
            <v>BẢNG TÍNH TOÁN, ĐO BÓC KHỐI LƯỢNG HOÀN THÀNH ĐƯA VÀO QUYẾT TOÁN</v>
          </cell>
        </row>
      </sheetData>
      <sheetData sheetId="10816">
        <row r="4">
          <cell r="A4" t="str">
            <v>BẢNG TÍNH TOÁN, ĐO BÓC KHỐI LƯỢNG HOÀN THÀNH ĐƯA VÀO QUYẾT TOÁN</v>
          </cell>
        </row>
      </sheetData>
      <sheetData sheetId="10817">
        <row r="4">
          <cell r="A4" t="str">
            <v>BẢNG TÍNH TOÁN, ĐO BÓC KHỐI LƯỢNG HOÀN THÀNH ĐƯA VÀO QUYẾT TOÁN</v>
          </cell>
        </row>
      </sheetData>
      <sheetData sheetId="10818">
        <row r="4">
          <cell r="A4" t="str">
            <v>BẢNG TÍNH TOÁN, ĐO BÓC KHỐI LƯỢNG HOÀN THÀNH ĐƯA VÀO QUYẾT TOÁN</v>
          </cell>
        </row>
      </sheetData>
      <sheetData sheetId="10819">
        <row r="4">
          <cell r="A4" t="str">
            <v>BẢNG TÍNH TOÁN, ĐO BÓC KHỐI LƯỢNG HOÀN THÀNH ĐƯA VÀO QUYẾT TOÁN</v>
          </cell>
        </row>
      </sheetData>
      <sheetData sheetId="10820">
        <row r="4">
          <cell r="A4" t="str">
            <v>BẢNG TÍNH TOÁN, ĐO BÓC KHỐI LƯỢNG HOÀN THÀNH ĐƯA VÀO QUYẾT TOÁN</v>
          </cell>
        </row>
      </sheetData>
      <sheetData sheetId="10821">
        <row r="4">
          <cell r="A4" t="str">
            <v>BẢNG TÍNH TOÁN, ĐO BÓC KHỐI LƯỢNG HOÀN THÀNH ĐƯA VÀO QUYẾT TOÁN</v>
          </cell>
        </row>
      </sheetData>
      <sheetData sheetId="10822">
        <row r="4">
          <cell r="A4" t="str">
            <v>BẢNG TÍNH TOÁN, ĐO BÓC KHỐI LƯỢNG HOÀN THÀNH ĐƯA VÀO QUYẾT TOÁN</v>
          </cell>
        </row>
      </sheetData>
      <sheetData sheetId="10823">
        <row r="4">
          <cell r="A4" t="str">
            <v>BẢNG TÍNH TOÁN, ĐO BÓC KHỐI LƯỢNG HOÀN THÀNH ĐƯA VÀO QUYẾT TOÁN</v>
          </cell>
        </row>
      </sheetData>
      <sheetData sheetId="10824">
        <row r="4">
          <cell r="A4" t="str">
            <v>BẢNG TÍNH TOÁN, ĐO BÓC KHỐI LƯỢNG HOÀN THÀNH ĐƯA VÀO QUYẾT TOÁN</v>
          </cell>
        </row>
      </sheetData>
      <sheetData sheetId="10825">
        <row r="4">
          <cell r="A4" t="str">
            <v>BẢNG TÍNH TOÁN, ĐO BÓC KHỐI LƯỢNG HOÀN THÀNH ĐƯA VÀO QUYẾT TOÁN</v>
          </cell>
        </row>
      </sheetData>
      <sheetData sheetId="10826">
        <row r="4">
          <cell r="A4" t="str">
            <v>BẢNG TÍNH TOÁN, ĐO BÓC KHỐI LƯỢNG HOÀN THÀNH ĐƯA VÀO QUYẾT TOÁN</v>
          </cell>
        </row>
      </sheetData>
      <sheetData sheetId="10827">
        <row r="4">
          <cell r="A4" t="str">
            <v>BẢNG TÍNH TOÁN, ĐO BÓC KHỐI LƯỢNG HOÀN THÀNH ĐƯA VÀO QUYẾT TOÁN</v>
          </cell>
        </row>
      </sheetData>
      <sheetData sheetId="10828">
        <row r="4">
          <cell r="A4" t="str">
            <v>BẢNG TÍNH TOÁN, ĐO BÓC KHỐI LƯỢNG HOÀN THÀNH ĐƯA VÀO QUYẾT TOÁN</v>
          </cell>
        </row>
      </sheetData>
      <sheetData sheetId="10829">
        <row r="4">
          <cell r="A4" t="str">
            <v>BẢNG TÍNH TOÁN, ĐO BÓC KHỐI LƯỢNG HOÀN THÀNH ĐƯA VÀO QUYẾT TOÁN</v>
          </cell>
        </row>
      </sheetData>
      <sheetData sheetId="10830">
        <row r="4">
          <cell r="A4" t="str">
            <v>BẢNG TÍNH TOÁN, ĐO BÓC KHỐI LƯỢNG HOÀN THÀNH ĐƯA VÀO QUYẾT TOÁN</v>
          </cell>
        </row>
      </sheetData>
      <sheetData sheetId="10831">
        <row r="4">
          <cell r="A4" t="str">
            <v>BẢNG TÍNH TOÁN, ĐO BÓC KHỐI LƯỢNG HOÀN THÀNH ĐƯA VÀO QUYẾT TOÁN</v>
          </cell>
        </row>
      </sheetData>
      <sheetData sheetId="10832">
        <row r="4">
          <cell r="A4" t="str">
            <v>BẢNG TÍNH TOÁN, ĐO BÓC KHỐI LƯỢNG HOÀN THÀNH ĐƯA VÀO QUYẾT TOÁN</v>
          </cell>
        </row>
      </sheetData>
      <sheetData sheetId="10833">
        <row r="4">
          <cell r="A4" t="str">
            <v>BẢNG TÍNH TOÁN, ĐO BÓC KHỐI LƯỢNG HOÀN THÀNH ĐƯA VÀO QUYẾT TOÁN</v>
          </cell>
        </row>
      </sheetData>
      <sheetData sheetId="10834">
        <row r="4">
          <cell r="A4" t="str">
            <v>BẢNG TÍNH TOÁN, ĐO BÓC KHỐI LƯỢNG HOÀN THÀNH ĐƯA VÀO QUYẾT TOÁN</v>
          </cell>
        </row>
      </sheetData>
      <sheetData sheetId="10835">
        <row r="4">
          <cell r="A4" t="str">
            <v>BẢNG TÍNH TOÁN, ĐO BÓC KHỐI LƯỢNG HOÀN THÀNH ĐƯA VÀO QUYẾT TOÁN</v>
          </cell>
        </row>
      </sheetData>
      <sheetData sheetId="10836">
        <row r="4">
          <cell r="A4" t="str">
            <v>BẢNG TÍNH TOÁN, ĐO BÓC KHỐI LƯỢNG HOÀN THÀNH ĐƯA VÀO QUYẾT TOÁN</v>
          </cell>
        </row>
      </sheetData>
      <sheetData sheetId="10837">
        <row r="4">
          <cell r="A4" t="str">
            <v>BẢNG TÍNH TOÁN, ĐO BÓC KHỐI LƯỢNG HOÀN THÀNH ĐƯA VÀO QUYẾT TOÁN</v>
          </cell>
        </row>
      </sheetData>
      <sheetData sheetId="10838">
        <row r="4">
          <cell r="A4" t="str">
            <v>BẢNG TÍNH TOÁN, ĐO BÓC KHỐI LƯỢNG HOÀN THÀNH ĐƯA VÀO QUYẾT TOÁN</v>
          </cell>
        </row>
      </sheetData>
      <sheetData sheetId="10839">
        <row r="4">
          <cell r="A4" t="str">
            <v>BẢNG TÍNH TOÁN, ĐO BÓC KHỐI LƯỢNG HOÀN THÀNH ĐƯA VÀO QUYẾT TOÁN</v>
          </cell>
        </row>
      </sheetData>
      <sheetData sheetId="10840">
        <row r="4">
          <cell r="A4" t="str">
            <v>BẢNG TÍNH TOÁN, ĐO BÓC KHỐI LƯỢNG HOÀN THÀNH ĐƯA VÀO QUYẾT TOÁN</v>
          </cell>
        </row>
      </sheetData>
      <sheetData sheetId="10841">
        <row r="4">
          <cell r="A4" t="str">
            <v>BẢNG TÍNH TOÁN, ĐO BÓC KHỐI LƯỢNG HOÀN THÀNH ĐƯA VÀO QUYẾT TOÁN</v>
          </cell>
        </row>
      </sheetData>
      <sheetData sheetId="10842">
        <row r="4">
          <cell r="A4" t="str">
            <v>BẢNG TÍNH TOÁN, ĐO BÓC KHỐI LƯỢNG HOÀN THÀNH ĐƯA VÀO QUYẾT TOÁN</v>
          </cell>
        </row>
      </sheetData>
      <sheetData sheetId="10843">
        <row r="4">
          <cell r="A4" t="str">
            <v>BẢNG TÍNH TOÁN, ĐO BÓC KHỐI LƯỢNG HOÀN THÀNH ĐƯA VÀO QUYẾT TOÁN</v>
          </cell>
        </row>
      </sheetData>
      <sheetData sheetId="10844">
        <row r="4">
          <cell r="A4" t="str">
            <v>BẢNG TÍNH TOÁN, ĐO BÓC KHỐI LƯỢNG HOÀN THÀNH ĐƯA VÀO QUYẾT TOÁN</v>
          </cell>
        </row>
      </sheetData>
      <sheetData sheetId="10845">
        <row r="4">
          <cell r="A4" t="str">
            <v>BẢNG TÍNH TOÁN, ĐO BÓC KHỐI LƯỢNG HOÀN THÀNH ĐƯA VÀO QUYẾT TOÁN</v>
          </cell>
        </row>
      </sheetData>
      <sheetData sheetId="10846">
        <row r="4">
          <cell r="A4" t="str">
            <v>BẢNG TÍNH TOÁN, ĐO BÓC KHỐI LƯỢNG HOÀN THÀNH ĐƯA VÀO QUYẾT TOÁN</v>
          </cell>
        </row>
      </sheetData>
      <sheetData sheetId="10847">
        <row r="4">
          <cell r="A4" t="str">
            <v>BẢNG TÍNH TOÁN, ĐO BÓC KHỐI LƯỢNG HOÀN THÀNH ĐƯA VÀO QUYẾT TOÁN</v>
          </cell>
        </row>
      </sheetData>
      <sheetData sheetId="10848">
        <row r="4">
          <cell r="A4" t="str">
            <v>BẢNG TÍNH TOÁN, ĐO BÓC KHỐI LƯỢNG HOÀN THÀNH ĐƯA VÀO QUYẾT TOÁN</v>
          </cell>
        </row>
      </sheetData>
      <sheetData sheetId="10849">
        <row r="4">
          <cell r="A4" t="str">
            <v>BẢNG TÍNH TOÁN, ĐO BÓC KHỐI LƯỢNG HOÀN THÀNH ĐƯA VÀO QUYẾT TOÁN</v>
          </cell>
        </row>
      </sheetData>
      <sheetData sheetId="10850">
        <row r="4">
          <cell r="A4" t="str">
            <v>BẢNG TÍNH TOÁN, ĐO BÓC KHỐI LƯỢNG HOÀN THÀNH ĐƯA VÀO QUYẾT TOÁN</v>
          </cell>
        </row>
      </sheetData>
      <sheetData sheetId="10851">
        <row r="4">
          <cell r="A4" t="str">
            <v>BẢNG TÍNH TOÁN, ĐO BÓC KHỐI LƯỢNG HOÀN THÀNH ĐƯA VÀO QUYẾT TOÁN</v>
          </cell>
        </row>
      </sheetData>
      <sheetData sheetId="10852">
        <row r="4">
          <cell r="A4" t="str">
            <v>BẢNG TÍNH TOÁN, ĐO BÓC KHỐI LƯỢNG HOÀN THÀNH ĐƯA VÀO QUYẾT TOÁN</v>
          </cell>
        </row>
      </sheetData>
      <sheetData sheetId="10853">
        <row r="4">
          <cell r="A4" t="str">
            <v>BẢNG TÍNH TOÁN, ĐO BÓC KHỐI LƯỢNG HOÀN THÀNH ĐƯA VÀO QUYẾT TOÁN</v>
          </cell>
        </row>
      </sheetData>
      <sheetData sheetId="10854">
        <row r="4">
          <cell r="A4" t="str">
            <v>BẢNG TÍNH TOÁN, ĐO BÓC KHỐI LƯỢNG HOÀN THÀNH ĐƯA VÀO QUYẾT TOÁN</v>
          </cell>
        </row>
      </sheetData>
      <sheetData sheetId="10855">
        <row r="4">
          <cell r="A4" t="str">
            <v>BẢNG TÍNH TOÁN, ĐO BÓC KHỐI LƯỢNG HOÀN THÀNH ĐƯA VÀO QUYẾT TOÁN</v>
          </cell>
        </row>
      </sheetData>
      <sheetData sheetId="10856">
        <row r="4">
          <cell r="A4" t="str">
            <v>BẢNG TÍNH TOÁN, ĐO BÓC KHỐI LƯỢNG HOÀN THÀNH ĐƯA VÀO QUYẾT TOÁN</v>
          </cell>
        </row>
      </sheetData>
      <sheetData sheetId="10857">
        <row r="4">
          <cell r="A4" t="str">
            <v>BẢNG TÍNH TOÁN, ĐO BÓC KHỐI LƯỢNG HOÀN THÀNH ĐƯA VÀO QUYẾT TOÁN</v>
          </cell>
        </row>
      </sheetData>
      <sheetData sheetId="10858">
        <row r="4">
          <cell r="A4" t="str">
            <v>BẢNG TÍNH TOÁN, ĐO BÓC KHỐI LƯỢNG HOÀN THÀNH ĐƯA VÀO QUYẾT TOÁN</v>
          </cell>
        </row>
      </sheetData>
      <sheetData sheetId="10859">
        <row r="4">
          <cell r="A4" t="str">
            <v>BẢNG TÍNH TOÁN, ĐO BÓC KHỐI LƯỢNG HOÀN THÀNH ĐƯA VÀO QUYẾT TOÁN</v>
          </cell>
        </row>
      </sheetData>
      <sheetData sheetId="10860">
        <row r="4">
          <cell r="A4" t="str">
            <v>BẢNG TÍNH TOÁN, ĐO BÓC KHỐI LƯỢNG HOÀN THÀNH ĐƯA VÀO QUYẾT TOÁN</v>
          </cell>
        </row>
      </sheetData>
      <sheetData sheetId="10861">
        <row r="4">
          <cell r="A4" t="str">
            <v>BẢNG TÍNH TOÁN, ĐO BÓC KHỐI LƯỢNG HOÀN THÀNH ĐƯA VÀO QUYẾT TOÁN</v>
          </cell>
        </row>
      </sheetData>
      <sheetData sheetId="10862">
        <row r="4">
          <cell r="A4" t="str">
            <v>BẢNG TÍNH TOÁN, ĐO BÓC KHỐI LƯỢNG HOÀN THÀNH ĐƯA VÀO QUYẾT TOÁN</v>
          </cell>
        </row>
      </sheetData>
      <sheetData sheetId="10863">
        <row r="4">
          <cell r="A4" t="str">
            <v>BẢNG TÍNH TOÁN, ĐO BÓC KHỐI LƯỢNG HOÀN THÀNH ĐƯA VÀO QUYẾT TOÁN</v>
          </cell>
        </row>
      </sheetData>
      <sheetData sheetId="10864">
        <row r="4">
          <cell r="A4" t="str">
            <v>BẢNG TÍNH TOÁN, ĐO BÓC KHỐI LƯỢNG HOÀN THÀNH ĐƯA VÀO QUYẾT TOÁN</v>
          </cell>
        </row>
      </sheetData>
      <sheetData sheetId="10865">
        <row r="4">
          <cell r="A4" t="str">
            <v>BẢNG TÍNH TOÁN, ĐO BÓC KHỐI LƯỢNG HOÀN THÀNH ĐƯA VÀO QUYẾT TOÁN</v>
          </cell>
        </row>
      </sheetData>
      <sheetData sheetId="10866">
        <row r="4">
          <cell r="A4" t="str">
            <v>BẢNG TÍNH TOÁN, ĐO BÓC KHỐI LƯỢNG HOÀN THÀNH ĐƯA VÀO QUYẾT TOÁN</v>
          </cell>
        </row>
      </sheetData>
      <sheetData sheetId="10867">
        <row r="4">
          <cell r="A4" t="str">
            <v>BẢNG TÍNH TOÁN, ĐO BÓC KHỐI LƯỢNG HOÀN THÀNH ĐƯA VÀO QUYẾT TOÁN</v>
          </cell>
        </row>
      </sheetData>
      <sheetData sheetId="10868">
        <row r="4">
          <cell r="A4" t="str">
            <v>BẢNG TÍNH TOÁN, ĐO BÓC KHỐI LƯỢNG HOÀN THÀNH ĐƯA VÀO QUYẾT TOÁN</v>
          </cell>
        </row>
      </sheetData>
      <sheetData sheetId="10869">
        <row r="4">
          <cell r="A4" t="str">
            <v>BẢNG TÍNH TOÁN, ĐO BÓC KHỐI LƯỢNG HOÀN THÀNH ĐƯA VÀO QUYẾT TOÁN</v>
          </cell>
        </row>
      </sheetData>
      <sheetData sheetId="10870">
        <row r="4">
          <cell r="A4" t="str">
            <v>BẢNG TÍNH TOÁN, ĐO BÓC KHỐI LƯỢNG HOÀN THÀNH ĐƯA VÀO QUYẾT TOÁN</v>
          </cell>
        </row>
      </sheetData>
      <sheetData sheetId="10871">
        <row r="4">
          <cell r="A4" t="str">
            <v>BẢNG TÍNH TOÁN, ĐO BÓC KHỐI LƯỢNG HOÀN THÀNH ĐƯA VÀO QUYẾT TOÁN</v>
          </cell>
        </row>
      </sheetData>
      <sheetData sheetId="10872">
        <row r="4">
          <cell r="A4" t="str">
            <v>BẢNG TÍNH TOÁN, ĐO BÓC KHỐI LƯỢNG HOÀN THÀNH ĐƯA VÀO QUYẾT TOÁN</v>
          </cell>
        </row>
      </sheetData>
      <sheetData sheetId="10873">
        <row r="4">
          <cell r="A4" t="str">
            <v>BẢNG TÍNH TOÁN, ĐO BÓC KHỐI LƯỢNG HOÀN THÀNH ĐƯA VÀO QUYẾT TOÁN</v>
          </cell>
        </row>
      </sheetData>
      <sheetData sheetId="10874">
        <row r="4">
          <cell r="A4" t="str">
            <v>BẢNG TÍNH TOÁN, ĐO BÓC KHỐI LƯỢNG HOÀN THÀNH ĐƯA VÀO QUYẾT TOÁN</v>
          </cell>
        </row>
      </sheetData>
      <sheetData sheetId="10875">
        <row r="4">
          <cell r="A4" t="str">
            <v>BẢNG TÍNH TOÁN, ĐO BÓC KHỐI LƯỢNG HOÀN THÀNH ĐƯA VÀO QUYẾT TOÁN</v>
          </cell>
        </row>
      </sheetData>
      <sheetData sheetId="10876">
        <row r="4">
          <cell r="A4" t="str">
            <v>BẢNG TÍNH TOÁN, ĐO BÓC KHỐI LƯỢNG HOÀN THÀNH ĐƯA VÀO QUYẾT TOÁN</v>
          </cell>
        </row>
      </sheetData>
      <sheetData sheetId="10877">
        <row r="4">
          <cell r="A4" t="str">
            <v>BẢNG TÍNH TOÁN, ĐO BÓC KHỐI LƯỢNG HOÀN THÀNH ĐƯA VÀO QUYẾT TOÁN</v>
          </cell>
        </row>
      </sheetData>
      <sheetData sheetId="10878">
        <row r="4">
          <cell r="A4" t="str">
            <v>BẢNG TÍNH TOÁN, ĐO BÓC KHỐI LƯỢNG HOÀN THÀNH ĐƯA VÀO QUYẾT TOÁN</v>
          </cell>
        </row>
      </sheetData>
      <sheetData sheetId="10879">
        <row r="4">
          <cell r="A4" t="str">
            <v>BẢNG TÍNH TOÁN, ĐO BÓC KHỐI LƯỢNG HOÀN THÀNH ĐƯA VÀO QUYẾT TOÁN</v>
          </cell>
        </row>
      </sheetData>
      <sheetData sheetId="10880">
        <row r="4">
          <cell r="A4" t="str">
            <v>BẢNG TÍNH TOÁN, ĐO BÓC KHỐI LƯỢNG HOÀN THÀNH ĐƯA VÀO QUYẾT TOÁN</v>
          </cell>
        </row>
      </sheetData>
      <sheetData sheetId="10881">
        <row r="4">
          <cell r="A4" t="str">
            <v>BẢNG TÍNH TOÁN, ĐO BÓC KHỐI LƯỢNG HOÀN THÀNH ĐƯA VÀO QUYẾT TOÁN</v>
          </cell>
        </row>
      </sheetData>
      <sheetData sheetId="10882">
        <row r="4">
          <cell r="A4" t="str">
            <v>BẢNG TÍNH TOÁN, ĐO BÓC KHỐI LƯỢNG HOÀN THÀNH ĐƯA VÀO QUYẾT TOÁN</v>
          </cell>
        </row>
      </sheetData>
      <sheetData sheetId="10883">
        <row r="4">
          <cell r="A4" t="str">
            <v>BẢNG TÍNH TOÁN, ĐO BÓC KHỐI LƯỢNG HOÀN THÀNH ĐƯA VÀO QUYẾT TOÁN</v>
          </cell>
        </row>
      </sheetData>
      <sheetData sheetId="10884">
        <row r="4">
          <cell r="A4" t="str">
            <v>BẢNG TÍNH TOÁN, ĐO BÓC KHỐI LƯỢNG HOÀN THÀNH ĐƯA VÀO QUYẾT TOÁN</v>
          </cell>
        </row>
      </sheetData>
      <sheetData sheetId="10885">
        <row r="4">
          <cell r="A4" t="str">
            <v>BẢNG TÍNH TOÁN, ĐO BÓC KHỐI LƯỢNG HOÀN THÀNH ĐƯA VÀO QUYẾT TOÁN</v>
          </cell>
        </row>
      </sheetData>
      <sheetData sheetId="10886">
        <row r="4">
          <cell r="A4" t="str">
            <v>BẢNG TÍNH TOÁN, ĐO BÓC KHỐI LƯỢNG HOÀN THÀNH ĐƯA VÀO QUYẾT TOÁN</v>
          </cell>
        </row>
      </sheetData>
      <sheetData sheetId="10887">
        <row r="4">
          <cell r="A4" t="str">
            <v>BẢNG TÍNH TOÁN, ĐO BÓC KHỐI LƯỢNG HOÀN THÀNH ĐƯA VÀO QUYẾT TOÁN</v>
          </cell>
        </row>
      </sheetData>
      <sheetData sheetId="10888">
        <row r="4">
          <cell r="A4" t="str">
            <v>BẢNG TÍNH TOÁN, ĐO BÓC KHỐI LƯỢNG HOÀN THÀNH ĐƯA VÀO QUYẾT TOÁN</v>
          </cell>
        </row>
      </sheetData>
      <sheetData sheetId="10889">
        <row r="4">
          <cell r="A4" t="str">
            <v>BẢNG TÍNH TOÁN, ĐO BÓC KHỐI LƯỢNG HOÀN THÀNH ĐƯA VÀO QUYẾT TOÁN</v>
          </cell>
        </row>
      </sheetData>
      <sheetData sheetId="10890">
        <row r="4">
          <cell r="A4" t="str">
            <v>BẢNG TÍNH TOÁN, ĐO BÓC KHỐI LƯỢNG HOÀN THÀNH ĐƯA VÀO QUYẾT TOÁN</v>
          </cell>
        </row>
      </sheetData>
      <sheetData sheetId="10891">
        <row r="9">
          <cell r="A9" t="str">
            <v>A</v>
          </cell>
        </row>
      </sheetData>
      <sheetData sheetId="10892">
        <row r="4">
          <cell r="A4" t="str">
            <v>BẢNG TÍNH TOÁN, ĐO BÓC KHỐI LƯỢNG HOÀN THÀNH ĐƯA VÀO QUYẾT TOÁN</v>
          </cell>
        </row>
      </sheetData>
      <sheetData sheetId="10893">
        <row r="4">
          <cell r="A4" t="str">
            <v>BẢNG TÍNH TOÁN, ĐO BÓC KHỐI LƯỢNG HOÀN THÀNH ĐƯA VÀO QUYẾT TOÁN</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ow r="9">
          <cell r="A9" t="str">
            <v>A</v>
          </cell>
        </row>
      </sheetData>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sheetData sheetId="10993"/>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ow r="9">
          <cell r="A9" t="str">
            <v>A</v>
          </cell>
        </row>
      </sheetData>
      <sheetData sheetId="11031">
        <row r="9">
          <cell r="A9" t="str">
            <v>A</v>
          </cell>
        </row>
      </sheetData>
      <sheetData sheetId="11032">
        <row r="9">
          <cell r="A9" t="str">
            <v>A</v>
          </cell>
        </row>
      </sheetData>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efreshError="1"/>
      <sheetData sheetId="11231" refreshError="1"/>
      <sheetData sheetId="11232">
        <row r="9">
          <cell r="A9" t="str">
            <v>A</v>
          </cell>
        </row>
      </sheetData>
      <sheetData sheetId="11233" refreshError="1"/>
      <sheetData sheetId="11234" refreshError="1"/>
      <sheetData sheetId="11235" refreshError="1"/>
      <sheetData sheetId="11236" refreshError="1"/>
      <sheetData sheetId="11237" refreshError="1"/>
      <sheetData sheetId="11238" refreshError="1"/>
      <sheetData sheetId="11239">
        <row r="4">
          <cell r="A4" t="str">
            <v>BẢNG TÍNH TOÁN, ĐO BÓC KHỐI LƯỢNG HOÀN THÀNH ĐƯA VÀO QUYẾT TOÁN</v>
          </cell>
        </row>
      </sheetData>
      <sheetData sheetId="11240">
        <row r="4">
          <cell r="A4" t="str">
            <v>BẢNG TÍNH TOÁN, ĐO BÓC KHỐI LƯỢNG HOÀN THÀNH ĐƯA VÀO QUYẾT TOÁN</v>
          </cell>
        </row>
      </sheetData>
      <sheetData sheetId="11241">
        <row r="4">
          <cell r="A4" t="str">
            <v>BẢNG TÍNH TOÁN, ĐO BÓC KHỐI LƯỢNG HOÀN THÀNH ĐƯA VÀO QUYẾT TOÁN</v>
          </cell>
        </row>
      </sheetData>
      <sheetData sheetId="11242">
        <row r="4">
          <cell r="A4" t="str">
            <v>BẢNG TÍNH TOÁN, ĐO BÓC KHỐI LƯỢNG HOÀN THÀNH ĐƯA VÀO QUYẾT TOÁN</v>
          </cell>
        </row>
      </sheetData>
      <sheetData sheetId="11243">
        <row r="4">
          <cell r="A4" t="str">
            <v>BẢNG TÍNH TOÁN, ĐO BÓC KHỐI LƯỢNG HOÀN THÀNH ĐƯA VÀO QUYẾT TOÁN</v>
          </cell>
        </row>
      </sheetData>
      <sheetData sheetId="11244">
        <row r="4">
          <cell r="A4" t="str">
            <v>BẢNG TÍNH TOÁN, ĐO BÓC KHỐI LƯỢNG HOÀN THÀNH ĐƯA VÀO QUYẾT TOÁN</v>
          </cell>
        </row>
      </sheetData>
      <sheetData sheetId="11245">
        <row r="4">
          <cell r="A4" t="str">
            <v>BẢNG TÍNH TOÁN, ĐO BÓC KHỐI LƯỢNG HOÀN THÀNH ĐƯA VÀO QUYẾT TOÁN</v>
          </cell>
        </row>
      </sheetData>
      <sheetData sheetId="11246">
        <row r="9">
          <cell r="A9" t="str">
            <v>A</v>
          </cell>
        </row>
      </sheetData>
      <sheetData sheetId="11247">
        <row r="4">
          <cell r="A4" t="str">
            <v>BẢNG TÍNH TOÁN, ĐO BÓC KHỐI LƯỢNG HOÀN THÀNH ĐƯA VÀO QUYẾT TOÁN</v>
          </cell>
        </row>
      </sheetData>
      <sheetData sheetId="11248">
        <row r="4">
          <cell r="A4" t="str">
            <v>BẢNG TÍNH TOÁN, ĐO BÓC KHỐI LƯỢNG HOÀN THÀNH ĐƯA VÀO QUYẾT TOÁN</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efreshError="1"/>
      <sheetData sheetId="11254">
        <row r="9">
          <cell r="A9" t="str">
            <v>A</v>
          </cell>
        </row>
      </sheetData>
      <sheetData sheetId="11255">
        <row r="9">
          <cell r="A9" t="str">
            <v>A</v>
          </cell>
        </row>
      </sheetData>
      <sheetData sheetId="11256">
        <row r="9">
          <cell r="A9" t="str">
            <v>A</v>
          </cell>
        </row>
      </sheetData>
      <sheetData sheetId="11257">
        <row r="4">
          <cell r="A4" t="str">
            <v>BẢNG TÍNH TOÁN, ĐO BÓC KHỐI LƯỢNG HOÀN THÀNH ĐƯA VÀO QUYẾT TOÁN</v>
          </cell>
        </row>
      </sheetData>
      <sheetData sheetId="11258">
        <row r="4">
          <cell r="A4" t="str">
            <v>BẢNG TÍNH TOÁN, ĐO BÓC KHỐI LƯỢNG HOÀN THÀNH ĐƯA VÀO QUYẾT TOÁN</v>
          </cell>
        </row>
      </sheetData>
      <sheetData sheetId="11259">
        <row r="9">
          <cell r="A9" t="str">
            <v>A</v>
          </cell>
        </row>
      </sheetData>
      <sheetData sheetId="11260">
        <row r="9">
          <cell r="A9" t="str">
            <v>A</v>
          </cell>
        </row>
      </sheetData>
      <sheetData sheetId="11261">
        <row r="9">
          <cell r="A9" t="str">
            <v>A</v>
          </cell>
        </row>
      </sheetData>
      <sheetData sheetId="11262">
        <row r="4">
          <cell r="A4" t="str">
            <v>BẢNG TÍNH TOÁN, ĐO BÓC KHỐI LƯỢNG HOÀN THÀNH ĐƯA VÀO QUYẾT TOÁN</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4">
          <cell r="A4" t="str">
            <v>BẢNG TÍNH TOÁN, ĐO BÓC KHỐI LƯỢNG HOÀN THÀNH ĐƯA VÀO QUYẾT TOÁN</v>
          </cell>
        </row>
      </sheetData>
      <sheetData sheetId="11277">
        <row r="9">
          <cell r="A9" t="str">
            <v>A</v>
          </cell>
        </row>
      </sheetData>
      <sheetData sheetId="11278">
        <row r="4">
          <cell r="A4" t="str">
            <v>BẢNG TÍNH TOÁN, ĐO BÓC KHỐI LƯỢNG HOÀN THÀNH ĐƯA VÀO QUYẾT TOÁN</v>
          </cell>
        </row>
      </sheetData>
      <sheetData sheetId="11279">
        <row r="4">
          <cell r="A4" t="str">
            <v>BẢNG TÍNH TOÁN, ĐO BÓC KHỐI LƯỢNG HOÀN THÀNH ĐƯA VÀO QUYẾT TOÁN</v>
          </cell>
        </row>
      </sheetData>
      <sheetData sheetId="11280">
        <row r="4">
          <cell r="A4" t="str">
            <v>BẢNG TÍNH TOÁN, ĐO BÓC KHỐI LƯỢNG HOÀN THÀNH ĐƯA VÀO QUYẾT TOÁN</v>
          </cell>
        </row>
      </sheetData>
      <sheetData sheetId="11281">
        <row r="4">
          <cell r="A4" t="str">
            <v>BẢNG TÍNH TOÁN, ĐO BÓC KHỐI LƯỢNG HOÀN THÀNH ĐƯA VÀO QUYẾT TOÁN</v>
          </cell>
        </row>
      </sheetData>
      <sheetData sheetId="11282">
        <row r="4">
          <cell r="A4" t="str">
            <v>BẢNG TÍNH TOÁN, ĐO BÓC KHỐI LƯỢNG HOÀN THÀNH ĐƯA VÀO QUYẾT TOÁN</v>
          </cell>
        </row>
      </sheetData>
      <sheetData sheetId="11283">
        <row r="4">
          <cell r="A4" t="str">
            <v>BẢNG TÍNH TOÁN, ĐO BÓC KHỐI LƯỢNG HOÀN THÀNH ĐƯA VÀO QUYẾT TOÁN</v>
          </cell>
        </row>
      </sheetData>
      <sheetData sheetId="11284">
        <row r="4">
          <cell r="A4" t="str">
            <v>BẢNG TÍNH TOÁN, ĐO BÓC KHỐI LƯỢNG HOÀN THÀNH ĐƯA VÀO QUYẾT TOÁN</v>
          </cell>
        </row>
      </sheetData>
      <sheetData sheetId="11285">
        <row r="4">
          <cell r="A4" t="str">
            <v>BẢNG TÍNH TOÁN, ĐO BÓC KHỐI LƯỢNG HOÀN THÀNH ĐƯA VÀO QUYẾT TOÁN</v>
          </cell>
        </row>
      </sheetData>
      <sheetData sheetId="11286">
        <row r="4">
          <cell r="A4" t="str">
            <v>BẢNG TÍNH TOÁN, ĐO BÓC KHỐI LƯỢNG HOÀN THÀNH ĐƯA VÀO QUYẾT TOÁN</v>
          </cell>
        </row>
      </sheetData>
      <sheetData sheetId="11287">
        <row r="4">
          <cell r="A4" t="str">
            <v>BẢNG TÍNH TOÁN, ĐO BÓC KHỐI LƯỢNG HOÀN THÀNH ĐƯA VÀO QUYẾT TOÁN</v>
          </cell>
        </row>
      </sheetData>
      <sheetData sheetId="11288">
        <row r="4">
          <cell r="A4" t="str">
            <v>BẢNG TÍNH TOÁN, ĐO BÓC KHỐI LƯỢNG HOÀN THÀNH ĐƯA VÀO QUYẾT TOÁN</v>
          </cell>
        </row>
      </sheetData>
      <sheetData sheetId="11289">
        <row r="4">
          <cell r="A4" t="str">
            <v>BẢNG TÍNH TOÁN, ĐO BÓC KHỐI LƯỢNG HOÀN THÀNH ĐƯA VÀO QUYẾT TOÁN</v>
          </cell>
        </row>
      </sheetData>
      <sheetData sheetId="11290">
        <row r="4">
          <cell r="A4" t="str">
            <v>BẢNG TÍNH TOÁN, ĐO BÓC KHỐI LƯỢNG HOÀN THÀNH ĐƯA VÀO QUYẾT TOÁN</v>
          </cell>
        </row>
      </sheetData>
      <sheetData sheetId="11291">
        <row r="4">
          <cell r="A4" t="str">
            <v>BẢNG TÍNH TOÁN, ĐO BÓC KHỐI LƯỢNG HOÀN THÀNH ĐƯA VÀO QUYẾT TOÁN</v>
          </cell>
        </row>
      </sheetData>
      <sheetData sheetId="11292">
        <row r="4">
          <cell r="A4" t="str">
            <v>BẢNG TÍNH TOÁN, ĐO BÓC KHỐI LƯỢNG HOÀN THÀNH ĐƯA VÀO QUYẾT TOÁN</v>
          </cell>
        </row>
      </sheetData>
      <sheetData sheetId="11293">
        <row r="4">
          <cell r="A4" t="str">
            <v>BẢNG TÍNH TOÁN, ĐO BÓC KHỐI LƯỢNG HOÀN THÀNH ĐƯA VÀO QUYẾT TOÁN</v>
          </cell>
        </row>
      </sheetData>
      <sheetData sheetId="11294">
        <row r="4">
          <cell r="A4" t="str">
            <v>BẢNG TÍNH TOÁN, ĐO BÓC KHỐI LƯỢNG HOÀN THÀNH ĐƯA VÀO QUYẾT TOÁN</v>
          </cell>
        </row>
      </sheetData>
      <sheetData sheetId="11295">
        <row r="4">
          <cell r="A4" t="str">
            <v>BẢNG TÍNH TOÁN, ĐO BÓC KHỐI LƯỢNG HOÀN THÀNH ĐƯA VÀO QUYẾT TOÁN</v>
          </cell>
        </row>
      </sheetData>
      <sheetData sheetId="11296">
        <row r="4">
          <cell r="A4" t="str">
            <v>BẢNG TÍNH TOÁN, ĐO BÓC KHỐI LƯỢNG HOÀN THÀNH ĐƯA VÀO QUYẾT TOÁN</v>
          </cell>
        </row>
      </sheetData>
      <sheetData sheetId="11297">
        <row r="4">
          <cell r="A4" t="str">
            <v>BẢNG TÍNH TOÁN, ĐO BÓC KHỐI LƯỢNG HOÀN THÀNH ĐƯA VÀO QUYẾT TOÁN</v>
          </cell>
        </row>
      </sheetData>
      <sheetData sheetId="11298">
        <row r="4">
          <cell r="A4" t="str">
            <v>BẢNG TÍNH TOÁN, ĐO BÓC KHỐI LƯỢNG HOÀN THÀNH ĐƯA VÀO QUYẾT TOÁN</v>
          </cell>
        </row>
      </sheetData>
      <sheetData sheetId="11299">
        <row r="4">
          <cell r="A4" t="str">
            <v>BẢNG TÍNH TOÁN, ĐO BÓC KHỐI LƯỢNG HOÀN THÀNH ĐƯA VÀO QUYẾT TOÁN</v>
          </cell>
        </row>
      </sheetData>
      <sheetData sheetId="11300">
        <row r="4">
          <cell r="A4" t="str">
            <v>BẢNG TÍNH TOÁN, ĐO BÓC KHỐI LƯỢNG HOÀN THÀNH ĐƯA VÀO QUYẾT TOÁN</v>
          </cell>
        </row>
      </sheetData>
      <sheetData sheetId="11301">
        <row r="4">
          <cell r="A4" t="str">
            <v>BẢNG TÍNH TOÁN, ĐO BÓC KHỐI LƯỢNG HOÀN THÀNH ĐƯA VÀO QUYẾT TOÁN</v>
          </cell>
        </row>
      </sheetData>
      <sheetData sheetId="11302">
        <row r="4">
          <cell r="A4" t="str">
            <v>BẢNG TÍNH TOÁN, ĐO BÓC KHỐI LƯỢNG HOÀN THÀNH ĐƯA VÀO QUYẾT TOÁN</v>
          </cell>
        </row>
      </sheetData>
      <sheetData sheetId="11303">
        <row r="4">
          <cell r="A4" t="str">
            <v>BẢNG TÍNH TOÁN, ĐO BÓC KHỐI LƯỢNG HOÀN THÀNH ĐƯA VÀO QUYẾT TOÁN</v>
          </cell>
        </row>
      </sheetData>
      <sheetData sheetId="11304">
        <row r="4">
          <cell r="A4" t="str">
            <v>BẢNG TÍNH TOÁN, ĐO BÓC KHỐI LƯỢNG HOÀN THÀNH ĐƯA VÀO QUYẾT TOÁN</v>
          </cell>
        </row>
      </sheetData>
      <sheetData sheetId="11305">
        <row r="4">
          <cell r="A4" t="str">
            <v>BẢNG TÍNH TOÁN, ĐO BÓC KHỐI LƯỢNG HOÀN THÀNH ĐƯA VÀO QUYẾT TOÁN</v>
          </cell>
        </row>
      </sheetData>
      <sheetData sheetId="11306">
        <row r="4">
          <cell r="A4" t="str">
            <v>BẢNG TÍNH TOÁN, ĐO BÓC KHỐI LƯỢNG HOÀN THÀNH ĐƯA VÀO QUYẾT TOÁN</v>
          </cell>
        </row>
      </sheetData>
      <sheetData sheetId="11307">
        <row r="4">
          <cell r="A4" t="str">
            <v>BẢNG TÍNH TOÁN, ĐO BÓC KHỐI LƯỢNG HOÀN THÀNH ĐƯA VÀO QUYẾT TOÁN</v>
          </cell>
        </row>
      </sheetData>
      <sheetData sheetId="11308">
        <row r="4">
          <cell r="A4" t="str">
            <v>BẢNG TÍNH TOÁN, ĐO BÓC KHỐI LƯỢNG HOÀN THÀNH ĐƯA VÀO QUYẾT TOÁN</v>
          </cell>
        </row>
      </sheetData>
      <sheetData sheetId="11309">
        <row r="4">
          <cell r="A4" t="str">
            <v>BẢNG TÍNH TOÁN, ĐO BÓC KHỐI LƯỢNG HOÀN THÀNH ĐƯA VÀO QUYẾT TOÁN</v>
          </cell>
        </row>
      </sheetData>
      <sheetData sheetId="11310">
        <row r="4">
          <cell r="A4" t="str">
            <v>BẢNG TÍNH TOÁN, ĐO BÓC KHỐI LƯỢNG HOÀN THÀNH ĐƯA VÀO QUYẾT TOÁN</v>
          </cell>
        </row>
      </sheetData>
      <sheetData sheetId="11311">
        <row r="4">
          <cell r="A4" t="str">
            <v>BẢNG TÍNH TOÁN, ĐO BÓC KHỐI LƯỢNG HOÀN THÀNH ĐƯA VÀO QUYẾT TOÁN</v>
          </cell>
        </row>
      </sheetData>
      <sheetData sheetId="11312" refreshError="1"/>
      <sheetData sheetId="11313">
        <row r="4">
          <cell r="A4" t="str">
            <v>BẢNG TÍNH TOÁN, ĐO BÓC KHỐI LƯỢNG HOÀN THÀNH ĐƯA VÀO QUYẾT TOÁN</v>
          </cell>
        </row>
      </sheetData>
      <sheetData sheetId="11314">
        <row r="4">
          <cell r="A4" t="str">
            <v>BẢNG TÍNH TOÁN, ĐO BÓC KHỐI LƯỢNG HOÀN THÀNH ĐƯA VÀO QUYẾT TOÁN</v>
          </cell>
        </row>
      </sheetData>
      <sheetData sheetId="11315">
        <row r="4">
          <cell r="A4" t="str">
            <v>BẢNG TÍNH TOÁN, ĐO BÓC KHỐI LƯỢNG HOÀN THÀNH ĐƯA VÀO QUYẾT TOÁN</v>
          </cell>
        </row>
      </sheetData>
      <sheetData sheetId="11316">
        <row r="4">
          <cell r="A4" t="str">
            <v>BẢNG TÍNH TOÁN, ĐO BÓC KHỐI LƯỢNG HOÀN THÀNH ĐƯA VÀO QUYẾT TOÁN</v>
          </cell>
        </row>
      </sheetData>
      <sheetData sheetId="11317">
        <row r="4">
          <cell r="A4" t="str">
            <v>BẢNG TÍNH TOÁN, ĐO BÓC KHỐI LƯỢNG HOÀN THÀNH ĐƯA VÀO QUYẾT TOÁN</v>
          </cell>
        </row>
      </sheetData>
      <sheetData sheetId="11318">
        <row r="4">
          <cell r="A4" t="str">
            <v>BẢNG TÍNH TOÁN, ĐO BÓC KHỐI LƯỢNG HOÀN THÀNH ĐƯA VÀO QUYẾT TOÁN</v>
          </cell>
        </row>
      </sheetData>
      <sheetData sheetId="11319">
        <row r="9">
          <cell r="A9" t="str">
            <v>A</v>
          </cell>
        </row>
      </sheetData>
      <sheetData sheetId="11320">
        <row r="4">
          <cell r="A4" t="str">
            <v>BẢNG TÍNH TOÁN, ĐO BÓC KHỐI LƯỢNG HOÀN THÀNH ĐƯA VÀO QUYẾT TOÁN</v>
          </cell>
        </row>
      </sheetData>
      <sheetData sheetId="11321">
        <row r="4">
          <cell r="A4" t="str">
            <v>BẢNG TÍNH TOÁN, ĐO BÓC KHỐI LƯỢNG HOÀN THÀNH ĐƯA VÀO QUYẾT TOÁN</v>
          </cell>
        </row>
      </sheetData>
      <sheetData sheetId="11322">
        <row r="9">
          <cell r="A9" t="str">
            <v>A</v>
          </cell>
        </row>
      </sheetData>
      <sheetData sheetId="11323">
        <row r="4">
          <cell r="A4" t="str">
            <v>BẢNG TÍNH TOÁN, ĐO BÓC KHỐI LƯỢNG HOÀN THÀNH ĐƯA VÀO QUYẾT TOÁN</v>
          </cell>
        </row>
      </sheetData>
      <sheetData sheetId="11324">
        <row r="9">
          <cell r="A9" t="str">
            <v>A</v>
          </cell>
        </row>
      </sheetData>
      <sheetData sheetId="11325">
        <row r="4">
          <cell r="A4" t="str">
            <v>BẢNG TÍNH TOÁN, ĐO BÓC KHỐI LƯỢNG HOÀN THÀNH ĐƯA VÀO QUYẾT TOÁN</v>
          </cell>
        </row>
      </sheetData>
      <sheetData sheetId="11326">
        <row r="4">
          <cell r="A4" t="str">
            <v>BẢNG TÍNH TOÁN, ĐO BÓC KHỐI LƯỢNG HOÀN THÀNH ĐƯA VÀO QUYẾT TOÁN</v>
          </cell>
        </row>
      </sheetData>
      <sheetData sheetId="11327">
        <row r="4">
          <cell r="A4" t="str">
            <v>BẢNG TÍNH TOÁN, ĐO BÓC KHỐI LƯỢNG HOÀN THÀNH ĐƯA VÀO QUYẾT TOÁN</v>
          </cell>
        </row>
      </sheetData>
      <sheetData sheetId="11328">
        <row r="4">
          <cell r="A4" t="str">
            <v>BẢNG TÍNH TOÁN, ĐO BÓC KHỐI LƯỢNG HOÀN THÀNH ĐƯA VÀO QUYẾT TOÁN</v>
          </cell>
        </row>
      </sheetData>
      <sheetData sheetId="11329">
        <row r="4">
          <cell r="A4" t="str">
            <v>BẢNG TÍNH TOÁN, ĐO BÓC KHỐI LƯỢNG HOÀN THÀNH ĐƯA VÀO QUYẾT TOÁN</v>
          </cell>
        </row>
      </sheetData>
      <sheetData sheetId="11330">
        <row r="4">
          <cell r="A4" t="str">
            <v>BẢNG TÍNH TOÁN, ĐO BÓC KHỐI LƯỢNG HOÀN THÀNH ĐƯA VÀO QUYẾT TOÁN</v>
          </cell>
        </row>
      </sheetData>
      <sheetData sheetId="11331">
        <row r="4">
          <cell r="A4" t="str">
            <v>BẢNG TÍNH TOÁN, ĐO BÓC KHỐI LƯỢNG HOÀN THÀNH ĐƯA VÀO QUYẾT TOÁN</v>
          </cell>
        </row>
      </sheetData>
      <sheetData sheetId="11332">
        <row r="4">
          <cell r="A4" t="str">
            <v>BẢNG TÍNH TOÁN, ĐO BÓC KHỐI LƯỢNG HOÀN THÀNH ĐƯA VÀO QUYẾT TOÁN</v>
          </cell>
        </row>
      </sheetData>
      <sheetData sheetId="11333">
        <row r="4">
          <cell r="A4" t="str">
            <v>BẢNG TÍNH TOÁN, ĐO BÓC KHỐI LƯỢNG HOÀN THÀNH ĐƯA VÀO QUYẾT TOÁN</v>
          </cell>
        </row>
      </sheetData>
      <sheetData sheetId="11334">
        <row r="4">
          <cell r="A4" t="str">
            <v>BẢNG TÍNH TOÁN, ĐO BÓC KHỐI LƯỢNG HOÀN THÀNH ĐƯA VÀO QUYẾT TOÁN</v>
          </cell>
        </row>
      </sheetData>
      <sheetData sheetId="11335">
        <row r="4">
          <cell r="A4" t="str">
            <v>BẢNG TÍNH TOÁN, ĐO BÓC KHỐI LƯỢNG HOÀN THÀNH ĐƯA VÀO QUYẾT TOÁN</v>
          </cell>
        </row>
      </sheetData>
      <sheetData sheetId="11336">
        <row r="4">
          <cell r="A4" t="str">
            <v>BẢNG TÍNH TOÁN, ĐO BÓC KHỐI LƯỢNG HOÀN THÀNH ĐƯA VÀO QUYẾT TOÁN</v>
          </cell>
        </row>
      </sheetData>
      <sheetData sheetId="11337">
        <row r="4">
          <cell r="A4" t="str">
            <v>BẢNG TÍNH TOÁN, ĐO BÓC KHỐI LƯỢNG HOÀN THÀNH ĐƯA VÀO QUYẾT TOÁN</v>
          </cell>
        </row>
      </sheetData>
      <sheetData sheetId="11338">
        <row r="4">
          <cell r="A4" t="str">
            <v>BẢNG TÍNH TOÁN, ĐO BÓC KHỐI LƯỢNG HOÀN THÀNH ĐƯA VÀO QUYẾT TOÁN</v>
          </cell>
        </row>
      </sheetData>
      <sheetData sheetId="11339">
        <row r="4">
          <cell r="A4" t="str">
            <v>BẢNG TÍNH TOÁN, ĐO BÓC KHỐI LƯỢNG HOÀN THÀNH ĐƯA VÀO QUYẾT TOÁN</v>
          </cell>
        </row>
      </sheetData>
      <sheetData sheetId="11340">
        <row r="4">
          <cell r="A4" t="str">
            <v>BẢNG TÍNH TOÁN, ĐO BÓC KHỐI LƯỢNG HOÀN THÀNH ĐƯA VÀO QUYẾT TOÁN</v>
          </cell>
        </row>
      </sheetData>
      <sheetData sheetId="11341">
        <row r="4">
          <cell r="A4" t="str">
            <v>BẢNG TÍNH TOÁN, ĐO BÓC KHỐI LƯỢNG HOÀN THÀNH ĐƯA VÀO QUYẾT TOÁN</v>
          </cell>
        </row>
      </sheetData>
      <sheetData sheetId="11342">
        <row r="4">
          <cell r="A4" t="str">
            <v>BẢNG TÍNH TOÁN, ĐO BÓC KHỐI LƯỢNG HOÀN THÀNH ĐƯA VÀO QUYẾT TOÁN</v>
          </cell>
        </row>
      </sheetData>
      <sheetData sheetId="11343">
        <row r="4">
          <cell r="A4" t="str">
            <v>BẢNG TÍNH TOÁN, ĐO BÓC KHỐI LƯỢNG HOÀN THÀNH ĐƯA VÀO QUYẾT TOÁN</v>
          </cell>
        </row>
      </sheetData>
      <sheetData sheetId="11344">
        <row r="4">
          <cell r="A4" t="str">
            <v>BẢNG TÍNH TOÁN, ĐO BÓC KHỐI LƯỢNG HOÀN THÀNH ĐƯA VÀO QUYẾT TOÁN</v>
          </cell>
        </row>
      </sheetData>
      <sheetData sheetId="11345">
        <row r="4">
          <cell r="A4" t="str">
            <v>BẢNG TÍNH TOÁN, ĐO BÓC KHỐI LƯỢNG HOÀN THÀNH ĐƯA VÀO QUYẾT TOÁN</v>
          </cell>
        </row>
      </sheetData>
      <sheetData sheetId="11346">
        <row r="4">
          <cell r="A4" t="str">
            <v>BẢNG TÍNH TOÁN, ĐO BÓC KHỐI LƯỢNG HOÀN THÀNH ĐƯA VÀO QUYẾT TOÁN</v>
          </cell>
        </row>
      </sheetData>
      <sheetData sheetId="11347">
        <row r="4">
          <cell r="A4" t="str">
            <v>BẢNG TÍNH TOÁN, ĐO BÓC KHỐI LƯỢNG HOÀN THÀNH ĐƯA VÀO QUYẾT TOÁN</v>
          </cell>
        </row>
      </sheetData>
      <sheetData sheetId="11348">
        <row r="4">
          <cell r="A4" t="str">
            <v>BẢNG TÍNH TOÁN, ĐO BÓC KHỐI LƯỢNG HOÀN THÀNH ĐƯA VÀO QUYẾT TOÁN</v>
          </cell>
        </row>
      </sheetData>
      <sheetData sheetId="11349">
        <row r="4">
          <cell r="A4" t="str">
            <v>BẢNG TÍNH TOÁN, ĐO BÓC KHỐI LƯỢNG HOÀN THÀNH ĐƯA VÀO QUYẾT TOÁN</v>
          </cell>
        </row>
      </sheetData>
      <sheetData sheetId="11350">
        <row r="9">
          <cell r="A9" t="str">
            <v>A</v>
          </cell>
        </row>
      </sheetData>
      <sheetData sheetId="11351">
        <row r="9">
          <cell r="A9" t="str">
            <v>A</v>
          </cell>
        </row>
      </sheetData>
      <sheetData sheetId="11352">
        <row r="4">
          <cell r="A4" t="str">
            <v>BẢNG TÍNH TOÁN, ĐO BÓC KHỐI LƯỢNG HOÀN THÀNH ĐƯA VÀO QUYẾT TOÁN</v>
          </cell>
        </row>
      </sheetData>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ow r="9">
          <cell r="A9" t="str">
            <v>A</v>
          </cell>
        </row>
      </sheetData>
      <sheetData sheetId="11371">
        <row r="4">
          <cell r="A4" t="str">
            <v>BẢNG TÍNH TOÁN, ĐO BÓC KHỐI LƯỢNG HOÀN THÀNH ĐƯA VÀO QUYẾT TOÁN</v>
          </cell>
        </row>
      </sheetData>
      <sheetData sheetId="11372">
        <row r="4">
          <cell r="A4" t="str">
            <v>BẢNG TÍNH TOÁN, ĐO BÓC KHỐI LƯỢNG HOÀN THÀNH ĐƯA VÀO QUYẾT TOÁN</v>
          </cell>
        </row>
      </sheetData>
      <sheetData sheetId="11373">
        <row r="4">
          <cell r="A4" t="str">
            <v>BẢNG TÍNH TOÁN, ĐO BÓC KHỐI LƯỢNG HOÀN THÀNH ĐƯA VÀO QUYẾT TOÁN</v>
          </cell>
        </row>
      </sheetData>
      <sheetData sheetId="11374">
        <row r="4">
          <cell r="A4" t="str">
            <v>BẢNG TÍNH TOÁN, ĐO BÓC KHỐI LƯỢNG HOÀN THÀNH ĐƯA VÀO QUYẾT TOÁN</v>
          </cell>
        </row>
      </sheetData>
      <sheetData sheetId="11375">
        <row r="4">
          <cell r="A4" t="str">
            <v>BẢNG TÍNH TOÁN, ĐO BÓC KHỐI LƯỢNG HOÀN THÀNH ĐƯA VÀO QUYẾT TOÁN</v>
          </cell>
        </row>
      </sheetData>
      <sheetData sheetId="11376">
        <row r="4">
          <cell r="A4" t="str">
            <v>BẢNG TÍNH TOÁN, ĐO BÓC KHỐI LƯỢNG HOÀN THÀNH ĐƯA VÀO QUYẾT TOÁN</v>
          </cell>
        </row>
      </sheetData>
      <sheetData sheetId="11377">
        <row r="4">
          <cell r="A4" t="str">
            <v>BẢNG TÍNH TOÁN, ĐO BÓC KHỐI LƯỢNG HOÀN THÀNH ĐƯA VÀO QUYẾT TOÁN</v>
          </cell>
        </row>
      </sheetData>
      <sheetData sheetId="11378">
        <row r="4">
          <cell r="A4" t="str">
            <v>BẢNG TÍNH TOÁN, ĐO BÓC KHỐI LƯỢNG HOÀN THÀNH ĐƯA VÀO QUYẾT TOÁN</v>
          </cell>
        </row>
      </sheetData>
      <sheetData sheetId="11379">
        <row r="4">
          <cell r="A4" t="str">
            <v>BẢNG TÍNH TOÁN, ĐO BÓC KHỐI LƯỢNG HOÀN THÀNH ĐƯA VÀO QUYẾT TOÁN</v>
          </cell>
        </row>
      </sheetData>
      <sheetData sheetId="11380">
        <row r="4">
          <cell r="A4" t="str">
            <v>BẢNG TÍNH TOÁN, ĐO BÓC KHỐI LƯỢNG HOÀN THÀNH ĐƯA VÀO QUYẾT TOÁN</v>
          </cell>
        </row>
      </sheetData>
      <sheetData sheetId="11381">
        <row r="4">
          <cell r="A4" t="str">
            <v>BẢNG TÍNH TOÁN, ĐO BÓC KHỐI LƯỢNG HOÀN THÀNH ĐƯA VÀO QUYẾT TOÁN</v>
          </cell>
        </row>
      </sheetData>
      <sheetData sheetId="11382">
        <row r="4">
          <cell r="A4" t="str">
            <v>BẢNG TÍNH TOÁN, ĐO BÓC KHỐI LƯỢNG HOÀN THÀNH ĐƯA VÀO QUYẾT TOÁN</v>
          </cell>
        </row>
      </sheetData>
      <sheetData sheetId="11383">
        <row r="4">
          <cell r="A4" t="str">
            <v>BẢNG TÍNH TOÁN, ĐO BÓC KHỐI LƯỢNG HOÀN THÀNH ĐƯA VÀO QUYẾT TOÁN</v>
          </cell>
        </row>
      </sheetData>
      <sheetData sheetId="11384">
        <row r="4">
          <cell r="A4" t="str">
            <v>BẢNG TÍNH TOÁN, ĐO BÓC KHỐI LƯỢNG HOÀN THÀNH ĐƯA VÀO QUYẾT TOÁN</v>
          </cell>
        </row>
      </sheetData>
      <sheetData sheetId="11385">
        <row r="4">
          <cell r="A4" t="str">
            <v>BẢNG TÍNH TOÁN, ĐO BÓC KHỐI LƯỢNG HOÀN THÀNH ĐƯA VÀO QUYẾT TOÁN</v>
          </cell>
        </row>
      </sheetData>
      <sheetData sheetId="11386">
        <row r="4">
          <cell r="A4" t="str">
            <v>BẢNG TÍNH TOÁN, ĐO BÓC KHỐI LƯỢNG HOÀN THÀNH ĐƯA VÀO QUYẾT TOÁN</v>
          </cell>
        </row>
      </sheetData>
      <sheetData sheetId="11387">
        <row r="4">
          <cell r="A4" t="str">
            <v>BẢNG TÍNH TOÁN, ĐO BÓC KHỐI LƯỢNG HOÀN THÀNH ĐƯA VÀO QUYẾT TOÁN</v>
          </cell>
        </row>
      </sheetData>
      <sheetData sheetId="11388">
        <row r="4">
          <cell r="A4" t="str">
            <v>BẢNG TÍNH TOÁN, ĐO BÓC KHỐI LƯỢNG HOÀN THÀNH ĐƯA VÀO QUYẾT TOÁN</v>
          </cell>
        </row>
      </sheetData>
      <sheetData sheetId="11389">
        <row r="4">
          <cell r="A4" t="str">
            <v>BẢNG TÍNH TOÁN, ĐO BÓC KHỐI LƯỢNG HOÀN THÀNH ĐƯA VÀO QUYẾT TOÁN</v>
          </cell>
        </row>
      </sheetData>
      <sheetData sheetId="11390">
        <row r="4">
          <cell r="A4" t="str">
            <v>BẢNG TÍNH TOÁN, ĐO BÓC KHỐI LƯỢNG HOÀN THÀNH ĐƯA VÀO QUYẾT TOÁN</v>
          </cell>
        </row>
      </sheetData>
      <sheetData sheetId="11391">
        <row r="4">
          <cell r="A4" t="str">
            <v>BẢNG TÍNH TOÁN, ĐO BÓC KHỐI LƯỢNG HOÀN THÀNH ĐƯA VÀO QUYẾT TOÁN</v>
          </cell>
        </row>
      </sheetData>
      <sheetData sheetId="11392">
        <row r="4">
          <cell r="A4" t="str">
            <v>BẢNG TÍNH TOÁN, ĐO BÓC KHỐI LƯỢNG HOÀN THÀNH ĐƯA VÀO QUYẾT TOÁN</v>
          </cell>
        </row>
      </sheetData>
      <sheetData sheetId="11393">
        <row r="4">
          <cell r="A4" t="str">
            <v>BẢNG TÍNH TOÁN, ĐO BÓC KHỐI LƯỢNG HOÀN THÀNH ĐƯA VÀO QUYẾT TOÁN</v>
          </cell>
        </row>
      </sheetData>
      <sheetData sheetId="11394">
        <row r="4">
          <cell r="A4" t="str">
            <v>BẢNG TÍNH TOÁN, ĐO BÓC KHỐI LƯỢNG HOÀN THÀNH ĐƯA VÀO QUYẾT TOÁN</v>
          </cell>
        </row>
      </sheetData>
      <sheetData sheetId="11395">
        <row r="4">
          <cell r="A4" t="str">
            <v>BẢNG TÍNH TOÁN, ĐO BÓC KHỐI LƯỢNG HOÀN THÀNH ĐƯA VÀO QUYẾT TOÁN</v>
          </cell>
        </row>
      </sheetData>
      <sheetData sheetId="11396">
        <row r="4">
          <cell r="A4" t="str">
            <v>BẢNG TÍNH TOÁN, ĐO BÓC KHỐI LƯỢNG HOÀN THÀNH ĐƯA VÀO QUYẾT TOÁN</v>
          </cell>
        </row>
      </sheetData>
      <sheetData sheetId="11397">
        <row r="4">
          <cell r="A4" t="str">
            <v>BẢNG TÍNH TOÁN, ĐO BÓC KHỐI LƯỢNG HOÀN THÀNH ĐƯA VÀO QUYẾT TOÁN</v>
          </cell>
        </row>
      </sheetData>
      <sheetData sheetId="11398">
        <row r="4">
          <cell r="A4" t="str">
            <v>BẢNG TÍNH TOÁN, ĐO BÓC KHỐI LƯỢNG HOÀN THÀNH ĐƯA VÀO QUYẾT TOÁN</v>
          </cell>
        </row>
      </sheetData>
      <sheetData sheetId="11399">
        <row r="4">
          <cell r="A4" t="str">
            <v>BẢNG TÍNH TOÁN, ĐO BÓC KHỐI LƯỢNG HOÀN THÀNH ĐƯA VÀO QUYẾT TOÁN</v>
          </cell>
        </row>
      </sheetData>
      <sheetData sheetId="11400">
        <row r="4">
          <cell r="A4" t="str">
            <v>BẢNG TÍNH TOÁN, ĐO BÓC KHỐI LƯỢNG HOÀN THÀNH ĐƯA VÀO QUYẾT TOÁN</v>
          </cell>
        </row>
      </sheetData>
      <sheetData sheetId="11401">
        <row r="4">
          <cell r="A4" t="str">
            <v>BẢNG TÍNH TOÁN, ĐO BÓC KHỐI LƯỢNG HOÀN THÀNH ĐƯA VÀO QUYẾT TOÁN</v>
          </cell>
        </row>
      </sheetData>
      <sheetData sheetId="11402">
        <row r="4">
          <cell r="A4" t="str">
            <v>BẢNG TÍNH TOÁN, ĐO BÓC KHỐI LƯỢNG HOÀN THÀNH ĐƯA VÀO QUYẾT TOÁN</v>
          </cell>
        </row>
      </sheetData>
      <sheetData sheetId="11403">
        <row r="4">
          <cell r="A4" t="str">
            <v>BẢNG TÍNH TOÁN, ĐO BÓC KHỐI LƯỢNG HOÀN THÀNH ĐƯA VÀO QUYẾT TOÁN</v>
          </cell>
        </row>
      </sheetData>
      <sheetData sheetId="11404">
        <row r="4">
          <cell r="A4" t="str">
            <v>BẢNG TÍNH TOÁN, ĐO BÓC KHỐI LƯỢNG HOÀN THÀNH ĐƯA VÀO QUYẾT TOÁN</v>
          </cell>
        </row>
      </sheetData>
      <sheetData sheetId="11405">
        <row r="4">
          <cell r="A4" t="str">
            <v>BẢNG TÍNH TOÁN, ĐO BÓC KHỐI LƯỢNG HOÀN THÀNH ĐƯA VÀO QUYẾT TOÁN</v>
          </cell>
        </row>
      </sheetData>
      <sheetData sheetId="11406">
        <row r="4">
          <cell r="A4" t="str">
            <v>BẢNG TÍNH TOÁN, ĐO BÓC KHỐI LƯỢNG HOÀN THÀNH ĐƯA VÀO QUYẾT TOÁN</v>
          </cell>
        </row>
      </sheetData>
      <sheetData sheetId="11407">
        <row r="4">
          <cell r="A4" t="str">
            <v>BẢNG TÍNH TOÁN, ĐO BÓC KHỐI LƯỢNG HOÀN THÀNH ĐƯA VÀO QUYẾT TOÁN</v>
          </cell>
        </row>
      </sheetData>
      <sheetData sheetId="11408">
        <row r="4">
          <cell r="A4" t="str">
            <v>BẢNG TÍNH TOÁN, ĐO BÓC KHỐI LƯỢNG HOÀN THÀNH ĐƯA VÀO QUYẾT TOÁN</v>
          </cell>
        </row>
      </sheetData>
      <sheetData sheetId="11409">
        <row r="4">
          <cell r="A4" t="str">
            <v>BẢNG TÍNH TOÁN, ĐO BÓC KHỐI LƯỢNG HOÀN THÀNH ĐƯA VÀO QUYẾT TOÁN</v>
          </cell>
        </row>
      </sheetData>
      <sheetData sheetId="11410">
        <row r="4">
          <cell r="A4" t="str">
            <v>BẢNG TÍNH TOÁN, ĐO BÓC KHỐI LƯỢNG HOÀN THÀNH ĐƯA VÀO QUYẾT TOÁN</v>
          </cell>
        </row>
      </sheetData>
      <sheetData sheetId="11411">
        <row r="4">
          <cell r="A4" t="str">
            <v>BẢNG TÍNH TOÁN, ĐO BÓC KHỐI LƯỢNG HOÀN THÀNH ĐƯA VÀO QUYẾT TOÁN</v>
          </cell>
        </row>
      </sheetData>
      <sheetData sheetId="11412">
        <row r="4">
          <cell r="A4" t="str">
            <v>BẢNG TÍNH TOÁN, ĐO BÓC KHỐI LƯỢNG HOÀN THÀNH ĐƯA VÀO QUYẾT TOÁN</v>
          </cell>
        </row>
      </sheetData>
      <sheetData sheetId="11413">
        <row r="4">
          <cell r="A4" t="str">
            <v>BẢNG TÍNH TOÁN, ĐO BÓC KHỐI LƯỢNG HOÀN THÀNH ĐƯA VÀO QUYẾT TOÁN</v>
          </cell>
        </row>
      </sheetData>
      <sheetData sheetId="11414">
        <row r="4">
          <cell r="A4" t="str">
            <v>BẢNG TÍNH TOÁN, ĐO BÓC KHỐI LƯỢNG HOÀN THÀNH ĐƯA VÀO QUYẾT TOÁN</v>
          </cell>
        </row>
      </sheetData>
      <sheetData sheetId="11415">
        <row r="4">
          <cell r="A4" t="str">
            <v>BẢNG TÍNH TOÁN, ĐO BÓC KHỐI LƯỢNG HOÀN THÀNH ĐƯA VÀO QUYẾT TOÁN</v>
          </cell>
        </row>
      </sheetData>
      <sheetData sheetId="11416">
        <row r="4">
          <cell r="A4" t="str">
            <v>BẢNG TÍNH TOÁN, ĐO BÓC KHỐI LƯỢNG HOÀN THÀNH ĐƯA VÀO QUYẾT TOÁN</v>
          </cell>
        </row>
      </sheetData>
      <sheetData sheetId="11417">
        <row r="4">
          <cell r="A4" t="str">
            <v>BẢNG TÍNH TOÁN, ĐO BÓC KHỐI LƯỢNG HOÀN THÀNH ĐƯA VÀO QUYẾT TOÁN</v>
          </cell>
        </row>
      </sheetData>
      <sheetData sheetId="11418">
        <row r="4">
          <cell r="A4" t="str">
            <v>BẢNG TÍNH TOÁN, ĐO BÓC KHỐI LƯỢNG HOÀN THÀNH ĐƯA VÀO QUYẾT TOÁN</v>
          </cell>
        </row>
      </sheetData>
      <sheetData sheetId="11419">
        <row r="4">
          <cell r="A4" t="str">
            <v>BẢNG TÍNH TOÁN, ĐO BÓC KHỐI LƯỢNG HOÀN THÀNH ĐƯA VÀO QUYẾT TOÁN</v>
          </cell>
        </row>
      </sheetData>
      <sheetData sheetId="11420">
        <row r="4">
          <cell r="A4" t="str">
            <v>BẢNG TÍNH TOÁN, ĐO BÓC KHỐI LƯỢNG HOÀN THÀNH ĐƯA VÀO QUYẾT TOÁN</v>
          </cell>
        </row>
      </sheetData>
      <sheetData sheetId="11421">
        <row r="4">
          <cell r="A4" t="str">
            <v>BẢNG TÍNH TOÁN, ĐO BÓC KHỐI LƯỢNG HOÀN THÀNH ĐƯA VÀO QUYẾT TOÁN</v>
          </cell>
        </row>
      </sheetData>
      <sheetData sheetId="11422">
        <row r="4">
          <cell r="A4" t="str">
            <v>BẢNG TÍNH TOÁN, ĐO BÓC KHỐI LƯỢNG HOÀN THÀNH ĐƯA VÀO QUYẾT TOÁN</v>
          </cell>
        </row>
      </sheetData>
      <sheetData sheetId="11423">
        <row r="4">
          <cell r="A4" t="str">
            <v>BẢNG TÍNH TOÁN, ĐO BÓC KHỐI LƯỢNG HOÀN THÀNH ĐƯA VÀO QUYẾT TOÁN</v>
          </cell>
        </row>
      </sheetData>
      <sheetData sheetId="11424">
        <row r="4">
          <cell r="A4" t="str">
            <v>BẢNG TÍNH TOÁN, ĐO BÓC KHỐI LƯỢNG HOÀN THÀNH ĐƯA VÀO QUYẾT TOÁN</v>
          </cell>
        </row>
      </sheetData>
      <sheetData sheetId="11425">
        <row r="4">
          <cell r="A4" t="str">
            <v>BẢNG TÍNH TOÁN, ĐO BÓC KHỐI LƯỢNG HOÀN THÀNH ĐƯA VÀO QUYẾT TOÁN</v>
          </cell>
        </row>
      </sheetData>
      <sheetData sheetId="11426">
        <row r="4">
          <cell r="A4" t="str">
            <v>BẢNG TÍNH TOÁN, ĐO BÓC KHỐI LƯỢNG HOÀN THÀNH ĐƯA VÀO QUYẾT TOÁN</v>
          </cell>
        </row>
      </sheetData>
      <sheetData sheetId="11427">
        <row r="4">
          <cell r="A4" t="str">
            <v>BẢNG TÍNH TOÁN, ĐO BÓC KHỐI LƯỢNG HOÀN THÀNH ĐƯA VÀO QUYẾT TOÁN</v>
          </cell>
        </row>
      </sheetData>
      <sheetData sheetId="11428">
        <row r="4">
          <cell r="A4" t="str">
            <v>BẢNG TÍNH TOÁN, ĐO BÓC KHỐI LƯỢNG HOÀN THÀNH ĐƯA VÀO QUYẾT TOÁN</v>
          </cell>
        </row>
      </sheetData>
      <sheetData sheetId="11429">
        <row r="4">
          <cell r="A4" t="str">
            <v>BẢNG TÍNH TOÁN, ĐO BÓC KHỐI LƯỢNG HOÀN THÀNH ĐƯA VÀO QUYẾT TOÁN</v>
          </cell>
        </row>
      </sheetData>
      <sheetData sheetId="11430">
        <row r="4">
          <cell r="A4" t="str">
            <v>BẢNG TÍNH TOÁN, ĐO BÓC KHỐI LƯỢNG HOÀN THÀNH ĐƯA VÀO QUYẾT TOÁN</v>
          </cell>
        </row>
      </sheetData>
      <sheetData sheetId="11431">
        <row r="4">
          <cell r="A4" t="str">
            <v>BẢNG TÍNH TOÁN, ĐO BÓC KHỐI LƯỢNG HOÀN THÀNH ĐƯA VÀO QUYẾT TOÁN</v>
          </cell>
        </row>
      </sheetData>
      <sheetData sheetId="11432">
        <row r="4">
          <cell r="A4" t="str">
            <v>BẢNG TÍNH TOÁN, ĐO BÓC KHỐI LƯỢNG HOÀN THÀNH ĐƯA VÀO QUYẾT TOÁN</v>
          </cell>
        </row>
      </sheetData>
      <sheetData sheetId="11433">
        <row r="4">
          <cell r="A4" t="str">
            <v>BẢNG TÍNH TOÁN, ĐO BÓC KHỐI LƯỢNG HOÀN THÀNH ĐƯA VÀO QUYẾT TOÁN</v>
          </cell>
        </row>
      </sheetData>
      <sheetData sheetId="11434">
        <row r="4">
          <cell r="A4" t="str">
            <v>BẢNG TÍNH TOÁN, ĐO BÓC KHỐI LƯỢNG HOÀN THÀNH ĐƯA VÀO QUYẾT TOÁN</v>
          </cell>
        </row>
      </sheetData>
      <sheetData sheetId="11435">
        <row r="4">
          <cell r="A4" t="str">
            <v>BẢNG TÍNH TOÁN, ĐO BÓC KHỐI LƯỢNG HOÀN THÀNH ĐƯA VÀO QUYẾT TOÁN</v>
          </cell>
        </row>
      </sheetData>
      <sheetData sheetId="11436">
        <row r="4">
          <cell r="A4" t="str">
            <v>BẢNG TÍNH TOÁN, ĐO BÓC KHỐI LƯỢNG HOÀN THÀNH ĐƯA VÀO QUYẾT TOÁN</v>
          </cell>
        </row>
      </sheetData>
      <sheetData sheetId="11437">
        <row r="4">
          <cell r="A4" t="str">
            <v>BẢNG TÍNH TOÁN, ĐO BÓC KHỐI LƯỢNG HOÀN THÀNH ĐƯA VÀO QUYẾT TOÁN</v>
          </cell>
        </row>
      </sheetData>
      <sheetData sheetId="11438">
        <row r="4">
          <cell r="A4" t="str">
            <v>BẢNG TÍNH TOÁN, ĐO BÓC KHỐI LƯỢNG HOÀN THÀNH ĐƯA VÀO QUYẾT TOÁN</v>
          </cell>
        </row>
      </sheetData>
      <sheetData sheetId="11439">
        <row r="4">
          <cell r="A4" t="str">
            <v>BẢNG TÍNH TOÁN, ĐO BÓC KHỐI LƯỢNG HOÀN THÀNH ĐƯA VÀO QUYẾT TOÁN</v>
          </cell>
        </row>
      </sheetData>
      <sheetData sheetId="11440">
        <row r="4">
          <cell r="A4" t="str">
            <v>BẢNG TÍNH TOÁN, ĐO BÓC KHỐI LƯỢNG HOÀN THÀNH ĐƯA VÀO QUYẾT TOÁN</v>
          </cell>
        </row>
      </sheetData>
      <sheetData sheetId="11441">
        <row r="4">
          <cell r="A4" t="str">
            <v>BẢNG TÍNH TOÁN, ĐO BÓC KHỐI LƯỢNG HOÀN THÀNH ĐƯA VÀO QUYẾT TOÁN</v>
          </cell>
        </row>
      </sheetData>
      <sheetData sheetId="11442">
        <row r="4">
          <cell r="A4" t="str">
            <v>BẢNG TÍNH TOÁN, ĐO BÓC KHỐI LƯỢNG HOÀN THÀNH ĐƯA VÀO QUYẾT TOÁN</v>
          </cell>
        </row>
      </sheetData>
      <sheetData sheetId="11443">
        <row r="4">
          <cell r="A4" t="str">
            <v>BẢNG TÍNH TOÁN, ĐO BÓC KHỐI LƯỢNG HOÀN THÀNH ĐƯA VÀO QUYẾT TOÁN</v>
          </cell>
        </row>
      </sheetData>
      <sheetData sheetId="11444">
        <row r="4">
          <cell r="A4" t="str">
            <v>BẢNG TÍNH TOÁN, ĐO BÓC KHỐI LƯỢNG HOÀN THÀNH ĐƯA VÀO QUYẾT TOÁN</v>
          </cell>
        </row>
      </sheetData>
      <sheetData sheetId="11445">
        <row r="4">
          <cell r="A4" t="str">
            <v>BẢNG TÍNH TOÁN, ĐO BÓC KHỐI LƯỢNG HOÀN THÀNH ĐƯA VÀO QUYẾT TOÁN</v>
          </cell>
        </row>
      </sheetData>
      <sheetData sheetId="11446">
        <row r="4">
          <cell r="A4" t="str">
            <v>BẢNG TÍNH TOÁN, ĐO BÓC KHỐI LƯỢNG HOÀN THÀNH ĐƯA VÀO QUYẾT TOÁN</v>
          </cell>
        </row>
      </sheetData>
      <sheetData sheetId="11447">
        <row r="4">
          <cell r="A4" t="str">
            <v>BẢNG TÍNH TOÁN, ĐO BÓC KHỐI LƯỢNG HOÀN THÀNH ĐƯA VÀO QUYẾT TOÁN</v>
          </cell>
        </row>
      </sheetData>
      <sheetData sheetId="11448">
        <row r="4">
          <cell r="A4" t="str">
            <v>BẢNG TÍNH TOÁN, ĐO BÓC KHỐI LƯỢNG HOÀN THÀNH ĐƯA VÀO QUYẾT TOÁN</v>
          </cell>
        </row>
      </sheetData>
      <sheetData sheetId="11449">
        <row r="4">
          <cell r="A4" t="str">
            <v>BẢNG TÍNH TOÁN, ĐO BÓC KHỐI LƯỢNG HOÀN THÀNH ĐƯA VÀO QUYẾT TOÁN</v>
          </cell>
        </row>
      </sheetData>
      <sheetData sheetId="11450">
        <row r="4">
          <cell r="A4" t="str">
            <v>BẢNG TÍNH TOÁN, ĐO BÓC KHỐI LƯỢNG HOÀN THÀNH ĐƯA VÀO QUYẾT TOÁN</v>
          </cell>
        </row>
      </sheetData>
      <sheetData sheetId="11451">
        <row r="4">
          <cell r="A4" t="str">
            <v>BẢNG TÍNH TOÁN, ĐO BÓC KHỐI LƯỢNG HOÀN THÀNH ĐƯA VÀO QUYẾT TOÁN</v>
          </cell>
        </row>
      </sheetData>
      <sheetData sheetId="11452">
        <row r="4">
          <cell r="A4" t="str">
            <v>BẢNG TÍNH TOÁN, ĐO BÓC KHỐI LƯỢNG HOÀN THÀNH ĐƯA VÀO QUYẾT TOÁN</v>
          </cell>
        </row>
      </sheetData>
      <sheetData sheetId="11453">
        <row r="4">
          <cell r="A4" t="str">
            <v>BẢNG TÍNH TOÁN, ĐO BÓC KHỐI LƯỢNG HOÀN THÀNH ĐƯA VÀO QUYẾT TOÁN</v>
          </cell>
        </row>
      </sheetData>
      <sheetData sheetId="11454">
        <row r="4">
          <cell r="A4" t="str">
            <v>BẢNG TÍNH TOÁN, ĐO BÓC KHỐI LƯỢNG HOÀN THÀNH ĐƯA VÀO QUYẾT TOÁN</v>
          </cell>
        </row>
      </sheetData>
      <sheetData sheetId="11455">
        <row r="4">
          <cell r="A4" t="str">
            <v>BẢNG TÍNH TOÁN, ĐO BÓC KHỐI LƯỢNG HOÀN THÀNH ĐƯA VÀO QUYẾT TOÁN</v>
          </cell>
        </row>
      </sheetData>
      <sheetData sheetId="11456">
        <row r="4">
          <cell r="A4" t="str">
            <v>BẢNG TÍNH TOÁN, ĐO BÓC KHỐI LƯỢNG HOÀN THÀNH ĐƯA VÀO QUYẾT TOÁN</v>
          </cell>
        </row>
      </sheetData>
      <sheetData sheetId="11457">
        <row r="4">
          <cell r="A4" t="str">
            <v>BẢNG TÍNH TOÁN, ĐO BÓC KHỐI LƯỢNG HOÀN THÀNH ĐƯA VÀO QUYẾT TOÁN</v>
          </cell>
        </row>
      </sheetData>
      <sheetData sheetId="11458">
        <row r="4">
          <cell r="A4" t="str">
            <v>BẢNG TÍNH TOÁN, ĐO BÓC KHỐI LƯỢNG HOÀN THÀNH ĐƯA VÀO QUYẾT TOÁN</v>
          </cell>
        </row>
      </sheetData>
      <sheetData sheetId="11459">
        <row r="4">
          <cell r="A4" t="str">
            <v>BẢNG TÍNH TOÁN, ĐO BÓC KHỐI LƯỢNG HOÀN THÀNH ĐƯA VÀO QUYẾT TOÁN</v>
          </cell>
        </row>
      </sheetData>
      <sheetData sheetId="11460">
        <row r="4">
          <cell r="A4" t="str">
            <v>BẢNG TÍNH TOÁN, ĐO BÓC KHỐI LƯỢNG HOÀN THÀNH ĐƯA VÀO QUYẾT TOÁN</v>
          </cell>
        </row>
      </sheetData>
      <sheetData sheetId="11461">
        <row r="4">
          <cell r="A4" t="str">
            <v>BẢNG TÍNH TOÁN, ĐO BÓC KHỐI LƯỢNG HOÀN THÀNH ĐƯA VÀO QUYẾT TOÁN</v>
          </cell>
        </row>
      </sheetData>
      <sheetData sheetId="11462">
        <row r="4">
          <cell r="A4" t="str">
            <v>BẢNG TÍNH TOÁN, ĐO BÓC KHỐI LƯỢNG HOÀN THÀNH ĐƯA VÀO QUYẾT TOÁN</v>
          </cell>
        </row>
      </sheetData>
      <sheetData sheetId="11463">
        <row r="4">
          <cell r="A4" t="str">
            <v>BẢNG TÍNH TOÁN, ĐO BÓC KHỐI LƯỢNG HOÀN THÀNH ĐƯA VÀO QUYẾT TOÁN</v>
          </cell>
        </row>
      </sheetData>
      <sheetData sheetId="11464">
        <row r="4">
          <cell r="A4" t="str">
            <v>BẢNG TÍNH TOÁN, ĐO BÓC KHỐI LƯỢNG HOÀN THÀNH ĐƯA VÀO QUYẾT TOÁN</v>
          </cell>
        </row>
      </sheetData>
      <sheetData sheetId="11465">
        <row r="4">
          <cell r="A4" t="str">
            <v>BẢNG TÍNH TOÁN, ĐO BÓC KHỐI LƯỢNG HOÀN THÀNH ĐƯA VÀO QUYẾT TOÁN</v>
          </cell>
        </row>
      </sheetData>
      <sheetData sheetId="11466">
        <row r="4">
          <cell r="A4" t="str">
            <v>BẢNG TÍNH TOÁN, ĐO BÓC KHỐI LƯỢNG HOÀN THÀNH ĐƯA VÀO QUYẾT TOÁN</v>
          </cell>
        </row>
      </sheetData>
      <sheetData sheetId="11467">
        <row r="4">
          <cell r="A4" t="str">
            <v>BẢNG TÍNH TOÁN, ĐO BÓC KHỐI LƯỢNG HOÀN THÀNH ĐƯA VÀO QUYẾT TOÁN</v>
          </cell>
        </row>
      </sheetData>
      <sheetData sheetId="11468">
        <row r="4">
          <cell r="A4" t="str">
            <v>BẢNG TÍNH TOÁN, ĐO BÓC KHỐI LƯỢNG HOÀN THÀNH ĐƯA VÀO QUYẾT TOÁN</v>
          </cell>
        </row>
      </sheetData>
      <sheetData sheetId="11469">
        <row r="4">
          <cell r="A4" t="str">
            <v>BẢNG TÍNH TOÁN, ĐO BÓC KHỐI LƯỢNG HOÀN THÀNH ĐƯA VÀO QUYẾT TOÁN</v>
          </cell>
        </row>
      </sheetData>
      <sheetData sheetId="11470">
        <row r="4">
          <cell r="A4" t="str">
            <v>BẢNG TÍNH TOÁN, ĐO BÓC KHỐI LƯỢNG HOÀN THÀNH ĐƯA VÀO QUYẾT TOÁN</v>
          </cell>
        </row>
      </sheetData>
      <sheetData sheetId="11471">
        <row r="4">
          <cell r="A4" t="str">
            <v>BẢNG TÍNH TOÁN, ĐO BÓC KHỐI LƯỢNG HOÀN THÀNH ĐƯA VÀO QUYẾT TOÁN</v>
          </cell>
        </row>
      </sheetData>
      <sheetData sheetId="11472">
        <row r="4">
          <cell r="A4" t="str">
            <v>BẢNG TÍNH TOÁN, ĐO BÓC KHỐI LƯỢNG HOÀN THÀNH ĐƯA VÀO QUYẾT TOÁN</v>
          </cell>
        </row>
      </sheetData>
      <sheetData sheetId="11473">
        <row r="4">
          <cell r="A4" t="str">
            <v>BẢNG TÍNH TOÁN, ĐO BÓC KHỐI LƯỢNG HOÀN THÀNH ĐƯA VÀO QUYẾT TOÁN</v>
          </cell>
        </row>
      </sheetData>
      <sheetData sheetId="11474">
        <row r="4">
          <cell r="A4" t="str">
            <v>BẢNG TÍNH TOÁN, ĐO BÓC KHỐI LƯỢNG HOÀN THÀNH ĐƯA VÀO QUYẾT TOÁN</v>
          </cell>
        </row>
      </sheetData>
      <sheetData sheetId="11475">
        <row r="4">
          <cell r="A4" t="str">
            <v>BẢNG TÍNH TOÁN, ĐO BÓC KHỐI LƯỢNG HOÀN THÀNH ĐƯA VÀO QUYẾT TOÁN</v>
          </cell>
        </row>
      </sheetData>
      <sheetData sheetId="11476">
        <row r="4">
          <cell r="A4" t="str">
            <v>BẢNG TÍNH TOÁN, ĐO BÓC KHỐI LƯỢNG HOÀN THÀNH ĐƯA VÀO QUYẾT TOÁN</v>
          </cell>
        </row>
      </sheetData>
      <sheetData sheetId="11477">
        <row r="4">
          <cell r="A4" t="str">
            <v>BẢNG TÍNH TOÁN, ĐO BÓC KHỐI LƯỢNG HOÀN THÀNH ĐƯA VÀO QUYẾT TOÁN</v>
          </cell>
        </row>
      </sheetData>
      <sheetData sheetId="11478">
        <row r="4">
          <cell r="A4" t="str">
            <v>BẢNG TÍNH TOÁN, ĐO BÓC KHỐI LƯỢNG HOÀN THÀNH ĐƯA VÀO QUYẾT TOÁN</v>
          </cell>
        </row>
      </sheetData>
      <sheetData sheetId="11479">
        <row r="4">
          <cell r="A4" t="str">
            <v>BẢNG TÍNH TOÁN, ĐO BÓC KHỐI LƯỢNG HOÀN THÀNH ĐƯA VÀO QUYẾT TOÁN</v>
          </cell>
        </row>
      </sheetData>
      <sheetData sheetId="11480">
        <row r="4">
          <cell r="A4" t="str">
            <v>BẢNG TÍNH TOÁN, ĐO BÓC KHỐI LƯỢNG HOÀN THÀNH ĐƯA VÀO QUYẾT TOÁN</v>
          </cell>
        </row>
      </sheetData>
      <sheetData sheetId="11481">
        <row r="4">
          <cell r="A4" t="str">
            <v>BẢNG TÍNH TOÁN, ĐO BÓC KHỐI LƯỢNG HOÀN THÀNH ĐƯA VÀO QUYẾT TOÁN</v>
          </cell>
        </row>
      </sheetData>
      <sheetData sheetId="11482">
        <row r="4">
          <cell r="A4" t="str">
            <v>BẢNG TÍNH TOÁN, ĐO BÓC KHỐI LƯỢNG HOÀN THÀNH ĐƯA VÀO QUYẾT TOÁN</v>
          </cell>
        </row>
      </sheetData>
      <sheetData sheetId="11483">
        <row r="4">
          <cell r="A4" t="str">
            <v>BẢNG TÍNH TOÁN, ĐO BÓC KHỐI LƯỢNG HOÀN THÀNH ĐƯA VÀO QUYẾT TOÁN</v>
          </cell>
        </row>
      </sheetData>
      <sheetData sheetId="11484">
        <row r="4">
          <cell r="A4" t="str">
            <v>BẢNG TÍNH TOÁN, ĐO BÓC KHỐI LƯỢNG HOÀN THÀNH ĐƯA VÀO QUYẾT TOÁN</v>
          </cell>
        </row>
      </sheetData>
      <sheetData sheetId="11485">
        <row r="4">
          <cell r="A4" t="str">
            <v>BẢNG TÍNH TOÁN, ĐO BÓC KHỐI LƯỢNG HOÀN THÀNH ĐƯA VÀO QUYẾT TOÁN</v>
          </cell>
        </row>
      </sheetData>
      <sheetData sheetId="11486">
        <row r="4">
          <cell r="A4" t="str">
            <v>BẢNG TÍNH TOÁN, ĐO BÓC KHỐI LƯỢNG HOÀN THÀNH ĐƯA VÀO QUYẾT TOÁN</v>
          </cell>
        </row>
      </sheetData>
      <sheetData sheetId="11487">
        <row r="4">
          <cell r="A4" t="str">
            <v>BẢNG TÍNH TOÁN, ĐO BÓC KHỐI LƯỢNG HOÀN THÀNH ĐƯA VÀO QUYẾT TOÁN</v>
          </cell>
        </row>
      </sheetData>
      <sheetData sheetId="11488">
        <row r="4">
          <cell r="A4" t="str">
            <v>BẢNG TÍNH TOÁN, ĐO BÓC KHỐI LƯỢNG HOÀN THÀNH ĐƯA VÀO QUYẾT TOÁN</v>
          </cell>
        </row>
      </sheetData>
      <sheetData sheetId="11489">
        <row r="4">
          <cell r="A4" t="str">
            <v>BẢNG TÍNH TOÁN, ĐO BÓC KHỐI LƯỢNG HOÀN THÀNH ĐƯA VÀO QUYẾT TOÁN</v>
          </cell>
        </row>
      </sheetData>
      <sheetData sheetId="11490">
        <row r="4">
          <cell r="A4" t="str">
            <v>BẢNG TÍNH TOÁN, ĐO BÓC KHỐI LƯỢNG HOÀN THÀNH ĐƯA VÀO QUYẾT TOÁN</v>
          </cell>
        </row>
      </sheetData>
      <sheetData sheetId="11491">
        <row r="4">
          <cell r="A4" t="str">
            <v>BẢNG TÍNH TOÁN, ĐO BÓC KHỐI LƯỢNG HOÀN THÀNH ĐƯA VÀO QUYẾT TOÁN</v>
          </cell>
        </row>
      </sheetData>
      <sheetData sheetId="11492">
        <row r="4">
          <cell r="A4" t="str">
            <v>BẢNG TÍNH TOÁN, ĐO BÓC KHỐI LƯỢNG HOÀN THÀNH ĐƯA VÀO QUYẾT TOÁN</v>
          </cell>
        </row>
      </sheetData>
      <sheetData sheetId="11493">
        <row r="4">
          <cell r="A4" t="str">
            <v>BẢNG TÍNH TOÁN, ĐO BÓC KHỐI LƯỢNG HOÀN THÀNH ĐƯA VÀO QUYẾT TOÁN</v>
          </cell>
        </row>
      </sheetData>
      <sheetData sheetId="11494">
        <row r="4">
          <cell r="A4" t="str">
            <v>BẢNG TÍNH TOÁN, ĐO BÓC KHỐI LƯỢNG HOÀN THÀNH ĐƯA VÀO QUYẾT TOÁN</v>
          </cell>
        </row>
      </sheetData>
      <sheetData sheetId="11495">
        <row r="4">
          <cell r="A4" t="str">
            <v>BẢNG TÍNH TOÁN, ĐO BÓC KHỐI LƯỢNG HOÀN THÀNH ĐƯA VÀO QUYẾT TOÁN</v>
          </cell>
        </row>
      </sheetData>
      <sheetData sheetId="11496">
        <row r="9">
          <cell r="A9" t="str">
            <v>A</v>
          </cell>
        </row>
      </sheetData>
      <sheetData sheetId="11497">
        <row r="4">
          <cell r="A4" t="str">
            <v>BẢNG TÍNH TOÁN, ĐO BÓC KHỐI LƯỢNG HOÀN THÀNH ĐƯA VÀO QUYẾT TOÁN</v>
          </cell>
        </row>
      </sheetData>
      <sheetData sheetId="11498">
        <row r="9">
          <cell r="A9" t="str">
            <v>A</v>
          </cell>
        </row>
      </sheetData>
      <sheetData sheetId="11499" refreshError="1"/>
      <sheetData sheetId="11500" refreshError="1"/>
      <sheetData sheetId="11501" refreshError="1"/>
      <sheetData sheetId="11502" refreshError="1"/>
      <sheetData sheetId="11503">
        <row r="9">
          <cell r="A9" t="str">
            <v>A</v>
          </cell>
        </row>
      </sheetData>
      <sheetData sheetId="11504">
        <row r="9">
          <cell r="A9" t="str">
            <v>A</v>
          </cell>
        </row>
      </sheetData>
      <sheetData sheetId="11505">
        <row r="9">
          <cell r="A9" t="str">
            <v>A</v>
          </cell>
        </row>
      </sheetData>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sheetData sheetId="11637"/>
      <sheetData sheetId="11638"/>
      <sheetData sheetId="11639" refreshError="1"/>
      <sheetData sheetId="11640" refreshError="1"/>
      <sheetData sheetId="11641"/>
      <sheetData sheetId="11642"/>
      <sheetData sheetId="11643"/>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sheetData sheetId="12911">
        <row r="9">
          <cell r="A9" t="str">
            <v>A</v>
          </cell>
        </row>
      </sheetData>
      <sheetData sheetId="12912">
        <row r="9">
          <cell r="A9" t="str">
            <v>A</v>
          </cell>
        </row>
      </sheetData>
      <sheetData sheetId="12913">
        <row r="9">
          <cell r="A9" t="str">
            <v>A</v>
          </cell>
        </row>
      </sheetData>
      <sheetData sheetId="12914"/>
      <sheetData sheetId="12915" refreshError="1"/>
      <sheetData sheetId="12916" refreshError="1"/>
      <sheetData sheetId="12917" refreshError="1"/>
      <sheetData sheetId="12918">
        <row r="9">
          <cell r="A9" t="str">
            <v>A</v>
          </cell>
        </row>
      </sheetData>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ow r="4">
          <cell r="A4" t="str">
            <v>BẢNG TÍNH TOÁN, ĐO BÓC KHỐI LƯỢNG HOÀN THÀNH ĐƯA VÀO QUYẾT TOÁN</v>
          </cell>
        </row>
      </sheetData>
      <sheetData sheetId="12956">
        <row r="4">
          <cell r="A4" t="str">
            <v>BẢNG TÍNH TOÁN, ĐO BÓC KHỐI LƯỢNG HOÀN THÀNH ĐƯA VÀO QUYẾT TOÁN</v>
          </cell>
        </row>
      </sheetData>
      <sheetData sheetId="12957">
        <row r="4">
          <cell r="A4" t="str">
            <v>BẢNG TÍNH TOÁN, ĐO BÓC KHỐI LƯỢNG HOÀN THÀNH ĐƯA VÀO QUYẾT TOÁN</v>
          </cell>
        </row>
      </sheetData>
      <sheetData sheetId="12958">
        <row r="4">
          <cell r="A4" t="str">
            <v>BẢNG TÍNH TOÁN, ĐO BÓC KHỐI LƯỢNG HOÀN THÀNH ĐƯA VÀO QUYẾT TOÁN</v>
          </cell>
        </row>
      </sheetData>
      <sheetData sheetId="12959">
        <row r="4">
          <cell r="A4" t="str">
            <v>BẢNG TÍNH TOÁN, ĐO BÓC KHỐI LƯỢNG HOÀN THÀNH ĐƯA VÀO QUYẾT TOÁN</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sheetData sheetId="12965">
        <row r="9">
          <cell r="A9" t="str">
            <v>A</v>
          </cell>
        </row>
      </sheetData>
      <sheetData sheetId="12966">
        <row r="9">
          <cell r="A9" t="str">
            <v>A</v>
          </cell>
        </row>
      </sheetData>
      <sheetData sheetId="12967">
        <row r="9">
          <cell r="A9" t="str">
            <v>A</v>
          </cell>
        </row>
      </sheetData>
      <sheetData sheetId="12968" refreshError="1"/>
      <sheetData sheetId="12969" refreshError="1"/>
      <sheetData sheetId="12970" refreshError="1"/>
      <sheetData sheetId="12971" refreshError="1"/>
      <sheetData sheetId="12972" refreshError="1"/>
      <sheetData sheetId="12973" refreshError="1"/>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sheetData sheetId="13001"/>
      <sheetData sheetId="13002"/>
      <sheetData sheetId="13003"/>
      <sheetData sheetId="13004"/>
      <sheetData sheetId="13005"/>
      <sheetData sheetId="13006" refreshError="1"/>
      <sheetData sheetId="13007" refreshError="1"/>
      <sheetData sheetId="13008" refreshError="1"/>
      <sheetData sheetId="13009" refreshError="1"/>
      <sheetData sheetId="13010" refreshError="1"/>
      <sheetData sheetId="13011" refreshError="1"/>
      <sheetData sheetId="13012"/>
      <sheetData sheetId="13013"/>
      <sheetData sheetId="13014" refreshError="1"/>
      <sheetData sheetId="13015" refreshError="1"/>
      <sheetData sheetId="13016" refreshError="1"/>
      <sheetData sheetId="13017">
        <row r="9">
          <cell r="A9" t="str">
            <v>A</v>
          </cell>
        </row>
      </sheetData>
      <sheetData sheetId="13018" refreshError="1"/>
      <sheetData sheetId="13019" refreshError="1"/>
      <sheetData sheetId="13020" refreshError="1"/>
      <sheetData sheetId="13021" refreshError="1"/>
      <sheetData sheetId="13022">
        <row r="9">
          <cell r="A9" t="str">
            <v>A</v>
          </cell>
        </row>
      </sheetData>
      <sheetData sheetId="13023" refreshError="1"/>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ow r="9">
          <cell r="A9" t="str">
            <v>A</v>
          </cell>
        </row>
      </sheetData>
      <sheetData sheetId="13045">
        <row r="9">
          <cell r="A9" t="str">
            <v>A</v>
          </cell>
        </row>
      </sheetData>
      <sheetData sheetId="13046">
        <row r="9">
          <cell r="A9" t="str">
            <v>A</v>
          </cell>
        </row>
      </sheetData>
      <sheetData sheetId="13047">
        <row r="9">
          <cell r="A9" t="str">
            <v>A</v>
          </cell>
        </row>
      </sheetData>
      <sheetData sheetId="13048"/>
      <sheetData sheetId="13049"/>
      <sheetData sheetId="13050"/>
      <sheetData sheetId="13051">
        <row r="9">
          <cell r="A9" t="str">
            <v>A</v>
          </cell>
        </row>
      </sheetData>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row r="9">
          <cell r="A9" t="str">
            <v>A</v>
          </cell>
        </row>
      </sheetData>
      <sheetData sheetId="13068"/>
      <sheetData sheetId="13069"/>
      <sheetData sheetId="13070"/>
      <sheetData sheetId="13071"/>
      <sheetData sheetId="13072">
        <row r="9">
          <cell r="A9" t="str">
            <v>A</v>
          </cell>
        </row>
      </sheetData>
      <sheetData sheetId="13073"/>
      <sheetData sheetId="13074">
        <row r="9">
          <cell r="A9" t="str">
            <v>A</v>
          </cell>
        </row>
      </sheetData>
      <sheetData sheetId="13075"/>
      <sheetData sheetId="13076"/>
      <sheetData sheetId="13077"/>
      <sheetData sheetId="13078"/>
      <sheetData sheetId="13079">
        <row r="9">
          <cell r="A9" t="str">
            <v>A</v>
          </cell>
        </row>
      </sheetData>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row r="4">
          <cell r="A4" t="str">
            <v>BẢNG TÍNH TOÁN, ĐO BÓC KHỐI LƯỢNG HOÀN THÀNH ĐƯA VÀO QUYẾT TOÁN</v>
          </cell>
        </row>
      </sheetData>
      <sheetData sheetId="13108">
        <row r="4">
          <cell r="A4" t="str">
            <v>BẢNG TÍNH TOÁN, ĐO BÓC KHỐI LƯỢNG HOÀN THÀNH ĐƯA VÀO QUYẾT TOÁN</v>
          </cell>
        </row>
      </sheetData>
      <sheetData sheetId="13109">
        <row r="4">
          <cell r="A4" t="str">
            <v>BẢNG TÍNH TOÁN, ĐO BÓC KHỐI LƯỢNG HOÀN THÀNH ĐƯA VÀO QUYẾT TOÁN</v>
          </cell>
        </row>
      </sheetData>
      <sheetData sheetId="13110">
        <row r="4">
          <cell r="A4" t="str">
            <v>BẢNG TÍNH TOÁN, ĐO BÓC KHỐI LƯỢNG HOÀN THÀNH ĐƯA VÀO QUYẾT TOÁN</v>
          </cell>
        </row>
      </sheetData>
      <sheetData sheetId="13111">
        <row r="4">
          <cell r="A4" t="str">
            <v>BẢNG TÍNH TOÁN, ĐO BÓC KHỐI LƯỢNG HOÀN THÀNH ĐƯA VÀO QUYẾT TOÁN</v>
          </cell>
        </row>
      </sheetData>
      <sheetData sheetId="13112">
        <row r="4">
          <cell r="A4" t="str">
            <v>BẢNG TÍNH TOÁN, ĐO BÓC KHỐI LƯỢNG HOÀN THÀNH ĐƯA VÀO QUYẾT TOÁN</v>
          </cell>
        </row>
      </sheetData>
      <sheetData sheetId="13113">
        <row r="4">
          <cell r="A4" t="str">
            <v>BẢNG TÍNH TOÁN, ĐO BÓC KHỐI LƯỢNG HOÀN THÀNH ĐƯA VÀO QUYẾT TOÁN</v>
          </cell>
        </row>
      </sheetData>
      <sheetData sheetId="13114">
        <row r="4">
          <cell r="A4" t="str">
            <v>BẢNG TÍNH TOÁN, ĐO BÓC KHỐI LƯỢNG HOÀN THÀNH ĐƯA VÀO QUYẾT TOÁN</v>
          </cell>
        </row>
      </sheetData>
      <sheetData sheetId="13115">
        <row r="4">
          <cell r="A4" t="str">
            <v>BẢNG TÍNH TOÁN, ĐO BÓC KHỐI LƯỢNG HOÀN THÀNH ĐƯA VÀO QUYẾT TOÁN</v>
          </cell>
        </row>
      </sheetData>
      <sheetData sheetId="13116">
        <row r="4">
          <cell r="A4" t="str">
            <v>BẢNG TÍNH TOÁN, ĐO BÓC KHỐI LƯỢNG HOÀN THÀNH ĐƯA VÀO QUYẾT TOÁN</v>
          </cell>
        </row>
      </sheetData>
      <sheetData sheetId="13117">
        <row r="4">
          <cell r="A4" t="str">
            <v>BẢNG TÍNH TOÁN, ĐO BÓC KHỐI LƯỢNG HOÀN THÀNH ĐƯA VÀO QUYẾT TOÁN</v>
          </cell>
        </row>
      </sheetData>
      <sheetData sheetId="13118">
        <row r="4">
          <cell r="A4" t="str">
            <v>BẢNG TÍNH TOÁN, ĐO BÓC KHỐI LƯỢNG HOÀN THÀNH ĐƯA VÀO QUYẾT TOÁN</v>
          </cell>
        </row>
      </sheetData>
      <sheetData sheetId="13119">
        <row r="4">
          <cell r="A4" t="str">
            <v>BẢNG TÍNH TOÁN, ĐO BÓC KHỐI LƯỢNG HOÀN THÀNH ĐƯA VÀO QUYẾT TOÁN</v>
          </cell>
        </row>
      </sheetData>
      <sheetData sheetId="13120">
        <row r="4">
          <cell r="A4" t="str">
            <v>BẢNG TÍNH TOÁN, ĐO BÓC KHỐI LƯỢNG HOÀN THÀNH ĐƯA VÀO QUYẾT TOÁN</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row r="9">
          <cell r="A9" t="str">
            <v>A</v>
          </cell>
        </row>
      </sheetData>
      <sheetData sheetId="13175"/>
      <sheetData sheetId="13176"/>
      <sheetData sheetId="13177">
        <row r="9">
          <cell r="A9" t="str">
            <v>A</v>
          </cell>
        </row>
      </sheetData>
      <sheetData sheetId="13178"/>
      <sheetData sheetId="13179">
        <row r="9">
          <cell r="A9" t="str">
            <v>A</v>
          </cell>
        </row>
      </sheetData>
      <sheetData sheetId="13180"/>
      <sheetData sheetId="13181"/>
      <sheetData sheetId="13182">
        <row r="9">
          <cell r="A9" t="str">
            <v>A</v>
          </cell>
        </row>
      </sheetData>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row r="9">
          <cell r="A9" t="str">
            <v>A</v>
          </cell>
        </row>
      </sheetData>
      <sheetData sheetId="14220"/>
      <sheetData sheetId="14221"/>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sheetData sheetId="14239"/>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sheetData sheetId="14257">
        <row r="9">
          <cell r="A9" t="str">
            <v>A</v>
          </cell>
        </row>
      </sheetData>
      <sheetData sheetId="14258">
        <row r="9">
          <cell r="A9" t="str">
            <v>A</v>
          </cell>
        </row>
      </sheetData>
      <sheetData sheetId="14259"/>
      <sheetData sheetId="14260"/>
      <sheetData sheetId="14261">
        <row r="9">
          <cell r="A9" t="str">
            <v>A</v>
          </cell>
        </row>
      </sheetData>
      <sheetData sheetId="14262">
        <row r="9">
          <cell r="A9" t="str">
            <v>A</v>
          </cell>
        </row>
      </sheetData>
      <sheetData sheetId="14263">
        <row r="9">
          <cell r="A9" t="str">
            <v>A</v>
          </cell>
        </row>
      </sheetData>
      <sheetData sheetId="14264"/>
      <sheetData sheetId="14265"/>
      <sheetData sheetId="14266">
        <row r="9">
          <cell r="A9" t="str">
            <v>A</v>
          </cell>
        </row>
      </sheetData>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row r="9">
          <cell r="A9" t="str">
            <v>A</v>
          </cell>
        </row>
      </sheetData>
      <sheetData sheetId="14339"/>
      <sheetData sheetId="14340"/>
      <sheetData sheetId="14341">
        <row r="9">
          <cell r="A9" t="str">
            <v>A</v>
          </cell>
        </row>
      </sheetData>
      <sheetData sheetId="14342">
        <row r="9">
          <cell r="A9" t="str">
            <v>A</v>
          </cell>
        </row>
      </sheetData>
      <sheetData sheetId="14343">
        <row r="9">
          <cell r="A9" t="str">
            <v>A</v>
          </cell>
        </row>
      </sheetData>
      <sheetData sheetId="14344">
        <row r="9">
          <cell r="A9" t="str">
            <v>A</v>
          </cell>
        </row>
      </sheetData>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sheetData sheetId="14358"/>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sheetData sheetId="14376"/>
      <sheetData sheetId="14377"/>
      <sheetData sheetId="14378"/>
      <sheetData sheetId="14379"/>
      <sheetData sheetId="14380">
        <row r="9">
          <cell r="A9" t="str">
            <v>A</v>
          </cell>
        </row>
      </sheetData>
      <sheetData sheetId="14381"/>
      <sheetData sheetId="14382"/>
      <sheetData sheetId="14383"/>
      <sheetData sheetId="14384"/>
      <sheetData sheetId="14385">
        <row r="9">
          <cell r="A9" t="str">
            <v>A</v>
          </cell>
        </row>
      </sheetData>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ow r="9">
          <cell r="A9" t="str">
            <v>A</v>
          </cell>
        </row>
      </sheetData>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ow r="9">
          <cell r="A9" t="str">
            <v>A</v>
          </cell>
        </row>
      </sheetData>
      <sheetData sheetId="15487">
        <row r="9">
          <cell r="A9" t="str">
            <v>A</v>
          </cell>
        </row>
      </sheetData>
      <sheetData sheetId="15488"/>
      <sheetData sheetId="15489" refreshError="1"/>
      <sheetData sheetId="15490"/>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be"/>
    </sheetNames>
    <sheetDataSet>
      <sheetData sheetId="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LISTS"/>
      <sheetName val="ESTADIST(PTS.)"/>
      <sheetName val="DATA_REFERENCE"/>
    </sheetNames>
    <sheetDataSet>
      <sheetData sheetId="0" refreshError="1"/>
      <sheetData sheetId="1" refreshError="1"/>
      <sheetData sheetId="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MixBed"/>
      <sheetName val="CondPol"/>
      <sheetName val="Utility and Fire flange"/>
      <sheetName val="jobhist"/>
      <sheetName val="노임단가"/>
      <sheetName val="sheet1"/>
      <sheetName val="자재단가"/>
      <sheetName val="36신설수량"/>
      <sheetName val="물가대비표"/>
      <sheetName val="Sheet6"/>
      <sheetName val="현장관리비"/>
      <sheetName val="실행내역"/>
      <sheetName val="Activity(new)"/>
      <sheetName val="EQUIP"/>
      <sheetName val="CAT_5"/>
      <sheetName val="해외 연수비용 계산-삭제"/>
      <sheetName val="해외 기술훈련비 (합계)"/>
      <sheetName val="갑지1"/>
      <sheetName val="갑지"/>
      <sheetName val="운반"/>
      <sheetName val="h-013211-2"/>
      <sheetName val="대비표"/>
      <sheetName val="공문"/>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inter"/>
      <sheetName val="PRECAST lightconc-II"/>
      <sheetName val="Pile-Br-Capacity"/>
      <sheetName val="공사내역"/>
      <sheetName val="Sheet4"/>
      <sheetName val="10현장조직"/>
      <sheetName val="as boq list up"/>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BM"/>
      <sheetName val="산근"/>
      <sheetName val="집계표(option)"/>
      <sheetName val="#ref"/>
      <sheetName val="PI"/>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M Budget"/>
      <sheetName val="Material of Quantities"/>
      <sheetName val="unit price list"/>
      <sheetName val="Project Data"/>
      <sheetName val="Cover"/>
      <sheetName val="Ｎｏ.13"/>
      <sheetName val="아파트 "/>
      <sheetName val="6MONTHS"/>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95삼성급(본사)"/>
      <sheetName val="금액내역서"/>
      <sheetName val="2.2 띠장의 설계"/>
      <sheetName val="영업소실적"/>
      <sheetName val="PWA"/>
      <sheetName val="실행철강하도"/>
      <sheetName val="DESBASTE"/>
      <sheetName val="집계표"/>
      <sheetName val="개시대사 (2)"/>
      <sheetName val="ANX3A11"/>
      <sheetName val="BQ"/>
      <sheetName val="Cashflow Analysis"/>
      <sheetName val="수입"/>
      <sheetName val="NPC500"/>
      <sheetName val="personnelist"/>
      <sheetName val="Consumables"/>
      <sheetName val="6PILE  (돌출)"/>
      <sheetName val="skejul"/>
      <sheetName val="Eq. Mobilization"/>
      <sheetName val="石炭性状"/>
      <sheetName val="bqmpaloc"/>
      <sheetName val="유림골조"/>
      <sheetName val="TDC Item Dets"/>
      <sheetName val="TDC Item Sumry"/>
      <sheetName val="TDC Key Qty Sumry"/>
      <sheetName val="List - Components"/>
      <sheetName val="List - Equipment"/>
      <sheetName val="Item Sumry - Std Imp"/>
      <sheetName val="Unit Costs - Std Imp"/>
      <sheetName val="Unit MH - Std Imp"/>
      <sheetName val="Proj TIC - Std Imp"/>
      <sheetName val="Ammonia"/>
      <sheetName val="UOA"/>
      <sheetName val="ENG-101"/>
      <sheetName val="breakdown"/>
      <sheetName val="D-623D"/>
      <sheetName val="98수문일위"/>
      <sheetName val="12CGOU"/>
      <sheetName val="표지"/>
      <sheetName val="4-Basic Price"/>
      <sheetName val="UPH,BHN,ALT"/>
      <sheetName val="Analis harga"/>
      <sheetName val="escon"/>
      <sheetName val="연돌일위집계"/>
      <sheetName val=" RFQ for BOP Bldgs(No.51,53,58)"/>
      <sheetName val="차액보증"/>
      <sheetName val="COLUMN"/>
      <sheetName val="SPT vs PHI"/>
      <sheetName val="final abstract"/>
      <sheetName val="Mgmt Summary"/>
      <sheetName val="4. TAX"/>
      <sheetName val="1.Assumptions"/>
      <sheetName val="설비"/>
      <sheetName val="일위대가"/>
      <sheetName val="간접비내역-1"/>
      <sheetName val="Air Cooler-E"/>
      <sheetName val="간접인원 급료산출"/>
      <sheetName val="MTP"/>
      <sheetName val="Compar 28.12.17"/>
      <sheetName val="Labor (HA)"/>
      <sheetName val="Equiment (HA)"/>
      <sheetName val="Material"/>
      <sheetName val="Base_BM-rebar"/>
      <sheetName val="COST"/>
      <sheetName val="FitOutConfCentre"/>
      <sheetName val="Schedules"/>
      <sheetName val="SubmitCal"/>
      <sheetName val="Register"/>
      <sheetName val="Trade"/>
      <sheetName val="AOP Summary-2"/>
      <sheetName val="KABLO"/>
      <sheetName val="Chiet tinh dz22"/>
      <sheetName val="입찰내역 발주처 양식"/>
      <sheetName val="NPV"/>
      <sheetName val="Co_Eff"/>
      <sheetName val="Base_BM-rebar1"/>
      <sheetName val="Raw_Data1"/>
      <sheetName val="Fit_Out_B2a"/>
      <sheetName val="FOL_-_Bar"/>
      <sheetName val="Payments_and_Cash_Calls"/>
      <sheetName val="Day_work"/>
      <sheetName val="Master"/>
      <sheetName val="A2 (4)"/>
      <sheetName val="PNT-QUOT-#3"/>
      <sheetName val="COAT&amp;WRAP-QIOT-#3"/>
      <sheetName val="VL"/>
      <sheetName val="TN"/>
      <sheetName val="ND"/>
      <sheetName val="M_Budget1"/>
      <sheetName val="Material_of_Quantities1"/>
      <sheetName val="unit_price_list1"/>
      <sheetName val="Project_Data1"/>
      <sheetName val="Ｎｏ_131"/>
      <sheetName val="아파트_1"/>
      <sheetName val="RAB AR&amp;STR"/>
      <sheetName val="tifico"/>
      <sheetName val="Earthwork"/>
      <sheetName val="Compar_28_12_17"/>
      <sheetName val="Electrical"/>
      <sheetName val="負荷集計（断熱不燃）"/>
      <sheetName val="XL4Poppy"/>
      <sheetName val="Sheet2"/>
      <sheetName val="SUM-AIR-Submit"/>
      <sheetName val="MTO REV_2_ARMOR_"/>
      <sheetName val="Quantity"/>
      <sheetName val="AQA"/>
      <sheetName val="Currency"/>
      <sheetName val="Gia vat tu"/>
      <sheetName val="B3A - TOWER A"/>
      <sheetName val="Electrical Works"/>
      <sheetName val="H_T_ INCOMING SYSTEM"/>
      <sheetName val="도급양식"/>
      <sheetName val="FA-LISTING"/>
      <sheetName val="실행"/>
      <sheetName val="Điện Nhẹ"/>
      <sheetName val="6. Chieu sang &amp; cap nguon"/>
      <sheetName val="8. Thiet bi dien nhe"/>
      <sheetName val="10. Bao chay, ex, sc"/>
      <sheetName val="11. Chua chay"/>
      <sheetName val="13. Thong gio"/>
      <sheetName val="14. Cap thoat nuoc"/>
      <sheetName val="gVL"/>
      <sheetName val="PL 01"/>
      <sheetName val="PCCC"/>
      <sheetName val="chitimc"/>
      <sheetName val="dongia (2)"/>
      <sheetName val="giathanh1"/>
      <sheetName val="THPDMoi  (2)"/>
      <sheetName val="gtrinh"/>
      <sheetName val="phuluc1"/>
      <sheetName val="lam-moi"/>
      <sheetName val="DONGIA"/>
      <sheetName val="thao-go"/>
      <sheetName val="DON GIA"/>
      <sheetName val="TONGKE-HT"/>
      <sheetName val="DG"/>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Dwg. Transmittal"/>
      <sheetName val="DBs"/>
      <sheetName val="laroux"/>
      <sheetName val="Summary "/>
      <sheetName val="VVa"/>
      <sheetName val="BOQ-FD PA"/>
      <sheetName val="Price List FD PA"/>
      <sheetName val="Cost Sheet"/>
      <sheetName val="fire detection offer"/>
      <sheetName val="fire detection cost"/>
      <sheetName val="Price List"/>
      <sheetName val="MAIN GATE HOUSE"/>
      <sheetName val="BAG-2"/>
      <sheetName val="Currency Rate"/>
      <sheetName val="Dinh muc CP KTCB khac"/>
      <sheetName val="TH May TC"/>
      <sheetName val="KLDT DIEN"/>
      <sheetName val="PTVT DIEN"/>
      <sheetName val="TH kinh phi"/>
      <sheetName val="Thong ke thiet bi"/>
      <sheetName val="TH vat tu"/>
      <sheetName val="Chiet tinh dz35"/>
      <sheetName val="$TEXT1$"/>
      <sheetName val="DuToan"/>
      <sheetName val="TBVL"/>
      <sheetName val="Code"/>
      <sheetName val="백분율"/>
      <sheetName val="DHEQSUPT"/>
      <sheetName val="정부노임단가"/>
      <sheetName val="CONTENTS"/>
      <sheetName val="Main"/>
      <sheetName val="PRO_A"/>
      <sheetName val="PRO"/>
      <sheetName val="참고"/>
      <sheetName val="E-Price"/>
      <sheetName val="TB-내역서"/>
      <sheetName val="CTEMCOST"/>
      <sheetName val="조명시설"/>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TỔNG HỢP THÉP BELHOMES"/>
      <sheetName val="TỔNG HỢP 1 CĂN THEO LOẠI NHÀ"/>
      <sheetName val="SH.CT CỔ CỘT"/>
      <sheetName val="SH. ĐÀI MÓNG"/>
      <sheetName val="SH. CỘT T1"/>
      <sheetName val="SH. CỘT T2"/>
      <sheetName val="SH.CỘT T3"/>
      <sheetName val="SH. GIẰNG MÓNG"/>
      <sheetName val="SH. DẦM T2"/>
      <sheetName val="SH. DẦM T3"/>
      <sheetName val="SH.DẦM TM"/>
      <sheetName val="SH. SÀN T2"/>
      <sheetName val="SH. SÀN T3"/>
      <sheetName val="SH. SÀN TMÁI"/>
      <sheetName val="SH.KHAC"/>
      <sheetName val="SH. HANG RAO"/>
      <sheetName val=" T1.ĐÀI MÓNG AF"/>
      <sheetName val="T1.CỔ CỘT AF"/>
      <sheetName val="T1.CỘT T1 AF"/>
      <sheetName val="T1.CỘT T2 AF"/>
      <sheetName val="T1.CỘT T3 AF"/>
      <sheetName val="T1. DẦM MÓNG AF"/>
      <sheetName val="T1.DẦM T2 AF"/>
      <sheetName val="T1.DẦM T3 AF"/>
      <sheetName val="T1.DẦM TM AF"/>
      <sheetName val="T1.SAN F2 AF"/>
      <sheetName val="T1. SAN F3 AF"/>
      <sheetName val="T1.SAN FR AF"/>
      <sheetName val="T1. KHAC AF"/>
      <sheetName val="T1. HANG RAO AF"/>
      <sheetName val=" T1.ĐÀI MÓNG A'F'BE"/>
      <sheetName val="T1.CỔ CỘT A'F'BE"/>
      <sheetName val="T1.CỘT T1 A'F'BE"/>
      <sheetName val="T1.CỘT T2 A'F'BE"/>
      <sheetName val="T1.CỘT T3 A'F'BE"/>
      <sheetName val="T1. DẦM MÓNG A'F'BE"/>
      <sheetName val="T1.DẦM T2 A'F'BE"/>
      <sheetName val="T1.DẦM T3 A'F'BE"/>
      <sheetName val="T1.DẦM TM A'F'BE"/>
      <sheetName val="T1. SAN F1 A'F'BE"/>
      <sheetName val="T1.SAN F2 A'F'BE"/>
      <sheetName val="T1. SAN F3 A'F'BE"/>
      <sheetName val="T1.SAN FR A'F'BE"/>
      <sheetName val="T1.KHAC A'F'BE"/>
      <sheetName val="T1.HANG RAO A'F'BE"/>
      <sheetName val=" T1.ĐÀI CD"/>
      <sheetName val="T1.CỔ CỘT CD"/>
      <sheetName val="T1.CỘT T1 CD"/>
      <sheetName val="T1.CỘT T2 CD"/>
      <sheetName val="T1.CỘT T3 CD"/>
      <sheetName val="T1. DẦM MÓNG CD"/>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GIAVLIEU"/>
      <sheetName val="sheet3"/>
      <sheetName val="GZ.TG"/>
      <sheetName val="GZ.TP"/>
      <sheetName val="GZ.VT"/>
      <sheetName val="SOURCE"/>
      <sheetName val="SW"/>
      <sheetName val="SITE-E"/>
      <sheetName val="Gia VLNCMTC"/>
      <sheetName val="LEGEND"/>
      <sheetName val="BG"/>
      <sheetName val="EQP"/>
      <sheetName val="BD1"/>
      <sheetName val="8-31-98"/>
      <sheetName val="HD HS NGHIỆM THU"/>
      <sheetName val="1. LỊCH NTHN"/>
      <sheetName val="LIST BT lót"/>
      <sheetName val="LIST BT"/>
      <sheetName val="3.PHÊ DUYÊT THAU PHỤ"/>
      <sheetName val="4.PHÊ DUYÊT VẬT LIỆU"/>
      <sheetName val="5. LAY MAU VL"/>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47. BBNT PHÁ DỠ"/>
      <sheetName val="18. BBNT CKBT"/>
      <sheetName val="16.Theo doi do BT"/>
      <sheetName val="17. BBLM BT "/>
      <sheetName val="29. BBNT KHOAN CẤY THÉP"/>
      <sheetName val="20. BBNT CT XÂY"/>
      <sheetName val="21. BBNT CT TRÁT"/>
      <sheetName val="22.BBNT BPCT"/>
      <sheetName val="23.BBNT HT BG"/>
      <sheetName val="2. YCNT LIST 4"/>
      <sheetName val="4. BBNT ÉP CỌC TRE"/>
      <sheetName val="5. BBNT GIA CỐ,SAN LẤP"/>
      <sheetName val="6. BBNT ĐỔ BT LÓT"/>
      <sheetName val="10. BBNT CT XÂY"/>
      <sheetName val="11. BBNT CT TRÁT"/>
      <sheetName val="nha bao ve"/>
      <sheetName val="Đức Huệ - GV gốc"/>
      <sheetName val="1. ABPLAZA COST"/>
      <sheetName val="2. ABPLAZA INVENTORY"/>
      <sheetName val="3. ICID CASHFLOW"/>
      <sheetName val="宏1"/>
      <sheetName val="NEW_PANEL"/>
      <sheetName val="Building T1,2,3,4,5 (2)"/>
      <sheetName val="SiteWorks"/>
      <sheetName val="Bang gia NC "/>
      <sheetName val="HS_957"/>
      <sheetName val="tra_vat_lieu"/>
      <sheetName val="MTO REV_0"/>
      <sheetName val="計算条件"/>
      <sheetName val="Bahan"/>
      <sheetName val="入力作成表"/>
      <sheetName val="1.Requisition(E)"/>
      <sheetName val="D+W"/>
      <sheetName val="Temp&amp;Site"/>
      <sheetName val="Fit_Out_B2a1"/>
      <sheetName val="Co_Eff1"/>
      <sheetName val="Chiet_tinh_dz22"/>
      <sheetName val="입찰내역_발주처_양식"/>
      <sheetName val="AOP_Summary-2"/>
      <sheetName val="SPT_vs_PHI"/>
      <sheetName val="1.11.b"/>
      <sheetName val="NOTES"/>
      <sheetName val="Database"/>
      <sheetName val="Material-1"/>
      <sheetName val="Basic Material Costs"/>
      <sheetName val="Control"/>
      <sheetName val="Direct"/>
      <sheetName val="SEX"/>
      <sheetName val="Base_BM-rebar2"/>
      <sheetName val="Raw_Data2"/>
      <sheetName val="FOL_-_Bar1"/>
      <sheetName val="Payments_and_Cash_Calls1"/>
      <sheetName val="Day_work1"/>
      <sheetName val=" N Finansal Eğri"/>
      <sheetName val="HKED.KEŞFİ İmalat"/>
      <sheetName val="YEŞİL DEFTER-İmalat"/>
      <sheetName val="rayıc"/>
      <sheetName val="sal"/>
      <sheetName val="INDIRECT COST"/>
      <sheetName val="TABLO-3"/>
      <sheetName val="Rapor"/>
      <sheetName val="34. BLOK EK ISLER-NO1 HAKEDIS"/>
      <sheetName val="Sayfa1"/>
      <sheetName val="SERVICES I"/>
      <sheetName val="Lstsub"/>
      <sheetName val="QUOTE_E"/>
      <sheetName val="item #13  Structur"/>
      <sheetName val="Item # 20 Structure"/>
      <sheetName val="opstat"/>
      <sheetName val="costs"/>
      <sheetName val="MOS"/>
      <sheetName val="LOB"/>
      <sheetName val="Degiskenler"/>
      <sheetName val="analizler"/>
      <sheetName val="3004"/>
      <sheetName val="imput costi par."/>
      <sheetName val="HRG BHN"/>
      <sheetName val="Bangia"/>
      <sheetName val="입찰안"/>
      <sheetName val="1.Quotation(見積決裁書） "/>
      <sheetName val="3.Summary of Cost "/>
      <sheetName val="4.Ｓｐｅｃｉａｌ Material"/>
      <sheetName val="6.Ｃｏｍｍｏｎ Material"/>
      <sheetName val="M&amp;E"/>
      <sheetName val="9.Indirect_budget"/>
      <sheetName val="IGETA_Elec BOQ"/>
      <sheetName val="Maker List"/>
      <sheetName val="Request Builder"/>
      <sheetName val="INFO "/>
      <sheetName val="CFS3"/>
      <sheetName val="Nhan cong"/>
      <sheetName val="PHU LUC2"/>
      <sheetName val="ESTI."/>
      <sheetName val="DI-ESTI"/>
      <sheetName val="2.1 受電設備棟"/>
      <sheetName val="2.2 受・防火水槽"/>
      <sheetName val="2.3 排水処理設備棟"/>
      <sheetName val="2.4 倉庫棟"/>
      <sheetName val="2.5 守衛棟"/>
      <sheetName val="7_MEP"/>
      <sheetName val="NOTE"/>
      <sheetName val="Analisa"/>
      <sheetName val="M_Budget2"/>
      <sheetName val="Material_of_Quantities2"/>
      <sheetName val="unit_price_list2"/>
      <sheetName val="Project_Data2"/>
      <sheetName val="Ｎｏ_132"/>
      <sheetName val="아파트_2"/>
      <sheetName val="Compar_28_12_171"/>
      <sheetName val="Labor_(HA)"/>
      <sheetName val="Equiment_(HA)"/>
      <sheetName val="A2_(4)"/>
      <sheetName val="RAB_AR&amp;STR"/>
      <sheetName val="MTO_REV_2_ARMOR_"/>
      <sheetName val="Electrical_Works"/>
      <sheetName val="H_T__INCOMING_SYSTEM"/>
      <sheetName val="Gia_vat_tu"/>
      <sheetName val="B3A_-_TOWER_A"/>
      <sheetName val="Điện_Nhẹ"/>
      <sheetName val="6__Chieu_sang_&amp;_cap_nguon"/>
      <sheetName val="8__Thiet_bi_dien_nhe"/>
      <sheetName val="10__Bao_chay,_ex,_sc"/>
      <sheetName val="11__Chua_chay"/>
      <sheetName val="13__Thong_gio"/>
      <sheetName val="14__Cap_thoat_nuoc"/>
      <sheetName val="PL_01"/>
      <sheetName val="dongia_(2)"/>
      <sheetName val="THPDMoi__(2)"/>
      <sheetName val="DON_GIA"/>
      <sheetName val="t-h_HA_THE"/>
      <sheetName val="CHITIET_VL-NC-TT_-1p"/>
      <sheetName val="TONG_HOP_VL-NC_TT"/>
      <sheetName val="TH_XL"/>
      <sheetName val="CHITIET_VL-NC-TT-3p"/>
      <sheetName val="KPVC-BD_"/>
      <sheetName val="CHITIET_VL-NC"/>
      <sheetName val="MAIN_GATE_HOUSE"/>
      <sheetName val="Chiet_tinh_dz35"/>
      <sheetName val="Summary_"/>
      <sheetName val="BOQ-FD_PA"/>
      <sheetName val="Price_List_FD_PA"/>
      <sheetName val="Cost_Sheet"/>
      <sheetName val="fire_detection_offer"/>
      <sheetName val="fire_detection_cost"/>
      <sheetName val="Price_List"/>
      <sheetName val="Currency_Rate"/>
      <sheetName val="Dwg__Transmittal"/>
      <sheetName val="Dinh_muc_CP_KTCB_khac"/>
      <sheetName val="TH_May_TC"/>
      <sheetName val="KLDT_DIEN"/>
      <sheetName val="PTVT_DIEN"/>
      <sheetName val="TH_kinh_phi"/>
      <sheetName val="Thong_ke_thiet_bi"/>
      <sheetName val="TH_vat_tu"/>
      <sheetName val="GZ_TG"/>
      <sheetName val="GZ_TP"/>
      <sheetName val="GZ_VT"/>
      <sheetName val="nha_bao_ve"/>
      <sheetName val="6PILE__(돌출)"/>
      <sheetName val="Gia_VLNCMTC"/>
      <sheetName val="Cash Flow"/>
      <sheetName val="Yield"/>
      <sheetName val="Draft"/>
      <sheetName val="THAP"/>
      <sheetName val="Btra"/>
      <sheetName val="Div26 - Elect"/>
      <sheetName val="BKL"/>
      <sheetName val="1.1 BOQ "/>
      <sheetName val="단가표"/>
      <sheetName val="Retrofit contract"/>
      <sheetName val="ML-부품4동 정산내역"/>
      <sheetName val="ML-CUB2 정산내역"/>
      <sheetName val="부품4동"/>
      <sheetName val="Retrofit 정산"/>
      <sheetName val="Pasir Panjang 100J"/>
      <sheetName val="STR"/>
      <sheetName val="Data"/>
      <sheetName val="설계내역서"/>
      <sheetName val="#REF!"/>
      <sheetName val="外気負荷"/>
      <sheetName val="RC Pipe"/>
      <sheetName val="C5.M-Cover"/>
      <sheetName val="基本"/>
      <sheetName val="报价费率计算表"/>
      <sheetName val="MASTER_RATE ANALYSIS"/>
      <sheetName val="Gravel in pond"/>
      <sheetName val="(Not to print)"/>
      <sheetName val="item_#13__Structur"/>
      <sheetName val="Item_#_20_Structure"/>
      <sheetName val="MASTER_RATE_ANALYSIS"/>
      <sheetName val="Gravel_in_pond"/>
      <sheetName val="Eq__Mobilization"/>
      <sheetName val="MS08-01 S"/>
      <sheetName val="MS08-01 P"/>
      <sheetName val="upa"/>
      <sheetName val="1-G1"/>
      <sheetName val="Rate Analysis"/>
      <sheetName val="mapping"/>
      <sheetName val="BYBU96"/>
      <sheetName val="CLAY"/>
      <sheetName val="Form 6"/>
      <sheetName val="BQ-E20-02(Rp)"/>
      <sheetName val="PRICE-SUMMARY"/>
      <sheetName val="Electrical Breakdown"/>
      <sheetName val="BK04"/>
      <sheetName val="A1.CN"/>
      <sheetName val="DANHMUC"/>
      <sheetName val="F&amp;S"/>
      <sheetName val="THVT"/>
      <sheetName val="대비"/>
      <sheetName val="변화치수"/>
      <sheetName val="Sheet 3"/>
      <sheetName val="토공"/>
      <sheetName val="F4-F7"/>
      <sheetName val="Step1 1st"/>
      <sheetName val="SL NHAP"/>
      <sheetName val="Móng, nền "/>
      <sheetName val="pp1p"/>
      <sheetName val="pp3p_NC"/>
      <sheetName val="pp3p "/>
      <sheetName val="TONGKE3p "/>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TỔNG_HỢP_THÉP_BELHOMES"/>
      <sheetName val="TỔNG_HỢP_1_CĂN_THEO_LOẠI_NHÀ"/>
      <sheetName val="SH_CT_CỔ_CỘT"/>
      <sheetName val="SH__ĐÀI_MÓNG"/>
      <sheetName val="SH__CỘT_T1"/>
      <sheetName val="SH__CỘT_T2"/>
      <sheetName val="SH_CỘT_T3"/>
      <sheetName val="SH__GIẰNG_MÓNG"/>
      <sheetName val="SH__DẦM_T2"/>
      <sheetName val="SH__DẦM_T3"/>
      <sheetName val="SH_DẦM_TM"/>
      <sheetName val="SH__SÀN_T2"/>
      <sheetName val="SH__SÀN_T3"/>
      <sheetName val="SH__SÀN_TMÁI"/>
      <sheetName val="SH_KHAC"/>
      <sheetName val="SH__HANG_RAO"/>
      <sheetName val="_T1_ĐÀI_MÓNG_AF"/>
      <sheetName val="T1_CỔ_CỘT_AF"/>
      <sheetName val="T1_CỘT_T1_AF"/>
      <sheetName val="T1_CỘT_T2_AF"/>
      <sheetName val="T1_CỘT_T3_AF"/>
      <sheetName val="T1__DẦM_MÓNG_AF"/>
      <sheetName val="T1_DẦM_T2_AF"/>
      <sheetName val="T1_DẦM_T3_AF"/>
      <sheetName val="T1_DẦM_TM_AF"/>
      <sheetName val="T1_SAN_F2_AF"/>
      <sheetName val="T1__SAN_F3_AF"/>
      <sheetName val="T1_SAN_FR_AF"/>
      <sheetName val="T1__KHAC_AF"/>
      <sheetName val="T1__HANG_RAO_AF"/>
      <sheetName val="_T1_ĐÀI_MÓNG_A'F'BE"/>
      <sheetName val="T1_CỔ_CỘT_A'F'BE"/>
      <sheetName val="T1_CỘT_T1_A'F'BE"/>
      <sheetName val="T1_CỘT_T2_A'F'BE"/>
      <sheetName val="T1_CỘT_T3_A'F'BE"/>
      <sheetName val="T1__DẦM_MÓNG_A'F'BE"/>
      <sheetName val="T1_DẦM_T2_A'F'BE"/>
      <sheetName val="T1_DẦM_T3_A'F'BE"/>
      <sheetName val="T1_DẦM_TM_A'F'BE"/>
      <sheetName val="T1__SAN_F1_A'F'BE"/>
      <sheetName val="T1_SAN_F2_A'F'BE"/>
      <sheetName val="T1__SAN_F3_A'F'BE"/>
      <sheetName val="T1_SAN_FR_A'F'BE"/>
      <sheetName val="T1_KHAC_A'F'BE"/>
      <sheetName val="T1_HANG_RAO_A'F'BE"/>
      <sheetName val="_T1_ĐÀI_CD"/>
      <sheetName val="T1_CỔ_CỘT_CD"/>
      <sheetName val="T1_CỘT_T1_CD"/>
      <sheetName val="T1_CỘT_T2_CD"/>
      <sheetName val="T1_CỘT_T3_CD"/>
      <sheetName val="T1__DẦM_MÓNG_CD"/>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mw"/>
      <sheetName val="ERECIN"/>
      <sheetName val="E H - H. W.P."/>
      <sheetName val="E. H. Treatment for pile cap"/>
      <sheetName val="Demand"/>
      <sheetName val="Occ"/>
      <sheetName val="Summ"/>
      <sheetName val="BILL-1"/>
      <sheetName val="BILL-3"/>
      <sheetName val="Architect"/>
      <sheetName val="VIABILITY"/>
      <sheetName val="Kur"/>
      <sheetName val="Keşif-I"/>
      <sheetName val="HAKEDİŞ "/>
      <sheetName val="BUTCE+MANHOUR"/>
      <sheetName val="keşif özeti"/>
      <sheetName val="Katsayılar"/>
      <sheetName val="New Rates"/>
      <sheetName val="Bldg"/>
      <sheetName val="Est"/>
      <sheetName val="SCHEDULE"/>
      <sheetName val="Food"/>
      <sheetName val="Build-up"/>
      <sheetName val=" GULF"/>
      <sheetName val="4"/>
      <sheetName val="vendor"/>
      <sheetName val="Takeoff"/>
      <sheetName val="PE"/>
      <sheetName val="15.13"/>
      <sheetName val="SRC-B3U2"/>
      <sheetName val="Bill07"/>
      <sheetName val="CSC"/>
      <sheetName val="Spread"/>
      <sheetName val="Part-A"/>
      <sheetName val="???? ??? ??"/>
      <sheetName val="FA_SUMMARY"/>
      <sheetName val="intr stool brkup"/>
      <sheetName val="Bill.10"/>
      <sheetName val="Headings"/>
      <sheetName val="Basement Budget"/>
      <sheetName val="11"/>
      <sheetName val="bkg"/>
      <sheetName val="cbrd460"/>
      <sheetName val="bcl"/>
      <sheetName val="1.0 Section 1 Cover"/>
      <sheetName val="col-reinft1"/>
      <sheetName val="analysis"/>
      <sheetName val="Labour"/>
      <sheetName val="Area Analysis"/>
      <sheetName val="Sensitivity"/>
      <sheetName val="DETAILED  BOQ"/>
      <sheetName val="Formulas"/>
      <sheetName val="Base_BM-rebar3"/>
      <sheetName val="Raw_Data3"/>
      <sheetName val="Co_Eff2"/>
      <sheetName val="Fit_Out_B2a2"/>
      <sheetName val="FOL_-_Bar2"/>
      <sheetName val="Day_work2"/>
      <sheetName val="Payments_and_Cash_Calls2"/>
      <sheetName val="Chiet_tinh_dz221"/>
      <sheetName val="입찰내역_발주처_양식1"/>
      <sheetName val="AOP_Summary-21"/>
      <sheetName val="SPT_vs_PHI1"/>
      <sheetName val="1_11_b"/>
      <sheetName val="Basic_Material_Costs"/>
      <sheetName val="item_#13__Structur1"/>
      <sheetName val="Item_#_20_Structure1"/>
      <sheetName val="MASTER_RATE_ANALYSIS1"/>
      <sheetName val="Gravel_in_pond1"/>
      <sheetName val="Eq__Mobilization1"/>
      <sheetName val="(Not_to_print)"/>
      <sheetName val="15_13"/>
      <sheetName val="Bill No. 3"/>
      <sheetName val="Sheet7"/>
      <sheetName val="Sec 1 BOQ"/>
      <sheetName val="Sec 2 BOQ-MRO"/>
      <sheetName val="Sec 3 BOQ-FBO"/>
      <sheetName val="Sec 4 BOQ-CUP"/>
      <sheetName val="Adsorption - MRO"/>
      <sheetName val="Adsorption - CUP"/>
      <sheetName val="Sec 5 BOQ-ASG"/>
      <sheetName val="Sec 6 BOQ-SUBSTN"/>
      <sheetName val="Sec 8 BOQ-dayworks"/>
      <sheetName val="Grand Summary"/>
      <sheetName val="BILL 1"/>
      <sheetName val="PROGRAM"/>
      <sheetName val="CASHFLOW"/>
      <sheetName val="E H Blinding"/>
      <sheetName val="E H Excavation"/>
      <sheetName val="Pc name"/>
      <sheetName val="DCF_5"/>
      <sheetName val="US Ship Repair Industry Growth"/>
      <sheetName val="Market Overview"/>
      <sheetName val="US Shipyard Repair Output"/>
      <sheetName val="Charts"/>
      <sheetName val="LBO"/>
      <sheetName val="Summary Financials"/>
      <sheetName val="Inputs"/>
      <sheetName val="ARC308-1"/>
      <sheetName val="Data Sheet"/>
      <sheetName val="Payment"/>
      <sheetName val="Input"/>
      <sheetName val="CostPlan"/>
      <sheetName val="Rate_Analysis"/>
      <sheetName val="Data_Sheet"/>
      <sheetName val="Area_Analysis"/>
      <sheetName val="DETAILED__BOQ"/>
      <sheetName val="New_Rates"/>
      <sheetName val="HD-XUAT"/>
      <sheetName val="기준정보"/>
      <sheetName val="품셈TABLE"/>
      <sheetName val="금호"/>
      <sheetName val="TVLIEU"/>
      <sheetName val="PS-Labour_M"/>
      <sheetName val="Config"/>
      <sheetName val="Tong du toan"/>
      <sheetName val="수량3"/>
      <sheetName val="개산공사비"/>
      <sheetName val="형강"/>
      <sheetName val="ETC."/>
      <sheetName val="BM "/>
      <sheetName val="DWG LIST"/>
      <sheetName val="KLHT"/>
      <sheetName val="CMS"/>
      <sheetName val="batch"/>
      <sheetName val="REINF."/>
      <sheetName val="SKETCH"/>
      <sheetName val="data_dci"/>
      <sheetName val="data_mci"/>
      <sheetName val="behind"/>
      <sheetName val="VCH-SLC"/>
      <sheetName val="Supplier"/>
      <sheetName val="배수내역"/>
      <sheetName val="DB@Acess"/>
      <sheetName val="Civil"/>
      <sheetName val="프랜트면허"/>
      <sheetName val="토목주소"/>
      <sheetName val="grafik"/>
      <sheetName val="pro ra op"/>
      <sheetName val="Upah"/>
      <sheetName val="Rekapitulasi"/>
      <sheetName val="Cash Flow bulanan"/>
      <sheetName val="Koordinat"/>
      <sheetName val="Page2"/>
      <sheetName val="EE-PROP"/>
      <sheetName val="Bill.1.VAC-Supply-A"/>
      <sheetName val="ANALISA.E"/>
      <sheetName val="IPL_SCHEDULE"/>
      <sheetName val="F1.4"/>
      <sheetName val="schtng"/>
      <sheetName val="schbhn"/>
      <sheetName val="schalt"/>
      <sheetName val="1.2"/>
      <sheetName val="Dsr Hitung"/>
      <sheetName val="Basic Price"/>
      <sheetName val="HARGA-UPAH"/>
      <sheetName val="Eng_Hrs (HO)"/>
      <sheetName val="HARGA MATERIAL"/>
      <sheetName val="Inkindo 2015"/>
      <sheetName val="LOADDAT"/>
      <sheetName val="Perhit.Alat"/>
      <sheetName val="011C101"/>
      <sheetName val="Sew-Tahan"/>
      <sheetName val="AOP-SK"/>
      <sheetName val="TABLE-A"/>
      <sheetName val="bq analisa"/>
      <sheetName val="RAB"/>
      <sheetName val="GeneralInfo"/>
      <sheetName val="Upah,Bahan,Alat"/>
      <sheetName val="Rekap Analisa1"/>
      <sheetName val="AnSipil"/>
      <sheetName val="AnPipa &amp; Acc"/>
      <sheetName val="P-072"/>
      <sheetName val="P-072 (2)"/>
      <sheetName val="All"/>
      <sheetName val="Equip Compare"/>
      <sheetName val="Tag Tube"/>
      <sheetName val="금융비용"/>
      <sheetName val="REP"/>
      <sheetName val="덕전리"/>
      <sheetName val="Hao hut, CK"/>
      <sheetName val="B.100"/>
      <sheetName val="CERTIFICATE"/>
      <sheetName val="2.05 Sprinkler"/>
      <sheetName val="2.01 Electrical "/>
      <sheetName val="schedule nos"/>
      <sheetName val="3.1"/>
      <sheetName val="2.2"/>
      <sheetName val="3.4"/>
      <sheetName val="5.4"/>
      <sheetName val="8.1"/>
      <sheetName val="5.1"/>
      <sheetName val="6.3"/>
      <sheetName val="2.3"/>
      <sheetName val="3.6"/>
      <sheetName val="2.5"/>
      <sheetName val="8.3"/>
      <sheetName val="3.2"/>
      <sheetName val="2.4"/>
      <sheetName val="2.1"/>
      <sheetName val="5.7"/>
      <sheetName val="3.3"/>
      <sheetName val="3.5"/>
      <sheetName val="2.8"/>
      <sheetName val="2.6"/>
      <sheetName val="8.1-8.2"/>
      <sheetName val="8.3-8.4"/>
      <sheetName val="FINA"/>
      <sheetName val="Code03"/>
      <sheetName val="INPUT - Revenue &amp; CGS"/>
      <sheetName val="Category Lookup Table"/>
      <sheetName val="Netstatement"/>
      <sheetName val="Part A"/>
      <sheetName val="B_100"/>
      <sheetName val="schedule_nos"/>
      <sheetName val="3_1"/>
      <sheetName val="2_2"/>
      <sheetName val="3_4"/>
      <sheetName val="5_4"/>
      <sheetName val="8_1"/>
      <sheetName val="5_1"/>
      <sheetName val="6_3"/>
      <sheetName val="2_3"/>
      <sheetName val="3_6"/>
      <sheetName val="2_5"/>
      <sheetName val="8_3"/>
      <sheetName val="3_2"/>
      <sheetName val="2_4"/>
      <sheetName val="2_1"/>
      <sheetName val="5_7"/>
      <sheetName val="3_3"/>
      <sheetName val="3_5"/>
      <sheetName val="2_8"/>
      <sheetName val="2_6"/>
      <sheetName val="2_05_Sprinkler"/>
      <sheetName val="2_01_Electrical_"/>
      <sheetName val="8_1-8_2"/>
      <sheetName val="8_3-8_4"/>
      <sheetName val="Category_Lookup_Table"/>
      <sheetName val="INPUT_-_Revenue_&amp;_CGS"/>
      <sheetName val="Part_A"/>
      <sheetName val="Staff Acco."/>
      <sheetName val="Summary Transformers"/>
      <sheetName val="PB"/>
      <sheetName val="Ti"/>
      <sheetName val="Criteria"/>
      <sheetName val="PROJECT BRIEF_EX_NEW_"/>
      <sheetName val="csdim"/>
      <sheetName val="cdsload"/>
      <sheetName val="chsload"/>
      <sheetName val="CLAMP"/>
      <sheetName val="cvsload"/>
      <sheetName val="pipe"/>
      <sheetName val="Schedule(overall)"/>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K16">
            <v>-3100889.7360623879</v>
          </cell>
        </row>
        <row r="17">
          <cell r="K17">
            <v>169371.15460847877</v>
          </cell>
        </row>
        <row r="18">
          <cell r="K18">
            <v>-272376.19996930048</v>
          </cell>
        </row>
        <row r="19">
          <cell r="K19">
            <v>-838205.55572895915</v>
          </cell>
        </row>
        <row r="20">
          <cell r="K20">
            <v>-1177633.0269047734</v>
          </cell>
        </row>
        <row r="21">
          <cell r="K21">
            <v>-1274278.7937224843</v>
          </cell>
        </row>
        <row r="22">
          <cell r="K22">
            <v>-1317965.1225737943</v>
          </cell>
        </row>
        <row r="23">
          <cell r="K23">
            <v>-1475735.498355248</v>
          </cell>
        </row>
        <row r="24">
          <cell r="K24">
            <v>-1507639.7996148129</v>
          </cell>
        </row>
        <row r="25">
          <cell r="K25">
            <v>-1475298.8360362898</v>
          </cell>
        </row>
        <row r="26">
          <cell r="K26">
            <v>-1368763.8031261845</v>
          </cell>
        </row>
        <row r="27">
          <cell r="K27">
            <v>-1370409.3907104216</v>
          </cell>
        </row>
        <row r="28">
          <cell r="K28">
            <v>-1075994.0425293476</v>
          </cell>
        </row>
        <row r="29">
          <cell r="K29">
            <v>-1154128.7622718378</v>
          </cell>
        </row>
        <row r="30">
          <cell r="K30">
            <v>-1121801.9701711757</v>
          </cell>
        </row>
        <row r="31">
          <cell r="K31">
            <v>-658003.7431982233</v>
          </cell>
        </row>
        <row r="32">
          <cell r="K32">
            <v>-50055.767223137314</v>
          </cell>
        </row>
        <row r="33">
          <cell r="K33">
            <v>-50055.767223137314</v>
          </cell>
        </row>
        <row r="34">
          <cell r="K34">
            <v>-50055.767223137314</v>
          </cell>
        </row>
        <row r="35">
          <cell r="K35">
            <v>1001105.8944628179</v>
          </cell>
        </row>
        <row r="36">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16">
          <cell r="G16">
            <v>0</v>
          </cell>
        </row>
      </sheetData>
      <sheetData sheetId="75">
        <row r="16">
          <cell r="G16">
            <v>0</v>
          </cell>
        </row>
      </sheetData>
      <sheetData sheetId="76">
        <row r="16">
          <cell r="G16">
            <v>0</v>
          </cell>
        </row>
      </sheetData>
      <sheetData sheetId="77">
        <row r="16">
          <cell r="G16">
            <v>0</v>
          </cell>
        </row>
      </sheetData>
      <sheetData sheetId="78">
        <row r="16">
          <cell r="G16">
            <v>0</v>
          </cell>
        </row>
      </sheetData>
      <sheetData sheetId="79">
        <row r="16">
          <cell r="G16">
            <v>0</v>
          </cell>
        </row>
      </sheetData>
      <sheetData sheetId="80">
        <row r="16">
          <cell r="G16">
            <v>0</v>
          </cell>
        </row>
      </sheetData>
      <sheetData sheetId="81">
        <row r="16">
          <cell r="G16">
            <v>0</v>
          </cell>
        </row>
      </sheetData>
      <sheetData sheetId="82" refreshError="1"/>
      <sheetData sheetId="83" refreshError="1"/>
      <sheetData sheetId="84" refreshError="1"/>
      <sheetData sheetId="85" refreshError="1"/>
      <sheetData sheetId="86" refreshError="1"/>
      <sheetData sheetId="87" refreshError="1"/>
      <sheetData sheetId="88" refreshError="1"/>
      <sheetData sheetId="89">
        <row r="16">
          <cell r="G16">
            <v>0</v>
          </cell>
        </row>
      </sheetData>
      <sheetData sheetId="90">
        <row r="16">
          <cell r="G16">
            <v>0</v>
          </cell>
        </row>
      </sheetData>
      <sheetData sheetId="91">
        <row r="16">
          <cell r="G16">
            <v>0</v>
          </cell>
        </row>
      </sheetData>
      <sheetData sheetId="92">
        <row r="16">
          <cell r="G16">
            <v>0</v>
          </cell>
        </row>
      </sheetData>
      <sheetData sheetId="93">
        <row r="16">
          <cell r="G16">
            <v>0</v>
          </cell>
        </row>
      </sheetData>
      <sheetData sheetId="94">
        <row r="16">
          <cell r="G16">
            <v>0</v>
          </cell>
        </row>
      </sheetData>
      <sheetData sheetId="95">
        <row r="16">
          <cell r="G16">
            <v>0</v>
          </cell>
        </row>
      </sheetData>
      <sheetData sheetId="96">
        <row r="16">
          <cell r="G16">
            <v>0</v>
          </cell>
        </row>
      </sheetData>
      <sheetData sheetId="97">
        <row r="16">
          <cell r="G16">
            <v>0</v>
          </cell>
        </row>
      </sheetData>
      <sheetData sheetId="98">
        <row r="16">
          <cell r="G16">
            <v>0</v>
          </cell>
        </row>
      </sheetData>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ow r="16">
          <cell r="G16">
            <v>132.10688000000002</v>
          </cell>
        </row>
      </sheetData>
      <sheetData sheetId="134"/>
      <sheetData sheetId="135">
        <row r="16">
          <cell r="G16">
            <v>132.10688000000002</v>
          </cell>
        </row>
      </sheetData>
      <sheetData sheetId="136">
        <row r="16">
          <cell r="G16">
            <v>132.10688000000002</v>
          </cell>
        </row>
      </sheetData>
      <sheetData sheetId="137">
        <row r="16">
          <cell r="G16">
            <v>132.10688000000002</v>
          </cell>
        </row>
      </sheetData>
      <sheetData sheetId="138">
        <row r="16">
          <cell r="G16">
            <v>132.10688000000002</v>
          </cell>
        </row>
      </sheetData>
      <sheetData sheetId="139">
        <row r="16">
          <cell r="G16">
            <v>132.10688000000002</v>
          </cell>
        </row>
      </sheetData>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16">
          <cell r="G16">
            <v>0</v>
          </cell>
        </row>
      </sheetData>
      <sheetData sheetId="151">
        <row r="16">
          <cell r="K16">
            <v>1</v>
          </cell>
        </row>
      </sheetData>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ow r="16">
          <cell r="G16">
            <v>132.10688000000002</v>
          </cell>
        </row>
      </sheetData>
      <sheetData sheetId="177">
        <row r="16">
          <cell r="G16">
            <v>132.10688000000002</v>
          </cell>
        </row>
      </sheetData>
      <sheetData sheetId="178">
        <row r="16">
          <cell r="G16">
            <v>132.10688000000002</v>
          </cell>
        </row>
      </sheetData>
      <sheetData sheetId="179">
        <row r="16">
          <cell r="G16">
            <v>132.10688000000002</v>
          </cell>
        </row>
      </sheetData>
      <sheetData sheetId="180">
        <row r="16">
          <cell r="G16">
            <v>132.10688000000002</v>
          </cell>
        </row>
      </sheetData>
      <sheetData sheetId="181">
        <row r="16">
          <cell r="G16">
            <v>132.10688000000002</v>
          </cell>
        </row>
      </sheetData>
      <sheetData sheetId="182">
        <row r="16">
          <cell r="G16">
            <v>132.10688000000002</v>
          </cell>
        </row>
      </sheetData>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ow r="16">
          <cell r="G16">
            <v>132.10688000000002</v>
          </cell>
        </row>
      </sheetData>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ow r="16">
          <cell r="G16">
            <v>132.10688000000002</v>
          </cell>
        </row>
      </sheetData>
      <sheetData sheetId="265" refreshError="1"/>
      <sheetData sheetId="266">
        <row r="16">
          <cell r="G16">
            <v>132.10688000000002</v>
          </cell>
        </row>
      </sheetData>
      <sheetData sheetId="267" refreshError="1"/>
      <sheetData sheetId="268" refreshError="1"/>
      <sheetData sheetId="269" refreshError="1"/>
      <sheetData sheetId="270" refreshError="1"/>
      <sheetData sheetId="271">
        <row r="16">
          <cell r="G16">
            <v>132.10688000000002</v>
          </cell>
        </row>
      </sheetData>
      <sheetData sheetId="272">
        <row r="16">
          <cell r="G16">
            <v>132.10688000000002</v>
          </cell>
        </row>
      </sheetData>
      <sheetData sheetId="273">
        <row r="16">
          <cell r="G16">
            <v>132.10688000000002</v>
          </cell>
        </row>
      </sheetData>
      <sheetData sheetId="274">
        <row r="16">
          <cell r="G16">
            <v>132.10688000000002</v>
          </cell>
        </row>
      </sheetData>
      <sheetData sheetId="275"/>
      <sheetData sheetId="276">
        <row r="16">
          <cell r="G16">
            <v>132.10688000000002</v>
          </cell>
        </row>
      </sheetData>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ow r="16">
          <cell r="G16">
            <v>132.10688000000002</v>
          </cell>
        </row>
      </sheetData>
      <sheetData sheetId="288" refreshError="1"/>
      <sheetData sheetId="289" refreshError="1"/>
      <sheetData sheetId="290" refreshError="1"/>
      <sheetData sheetId="291" refreshError="1"/>
      <sheetData sheetId="292" refreshError="1"/>
      <sheetData sheetId="293" refreshError="1"/>
      <sheetData sheetId="294">
        <row r="16">
          <cell r="G16">
            <v>132.10688000000002</v>
          </cell>
        </row>
      </sheetData>
      <sheetData sheetId="295" refreshError="1"/>
      <sheetData sheetId="296">
        <row r="16">
          <cell r="G16">
            <v>132.10688000000002</v>
          </cell>
        </row>
      </sheetData>
      <sheetData sheetId="297">
        <row r="16">
          <cell r="G16">
            <v>132.10688000000002</v>
          </cell>
        </row>
      </sheetData>
      <sheetData sheetId="298">
        <row r="16">
          <cell r="G16">
            <v>0</v>
          </cell>
        </row>
      </sheetData>
      <sheetData sheetId="299">
        <row r="16">
          <cell r="G16">
            <v>0</v>
          </cell>
        </row>
      </sheetData>
      <sheetData sheetId="300">
        <row r="16">
          <cell r="G16">
            <v>0</v>
          </cell>
        </row>
      </sheetData>
      <sheetData sheetId="301">
        <row r="16">
          <cell r="G16">
            <v>0</v>
          </cell>
        </row>
      </sheetData>
      <sheetData sheetId="302">
        <row r="16">
          <cell r="G16">
            <v>132.10688000000002</v>
          </cell>
        </row>
      </sheetData>
      <sheetData sheetId="303">
        <row r="16">
          <cell r="G16">
            <v>132.10688000000002</v>
          </cell>
        </row>
      </sheetData>
      <sheetData sheetId="304" refreshError="1"/>
      <sheetData sheetId="305">
        <row r="16">
          <cell r="G16">
            <v>132.10688000000002</v>
          </cell>
        </row>
      </sheetData>
      <sheetData sheetId="306">
        <row r="16">
          <cell r="G16">
            <v>132.10688000000002</v>
          </cell>
        </row>
      </sheetData>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ow r="16">
          <cell r="G16">
            <v>132.10688000000002</v>
          </cell>
        </row>
      </sheetData>
      <sheetData sheetId="371">
        <row r="16">
          <cell r="G16">
            <v>132.10688000000002</v>
          </cell>
        </row>
      </sheetData>
      <sheetData sheetId="372">
        <row r="16">
          <cell r="G16">
            <v>0</v>
          </cell>
        </row>
      </sheetData>
      <sheetData sheetId="373">
        <row r="16">
          <cell r="G16">
            <v>0</v>
          </cell>
        </row>
      </sheetData>
      <sheetData sheetId="374">
        <row r="16">
          <cell r="G16">
            <v>132.10688000000002</v>
          </cell>
        </row>
      </sheetData>
      <sheetData sheetId="375">
        <row r="16">
          <cell r="G16">
            <v>132.10688000000002</v>
          </cell>
        </row>
      </sheetData>
      <sheetData sheetId="376">
        <row r="16">
          <cell r="G16">
            <v>0</v>
          </cell>
        </row>
      </sheetData>
      <sheetData sheetId="377">
        <row r="16">
          <cell r="G16">
            <v>132.10688000000002</v>
          </cell>
        </row>
      </sheetData>
      <sheetData sheetId="378">
        <row r="16">
          <cell r="G16">
            <v>132.10688000000002</v>
          </cell>
        </row>
      </sheetData>
      <sheetData sheetId="379">
        <row r="16">
          <cell r="G16">
            <v>0</v>
          </cell>
        </row>
      </sheetData>
      <sheetData sheetId="380">
        <row r="16">
          <cell r="G16">
            <v>132.10688000000002</v>
          </cell>
        </row>
      </sheetData>
      <sheetData sheetId="381">
        <row r="16">
          <cell r="G16">
            <v>0</v>
          </cell>
        </row>
      </sheetData>
      <sheetData sheetId="382">
        <row r="16">
          <cell r="G16">
            <v>0</v>
          </cell>
        </row>
      </sheetData>
      <sheetData sheetId="383">
        <row r="16">
          <cell r="G16">
            <v>132.10688000000002</v>
          </cell>
        </row>
      </sheetData>
      <sheetData sheetId="384">
        <row r="16">
          <cell r="G16">
            <v>0</v>
          </cell>
        </row>
      </sheetData>
      <sheetData sheetId="385">
        <row r="16">
          <cell r="G16">
            <v>132.10688000000002</v>
          </cell>
        </row>
      </sheetData>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ow r="16">
          <cell r="G16">
            <v>0</v>
          </cell>
        </row>
      </sheetData>
      <sheetData sheetId="438">
        <row r="16">
          <cell r="G16">
            <v>0</v>
          </cell>
        </row>
      </sheetData>
      <sheetData sheetId="439">
        <row r="16">
          <cell r="G16">
            <v>132.10688000000002</v>
          </cell>
        </row>
      </sheetData>
      <sheetData sheetId="440">
        <row r="16">
          <cell r="G16">
            <v>132.10688000000002</v>
          </cell>
        </row>
      </sheetData>
      <sheetData sheetId="441">
        <row r="16">
          <cell r="G16">
            <v>0</v>
          </cell>
        </row>
      </sheetData>
      <sheetData sheetId="442">
        <row r="16">
          <cell r="G16">
            <v>0</v>
          </cell>
        </row>
      </sheetData>
      <sheetData sheetId="443">
        <row r="16">
          <cell r="G16">
            <v>132.10688000000002</v>
          </cell>
        </row>
      </sheetData>
      <sheetData sheetId="444">
        <row r="16">
          <cell r="G16">
            <v>0</v>
          </cell>
        </row>
      </sheetData>
      <sheetData sheetId="445">
        <row r="16">
          <cell r="G16">
            <v>0</v>
          </cell>
        </row>
      </sheetData>
      <sheetData sheetId="446">
        <row r="16">
          <cell r="G16">
            <v>132.10688000000002</v>
          </cell>
        </row>
      </sheetData>
      <sheetData sheetId="447" refreshError="1"/>
      <sheetData sheetId="448" refreshError="1"/>
      <sheetData sheetId="449" refreshError="1"/>
      <sheetData sheetId="450">
        <row r="16">
          <cell r="G16">
            <v>0</v>
          </cell>
        </row>
      </sheetData>
      <sheetData sheetId="451">
        <row r="16">
          <cell r="G16">
            <v>0</v>
          </cell>
        </row>
      </sheetData>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ow r="16">
          <cell r="G16">
            <v>0</v>
          </cell>
        </row>
      </sheetData>
      <sheetData sheetId="504">
        <row r="16">
          <cell r="G16">
            <v>0</v>
          </cell>
        </row>
      </sheetData>
      <sheetData sheetId="505">
        <row r="16">
          <cell r="G16">
            <v>0</v>
          </cell>
        </row>
      </sheetData>
      <sheetData sheetId="506">
        <row r="16">
          <cell r="G16">
            <v>132.10688000000002</v>
          </cell>
        </row>
      </sheetData>
      <sheetData sheetId="507">
        <row r="16">
          <cell r="G16">
            <v>0</v>
          </cell>
        </row>
      </sheetData>
      <sheetData sheetId="508" refreshError="1"/>
      <sheetData sheetId="509" refreshError="1"/>
      <sheetData sheetId="510">
        <row r="16">
          <cell r="G16">
            <v>0</v>
          </cell>
        </row>
      </sheetData>
      <sheetData sheetId="511">
        <row r="16">
          <cell r="G16">
            <v>0</v>
          </cell>
        </row>
      </sheetData>
      <sheetData sheetId="512" refreshError="1"/>
      <sheetData sheetId="513">
        <row r="16">
          <cell r="G16">
            <v>0</v>
          </cell>
        </row>
      </sheetData>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ow r="16">
          <cell r="G16">
            <v>0</v>
          </cell>
        </row>
      </sheetData>
      <sheetData sheetId="528">
        <row r="16">
          <cell r="G16">
            <v>0</v>
          </cell>
        </row>
      </sheetData>
      <sheetData sheetId="529">
        <row r="16">
          <cell r="G16">
            <v>0</v>
          </cell>
        </row>
      </sheetData>
      <sheetData sheetId="530">
        <row r="16">
          <cell r="G16">
            <v>0</v>
          </cell>
        </row>
      </sheetData>
      <sheetData sheetId="531">
        <row r="16">
          <cell r="G16">
            <v>0</v>
          </cell>
        </row>
      </sheetData>
      <sheetData sheetId="532">
        <row r="16">
          <cell r="G16">
            <v>0</v>
          </cell>
        </row>
      </sheetData>
      <sheetData sheetId="533" refreshError="1"/>
      <sheetData sheetId="534" refreshError="1"/>
      <sheetData sheetId="535">
        <row r="16">
          <cell r="G16">
            <v>0</v>
          </cell>
        </row>
      </sheetData>
      <sheetData sheetId="536" refreshError="1"/>
      <sheetData sheetId="537" refreshError="1"/>
      <sheetData sheetId="538" refreshError="1"/>
      <sheetData sheetId="539" refreshError="1"/>
      <sheetData sheetId="540" refreshError="1"/>
      <sheetData sheetId="541">
        <row r="16">
          <cell r="G16">
            <v>0</v>
          </cell>
        </row>
      </sheetData>
      <sheetData sheetId="542">
        <row r="16">
          <cell r="G16">
            <v>0</v>
          </cell>
        </row>
      </sheetData>
      <sheetData sheetId="543">
        <row r="16">
          <cell r="G16">
            <v>0</v>
          </cell>
        </row>
      </sheetData>
      <sheetData sheetId="544">
        <row r="16">
          <cell r="G16">
            <v>0</v>
          </cell>
        </row>
      </sheetData>
      <sheetData sheetId="545">
        <row r="16">
          <cell r="G16">
            <v>0</v>
          </cell>
        </row>
      </sheetData>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16">
          <cell r="G16">
            <v>0</v>
          </cell>
        </row>
      </sheetData>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ow r="16">
          <cell r="G16">
            <v>0</v>
          </cell>
        </row>
      </sheetData>
      <sheetData sheetId="573">
        <row r="16">
          <cell r="G16">
            <v>0</v>
          </cell>
        </row>
      </sheetData>
      <sheetData sheetId="574">
        <row r="16">
          <cell r="G16">
            <v>0</v>
          </cell>
        </row>
      </sheetData>
      <sheetData sheetId="575">
        <row r="16">
          <cell r="G16">
            <v>0</v>
          </cell>
        </row>
      </sheetData>
      <sheetData sheetId="576">
        <row r="16">
          <cell r="G16">
            <v>0</v>
          </cell>
        </row>
      </sheetData>
      <sheetData sheetId="577">
        <row r="16">
          <cell r="G16">
            <v>0</v>
          </cell>
        </row>
      </sheetData>
      <sheetData sheetId="578">
        <row r="16">
          <cell r="G16">
            <v>0</v>
          </cell>
        </row>
      </sheetData>
      <sheetData sheetId="579">
        <row r="16">
          <cell r="G16">
            <v>0</v>
          </cell>
        </row>
      </sheetData>
      <sheetData sheetId="580">
        <row r="16">
          <cell r="G16">
            <v>0</v>
          </cell>
        </row>
      </sheetData>
      <sheetData sheetId="581">
        <row r="16">
          <cell r="G16">
            <v>0</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ow r="16">
          <cell r="G16">
            <v>132.10688000000002</v>
          </cell>
        </row>
      </sheetData>
      <sheetData sheetId="596">
        <row r="16">
          <cell r="G16">
            <v>0</v>
          </cell>
        </row>
      </sheetData>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ow r="16">
          <cell r="G16">
            <v>0</v>
          </cell>
        </row>
      </sheetData>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ow r="16">
          <cell r="G16">
            <v>0</v>
          </cell>
        </row>
      </sheetData>
      <sheetData sheetId="632">
        <row r="16">
          <cell r="G16">
            <v>0</v>
          </cell>
        </row>
      </sheetData>
      <sheetData sheetId="633">
        <row r="16">
          <cell r="G16">
            <v>0</v>
          </cell>
        </row>
      </sheetData>
      <sheetData sheetId="634">
        <row r="16">
          <cell r="G16">
            <v>132.10688000000002</v>
          </cell>
        </row>
      </sheetData>
      <sheetData sheetId="635">
        <row r="16">
          <cell r="G16">
            <v>0</v>
          </cell>
        </row>
      </sheetData>
      <sheetData sheetId="636">
        <row r="16">
          <cell r="G16">
            <v>0</v>
          </cell>
        </row>
      </sheetData>
      <sheetData sheetId="637">
        <row r="16">
          <cell r="G16">
            <v>0</v>
          </cell>
        </row>
      </sheetData>
      <sheetData sheetId="638">
        <row r="16">
          <cell r="G16">
            <v>132.10688000000002</v>
          </cell>
        </row>
      </sheetData>
      <sheetData sheetId="639">
        <row r="16">
          <cell r="G16">
            <v>0</v>
          </cell>
        </row>
      </sheetData>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ow r="16">
          <cell r="G16">
            <v>0</v>
          </cell>
        </row>
      </sheetData>
      <sheetData sheetId="662">
        <row r="16">
          <cell r="G16">
            <v>0</v>
          </cell>
        </row>
      </sheetData>
      <sheetData sheetId="663">
        <row r="16">
          <cell r="G16">
            <v>0</v>
          </cell>
        </row>
      </sheetData>
      <sheetData sheetId="664">
        <row r="16">
          <cell r="G16">
            <v>0</v>
          </cell>
        </row>
      </sheetData>
      <sheetData sheetId="665">
        <row r="16">
          <cell r="G16">
            <v>0</v>
          </cell>
        </row>
      </sheetData>
      <sheetData sheetId="666">
        <row r="16">
          <cell r="G16">
            <v>0</v>
          </cell>
        </row>
      </sheetData>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ow r="16">
          <cell r="G16">
            <v>0</v>
          </cell>
        </row>
      </sheetData>
      <sheetData sheetId="681">
        <row r="16">
          <cell r="G16">
            <v>0</v>
          </cell>
        </row>
      </sheetData>
      <sheetData sheetId="682">
        <row r="16">
          <cell r="G16">
            <v>132.10688000000002</v>
          </cell>
        </row>
      </sheetData>
      <sheetData sheetId="683">
        <row r="16">
          <cell r="G16">
            <v>0</v>
          </cell>
        </row>
      </sheetData>
      <sheetData sheetId="684">
        <row r="16">
          <cell r="G16">
            <v>0</v>
          </cell>
        </row>
      </sheetData>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RY"/>
      <sheetName val="DETTAGLI"/>
      <sheetName val="type H PP spir"/>
      <sheetName val="LJUNGSTR"/>
      <sheetName val="Corpi"/>
      <sheetName val="DAMPER"/>
      <sheetName val="grezzi"/>
      <sheetName val="ESTRAZIONE TUBI"/>
      <sheetName val="DATA"/>
      <sheetName val="Quantity"/>
      <sheetName val="Tub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조건(국내가)"/>
      <sheetName val="견적조건(PROPOSAL)"/>
      <sheetName val="Table"/>
      <sheetName val="DOMESTIC"/>
      <sheetName val="PIVOT"/>
      <sheetName val="SUMMARY"/>
      <sheetName val="Proposal"/>
      <sheetName val="PIVOT (2)"/>
      <sheetName val="SUMMARY (2)"/>
      <sheetName val="적용환율"/>
      <sheetName val="eq_data"/>
      <sheetName val="GM 000"/>
      <sheetName val="BQ"/>
      <sheetName val="입찰안"/>
      <sheetName val="내역서 "/>
      <sheetName val="data1"/>
      <sheetName val="BID"/>
      <sheetName val="단면치수"/>
      <sheetName val="기초공"/>
      <sheetName val="기둥(원형)"/>
      <sheetName val="내역서"/>
      <sheetName val="부대공"/>
      <sheetName val="포장공"/>
      <sheetName val="토공"/>
      <sheetName val="갑지(추정)"/>
      <sheetName val="#REF"/>
      <sheetName val="1단계"/>
      <sheetName val="차액보증"/>
      <sheetName val="간지"/>
      <sheetName val="EACT10"/>
      <sheetName val="토목내역"/>
      <sheetName val="ilch"/>
      <sheetName val="ELECabp2"/>
      <sheetName val="BQ(실행)"/>
      <sheetName val="전기일위대가"/>
      <sheetName val="EKOG10건축"/>
      <sheetName val="내역서(총)"/>
      <sheetName val="대비"/>
      <sheetName val="예산M12A"/>
      <sheetName val="건축내역"/>
      <sheetName val="Sheet5"/>
      <sheetName val="CAL."/>
      <sheetName val="BUDAI"/>
      <sheetName val="DATA"/>
      <sheetName val="공사비집계"/>
      <sheetName val="BSD (2)"/>
      <sheetName val="소업1교"/>
      <sheetName val="설계조건"/>
      <sheetName val="기계내역"/>
      <sheetName val="공사내역"/>
      <sheetName val="type-F"/>
      <sheetName val="데이타"/>
      <sheetName val="부대내역"/>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ap Standard"/>
      <sheetName val="ASMEFlange"/>
      <sheetName val="ENFlange"/>
      <sheetName val="ENFitting"/>
      <sheetName val="FullorTrim"/>
      <sheetName val="WeightTable"/>
      <sheetName val="Detail Nesting"/>
      <sheetName val="NESTING"/>
      <sheetName val="EN-PED97-23- POInstructions"/>
      <sheetName val="ASME-PED97-23_ PO Instructions "/>
      <sheetName val="Cover Page"/>
      <sheetName val="ASME Project - PO Instructions "/>
      <sheetName val="Notes &amp; PO Instructions "/>
      <sheetName val="Temp_Usage"/>
      <sheetName val="Dwg_List"/>
      <sheetName val="Temp_Calc"/>
      <sheetName val="FIT Small"/>
      <sheetName val="Rev.C"/>
      <sheetName val="BOM_Consolida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ing"/>
      <sheetName val="당초"/>
      <sheetName val="설산1.나"/>
      <sheetName val="본사S"/>
      <sheetName val="예산서"/>
      <sheetName val="WORK"/>
      <sheetName val="정부노임단가"/>
      <sheetName val="2F 회의실견적(5_14 일대)"/>
      <sheetName val="공사비 내역 (가)"/>
      <sheetName val="OCT_FDN"/>
      <sheetName val="OCT.FDN"/>
      <sheetName val="INDIRECT COST-PART l"/>
      <sheetName val="BM"/>
      <sheetName val="BQ"/>
      <sheetName val="COVER"/>
      <sheetName val="ITB COST"/>
      <sheetName val="SPLHTLS"/>
      <sheetName val="투입실적"/>
      <sheetName val="Equipment"/>
      <sheetName val="Piping"/>
      <sheetName val="Sheet4"/>
      <sheetName val="산근"/>
      <sheetName val="SOHAR(2nd)"/>
      <sheetName val="1. Piping Final BOQ List"/>
      <sheetName val="PipWT"/>
      <sheetName val="eq_data"/>
      <sheetName val="NEWDRAW"/>
      <sheetName val="HDECGTY"/>
      <sheetName val="환율표"/>
      <sheetName val="예산"/>
      <sheetName val="설산1_나"/>
      <sheetName val="ITB_COST"/>
      <sheetName val="OCT_FDN1"/>
      <sheetName val="2F_회의실견적(5_14_일대)"/>
      <sheetName val="공사비_내역_(가)"/>
      <sheetName val="INDIRECT_COST-PART_l"/>
      <sheetName val="1__Piping_Final_BOQ_List"/>
      <sheetName val="AABS내역"/>
      <sheetName val="fitting"/>
      <sheetName val="설계조건"/>
      <sheetName val="부재력정리"/>
      <sheetName val="PROG_DATA"/>
      <sheetName val="BLR 1"/>
      <sheetName val="GEN"/>
      <sheetName val="GAS"/>
      <sheetName val="DEAE"/>
      <sheetName val="BLR2"/>
      <sheetName val="BLR3"/>
      <sheetName val="BLR4"/>
      <sheetName val="BLR5"/>
      <sheetName val="DEM"/>
      <sheetName val="SAM"/>
      <sheetName val="CHEM"/>
      <sheetName val="COP"/>
      <sheetName val="八幡"/>
      <sheetName val="Proposal"/>
      <sheetName val="GM 000"/>
      <sheetName val="csdim"/>
      <sheetName val="cdsload"/>
      <sheetName val="chsload"/>
      <sheetName val="CLAMP"/>
      <sheetName val="cvsload"/>
      <sheetName val="pipe"/>
      <sheetName val="Cash2"/>
      <sheetName val="Z"/>
      <sheetName val="Areas"/>
      <sheetName val="Utility"/>
      <sheetName val="pakg-1"/>
      <sheetName val="DB_ET200(R. A)"/>
      <sheetName val="PIPES"/>
      <sheetName val="TUBES"/>
      <sheetName val="SCHEDULE"/>
      <sheetName val="적용환율"/>
      <sheetName val="¼³»ê1.³ª"/>
      <sheetName val="º»»çS"/>
      <sheetName val="´çÃÊ"/>
      <sheetName val="¿¹»ê¼­"/>
      <sheetName val="물량산출"/>
      <sheetName val="도급양식"/>
      <sheetName val="공사비내역서"/>
      <sheetName val="환산표"/>
      <sheetName val="일위대가목록"/>
      <sheetName val="Database"/>
      <sheetName val="SUMMARY"/>
      <sheetName val="운송비 및 보험료(991221)"/>
      <sheetName val="압력부제조원가 비교-1"/>
      <sheetName val="Spare Parts(990104)"/>
      <sheetName val="ECL"/>
      <sheetName val="PRECAST lightconc-II"/>
      <sheetName val="변수적용"/>
      <sheetName val="Sheet1"/>
      <sheetName val="HRSG PRINT"/>
      <sheetName val="#REF"/>
      <sheetName val="Conversions"/>
      <sheetName val="PBS"/>
      <sheetName val="카메라"/>
      <sheetName val="RFP007"/>
      <sheetName val="RFP006"/>
      <sheetName val="RFP005"/>
      <sheetName val="RFP009"/>
      <sheetName val="변수 정의"/>
      <sheetName val="18 BL 배관 내역"/>
      <sheetName val="#3E1_GCR"/>
      <sheetName val="B31.1"/>
      <sheetName val="PSIZE"/>
      <sheetName val="ITEM-LIST"/>
      <sheetName val="MixBed"/>
      <sheetName val="CondPol"/>
      <sheetName val="변수정리"/>
      <sheetName val="공정율(기초자료)"/>
      <sheetName val="Table"/>
      <sheetName val="Desal-E&amp;I"/>
      <sheetName val="BOQ for HRSG &amp; BOP-mech."/>
      <sheetName val="손익현황"/>
      <sheetName val="현황CODE"/>
      <sheetName val="06-BATCH "/>
      <sheetName val="A"/>
      <sheetName val="Mech CIF"/>
      <sheetName val="Base_Data"/>
      <sheetName val="입력값"/>
      <sheetName val="내역"/>
      <sheetName val="6-2차"/>
      <sheetName val="Code 02"/>
      <sheetName val="Code 03"/>
      <sheetName val="Code 04"/>
      <sheetName val="Code 05"/>
      <sheetName val="Code 06"/>
      <sheetName val="Code 07"/>
      <sheetName val="Code 09"/>
      <sheetName val="Code03"/>
      <sheetName val="5-Digit"/>
      <sheetName val="Inputs"/>
      <sheetName val="BD"/>
      <sheetName val="LAB"/>
      <sheetName val="4300 UTILITY BLDG (2)"/>
      <sheetName val="Main"/>
      <sheetName val="Data"/>
      <sheetName val="SILICATE"/>
      <sheetName val="h-013211-2"/>
      <sheetName val="SE-611"/>
      <sheetName val="간접총괄"/>
      <sheetName val="BQ(Piping)"/>
      <sheetName val="C3"/>
      <sheetName val="예산M12A"/>
      <sheetName val="dg-VTu"/>
      <sheetName val="Tke"/>
      <sheetName val="직원동원계획"/>
      <sheetName val="purpose&amp;input"/>
      <sheetName val="현대건설 증가분 내역"/>
      <sheetName val="근거 및 가정"/>
      <sheetName val="97 사업추정(WEKI)"/>
      <sheetName val="임율 Data"/>
      <sheetName val="총괄갑 "/>
      <sheetName val="Form_A"/>
      <sheetName val="TOEC"/>
      <sheetName val="뚝토공"/>
      <sheetName val="3BL공동구 수량"/>
      <sheetName val="design criteria"/>
      <sheetName val="plan&amp;section of foundation"/>
      <sheetName val="BCK_TSUP"/>
      <sheetName val=" GULF"/>
      <sheetName val="D-3503"/>
      <sheetName val="RING WALL"/>
      <sheetName val="202"/>
      <sheetName val="reinforce"/>
      <sheetName val="손익차총괄2"/>
      <sheetName val="간접인원 급료산출"/>
      <sheetName val="INDIRECT MOBILIZATION PLAN"/>
      <sheetName val="MANPOWER MOBILIZATION"/>
      <sheetName val="LABOR MOBILIZATION PLAN"/>
      <sheetName val="STAFF MOBILIZATION PLAN"/>
      <sheetName val="BREAKDOWN"/>
      <sheetName val="PERSONNEL SETUP"/>
      <sheetName val="TEMPORARY FACILITIES"/>
      <sheetName val="WATER SUPPLY"/>
      <sheetName val="LIST OF OFFICE EQUIPMENT"/>
      <sheetName val="KOREAN STAFF SALARY - SITE"/>
      <sheetName val="DI-ESTI"/>
      <sheetName val="Material and Manpower data"/>
      <sheetName val="RE9604"/>
      <sheetName val="현장관리비"/>
      <sheetName val="노임이"/>
      <sheetName val="설계내역서"/>
      <sheetName val="부대내역"/>
      <sheetName val="공통비"/>
      <sheetName val="MOTOR"/>
      <sheetName val="1.설계조건"/>
      <sheetName val="ISBL (검증)"/>
      <sheetName val="BQ External"/>
      <sheetName val="estimate"/>
      <sheetName val="IN"/>
      <sheetName val="6,000"/>
      <sheetName val="COPY"/>
      <sheetName val="OC1998"/>
      <sheetName val="技師派遣"/>
      <sheetName val="CE-ORG"/>
      <sheetName val="현재환율"/>
      <sheetName val="sum"/>
      <sheetName val="변화치수"/>
      <sheetName val="305c-101"/>
      <sheetName val="TTL"/>
      <sheetName val="노임단가"/>
      <sheetName val="공사뱄 내역 (가)"/>
      <sheetName val="내역서"/>
      <sheetName val="공사내역"/>
      <sheetName val="IMP(MAIN)"/>
      <sheetName val="IMP (REACTOR)"/>
      <sheetName val="유화"/>
      <sheetName val="CAL"/>
      <sheetName val="다이꾸"/>
      <sheetName val="MOB-MAN1"/>
      <sheetName val="IMPEADENCE MAP 취수장"/>
      <sheetName val="CWP"/>
      <sheetName val="load"/>
      <sheetName val="노임9월"/>
      <sheetName val="working load at the btm ft."/>
      <sheetName val="stability check"/>
      <sheetName val="design load"/>
      <sheetName val="???"/>
      <sheetName val="산정기준"/>
      <sheetName val="GVL"/>
      <sheetName val="CALCULATION"/>
      <sheetName val="Sheet"/>
      <sheetName val="BEND LOSS"/>
      <sheetName val="공사계획서"/>
      <sheetName val="품셈표"/>
      <sheetName val=" 갑지"/>
      <sheetName val="시행예산"/>
      <sheetName val="Horizontal GLL Double Weir"/>
      <sheetName val="Vertical GLL with plate pack"/>
      <sheetName val="SP&amp;ST 제출가"/>
      <sheetName val="96수출"/>
      <sheetName val="NPV"/>
      <sheetName val="인쇄방법"/>
      <sheetName val="MAN-Sch"/>
      <sheetName val="Wind Load(3.1) (2)"/>
      <sheetName val="Wind Load(3.2)"/>
      <sheetName val="Wind Load(3.4)"/>
      <sheetName val="차액보증"/>
      <sheetName val="물량"/>
      <sheetName val="예가표"/>
      <sheetName val="Generic Type 1-2"/>
      <sheetName val="L(2)"/>
      <sheetName val="전기"/>
      <sheetName val="합의경상"/>
      <sheetName val="공사설계서"/>
      <sheetName val="NYS"/>
      <sheetName val="DRUM강도계산(OD기준)"/>
      <sheetName val="dongia (2)"/>
      <sheetName val="ilch"/>
      <sheetName val="단가조사서"/>
      <sheetName val="남양시작동자105노65기1.3화1.2"/>
      <sheetName val="BQ List"/>
      <sheetName val="DATA LISTS"/>
      <sheetName val="SECT-LIST"/>
      <sheetName val="가BM"/>
      <sheetName val="토적집계표"/>
      <sheetName val="FAB별"/>
      <sheetName val=""/>
      <sheetName val="Factor"/>
      <sheetName val="PUMP"/>
      <sheetName val="Final(1)summary"/>
      <sheetName val="7000"/>
      <sheetName val="E-203"/>
      <sheetName val="CODE"/>
      <sheetName val="Overall"/>
      <sheetName val="バルブ材質選定データ"/>
      <sheetName val="ﾄﾞﾊﾞｲFUEL GAS追見"/>
      <sheetName val="Page 1"/>
      <sheetName val="RAB"/>
      <sheetName val="RINCI EXT"/>
      <sheetName val="1"/>
      <sheetName val="2"/>
      <sheetName val="SD"/>
      <sheetName val="Reloc &amp; Living Cost"/>
      <sheetName val="Sal"/>
      <sheetName val="Rupiah"/>
      <sheetName val="Potongan"/>
      <sheetName val="BPM"/>
      <sheetName val="123"/>
      <sheetName val="Y-WORK"/>
      <sheetName val="우각부보강"/>
      <sheetName val="CAT_5"/>
      <sheetName val="Sheet5"/>
      <sheetName val="공문"/>
      <sheetName val="계산근거"/>
      <sheetName val="견적집계표"/>
      <sheetName val="TIE-IN"/>
      <sheetName val="VALVE"/>
      <sheetName val="등변ㄱ 형강"/>
      <sheetName val="단중표"/>
      <sheetName val="견적 집계"/>
      <sheetName val="JOB特定"/>
      <sheetName val="설산1_나1"/>
      <sheetName val="2F_회의실견적(5_14_일대)1"/>
      <sheetName val="공사비_내역_(가)1"/>
      <sheetName val="OCT_FDN2"/>
      <sheetName val="INDIRECT_COST-PART_l1"/>
      <sheetName val="ITB_COST1"/>
      <sheetName val="1__Piping_Final_BOQ_List1"/>
      <sheetName val="BLR_1"/>
      <sheetName val="DB_ET200(R__A)"/>
      <sheetName val="GM_000"/>
      <sheetName val="¼³»ê1_³ª"/>
      <sheetName val="BEND_LOSS"/>
      <sheetName val="근거_및_가정"/>
      <sheetName val="06-BATCH_"/>
      <sheetName val="Mech_CIF"/>
      <sheetName val="운송비_및_보험료(991221)"/>
      <sheetName val="압력부제조원가_비교-1"/>
      <sheetName val="Spare_Parts(990104)"/>
      <sheetName val="PRECAST_lightconc-II"/>
      <sheetName val="HRSG_PRINT"/>
      <sheetName val="변수_정의"/>
      <sheetName val="18_BL_배관_내역"/>
      <sheetName val="B31_1"/>
      <sheetName val="BOQ_for_HRSG_&amp;_BOP-mech_"/>
      <sheetName val="Code_02"/>
      <sheetName val="Code_03"/>
      <sheetName val="Code_04"/>
      <sheetName val="Code_05"/>
      <sheetName val="Code_06"/>
      <sheetName val="Code_07"/>
      <sheetName val="Code_09"/>
      <sheetName val="4300_UTILITY_BLDG_(2)"/>
      <sheetName val="현대건설_증가분_내역"/>
      <sheetName val="97_사업추정(WEKI)"/>
      <sheetName val="임율_Data"/>
      <sheetName val="총괄갑_"/>
      <sheetName val="3BL공동구_수량"/>
      <sheetName val="design_criteria"/>
      <sheetName val="plan&amp;section_of_foundation"/>
      <sheetName val="_GULF"/>
      <sheetName val="DATA_LISTS"/>
      <sheetName val="등변ㄱ_형강"/>
      <sheetName val="견적_집계"/>
      <sheetName val="RING_WALL"/>
      <sheetName val="간접인원_급료산출"/>
      <sheetName val="INDIRECT_MOBILIZATION_PLAN"/>
      <sheetName val="MANPOWER_MOBILIZATION"/>
      <sheetName val="LABOR_MOBILIZATION_PLAN"/>
      <sheetName val="STAFF_MOBILIZATION_PLAN"/>
      <sheetName val="PERSONNEL_SETUP"/>
      <sheetName val="TEMPORARY_FACILITIES"/>
      <sheetName val="WATER_SUPPLY"/>
      <sheetName val="LIST_OF_OFFICE_EQUIPMENT"/>
      <sheetName val="KOREAN_STAFF_SALARY_-_SITE"/>
      <sheetName val="Material_and_Manpower_data"/>
      <sheetName val="1_설계조건"/>
      <sheetName val="ISBL_(검증)"/>
      <sheetName val="BQ_External"/>
      <sheetName val="IMP_(REACTOR)"/>
      <sheetName val="HEADER &amp; NOZZLES"/>
      <sheetName val="XL4Poppy"/>
      <sheetName val="CEQ_Master"/>
      <sheetName val="Man_Master"/>
      <sheetName val="___"/>
      <sheetName val="Assump (Static)"/>
      <sheetName val="Bill summary of cost"/>
      <sheetName val="GESTION FICHE"/>
      <sheetName val="TRADUCTION LISTES"/>
      <sheetName val="Legal Risk Analysis"/>
      <sheetName val="Equipment Schedule"/>
      <sheetName val="EE-PROP"/>
      <sheetName val="46"/>
      <sheetName val="47"/>
      <sheetName val="48"/>
      <sheetName val="49"/>
      <sheetName val="50"/>
      <sheetName val="51"/>
      <sheetName val="52"/>
      <sheetName val="53"/>
      <sheetName val="54"/>
      <sheetName val="55"/>
      <sheetName val="36"/>
      <sheetName val="37"/>
      <sheetName val="38"/>
      <sheetName val="39"/>
      <sheetName val="40"/>
      <sheetName val="41"/>
      <sheetName val="42"/>
      <sheetName val="43"/>
      <sheetName val="44"/>
      <sheetName val="45"/>
      <sheetName val="56"/>
      <sheetName val="29"/>
      <sheetName val="30"/>
      <sheetName val="31"/>
      <sheetName val="32"/>
      <sheetName val="33"/>
      <sheetName val="34"/>
      <sheetName val="35"/>
      <sheetName val="2219-TOTAL BOM"/>
      <sheetName val="input1"/>
      <sheetName val="설산1_나2"/>
      <sheetName val="2F_회의실견적(5_14_일대)2"/>
      <sheetName val="공사비_내역_(가)2"/>
      <sheetName val="OCT_FDN3"/>
      <sheetName val="INDIRECT_COST-PART_l2"/>
      <sheetName val="ITB_COST2"/>
      <sheetName val="1__Piping_Final_BOQ_List2"/>
      <sheetName val="BLR_11"/>
      <sheetName val="DB_ET200(R__A)1"/>
      <sheetName val="GM_0001"/>
      <sheetName val="¼³»ê1_³ª1"/>
      <sheetName val="06-BATCH_1"/>
      <sheetName val="Mech_CIF1"/>
      <sheetName val="운송비_및_보험료(991221)1"/>
      <sheetName val="압력부제조원가_비교-11"/>
      <sheetName val="근거_및_가정1"/>
      <sheetName val="Spare_Parts(990104)1"/>
      <sheetName val="PRECAST_lightconc-II1"/>
      <sheetName val="HRSG_PRINT1"/>
      <sheetName val="변수_정의1"/>
      <sheetName val="18_BL_배관_내역1"/>
      <sheetName val="B31_11"/>
      <sheetName val="BOQ_for_HRSG_&amp;_BOP-mech_1"/>
      <sheetName val="Code_021"/>
      <sheetName val="Code_031"/>
      <sheetName val="Code_041"/>
      <sheetName val="Code_051"/>
      <sheetName val="Code_061"/>
      <sheetName val="Code_071"/>
      <sheetName val="Code_091"/>
      <sheetName val="4300_UTILITY_BLDG_(2)1"/>
      <sheetName val="현대건설_증가분_내역1"/>
      <sheetName val="97_사업추정(WEKI)1"/>
      <sheetName val="임율_Data1"/>
      <sheetName val="총괄갑_1"/>
      <sheetName val="3BL공동구_수량1"/>
      <sheetName val="design_criteria1"/>
      <sheetName val="plan&amp;section_of_foundation1"/>
      <sheetName val="_GULF1"/>
      <sheetName val="RING_WALL1"/>
      <sheetName val="간접인원_급료산출1"/>
      <sheetName val="INDIRECT_MOBILIZATION_PLAN1"/>
      <sheetName val="MANPOWER_MOBILIZATION1"/>
      <sheetName val="LABOR_MOBILIZATION_PLAN1"/>
      <sheetName val="STAFF_MOBILIZATION_PLAN1"/>
      <sheetName val="PERSONNEL_SETUP1"/>
      <sheetName val="TEMPORARY_FACILITIES1"/>
      <sheetName val="WATER_SUPPLY1"/>
      <sheetName val="LIST_OF_OFFICE_EQUIPMENT1"/>
      <sheetName val="KOREAN_STAFF_SALARY_-_SITE1"/>
      <sheetName val="Material_and_Manpower_data1"/>
      <sheetName val="1_설계조건1"/>
      <sheetName val="ISBL_(검증)1"/>
      <sheetName val="BQ_External1"/>
      <sheetName val="working_load_at_the_btm_ft_"/>
      <sheetName val="stability_check"/>
      <sheetName val="design_load"/>
      <sheetName val="BEND_LOSS1"/>
      <sheetName val="IMP_(REACTOR)1"/>
      <sheetName val="_갑지"/>
      <sheetName val="공사뱄_내역_(가)"/>
      <sheetName val="IMPEADENCE_MAP_취수장"/>
      <sheetName val="Horizontal_GLL_Double_Weir"/>
      <sheetName val="Vertical_GLL_with_plate_pack"/>
      <sheetName val="SP&amp;ST_제출가"/>
      <sheetName val="Wind_Load(3_1)_(2)"/>
      <sheetName val="Wind_Load(3_2)"/>
      <sheetName val="Wind_Load(3_4)"/>
      <sheetName val="Generic_Type_1-2"/>
      <sheetName val="dongia_(2)"/>
      <sheetName val="남양시작동자105노65기1_3화1_2"/>
      <sheetName val="BQ_List"/>
      <sheetName val="DATA_LISTS1"/>
      <sheetName val="ﾄﾞﾊﾞｲFUEL_GAS追見"/>
      <sheetName val="Page_1"/>
      <sheetName val="RINCI_EXT"/>
      <sheetName val="Reloc_&amp;_Living_Cost"/>
      <sheetName val="등변ㄱ_형강1"/>
      <sheetName val="견적_집계1"/>
      <sheetName val="HEADER_&amp;_NOZZLES"/>
      <sheetName val="Assump_(Static)"/>
      <sheetName val="Bill_summary_of_cost"/>
      <sheetName val="GESTION_FICHE"/>
      <sheetName val="TRADUCTION_LISTES"/>
      <sheetName val="Legal_Risk_Analysis"/>
      <sheetName val="Equipment_Schedule"/>
      <sheetName val="2219-TOTAL_BOM"/>
      <sheetName val="설산1_나3"/>
      <sheetName val="2F_회의실견적(5_14_일대)3"/>
      <sheetName val="공사비_내역_(가)3"/>
      <sheetName val="OCT_FDN4"/>
      <sheetName val="INDIRECT_COST-PART_l3"/>
      <sheetName val="ITB_COST3"/>
      <sheetName val="1__Piping_Final_BOQ_List3"/>
      <sheetName val="BLR_12"/>
      <sheetName val="DB_ET200(R__A)2"/>
      <sheetName val="GM_0002"/>
      <sheetName val="¼³»ê1_³ª2"/>
      <sheetName val="06-BATCH_2"/>
      <sheetName val="Mech_CIF2"/>
      <sheetName val="운송비_및_보험료(991221)2"/>
      <sheetName val="압력부제조원가_비교-12"/>
      <sheetName val="근거_및_가정2"/>
      <sheetName val="Spare_Parts(990104)2"/>
      <sheetName val="PRECAST_lightconc-II2"/>
      <sheetName val="HRSG_PRINT2"/>
      <sheetName val="변수_정의2"/>
      <sheetName val="18_BL_배관_내역2"/>
      <sheetName val="B31_12"/>
      <sheetName val="BOQ_for_HRSG_&amp;_BOP-mech_2"/>
      <sheetName val="Code_022"/>
      <sheetName val="Code_032"/>
      <sheetName val="Code_042"/>
      <sheetName val="Code_052"/>
      <sheetName val="Code_062"/>
      <sheetName val="Code_072"/>
      <sheetName val="Code_092"/>
      <sheetName val="4300_UTILITY_BLDG_(2)2"/>
      <sheetName val="현대건설_증가분_내역2"/>
      <sheetName val="97_사업추정(WEKI)2"/>
      <sheetName val="임율_Data2"/>
      <sheetName val="총괄갑_2"/>
      <sheetName val="3BL공동구_수량2"/>
      <sheetName val="design_criteria2"/>
      <sheetName val="plan&amp;section_of_foundation2"/>
      <sheetName val="_GULF2"/>
      <sheetName val="RING_WALL2"/>
      <sheetName val="간접인원_급료산출2"/>
      <sheetName val="INDIRECT_MOBILIZATION_PLAN2"/>
      <sheetName val="MANPOWER_MOBILIZATION2"/>
      <sheetName val="LABOR_MOBILIZATION_PLAN2"/>
      <sheetName val="STAFF_MOBILIZATION_PLAN2"/>
      <sheetName val="PERSONNEL_SETUP2"/>
      <sheetName val="TEMPORARY_FACILITIES2"/>
      <sheetName val="WATER_SUPPLY2"/>
      <sheetName val="LIST_OF_OFFICE_EQUIPMENT2"/>
      <sheetName val="KOREAN_STAFF_SALARY_-_SITE2"/>
      <sheetName val="Material_and_Manpower_data2"/>
      <sheetName val="1_설계조건2"/>
      <sheetName val="ISBL_(검증)2"/>
      <sheetName val="BQ_External2"/>
      <sheetName val="working_load_at_the_btm_ft_1"/>
      <sheetName val="stability_check1"/>
      <sheetName val="design_load1"/>
      <sheetName val="BEND_LOSS2"/>
      <sheetName val="IMP_(REACTOR)2"/>
      <sheetName val="_갑지1"/>
      <sheetName val="공사뱄_내역_(가)1"/>
      <sheetName val="IMPEADENCE_MAP_취수장1"/>
      <sheetName val="Horizontal_GLL_Double_Weir1"/>
      <sheetName val="Vertical_GLL_with_plate_pack1"/>
      <sheetName val="SP&amp;ST_제출가1"/>
      <sheetName val="Wind_Load(3_1)_(2)1"/>
      <sheetName val="Wind_Load(3_2)1"/>
      <sheetName val="Wind_Load(3_4)1"/>
      <sheetName val="Generic_Type_1-21"/>
      <sheetName val="dongia_(2)1"/>
      <sheetName val="남양시작동자105노65기1_3화1_21"/>
      <sheetName val="BQ_List1"/>
      <sheetName val="DATA_LISTS2"/>
      <sheetName val="ﾄﾞﾊﾞｲFUEL_GAS追見1"/>
      <sheetName val="Page_11"/>
      <sheetName val="RINCI_EXT1"/>
      <sheetName val="Reloc_&amp;_Living_Cost1"/>
      <sheetName val="등변ㄱ_형강2"/>
      <sheetName val="견적_집계2"/>
      <sheetName val="HEADER_&amp;_NOZZLES1"/>
      <sheetName val="Assump_(Static)1"/>
      <sheetName val="Bill_summary_of_cost1"/>
      <sheetName val="GESTION_FICHE1"/>
      <sheetName val="TRADUCTION_LISTES1"/>
      <sheetName val="Legal_Risk_Analysis1"/>
      <sheetName val="Equipment_Schedule1"/>
      <sheetName val="2219-TOTAL_BOM1"/>
      <sheetName val="설산1_나4"/>
      <sheetName val="2F_회의실견적(5_14_일대)4"/>
      <sheetName val="공사비_내역_(가)4"/>
      <sheetName val="OCT_FDN5"/>
      <sheetName val="INDIRECT_COST-PART_l4"/>
      <sheetName val="ITB_COST4"/>
      <sheetName val="1__Piping_Final_BOQ_List4"/>
      <sheetName val="¼³»ê1_³ª3"/>
      <sheetName val="DB_ET200(R__A)3"/>
      <sheetName val="BLR_13"/>
      <sheetName val="GM_0003"/>
      <sheetName val="현대건설_증가분_내역3"/>
      <sheetName val="운송비_및_보험료(991221)3"/>
      <sheetName val="Code_023"/>
      <sheetName val="Code_033"/>
      <sheetName val="Code_043"/>
      <sheetName val="Code_053"/>
      <sheetName val="Code_063"/>
      <sheetName val="Code_073"/>
      <sheetName val="Code_093"/>
      <sheetName val="4300_UTILITY_BLDG_(2)3"/>
      <sheetName val="06-BATCH_3"/>
      <sheetName val="Mech_CIF3"/>
      <sheetName val="압력부제조원가_비교-13"/>
      <sheetName val="총괄갑_3"/>
      <sheetName val="INDIRECT_MOBILIZATION_PLAN3"/>
      <sheetName val="MANPOWER_MOBILIZATION3"/>
      <sheetName val="LABOR_MOBILIZATION_PLAN3"/>
      <sheetName val="STAFF_MOBILIZATION_PLAN3"/>
      <sheetName val="PERSONNEL_SETUP3"/>
      <sheetName val="TEMPORARY_FACILITIES3"/>
      <sheetName val="WATER_SUPPLY3"/>
      <sheetName val="LIST_OF_OFFICE_EQUIPMENT3"/>
      <sheetName val="KOREAN_STAFF_SALARY_-_SITE3"/>
      <sheetName val="Material_and_Manpower_data3"/>
      <sheetName val="BQ_External3"/>
      <sheetName val="ISBL_(검증)3"/>
      <sheetName val="dongia_(2)2"/>
      <sheetName val="Spare_Parts(990104)3"/>
      <sheetName val="PRECAST_lightconc-II3"/>
      <sheetName val="HRSG_PRINT3"/>
      <sheetName val="변수_정의3"/>
      <sheetName val="18_BL_배관_내역3"/>
      <sheetName val="B31_13"/>
      <sheetName val="BOQ_for_HRSG_&amp;_BOP-mech_3"/>
      <sheetName val="97_사업추정(WEKI)3"/>
      <sheetName val="임율_Data3"/>
      <sheetName val="RING_WALL3"/>
      <sheetName val="간접인원_급료산출3"/>
      <sheetName val="근거_및_가정3"/>
      <sheetName val="3BL공동구_수량3"/>
      <sheetName val="design_criteria3"/>
      <sheetName val="plan&amp;section_of_foundation3"/>
      <sheetName val="_GULF3"/>
      <sheetName val="1_설계조건3"/>
      <sheetName val="공사뱄_내역_(가)2"/>
      <sheetName val="IMP_(REACTOR)3"/>
      <sheetName val="IMPEADENCE_MAP_취수장2"/>
      <sheetName val="working_load_at_the_btm_ft_2"/>
      <sheetName val="stability_check2"/>
      <sheetName val="design_load2"/>
      <sheetName val="BEND_LOSS3"/>
      <sheetName val="_갑지2"/>
      <sheetName val="Horizontal_GLL_Double_Weir2"/>
      <sheetName val="Vertical_GLL_with_plate_pack2"/>
      <sheetName val="SP&amp;ST_제출가2"/>
      <sheetName val="Wind_Load(3_1)_(2)2"/>
      <sheetName val="Wind_Load(3_2)2"/>
      <sheetName val="Wind_Load(3_4)2"/>
      <sheetName val="Generic_Type_1-22"/>
      <sheetName val="남양시작동자105노65기1_3화1_22"/>
      <sheetName val="BQ_List2"/>
      <sheetName val="DATA_LISTS3"/>
      <sheetName val="ﾄﾞﾊﾞｲFUEL_GAS追見2"/>
      <sheetName val="Page_12"/>
      <sheetName val="RINCI_EXT2"/>
      <sheetName val="Reloc_&amp;_Living_Cost2"/>
      <sheetName val="등변ㄱ_형강3"/>
      <sheetName val="견적_집계3"/>
      <sheetName val="HEADER_&amp;_NOZZLES2"/>
      <sheetName val="Assump_(Static)2"/>
      <sheetName val="Bill_summary_of_cost2"/>
      <sheetName val="GESTION_FICHE2"/>
      <sheetName val="TRADUCTION_LISTES2"/>
      <sheetName val="Legal_Risk_Analysis2"/>
      <sheetName val="Equipment_Schedule2"/>
      <sheetName val="2219-TOTAL_BOM2"/>
      <sheetName val="설산1_나5"/>
      <sheetName val="2F_회의실견적(5_14_일대)5"/>
      <sheetName val="공사비_내역_(가)5"/>
      <sheetName val="OCT_FDN6"/>
      <sheetName val="INDIRECT_COST-PART_l5"/>
      <sheetName val="ITB_COST5"/>
      <sheetName val="1__Piping_Final_BOQ_List5"/>
      <sheetName val="BLR_14"/>
      <sheetName val="DB_ET200(R__A)4"/>
      <sheetName val="GM_0004"/>
      <sheetName val="¼³»ê1_³ª4"/>
      <sheetName val="06-BATCH_4"/>
      <sheetName val="Mech_CIF4"/>
      <sheetName val="운송비_및_보험료(991221)4"/>
      <sheetName val="압력부제조원가_비교-14"/>
      <sheetName val="근거_및_가정4"/>
      <sheetName val="Spare_Parts(990104)4"/>
      <sheetName val="PRECAST_lightconc-II4"/>
      <sheetName val="HRSG_PRINT4"/>
      <sheetName val="변수_정의4"/>
      <sheetName val="18_BL_배관_내역4"/>
      <sheetName val="B31_14"/>
      <sheetName val="BOQ_for_HRSG_&amp;_BOP-mech_4"/>
      <sheetName val="Code_024"/>
      <sheetName val="Code_034"/>
      <sheetName val="Code_044"/>
      <sheetName val="Code_054"/>
      <sheetName val="Code_064"/>
      <sheetName val="Code_074"/>
      <sheetName val="Code_094"/>
      <sheetName val="4300_UTILITY_BLDG_(2)4"/>
      <sheetName val="현대건설_증가분_내역4"/>
      <sheetName val="97_사업추정(WEKI)4"/>
      <sheetName val="임율_Data4"/>
      <sheetName val="총괄갑_4"/>
      <sheetName val="3BL공동구_수량4"/>
      <sheetName val="design_criteria4"/>
      <sheetName val="plan&amp;section_of_foundation4"/>
      <sheetName val="_GULF4"/>
      <sheetName val="RING_WALL4"/>
      <sheetName val="간접인원_급료산출4"/>
      <sheetName val="INDIRECT_MOBILIZATION_PLAN4"/>
      <sheetName val="MANPOWER_MOBILIZATION4"/>
      <sheetName val="LABOR_MOBILIZATION_PLAN4"/>
      <sheetName val="STAFF_MOBILIZATION_PLAN4"/>
      <sheetName val="PERSONNEL_SETUP4"/>
      <sheetName val="TEMPORARY_FACILITIES4"/>
      <sheetName val="WATER_SUPPLY4"/>
      <sheetName val="LIST_OF_OFFICE_EQUIPMENT4"/>
      <sheetName val="KOREAN_STAFF_SALARY_-_SITE4"/>
      <sheetName val="Material_and_Manpower_data4"/>
      <sheetName val="1_설계조건4"/>
      <sheetName val="ISBL_(검증)4"/>
      <sheetName val="BQ_External4"/>
      <sheetName val="working_load_at_the_btm_ft_3"/>
      <sheetName val="stability_check3"/>
      <sheetName val="design_load3"/>
      <sheetName val="BEND_LOSS4"/>
      <sheetName val="IMP_(REACTOR)4"/>
      <sheetName val="_갑지3"/>
      <sheetName val="공사뱄_내역_(가)3"/>
      <sheetName val="IMPEADENCE_MAP_취수장3"/>
      <sheetName val="Horizontal_GLL_Double_Weir3"/>
      <sheetName val="Vertical_GLL_with_plate_pack3"/>
      <sheetName val="SP&amp;ST_제출가3"/>
      <sheetName val="Wind_Load(3_1)_(2)3"/>
      <sheetName val="Wind_Load(3_2)3"/>
      <sheetName val="Wind_Load(3_4)3"/>
      <sheetName val="Generic_Type_1-23"/>
      <sheetName val="dongia_(2)3"/>
      <sheetName val="남양시작동자105노65기1_3화1_23"/>
      <sheetName val="BQ_List3"/>
      <sheetName val="DATA_LISTS4"/>
      <sheetName val="ﾄﾞﾊﾞｲFUEL_GAS追見3"/>
      <sheetName val="Page_13"/>
      <sheetName val="RINCI_EXT3"/>
      <sheetName val="Reloc_&amp;_Living_Cost3"/>
      <sheetName val="2219-TOTAL_BOM3"/>
      <sheetName val="등변ㄱ_형강4"/>
      <sheetName val="견적_집계4"/>
      <sheetName val="HEADER_&amp;_NOZZLES3"/>
      <sheetName val="Assump_(Static)3"/>
      <sheetName val="Bill_summary_of_cost3"/>
      <sheetName val="GESTION_FICHE3"/>
      <sheetName val="TRADUCTION_LISTES3"/>
      <sheetName val="Legal_Risk_Analysis3"/>
      <sheetName val="Equipment_Schedule3"/>
      <sheetName val="Index"/>
      <sheetName val="Sch. Areas"/>
      <sheetName val="CPA33-34"/>
      <sheetName val="SubmitCal"/>
      <sheetName val="Intro"/>
      <sheetName val="Hotel Summary"/>
      <sheetName val="Add2-om-mep"/>
      <sheetName val="General Summary"/>
      <sheetName val="Master Data Sheet"/>
      <sheetName val="HQ-TO"/>
      <sheetName val="Sensitivities"/>
      <sheetName val="1 Summary"/>
      <sheetName val="mvac_Offer"/>
      <sheetName val="mvac_BOQ"/>
      <sheetName val="P"/>
      <sheetName val="Factors"/>
      <sheetName val="cable"/>
      <sheetName val="EQUIP-Submission"/>
      <sheetName val="Valori"/>
      <sheetName val="INS"/>
      <sheetName val="Summary mechanical"/>
      <sheetName val="Foglio1"/>
      <sheetName val="수량산출"/>
      <sheetName val="KP_List old qty"/>
      <sheetName val="맨홀수량집계"/>
      <sheetName val="UOP 508 PG 2-9"/>
      <sheetName val="listes"/>
      <sheetName val="Header QIP"/>
      <sheetName val="Horizontal GLL with Boot"/>
      <sheetName val="Vertical GLL Downpipes"/>
      <sheetName val="Streamdata"/>
      <sheetName val="Horizontal LL Separator"/>
      <sheetName val="SMS_SMSM_SVS"/>
      <sheetName val="E-2115.1"/>
      <sheetName val="UB2"/>
      <sheetName val="costing_ESDV"/>
      <sheetName val="costing_Misc"/>
      <sheetName val="costing_MOV"/>
      <sheetName val="3.현장배치"/>
      <sheetName val="간접비(1)"/>
      <sheetName val="공사비PK5월"/>
      <sheetName val="사업계획"/>
      <sheetName val="REINF."/>
      <sheetName val="SKETCH"/>
      <sheetName val="LOADS"/>
      <sheetName val="Gia_GC_Satthep"/>
      <sheetName val="Dieuchinh"/>
      <sheetName val="Sheet2"/>
      <sheetName val="견적"/>
      <sheetName val="原価内訳表"/>
      <sheetName val="노무 단가"/>
      <sheetName val="기초자료"/>
      <sheetName val="요인분석"/>
      <sheetName val="DATA for Bill"/>
      <sheetName val="Data Vol"/>
      <sheetName val="매출원가"/>
      <sheetName val="Steam Table"/>
      <sheetName val="beam-reinf "/>
      <sheetName val="Mp-team 1"/>
      <sheetName val="기계내역서"/>
      <sheetName val="Vehicles"/>
      <sheetName val="Struct_Earth"/>
      <sheetName val="SLABREINF-SCH"/>
      <sheetName val="Ground Covers Schedule"/>
      <sheetName val="MASTER_RATE ANALYSIS"/>
      <sheetName val="Section 2-SCHEDULE OF DAYWORK"/>
      <sheetName val="Construction"/>
      <sheetName val="1.0 Summary"/>
      <sheetName val="DRAIN DRUM PIT D-301"/>
      <sheetName val="in_progress"/>
      <sheetName val="Graph (LGEN)"/>
      <sheetName val="out_prog"/>
      <sheetName val="선적schedule (2)"/>
      <sheetName val="Names"/>
      <sheetName val="Decription(Onshore)"/>
      <sheetName val="물량산출근거"/>
      <sheetName val="조명시설"/>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TEN DATA SHEET"/>
      <sheetName val="TUBING &amp; FINNING QTY"/>
      <sheetName val="BUNDLE SUMMARY"/>
      <sheetName val="CLEVIS &amp; RODS"/>
      <sheetName val="OUT_TO_CASING"/>
      <sheetName val="TUBES &amp; FINS"/>
      <sheetName val="HEADER &amp; NOZZLES"/>
      <sheetName val="tube supports and baffles"/>
      <sheetName val="BUNDLE SIZE"/>
      <sheetName val="DESIGN TEMPERATURE"/>
      <sheetName val="DATA LISTS"/>
      <sheetName val="차액보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Labor Sum"/>
      <sheetName val="Struct Sum"/>
      <sheetName val="Elec Sum"/>
      <sheetName val="Mech Sum"/>
      <sheetName val="Master"/>
      <sheetName val="Freight"/>
      <sheetName val="Steel Take-off"/>
      <sheetName val="CVR-001"/>
      <sheetName val="CVR-002"/>
      <sheetName val="CVR-003"/>
      <sheetName val="CVR-004"/>
      <sheetName val="CVR-005"/>
      <sheetName val="CVR-006"/>
      <sheetName val="CVR-007"/>
      <sheetName val="CVR-008"/>
      <sheetName val="CVR-009"/>
      <sheetName val="CVR-010"/>
      <sheetName val="WTM-001"/>
      <sheetName val="WTM-002"/>
      <sheetName val="Pipe Conveyor"/>
      <sheetName val="FDR-001"/>
      <sheetName val="FDR-002"/>
      <sheetName val="Struc-CVR-001"/>
      <sheetName val="Struc-CVR-002"/>
      <sheetName val="Struc-CVR-005"/>
      <sheetName val="Struc-CVR-010"/>
      <sheetName val="MSP-001&amp;2"/>
      <sheetName val="MDT-001&amp;2"/>
      <sheetName val="FDP-001-8"/>
      <sheetName val="DC-001&amp;2"/>
      <sheetName val="DC-003-5&amp;7-11"/>
      <sheetName val="FM-001-4"/>
      <sheetName val="T1"/>
      <sheetName val="T4"/>
      <sheetName val="Hoist-T1&amp;4"/>
      <sheetName val="E-house"/>
      <sheetName val="SST-1"/>
      <sheetName val="SST-2"/>
      <sheetName val="TGER"/>
      <sheetName val="Update"/>
      <sheetName val="Lists"/>
      <sheetName val="Labor_Sum"/>
      <sheetName val="Struct_Sum"/>
      <sheetName val="Elec_Sum"/>
      <sheetName val="Mech_Sum"/>
      <sheetName val="Steel_Take-off"/>
      <sheetName val="Pipe_Conveyor"/>
      <sheetName val="CERTIFICATE"/>
      <sheetName val="GVL"/>
      <sheetName val="차액보증"/>
      <sheetName val="BM"/>
      <sheetName val="CCS"/>
      <sheetName val="DPres Calc"/>
      <sheetName val="DTmpData"/>
    </sheetNames>
    <sheetDataSet>
      <sheetData sheetId="0" refreshError="1"/>
      <sheetData sheetId="1" refreshError="1">
        <row r="38">
          <cell r="C38">
            <v>823192.52336448582</v>
          </cell>
        </row>
        <row r="57">
          <cell r="I57" t="str">
            <v>No</v>
          </cell>
        </row>
        <row r="59">
          <cell r="D59">
            <v>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21"/>
      <sheetName val="622"/>
      <sheetName val="622B"/>
      <sheetName val="627"/>
      <sheetName val="155"/>
      <sheetName val="154"/>
      <sheetName val="IN"/>
      <sheetName val="XNT152"/>
      <sheetName val="152"/>
      <sheetName val="153"/>
      <sheetName val="Sheet1"/>
      <sheetName val="THCP"/>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amp; NOZZLES"/>
    </sheetNames>
    <sheetDataSet>
      <sheetData sheetId="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ATERIALS"/>
      <sheetName val="BOM"/>
      <sheetName val="MTO"/>
      <sheetName val="Sheet3"/>
      <sheetName val="MTO (du phong)"/>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f_flat_center"/>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IPING"/>
      <sheetName val="STLSTR"/>
      <sheetName val="EQUIP"/>
      <sheetName val="INDIRECT"/>
      <sheetName val="MP"/>
      <sheetName val="CONEQ."/>
      <sheetName val="TOOL"/>
      <sheetName val="SCHE"/>
      <sheetName val="LABOR"/>
      <sheetName val="일위대가"/>
      <sheetName val="PROCESS"/>
      <sheetName val="98-034-1"/>
      <sheetName val="BEAM"/>
      <sheetName val="cover"/>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KH"/>
      <sheetName val=" HOP DONG"/>
      <sheetName val="NHAP"/>
      <sheetName val="CHI TIET XUAT"/>
      <sheetName val="SL TON KHO"/>
      <sheetName val="BCTHOP"/>
      <sheetName val="PHAN NHOM"/>
      <sheetName val="QUYCACH"/>
      <sheetName val="Sheet2"/>
      <sheetName val="ngay"/>
      <sheetName val="ptthang "/>
      <sheetName val="GROUP"/>
      <sheetName val="G-XUAT"/>
      <sheetName val="00000000"/>
      <sheetName val="10000000"/>
      <sheetName val="XL4Poppy"/>
    </sheetNames>
    <sheetDataSet>
      <sheetData sheetId="0"/>
      <sheetData sheetId="1"/>
      <sheetData sheetId="2">
        <row r="5">
          <cell r="C5" t="str">
            <v>H1</v>
          </cell>
          <cell r="D5" t="str">
            <v>TK99</v>
          </cell>
          <cell r="E5" t="str">
            <v>HJSCSEAAÄ86593706</v>
          </cell>
          <cell r="F5" t="str">
            <v>USA</v>
          </cell>
          <cell r="G5" t="str">
            <v>S0001861</v>
          </cell>
          <cell r="H5" t="str">
            <v>HANJIN</v>
          </cell>
          <cell r="I5" t="str">
            <v>06.02.04</v>
          </cell>
        </row>
        <row r="6">
          <cell r="C6" t="str">
            <v>H2</v>
          </cell>
          <cell r="D6" t="str">
            <v>TK128</v>
          </cell>
          <cell r="E6" t="str">
            <v>OIACAN-10121</v>
          </cell>
          <cell r="F6" t="str">
            <v>CHINA</v>
          </cell>
          <cell r="G6" t="str">
            <v>SAHCC0902</v>
          </cell>
          <cell r="H6" t="str">
            <v>TS-LINE</v>
          </cell>
          <cell r="I6" t="str">
            <v>11.02.04</v>
          </cell>
        </row>
        <row r="7">
          <cell r="C7" t="str">
            <v>H3</v>
          </cell>
          <cell r="D7" t="str">
            <v>TK150</v>
          </cell>
          <cell r="E7" t="str">
            <v>HJSCSEAAÄ86616002</v>
          </cell>
          <cell r="F7" t="str">
            <v>USA</v>
          </cell>
          <cell r="G7" t="str">
            <v>S0001907</v>
          </cell>
          <cell r="H7" t="str">
            <v>HANJIN</v>
          </cell>
          <cell r="I7" t="str">
            <v>13.02.04</v>
          </cell>
        </row>
        <row r="8">
          <cell r="C8" t="str">
            <v>H4</v>
          </cell>
          <cell r="D8" t="str">
            <v>TK176</v>
          </cell>
          <cell r="E8" t="str">
            <v>HJSCSEAA86643601</v>
          </cell>
          <cell r="F8" t="str">
            <v>USA</v>
          </cell>
          <cell r="G8" t="str">
            <v>S0001945</v>
          </cell>
          <cell r="H8" t="str">
            <v>HANJIN</v>
          </cell>
          <cell r="I8" t="str">
            <v>17.02.04</v>
          </cell>
        </row>
        <row r="9">
          <cell r="C9" t="str">
            <v>H5</v>
          </cell>
          <cell r="D9" t="str">
            <v>TK192</v>
          </cell>
          <cell r="E9" t="str">
            <v>OIACAN-10123</v>
          </cell>
          <cell r="F9" t="str">
            <v>CHINA</v>
          </cell>
          <cell r="G9" t="str">
            <v>S0002050</v>
          </cell>
          <cell r="H9" t="str">
            <v>TS-LINE</v>
          </cell>
          <cell r="I9" t="str">
            <v>21.02.04</v>
          </cell>
        </row>
        <row r="10">
          <cell r="C10" t="str">
            <v>H6</v>
          </cell>
          <cell r="D10" t="str">
            <v>TK196</v>
          </cell>
          <cell r="E10" t="str">
            <v>0IACAN-10126</v>
          </cell>
          <cell r="F10" t="str">
            <v>CHINA</v>
          </cell>
          <cell r="G10" t="str">
            <v>S0002099</v>
          </cell>
          <cell r="H10" t="str">
            <v>TS-LINE</v>
          </cell>
          <cell r="I10" t="str">
            <v>23.02.04</v>
          </cell>
        </row>
        <row r="11">
          <cell r="C11" t="str">
            <v>H7</v>
          </cell>
          <cell r="D11" t="str">
            <v>TK214</v>
          </cell>
          <cell r="E11" t="str">
            <v>HJCSEAA86670406</v>
          </cell>
          <cell r="F11" t="str">
            <v>USA</v>
          </cell>
          <cell r="G11" t="str">
            <v>S0001977</v>
          </cell>
          <cell r="H11" t="str">
            <v>TS-LINE</v>
          </cell>
          <cell r="I11" t="str">
            <v>25.02.04</v>
          </cell>
        </row>
        <row r="12">
          <cell r="C12" t="str">
            <v>H8</v>
          </cell>
          <cell r="D12" t="str">
            <v>TK227</v>
          </cell>
          <cell r="E12" t="str">
            <v>OIACAN-10130</v>
          </cell>
          <cell r="F12" t="str">
            <v>CHINA</v>
          </cell>
          <cell r="G12" t="str">
            <v>S0002143</v>
          </cell>
          <cell r="H12" t="str">
            <v>TS-LINE</v>
          </cell>
          <cell r="I12" t="str">
            <v>01.03.04</v>
          </cell>
        </row>
        <row r="13">
          <cell r="C13" t="str">
            <v>H9</v>
          </cell>
          <cell r="D13" t="str">
            <v>TK243</v>
          </cell>
          <cell r="E13" t="str">
            <v>OIACAN-10132</v>
          </cell>
          <cell r="F13" t="str">
            <v>CHINA</v>
          </cell>
          <cell r="G13" t="str">
            <v>SAHCC0910</v>
          </cell>
          <cell r="H13" t="str">
            <v>TS-LINE</v>
          </cell>
          <cell r="I13" t="str">
            <v>08.03.04</v>
          </cell>
        </row>
        <row r="14">
          <cell r="C14" t="str">
            <v>H10</v>
          </cell>
          <cell r="D14" t="str">
            <v>TK250</v>
          </cell>
          <cell r="E14" t="str">
            <v xml:space="preserve">HJSCSEAA86714203/111058-1 </v>
          </cell>
          <cell r="F14" t="str">
            <v>USA</v>
          </cell>
          <cell r="G14" t="str">
            <v>S0002017</v>
          </cell>
          <cell r="H14" t="str">
            <v>HANJIN</v>
          </cell>
          <cell r="I14" t="str">
            <v>12.03.04</v>
          </cell>
        </row>
        <row r="15">
          <cell r="C15" t="str">
            <v>H11</v>
          </cell>
          <cell r="D15" t="str">
            <v>TK251</v>
          </cell>
          <cell r="E15" t="str">
            <v>OIACA-10134</v>
          </cell>
          <cell r="F15" t="str">
            <v>CHINA</v>
          </cell>
          <cell r="G15" t="str">
            <v>YMLUI333012970</v>
          </cell>
          <cell r="H15" t="str">
            <v>TS-LINE</v>
          </cell>
          <cell r="I15" t="str">
            <v>12.03.04</v>
          </cell>
        </row>
        <row r="16">
          <cell r="C16" t="str">
            <v>H12</v>
          </cell>
          <cell r="D16" t="str">
            <v>TK252</v>
          </cell>
          <cell r="E16" t="str">
            <v>00LU98265380</v>
          </cell>
          <cell r="F16" t="str">
            <v>TAIWAN</v>
          </cell>
          <cell r="G16" t="str">
            <v>S0002228</v>
          </cell>
          <cell r="H16" t="str">
            <v>OOCL</v>
          </cell>
          <cell r="I16" t="str">
            <v>13.03.04</v>
          </cell>
        </row>
        <row r="17">
          <cell r="C17" t="str">
            <v>H13</v>
          </cell>
          <cell r="D17" t="str">
            <v>TK240</v>
          </cell>
          <cell r="E17" t="str">
            <v>KKLUUS0512199</v>
          </cell>
          <cell r="F17" t="str">
            <v>USA</v>
          </cell>
          <cell r="G17" t="str">
            <v>S0002003</v>
          </cell>
          <cell r="H17" t="str">
            <v xml:space="preserve"> K-LINE</v>
          </cell>
          <cell r="I17" t="str">
            <v>05.03.04</v>
          </cell>
        </row>
        <row r="18">
          <cell r="C18" t="str">
            <v>H14</v>
          </cell>
          <cell r="D18" t="str">
            <v>TK254</v>
          </cell>
          <cell r="E18" t="str">
            <v>HJSCUEAA86743804</v>
          </cell>
          <cell r="F18" t="str">
            <v>USA</v>
          </cell>
          <cell r="G18" t="str">
            <v>S0002049</v>
          </cell>
          <cell r="H18" t="str">
            <v>HANJIN</v>
          </cell>
          <cell r="I18" t="str">
            <v>16.03.04</v>
          </cell>
        </row>
        <row r="19">
          <cell r="C19" t="str">
            <v>H15</v>
          </cell>
          <cell r="D19" t="str">
            <v>TK255</v>
          </cell>
          <cell r="E19" t="str">
            <v>OIACAN-10136</v>
          </cell>
          <cell r="F19" t="str">
            <v>CHINA</v>
          </cell>
          <cell r="G19" t="str">
            <v>S0002231</v>
          </cell>
          <cell r="H19" t="str">
            <v>TS-LINE</v>
          </cell>
          <cell r="I19" t="str">
            <v>18.03.04</v>
          </cell>
        </row>
        <row r="20">
          <cell r="C20" t="str">
            <v>H16</v>
          </cell>
          <cell r="D20" t="str">
            <v>TK257</v>
          </cell>
          <cell r="E20" t="str">
            <v>OIACAN-10138</v>
          </cell>
          <cell r="F20" t="str">
            <v>CHINA</v>
          </cell>
          <cell r="G20" t="str">
            <v>S0002288</v>
          </cell>
          <cell r="H20" t="str">
            <v>TS-LINE</v>
          </cell>
          <cell r="I20" t="str">
            <v>22.03.04</v>
          </cell>
        </row>
        <row r="21">
          <cell r="C21" t="str">
            <v>H17</v>
          </cell>
          <cell r="D21" t="str">
            <v>TK260</v>
          </cell>
          <cell r="E21" t="str">
            <v>OIACAN-10137</v>
          </cell>
          <cell r="F21" t="str">
            <v>CHINA</v>
          </cell>
          <cell r="G21" t="str">
            <v>S0002231</v>
          </cell>
          <cell r="H21" t="str">
            <v>TS-LINE</v>
          </cell>
          <cell r="I21" t="str">
            <v>24.03.04</v>
          </cell>
        </row>
        <row r="22">
          <cell r="C22" t="str">
            <v>H18</v>
          </cell>
          <cell r="D22" t="str">
            <v>TK262</v>
          </cell>
          <cell r="E22" t="str">
            <v>HSCSEAA86767500</v>
          </cell>
          <cell r="F22" t="str">
            <v>USA</v>
          </cell>
          <cell r="G22" t="str">
            <v>S0002098</v>
          </cell>
          <cell r="H22" t="str">
            <v>HANJIN</v>
          </cell>
          <cell r="I22" t="str">
            <v>24.03.04</v>
          </cell>
        </row>
        <row r="23">
          <cell r="C23" t="str">
            <v>H19</v>
          </cell>
          <cell r="D23" t="str">
            <v>TK263</v>
          </cell>
          <cell r="E23" t="str">
            <v>00LU98265381</v>
          </cell>
          <cell r="F23" t="str">
            <v>TAIWAN</v>
          </cell>
          <cell r="G23" t="str">
            <v>S0002228</v>
          </cell>
          <cell r="H23" t="str">
            <v>GENARTRANS</v>
          </cell>
          <cell r="I23" t="str">
            <v>22.03.04</v>
          </cell>
        </row>
        <row r="24">
          <cell r="C24" t="str">
            <v>H20</v>
          </cell>
          <cell r="D24" t="str">
            <v>TK264</v>
          </cell>
          <cell r="E24" t="str">
            <v>0IACAN-10139</v>
          </cell>
          <cell r="F24" t="str">
            <v>CHINA</v>
          </cell>
          <cell r="G24">
            <v>0</v>
          </cell>
          <cell r="H24" t="str">
            <v>TS-LINE</v>
          </cell>
          <cell r="I24" t="str">
            <v>30.03.04</v>
          </cell>
        </row>
        <row r="25">
          <cell r="C25" t="str">
            <v>H21</v>
          </cell>
          <cell r="D25" t="str">
            <v>TK266</v>
          </cell>
          <cell r="E25" t="str">
            <v>HJSCEAA86797200</v>
          </cell>
          <cell r="F25" t="str">
            <v>USA</v>
          </cell>
          <cell r="G25" t="str">
            <v>S0002142</v>
          </cell>
          <cell r="H25" t="str">
            <v>HANJIN</v>
          </cell>
          <cell r="I25" t="str">
            <v>29.03.04</v>
          </cell>
        </row>
        <row r="26">
          <cell r="C26" t="str">
            <v>H22</v>
          </cell>
          <cell r="D26" t="str">
            <v>TK271</v>
          </cell>
          <cell r="E26" t="str">
            <v>EISU 003400485058</v>
          </cell>
          <cell r="F26" t="str">
            <v>TAIWAN</v>
          </cell>
          <cell r="G26" t="str">
            <v>S0002338</v>
          </cell>
          <cell r="H26" t="str">
            <v>EVERGEEN</v>
          </cell>
          <cell r="I26" t="str">
            <v>31.03.04</v>
          </cell>
        </row>
        <row r="27">
          <cell r="C27" t="str">
            <v>H23</v>
          </cell>
          <cell r="D27" t="str">
            <v>TK272</v>
          </cell>
          <cell r="E27" t="str">
            <v>HJSCEAA86812202</v>
          </cell>
          <cell r="F27" t="str">
            <v>USA</v>
          </cell>
          <cell r="G27" t="str">
            <v>S0002193</v>
          </cell>
          <cell r="H27" t="str">
            <v>HANJIN</v>
          </cell>
          <cell r="I27" t="str">
            <v>04.04.04</v>
          </cell>
        </row>
        <row r="28">
          <cell r="C28" t="str">
            <v>H24</v>
          </cell>
          <cell r="D28" t="str">
            <v>TK278</v>
          </cell>
          <cell r="E28" t="str">
            <v>0014114092</v>
          </cell>
          <cell r="F28" t="str">
            <v>TAIWAN</v>
          </cell>
          <cell r="G28" t="str">
            <v>S0002381</v>
          </cell>
          <cell r="H28" t="str">
            <v>WAN HAI</v>
          </cell>
          <cell r="I28" t="str">
            <v>07.04.04</v>
          </cell>
        </row>
        <row r="29">
          <cell r="C29" t="str">
            <v>H25</v>
          </cell>
          <cell r="D29" t="str">
            <v>TK280</v>
          </cell>
          <cell r="E29" t="str">
            <v>TAHCC6403</v>
          </cell>
          <cell r="F29" t="str">
            <v>TAIWAN</v>
          </cell>
          <cell r="G29" t="str">
            <v>S0002385</v>
          </cell>
          <cell r="H29" t="str">
            <v>TSLINE</v>
          </cell>
          <cell r="I29" t="str">
            <v>08.04.04</v>
          </cell>
        </row>
        <row r="30">
          <cell r="C30" t="str">
            <v>H26</v>
          </cell>
          <cell r="D30" t="str">
            <v>TK281</v>
          </cell>
          <cell r="E30" t="str">
            <v>0014116691</v>
          </cell>
          <cell r="F30" t="str">
            <v>TAIWAN</v>
          </cell>
          <cell r="G30" t="str">
            <v>S002386; S002430</v>
          </cell>
          <cell r="H30" t="str">
            <v>WANHAI</v>
          </cell>
          <cell r="I30" t="str">
            <v>12.04.04</v>
          </cell>
        </row>
        <row r="31">
          <cell r="C31" t="str">
            <v>H27</v>
          </cell>
          <cell r="D31" t="str">
            <v>TK283</v>
          </cell>
          <cell r="E31" t="str">
            <v>0014116692</v>
          </cell>
          <cell r="F31" t="str">
            <v>TAIWAN</v>
          </cell>
          <cell r="G31" t="str">
            <v>S0002471</v>
          </cell>
          <cell r="H31" t="str">
            <v>WANHAI</v>
          </cell>
          <cell r="I31" t="str">
            <v>19.04.04</v>
          </cell>
        </row>
        <row r="32">
          <cell r="C32" t="str">
            <v>H28</v>
          </cell>
          <cell r="D32" t="str">
            <v>TK287</v>
          </cell>
          <cell r="E32" t="str">
            <v>OOLU98263440</v>
          </cell>
          <cell r="F32" t="str">
            <v>TAIWAN</v>
          </cell>
          <cell r="G32" t="str">
            <v>S0002522</v>
          </cell>
          <cell r="H32" t="str">
            <v>00CL/GENARTRANS</v>
          </cell>
          <cell r="I32" t="str">
            <v>26.04.04</v>
          </cell>
        </row>
        <row r="33">
          <cell r="C33" t="str">
            <v>H29</v>
          </cell>
          <cell r="D33" t="str">
            <v>TK290</v>
          </cell>
          <cell r="E33" t="str">
            <v>EISU003400602321</v>
          </cell>
          <cell r="F33" t="str">
            <v>TAIWAN</v>
          </cell>
          <cell r="G33" t="str">
            <v>S0002547</v>
          </cell>
          <cell r="H33" t="str">
            <v>EVERGEEN</v>
          </cell>
          <cell r="I33" t="str">
            <v>30.04.04</v>
          </cell>
        </row>
        <row r="34">
          <cell r="C34" t="str">
            <v>H30</v>
          </cell>
          <cell r="D34" t="str">
            <v>TK293</v>
          </cell>
          <cell r="E34" t="str">
            <v>EISU 003400602509</v>
          </cell>
          <cell r="F34" t="str">
            <v>TAIWAN</v>
          </cell>
          <cell r="G34" t="str">
            <v>S0002621</v>
          </cell>
          <cell r="H34" t="str">
            <v>EVERGEEN</v>
          </cell>
          <cell r="I34" t="str">
            <v>07.05.04</v>
          </cell>
        </row>
        <row r="35">
          <cell r="C35" t="str">
            <v>H31</v>
          </cell>
          <cell r="D35" t="str">
            <v>TK 295</v>
          </cell>
          <cell r="E35" t="str">
            <v>EISU 003400603254</v>
          </cell>
          <cell r="F35" t="str">
            <v>TAIWAN</v>
          </cell>
          <cell r="G35" t="str">
            <v>S0002661</v>
          </cell>
          <cell r="I35" t="str">
            <v>14.05.04</v>
          </cell>
        </row>
        <row r="36">
          <cell r="C36" t="str">
            <v>H32</v>
          </cell>
          <cell r="D36" t="str">
            <v>TK298</v>
          </cell>
          <cell r="E36" t="str">
            <v>EISU 003400603301</v>
          </cell>
          <cell r="F36" t="str">
            <v>TAIWAN</v>
          </cell>
          <cell r="G36" t="str">
            <v>S0002680</v>
          </cell>
          <cell r="I36" t="str">
            <v>21,05,04</v>
          </cell>
        </row>
        <row r="37">
          <cell r="C37" t="str">
            <v>H33</v>
          </cell>
          <cell r="D37" t="str">
            <v>TK304</v>
          </cell>
          <cell r="E37" t="str">
            <v>EISU 003400745393</v>
          </cell>
          <cell r="F37" t="str">
            <v>TAIWAN</v>
          </cell>
          <cell r="G37" t="str">
            <v>S0002718</v>
          </cell>
          <cell r="I37" t="str">
            <v>28.05.04</v>
          </cell>
        </row>
        <row r="38">
          <cell r="C38" t="str">
            <v>H34</v>
          </cell>
          <cell r="D38" t="str">
            <v>TK307</v>
          </cell>
          <cell r="E38" t="str">
            <v>02/04/KNQ (EISU 003400745407)</v>
          </cell>
          <cell r="F38" t="str">
            <v>TAIWAN</v>
          </cell>
          <cell r="G38" t="str">
            <v>S0002761</v>
          </cell>
          <cell r="I38" t="str">
            <v>04.06.04</v>
          </cell>
        </row>
        <row r="39">
          <cell r="C39" t="str">
            <v>H35</v>
          </cell>
          <cell r="D39" t="str">
            <v>TK310</v>
          </cell>
          <cell r="E39" t="str">
            <v>03/04/KNQ (EISU 003400926932)</v>
          </cell>
          <cell r="F39" t="str">
            <v>TAIWAN</v>
          </cell>
          <cell r="G39" t="str">
            <v>S0002802</v>
          </cell>
          <cell r="I39" t="str">
            <v>11.06.04</v>
          </cell>
        </row>
        <row r="40">
          <cell r="C40" t="str">
            <v>H36</v>
          </cell>
          <cell r="D40" t="str">
            <v>TK312</v>
          </cell>
          <cell r="E40" t="str">
            <v>04/04/HDKNQ(EISU 003400926975)</v>
          </cell>
          <cell r="F40" t="str">
            <v>TAIWAN</v>
          </cell>
          <cell r="G40" t="str">
            <v>S0002841</v>
          </cell>
          <cell r="I40" t="str">
            <v>18.06.04</v>
          </cell>
        </row>
        <row r="41">
          <cell r="C41" t="str">
            <v>H37</v>
          </cell>
          <cell r="D41" t="str">
            <v>TK317</v>
          </cell>
          <cell r="E41" t="str">
            <v>05/04/HDKNQ(EISU 003400926983)</v>
          </cell>
          <cell r="F41" t="str">
            <v>TAIWAN</v>
          </cell>
          <cell r="G41" t="str">
            <v>S0002886</v>
          </cell>
          <cell r="I41" t="str">
            <v>30.06.04</v>
          </cell>
        </row>
        <row r="42">
          <cell r="C42" t="str">
            <v>H38</v>
          </cell>
          <cell r="D42" t="str">
            <v>TK318</v>
          </cell>
          <cell r="E42" t="str">
            <v>06/04/HDKNQ(AT413SNPT4101)</v>
          </cell>
          <cell r="F42" t="str">
            <v>TAIWAN, CHINA, USA</v>
          </cell>
          <cell r="G42" t="str">
            <v>M0000001</v>
          </cell>
          <cell r="I42" t="str">
            <v>01.07.04</v>
          </cell>
        </row>
        <row r="43">
          <cell r="C43" t="str">
            <v>H39</v>
          </cell>
          <cell r="D43" t="str">
            <v>TK 323</v>
          </cell>
          <cell r="E43" t="str">
            <v>07/04/HDKNQ(EISU 003400926991)</v>
          </cell>
          <cell r="F43" t="str">
            <v>TAIWAN</v>
          </cell>
          <cell r="G43" t="str">
            <v>S0002912</v>
          </cell>
          <cell r="I43" t="str">
            <v>02.04.04</v>
          </cell>
        </row>
        <row r="44">
          <cell r="C44" t="str">
            <v>H40</v>
          </cell>
          <cell r="D44" t="str">
            <v>TK327</v>
          </cell>
          <cell r="E44" t="str">
            <v>08/04/04HDKNQ(GOSUBKK2041590)</v>
          </cell>
          <cell r="F44" t="str">
            <v>USA, TAIWAN, CHINA</v>
          </cell>
          <cell r="G44" t="str">
            <v>M0000002B</v>
          </cell>
          <cell r="I44" t="str">
            <v>03.07.04</v>
          </cell>
        </row>
        <row r="45">
          <cell r="C45" t="str">
            <v>H41</v>
          </cell>
          <cell r="D45" t="str">
            <v>TK328</v>
          </cell>
          <cell r="E45" t="str">
            <v>08/04/04 (GOSUBKK2041589)</v>
          </cell>
          <cell r="F45" t="str">
            <v>USA</v>
          </cell>
          <cell r="G45" t="str">
            <v>M000002A</v>
          </cell>
          <cell r="I45" t="str">
            <v>03.07.04</v>
          </cell>
        </row>
        <row r="46">
          <cell r="C46" t="str">
            <v>H42</v>
          </cell>
          <cell r="D46" t="str">
            <v>TK331</v>
          </cell>
          <cell r="E46" t="str">
            <v>10/04/KNQ (EISU 003401176970)</v>
          </cell>
          <cell r="F46" t="str">
            <v>TAIWAN</v>
          </cell>
          <cell r="G46" t="str">
            <v>S0002977</v>
          </cell>
          <cell r="I46">
            <v>38177</v>
          </cell>
        </row>
        <row r="47">
          <cell r="C47" t="str">
            <v>H43</v>
          </cell>
          <cell r="D47" t="str">
            <v>TK332</v>
          </cell>
          <cell r="E47" t="str">
            <v>11/04/HDKNQ (EISU 003401176767)</v>
          </cell>
          <cell r="F47" t="str">
            <v>TAIWAN</v>
          </cell>
          <cell r="G47" t="str">
            <v>S0002999</v>
          </cell>
          <cell r="I47">
            <v>38184</v>
          </cell>
        </row>
        <row r="48">
          <cell r="C48" t="str">
            <v>H44</v>
          </cell>
          <cell r="D48" t="str">
            <v>TK335</v>
          </cell>
          <cell r="E48" t="str">
            <v>09/04/HDKNQ(HJSCEAA17167004)</v>
          </cell>
          <cell r="F48" t="str">
            <v>USA</v>
          </cell>
          <cell r="G48" t="str">
            <v>S0002887</v>
          </cell>
          <cell r="I48">
            <v>38186</v>
          </cell>
        </row>
        <row r="49">
          <cell r="C49" t="str">
            <v>H45</v>
          </cell>
          <cell r="D49" t="str">
            <v>TK336</v>
          </cell>
          <cell r="E49" t="str">
            <v>12/04/HDKNQ(EISU003401176988)</v>
          </cell>
          <cell r="F49" t="str">
            <v>TAIWAN</v>
          </cell>
          <cell r="G49" t="str">
            <v>S0003067</v>
          </cell>
          <cell r="I49">
            <v>38191</v>
          </cell>
        </row>
        <row r="50">
          <cell r="C50" t="str">
            <v>H46</v>
          </cell>
          <cell r="D50" t="str">
            <v>TK340</v>
          </cell>
          <cell r="E50" t="str">
            <v>15/04/04HDKNQ(EISU 003401176996)</v>
          </cell>
          <cell r="F50" t="str">
            <v>TAIWAN</v>
          </cell>
          <cell r="G50" t="str">
            <v>S0003131</v>
          </cell>
          <cell r="I50">
            <v>38198</v>
          </cell>
        </row>
        <row r="51">
          <cell r="C51" t="str">
            <v>H47</v>
          </cell>
          <cell r="D51" t="str">
            <v>TK341</v>
          </cell>
          <cell r="E51" t="str">
            <v>13/04/04HDKNQ(HJSCEAA17199406)</v>
          </cell>
          <cell r="F51" t="str">
            <v>USA</v>
          </cell>
          <cell r="G51" t="str">
            <v>S0002987</v>
          </cell>
          <cell r="I51">
            <v>38203</v>
          </cell>
        </row>
        <row r="52">
          <cell r="C52" t="str">
            <v>H48</v>
          </cell>
          <cell r="D52" t="str">
            <v>TK345</v>
          </cell>
          <cell r="E52" t="str">
            <v>16/04/HDKNQ (EISU003401177003)</v>
          </cell>
          <cell r="F52" t="str">
            <v>TAIWAN</v>
          </cell>
          <cell r="G52" t="str">
            <v>S0003184</v>
          </cell>
          <cell r="I52">
            <v>38205</v>
          </cell>
        </row>
        <row r="53">
          <cell r="C53" t="str">
            <v>H49</v>
          </cell>
          <cell r="D53" t="str">
            <v>TK346</v>
          </cell>
          <cell r="E53" t="str">
            <v>14/04/KNQ (HJSCEAA17222306)</v>
          </cell>
          <cell r="F53" t="str">
            <v>USA</v>
          </cell>
          <cell r="G53" t="str">
            <v>S0003060)</v>
          </cell>
          <cell r="I53">
            <v>38207</v>
          </cell>
        </row>
        <row r="54">
          <cell r="C54" t="str">
            <v>H50</v>
          </cell>
          <cell r="D54" t="str">
            <v>TK347</v>
          </cell>
          <cell r="E54" t="str">
            <v>17/04/KNQ (EISU 003401427808)</v>
          </cell>
          <cell r="F54" t="str">
            <v>TAIWAN</v>
          </cell>
          <cell r="G54" t="str">
            <v>S0003232</v>
          </cell>
          <cell r="I54">
            <v>38212</v>
          </cell>
        </row>
        <row r="55">
          <cell r="C55" t="str">
            <v>H51</v>
          </cell>
          <cell r="D55" t="str">
            <v>TK349</v>
          </cell>
          <cell r="E55" t="str">
            <v>19/04/04 (EISU 003401427816)</v>
          </cell>
          <cell r="F55" t="str">
            <v>TAIWAN</v>
          </cell>
          <cell r="G55" t="str">
            <v>S0003259</v>
          </cell>
          <cell r="I55">
            <v>38219</v>
          </cell>
        </row>
        <row r="56">
          <cell r="C56" t="str">
            <v>H52</v>
          </cell>
          <cell r="D56" t="str">
            <v>TK352</v>
          </cell>
          <cell r="E56" t="str">
            <v>18/04/HDKNQ(HJSCEAA17251402)</v>
          </cell>
          <cell r="F56" t="str">
            <v>USA</v>
          </cell>
          <cell r="G56" t="str">
            <v>S0003148</v>
          </cell>
          <cell r="I56">
            <v>38223</v>
          </cell>
        </row>
        <row r="57">
          <cell r="C57" t="str">
            <v>H53</v>
          </cell>
          <cell r="D57" t="str">
            <v>TK353</v>
          </cell>
          <cell r="E57" t="str">
            <v>20/04/HDNQ (HDMUQIHM9500747)</v>
          </cell>
          <cell r="F57" t="str">
            <v>USA</v>
          </cell>
          <cell r="G57" t="str">
            <v>M0000003</v>
          </cell>
          <cell r="I57">
            <v>38226</v>
          </cell>
        </row>
        <row r="58">
          <cell r="C58" t="str">
            <v>H54</v>
          </cell>
          <cell r="D58" t="str">
            <v>TK355</v>
          </cell>
          <cell r="E58" t="str">
            <v>21/04/HDKNQ (EISU 003401427824)</v>
          </cell>
          <cell r="F58" t="str">
            <v>TAIWAN</v>
          </cell>
          <cell r="G58" t="str">
            <v>S0003308</v>
          </cell>
          <cell r="I58">
            <v>38231</v>
          </cell>
        </row>
        <row r="59">
          <cell r="C59" t="str">
            <v>H55</v>
          </cell>
          <cell r="D59" t="str">
            <v>TK359</v>
          </cell>
          <cell r="E59" t="str">
            <v>23/04/HDKNQ(0014389403)</v>
          </cell>
          <cell r="F59" t="str">
            <v>TAIWAN</v>
          </cell>
          <cell r="G59" t="str">
            <v>S0003347</v>
          </cell>
          <cell r="I59">
            <v>38238</v>
          </cell>
        </row>
        <row r="60">
          <cell r="C60" t="str">
            <v>H56</v>
          </cell>
          <cell r="D60" t="str">
            <v>TK360</v>
          </cell>
          <cell r="E60" t="str">
            <v>24/04/HDKNQ(EISU003401584687)</v>
          </cell>
          <cell r="F60" t="str">
            <v>TAIWAN</v>
          </cell>
          <cell r="G60" t="str">
            <v>S0003387</v>
          </cell>
          <cell r="I60">
            <v>38240</v>
          </cell>
        </row>
        <row r="61">
          <cell r="C61" t="str">
            <v>H57</v>
          </cell>
          <cell r="D61" t="str">
            <v>TK362</v>
          </cell>
          <cell r="E61" t="str">
            <v>22/04/HÑKNQ(HJSCEAA17311500)</v>
          </cell>
          <cell r="F61" t="str">
            <v>USA</v>
          </cell>
          <cell r="G61" t="str">
            <v>S0003272</v>
          </cell>
          <cell r="I61">
            <v>38243</v>
          </cell>
        </row>
        <row r="62">
          <cell r="C62" t="str">
            <v>H58</v>
          </cell>
          <cell r="D62" t="str">
            <v>TK364</v>
          </cell>
          <cell r="E62" t="str">
            <v>25/04/04HDKNQ(EISU003401584695)</v>
          </cell>
          <cell r="F62" t="str">
            <v>TAIWAN</v>
          </cell>
          <cell r="G62" t="str">
            <v>S0003423</v>
          </cell>
          <cell r="I62">
            <v>38247</v>
          </cell>
        </row>
        <row r="63">
          <cell r="C63" t="str">
            <v>H59</v>
          </cell>
          <cell r="D63" t="str">
            <v>TK366</v>
          </cell>
          <cell r="E63" t="str">
            <v>28/04/HDK(EISU003401584709)</v>
          </cell>
          <cell r="F63" t="str">
            <v>TAIWAN</v>
          </cell>
          <cell r="G63" t="str">
            <v>S0003468</v>
          </cell>
          <cell r="I63">
            <v>38254</v>
          </cell>
        </row>
        <row r="64">
          <cell r="C64" t="str">
            <v>H60</v>
          </cell>
          <cell r="D64" t="str">
            <v>TK370</v>
          </cell>
          <cell r="E64" t="str">
            <v>29/04/HDK(EISU003401584717)</v>
          </cell>
          <cell r="F64" t="str">
            <v>TAIWAN</v>
          </cell>
          <cell r="G64" t="str">
            <v>S0003514</v>
          </cell>
          <cell r="I64">
            <v>38261</v>
          </cell>
        </row>
        <row r="65">
          <cell r="C65" t="str">
            <v>H61</v>
          </cell>
          <cell r="D65" t="str">
            <v>TK374</v>
          </cell>
          <cell r="E65" t="str">
            <v>30/04/HDNQ</v>
          </cell>
          <cell r="F65" t="str">
            <v>TAIWAN</v>
          </cell>
          <cell r="G65" t="str">
            <v>S0003548/ S0003570</v>
          </cell>
          <cell r="I65">
            <v>38268</v>
          </cell>
        </row>
        <row r="66">
          <cell r="C66" t="str">
            <v>H62</v>
          </cell>
          <cell r="D66" t="str">
            <v>TK376</v>
          </cell>
          <cell r="E66" t="str">
            <v>27/04/KNQ(HJSCEAA00009807)</v>
          </cell>
          <cell r="F66" t="str">
            <v>USA</v>
          </cell>
          <cell r="G66" t="str">
            <v>S0003395</v>
          </cell>
          <cell r="I66">
            <v>38267</v>
          </cell>
        </row>
        <row r="67">
          <cell r="C67" t="str">
            <v>H63</v>
          </cell>
          <cell r="D67" t="str">
            <v>TK375</v>
          </cell>
          <cell r="E67" t="str">
            <v>26/04HDNQ(HJSCEAA00010005)</v>
          </cell>
          <cell r="F67" t="str">
            <v>USA</v>
          </cell>
          <cell r="G67" t="str">
            <v>S0003349</v>
          </cell>
          <cell r="I67">
            <v>38267</v>
          </cell>
        </row>
        <row r="68">
          <cell r="C68" t="str">
            <v>H64</v>
          </cell>
          <cell r="D68" t="str">
            <v>TK381</v>
          </cell>
          <cell r="E68" t="str">
            <v>31/04/04(EISU 003401853891)</v>
          </cell>
          <cell r="F68" t="str">
            <v>TAIWAN</v>
          </cell>
          <cell r="G68" t="str">
            <v>S0003633</v>
          </cell>
          <cell r="I68">
            <v>38275</v>
          </cell>
        </row>
        <row r="69">
          <cell r="C69" t="str">
            <v>H65</v>
          </cell>
          <cell r="D69" t="str">
            <v>TK386</v>
          </cell>
          <cell r="E69" t="str">
            <v>32/04/HDKNQ (HJSCEAA00052206)</v>
          </cell>
          <cell r="F69" t="str">
            <v>USA</v>
          </cell>
          <cell r="G69" t="str">
            <v>S0003471</v>
          </cell>
          <cell r="I69">
            <v>38279</v>
          </cell>
        </row>
        <row r="70">
          <cell r="C70" t="str">
            <v>H66</v>
          </cell>
          <cell r="D70" t="str">
            <v>TK388</v>
          </cell>
          <cell r="E70" t="str">
            <v>33/04/HDNQ (EISU 003401853904)</v>
          </cell>
          <cell r="F70" t="str">
            <v>TAIWAN</v>
          </cell>
          <cell r="G70" t="str">
            <v>S0003682</v>
          </cell>
          <cell r="I70">
            <v>38282</v>
          </cell>
        </row>
        <row r="71">
          <cell r="C71" t="str">
            <v>H67</v>
          </cell>
          <cell r="D71" t="str">
            <v>TK392</v>
          </cell>
          <cell r="E71" t="str">
            <v>34/04/KNQ (EISU 003401853912)</v>
          </cell>
          <cell r="F71" t="str">
            <v>TAIWAN</v>
          </cell>
          <cell r="G71" t="str">
            <v>S0003712</v>
          </cell>
          <cell r="I71">
            <v>38289</v>
          </cell>
        </row>
        <row r="72">
          <cell r="C72" t="str">
            <v>H68</v>
          </cell>
          <cell r="D72">
            <v>0</v>
          </cell>
          <cell r="E72">
            <v>0</v>
          </cell>
          <cell r="F72">
            <v>0</v>
          </cell>
          <cell r="G72">
            <v>0</v>
          </cell>
        </row>
        <row r="73">
          <cell r="C73" t="str">
            <v>H69</v>
          </cell>
          <cell r="D73">
            <v>0</v>
          </cell>
          <cell r="E73">
            <v>0</v>
          </cell>
          <cell r="F73">
            <v>0</v>
          </cell>
          <cell r="G73">
            <v>0</v>
          </cell>
        </row>
        <row r="74">
          <cell r="C74" t="str">
            <v>H70</v>
          </cell>
          <cell r="D74">
            <v>0</v>
          </cell>
          <cell r="E74">
            <v>0</v>
          </cell>
          <cell r="F74">
            <v>0</v>
          </cell>
          <cell r="G74">
            <v>0</v>
          </cell>
        </row>
        <row r="75">
          <cell r="C75" t="str">
            <v>H71</v>
          </cell>
          <cell r="D75">
            <v>0</v>
          </cell>
          <cell r="E75">
            <v>0</v>
          </cell>
          <cell r="F75">
            <v>0</v>
          </cell>
          <cell r="G75">
            <v>0</v>
          </cell>
        </row>
        <row r="76">
          <cell r="C76" t="str">
            <v>H72</v>
          </cell>
          <cell r="D76">
            <v>0</v>
          </cell>
          <cell r="E76">
            <v>0</v>
          </cell>
          <cell r="F76">
            <v>0</v>
          </cell>
          <cell r="G76">
            <v>0</v>
          </cell>
        </row>
        <row r="77">
          <cell r="C77" t="str">
            <v>H73</v>
          </cell>
          <cell r="D77">
            <v>0</v>
          </cell>
          <cell r="E77">
            <v>0</v>
          </cell>
          <cell r="F77">
            <v>0</v>
          </cell>
          <cell r="G77">
            <v>0</v>
          </cell>
        </row>
        <row r="78">
          <cell r="C78" t="str">
            <v>H74</v>
          </cell>
          <cell r="D78">
            <v>0</v>
          </cell>
          <cell r="E78">
            <v>0</v>
          </cell>
          <cell r="F78">
            <v>0</v>
          </cell>
          <cell r="G78">
            <v>0</v>
          </cell>
        </row>
        <row r="79">
          <cell r="C79" t="str">
            <v>H75</v>
          </cell>
          <cell r="D79">
            <v>0</v>
          </cell>
          <cell r="E79">
            <v>0</v>
          </cell>
          <cell r="F79">
            <v>0</v>
          </cell>
          <cell r="G79">
            <v>0</v>
          </cell>
        </row>
        <row r="80">
          <cell r="C80" t="str">
            <v>H76</v>
          </cell>
          <cell r="D80">
            <v>0</v>
          </cell>
          <cell r="E80">
            <v>0</v>
          </cell>
          <cell r="F80">
            <v>0</v>
          </cell>
          <cell r="G80">
            <v>0</v>
          </cell>
        </row>
        <row r="81">
          <cell r="C81" t="str">
            <v>H77</v>
          </cell>
          <cell r="D81">
            <v>0</v>
          </cell>
          <cell r="E81">
            <v>0</v>
          </cell>
          <cell r="F81">
            <v>0</v>
          </cell>
          <cell r="G81">
            <v>0</v>
          </cell>
        </row>
        <row r="82">
          <cell r="C82" t="str">
            <v>H78</v>
          </cell>
          <cell r="D82">
            <v>0</v>
          </cell>
          <cell r="E82">
            <v>0</v>
          </cell>
          <cell r="F82">
            <v>0</v>
          </cell>
          <cell r="G82">
            <v>0</v>
          </cell>
        </row>
        <row r="83">
          <cell r="C83" t="str">
            <v>H79</v>
          </cell>
          <cell r="D83">
            <v>0</v>
          </cell>
          <cell r="E83">
            <v>0</v>
          </cell>
          <cell r="F83">
            <v>0</v>
          </cell>
          <cell r="G83">
            <v>0</v>
          </cell>
        </row>
        <row r="84">
          <cell r="C84" t="str">
            <v>H80</v>
          </cell>
          <cell r="D84">
            <v>0</v>
          </cell>
          <cell r="E84">
            <v>0</v>
          </cell>
          <cell r="F84">
            <v>0</v>
          </cell>
          <cell r="G84">
            <v>0</v>
          </cell>
        </row>
        <row r="85">
          <cell r="C85" t="str">
            <v>H81</v>
          </cell>
          <cell r="D85">
            <v>0</v>
          </cell>
          <cell r="E85">
            <v>0</v>
          </cell>
          <cell r="F85">
            <v>0</v>
          </cell>
          <cell r="G85">
            <v>0</v>
          </cell>
        </row>
        <row r="86">
          <cell r="C86" t="str">
            <v>H82</v>
          </cell>
          <cell r="D86">
            <v>0</v>
          </cell>
          <cell r="E86">
            <v>0</v>
          </cell>
          <cell r="F86">
            <v>0</v>
          </cell>
          <cell r="G86">
            <v>0</v>
          </cell>
        </row>
        <row r="87">
          <cell r="C87" t="str">
            <v>H83</v>
          </cell>
          <cell r="D87">
            <v>0</v>
          </cell>
          <cell r="E87">
            <v>0</v>
          </cell>
          <cell r="F87">
            <v>0</v>
          </cell>
          <cell r="G87">
            <v>0</v>
          </cell>
        </row>
        <row r="88">
          <cell r="C88" t="str">
            <v>H84</v>
          </cell>
          <cell r="D88">
            <v>0</v>
          </cell>
          <cell r="E88">
            <v>0</v>
          </cell>
          <cell r="F88">
            <v>0</v>
          </cell>
          <cell r="G88">
            <v>0</v>
          </cell>
        </row>
        <row r="89">
          <cell r="C89" t="str">
            <v>H85</v>
          </cell>
          <cell r="D89">
            <v>0</v>
          </cell>
          <cell r="E89">
            <v>0</v>
          </cell>
          <cell r="F89">
            <v>0</v>
          </cell>
          <cell r="G89">
            <v>0</v>
          </cell>
        </row>
        <row r="90">
          <cell r="C90" t="str">
            <v>H86</v>
          </cell>
          <cell r="D90">
            <v>0</v>
          </cell>
          <cell r="E90">
            <v>0</v>
          </cell>
          <cell r="F90">
            <v>0</v>
          </cell>
          <cell r="G90">
            <v>0</v>
          </cell>
        </row>
        <row r="91">
          <cell r="C91" t="str">
            <v>H87</v>
          </cell>
          <cell r="D91">
            <v>0</v>
          </cell>
          <cell r="E91">
            <v>0</v>
          </cell>
          <cell r="F91">
            <v>0</v>
          </cell>
          <cell r="G91">
            <v>0</v>
          </cell>
        </row>
        <row r="92">
          <cell r="C92" t="str">
            <v>H88</v>
          </cell>
          <cell r="D92">
            <v>0</v>
          </cell>
          <cell r="E92">
            <v>0</v>
          </cell>
          <cell r="F92">
            <v>0</v>
          </cell>
          <cell r="G92">
            <v>0</v>
          </cell>
        </row>
        <row r="93">
          <cell r="C93" t="str">
            <v>H89</v>
          </cell>
          <cell r="D93">
            <v>0</v>
          </cell>
          <cell r="E93">
            <v>0</v>
          </cell>
          <cell r="F93">
            <v>0</v>
          </cell>
          <cell r="G93">
            <v>0</v>
          </cell>
        </row>
        <row r="94">
          <cell r="C94" t="str">
            <v>H90</v>
          </cell>
          <cell r="D94">
            <v>0</v>
          </cell>
          <cell r="E94">
            <v>0</v>
          </cell>
          <cell r="F94">
            <v>0</v>
          </cell>
          <cell r="G94">
            <v>0</v>
          </cell>
        </row>
        <row r="95">
          <cell r="C95" t="str">
            <v>H91</v>
          </cell>
          <cell r="D95">
            <v>0</v>
          </cell>
          <cell r="E95">
            <v>0</v>
          </cell>
          <cell r="F95">
            <v>0</v>
          </cell>
          <cell r="G95">
            <v>0</v>
          </cell>
        </row>
        <row r="96">
          <cell r="C96" t="str">
            <v>H92</v>
          </cell>
          <cell r="D96">
            <v>0</v>
          </cell>
          <cell r="E96">
            <v>0</v>
          </cell>
          <cell r="F96">
            <v>0</v>
          </cell>
          <cell r="G96">
            <v>0</v>
          </cell>
        </row>
        <row r="97">
          <cell r="C97" t="str">
            <v>H93</v>
          </cell>
          <cell r="D97">
            <v>0</v>
          </cell>
          <cell r="E97">
            <v>0</v>
          </cell>
          <cell r="F97">
            <v>0</v>
          </cell>
          <cell r="G97">
            <v>0</v>
          </cell>
        </row>
        <row r="98">
          <cell r="C98" t="str">
            <v>H94</v>
          </cell>
          <cell r="D98">
            <v>0</v>
          </cell>
          <cell r="E98">
            <v>0</v>
          </cell>
          <cell r="F98">
            <v>0</v>
          </cell>
          <cell r="G98">
            <v>0</v>
          </cell>
        </row>
        <row r="99">
          <cell r="C99" t="str">
            <v>H95</v>
          </cell>
          <cell r="D99">
            <v>0</v>
          </cell>
          <cell r="E99">
            <v>0</v>
          </cell>
          <cell r="F99">
            <v>0</v>
          </cell>
          <cell r="G99">
            <v>0</v>
          </cell>
        </row>
        <row r="100">
          <cell r="C100" t="str">
            <v>H96</v>
          </cell>
          <cell r="D100">
            <v>0</v>
          </cell>
          <cell r="E100">
            <v>0</v>
          </cell>
          <cell r="F100">
            <v>0</v>
          </cell>
          <cell r="G100">
            <v>0</v>
          </cell>
        </row>
        <row r="101">
          <cell r="C101" t="str">
            <v>H97</v>
          </cell>
          <cell r="D101">
            <v>0</v>
          </cell>
          <cell r="E101">
            <v>0</v>
          </cell>
          <cell r="F101">
            <v>0</v>
          </cell>
          <cell r="G101">
            <v>0</v>
          </cell>
        </row>
        <row r="102">
          <cell r="C102" t="str">
            <v>H98</v>
          </cell>
          <cell r="D102">
            <v>0</v>
          </cell>
          <cell r="E102">
            <v>0</v>
          </cell>
          <cell r="F102">
            <v>0</v>
          </cell>
          <cell r="G102">
            <v>0</v>
          </cell>
        </row>
        <row r="103">
          <cell r="C103" t="str">
            <v>H99</v>
          </cell>
          <cell r="D103">
            <v>0</v>
          </cell>
          <cell r="E103">
            <v>0</v>
          </cell>
          <cell r="F103">
            <v>0</v>
          </cell>
          <cell r="G103">
            <v>0</v>
          </cell>
        </row>
        <row r="104">
          <cell r="C104" t="str">
            <v>H100</v>
          </cell>
          <cell r="D104">
            <v>0</v>
          </cell>
          <cell r="E104">
            <v>0</v>
          </cell>
          <cell r="F104">
            <v>0</v>
          </cell>
          <cell r="G104">
            <v>0</v>
          </cell>
        </row>
        <row r="105">
          <cell r="C105" t="str">
            <v>H101</v>
          </cell>
          <cell r="D105">
            <v>0</v>
          </cell>
          <cell r="E105">
            <v>0</v>
          </cell>
          <cell r="F105">
            <v>0</v>
          </cell>
          <cell r="G105">
            <v>0</v>
          </cell>
        </row>
        <row r="106">
          <cell r="C106" t="str">
            <v>H102</v>
          </cell>
          <cell r="D106">
            <v>0</v>
          </cell>
          <cell r="E106">
            <v>0</v>
          </cell>
          <cell r="F106">
            <v>0</v>
          </cell>
          <cell r="G106">
            <v>0</v>
          </cell>
        </row>
        <row r="107">
          <cell r="C107" t="str">
            <v>H103</v>
          </cell>
          <cell r="D107">
            <v>0</v>
          </cell>
          <cell r="E107">
            <v>0</v>
          </cell>
          <cell r="F107">
            <v>0</v>
          </cell>
          <cell r="G107">
            <v>0</v>
          </cell>
        </row>
        <row r="108">
          <cell r="C108" t="str">
            <v>H104</v>
          </cell>
          <cell r="D108">
            <v>0</v>
          </cell>
          <cell r="E108">
            <v>0</v>
          </cell>
          <cell r="F108">
            <v>0</v>
          </cell>
          <cell r="G108">
            <v>0</v>
          </cell>
        </row>
        <row r="109">
          <cell r="C109" t="str">
            <v>H105</v>
          </cell>
          <cell r="D109">
            <v>0</v>
          </cell>
          <cell r="E109">
            <v>0</v>
          </cell>
          <cell r="F109">
            <v>0</v>
          </cell>
          <cell r="G109">
            <v>0</v>
          </cell>
        </row>
        <row r="110">
          <cell r="C110" t="str">
            <v>H106</v>
          </cell>
          <cell r="D110">
            <v>0</v>
          </cell>
          <cell r="E110">
            <v>0</v>
          </cell>
          <cell r="F110">
            <v>0</v>
          </cell>
          <cell r="G110">
            <v>0</v>
          </cell>
        </row>
        <row r="111">
          <cell r="C111" t="str">
            <v>H107</v>
          </cell>
          <cell r="D111">
            <v>0</v>
          </cell>
          <cell r="E111">
            <v>0</v>
          </cell>
          <cell r="F111">
            <v>0</v>
          </cell>
          <cell r="G111">
            <v>0</v>
          </cell>
        </row>
        <row r="112">
          <cell r="C112" t="str">
            <v>H108</v>
          </cell>
          <cell r="D112">
            <v>0</v>
          </cell>
          <cell r="E112">
            <v>0</v>
          </cell>
          <cell r="F112">
            <v>0</v>
          </cell>
          <cell r="G112">
            <v>0</v>
          </cell>
        </row>
        <row r="113">
          <cell r="C113" t="str">
            <v>H109</v>
          </cell>
          <cell r="D113">
            <v>0</v>
          </cell>
          <cell r="E113">
            <v>0</v>
          </cell>
          <cell r="F113">
            <v>0</v>
          </cell>
          <cell r="G113">
            <v>0</v>
          </cell>
        </row>
        <row r="114">
          <cell r="C114" t="str">
            <v>H110</v>
          </cell>
          <cell r="D114">
            <v>0</v>
          </cell>
          <cell r="E114">
            <v>0</v>
          </cell>
          <cell r="F114">
            <v>0</v>
          </cell>
          <cell r="G114">
            <v>0</v>
          </cell>
        </row>
        <row r="115">
          <cell r="C115" t="str">
            <v>H111</v>
          </cell>
          <cell r="D115">
            <v>0</v>
          </cell>
          <cell r="E115">
            <v>0</v>
          </cell>
          <cell r="F115">
            <v>0</v>
          </cell>
          <cell r="G115">
            <v>0</v>
          </cell>
        </row>
        <row r="116">
          <cell r="C116" t="str">
            <v>H112</v>
          </cell>
          <cell r="D116">
            <v>0</v>
          </cell>
          <cell r="E116">
            <v>0</v>
          </cell>
          <cell r="F116">
            <v>0</v>
          </cell>
          <cell r="G116">
            <v>0</v>
          </cell>
        </row>
        <row r="117">
          <cell r="C117" t="str">
            <v>H113</v>
          </cell>
          <cell r="D117">
            <v>0</v>
          </cell>
          <cell r="E117">
            <v>0</v>
          </cell>
          <cell r="F117">
            <v>0</v>
          </cell>
          <cell r="G117">
            <v>0</v>
          </cell>
        </row>
        <row r="118">
          <cell r="C118" t="str">
            <v>H114</v>
          </cell>
          <cell r="D118">
            <v>0</v>
          </cell>
          <cell r="E118">
            <v>0</v>
          </cell>
          <cell r="F118">
            <v>0</v>
          </cell>
          <cell r="G118">
            <v>0</v>
          </cell>
        </row>
        <row r="119">
          <cell r="C119" t="str">
            <v>H115</v>
          </cell>
          <cell r="D119">
            <v>0</v>
          </cell>
          <cell r="E119">
            <v>0</v>
          </cell>
          <cell r="F119">
            <v>0</v>
          </cell>
          <cell r="G119">
            <v>0</v>
          </cell>
        </row>
        <row r="120">
          <cell r="C120" t="str">
            <v>H116</v>
          </cell>
          <cell r="D120">
            <v>0</v>
          </cell>
          <cell r="E120">
            <v>0</v>
          </cell>
          <cell r="F120">
            <v>0</v>
          </cell>
          <cell r="G120">
            <v>0</v>
          </cell>
        </row>
        <row r="121">
          <cell r="C121" t="str">
            <v>H117</v>
          </cell>
          <cell r="D121">
            <v>0</v>
          </cell>
          <cell r="E121">
            <v>0</v>
          </cell>
          <cell r="F121">
            <v>0</v>
          </cell>
          <cell r="G121">
            <v>0</v>
          </cell>
        </row>
        <row r="122">
          <cell r="C122" t="str">
            <v>H118</v>
          </cell>
          <cell r="D122">
            <v>0</v>
          </cell>
          <cell r="E122">
            <v>0</v>
          </cell>
          <cell r="F122">
            <v>0</v>
          </cell>
          <cell r="G122">
            <v>0</v>
          </cell>
        </row>
        <row r="123">
          <cell r="C123" t="str">
            <v>H119</v>
          </cell>
          <cell r="D123">
            <v>0</v>
          </cell>
          <cell r="E123">
            <v>0</v>
          </cell>
          <cell r="F123">
            <v>0</v>
          </cell>
          <cell r="G123">
            <v>0</v>
          </cell>
        </row>
        <row r="124">
          <cell r="C124" t="str">
            <v>H120</v>
          </cell>
          <cell r="D124">
            <v>0</v>
          </cell>
          <cell r="E124">
            <v>0</v>
          </cell>
          <cell r="F124">
            <v>0</v>
          </cell>
          <cell r="G124">
            <v>0</v>
          </cell>
        </row>
        <row r="125">
          <cell r="C125" t="str">
            <v>H121</v>
          </cell>
          <cell r="D125">
            <v>0</v>
          </cell>
          <cell r="E125">
            <v>0</v>
          </cell>
          <cell r="F125">
            <v>0</v>
          </cell>
          <cell r="G125">
            <v>0</v>
          </cell>
        </row>
        <row r="126">
          <cell r="C126" t="str">
            <v>H122</v>
          </cell>
          <cell r="D126">
            <v>0</v>
          </cell>
          <cell r="E126">
            <v>0</v>
          </cell>
          <cell r="F126">
            <v>0</v>
          </cell>
          <cell r="G126">
            <v>0</v>
          </cell>
        </row>
        <row r="127">
          <cell r="C127" t="str">
            <v>H123</v>
          </cell>
          <cell r="D127">
            <v>0</v>
          </cell>
          <cell r="E127">
            <v>0</v>
          </cell>
          <cell r="F127">
            <v>0</v>
          </cell>
          <cell r="G127">
            <v>0</v>
          </cell>
        </row>
        <row r="128">
          <cell r="C128" t="str">
            <v>H124</v>
          </cell>
          <cell r="D128">
            <v>0</v>
          </cell>
          <cell r="E128">
            <v>0</v>
          </cell>
          <cell r="F128">
            <v>0</v>
          </cell>
          <cell r="G128">
            <v>0</v>
          </cell>
        </row>
        <row r="129">
          <cell r="C129" t="str">
            <v>H125</v>
          </cell>
          <cell r="D129">
            <v>0</v>
          </cell>
          <cell r="E129">
            <v>0</v>
          </cell>
          <cell r="F129">
            <v>0</v>
          </cell>
          <cell r="G129">
            <v>0</v>
          </cell>
        </row>
        <row r="130">
          <cell r="C130" t="str">
            <v>H126</v>
          </cell>
          <cell r="D130">
            <v>0</v>
          </cell>
          <cell r="E130">
            <v>0</v>
          </cell>
          <cell r="F130">
            <v>0</v>
          </cell>
          <cell r="G130">
            <v>0</v>
          </cell>
        </row>
        <row r="131">
          <cell r="C131" t="str">
            <v>H127</v>
          </cell>
          <cell r="D131">
            <v>0</v>
          </cell>
          <cell r="E131">
            <v>0</v>
          </cell>
          <cell r="F131">
            <v>0</v>
          </cell>
          <cell r="G131">
            <v>0</v>
          </cell>
        </row>
        <row r="132">
          <cell r="C132" t="str">
            <v>H128</v>
          </cell>
          <cell r="D132">
            <v>0</v>
          </cell>
          <cell r="E132">
            <v>0</v>
          </cell>
          <cell r="F132">
            <v>0</v>
          </cell>
          <cell r="G132">
            <v>0</v>
          </cell>
        </row>
        <row r="133">
          <cell r="C133" t="str">
            <v>H129</v>
          </cell>
          <cell r="D133">
            <v>0</v>
          </cell>
          <cell r="E133">
            <v>0</v>
          </cell>
          <cell r="F133">
            <v>0</v>
          </cell>
          <cell r="G133">
            <v>0</v>
          </cell>
        </row>
        <row r="134">
          <cell r="C134" t="str">
            <v>H130</v>
          </cell>
          <cell r="D134">
            <v>0</v>
          </cell>
          <cell r="E134">
            <v>0</v>
          </cell>
          <cell r="F134">
            <v>0</v>
          </cell>
          <cell r="G134">
            <v>0</v>
          </cell>
        </row>
        <row r="135">
          <cell r="C135" t="str">
            <v>H131</v>
          </cell>
          <cell r="D135">
            <v>0</v>
          </cell>
          <cell r="E135">
            <v>0</v>
          </cell>
          <cell r="F135">
            <v>0</v>
          </cell>
          <cell r="G135">
            <v>0</v>
          </cell>
        </row>
        <row r="136">
          <cell r="C136" t="str">
            <v>H132</v>
          </cell>
          <cell r="D136">
            <v>0</v>
          </cell>
          <cell r="E136">
            <v>0</v>
          </cell>
          <cell r="F136">
            <v>0</v>
          </cell>
          <cell r="G136">
            <v>0</v>
          </cell>
        </row>
        <row r="137">
          <cell r="C137" t="str">
            <v>H133</v>
          </cell>
          <cell r="D137">
            <v>0</v>
          </cell>
          <cell r="E137">
            <v>0</v>
          </cell>
          <cell r="F137">
            <v>0</v>
          </cell>
          <cell r="G137">
            <v>0</v>
          </cell>
        </row>
        <row r="138">
          <cell r="C138" t="str">
            <v>H134</v>
          </cell>
          <cell r="D138">
            <v>0</v>
          </cell>
          <cell r="E138">
            <v>0</v>
          </cell>
          <cell r="F138">
            <v>0</v>
          </cell>
          <cell r="G138">
            <v>0</v>
          </cell>
        </row>
        <row r="139">
          <cell r="C139" t="str">
            <v>H135</v>
          </cell>
          <cell r="D139">
            <v>0</v>
          </cell>
          <cell r="E139">
            <v>0</v>
          </cell>
          <cell r="F139">
            <v>0</v>
          </cell>
          <cell r="G139">
            <v>0</v>
          </cell>
        </row>
        <row r="140">
          <cell r="C140" t="str">
            <v>H136</v>
          </cell>
          <cell r="D140">
            <v>0</v>
          </cell>
          <cell r="E140">
            <v>0</v>
          </cell>
          <cell r="F140">
            <v>0</v>
          </cell>
          <cell r="G140">
            <v>0</v>
          </cell>
        </row>
        <row r="141">
          <cell r="C141" t="str">
            <v>H137</v>
          </cell>
          <cell r="D141">
            <v>0</v>
          </cell>
          <cell r="E141">
            <v>0</v>
          </cell>
          <cell r="F141">
            <v>0</v>
          </cell>
          <cell r="G141">
            <v>0</v>
          </cell>
        </row>
        <row r="142">
          <cell r="C142" t="str">
            <v>H138</v>
          </cell>
          <cell r="D142">
            <v>0</v>
          </cell>
          <cell r="E142">
            <v>0</v>
          </cell>
          <cell r="F142">
            <v>0</v>
          </cell>
          <cell r="G142">
            <v>0</v>
          </cell>
        </row>
        <row r="143">
          <cell r="C143" t="str">
            <v>H139</v>
          </cell>
          <cell r="D143">
            <v>0</v>
          </cell>
          <cell r="E143">
            <v>0</v>
          </cell>
          <cell r="F143">
            <v>0</v>
          </cell>
          <cell r="G143">
            <v>0</v>
          </cell>
        </row>
        <row r="144">
          <cell r="C144" t="str">
            <v>H140</v>
          </cell>
          <cell r="D144">
            <v>0</v>
          </cell>
          <cell r="E144">
            <v>0</v>
          </cell>
          <cell r="F144">
            <v>0</v>
          </cell>
          <cell r="G144">
            <v>0</v>
          </cell>
        </row>
        <row r="145">
          <cell r="C145" t="str">
            <v>H141</v>
          </cell>
          <cell r="D145">
            <v>0</v>
          </cell>
          <cell r="E145">
            <v>0</v>
          </cell>
          <cell r="F145">
            <v>0</v>
          </cell>
          <cell r="G145">
            <v>0</v>
          </cell>
        </row>
        <row r="146">
          <cell r="C146" t="str">
            <v>H142</v>
          </cell>
          <cell r="D146">
            <v>0</v>
          </cell>
          <cell r="E146">
            <v>0</v>
          </cell>
          <cell r="F146">
            <v>0</v>
          </cell>
          <cell r="G146">
            <v>0</v>
          </cell>
        </row>
        <row r="147">
          <cell r="C147" t="str">
            <v>H143</v>
          </cell>
          <cell r="D147">
            <v>0</v>
          </cell>
          <cell r="E147">
            <v>0</v>
          </cell>
          <cell r="F147">
            <v>0</v>
          </cell>
          <cell r="G147">
            <v>0</v>
          </cell>
        </row>
        <row r="148">
          <cell r="C148" t="str">
            <v>H144</v>
          </cell>
          <cell r="D148">
            <v>0</v>
          </cell>
          <cell r="E148">
            <v>0</v>
          </cell>
          <cell r="F148">
            <v>0</v>
          </cell>
          <cell r="G148">
            <v>0</v>
          </cell>
        </row>
        <row r="149">
          <cell r="C149" t="str">
            <v>H145</v>
          </cell>
          <cell r="D149">
            <v>0</v>
          </cell>
          <cell r="E149">
            <v>0</v>
          </cell>
          <cell r="F149">
            <v>0</v>
          </cell>
          <cell r="G149">
            <v>0</v>
          </cell>
        </row>
        <row r="150">
          <cell r="C150" t="str">
            <v>H146</v>
          </cell>
          <cell r="D150">
            <v>0</v>
          </cell>
          <cell r="E150">
            <v>0</v>
          </cell>
          <cell r="F150">
            <v>0</v>
          </cell>
          <cell r="G150">
            <v>0</v>
          </cell>
        </row>
        <row r="151">
          <cell r="C151" t="str">
            <v>H147</v>
          </cell>
          <cell r="D151">
            <v>0</v>
          </cell>
          <cell r="E151">
            <v>0</v>
          </cell>
          <cell r="F151">
            <v>0</v>
          </cell>
          <cell r="G151">
            <v>0</v>
          </cell>
        </row>
        <row r="152">
          <cell r="C152" t="str">
            <v>H148</v>
          </cell>
          <cell r="D152">
            <v>0</v>
          </cell>
          <cell r="E152">
            <v>0</v>
          </cell>
          <cell r="F152">
            <v>0</v>
          </cell>
          <cell r="G152">
            <v>0</v>
          </cell>
        </row>
        <row r="153">
          <cell r="C153" t="str">
            <v>H149</v>
          </cell>
          <cell r="D153">
            <v>0</v>
          </cell>
          <cell r="E153">
            <v>0</v>
          </cell>
          <cell r="F153">
            <v>0</v>
          </cell>
          <cell r="G153">
            <v>0</v>
          </cell>
        </row>
        <row r="154">
          <cell r="C154" t="str">
            <v>H150</v>
          </cell>
          <cell r="D154">
            <v>0</v>
          </cell>
          <cell r="E154">
            <v>0</v>
          </cell>
          <cell r="F154">
            <v>0</v>
          </cell>
          <cell r="G154">
            <v>0</v>
          </cell>
        </row>
        <row r="155">
          <cell r="C155" t="str">
            <v>H151</v>
          </cell>
          <cell r="D155">
            <v>0</v>
          </cell>
          <cell r="E155">
            <v>0</v>
          </cell>
          <cell r="F155">
            <v>0</v>
          </cell>
          <cell r="G155">
            <v>0</v>
          </cell>
        </row>
        <row r="156">
          <cell r="C156" t="str">
            <v>H152</v>
          </cell>
          <cell r="D156">
            <v>0</v>
          </cell>
          <cell r="E156">
            <v>0</v>
          </cell>
          <cell r="F156">
            <v>0</v>
          </cell>
          <cell r="G156">
            <v>0</v>
          </cell>
        </row>
        <row r="157">
          <cell r="C157" t="str">
            <v>H153</v>
          </cell>
          <cell r="D157">
            <v>0</v>
          </cell>
          <cell r="E157">
            <v>0</v>
          </cell>
          <cell r="F157">
            <v>0</v>
          </cell>
          <cell r="G157">
            <v>0</v>
          </cell>
        </row>
        <row r="158">
          <cell r="C158" t="str">
            <v>H154</v>
          </cell>
          <cell r="D158">
            <v>0</v>
          </cell>
          <cell r="E158">
            <v>0</v>
          </cell>
          <cell r="F158">
            <v>0</v>
          </cell>
          <cell r="G158">
            <v>0</v>
          </cell>
        </row>
        <row r="159">
          <cell r="C159" t="str">
            <v>H155</v>
          </cell>
          <cell r="D159">
            <v>0</v>
          </cell>
          <cell r="E159">
            <v>0</v>
          </cell>
          <cell r="F159">
            <v>0</v>
          </cell>
          <cell r="G159">
            <v>0</v>
          </cell>
        </row>
        <row r="160">
          <cell r="C160" t="str">
            <v>H156</v>
          </cell>
          <cell r="D160">
            <v>0</v>
          </cell>
          <cell r="E160">
            <v>0</v>
          </cell>
          <cell r="F160">
            <v>0</v>
          </cell>
          <cell r="G160">
            <v>0</v>
          </cell>
        </row>
        <row r="161">
          <cell r="C161" t="str">
            <v>H157</v>
          </cell>
          <cell r="D161">
            <v>0</v>
          </cell>
          <cell r="E161">
            <v>0</v>
          </cell>
          <cell r="F161">
            <v>0</v>
          </cell>
          <cell r="G161">
            <v>0</v>
          </cell>
        </row>
        <row r="162">
          <cell r="C162" t="str">
            <v>H158</v>
          </cell>
          <cell r="D162">
            <v>0</v>
          </cell>
          <cell r="E162">
            <v>0</v>
          </cell>
          <cell r="F162">
            <v>0</v>
          </cell>
          <cell r="G162">
            <v>0</v>
          </cell>
        </row>
        <row r="163">
          <cell r="C163" t="str">
            <v>H159</v>
          </cell>
          <cell r="D163">
            <v>0</v>
          </cell>
          <cell r="E163">
            <v>0</v>
          </cell>
          <cell r="F163">
            <v>0</v>
          </cell>
          <cell r="G163">
            <v>0</v>
          </cell>
        </row>
        <row r="164">
          <cell r="C164" t="str">
            <v>H160</v>
          </cell>
          <cell r="D164">
            <v>0</v>
          </cell>
          <cell r="E164">
            <v>0</v>
          </cell>
          <cell r="F164">
            <v>0</v>
          </cell>
          <cell r="G164">
            <v>0</v>
          </cell>
        </row>
        <row r="165">
          <cell r="C165" t="str">
            <v>H161</v>
          </cell>
          <cell r="D165">
            <v>0</v>
          </cell>
          <cell r="E165">
            <v>0</v>
          </cell>
          <cell r="F165">
            <v>0</v>
          </cell>
          <cell r="G165">
            <v>0</v>
          </cell>
        </row>
        <row r="166">
          <cell r="C166" t="str">
            <v>H162</v>
          </cell>
          <cell r="D166">
            <v>0</v>
          </cell>
          <cell r="E166">
            <v>0</v>
          </cell>
          <cell r="F166">
            <v>0</v>
          </cell>
          <cell r="G166">
            <v>0</v>
          </cell>
        </row>
        <row r="167">
          <cell r="C167" t="str">
            <v>H163</v>
          </cell>
          <cell r="D167">
            <v>0</v>
          </cell>
          <cell r="E167">
            <v>0</v>
          </cell>
          <cell r="F167">
            <v>0</v>
          </cell>
          <cell r="G167">
            <v>0</v>
          </cell>
        </row>
        <row r="168">
          <cell r="C168" t="str">
            <v>H164</v>
          </cell>
          <cell r="D168">
            <v>0</v>
          </cell>
          <cell r="E168">
            <v>0</v>
          </cell>
          <cell r="F168">
            <v>0</v>
          </cell>
          <cell r="G168">
            <v>0</v>
          </cell>
        </row>
        <row r="169">
          <cell r="C169" t="str">
            <v>H165</v>
          </cell>
          <cell r="D169">
            <v>0</v>
          </cell>
          <cell r="E169">
            <v>0</v>
          </cell>
          <cell r="F169">
            <v>0</v>
          </cell>
          <cell r="G169">
            <v>0</v>
          </cell>
        </row>
        <row r="170">
          <cell r="C170" t="str">
            <v>H166</v>
          </cell>
          <cell r="D170">
            <v>0</v>
          </cell>
          <cell r="E170">
            <v>0</v>
          </cell>
          <cell r="F170">
            <v>0</v>
          </cell>
          <cell r="G170">
            <v>0</v>
          </cell>
        </row>
        <row r="171">
          <cell r="C171" t="str">
            <v>H167</v>
          </cell>
          <cell r="D171">
            <v>0</v>
          </cell>
          <cell r="E171">
            <v>0</v>
          </cell>
          <cell r="F171">
            <v>0</v>
          </cell>
          <cell r="G171">
            <v>0</v>
          </cell>
        </row>
        <row r="172">
          <cell r="C172" t="str">
            <v>H168</v>
          </cell>
          <cell r="D172">
            <v>0</v>
          </cell>
          <cell r="E172">
            <v>0</v>
          </cell>
          <cell r="F172">
            <v>0</v>
          </cell>
          <cell r="G172">
            <v>0</v>
          </cell>
        </row>
        <row r="173">
          <cell r="C173" t="str">
            <v>H169</v>
          </cell>
          <cell r="D173">
            <v>0</v>
          </cell>
          <cell r="E173">
            <v>0</v>
          </cell>
          <cell r="F173">
            <v>0</v>
          </cell>
          <cell r="G173">
            <v>0</v>
          </cell>
        </row>
        <row r="174">
          <cell r="C174" t="str">
            <v>H170</v>
          </cell>
          <cell r="D174">
            <v>0</v>
          </cell>
          <cell r="E174">
            <v>0</v>
          </cell>
          <cell r="F174">
            <v>0</v>
          </cell>
          <cell r="G174">
            <v>0</v>
          </cell>
        </row>
        <row r="175">
          <cell r="C175" t="str">
            <v>H171</v>
          </cell>
          <cell r="D175">
            <v>0</v>
          </cell>
          <cell r="E175">
            <v>0</v>
          </cell>
          <cell r="F175">
            <v>0</v>
          </cell>
          <cell r="G175">
            <v>0</v>
          </cell>
        </row>
        <row r="176">
          <cell r="C176" t="str">
            <v>H172</v>
          </cell>
          <cell r="D176">
            <v>0</v>
          </cell>
          <cell r="E176">
            <v>0</v>
          </cell>
          <cell r="F176">
            <v>0</v>
          </cell>
          <cell r="G176">
            <v>0</v>
          </cell>
        </row>
        <row r="177">
          <cell r="C177" t="str">
            <v>H173</v>
          </cell>
          <cell r="D177">
            <v>0</v>
          </cell>
          <cell r="E177">
            <v>0</v>
          </cell>
          <cell r="F177">
            <v>0</v>
          </cell>
          <cell r="G177">
            <v>0</v>
          </cell>
        </row>
        <row r="178">
          <cell r="C178" t="str">
            <v>H174</v>
          </cell>
          <cell r="D178">
            <v>0</v>
          </cell>
          <cell r="E178">
            <v>0</v>
          </cell>
          <cell r="F178">
            <v>0</v>
          </cell>
          <cell r="G178">
            <v>0</v>
          </cell>
        </row>
        <row r="179">
          <cell r="C179" t="str">
            <v>H175</v>
          </cell>
          <cell r="D179">
            <v>0</v>
          </cell>
          <cell r="E179">
            <v>0</v>
          </cell>
          <cell r="F179">
            <v>0</v>
          </cell>
          <cell r="G179">
            <v>0</v>
          </cell>
        </row>
        <row r="180">
          <cell r="C180" t="str">
            <v>H176</v>
          </cell>
          <cell r="D180">
            <v>0</v>
          </cell>
          <cell r="E180">
            <v>0</v>
          </cell>
          <cell r="F180">
            <v>0</v>
          </cell>
          <cell r="G180">
            <v>0</v>
          </cell>
        </row>
        <row r="181">
          <cell r="C181" t="str">
            <v>H177</v>
          </cell>
          <cell r="D181">
            <v>0</v>
          </cell>
          <cell r="E181">
            <v>0</v>
          </cell>
          <cell r="F181">
            <v>0</v>
          </cell>
          <cell r="G181">
            <v>0</v>
          </cell>
        </row>
        <row r="182">
          <cell r="C182" t="str">
            <v>H178</v>
          </cell>
          <cell r="D182">
            <v>0</v>
          </cell>
          <cell r="E182">
            <v>0</v>
          </cell>
          <cell r="F182">
            <v>0</v>
          </cell>
          <cell r="G182">
            <v>0</v>
          </cell>
        </row>
        <row r="183">
          <cell r="C183" t="str">
            <v>H179</v>
          </cell>
          <cell r="D183">
            <v>0</v>
          </cell>
          <cell r="E183">
            <v>0</v>
          </cell>
          <cell r="F183">
            <v>0</v>
          </cell>
          <cell r="G183">
            <v>0</v>
          </cell>
        </row>
        <row r="184">
          <cell r="C184" t="str">
            <v>H180</v>
          </cell>
          <cell r="D184">
            <v>0</v>
          </cell>
          <cell r="E184">
            <v>0</v>
          </cell>
          <cell r="F184">
            <v>0</v>
          </cell>
          <cell r="G184">
            <v>0</v>
          </cell>
        </row>
        <row r="185">
          <cell r="C185" t="str">
            <v>H181</v>
          </cell>
          <cell r="D185">
            <v>0</v>
          </cell>
          <cell r="E185">
            <v>0</v>
          </cell>
          <cell r="F185">
            <v>0</v>
          </cell>
          <cell r="G185">
            <v>0</v>
          </cell>
        </row>
        <row r="186">
          <cell r="C186" t="str">
            <v>H182</v>
          </cell>
          <cell r="D186">
            <v>0</v>
          </cell>
          <cell r="E186">
            <v>0</v>
          </cell>
          <cell r="F186">
            <v>0</v>
          </cell>
          <cell r="G186">
            <v>0</v>
          </cell>
        </row>
        <row r="187">
          <cell r="C187" t="str">
            <v>H183</v>
          </cell>
          <cell r="D187">
            <v>0</v>
          </cell>
          <cell r="E187">
            <v>0</v>
          </cell>
          <cell r="F187">
            <v>0</v>
          </cell>
          <cell r="G187">
            <v>0</v>
          </cell>
        </row>
        <row r="188">
          <cell r="C188" t="str">
            <v>H184</v>
          </cell>
          <cell r="D188">
            <v>0</v>
          </cell>
          <cell r="E188">
            <v>0</v>
          </cell>
          <cell r="F188">
            <v>0</v>
          </cell>
          <cell r="G188">
            <v>0</v>
          </cell>
        </row>
        <row r="189">
          <cell r="C189" t="str">
            <v>H185</v>
          </cell>
          <cell r="D189">
            <v>0</v>
          </cell>
          <cell r="E189">
            <v>0</v>
          </cell>
          <cell r="F189">
            <v>0</v>
          </cell>
          <cell r="G189">
            <v>0</v>
          </cell>
        </row>
        <row r="190">
          <cell r="C190" t="str">
            <v>H186</v>
          </cell>
          <cell r="D190">
            <v>0</v>
          </cell>
          <cell r="E190">
            <v>0</v>
          </cell>
          <cell r="F190">
            <v>0</v>
          </cell>
          <cell r="G190">
            <v>0</v>
          </cell>
        </row>
        <row r="191">
          <cell r="C191" t="str">
            <v>H187</v>
          </cell>
          <cell r="D191">
            <v>0</v>
          </cell>
          <cell r="E191">
            <v>0</v>
          </cell>
          <cell r="F191">
            <v>0</v>
          </cell>
          <cell r="G191">
            <v>0</v>
          </cell>
        </row>
        <row r="192">
          <cell r="C192" t="str">
            <v>H188</v>
          </cell>
          <cell r="D192">
            <v>0</v>
          </cell>
          <cell r="E192">
            <v>0</v>
          </cell>
          <cell r="F192">
            <v>0</v>
          </cell>
          <cell r="G192">
            <v>0</v>
          </cell>
        </row>
        <row r="193">
          <cell r="C193" t="str">
            <v>H189</v>
          </cell>
          <cell r="D193">
            <v>0</v>
          </cell>
          <cell r="E193">
            <v>0</v>
          </cell>
          <cell r="F193">
            <v>0</v>
          </cell>
          <cell r="G193">
            <v>0</v>
          </cell>
        </row>
        <row r="194">
          <cell r="C194" t="str">
            <v>H190</v>
          </cell>
          <cell r="D194">
            <v>0</v>
          </cell>
          <cell r="E194">
            <v>0</v>
          </cell>
          <cell r="F194">
            <v>0</v>
          </cell>
          <cell r="G194">
            <v>0</v>
          </cell>
        </row>
        <row r="195">
          <cell r="C195" t="str">
            <v>H191</v>
          </cell>
          <cell r="D195">
            <v>0</v>
          </cell>
          <cell r="E195">
            <v>0</v>
          </cell>
          <cell r="F195">
            <v>0</v>
          </cell>
          <cell r="G195">
            <v>0</v>
          </cell>
        </row>
        <row r="196">
          <cell r="C196" t="str">
            <v>H192</v>
          </cell>
          <cell r="D196">
            <v>0</v>
          </cell>
          <cell r="E196">
            <v>0</v>
          </cell>
          <cell r="F196">
            <v>0</v>
          </cell>
          <cell r="G196">
            <v>0</v>
          </cell>
        </row>
        <row r="197">
          <cell r="C197" t="str">
            <v>H193</v>
          </cell>
          <cell r="D197">
            <v>0</v>
          </cell>
          <cell r="E197">
            <v>0</v>
          </cell>
          <cell r="F197">
            <v>0</v>
          </cell>
          <cell r="G197">
            <v>0</v>
          </cell>
        </row>
        <row r="198">
          <cell r="C198" t="str">
            <v>H194</v>
          </cell>
          <cell r="D198">
            <v>0</v>
          </cell>
          <cell r="E198">
            <v>0</v>
          </cell>
          <cell r="F198">
            <v>0</v>
          </cell>
          <cell r="G198">
            <v>0</v>
          </cell>
        </row>
        <row r="199">
          <cell r="C199" t="str">
            <v>H195</v>
          </cell>
          <cell r="D199">
            <v>0</v>
          </cell>
          <cell r="E199">
            <v>0</v>
          </cell>
          <cell r="F199">
            <v>0</v>
          </cell>
          <cell r="G199">
            <v>0</v>
          </cell>
        </row>
        <row r="200">
          <cell r="C200" t="str">
            <v>H196</v>
          </cell>
          <cell r="D200">
            <v>0</v>
          </cell>
          <cell r="E200">
            <v>0</v>
          </cell>
          <cell r="F200">
            <v>0</v>
          </cell>
          <cell r="G200">
            <v>0</v>
          </cell>
        </row>
        <row r="201">
          <cell r="C201" t="str">
            <v>H197</v>
          </cell>
          <cell r="D201">
            <v>0</v>
          </cell>
          <cell r="E201">
            <v>0</v>
          </cell>
          <cell r="F201">
            <v>0</v>
          </cell>
          <cell r="G201">
            <v>0</v>
          </cell>
        </row>
        <row r="202">
          <cell r="C202" t="str">
            <v>H198</v>
          </cell>
          <cell r="D202">
            <v>0</v>
          </cell>
          <cell r="E202">
            <v>0</v>
          </cell>
          <cell r="F202">
            <v>0</v>
          </cell>
          <cell r="G202">
            <v>0</v>
          </cell>
        </row>
        <row r="203">
          <cell r="C203" t="str">
            <v>H199</v>
          </cell>
          <cell r="D203">
            <v>0</v>
          </cell>
          <cell r="E203">
            <v>0</v>
          </cell>
          <cell r="F203">
            <v>0</v>
          </cell>
          <cell r="G203">
            <v>0</v>
          </cell>
        </row>
        <row r="204">
          <cell r="C204" t="str">
            <v>H200</v>
          </cell>
          <cell r="D204">
            <v>0</v>
          </cell>
          <cell r="E204">
            <v>0</v>
          </cell>
          <cell r="F204">
            <v>0</v>
          </cell>
          <cell r="G204">
            <v>0</v>
          </cell>
        </row>
        <row r="205">
          <cell r="C205" t="str">
            <v>H201</v>
          </cell>
          <cell r="D205">
            <v>0</v>
          </cell>
          <cell r="E205">
            <v>0</v>
          </cell>
          <cell r="F205">
            <v>0</v>
          </cell>
          <cell r="G205">
            <v>0</v>
          </cell>
        </row>
        <row r="206">
          <cell r="C206" t="str">
            <v>H202</v>
          </cell>
          <cell r="D206">
            <v>0</v>
          </cell>
          <cell r="E206">
            <v>0</v>
          </cell>
          <cell r="F206">
            <v>0</v>
          </cell>
          <cell r="G206">
            <v>0</v>
          </cell>
        </row>
        <row r="207">
          <cell r="C207" t="str">
            <v>H203</v>
          </cell>
          <cell r="D207">
            <v>0</v>
          </cell>
          <cell r="E207">
            <v>0</v>
          </cell>
          <cell r="F207">
            <v>0</v>
          </cell>
          <cell r="G207">
            <v>0</v>
          </cell>
        </row>
        <row r="208">
          <cell r="C208" t="str">
            <v>H204</v>
          </cell>
          <cell r="D208">
            <v>0</v>
          </cell>
          <cell r="E208">
            <v>0</v>
          </cell>
          <cell r="F208">
            <v>0</v>
          </cell>
          <cell r="G208">
            <v>0</v>
          </cell>
        </row>
        <row r="209">
          <cell r="C209" t="str">
            <v>H205</v>
          </cell>
          <cell r="D209">
            <v>0</v>
          </cell>
          <cell r="E209">
            <v>0</v>
          </cell>
          <cell r="F209">
            <v>0</v>
          </cell>
          <cell r="G209">
            <v>0</v>
          </cell>
        </row>
        <row r="210">
          <cell r="C210" t="str">
            <v>H206</v>
          </cell>
          <cell r="D210">
            <v>0</v>
          </cell>
          <cell r="E210">
            <v>0</v>
          </cell>
          <cell r="F210">
            <v>0</v>
          </cell>
          <cell r="G210">
            <v>0</v>
          </cell>
        </row>
        <row r="211">
          <cell r="C211" t="str">
            <v>H207</v>
          </cell>
          <cell r="D211">
            <v>0</v>
          </cell>
          <cell r="E211">
            <v>0</v>
          </cell>
          <cell r="F211">
            <v>0</v>
          </cell>
          <cell r="G211">
            <v>0</v>
          </cell>
        </row>
        <row r="212">
          <cell r="C212" t="str">
            <v>H208</v>
          </cell>
          <cell r="D212">
            <v>0</v>
          </cell>
          <cell r="E212">
            <v>0</v>
          </cell>
          <cell r="F212">
            <v>0</v>
          </cell>
          <cell r="G212">
            <v>0</v>
          </cell>
        </row>
        <row r="213">
          <cell r="C213" t="str">
            <v>H209</v>
          </cell>
          <cell r="D213">
            <v>0</v>
          </cell>
          <cell r="E213">
            <v>0</v>
          </cell>
          <cell r="F213">
            <v>0</v>
          </cell>
          <cell r="G213">
            <v>0</v>
          </cell>
        </row>
        <row r="214">
          <cell r="C214" t="str">
            <v>H210</v>
          </cell>
          <cell r="D214">
            <v>0</v>
          </cell>
          <cell r="E214">
            <v>0</v>
          </cell>
          <cell r="F214">
            <v>0</v>
          </cell>
          <cell r="G214">
            <v>0</v>
          </cell>
        </row>
        <row r="215">
          <cell r="C215" t="str">
            <v>H211</v>
          </cell>
          <cell r="D215">
            <v>0</v>
          </cell>
          <cell r="E215">
            <v>0</v>
          </cell>
          <cell r="F215">
            <v>0</v>
          </cell>
          <cell r="G215">
            <v>0</v>
          </cell>
        </row>
        <row r="216">
          <cell r="C216" t="str">
            <v>H212</v>
          </cell>
          <cell r="D216">
            <v>0</v>
          </cell>
          <cell r="E216">
            <v>0</v>
          </cell>
          <cell r="F216">
            <v>0</v>
          </cell>
          <cell r="G216">
            <v>0</v>
          </cell>
        </row>
        <row r="217">
          <cell r="C217" t="str">
            <v>H213</v>
          </cell>
          <cell r="D217">
            <v>0</v>
          </cell>
          <cell r="E217">
            <v>0</v>
          </cell>
          <cell r="F217">
            <v>0</v>
          </cell>
          <cell r="G217">
            <v>0</v>
          </cell>
        </row>
        <row r="218">
          <cell r="C218" t="str">
            <v>H214</v>
          </cell>
          <cell r="D218">
            <v>0</v>
          </cell>
          <cell r="E218">
            <v>0</v>
          </cell>
          <cell r="F218">
            <v>0</v>
          </cell>
          <cell r="G218">
            <v>0</v>
          </cell>
        </row>
        <row r="219">
          <cell r="C219" t="str">
            <v>H215</v>
          </cell>
          <cell r="D219">
            <v>0</v>
          </cell>
          <cell r="E219">
            <v>0</v>
          </cell>
          <cell r="F219">
            <v>0</v>
          </cell>
          <cell r="G219">
            <v>0</v>
          </cell>
        </row>
        <row r="220">
          <cell r="C220" t="str">
            <v>H216</v>
          </cell>
          <cell r="D220">
            <v>0</v>
          </cell>
          <cell r="E220">
            <v>0</v>
          </cell>
          <cell r="F220">
            <v>0</v>
          </cell>
          <cell r="G220">
            <v>0</v>
          </cell>
        </row>
        <row r="221">
          <cell r="C221" t="str">
            <v>H217</v>
          </cell>
          <cell r="D221">
            <v>0</v>
          </cell>
          <cell r="E221">
            <v>0</v>
          </cell>
          <cell r="F221">
            <v>0</v>
          </cell>
          <cell r="G221">
            <v>0</v>
          </cell>
        </row>
        <row r="222">
          <cell r="C222" t="str">
            <v>H218</v>
          </cell>
          <cell r="D222">
            <v>0</v>
          </cell>
          <cell r="E222">
            <v>0</v>
          </cell>
          <cell r="F222">
            <v>0</v>
          </cell>
          <cell r="G222">
            <v>0</v>
          </cell>
        </row>
        <row r="223">
          <cell r="C223" t="str">
            <v>H219</v>
          </cell>
          <cell r="D223">
            <v>0</v>
          </cell>
          <cell r="E223">
            <v>0</v>
          </cell>
          <cell r="F223">
            <v>0</v>
          </cell>
          <cell r="G223">
            <v>0</v>
          </cell>
        </row>
        <row r="224">
          <cell r="C224" t="str">
            <v>H220</v>
          </cell>
          <cell r="D224">
            <v>0</v>
          </cell>
          <cell r="E224">
            <v>0</v>
          </cell>
          <cell r="F224">
            <v>0</v>
          </cell>
          <cell r="G224">
            <v>0</v>
          </cell>
        </row>
        <row r="225">
          <cell r="C225" t="str">
            <v>H221</v>
          </cell>
          <cell r="D225">
            <v>0</v>
          </cell>
          <cell r="E225">
            <v>0</v>
          </cell>
          <cell r="F225">
            <v>0</v>
          </cell>
          <cell r="G225">
            <v>0</v>
          </cell>
        </row>
        <row r="226">
          <cell r="C226" t="str">
            <v>H222</v>
          </cell>
          <cell r="D226">
            <v>0</v>
          </cell>
          <cell r="E226">
            <v>0</v>
          </cell>
          <cell r="F226">
            <v>0</v>
          </cell>
          <cell r="G226">
            <v>0</v>
          </cell>
        </row>
        <row r="227">
          <cell r="C227" t="str">
            <v>H223</v>
          </cell>
          <cell r="D227">
            <v>0</v>
          </cell>
          <cell r="E227">
            <v>0</v>
          </cell>
          <cell r="F227">
            <v>0</v>
          </cell>
          <cell r="G227">
            <v>0</v>
          </cell>
        </row>
        <row r="228">
          <cell r="C228" t="str">
            <v>H224</v>
          </cell>
          <cell r="D228">
            <v>0</v>
          </cell>
          <cell r="E228">
            <v>0</v>
          </cell>
          <cell r="F228">
            <v>0</v>
          </cell>
          <cell r="G228">
            <v>0</v>
          </cell>
        </row>
        <row r="229">
          <cell r="C229" t="str">
            <v>H225</v>
          </cell>
          <cell r="D229">
            <v>0</v>
          </cell>
          <cell r="E229">
            <v>0</v>
          </cell>
          <cell r="F229">
            <v>0</v>
          </cell>
          <cell r="G229">
            <v>0</v>
          </cell>
        </row>
        <row r="230">
          <cell r="C230" t="str">
            <v>H226</v>
          </cell>
          <cell r="D230">
            <v>0</v>
          </cell>
          <cell r="E230">
            <v>0</v>
          </cell>
          <cell r="F230">
            <v>0</v>
          </cell>
          <cell r="G230">
            <v>0</v>
          </cell>
        </row>
        <row r="231">
          <cell r="C231" t="str">
            <v>H227</v>
          </cell>
          <cell r="D231">
            <v>0</v>
          </cell>
          <cell r="E231">
            <v>0</v>
          </cell>
          <cell r="F231">
            <v>0</v>
          </cell>
          <cell r="G231">
            <v>0</v>
          </cell>
        </row>
        <row r="232">
          <cell r="C232" t="str">
            <v>H228</v>
          </cell>
          <cell r="D232">
            <v>0</v>
          </cell>
          <cell r="E232">
            <v>0</v>
          </cell>
          <cell r="F232">
            <v>0</v>
          </cell>
          <cell r="G232">
            <v>0</v>
          </cell>
        </row>
        <row r="233">
          <cell r="C233" t="str">
            <v>H229</v>
          </cell>
          <cell r="D233">
            <v>0</v>
          </cell>
          <cell r="E233">
            <v>0</v>
          </cell>
          <cell r="F233">
            <v>0</v>
          </cell>
          <cell r="G233">
            <v>0</v>
          </cell>
        </row>
        <row r="234">
          <cell r="C234" t="str">
            <v>H230</v>
          </cell>
          <cell r="D234">
            <v>0</v>
          </cell>
          <cell r="E234">
            <v>0</v>
          </cell>
          <cell r="F234">
            <v>0</v>
          </cell>
          <cell r="G234">
            <v>0</v>
          </cell>
        </row>
        <row r="235">
          <cell r="C235" t="str">
            <v>H231</v>
          </cell>
          <cell r="D235">
            <v>0</v>
          </cell>
          <cell r="E235">
            <v>0</v>
          </cell>
          <cell r="F235">
            <v>0</v>
          </cell>
          <cell r="G235">
            <v>0</v>
          </cell>
        </row>
        <row r="236">
          <cell r="C236" t="str">
            <v>H232</v>
          </cell>
          <cell r="D236">
            <v>0</v>
          </cell>
          <cell r="E236">
            <v>0</v>
          </cell>
          <cell r="F236">
            <v>0</v>
          </cell>
          <cell r="G236">
            <v>0</v>
          </cell>
        </row>
        <row r="237">
          <cell r="C237" t="str">
            <v>H233</v>
          </cell>
          <cell r="D237">
            <v>0</v>
          </cell>
          <cell r="E237">
            <v>0</v>
          </cell>
          <cell r="F237">
            <v>0</v>
          </cell>
          <cell r="G237">
            <v>0</v>
          </cell>
        </row>
        <row r="238">
          <cell r="C238" t="str">
            <v>H234</v>
          </cell>
          <cell r="D238">
            <v>0</v>
          </cell>
          <cell r="E238">
            <v>0</v>
          </cell>
          <cell r="F238">
            <v>0</v>
          </cell>
          <cell r="G238">
            <v>0</v>
          </cell>
        </row>
        <row r="239">
          <cell r="C239" t="str">
            <v>H235</v>
          </cell>
          <cell r="D239">
            <v>0</v>
          </cell>
          <cell r="E239">
            <v>0</v>
          </cell>
          <cell r="F239">
            <v>0</v>
          </cell>
          <cell r="G239">
            <v>0</v>
          </cell>
        </row>
        <row r="240">
          <cell r="C240" t="str">
            <v>H236</v>
          </cell>
          <cell r="D240">
            <v>0</v>
          </cell>
          <cell r="E240">
            <v>0</v>
          </cell>
          <cell r="F240">
            <v>0</v>
          </cell>
          <cell r="G240">
            <v>0</v>
          </cell>
        </row>
        <row r="241">
          <cell r="C241" t="str">
            <v>H237</v>
          </cell>
          <cell r="D241">
            <v>0</v>
          </cell>
          <cell r="E241">
            <v>0</v>
          </cell>
          <cell r="F241">
            <v>0</v>
          </cell>
          <cell r="G241">
            <v>0</v>
          </cell>
        </row>
        <row r="242">
          <cell r="C242" t="str">
            <v>H238</v>
          </cell>
          <cell r="D242">
            <v>0</v>
          </cell>
          <cell r="E242">
            <v>0</v>
          </cell>
          <cell r="F242">
            <v>0</v>
          </cell>
          <cell r="G242">
            <v>0</v>
          </cell>
        </row>
        <row r="243">
          <cell r="C243" t="str">
            <v>H239</v>
          </cell>
          <cell r="D243">
            <v>0</v>
          </cell>
          <cell r="E243">
            <v>0</v>
          </cell>
          <cell r="F243">
            <v>0</v>
          </cell>
          <cell r="G243">
            <v>0</v>
          </cell>
        </row>
        <row r="244">
          <cell r="C244" t="str">
            <v>H240</v>
          </cell>
          <cell r="D244">
            <v>0</v>
          </cell>
          <cell r="E244">
            <v>0</v>
          </cell>
          <cell r="F244">
            <v>0</v>
          </cell>
          <cell r="G244">
            <v>0</v>
          </cell>
        </row>
        <row r="245">
          <cell r="C245" t="str">
            <v>H241</v>
          </cell>
          <cell r="D245">
            <v>0</v>
          </cell>
          <cell r="E245">
            <v>0</v>
          </cell>
          <cell r="F245">
            <v>0</v>
          </cell>
          <cell r="G245">
            <v>0</v>
          </cell>
        </row>
        <row r="246">
          <cell r="C246" t="str">
            <v>H242</v>
          </cell>
          <cell r="D246">
            <v>0</v>
          </cell>
          <cell r="E246">
            <v>0</v>
          </cell>
          <cell r="F246">
            <v>0</v>
          </cell>
          <cell r="G246">
            <v>0</v>
          </cell>
        </row>
        <row r="247">
          <cell r="C247" t="str">
            <v>H243</v>
          </cell>
          <cell r="D247">
            <v>0</v>
          </cell>
          <cell r="E247">
            <v>0</v>
          </cell>
          <cell r="F247">
            <v>0</v>
          </cell>
          <cell r="G247">
            <v>0</v>
          </cell>
        </row>
        <row r="248">
          <cell r="C248" t="str">
            <v>H244</v>
          </cell>
          <cell r="D248">
            <v>0</v>
          </cell>
          <cell r="E248">
            <v>0</v>
          </cell>
          <cell r="F248">
            <v>0</v>
          </cell>
          <cell r="G248">
            <v>0</v>
          </cell>
        </row>
        <row r="249">
          <cell r="C249" t="str">
            <v>H245</v>
          </cell>
          <cell r="D249">
            <v>0</v>
          </cell>
          <cell r="E249">
            <v>0</v>
          </cell>
          <cell r="F249">
            <v>0</v>
          </cell>
          <cell r="G249">
            <v>0</v>
          </cell>
        </row>
        <row r="250">
          <cell r="C250" t="str">
            <v>H246</v>
          </cell>
          <cell r="D250">
            <v>0</v>
          </cell>
          <cell r="E250">
            <v>0</v>
          </cell>
          <cell r="F250">
            <v>0</v>
          </cell>
          <cell r="G250">
            <v>0</v>
          </cell>
        </row>
        <row r="251">
          <cell r="C251" t="str">
            <v>H247</v>
          </cell>
          <cell r="D251">
            <v>0</v>
          </cell>
          <cell r="E251">
            <v>0</v>
          </cell>
          <cell r="F251">
            <v>0</v>
          </cell>
          <cell r="G251">
            <v>0</v>
          </cell>
        </row>
        <row r="252">
          <cell r="C252" t="str">
            <v>H248</v>
          </cell>
          <cell r="D252">
            <v>0</v>
          </cell>
          <cell r="E252">
            <v>0</v>
          </cell>
          <cell r="F252">
            <v>0</v>
          </cell>
          <cell r="G252">
            <v>0</v>
          </cell>
        </row>
        <row r="253">
          <cell r="C253" t="str">
            <v>H249</v>
          </cell>
          <cell r="D253">
            <v>0</v>
          </cell>
          <cell r="E253">
            <v>0</v>
          </cell>
          <cell r="F253">
            <v>0</v>
          </cell>
          <cell r="G253">
            <v>0</v>
          </cell>
        </row>
        <row r="254">
          <cell r="C254" t="str">
            <v>H250</v>
          </cell>
          <cell r="D254">
            <v>0</v>
          </cell>
          <cell r="E254">
            <v>0</v>
          </cell>
          <cell r="F254">
            <v>0</v>
          </cell>
          <cell r="G254">
            <v>0</v>
          </cell>
        </row>
        <row r="255">
          <cell r="C255" t="str">
            <v>H251</v>
          </cell>
          <cell r="D255">
            <v>0</v>
          </cell>
          <cell r="E255">
            <v>0</v>
          </cell>
          <cell r="F255">
            <v>0</v>
          </cell>
          <cell r="G255">
            <v>0</v>
          </cell>
        </row>
        <row r="256">
          <cell r="C256" t="str">
            <v>H252</v>
          </cell>
          <cell r="D256">
            <v>0</v>
          </cell>
          <cell r="E256">
            <v>0</v>
          </cell>
          <cell r="F256">
            <v>0</v>
          </cell>
          <cell r="G256">
            <v>0</v>
          </cell>
        </row>
        <row r="257">
          <cell r="C257" t="str">
            <v>H253</v>
          </cell>
          <cell r="D257">
            <v>0</v>
          </cell>
          <cell r="E257">
            <v>0</v>
          </cell>
          <cell r="F257">
            <v>0</v>
          </cell>
          <cell r="G257">
            <v>0</v>
          </cell>
        </row>
        <row r="258">
          <cell r="C258" t="str">
            <v>H254</v>
          </cell>
          <cell r="D258">
            <v>0</v>
          </cell>
          <cell r="E258">
            <v>0</v>
          </cell>
          <cell r="F258">
            <v>0</v>
          </cell>
          <cell r="G258">
            <v>0</v>
          </cell>
        </row>
        <row r="259">
          <cell r="C259" t="str">
            <v>H255</v>
          </cell>
          <cell r="D259">
            <v>0</v>
          </cell>
          <cell r="E259">
            <v>0</v>
          </cell>
          <cell r="F259">
            <v>0</v>
          </cell>
          <cell r="G259">
            <v>0</v>
          </cell>
        </row>
        <row r="260">
          <cell r="C260" t="str">
            <v>H256</v>
          </cell>
          <cell r="D260">
            <v>0</v>
          </cell>
          <cell r="E260">
            <v>0</v>
          </cell>
          <cell r="F260">
            <v>0</v>
          </cell>
          <cell r="G260">
            <v>0</v>
          </cell>
        </row>
        <row r="261">
          <cell r="C261" t="str">
            <v>H257</v>
          </cell>
          <cell r="D261">
            <v>0</v>
          </cell>
          <cell r="E261">
            <v>0</v>
          </cell>
          <cell r="F261">
            <v>0</v>
          </cell>
          <cell r="G261">
            <v>0</v>
          </cell>
        </row>
        <row r="262">
          <cell r="C262" t="str">
            <v>H258</v>
          </cell>
          <cell r="D262">
            <v>0</v>
          </cell>
          <cell r="E262">
            <v>0</v>
          </cell>
          <cell r="F262">
            <v>0</v>
          </cell>
          <cell r="G262">
            <v>0</v>
          </cell>
        </row>
        <row r="263">
          <cell r="C263" t="str">
            <v>H259</v>
          </cell>
          <cell r="D263">
            <v>0</v>
          </cell>
          <cell r="E263">
            <v>0</v>
          </cell>
          <cell r="F263">
            <v>0</v>
          </cell>
          <cell r="G263">
            <v>0</v>
          </cell>
        </row>
        <row r="264">
          <cell r="C264" t="str">
            <v>H260</v>
          </cell>
          <cell r="D264">
            <v>0</v>
          </cell>
          <cell r="E264">
            <v>0</v>
          </cell>
          <cell r="F264">
            <v>0</v>
          </cell>
          <cell r="G264">
            <v>0</v>
          </cell>
        </row>
        <row r="265">
          <cell r="C265" t="str">
            <v>H261</v>
          </cell>
          <cell r="D265">
            <v>0</v>
          </cell>
          <cell r="E265">
            <v>0</v>
          </cell>
          <cell r="F265">
            <v>0</v>
          </cell>
          <cell r="G265">
            <v>0</v>
          </cell>
        </row>
        <row r="266">
          <cell r="C266" t="str">
            <v>H262</v>
          </cell>
          <cell r="D266">
            <v>0</v>
          </cell>
          <cell r="E266">
            <v>0</v>
          </cell>
          <cell r="F266">
            <v>0</v>
          </cell>
          <cell r="G266">
            <v>0</v>
          </cell>
        </row>
        <row r="267">
          <cell r="C267" t="str">
            <v>H263</v>
          </cell>
          <cell r="D267">
            <v>0</v>
          </cell>
          <cell r="E267">
            <v>0</v>
          </cell>
          <cell r="F267">
            <v>0</v>
          </cell>
          <cell r="G267">
            <v>0</v>
          </cell>
        </row>
        <row r="268">
          <cell r="C268" t="str">
            <v>H264</v>
          </cell>
          <cell r="D268">
            <v>0</v>
          </cell>
          <cell r="E268">
            <v>0</v>
          </cell>
          <cell r="F268">
            <v>0</v>
          </cell>
          <cell r="G268">
            <v>0</v>
          </cell>
        </row>
        <row r="269">
          <cell r="C269" t="str">
            <v>H265</v>
          </cell>
          <cell r="D269">
            <v>0</v>
          </cell>
          <cell r="E269">
            <v>0</v>
          </cell>
          <cell r="F269">
            <v>0</v>
          </cell>
          <cell r="G269">
            <v>0</v>
          </cell>
        </row>
        <row r="270">
          <cell r="C270" t="str">
            <v>H266</v>
          </cell>
          <cell r="D270">
            <v>0</v>
          </cell>
          <cell r="E270">
            <v>0</v>
          </cell>
          <cell r="F270">
            <v>0</v>
          </cell>
          <cell r="G270">
            <v>0</v>
          </cell>
        </row>
        <row r="271">
          <cell r="C271" t="str">
            <v>H267</v>
          </cell>
          <cell r="D271">
            <v>0</v>
          </cell>
          <cell r="E271">
            <v>0</v>
          </cell>
          <cell r="F271">
            <v>0</v>
          </cell>
          <cell r="G271">
            <v>0</v>
          </cell>
        </row>
        <row r="272">
          <cell r="C272" t="str">
            <v>H268</v>
          </cell>
          <cell r="D272">
            <v>0</v>
          </cell>
          <cell r="E272">
            <v>0</v>
          </cell>
          <cell r="F272">
            <v>0</v>
          </cell>
          <cell r="G272">
            <v>0</v>
          </cell>
        </row>
        <row r="273">
          <cell r="C273" t="str">
            <v>H269</v>
          </cell>
          <cell r="D273">
            <v>0</v>
          </cell>
          <cell r="E273">
            <v>0</v>
          </cell>
          <cell r="F273">
            <v>0</v>
          </cell>
          <cell r="G273">
            <v>0</v>
          </cell>
        </row>
        <row r="274">
          <cell r="C274" t="str">
            <v>H270</v>
          </cell>
          <cell r="D274">
            <v>0</v>
          </cell>
          <cell r="E274">
            <v>0</v>
          </cell>
          <cell r="F274">
            <v>0</v>
          </cell>
          <cell r="G274">
            <v>0</v>
          </cell>
        </row>
        <row r="275">
          <cell r="C275" t="str">
            <v>H271</v>
          </cell>
          <cell r="D275">
            <v>0</v>
          </cell>
          <cell r="E275">
            <v>0</v>
          </cell>
          <cell r="F275">
            <v>0</v>
          </cell>
          <cell r="G275">
            <v>0</v>
          </cell>
        </row>
        <row r="276">
          <cell r="C276" t="str">
            <v>H272</v>
          </cell>
          <cell r="D276">
            <v>0</v>
          </cell>
          <cell r="E276">
            <v>0</v>
          </cell>
          <cell r="F276">
            <v>0</v>
          </cell>
          <cell r="G276">
            <v>0</v>
          </cell>
        </row>
        <row r="277">
          <cell r="C277" t="str">
            <v>H273</v>
          </cell>
          <cell r="D277">
            <v>0</v>
          </cell>
          <cell r="E277">
            <v>0</v>
          </cell>
          <cell r="F277">
            <v>0</v>
          </cell>
          <cell r="G277">
            <v>0</v>
          </cell>
        </row>
        <row r="278">
          <cell r="C278" t="str">
            <v>H274</v>
          </cell>
          <cell r="D278">
            <v>0</v>
          </cell>
          <cell r="E278">
            <v>0</v>
          </cell>
          <cell r="F278">
            <v>0</v>
          </cell>
          <cell r="G278">
            <v>0</v>
          </cell>
        </row>
        <row r="279">
          <cell r="C279" t="str">
            <v>H275</v>
          </cell>
          <cell r="D279">
            <v>0</v>
          </cell>
          <cell r="E279">
            <v>0</v>
          </cell>
          <cell r="F279">
            <v>0</v>
          </cell>
          <cell r="G279">
            <v>0</v>
          </cell>
        </row>
        <row r="280">
          <cell r="C280" t="str">
            <v>H276</v>
          </cell>
          <cell r="D280">
            <v>0</v>
          </cell>
          <cell r="E280">
            <v>0</v>
          </cell>
          <cell r="F280">
            <v>0</v>
          </cell>
          <cell r="G280">
            <v>0</v>
          </cell>
        </row>
        <row r="281">
          <cell r="C281" t="str">
            <v>H277</v>
          </cell>
          <cell r="D281">
            <v>0</v>
          </cell>
          <cell r="E281">
            <v>0</v>
          </cell>
          <cell r="F281">
            <v>0</v>
          </cell>
          <cell r="G281">
            <v>0</v>
          </cell>
        </row>
        <row r="282">
          <cell r="C282" t="str">
            <v>H278</v>
          </cell>
          <cell r="D282">
            <v>0</v>
          </cell>
          <cell r="E282">
            <v>0</v>
          </cell>
          <cell r="F282">
            <v>0</v>
          </cell>
          <cell r="G282">
            <v>0</v>
          </cell>
        </row>
        <row r="283">
          <cell r="C283" t="str">
            <v>H279</v>
          </cell>
          <cell r="D283">
            <v>0</v>
          </cell>
          <cell r="E283">
            <v>0</v>
          </cell>
          <cell r="F283">
            <v>0</v>
          </cell>
          <cell r="G283">
            <v>0</v>
          </cell>
        </row>
        <row r="284">
          <cell r="C284" t="str">
            <v>H280</v>
          </cell>
          <cell r="D284">
            <v>0</v>
          </cell>
          <cell r="E284">
            <v>0</v>
          </cell>
          <cell r="F284">
            <v>0</v>
          </cell>
          <cell r="G284">
            <v>0</v>
          </cell>
        </row>
        <row r="285">
          <cell r="C285" t="str">
            <v>H281</v>
          </cell>
          <cell r="D285">
            <v>0</v>
          </cell>
          <cell r="E285">
            <v>0</v>
          </cell>
          <cell r="F285">
            <v>0</v>
          </cell>
          <cell r="G285">
            <v>0</v>
          </cell>
        </row>
        <row r="286">
          <cell r="C286" t="str">
            <v>H282</v>
          </cell>
          <cell r="D286">
            <v>0</v>
          </cell>
          <cell r="E286">
            <v>0</v>
          </cell>
          <cell r="F286">
            <v>0</v>
          </cell>
          <cell r="G286">
            <v>0</v>
          </cell>
        </row>
        <row r="287">
          <cell r="C287" t="str">
            <v>H283</v>
          </cell>
          <cell r="D287">
            <v>0</v>
          </cell>
          <cell r="E287">
            <v>0</v>
          </cell>
          <cell r="F287">
            <v>0</v>
          </cell>
          <cell r="G287">
            <v>0</v>
          </cell>
        </row>
        <row r="288">
          <cell r="C288" t="str">
            <v>H284</v>
          </cell>
          <cell r="D288">
            <v>0</v>
          </cell>
          <cell r="E288">
            <v>0</v>
          </cell>
          <cell r="F288">
            <v>0</v>
          </cell>
          <cell r="G288">
            <v>0</v>
          </cell>
        </row>
        <row r="289">
          <cell r="C289" t="str">
            <v>H285</v>
          </cell>
          <cell r="D289">
            <v>0</v>
          </cell>
          <cell r="E289">
            <v>0</v>
          </cell>
          <cell r="F289">
            <v>0</v>
          </cell>
          <cell r="G289">
            <v>0</v>
          </cell>
        </row>
        <row r="290">
          <cell r="C290" t="str">
            <v>H286</v>
          </cell>
          <cell r="D290">
            <v>0</v>
          </cell>
          <cell r="E290">
            <v>0</v>
          </cell>
          <cell r="F290">
            <v>0</v>
          </cell>
          <cell r="G290">
            <v>0</v>
          </cell>
        </row>
        <row r="291">
          <cell r="C291" t="str">
            <v>H287</v>
          </cell>
          <cell r="D291">
            <v>0</v>
          </cell>
          <cell r="E291">
            <v>0</v>
          </cell>
          <cell r="F291">
            <v>0</v>
          </cell>
          <cell r="G291">
            <v>0</v>
          </cell>
        </row>
        <row r="292">
          <cell r="C292" t="str">
            <v>H288</v>
          </cell>
          <cell r="D292">
            <v>0</v>
          </cell>
          <cell r="E292">
            <v>0</v>
          </cell>
          <cell r="F292">
            <v>0</v>
          </cell>
          <cell r="G292">
            <v>0</v>
          </cell>
        </row>
        <row r="293">
          <cell r="C293" t="str">
            <v>H289</v>
          </cell>
          <cell r="D293">
            <v>0</v>
          </cell>
          <cell r="E293">
            <v>0</v>
          </cell>
          <cell r="F293">
            <v>0</v>
          </cell>
          <cell r="G293">
            <v>0</v>
          </cell>
        </row>
        <row r="294">
          <cell r="C294" t="str">
            <v>H290</v>
          </cell>
          <cell r="D294">
            <v>0</v>
          </cell>
          <cell r="E294">
            <v>0</v>
          </cell>
          <cell r="F294">
            <v>0</v>
          </cell>
          <cell r="G294">
            <v>0</v>
          </cell>
        </row>
        <row r="295">
          <cell r="C295" t="str">
            <v>H291</v>
          </cell>
          <cell r="D295">
            <v>0</v>
          </cell>
          <cell r="E295">
            <v>0</v>
          </cell>
          <cell r="F295">
            <v>0</v>
          </cell>
          <cell r="G295">
            <v>0</v>
          </cell>
        </row>
        <row r="296">
          <cell r="C296" t="str">
            <v>H292</v>
          </cell>
          <cell r="D296">
            <v>0</v>
          </cell>
          <cell r="E296">
            <v>0</v>
          </cell>
          <cell r="F296">
            <v>0</v>
          </cell>
          <cell r="G296">
            <v>0</v>
          </cell>
        </row>
        <row r="297">
          <cell r="C297" t="str">
            <v>H293</v>
          </cell>
          <cell r="D297">
            <v>0</v>
          </cell>
          <cell r="E297">
            <v>0</v>
          </cell>
          <cell r="F297">
            <v>0</v>
          </cell>
          <cell r="G297">
            <v>0</v>
          </cell>
        </row>
        <row r="298">
          <cell r="C298" t="str">
            <v>H294</v>
          </cell>
          <cell r="D298">
            <v>0</v>
          </cell>
          <cell r="E298">
            <v>0</v>
          </cell>
          <cell r="F298">
            <v>0</v>
          </cell>
          <cell r="G298">
            <v>0</v>
          </cell>
        </row>
        <row r="299">
          <cell r="C299" t="str">
            <v>H295</v>
          </cell>
          <cell r="D299">
            <v>0</v>
          </cell>
          <cell r="E299">
            <v>0</v>
          </cell>
          <cell r="F299">
            <v>0</v>
          </cell>
          <cell r="G299">
            <v>0</v>
          </cell>
        </row>
        <row r="300">
          <cell r="C300" t="str">
            <v>H296</v>
          </cell>
          <cell r="D300">
            <v>0</v>
          </cell>
          <cell r="E300">
            <v>0</v>
          </cell>
          <cell r="F300">
            <v>0</v>
          </cell>
          <cell r="G300">
            <v>0</v>
          </cell>
        </row>
        <row r="301">
          <cell r="C301" t="str">
            <v>H297</v>
          </cell>
          <cell r="D301">
            <v>0</v>
          </cell>
          <cell r="E301">
            <v>0</v>
          </cell>
          <cell r="F301">
            <v>0</v>
          </cell>
          <cell r="G301">
            <v>0</v>
          </cell>
        </row>
        <row r="302">
          <cell r="C302" t="str">
            <v>H298</v>
          </cell>
          <cell r="D302">
            <v>0</v>
          </cell>
          <cell r="E302">
            <v>0</v>
          </cell>
          <cell r="F302">
            <v>0</v>
          </cell>
          <cell r="G302">
            <v>0</v>
          </cell>
        </row>
        <row r="303">
          <cell r="C303" t="str">
            <v>H299</v>
          </cell>
          <cell r="D303">
            <v>0</v>
          </cell>
          <cell r="E303">
            <v>0</v>
          </cell>
          <cell r="F303">
            <v>0</v>
          </cell>
          <cell r="G303">
            <v>0</v>
          </cell>
        </row>
        <row r="304">
          <cell r="C304" t="str">
            <v>H300</v>
          </cell>
          <cell r="D304">
            <v>0</v>
          </cell>
          <cell r="E304">
            <v>0</v>
          </cell>
          <cell r="F304">
            <v>0</v>
          </cell>
          <cell r="G304">
            <v>0</v>
          </cell>
        </row>
        <row r="305">
          <cell r="C305" t="str">
            <v>H301</v>
          </cell>
          <cell r="D305">
            <v>0</v>
          </cell>
          <cell r="E305">
            <v>0</v>
          </cell>
          <cell r="F305">
            <v>0</v>
          </cell>
          <cell r="G305">
            <v>0</v>
          </cell>
        </row>
        <row r="306">
          <cell r="C306" t="str">
            <v>H302</v>
          </cell>
          <cell r="D306">
            <v>0</v>
          </cell>
          <cell r="E306">
            <v>0</v>
          </cell>
          <cell r="F306">
            <v>0</v>
          </cell>
          <cell r="G306">
            <v>0</v>
          </cell>
        </row>
        <row r="307">
          <cell r="C307" t="str">
            <v>H303</v>
          </cell>
          <cell r="D307">
            <v>0</v>
          </cell>
          <cell r="E307">
            <v>0</v>
          </cell>
          <cell r="F307">
            <v>0</v>
          </cell>
          <cell r="G307">
            <v>0</v>
          </cell>
        </row>
        <row r="308">
          <cell r="C308" t="str">
            <v>H304</v>
          </cell>
          <cell r="D308">
            <v>0</v>
          </cell>
          <cell r="E308">
            <v>0</v>
          </cell>
          <cell r="F308">
            <v>0</v>
          </cell>
          <cell r="G308">
            <v>0</v>
          </cell>
        </row>
        <row r="309">
          <cell r="C309" t="str">
            <v>H305</v>
          </cell>
          <cell r="D309">
            <v>0</v>
          </cell>
          <cell r="E309">
            <v>0</v>
          </cell>
          <cell r="F309">
            <v>0</v>
          </cell>
          <cell r="G309">
            <v>0</v>
          </cell>
        </row>
        <row r="310">
          <cell r="C310" t="str">
            <v>H306</v>
          </cell>
          <cell r="D310">
            <v>0</v>
          </cell>
          <cell r="E310">
            <v>0</v>
          </cell>
          <cell r="F310">
            <v>0</v>
          </cell>
          <cell r="G310">
            <v>0</v>
          </cell>
        </row>
        <row r="311">
          <cell r="C311" t="str">
            <v>H307</v>
          </cell>
          <cell r="D311">
            <v>0</v>
          </cell>
          <cell r="E311">
            <v>0</v>
          </cell>
          <cell r="F311">
            <v>0</v>
          </cell>
          <cell r="G311">
            <v>0</v>
          </cell>
        </row>
        <row r="312">
          <cell r="C312" t="str">
            <v>H308</v>
          </cell>
          <cell r="D312">
            <v>0</v>
          </cell>
          <cell r="E312">
            <v>0</v>
          </cell>
          <cell r="F312">
            <v>0</v>
          </cell>
          <cell r="G312">
            <v>0</v>
          </cell>
        </row>
        <row r="313">
          <cell r="C313" t="str">
            <v>H309</v>
          </cell>
          <cell r="D313">
            <v>0</v>
          </cell>
          <cell r="E313">
            <v>0</v>
          </cell>
          <cell r="F313">
            <v>0</v>
          </cell>
          <cell r="G313">
            <v>0</v>
          </cell>
        </row>
        <row r="314">
          <cell r="C314" t="str">
            <v>H310</v>
          </cell>
          <cell r="D314">
            <v>0</v>
          </cell>
          <cell r="E314">
            <v>0</v>
          </cell>
          <cell r="F314">
            <v>0</v>
          </cell>
          <cell r="G314">
            <v>0</v>
          </cell>
        </row>
        <row r="315">
          <cell r="C315" t="str">
            <v>H311</v>
          </cell>
          <cell r="D315">
            <v>0</v>
          </cell>
          <cell r="E315">
            <v>0</v>
          </cell>
          <cell r="F315">
            <v>0</v>
          </cell>
          <cell r="G315">
            <v>0</v>
          </cell>
        </row>
        <row r="316">
          <cell r="C316" t="str">
            <v>H312</v>
          </cell>
          <cell r="D316">
            <v>0</v>
          </cell>
          <cell r="E316">
            <v>0</v>
          </cell>
          <cell r="F316">
            <v>0</v>
          </cell>
          <cell r="G316">
            <v>0</v>
          </cell>
        </row>
        <row r="317">
          <cell r="C317" t="str">
            <v>H313</v>
          </cell>
          <cell r="D317">
            <v>0</v>
          </cell>
          <cell r="E317">
            <v>0</v>
          </cell>
          <cell r="F317">
            <v>0</v>
          </cell>
          <cell r="G317">
            <v>0</v>
          </cell>
        </row>
        <row r="318">
          <cell r="C318" t="str">
            <v>H314</v>
          </cell>
          <cell r="D318">
            <v>0</v>
          </cell>
          <cell r="E318">
            <v>0</v>
          </cell>
          <cell r="F318">
            <v>0</v>
          </cell>
          <cell r="G318">
            <v>0</v>
          </cell>
        </row>
        <row r="319">
          <cell r="C319" t="str">
            <v>H315</v>
          </cell>
          <cell r="D319">
            <v>0</v>
          </cell>
          <cell r="E319">
            <v>0</v>
          </cell>
          <cell r="F319">
            <v>0</v>
          </cell>
          <cell r="G319">
            <v>0</v>
          </cell>
        </row>
        <row r="320">
          <cell r="C320" t="str">
            <v>H316</v>
          </cell>
          <cell r="D320">
            <v>0</v>
          </cell>
          <cell r="E320">
            <v>0</v>
          </cell>
          <cell r="F320">
            <v>0</v>
          </cell>
          <cell r="G320">
            <v>0</v>
          </cell>
        </row>
        <row r="321">
          <cell r="C321" t="str">
            <v>H317</v>
          </cell>
          <cell r="D321">
            <v>0</v>
          </cell>
          <cell r="E321">
            <v>0</v>
          </cell>
          <cell r="F321">
            <v>0</v>
          </cell>
          <cell r="G321">
            <v>0</v>
          </cell>
        </row>
        <row r="322">
          <cell r="C322" t="str">
            <v>H318</v>
          </cell>
          <cell r="D322">
            <v>0</v>
          </cell>
          <cell r="E322">
            <v>0</v>
          </cell>
          <cell r="F322">
            <v>0</v>
          </cell>
          <cell r="G322">
            <v>0</v>
          </cell>
        </row>
        <row r="323">
          <cell r="C323" t="str">
            <v>H319</v>
          </cell>
          <cell r="D323">
            <v>0</v>
          </cell>
          <cell r="E323">
            <v>0</v>
          </cell>
          <cell r="F323">
            <v>0</v>
          </cell>
          <cell r="G323">
            <v>0</v>
          </cell>
        </row>
        <row r="324">
          <cell r="C324" t="str">
            <v>H320</v>
          </cell>
          <cell r="D324">
            <v>0</v>
          </cell>
          <cell r="E324">
            <v>0</v>
          </cell>
          <cell r="F324">
            <v>0</v>
          </cell>
          <cell r="G324">
            <v>0</v>
          </cell>
        </row>
        <row r="325">
          <cell r="C325" t="str">
            <v>H321</v>
          </cell>
          <cell r="D325">
            <v>0</v>
          </cell>
          <cell r="E325">
            <v>0</v>
          </cell>
          <cell r="F325">
            <v>0</v>
          </cell>
          <cell r="G325">
            <v>0</v>
          </cell>
        </row>
        <row r="326">
          <cell r="C326" t="str">
            <v>H322</v>
          </cell>
          <cell r="D326">
            <v>0</v>
          </cell>
          <cell r="E326">
            <v>0</v>
          </cell>
          <cell r="F326">
            <v>0</v>
          </cell>
          <cell r="G326">
            <v>0</v>
          </cell>
        </row>
        <row r="327">
          <cell r="C327" t="str">
            <v>H323</v>
          </cell>
          <cell r="D327">
            <v>0</v>
          </cell>
          <cell r="E327">
            <v>0</v>
          </cell>
          <cell r="F327">
            <v>0</v>
          </cell>
          <cell r="G327">
            <v>0</v>
          </cell>
        </row>
        <row r="328">
          <cell r="C328" t="str">
            <v>H324</v>
          </cell>
          <cell r="D328">
            <v>0</v>
          </cell>
          <cell r="E328">
            <v>0</v>
          </cell>
          <cell r="F328">
            <v>0</v>
          </cell>
          <cell r="G328">
            <v>0</v>
          </cell>
        </row>
        <row r="329">
          <cell r="C329" t="str">
            <v>H325</v>
          </cell>
          <cell r="D329">
            <v>0</v>
          </cell>
          <cell r="E329">
            <v>0</v>
          </cell>
          <cell r="F329">
            <v>0</v>
          </cell>
          <cell r="G329">
            <v>0</v>
          </cell>
        </row>
        <row r="330">
          <cell r="C330" t="str">
            <v>H326</v>
          </cell>
          <cell r="D330">
            <v>0</v>
          </cell>
          <cell r="E330">
            <v>0</v>
          </cell>
          <cell r="F330">
            <v>0</v>
          </cell>
          <cell r="G330">
            <v>0</v>
          </cell>
        </row>
        <row r="331">
          <cell r="C331" t="str">
            <v>H327</v>
          </cell>
          <cell r="D331">
            <v>0</v>
          </cell>
          <cell r="E331">
            <v>0</v>
          </cell>
          <cell r="F331">
            <v>0</v>
          </cell>
          <cell r="G331">
            <v>0</v>
          </cell>
        </row>
        <row r="332">
          <cell r="C332" t="str">
            <v>H328</v>
          </cell>
          <cell r="D332">
            <v>0</v>
          </cell>
          <cell r="E332">
            <v>0</v>
          </cell>
          <cell r="F332">
            <v>0</v>
          </cell>
          <cell r="G332">
            <v>0</v>
          </cell>
        </row>
        <row r="333">
          <cell r="C333" t="str">
            <v>H329</v>
          </cell>
          <cell r="D333">
            <v>0</v>
          </cell>
          <cell r="E333">
            <v>0</v>
          </cell>
          <cell r="F333">
            <v>0</v>
          </cell>
          <cell r="G333">
            <v>0</v>
          </cell>
        </row>
        <row r="334">
          <cell r="C334" t="str">
            <v>H330</v>
          </cell>
          <cell r="D334">
            <v>0</v>
          </cell>
          <cell r="E334">
            <v>0</v>
          </cell>
          <cell r="F334">
            <v>0</v>
          </cell>
          <cell r="G334">
            <v>0</v>
          </cell>
        </row>
        <row r="335">
          <cell r="C335" t="str">
            <v>H331</v>
          </cell>
          <cell r="D335">
            <v>0</v>
          </cell>
          <cell r="E335">
            <v>0</v>
          </cell>
          <cell r="F335">
            <v>0</v>
          </cell>
          <cell r="G335">
            <v>0</v>
          </cell>
        </row>
        <row r="336">
          <cell r="C336" t="str">
            <v>H332</v>
          </cell>
          <cell r="D336">
            <v>0</v>
          </cell>
          <cell r="E336">
            <v>0</v>
          </cell>
          <cell r="F336">
            <v>0</v>
          </cell>
          <cell r="G336">
            <v>0</v>
          </cell>
        </row>
        <row r="337">
          <cell r="C337" t="str">
            <v>H333</v>
          </cell>
          <cell r="D337">
            <v>0</v>
          </cell>
          <cell r="E337">
            <v>0</v>
          </cell>
          <cell r="F337">
            <v>0</v>
          </cell>
          <cell r="G337">
            <v>0</v>
          </cell>
        </row>
        <row r="338">
          <cell r="C338" t="str">
            <v>H334</v>
          </cell>
          <cell r="D338">
            <v>0</v>
          </cell>
          <cell r="E338">
            <v>0</v>
          </cell>
          <cell r="F338">
            <v>0</v>
          </cell>
          <cell r="G338">
            <v>0</v>
          </cell>
        </row>
        <row r="339">
          <cell r="C339" t="str">
            <v>H335</v>
          </cell>
          <cell r="D339">
            <v>0</v>
          </cell>
          <cell r="E339">
            <v>0</v>
          </cell>
          <cell r="F339">
            <v>0</v>
          </cell>
          <cell r="G339">
            <v>0</v>
          </cell>
        </row>
        <row r="340">
          <cell r="C340" t="str">
            <v>H336</v>
          </cell>
          <cell r="D340">
            <v>0</v>
          </cell>
          <cell r="E340">
            <v>0</v>
          </cell>
          <cell r="F340">
            <v>0</v>
          </cell>
          <cell r="G340">
            <v>0</v>
          </cell>
        </row>
        <row r="341">
          <cell r="C341" t="str">
            <v>H337</v>
          </cell>
          <cell r="D341">
            <v>0</v>
          </cell>
          <cell r="E341">
            <v>0</v>
          </cell>
          <cell r="F341">
            <v>0</v>
          </cell>
          <cell r="G341">
            <v>0</v>
          </cell>
        </row>
        <row r="342">
          <cell r="C342" t="str">
            <v>H338</v>
          </cell>
          <cell r="D342">
            <v>0</v>
          </cell>
          <cell r="E342">
            <v>0</v>
          </cell>
          <cell r="F342">
            <v>0</v>
          </cell>
          <cell r="G342">
            <v>0</v>
          </cell>
        </row>
        <row r="343">
          <cell r="C343" t="str">
            <v>H339</v>
          </cell>
          <cell r="D343">
            <v>0</v>
          </cell>
          <cell r="E343">
            <v>0</v>
          </cell>
          <cell r="F343">
            <v>0</v>
          </cell>
          <cell r="G343">
            <v>0</v>
          </cell>
        </row>
        <row r="344">
          <cell r="C344" t="str">
            <v>H340</v>
          </cell>
          <cell r="D344">
            <v>0</v>
          </cell>
          <cell r="E344">
            <v>0</v>
          </cell>
          <cell r="F344">
            <v>0</v>
          </cell>
          <cell r="G344">
            <v>0</v>
          </cell>
        </row>
        <row r="345">
          <cell r="C345" t="str">
            <v>H341</v>
          </cell>
          <cell r="D345">
            <v>0</v>
          </cell>
          <cell r="E345">
            <v>0</v>
          </cell>
          <cell r="F345">
            <v>0</v>
          </cell>
          <cell r="G345">
            <v>0</v>
          </cell>
        </row>
        <row r="346">
          <cell r="C346" t="str">
            <v>H342</v>
          </cell>
          <cell r="D346">
            <v>0</v>
          </cell>
          <cell r="E346">
            <v>0</v>
          </cell>
          <cell r="F346">
            <v>0</v>
          </cell>
          <cell r="G346">
            <v>0</v>
          </cell>
        </row>
        <row r="347">
          <cell r="C347" t="str">
            <v>H343</v>
          </cell>
          <cell r="D347">
            <v>0</v>
          </cell>
          <cell r="E347">
            <v>0</v>
          </cell>
          <cell r="F347">
            <v>0</v>
          </cell>
          <cell r="G347">
            <v>0</v>
          </cell>
        </row>
        <row r="348">
          <cell r="C348" t="str">
            <v>H344</v>
          </cell>
          <cell r="D348">
            <v>0</v>
          </cell>
          <cell r="E348">
            <v>0</v>
          </cell>
          <cell r="F348">
            <v>0</v>
          </cell>
          <cell r="G348">
            <v>0</v>
          </cell>
        </row>
        <row r="349">
          <cell r="C349" t="str">
            <v>H345</v>
          </cell>
          <cell r="D349">
            <v>0</v>
          </cell>
          <cell r="E349">
            <v>0</v>
          </cell>
          <cell r="F349">
            <v>0</v>
          </cell>
          <cell r="G349">
            <v>0</v>
          </cell>
        </row>
        <row r="350">
          <cell r="C350" t="str">
            <v>H346</v>
          </cell>
          <cell r="D350">
            <v>0</v>
          </cell>
          <cell r="E350">
            <v>0</v>
          </cell>
          <cell r="F350">
            <v>0</v>
          </cell>
          <cell r="G350">
            <v>0</v>
          </cell>
        </row>
        <row r="351">
          <cell r="C351" t="str">
            <v>H347</v>
          </cell>
          <cell r="D351">
            <v>0</v>
          </cell>
          <cell r="E351">
            <v>0</v>
          </cell>
          <cell r="F351">
            <v>0</v>
          </cell>
          <cell r="G351">
            <v>0</v>
          </cell>
        </row>
        <row r="352">
          <cell r="C352" t="str">
            <v>H348</v>
          </cell>
          <cell r="D352">
            <v>0</v>
          </cell>
          <cell r="E352">
            <v>0</v>
          </cell>
          <cell r="F352">
            <v>0</v>
          </cell>
          <cell r="G352">
            <v>0</v>
          </cell>
        </row>
        <row r="353">
          <cell r="C353" t="str">
            <v>H349</v>
          </cell>
          <cell r="D353">
            <v>0</v>
          </cell>
          <cell r="E353">
            <v>0</v>
          </cell>
          <cell r="F353">
            <v>0</v>
          </cell>
          <cell r="G353">
            <v>0</v>
          </cell>
        </row>
        <row r="354">
          <cell r="C354" t="str">
            <v>H350</v>
          </cell>
          <cell r="D354">
            <v>0</v>
          </cell>
          <cell r="E354">
            <v>0</v>
          </cell>
          <cell r="F354">
            <v>0</v>
          </cell>
          <cell r="G354">
            <v>0</v>
          </cell>
        </row>
        <row r="355">
          <cell r="C355" t="str">
            <v>H351</v>
          </cell>
          <cell r="D355">
            <v>0</v>
          </cell>
          <cell r="E355">
            <v>0</v>
          </cell>
          <cell r="F355">
            <v>0</v>
          </cell>
          <cell r="G355">
            <v>0</v>
          </cell>
        </row>
        <row r="356">
          <cell r="C356" t="str">
            <v>H352</v>
          </cell>
          <cell r="D356">
            <v>0</v>
          </cell>
          <cell r="E356">
            <v>0</v>
          </cell>
          <cell r="F356">
            <v>0</v>
          </cell>
          <cell r="G356">
            <v>0</v>
          </cell>
        </row>
        <row r="357">
          <cell r="C357" t="str">
            <v>H353</v>
          </cell>
          <cell r="D357">
            <v>0</v>
          </cell>
          <cell r="E357">
            <v>0</v>
          </cell>
          <cell r="F357">
            <v>0</v>
          </cell>
          <cell r="G357">
            <v>0</v>
          </cell>
        </row>
        <row r="358">
          <cell r="C358" t="str">
            <v>H354</v>
          </cell>
          <cell r="D358">
            <v>0</v>
          </cell>
          <cell r="E358">
            <v>0</v>
          </cell>
          <cell r="F358">
            <v>0</v>
          </cell>
          <cell r="G358">
            <v>0</v>
          </cell>
        </row>
        <row r="359">
          <cell r="C359" t="str">
            <v>H355</v>
          </cell>
          <cell r="D359">
            <v>0</v>
          </cell>
          <cell r="E359">
            <v>0</v>
          </cell>
          <cell r="F359">
            <v>0</v>
          </cell>
          <cell r="G359">
            <v>0</v>
          </cell>
        </row>
        <row r="360">
          <cell r="C360" t="str">
            <v>H356</v>
          </cell>
          <cell r="D360">
            <v>0</v>
          </cell>
          <cell r="E360">
            <v>0</v>
          </cell>
          <cell r="F360">
            <v>0</v>
          </cell>
          <cell r="G360">
            <v>0</v>
          </cell>
        </row>
        <row r="361">
          <cell r="C361" t="str">
            <v>H357</v>
          </cell>
          <cell r="D361">
            <v>0</v>
          </cell>
          <cell r="E361">
            <v>0</v>
          </cell>
          <cell r="F361">
            <v>0</v>
          </cell>
          <cell r="G361">
            <v>0</v>
          </cell>
        </row>
        <row r="362">
          <cell r="C362" t="str">
            <v>H358</v>
          </cell>
          <cell r="D362">
            <v>0</v>
          </cell>
          <cell r="E362">
            <v>0</v>
          </cell>
          <cell r="F362">
            <v>0</v>
          </cell>
          <cell r="G362">
            <v>0</v>
          </cell>
        </row>
        <row r="363">
          <cell r="C363" t="str">
            <v>H359</v>
          </cell>
          <cell r="D363">
            <v>0</v>
          </cell>
          <cell r="E363">
            <v>0</v>
          </cell>
          <cell r="F363">
            <v>0</v>
          </cell>
          <cell r="G363">
            <v>0</v>
          </cell>
        </row>
        <row r="364">
          <cell r="C364" t="str">
            <v>H360</v>
          </cell>
          <cell r="D364">
            <v>0</v>
          </cell>
          <cell r="E364">
            <v>0</v>
          </cell>
          <cell r="F364">
            <v>0</v>
          </cell>
          <cell r="G364">
            <v>0</v>
          </cell>
        </row>
        <row r="365">
          <cell r="C365" t="str">
            <v>H361</v>
          </cell>
          <cell r="D365">
            <v>0</v>
          </cell>
          <cell r="E365">
            <v>0</v>
          </cell>
          <cell r="F365">
            <v>0</v>
          </cell>
          <cell r="G365">
            <v>0</v>
          </cell>
        </row>
        <row r="366">
          <cell r="C366" t="str">
            <v>H362</v>
          </cell>
          <cell r="D366">
            <v>0</v>
          </cell>
          <cell r="E366">
            <v>0</v>
          </cell>
          <cell r="F366">
            <v>0</v>
          </cell>
          <cell r="G366">
            <v>0</v>
          </cell>
        </row>
        <row r="367">
          <cell r="C367" t="str">
            <v>H363</v>
          </cell>
          <cell r="D367">
            <v>0</v>
          </cell>
          <cell r="E367">
            <v>0</v>
          </cell>
          <cell r="F367">
            <v>0</v>
          </cell>
          <cell r="G367">
            <v>0</v>
          </cell>
        </row>
        <row r="368">
          <cell r="C368" t="str">
            <v>H364</v>
          </cell>
          <cell r="D368">
            <v>0</v>
          </cell>
          <cell r="E368">
            <v>0</v>
          </cell>
          <cell r="F368">
            <v>0</v>
          </cell>
          <cell r="G368">
            <v>0</v>
          </cell>
        </row>
        <row r="369">
          <cell r="C369" t="str">
            <v>H365</v>
          </cell>
          <cell r="D369">
            <v>0</v>
          </cell>
          <cell r="E369">
            <v>0</v>
          </cell>
          <cell r="F369">
            <v>0</v>
          </cell>
          <cell r="G369">
            <v>0</v>
          </cell>
        </row>
        <row r="370">
          <cell r="C370" t="str">
            <v>H366</v>
          </cell>
          <cell r="D370">
            <v>0</v>
          </cell>
          <cell r="E370">
            <v>0</v>
          </cell>
          <cell r="F370">
            <v>0</v>
          </cell>
          <cell r="G370">
            <v>0</v>
          </cell>
        </row>
        <row r="371">
          <cell r="C371" t="str">
            <v>H367</v>
          </cell>
          <cell r="D371">
            <v>0</v>
          </cell>
          <cell r="E371">
            <v>0</v>
          </cell>
          <cell r="F371">
            <v>0</v>
          </cell>
          <cell r="G371">
            <v>0</v>
          </cell>
        </row>
        <row r="372">
          <cell r="C372" t="str">
            <v>H368</v>
          </cell>
          <cell r="D372">
            <v>0</v>
          </cell>
          <cell r="E372">
            <v>0</v>
          </cell>
          <cell r="F372">
            <v>0</v>
          </cell>
          <cell r="G372">
            <v>0</v>
          </cell>
        </row>
        <row r="373">
          <cell r="C373" t="str">
            <v>H369</v>
          </cell>
          <cell r="D373">
            <v>0</v>
          </cell>
          <cell r="E373">
            <v>0</v>
          </cell>
          <cell r="F373">
            <v>0</v>
          </cell>
          <cell r="G373">
            <v>0</v>
          </cell>
        </row>
        <row r="374">
          <cell r="C374" t="str">
            <v>H370</v>
          </cell>
          <cell r="D374">
            <v>0</v>
          </cell>
          <cell r="E374">
            <v>0</v>
          </cell>
          <cell r="F374">
            <v>0</v>
          </cell>
          <cell r="G374">
            <v>0</v>
          </cell>
        </row>
        <row r="375">
          <cell r="C375" t="str">
            <v>H371</v>
          </cell>
          <cell r="D375">
            <v>0</v>
          </cell>
          <cell r="E375">
            <v>0</v>
          </cell>
          <cell r="F375">
            <v>0</v>
          </cell>
          <cell r="G375">
            <v>0</v>
          </cell>
        </row>
        <row r="376">
          <cell r="C376" t="str">
            <v>H372</v>
          </cell>
          <cell r="D376">
            <v>0</v>
          </cell>
          <cell r="E376">
            <v>0</v>
          </cell>
          <cell r="F376">
            <v>0</v>
          </cell>
          <cell r="G376">
            <v>0</v>
          </cell>
        </row>
        <row r="377">
          <cell r="C377" t="str">
            <v>H373</v>
          </cell>
          <cell r="D377">
            <v>0</v>
          </cell>
          <cell r="E377">
            <v>0</v>
          </cell>
          <cell r="F377">
            <v>0</v>
          </cell>
          <cell r="G377">
            <v>0</v>
          </cell>
        </row>
        <row r="378">
          <cell r="C378" t="str">
            <v>H374</v>
          </cell>
          <cell r="D378">
            <v>0</v>
          </cell>
          <cell r="E378">
            <v>0</v>
          </cell>
          <cell r="F378">
            <v>0</v>
          </cell>
          <cell r="G378">
            <v>0</v>
          </cell>
        </row>
        <row r="379">
          <cell r="C379" t="str">
            <v>H375</v>
          </cell>
          <cell r="D379">
            <v>0</v>
          </cell>
          <cell r="E379">
            <v>0</v>
          </cell>
          <cell r="F379">
            <v>0</v>
          </cell>
          <cell r="G379">
            <v>0</v>
          </cell>
        </row>
        <row r="380">
          <cell r="C380" t="str">
            <v>H376</v>
          </cell>
          <cell r="D380">
            <v>0</v>
          </cell>
          <cell r="E380">
            <v>0</v>
          </cell>
          <cell r="F380">
            <v>0</v>
          </cell>
          <cell r="G380">
            <v>0</v>
          </cell>
        </row>
        <row r="381">
          <cell r="C381" t="str">
            <v>H377</v>
          </cell>
          <cell r="D381">
            <v>0</v>
          </cell>
          <cell r="E381">
            <v>0</v>
          </cell>
          <cell r="F381">
            <v>0</v>
          </cell>
          <cell r="G381">
            <v>0</v>
          </cell>
        </row>
        <row r="382">
          <cell r="C382" t="str">
            <v>H378</v>
          </cell>
          <cell r="D382">
            <v>0</v>
          </cell>
          <cell r="E382">
            <v>0</v>
          </cell>
          <cell r="F382">
            <v>0</v>
          </cell>
          <cell r="G382">
            <v>0</v>
          </cell>
        </row>
        <row r="383">
          <cell r="C383" t="str">
            <v>H379</v>
          </cell>
          <cell r="D383">
            <v>0</v>
          </cell>
          <cell r="E383">
            <v>0</v>
          </cell>
          <cell r="F383">
            <v>0</v>
          </cell>
          <cell r="G383">
            <v>0</v>
          </cell>
        </row>
        <row r="384">
          <cell r="C384" t="str">
            <v>H380</v>
          </cell>
          <cell r="D384">
            <v>0</v>
          </cell>
          <cell r="E384">
            <v>0</v>
          </cell>
          <cell r="F384">
            <v>0</v>
          </cell>
          <cell r="G384">
            <v>0</v>
          </cell>
        </row>
        <row r="385">
          <cell r="C385" t="str">
            <v>H381</v>
          </cell>
          <cell r="D385">
            <v>0</v>
          </cell>
          <cell r="E385">
            <v>0</v>
          </cell>
          <cell r="F385">
            <v>0</v>
          </cell>
          <cell r="G385">
            <v>0</v>
          </cell>
        </row>
        <row r="386">
          <cell r="C386" t="str">
            <v>H382</v>
          </cell>
          <cell r="D386">
            <v>0</v>
          </cell>
          <cell r="E386">
            <v>0</v>
          </cell>
          <cell r="F386">
            <v>0</v>
          </cell>
          <cell r="G386">
            <v>0</v>
          </cell>
        </row>
        <row r="387">
          <cell r="C387" t="str">
            <v>H383</v>
          </cell>
          <cell r="D387">
            <v>0</v>
          </cell>
          <cell r="E387">
            <v>0</v>
          </cell>
          <cell r="F387">
            <v>0</v>
          </cell>
          <cell r="G387">
            <v>0</v>
          </cell>
        </row>
        <row r="388">
          <cell r="C388" t="str">
            <v>H384</v>
          </cell>
          <cell r="D388">
            <v>0</v>
          </cell>
          <cell r="E388">
            <v>0</v>
          </cell>
          <cell r="F388">
            <v>0</v>
          </cell>
          <cell r="G388">
            <v>0</v>
          </cell>
        </row>
        <row r="389">
          <cell r="C389" t="str">
            <v>H385</v>
          </cell>
          <cell r="D389">
            <v>0</v>
          </cell>
          <cell r="E389">
            <v>0</v>
          </cell>
          <cell r="F389">
            <v>0</v>
          </cell>
          <cell r="G389">
            <v>0</v>
          </cell>
        </row>
        <row r="390">
          <cell r="C390" t="str">
            <v>H386</v>
          </cell>
          <cell r="D390">
            <v>0</v>
          </cell>
          <cell r="E390">
            <v>0</v>
          </cell>
          <cell r="F390">
            <v>0</v>
          </cell>
          <cell r="G390">
            <v>0</v>
          </cell>
        </row>
        <row r="391">
          <cell r="C391" t="str">
            <v>H387</v>
          </cell>
          <cell r="D391">
            <v>0</v>
          </cell>
          <cell r="E391">
            <v>0</v>
          </cell>
          <cell r="F391">
            <v>0</v>
          </cell>
          <cell r="G391">
            <v>0</v>
          </cell>
        </row>
        <row r="392">
          <cell r="C392" t="str">
            <v>H388</v>
          </cell>
          <cell r="D392">
            <v>0</v>
          </cell>
          <cell r="E392">
            <v>0</v>
          </cell>
          <cell r="F392">
            <v>0</v>
          </cell>
          <cell r="G392">
            <v>0</v>
          </cell>
        </row>
        <row r="393">
          <cell r="C393" t="str">
            <v>H389</v>
          </cell>
          <cell r="D393">
            <v>0</v>
          </cell>
          <cell r="E393">
            <v>0</v>
          </cell>
          <cell r="F393">
            <v>0</v>
          </cell>
          <cell r="G393">
            <v>0</v>
          </cell>
        </row>
        <row r="394">
          <cell r="C394" t="str">
            <v>H390</v>
          </cell>
          <cell r="D394">
            <v>0</v>
          </cell>
          <cell r="E394">
            <v>0</v>
          </cell>
          <cell r="F394">
            <v>0</v>
          </cell>
          <cell r="G394">
            <v>0</v>
          </cell>
        </row>
        <row r="395">
          <cell r="C395" t="str">
            <v>H391</v>
          </cell>
          <cell r="D395">
            <v>0</v>
          </cell>
          <cell r="E395">
            <v>0</v>
          </cell>
          <cell r="F395">
            <v>0</v>
          </cell>
          <cell r="G395">
            <v>0</v>
          </cell>
        </row>
        <row r="396">
          <cell r="C396" t="str">
            <v>H392</v>
          </cell>
          <cell r="D396">
            <v>0</v>
          </cell>
          <cell r="E396">
            <v>0</v>
          </cell>
          <cell r="F396">
            <v>0</v>
          </cell>
          <cell r="G396">
            <v>0</v>
          </cell>
        </row>
        <row r="397">
          <cell r="C397" t="str">
            <v>H393</v>
          </cell>
          <cell r="D397">
            <v>0</v>
          </cell>
          <cell r="E397">
            <v>0</v>
          </cell>
          <cell r="F397">
            <v>0</v>
          </cell>
          <cell r="G397">
            <v>0</v>
          </cell>
        </row>
        <row r="398">
          <cell r="C398" t="str">
            <v>H394</v>
          </cell>
          <cell r="D398">
            <v>0</v>
          </cell>
          <cell r="E398">
            <v>0</v>
          </cell>
          <cell r="F398">
            <v>0</v>
          </cell>
          <cell r="G398">
            <v>0</v>
          </cell>
        </row>
        <row r="399">
          <cell r="C399" t="str">
            <v>H395</v>
          </cell>
          <cell r="D399">
            <v>0</v>
          </cell>
          <cell r="E399">
            <v>0</v>
          </cell>
          <cell r="F399">
            <v>0</v>
          </cell>
          <cell r="G399">
            <v>0</v>
          </cell>
        </row>
        <row r="400">
          <cell r="C400" t="str">
            <v>H396</v>
          </cell>
          <cell r="D400">
            <v>0</v>
          </cell>
          <cell r="E400">
            <v>0</v>
          </cell>
          <cell r="F400">
            <v>0</v>
          </cell>
          <cell r="G400">
            <v>0</v>
          </cell>
        </row>
        <row r="401">
          <cell r="C401" t="str">
            <v>H397</v>
          </cell>
          <cell r="D401">
            <v>0</v>
          </cell>
          <cell r="E401">
            <v>0</v>
          </cell>
          <cell r="F401">
            <v>0</v>
          </cell>
          <cell r="G401">
            <v>0</v>
          </cell>
        </row>
        <row r="402">
          <cell r="C402" t="str">
            <v>H398</v>
          </cell>
          <cell r="D402">
            <v>0</v>
          </cell>
          <cell r="E402">
            <v>0</v>
          </cell>
          <cell r="F402">
            <v>0</v>
          </cell>
          <cell r="G402">
            <v>0</v>
          </cell>
        </row>
        <row r="403">
          <cell r="C403" t="str">
            <v>H399</v>
          </cell>
          <cell r="D403">
            <v>0</v>
          </cell>
          <cell r="E403">
            <v>0</v>
          </cell>
          <cell r="F403">
            <v>0</v>
          </cell>
          <cell r="G403">
            <v>0</v>
          </cell>
        </row>
        <row r="404">
          <cell r="C404" t="str">
            <v>H400</v>
          </cell>
          <cell r="D404">
            <v>0</v>
          </cell>
          <cell r="E404">
            <v>0</v>
          </cell>
          <cell r="F404">
            <v>0</v>
          </cell>
          <cell r="G404">
            <v>0</v>
          </cell>
        </row>
        <row r="405">
          <cell r="C405" t="str">
            <v>H401</v>
          </cell>
          <cell r="D405">
            <v>0</v>
          </cell>
          <cell r="E405">
            <v>0</v>
          </cell>
          <cell r="F405">
            <v>0</v>
          </cell>
          <cell r="G405">
            <v>0</v>
          </cell>
        </row>
        <row r="406">
          <cell r="C406" t="str">
            <v>H402</v>
          </cell>
          <cell r="D406">
            <v>0</v>
          </cell>
          <cell r="E406">
            <v>0</v>
          </cell>
          <cell r="F406">
            <v>0</v>
          </cell>
          <cell r="G406">
            <v>0</v>
          </cell>
        </row>
        <row r="407">
          <cell r="C407" t="str">
            <v>H403</v>
          </cell>
          <cell r="D407">
            <v>0</v>
          </cell>
          <cell r="E407">
            <v>0</v>
          </cell>
          <cell r="F407">
            <v>0</v>
          </cell>
          <cell r="G407">
            <v>0</v>
          </cell>
        </row>
        <row r="408">
          <cell r="C408" t="str">
            <v>H404</v>
          </cell>
          <cell r="D408">
            <v>0</v>
          </cell>
          <cell r="E408">
            <v>0</v>
          </cell>
          <cell r="F408">
            <v>0</v>
          </cell>
          <cell r="G408">
            <v>0</v>
          </cell>
        </row>
        <row r="409">
          <cell r="C409" t="str">
            <v>H405</v>
          </cell>
          <cell r="D409">
            <v>0</v>
          </cell>
          <cell r="E409">
            <v>0</v>
          </cell>
          <cell r="F409">
            <v>0</v>
          </cell>
          <cell r="G409">
            <v>0</v>
          </cell>
        </row>
        <row r="410">
          <cell r="C410" t="str">
            <v>H406</v>
          </cell>
          <cell r="D410">
            <v>0</v>
          </cell>
          <cell r="E410">
            <v>0</v>
          </cell>
          <cell r="F410">
            <v>0</v>
          </cell>
          <cell r="G410">
            <v>0</v>
          </cell>
        </row>
        <row r="411">
          <cell r="C411" t="str">
            <v>H407</v>
          </cell>
          <cell r="D411">
            <v>0</v>
          </cell>
          <cell r="E411">
            <v>0</v>
          </cell>
          <cell r="F411">
            <v>0</v>
          </cell>
          <cell r="G411">
            <v>0</v>
          </cell>
        </row>
        <row r="412">
          <cell r="C412" t="str">
            <v>H408</v>
          </cell>
          <cell r="D412">
            <v>0</v>
          </cell>
          <cell r="E412">
            <v>0</v>
          </cell>
          <cell r="F412">
            <v>0</v>
          </cell>
          <cell r="G412">
            <v>0</v>
          </cell>
        </row>
        <row r="413">
          <cell r="C413" t="str">
            <v>H409</v>
          </cell>
          <cell r="D413">
            <v>0</v>
          </cell>
          <cell r="E413">
            <v>0</v>
          </cell>
          <cell r="F413">
            <v>0</v>
          </cell>
          <cell r="G413">
            <v>0</v>
          </cell>
        </row>
        <row r="414">
          <cell r="C414" t="str">
            <v>H410</v>
          </cell>
          <cell r="D414">
            <v>0</v>
          </cell>
          <cell r="E414">
            <v>0</v>
          </cell>
          <cell r="F414">
            <v>0</v>
          </cell>
          <cell r="G414">
            <v>0</v>
          </cell>
        </row>
        <row r="415">
          <cell r="C415" t="str">
            <v>H411</v>
          </cell>
          <cell r="D415">
            <v>0</v>
          </cell>
          <cell r="E415">
            <v>0</v>
          </cell>
          <cell r="F415">
            <v>0</v>
          </cell>
          <cell r="G415">
            <v>0</v>
          </cell>
        </row>
        <row r="416">
          <cell r="C416" t="str">
            <v>H412</v>
          </cell>
          <cell r="D416">
            <v>0</v>
          </cell>
          <cell r="E416">
            <v>0</v>
          </cell>
          <cell r="F416">
            <v>0</v>
          </cell>
          <cell r="G416">
            <v>0</v>
          </cell>
        </row>
        <row r="417">
          <cell r="C417" t="str">
            <v>H413</v>
          </cell>
          <cell r="D417">
            <v>0</v>
          </cell>
          <cell r="E417">
            <v>0</v>
          </cell>
          <cell r="F417">
            <v>0</v>
          </cell>
          <cell r="G417">
            <v>0</v>
          </cell>
        </row>
        <row r="418">
          <cell r="C418" t="str">
            <v>H414</v>
          </cell>
          <cell r="D418">
            <v>0</v>
          </cell>
          <cell r="E418">
            <v>0</v>
          </cell>
          <cell r="F418">
            <v>0</v>
          </cell>
          <cell r="G418">
            <v>0</v>
          </cell>
        </row>
        <row r="419">
          <cell r="C419" t="str">
            <v>H415</v>
          </cell>
          <cell r="D419">
            <v>0</v>
          </cell>
          <cell r="E419">
            <v>0</v>
          </cell>
          <cell r="F419">
            <v>0</v>
          </cell>
          <cell r="G419">
            <v>0</v>
          </cell>
        </row>
        <row r="420">
          <cell r="C420" t="str">
            <v>H416</v>
          </cell>
          <cell r="D420">
            <v>0</v>
          </cell>
          <cell r="E420">
            <v>0</v>
          </cell>
          <cell r="F420">
            <v>0</v>
          </cell>
          <cell r="G420">
            <v>0</v>
          </cell>
        </row>
        <row r="421">
          <cell r="C421" t="str">
            <v>H417</v>
          </cell>
          <cell r="D421">
            <v>0</v>
          </cell>
          <cell r="E421">
            <v>0</v>
          </cell>
          <cell r="F421">
            <v>0</v>
          </cell>
          <cell r="G421">
            <v>0</v>
          </cell>
        </row>
        <row r="422">
          <cell r="C422" t="str">
            <v>H418</v>
          </cell>
          <cell r="D422">
            <v>0</v>
          </cell>
          <cell r="E422">
            <v>0</v>
          </cell>
          <cell r="F422">
            <v>0</v>
          </cell>
          <cell r="G422">
            <v>0</v>
          </cell>
        </row>
        <row r="423">
          <cell r="C423" t="str">
            <v>H419</v>
          </cell>
          <cell r="D423">
            <v>0</v>
          </cell>
          <cell r="E423">
            <v>0</v>
          </cell>
          <cell r="F423">
            <v>0</v>
          </cell>
          <cell r="G423">
            <v>0</v>
          </cell>
        </row>
        <row r="424">
          <cell r="C424" t="str">
            <v>H420</v>
          </cell>
          <cell r="D424">
            <v>0</v>
          </cell>
          <cell r="E424">
            <v>0</v>
          </cell>
          <cell r="F424">
            <v>0</v>
          </cell>
          <cell r="G424">
            <v>0</v>
          </cell>
        </row>
        <row r="425">
          <cell r="C425" t="str">
            <v>H421</v>
          </cell>
          <cell r="D425">
            <v>0</v>
          </cell>
          <cell r="E425">
            <v>0</v>
          </cell>
          <cell r="F425">
            <v>0</v>
          </cell>
          <cell r="G425">
            <v>0</v>
          </cell>
        </row>
        <row r="426">
          <cell r="C426" t="str">
            <v>H422</v>
          </cell>
          <cell r="D426">
            <v>0</v>
          </cell>
          <cell r="E426">
            <v>0</v>
          </cell>
          <cell r="F426">
            <v>0</v>
          </cell>
          <cell r="G426">
            <v>0</v>
          </cell>
        </row>
        <row r="427">
          <cell r="C427" t="str">
            <v>H423</v>
          </cell>
          <cell r="D427">
            <v>0</v>
          </cell>
          <cell r="E427">
            <v>0</v>
          </cell>
          <cell r="F427">
            <v>0</v>
          </cell>
          <cell r="G427">
            <v>0</v>
          </cell>
        </row>
        <row r="428">
          <cell r="C428" t="str">
            <v>H424</v>
          </cell>
          <cell r="D428">
            <v>0</v>
          </cell>
          <cell r="E428">
            <v>0</v>
          </cell>
          <cell r="F428">
            <v>0</v>
          </cell>
          <cell r="G428">
            <v>0</v>
          </cell>
        </row>
        <row r="429">
          <cell r="C429" t="str">
            <v>H425</v>
          </cell>
          <cell r="D429">
            <v>0</v>
          </cell>
          <cell r="E429">
            <v>0</v>
          </cell>
          <cell r="F429">
            <v>0</v>
          </cell>
          <cell r="G429">
            <v>0</v>
          </cell>
        </row>
        <row r="430">
          <cell r="C430" t="str">
            <v>H426</v>
          </cell>
          <cell r="D430">
            <v>0</v>
          </cell>
          <cell r="E430">
            <v>0</v>
          </cell>
          <cell r="F430">
            <v>0</v>
          </cell>
          <cell r="G430">
            <v>0</v>
          </cell>
        </row>
        <row r="431">
          <cell r="C431" t="str">
            <v>H427</v>
          </cell>
          <cell r="D431">
            <v>0</v>
          </cell>
          <cell r="E431">
            <v>0</v>
          </cell>
          <cell r="F431">
            <v>0</v>
          </cell>
          <cell r="G431">
            <v>0</v>
          </cell>
        </row>
        <row r="432">
          <cell r="C432" t="str">
            <v>H428</v>
          </cell>
          <cell r="D432">
            <v>0</v>
          </cell>
          <cell r="E432">
            <v>0</v>
          </cell>
          <cell r="F432">
            <v>0</v>
          </cell>
          <cell r="G432">
            <v>0</v>
          </cell>
        </row>
        <row r="433">
          <cell r="C433" t="str">
            <v>H429</v>
          </cell>
          <cell r="D433">
            <v>0</v>
          </cell>
          <cell r="E433">
            <v>0</v>
          </cell>
          <cell r="F433">
            <v>0</v>
          </cell>
          <cell r="G433">
            <v>0</v>
          </cell>
        </row>
        <row r="434">
          <cell r="C434" t="str">
            <v>H430</v>
          </cell>
          <cell r="D434">
            <v>0</v>
          </cell>
          <cell r="E434">
            <v>0</v>
          </cell>
          <cell r="F434">
            <v>0</v>
          </cell>
          <cell r="G434">
            <v>0</v>
          </cell>
        </row>
        <row r="435">
          <cell r="C435" t="str">
            <v>H431</v>
          </cell>
          <cell r="D435">
            <v>0</v>
          </cell>
          <cell r="E435">
            <v>0</v>
          </cell>
          <cell r="F435">
            <v>0</v>
          </cell>
          <cell r="G435">
            <v>0</v>
          </cell>
        </row>
        <row r="436">
          <cell r="C436" t="str">
            <v>H432</v>
          </cell>
          <cell r="D436">
            <v>0</v>
          </cell>
          <cell r="E436">
            <v>0</v>
          </cell>
          <cell r="F436">
            <v>0</v>
          </cell>
          <cell r="G436">
            <v>0</v>
          </cell>
        </row>
        <row r="437">
          <cell r="C437" t="str">
            <v>H433</v>
          </cell>
          <cell r="D437">
            <v>0</v>
          </cell>
          <cell r="E437">
            <v>0</v>
          </cell>
          <cell r="F437">
            <v>0</v>
          </cell>
          <cell r="G437">
            <v>0</v>
          </cell>
        </row>
        <row r="438">
          <cell r="C438" t="str">
            <v>H434</v>
          </cell>
          <cell r="D438">
            <v>0</v>
          </cell>
          <cell r="E438">
            <v>0</v>
          </cell>
          <cell r="F438">
            <v>0</v>
          </cell>
          <cell r="G438">
            <v>0</v>
          </cell>
        </row>
        <row r="439">
          <cell r="C439" t="str">
            <v>H435</v>
          </cell>
          <cell r="D439">
            <v>0</v>
          </cell>
          <cell r="E439">
            <v>0</v>
          </cell>
          <cell r="F439">
            <v>0</v>
          </cell>
          <cell r="G439">
            <v>0</v>
          </cell>
        </row>
        <row r="440">
          <cell r="C440" t="str">
            <v>H436</v>
          </cell>
          <cell r="D440">
            <v>0</v>
          </cell>
          <cell r="E440">
            <v>0</v>
          </cell>
          <cell r="F440">
            <v>0</v>
          </cell>
          <cell r="G440">
            <v>0</v>
          </cell>
        </row>
        <row r="441">
          <cell r="C441" t="str">
            <v>H437</v>
          </cell>
          <cell r="D441">
            <v>0</v>
          </cell>
          <cell r="E441">
            <v>0</v>
          </cell>
          <cell r="F441">
            <v>0</v>
          </cell>
          <cell r="G441">
            <v>0</v>
          </cell>
        </row>
        <row r="442">
          <cell r="C442" t="str">
            <v>H438</v>
          </cell>
          <cell r="D442">
            <v>0</v>
          </cell>
          <cell r="E442">
            <v>0</v>
          </cell>
          <cell r="F442">
            <v>0</v>
          </cell>
          <cell r="G442">
            <v>0</v>
          </cell>
        </row>
        <row r="443">
          <cell r="C443" t="str">
            <v>H439</v>
          </cell>
          <cell r="D443">
            <v>0</v>
          </cell>
          <cell r="E443">
            <v>0</v>
          </cell>
          <cell r="F443">
            <v>0</v>
          </cell>
          <cell r="G443">
            <v>0</v>
          </cell>
        </row>
        <row r="444">
          <cell r="C444" t="str">
            <v>H440</v>
          </cell>
          <cell r="D444">
            <v>0</v>
          </cell>
          <cell r="E444">
            <v>0</v>
          </cell>
          <cell r="F444">
            <v>0</v>
          </cell>
          <cell r="G444">
            <v>0</v>
          </cell>
        </row>
        <row r="445">
          <cell r="C445" t="str">
            <v>H441</v>
          </cell>
          <cell r="D445">
            <v>0</v>
          </cell>
          <cell r="E445">
            <v>0</v>
          </cell>
          <cell r="F445">
            <v>0</v>
          </cell>
          <cell r="G445">
            <v>0</v>
          </cell>
        </row>
        <row r="446">
          <cell r="C446" t="str">
            <v>H442</v>
          </cell>
          <cell r="D446">
            <v>0</v>
          </cell>
          <cell r="E446">
            <v>0</v>
          </cell>
          <cell r="F446">
            <v>0</v>
          </cell>
          <cell r="G446">
            <v>0</v>
          </cell>
        </row>
        <row r="447">
          <cell r="C447" t="str">
            <v>H443</v>
          </cell>
          <cell r="D447">
            <v>0</v>
          </cell>
          <cell r="E447">
            <v>0</v>
          </cell>
          <cell r="F447">
            <v>0</v>
          </cell>
          <cell r="G447">
            <v>0</v>
          </cell>
        </row>
        <row r="448">
          <cell r="C448" t="str">
            <v>H444</v>
          </cell>
          <cell r="D448">
            <v>0</v>
          </cell>
          <cell r="E448">
            <v>0</v>
          </cell>
          <cell r="F448">
            <v>0</v>
          </cell>
          <cell r="G448">
            <v>0</v>
          </cell>
        </row>
        <row r="449">
          <cell r="C449" t="str">
            <v>H445</v>
          </cell>
          <cell r="D449">
            <v>0</v>
          </cell>
          <cell r="E449">
            <v>0</v>
          </cell>
          <cell r="F449">
            <v>0</v>
          </cell>
          <cell r="G449">
            <v>0</v>
          </cell>
        </row>
        <row r="450">
          <cell r="C450" t="str">
            <v>H446</v>
          </cell>
          <cell r="D450">
            <v>0</v>
          </cell>
          <cell r="E450">
            <v>0</v>
          </cell>
          <cell r="F450">
            <v>0</v>
          </cell>
          <cell r="G450">
            <v>0</v>
          </cell>
        </row>
        <row r="451">
          <cell r="C451" t="str">
            <v>H447</v>
          </cell>
          <cell r="D451">
            <v>0</v>
          </cell>
          <cell r="E451">
            <v>0</v>
          </cell>
          <cell r="F451">
            <v>0</v>
          </cell>
          <cell r="G451">
            <v>0</v>
          </cell>
        </row>
        <row r="452">
          <cell r="C452" t="str">
            <v>H448</v>
          </cell>
          <cell r="D452">
            <v>0</v>
          </cell>
          <cell r="E452">
            <v>0</v>
          </cell>
          <cell r="F452">
            <v>0</v>
          </cell>
          <cell r="G452">
            <v>0</v>
          </cell>
        </row>
        <row r="453">
          <cell r="C453" t="str">
            <v>H449</v>
          </cell>
          <cell r="D453">
            <v>0</v>
          </cell>
          <cell r="E453">
            <v>0</v>
          </cell>
          <cell r="F453">
            <v>0</v>
          </cell>
          <cell r="G453">
            <v>0</v>
          </cell>
        </row>
        <row r="454">
          <cell r="C454" t="str">
            <v>H450</v>
          </cell>
          <cell r="D454">
            <v>0</v>
          </cell>
          <cell r="E454">
            <v>0</v>
          </cell>
          <cell r="F454">
            <v>0</v>
          </cell>
          <cell r="G454">
            <v>0</v>
          </cell>
        </row>
        <row r="455">
          <cell r="C455" t="str">
            <v>H451</v>
          </cell>
          <cell r="D455">
            <v>0</v>
          </cell>
          <cell r="E455">
            <v>0</v>
          </cell>
          <cell r="F455">
            <v>0</v>
          </cell>
          <cell r="G455">
            <v>0</v>
          </cell>
        </row>
        <row r="456">
          <cell r="C456" t="str">
            <v>H452</v>
          </cell>
          <cell r="D456">
            <v>0</v>
          </cell>
          <cell r="E456">
            <v>0</v>
          </cell>
          <cell r="F456">
            <v>0</v>
          </cell>
          <cell r="G456">
            <v>0</v>
          </cell>
        </row>
        <row r="457">
          <cell r="C457" t="str">
            <v>H453</v>
          </cell>
          <cell r="D457">
            <v>0</v>
          </cell>
          <cell r="E457">
            <v>0</v>
          </cell>
          <cell r="F457">
            <v>0</v>
          </cell>
          <cell r="G457">
            <v>0</v>
          </cell>
        </row>
        <row r="458">
          <cell r="C458" t="str">
            <v>H454</v>
          </cell>
          <cell r="D458">
            <v>0</v>
          </cell>
          <cell r="E458">
            <v>0</v>
          </cell>
          <cell r="F458">
            <v>0</v>
          </cell>
          <cell r="G458">
            <v>0</v>
          </cell>
        </row>
        <row r="459">
          <cell r="C459" t="str">
            <v>H455</v>
          </cell>
          <cell r="D459">
            <v>0</v>
          </cell>
          <cell r="E459">
            <v>0</v>
          </cell>
          <cell r="F459">
            <v>0</v>
          </cell>
          <cell r="G459">
            <v>0</v>
          </cell>
        </row>
        <row r="460">
          <cell r="C460" t="str">
            <v>H456</v>
          </cell>
          <cell r="D460">
            <v>0</v>
          </cell>
          <cell r="E460">
            <v>0</v>
          </cell>
          <cell r="F460">
            <v>0</v>
          </cell>
          <cell r="G460">
            <v>0</v>
          </cell>
        </row>
        <row r="461">
          <cell r="C461" t="str">
            <v>H457</v>
          </cell>
          <cell r="D461">
            <v>0</v>
          </cell>
          <cell r="E461">
            <v>0</v>
          </cell>
          <cell r="F461">
            <v>0</v>
          </cell>
          <cell r="G461">
            <v>0</v>
          </cell>
        </row>
        <row r="462">
          <cell r="C462" t="str">
            <v>H458</v>
          </cell>
          <cell r="D462">
            <v>0</v>
          </cell>
          <cell r="E462">
            <v>0</v>
          </cell>
          <cell r="F462">
            <v>0</v>
          </cell>
          <cell r="G462">
            <v>0</v>
          </cell>
        </row>
        <row r="463">
          <cell r="C463" t="str">
            <v>H459</v>
          </cell>
          <cell r="D463">
            <v>0</v>
          </cell>
          <cell r="E463">
            <v>0</v>
          </cell>
          <cell r="F463">
            <v>0</v>
          </cell>
          <cell r="G463">
            <v>0</v>
          </cell>
        </row>
        <row r="464">
          <cell r="C464" t="str">
            <v>H460</v>
          </cell>
          <cell r="D464">
            <v>0</v>
          </cell>
          <cell r="E464">
            <v>0</v>
          </cell>
          <cell r="F464">
            <v>0</v>
          </cell>
          <cell r="G464">
            <v>0</v>
          </cell>
        </row>
        <row r="465">
          <cell r="C465" t="str">
            <v>H461</v>
          </cell>
          <cell r="D465">
            <v>0</v>
          </cell>
          <cell r="E465">
            <v>0</v>
          </cell>
          <cell r="F465">
            <v>0</v>
          </cell>
          <cell r="G465">
            <v>0</v>
          </cell>
        </row>
        <row r="466">
          <cell r="C466" t="str">
            <v>H462</v>
          </cell>
          <cell r="D466">
            <v>0</v>
          </cell>
          <cell r="E466">
            <v>0</v>
          </cell>
          <cell r="F466">
            <v>0</v>
          </cell>
          <cell r="G466">
            <v>0</v>
          </cell>
        </row>
        <row r="467">
          <cell r="C467" t="str">
            <v>H463</v>
          </cell>
          <cell r="D467">
            <v>0</v>
          </cell>
          <cell r="E467">
            <v>0</v>
          </cell>
          <cell r="F467">
            <v>0</v>
          </cell>
          <cell r="G467">
            <v>0</v>
          </cell>
        </row>
        <row r="468">
          <cell r="C468" t="str">
            <v>H464</v>
          </cell>
          <cell r="D468">
            <v>0</v>
          </cell>
          <cell r="E468">
            <v>0</v>
          </cell>
          <cell r="F468">
            <v>0</v>
          </cell>
          <cell r="G468">
            <v>0</v>
          </cell>
        </row>
        <row r="469">
          <cell r="C469" t="str">
            <v>H465</v>
          </cell>
          <cell r="D469">
            <v>0</v>
          </cell>
          <cell r="E469">
            <v>0</v>
          </cell>
          <cell r="F469">
            <v>0</v>
          </cell>
          <cell r="G469">
            <v>0</v>
          </cell>
        </row>
        <row r="470">
          <cell r="C470" t="str">
            <v>H466</v>
          </cell>
          <cell r="D470">
            <v>0</v>
          </cell>
          <cell r="E470">
            <v>0</v>
          </cell>
          <cell r="F470">
            <v>0</v>
          </cell>
          <cell r="G470">
            <v>0</v>
          </cell>
        </row>
        <row r="471">
          <cell r="C471" t="str">
            <v>H467</v>
          </cell>
          <cell r="D471">
            <v>0</v>
          </cell>
          <cell r="E471">
            <v>0</v>
          </cell>
          <cell r="F471">
            <v>0</v>
          </cell>
          <cell r="G471">
            <v>0</v>
          </cell>
        </row>
        <row r="472">
          <cell r="C472" t="str">
            <v>H468</v>
          </cell>
          <cell r="D472">
            <v>0</v>
          </cell>
          <cell r="E472">
            <v>0</v>
          </cell>
          <cell r="F472">
            <v>0</v>
          </cell>
          <cell r="G472">
            <v>0</v>
          </cell>
        </row>
        <row r="473">
          <cell r="C473" t="str">
            <v>H469</v>
          </cell>
          <cell r="D473">
            <v>0</v>
          </cell>
          <cell r="E473">
            <v>0</v>
          </cell>
          <cell r="F473">
            <v>0</v>
          </cell>
          <cell r="G473">
            <v>0</v>
          </cell>
        </row>
        <row r="474">
          <cell r="C474" t="str">
            <v>H470</v>
          </cell>
          <cell r="D474">
            <v>0</v>
          </cell>
          <cell r="E474">
            <v>0</v>
          </cell>
          <cell r="F474">
            <v>0</v>
          </cell>
          <cell r="G474">
            <v>0</v>
          </cell>
        </row>
        <row r="475">
          <cell r="C475" t="str">
            <v>H471</v>
          </cell>
          <cell r="D475">
            <v>0</v>
          </cell>
          <cell r="E475">
            <v>0</v>
          </cell>
          <cell r="F475">
            <v>0</v>
          </cell>
          <cell r="G475">
            <v>0</v>
          </cell>
        </row>
        <row r="476">
          <cell r="C476" t="str">
            <v>H472</v>
          </cell>
          <cell r="D476">
            <v>0</v>
          </cell>
          <cell r="E476">
            <v>0</v>
          </cell>
          <cell r="F476">
            <v>0</v>
          </cell>
          <cell r="G476">
            <v>0</v>
          </cell>
        </row>
        <row r="477">
          <cell r="C477" t="str">
            <v>H473</v>
          </cell>
          <cell r="D477">
            <v>0</v>
          </cell>
          <cell r="E477">
            <v>0</v>
          </cell>
          <cell r="F477">
            <v>0</v>
          </cell>
          <cell r="G477">
            <v>0</v>
          </cell>
        </row>
        <row r="478">
          <cell r="C478" t="str">
            <v>H474</v>
          </cell>
          <cell r="D478">
            <v>0</v>
          </cell>
          <cell r="E478">
            <v>0</v>
          </cell>
          <cell r="F478">
            <v>0</v>
          </cell>
          <cell r="G478">
            <v>0</v>
          </cell>
        </row>
        <row r="479">
          <cell r="C479" t="str">
            <v>H475</v>
          </cell>
          <cell r="D479">
            <v>0</v>
          </cell>
          <cell r="E479">
            <v>0</v>
          </cell>
          <cell r="F479">
            <v>0</v>
          </cell>
          <cell r="G479">
            <v>0</v>
          </cell>
        </row>
        <row r="480">
          <cell r="C480" t="str">
            <v>H476</v>
          </cell>
          <cell r="D480">
            <v>0</v>
          </cell>
          <cell r="E480">
            <v>0</v>
          </cell>
          <cell r="F480">
            <v>0</v>
          </cell>
          <cell r="G480">
            <v>0</v>
          </cell>
        </row>
        <row r="481">
          <cell r="C481" t="str">
            <v>H477</v>
          </cell>
          <cell r="D481">
            <v>0</v>
          </cell>
          <cell r="E481">
            <v>0</v>
          </cell>
          <cell r="F481">
            <v>0</v>
          </cell>
          <cell r="G481">
            <v>0</v>
          </cell>
        </row>
        <row r="482">
          <cell r="C482" t="str">
            <v>H478</v>
          </cell>
          <cell r="D482">
            <v>0</v>
          </cell>
          <cell r="E482">
            <v>0</v>
          </cell>
          <cell r="F482">
            <v>0</v>
          </cell>
          <cell r="G482">
            <v>0</v>
          </cell>
        </row>
        <row r="483">
          <cell r="C483" t="str">
            <v>H479</v>
          </cell>
          <cell r="D483">
            <v>0</v>
          </cell>
          <cell r="E483">
            <v>0</v>
          </cell>
          <cell r="F483">
            <v>0</v>
          </cell>
          <cell r="G483">
            <v>0</v>
          </cell>
        </row>
        <row r="484">
          <cell r="C484" t="str">
            <v>H480</v>
          </cell>
          <cell r="D484">
            <v>0</v>
          </cell>
          <cell r="E484">
            <v>0</v>
          </cell>
          <cell r="F484">
            <v>0</v>
          </cell>
          <cell r="G484">
            <v>0</v>
          </cell>
        </row>
        <row r="485">
          <cell r="C485" t="str">
            <v>H481</v>
          </cell>
          <cell r="D485">
            <v>0</v>
          </cell>
          <cell r="E485">
            <v>0</v>
          </cell>
          <cell r="F485">
            <v>0</v>
          </cell>
          <cell r="G485">
            <v>0</v>
          </cell>
        </row>
        <row r="486">
          <cell r="C486" t="str">
            <v>H482</v>
          </cell>
          <cell r="D486">
            <v>0</v>
          </cell>
          <cell r="E486">
            <v>0</v>
          </cell>
          <cell r="F486">
            <v>0</v>
          </cell>
          <cell r="G486">
            <v>0</v>
          </cell>
        </row>
        <row r="487">
          <cell r="C487" t="str">
            <v>H483</v>
          </cell>
          <cell r="D487">
            <v>0</v>
          </cell>
          <cell r="E487">
            <v>0</v>
          </cell>
          <cell r="F487">
            <v>0</v>
          </cell>
          <cell r="G487">
            <v>0</v>
          </cell>
        </row>
        <row r="488">
          <cell r="C488" t="str">
            <v>H484</v>
          </cell>
          <cell r="D488">
            <v>0</v>
          </cell>
          <cell r="E488">
            <v>0</v>
          </cell>
          <cell r="F488">
            <v>0</v>
          </cell>
          <cell r="G488">
            <v>0</v>
          </cell>
        </row>
        <row r="489">
          <cell r="C489" t="str">
            <v>H485</v>
          </cell>
          <cell r="D489">
            <v>0</v>
          </cell>
          <cell r="E489">
            <v>0</v>
          </cell>
          <cell r="F489">
            <v>0</v>
          </cell>
          <cell r="G489">
            <v>0</v>
          </cell>
        </row>
        <row r="490">
          <cell r="C490" t="str">
            <v>H486</v>
          </cell>
          <cell r="D490">
            <v>0</v>
          </cell>
          <cell r="E490">
            <v>0</v>
          </cell>
          <cell r="F490">
            <v>0</v>
          </cell>
          <cell r="G490">
            <v>0</v>
          </cell>
        </row>
        <row r="491">
          <cell r="C491" t="str">
            <v>H487</v>
          </cell>
          <cell r="D491">
            <v>0</v>
          </cell>
          <cell r="E491">
            <v>0</v>
          </cell>
          <cell r="F491">
            <v>0</v>
          </cell>
          <cell r="G491">
            <v>0</v>
          </cell>
        </row>
        <row r="492">
          <cell r="C492" t="str">
            <v>H488</v>
          </cell>
          <cell r="D492">
            <v>0</v>
          </cell>
          <cell r="E492">
            <v>0</v>
          </cell>
          <cell r="F492">
            <v>0</v>
          </cell>
          <cell r="G492">
            <v>0</v>
          </cell>
        </row>
        <row r="493">
          <cell r="C493" t="str">
            <v>H489</v>
          </cell>
          <cell r="D493">
            <v>0</v>
          </cell>
          <cell r="E493">
            <v>0</v>
          </cell>
          <cell r="F493">
            <v>0</v>
          </cell>
          <cell r="G493">
            <v>0</v>
          </cell>
        </row>
        <row r="494">
          <cell r="C494" t="str">
            <v>H490</v>
          </cell>
          <cell r="D494">
            <v>0</v>
          </cell>
          <cell r="E494">
            <v>0</v>
          </cell>
          <cell r="F494">
            <v>0</v>
          </cell>
          <cell r="G494">
            <v>0</v>
          </cell>
        </row>
        <row r="495">
          <cell r="C495" t="str">
            <v>H491</v>
          </cell>
          <cell r="D495">
            <v>0</v>
          </cell>
          <cell r="E495">
            <v>0</v>
          </cell>
          <cell r="F495">
            <v>0</v>
          </cell>
          <cell r="G495">
            <v>0</v>
          </cell>
        </row>
        <row r="496">
          <cell r="C496" t="str">
            <v>H492</v>
          </cell>
          <cell r="D496">
            <v>0</v>
          </cell>
          <cell r="E496">
            <v>0</v>
          </cell>
          <cell r="F496">
            <v>0</v>
          </cell>
          <cell r="G496">
            <v>0</v>
          </cell>
        </row>
        <row r="497">
          <cell r="C497" t="str">
            <v>H493</v>
          </cell>
          <cell r="D497">
            <v>0</v>
          </cell>
          <cell r="E497">
            <v>0</v>
          </cell>
          <cell r="F497">
            <v>0</v>
          </cell>
          <cell r="G497">
            <v>0</v>
          </cell>
        </row>
        <row r="498">
          <cell r="C498" t="str">
            <v>H494</v>
          </cell>
          <cell r="D498">
            <v>0</v>
          </cell>
          <cell r="E498">
            <v>0</v>
          </cell>
          <cell r="F498">
            <v>0</v>
          </cell>
          <cell r="G498">
            <v>0</v>
          </cell>
        </row>
        <row r="499">
          <cell r="C499" t="str">
            <v>H495</v>
          </cell>
          <cell r="D499">
            <v>0</v>
          </cell>
          <cell r="E499">
            <v>0</v>
          </cell>
          <cell r="F499">
            <v>0</v>
          </cell>
          <cell r="G499">
            <v>0</v>
          </cell>
        </row>
        <row r="500">
          <cell r="C500" t="str">
            <v>H496</v>
          </cell>
          <cell r="D500">
            <v>0</v>
          </cell>
          <cell r="E500">
            <v>0</v>
          </cell>
          <cell r="F500">
            <v>0</v>
          </cell>
          <cell r="G500">
            <v>0</v>
          </cell>
        </row>
        <row r="501">
          <cell r="C501" t="str">
            <v>H497</v>
          </cell>
          <cell r="D501">
            <v>0</v>
          </cell>
          <cell r="E501">
            <v>0</v>
          </cell>
          <cell r="F501">
            <v>0</v>
          </cell>
          <cell r="G501">
            <v>0</v>
          </cell>
        </row>
        <row r="502">
          <cell r="C502" t="str">
            <v>H498</v>
          </cell>
          <cell r="D502">
            <v>0</v>
          </cell>
          <cell r="E502">
            <v>0</v>
          </cell>
          <cell r="F502">
            <v>0</v>
          </cell>
          <cell r="G502">
            <v>0</v>
          </cell>
        </row>
        <row r="503">
          <cell r="C503" t="str">
            <v>H499</v>
          </cell>
          <cell r="D503">
            <v>0</v>
          </cell>
          <cell r="E503">
            <v>0</v>
          </cell>
          <cell r="F503">
            <v>0</v>
          </cell>
          <cell r="G503">
            <v>0</v>
          </cell>
        </row>
        <row r="504">
          <cell r="C504" t="str">
            <v>H500</v>
          </cell>
          <cell r="D504">
            <v>0</v>
          </cell>
          <cell r="E504">
            <v>0</v>
          </cell>
          <cell r="F504">
            <v>0</v>
          </cell>
          <cell r="G504">
            <v>0</v>
          </cell>
        </row>
        <row r="505">
          <cell r="C505" t="str">
            <v>H501</v>
          </cell>
          <cell r="D505">
            <v>0</v>
          </cell>
          <cell r="E505">
            <v>0</v>
          </cell>
          <cell r="F505">
            <v>0</v>
          </cell>
          <cell r="G505">
            <v>0</v>
          </cell>
        </row>
        <row r="506">
          <cell r="C506" t="str">
            <v>H502</v>
          </cell>
          <cell r="D506">
            <v>0</v>
          </cell>
          <cell r="E506">
            <v>0</v>
          </cell>
          <cell r="F506">
            <v>0</v>
          </cell>
          <cell r="G506">
            <v>0</v>
          </cell>
        </row>
        <row r="507">
          <cell r="C507" t="str">
            <v>H503</v>
          </cell>
          <cell r="D507">
            <v>0</v>
          </cell>
          <cell r="E507">
            <v>0</v>
          </cell>
          <cell r="F507">
            <v>0</v>
          </cell>
          <cell r="G507">
            <v>0</v>
          </cell>
        </row>
        <row r="508">
          <cell r="C508" t="str">
            <v>H504</v>
          </cell>
          <cell r="D508">
            <v>0</v>
          </cell>
          <cell r="E508">
            <v>0</v>
          </cell>
          <cell r="F508">
            <v>0</v>
          </cell>
          <cell r="G508">
            <v>0</v>
          </cell>
        </row>
        <row r="509">
          <cell r="C509" t="str">
            <v>H505</v>
          </cell>
          <cell r="D509">
            <v>0</v>
          </cell>
          <cell r="E509">
            <v>0</v>
          </cell>
          <cell r="F509">
            <v>0</v>
          </cell>
          <cell r="G509">
            <v>0</v>
          </cell>
        </row>
        <row r="510">
          <cell r="C510" t="str">
            <v>H506</v>
          </cell>
          <cell r="D510">
            <v>0</v>
          </cell>
          <cell r="E510">
            <v>0</v>
          </cell>
          <cell r="F510">
            <v>0</v>
          </cell>
          <cell r="G510">
            <v>0</v>
          </cell>
        </row>
        <row r="511">
          <cell r="C511" t="str">
            <v>H507</v>
          </cell>
          <cell r="D511">
            <v>0</v>
          </cell>
          <cell r="E511">
            <v>0</v>
          </cell>
          <cell r="F511">
            <v>0</v>
          </cell>
          <cell r="G511">
            <v>0</v>
          </cell>
        </row>
        <row r="512">
          <cell r="C512" t="str">
            <v>H508</v>
          </cell>
          <cell r="D512">
            <v>0</v>
          </cell>
          <cell r="E512">
            <v>0</v>
          </cell>
          <cell r="F512">
            <v>0</v>
          </cell>
          <cell r="G512">
            <v>0</v>
          </cell>
        </row>
        <row r="513">
          <cell r="C513" t="str">
            <v>H509</v>
          </cell>
          <cell r="D513">
            <v>0</v>
          </cell>
          <cell r="E513">
            <v>0</v>
          </cell>
          <cell r="F513">
            <v>0</v>
          </cell>
          <cell r="G513">
            <v>0</v>
          </cell>
        </row>
        <row r="514">
          <cell r="C514" t="str">
            <v>H510</v>
          </cell>
          <cell r="D514">
            <v>0</v>
          </cell>
          <cell r="E514">
            <v>0</v>
          </cell>
          <cell r="F514">
            <v>0</v>
          </cell>
          <cell r="G514">
            <v>0</v>
          </cell>
        </row>
        <row r="515">
          <cell r="C515" t="str">
            <v>H511</v>
          </cell>
          <cell r="D515">
            <v>0</v>
          </cell>
          <cell r="E515">
            <v>0</v>
          </cell>
          <cell r="F515">
            <v>0</v>
          </cell>
          <cell r="G515">
            <v>0</v>
          </cell>
        </row>
        <row r="516">
          <cell r="C516" t="str">
            <v>H512</v>
          </cell>
          <cell r="D516">
            <v>0</v>
          </cell>
          <cell r="E516">
            <v>0</v>
          </cell>
          <cell r="F516">
            <v>0</v>
          </cell>
          <cell r="G516">
            <v>0</v>
          </cell>
        </row>
        <row r="517">
          <cell r="C517" t="str">
            <v>H513</v>
          </cell>
          <cell r="D517">
            <v>0</v>
          </cell>
          <cell r="E517">
            <v>0</v>
          </cell>
          <cell r="F517">
            <v>0</v>
          </cell>
          <cell r="G517">
            <v>0</v>
          </cell>
        </row>
        <row r="518">
          <cell r="C518" t="str">
            <v>H514</v>
          </cell>
          <cell r="D518">
            <v>0</v>
          </cell>
          <cell r="E518">
            <v>0</v>
          </cell>
          <cell r="F518">
            <v>0</v>
          </cell>
          <cell r="G518">
            <v>0</v>
          </cell>
        </row>
        <row r="519">
          <cell r="C519" t="str">
            <v>H515</v>
          </cell>
          <cell r="D519">
            <v>0</v>
          </cell>
          <cell r="E519">
            <v>0</v>
          </cell>
          <cell r="F519">
            <v>0</v>
          </cell>
          <cell r="G519">
            <v>0</v>
          </cell>
        </row>
        <row r="520">
          <cell r="C520" t="str">
            <v>H516</v>
          </cell>
          <cell r="D520">
            <v>0</v>
          </cell>
          <cell r="E520">
            <v>0</v>
          </cell>
          <cell r="F520">
            <v>0</v>
          </cell>
          <cell r="G520">
            <v>0</v>
          </cell>
        </row>
        <row r="521">
          <cell r="C521" t="str">
            <v>H517</v>
          </cell>
          <cell r="D521">
            <v>0</v>
          </cell>
          <cell r="E521">
            <v>0</v>
          </cell>
          <cell r="F521">
            <v>0</v>
          </cell>
          <cell r="G521">
            <v>0</v>
          </cell>
        </row>
        <row r="522">
          <cell r="C522" t="str">
            <v>H518</v>
          </cell>
          <cell r="D522">
            <v>0</v>
          </cell>
          <cell r="E522">
            <v>0</v>
          </cell>
          <cell r="F522">
            <v>0</v>
          </cell>
          <cell r="G522">
            <v>0</v>
          </cell>
        </row>
        <row r="523">
          <cell r="C523" t="str">
            <v>H519</v>
          </cell>
          <cell r="D523">
            <v>0</v>
          </cell>
          <cell r="E523">
            <v>0</v>
          </cell>
          <cell r="F523">
            <v>0</v>
          </cell>
          <cell r="G523">
            <v>0</v>
          </cell>
        </row>
        <row r="524">
          <cell r="C524" t="str">
            <v>H520</v>
          </cell>
          <cell r="D524">
            <v>0</v>
          </cell>
          <cell r="E524">
            <v>0</v>
          </cell>
          <cell r="F524">
            <v>0</v>
          </cell>
          <cell r="G524">
            <v>0</v>
          </cell>
        </row>
        <row r="525">
          <cell r="C525" t="str">
            <v>H521</v>
          </cell>
          <cell r="D525">
            <v>0</v>
          </cell>
          <cell r="E525">
            <v>0</v>
          </cell>
          <cell r="F525">
            <v>0</v>
          </cell>
          <cell r="G525">
            <v>0</v>
          </cell>
        </row>
        <row r="526">
          <cell r="C526" t="str">
            <v>H522</v>
          </cell>
          <cell r="D526">
            <v>0</v>
          </cell>
          <cell r="E526">
            <v>0</v>
          </cell>
          <cell r="F526">
            <v>0</v>
          </cell>
          <cell r="G526">
            <v>0</v>
          </cell>
        </row>
        <row r="527">
          <cell r="C527" t="str">
            <v>H523</v>
          </cell>
          <cell r="D527">
            <v>0</v>
          </cell>
          <cell r="E527">
            <v>0</v>
          </cell>
          <cell r="F527">
            <v>0</v>
          </cell>
          <cell r="G527">
            <v>0</v>
          </cell>
        </row>
        <row r="528">
          <cell r="C528" t="str">
            <v>H524</v>
          </cell>
          <cell r="D528">
            <v>0</v>
          </cell>
          <cell r="E528">
            <v>0</v>
          </cell>
          <cell r="F528">
            <v>0</v>
          </cell>
          <cell r="G528">
            <v>0</v>
          </cell>
        </row>
        <row r="529">
          <cell r="C529" t="str">
            <v>H525</v>
          </cell>
          <cell r="D529">
            <v>0</v>
          </cell>
          <cell r="E529">
            <v>0</v>
          </cell>
          <cell r="F529">
            <v>0</v>
          </cell>
          <cell r="G529">
            <v>0</v>
          </cell>
        </row>
        <row r="530">
          <cell r="C530" t="str">
            <v>H526</v>
          </cell>
          <cell r="D530">
            <v>0</v>
          </cell>
          <cell r="E530">
            <v>0</v>
          </cell>
          <cell r="F530">
            <v>0</v>
          </cell>
          <cell r="G530">
            <v>0</v>
          </cell>
        </row>
        <row r="531">
          <cell r="C531" t="str">
            <v>H527</v>
          </cell>
          <cell r="D531">
            <v>0</v>
          </cell>
          <cell r="E531">
            <v>0</v>
          </cell>
          <cell r="F531">
            <v>0</v>
          </cell>
          <cell r="G531">
            <v>0</v>
          </cell>
        </row>
        <row r="532">
          <cell r="C532" t="str">
            <v>H528</v>
          </cell>
          <cell r="D532">
            <v>0</v>
          </cell>
          <cell r="E532">
            <v>0</v>
          </cell>
          <cell r="F532">
            <v>0</v>
          </cell>
          <cell r="G532">
            <v>0</v>
          </cell>
        </row>
        <row r="533">
          <cell r="C533" t="str">
            <v>H529</v>
          </cell>
          <cell r="D533">
            <v>0</v>
          </cell>
          <cell r="E533">
            <v>0</v>
          </cell>
          <cell r="F533">
            <v>0</v>
          </cell>
          <cell r="G533">
            <v>0</v>
          </cell>
        </row>
        <row r="534">
          <cell r="C534" t="str">
            <v>H530</v>
          </cell>
          <cell r="D534">
            <v>0</v>
          </cell>
          <cell r="E534">
            <v>0</v>
          </cell>
          <cell r="F534">
            <v>0</v>
          </cell>
          <cell r="G534">
            <v>0</v>
          </cell>
        </row>
        <row r="535">
          <cell r="C535" t="str">
            <v>H531</v>
          </cell>
          <cell r="D535">
            <v>0</v>
          </cell>
          <cell r="E535">
            <v>0</v>
          </cell>
          <cell r="F535">
            <v>0</v>
          </cell>
          <cell r="G535">
            <v>0</v>
          </cell>
        </row>
        <row r="536">
          <cell r="C536" t="str">
            <v>H532</v>
          </cell>
          <cell r="D536">
            <v>0</v>
          </cell>
          <cell r="E536">
            <v>0</v>
          </cell>
          <cell r="F536">
            <v>0</v>
          </cell>
          <cell r="G536">
            <v>0</v>
          </cell>
        </row>
        <row r="537">
          <cell r="C537" t="str">
            <v>H533</v>
          </cell>
          <cell r="D537">
            <v>0</v>
          </cell>
          <cell r="E537">
            <v>0</v>
          </cell>
          <cell r="F537">
            <v>0</v>
          </cell>
          <cell r="G537">
            <v>0</v>
          </cell>
        </row>
        <row r="538">
          <cell r="C538" t="str">
            <v>H534</v>
          </cell>
          <cell r="D538">
            <v>0</v>
          </cell>
          <cell r="E538">
            <v>0</v>
          </cell>
          <cell r="F538">
            <v>0</v>
          </cell>
          <cell r="G538">
            <v>0</v>
          </cell>
        </row>
        <row r="539">
          <cell r="C539" t="str">
            <v>H535</v>
          </cell>
          <cell r="D539">
            <v>0</v>
          </cell>
          <cell r="E539">
            <v>0</v>
          </cell>
          <cell r="F539">
            <v>0</v>
          </cell>
          <cell r="G539">
            <v>0</v>
          </cell>
        </row>
        <row r="540">
          <cell r="C540" t="str">
            <v>H536</v>
          </cell>
          <cell r="D540">
            <v>0</v>
          </cell>
          <cell r="E540">
            <v>0</v>
          </cell>
          <cell r="F540">
            <v>0</v>
          </cell>
          <cell r="G540">
            <v>0</v>
          </cell>
        </row>
        <row r="541">
          <cell r="C541" t="str">
            <v>H537</v>
          </cell>
          <cell r="D541">
            <v>0</v>
          </cell>
          <cell r="E541">
            <v>0</v>
          </cell>
          <cell r="F541">
            <v>0</v>
          </cell>
          <cell r="G541">
            <v>0</v>
          </cell>
        </row>
        <row r="542">
          <cell r="C542" t="str">
            <v>H538</v>
          </cell>
          <cell r="D542">
            <v>0</v>
          </cell>
          <cell r="E542">
            <v>0</v>
          </cell>
          <cell r="F542">
            <v>0</v>
          </cell>
          <cell r="G542">
            <v>0</v>
          </cell>
        </row>
        <row r="543">
          <cell r="C543" t="str">
            <v>H539</v>
          </cell>
          <cell r="D543">
            <v>0</v>
          </cell>
          <cell r="E543">
            <v>0</v>
          </cell>
          <cell r="F543">
            <v>0</v>
          </cell>
          <cell r="G543">
            <v>0</v>
          </cell>
        </row>
        <row r="544">
          <cell r="C544" t="str">
            <v>H540</v>
          </cell>
          <cell r="D544">
            <v>0</v>
          </cell>
          <cell r="E544">
            <v>0</v>
          </cell>
          <cell r="F544">
            <v>0</v>
          </cell>
          <cell r="G544">
            <v>0</v>
          </cell>
        </row>
        <row r="545">
          <cell r="C545" t="str">
            <v>H541</v>
          </cell>
          <cell r="D545">
            <v>0</v>
          </cell>
          <cell r="E545">
            <v>0</v>
          </cell>
          <cell r="F545">
            <v>0</v>
          </cell>
          <cell r="G545">
            <v>0</v>
          </cell>
        </row>
        <row r="546">
          <cell r="C546" t="str">
            <v>H542</v>
          </cell>
          <cell r="D546">
            <v>0</v>
          </cell>
          <cell r="E546">
            <v>0</v>
          </cell>
          <cell r="F546">
            <v>0</v>
          </cell>
          <cell r="G546">
            <v>0</v>
          </cell>
        </row>
        <row r="547">
          <cell r="C547" t="str">
            <v>H543</v>
          </cell>
          <cell r="D547">
            <v>0</v>
          </cell>
          <cell r="E547">
            <v>0</v>
          </cell>
          <cell r="F547">
            <v>0</v>
          </cell>
          <cell r="G547">
            <v>0</v>
          </cell>
        </row>
        <row r="548">
          <cell r="C548" t="str">
            <v>H544</v>
          </cell>
          <cell r="D548">
            <v>0</v>
          </cell>
          <cell r="E548">
            <v>0</v>
          </cell>
          <cell r="F548">
            <v>0</v>
          </cell>
          <cell r="G548">
            <v>0</v>
          </cell>
        </row>
        <row r="549">
          <cell r="C549" t="str">
            <v>H545</v>
          </cell>
          <cell r="D549">
            <v>0</v>
          </cell>
          <cell r="E549">
            <v>0</v>
          </cell>
          <cell r="F549">
            <v>0</v>
          </cell>
          <cell r="G549">
            <v>0</v>
          </cell>
        </row>
        <row r="550">
          <cell r="C550" t="str">
            <v>H546</v>
          </cell>
          <cell r="D550">
            <v>0</v>
          </cell>
          <cell r="E550">
            <v>0</v>
          </cell>
          <cell r="F550">
            <v>0</v>
          </cell>
          <cell r="G550">
            <v>0</v>
          </cell>
        </row>
        <row r="551">
          <cell r="C551" t="str">
            <v>H547</v>
          </cell>
          <cell r="D551">
            <v>0</v>
          </cell>
          <cell r="E551">
            <v>0</v>
          </cell>
          <cell r="F551">
            <v>0</v>
          </cell>
          <cell r="G551">
            <v>0</v>
          </cell>
        </row>
        <row r="552">
          <cell r="C552" t="str">
            <v>H548</v>
          </cell>
          <cell r="D552">
            <v>0</v>
          </cell>
          <cell r="E552">
            <v>0</v>
          </cell>
          <cell r="F552">
            <v>0</v>
          </cell>
          <cell r="G552">
            <v>0</v>
          </cell>
        </row>
        <row r="553">
          <cell r="C553" t="str">
            <v>H549</v>
          </cell>
          <cell r="D553">
            <v>0</v>
          </cell>
          <cell r="E553">
            <v>0</v>
          </cell>
          <cell r="F553">
            <v>0</v>
          </cell>
          <cell r="G553">
            <v>0</v>
          </cell>
        </row>
        <row r="554">
          <cell r="C554" t="str">
            <v>H550</v>
          </cell>
          <cell r="D554">
            <v>0</v>
          </cell>
          <cell r="E554">
            <v>0</v>
          </cell>
          <cell r="F554">
            <v>0</v>
          </cell>
          <cell r="G554">
            <v>0</v>
          </cell>
        </row>
        <row r="555">
          <cell r="C555" t="str">
            <v>H551</v>
          </cell>
          <cell r="D555">
            <v>0</v>
          </cell>
          <cell r="E555">
            <v>0</v>
          </cell>
          <cell r="F555">
            <v>0</v>
          </cell>
          <cell r="G555">
            <v>0</v>
          </cell>
        </row>
        <row r="556">
          <cell r="C556" t="str">
            <v>H552</v>
          </cell>
          <cell r="D556">
            <v>0</v>
          </cell>
          <cell r="E556">
            <v>0</v>
          </cell>
          <cell r="F556">
            <v>0</v>
          </cell>
          <cell r="G556">
            <v>0</v>
          </cell>
        </row>
        <row r="557">
          <cell r="C557" t="str">
            <v>H553</v>
          </cell>
          <cell r="D557">
            <v>0</v>
          </cell>
          <cell r="E557">
            <v>0</v>
          </cell>
          <cell r="F557">
            <v>0</v>
          </cell>
          <cell r="G557">
            <v>0</v>
          </cell>
        </row>
        <row r="558">
          <cell r="C558" t="str">
            <v>H554</v>
          </cell>
          <cell r="D558">
            <v>0</v>
          </cell>
          <cell r="E558">
            <v>0</v>
          </cell>
          <cell r="F558">
            <v>0</v>
          </cell>
          <cell r="G558">
            <v>0</v>
          </cell>
        </row>
        <row r="559">
          <cell r="C559" t="str">
            <v>H555</v>
          </cell>
          <cell r="D559">
            <v>0</v>
          </cell>
          <cell r="E559">
            <v>0</v>
          </cell>
          <cell r="F559">
            <v>0</v>
          </cell>
          <cell r="G559">
            <v>0</v>
          </cell>
        </row>
        <row r="560">
          <cell r="C560" t="str">
            <v>H556</v>
          </cell>
          <cell r="D560">
            <v>0</v>
          </cell>
          <cell r="E560">
            <v>0</v>
          </cell>
          <cell r="F560">
            <v>0</v>
          </cell>
          <cell r="G560">
            <v>0</v>
          </cell>
        </row>
        <row r="561">
          <cell r="C561" t="str">
            <v>H557</v>
          </cell>
          <cell r="D561">
            <v>0</v>
          </cell>
          <cell r="E561">
            <v>0</v>
          </cell>
          <cell r="F561">
            <v>0</v>
          </cell>
          <cell r="G561">
            <v>0</v>
          </cell>
        </row>
        <row r="562">
          <cell r="C562" t="str">
            <v>H558</v>
          </cell>
          <cell r="D562">
            <v>0</v>
          </cell>
          <cell r="E562">
            <v>0</v>
          </cell>
          <cell r="F562">
            <v>0</v>
          </cell>
          <cell r="G562">
            <v>0</v>
          </cell>
        </row>
        <row r="563">
          <cell r="C563" t="str">
            <v>H559</v>
          </cell>
          <cell r="D563">
            <v>0</v>
          </cell>
          <cell r="E563">
            <v>0</v>
          </cell>
          <cell r="F563">
            <v>0</v>
          </cell>
          <cell r="G563">
            <v>0</v>
          </cell>
        </row>
        <row r="564">
          <cell r="C564" t="str">
            <v>H560</v>
          </cell>
          <cell r="D564">
            <v>0</v>
          </cell>
          <cell r="E564">
            <v>0</v>
          </cell>
          <cell r="F564">
            <v>0</v>
          </cell>
          <cell r="G564">
            <v>0</v>
          </cell>
        </row>
        <row r="565">
          <cell r="C565" t="str">
            <v>H561</v>
          </cell>
          <cell r="D565">
            <v>0</v>
          </cell>
          <cell r="E565">
            <v>0</v>
          </cell>
          <cell r="F565">
            <v>0</v>
          </cell>
          <cell r="G565">
            <v>0</v>
          </cell>
        </row>
        <row r="566">
          <cell r="C566" t="str">
            <v>H562</v>
          </cell>
          <cell r="D566">
            <v>0</v>
          </cell>
          <cell r="E566">
            <v>0</v>
          </cell>
          <cell r="F566">
            <v>0</v>
          </cell>
          <cell r="G566">
            <v>0</v>
          </cell>
        </row>
        <row r="567">
          <cell r="C567" t="str">
            <v>H563</v>
          </cell>
          <cell r="D567">
            <v>0</v>
          </cell>
          <cell r="E567">
            <v>0</v>
          </cell>
          <cell r="F567">
            <v>0</v>
          </cell>
          <cell r="G567">
            <v>0</v>
          </cell>
        </row>
        <row r="568">
          <cell r="C568" t="str">
            <v>H564</v>
          </cell>
          <cell r="D568">
            <v>0</v>
          </cell>
          <cell r="E568">
            <v>0</v>
          </cell>
          <cell r="F568">
            <v>0</v>
          </cell>
          <cell r="G568">
            <v>0</v>
          </cell>
        </row>
        <row r="569">
          <cell r="C569" t="str">
            <v>H565</v>
          </cell>
          <cell r="D569">
            <v>0</v>
          </cell>
          <cell r="E569">
            <v>0</v>
          </cell>
          <cell r="F569">
            <v>0</v>
          </cell>
          <cell r="G569">
            <v>0</v>
          </cell>
        </row>
        <row r="570">
          <cell r="C570" t="str">
            <v>H566</v>
          </cell>
          <cell r="D570">
            <v>0</v>
          </cell>
          <cell r="E570">
            <v>0</v>
          </cell>
          <cell r="F570">
            <v>0</v>
          </cell>
          <cell r="G570">
            <v>0</v>
          </cell>
        </row>
        <row r="571">
          <cell r="C571" t="str">
            <v>H567</v>
          </cell>
          <cell r="D571">
            <v>0</v>
          </cell>
          <cell r="E571">
            <v>0</v>
          </cell>
          <cell r="F571">
            <v>0</v>
          </cell>
          <cell r="G571">
            <v>0</v>
          </cell>
        </row>
        <row r="572">
          <cell r="C572" t="str">
            <v>H568</v>
          </cell>
          <cell r="D572">
            <v>0</v>
          </cell>
          <cell r="E572">
            <v>0</v>
          </cell>
          <cell r="F572">
            <v>0</v>
          </cell>
          <cell r="G572">
            <v>0</v>
          </cell>
        </row>
        <row r="573">
          <cell r="C573" t="str">
            <v>H569</v>
          </cell>
          <cell r="D573">
            <v>0</v>
          </cell>
          <cell r="E573">
            <v>0</v>
          </cell>
          <cell r="F573">
            <v>0</v>
          </cell>
          <cell r="G573">
            <v>0</v>
          </cell>
        </row>
        <row r="574">
          <cell r="C574" t="str">
            <v>H570</v>
          </cell>
          <cell r="D574">
            <v>0</v>
          </cell>
          <cell r="E574">
            <v>0</v>
          </cell>
          <cell r="F574">
            <v>0</v>
          </cell>
          <cell r="G574">
            <v>0</v>
          </cell>
        </row>
        <row r="575">
          <cell r="C575" t="str">
            <v>H571</v>
          </cell>
          <cell r="D575">
            <v>0</v>
          </cell>
          <cell r="E575">
            <v>0</v>
          </cell>
          <cell r="F575">
            <v>0</v>
          </cell>
          <cell r="G575">
            <v>0</v>
          </cell>
        </row>
        <row r="576">
          <cell r="C576" t="str">
            <v>H572</v>
          </cell>
          <cell r="D576">
            <v>0</v>
          </cell>
          <cell r="E576">
            <v>0</v>
          </cell>
          <cell r="F576">
            <v>0</v>
          </cell>
          <cell r="G576">
            <v>0</v>
          </cell>
        </row>
        <row r="577">
          <cell r="C577" t="str">
            <v>H573</v>
          </cell>
          <cell r="D577">
            <v>0</v>
          </cell>
          <cell r="E577">
            <v>0</v>
          </cell>
          <cell r="F577">
            <v>0</v>
          </cell>
          <cell r="G577">
            <v>0</v>
          </cell>
        </row>
        <row r="578">
          <cell r="C578" t="str">
            <v>H574</v>
          </cell>
          <cell r="D578">
            <v>0</v>
          </cell>
          <cell r="E578">
            <v>0</v>
          </cell>
          <cell r="F578">
            <v>0</v>
          </cell>
          <cell r="G578">
            <v>0</v>
          </cell>
        </row>
        <row r="579">
          <cell r="C579" t="str">
            <v>H575</v>
          </cell>
          <cell r="D579">
            <v>0</v>
          </cell>
          <cell r="E579">
            <v>0</v>
          </cell>
          <cell r="F579">
            <v>0</v>
          </cell>
          <cell r="G579">
            <v>0</v>
          </cell>
        </row>
        <row r="580">
          <cell r="C580" t="str">
            <v>H576</v>
          </cell>
          <cell r="D580">
            <v>0</v>
          </cell>
          <cell r="E580">
            <v>0</v>
          </cell>
          <cell r="F580">
            <v>0</v>
          </cell>
          <cell r="G580">
            <v>0</v>
          </cell>
        </row>
        <row r="581">
          <cell r="C581" t="str">
            <v>H577</v>
          </cell>
          <cell r="D581">
            <v>0</v>
          </cell>
          <cell r="E581">
            <v>0</v>
          </cell>
          <cell r="F581">
            <v>0</v>
          </cell>
          <cell r="G581">
            <v>0</v>
          </cell>
        </row>
        <row r="582">
          <cell r="C582" t="str">
            <v>H578</v>
          </cell>
          <cell r="D582">
            <v>0</v>
          </cell>
          <cell r="E582">
            <v>0</v>
          </cell>
          <cell r="F582">
            <v>0</v>
          </cell>
          <cell r="G582">
            <v>0</v>
          </cell>
        </row>
        <row r="583">
          <cell r="C583" t="str">
            <v>H579</v>
          </cell>
          <cell r="D583">
            <v>0</v>
          </cell>
          <cell r="E583">
            <v>0</v>
          </cell>
          <cell r="F583">
            <v>0</v>
          </cell>
          <cell r="G583">
            <v>0</v>
          </cell>
        </row>
        <row r="584">
          <cell r="C584" t="str">
            <v>H580</v>
          </cell>
          <cell r="D584">
            <v>0</v>
          </cell>
          <cell r="E584">
            <v>0</v>
          </cell>
          <cell r="F584">
            <v>0</v>
          </cell>
          <cell r="G584">
            <v>0</v>
          </cell>
        </row>
        <row r="585">
          <cell r="C585" t="str">
            <v>H581</v>
          </cell>
          <cell r="D585">
            <v>0</v>
          </cell>
          <cell r="E585">
            <v>0</v>
          </cell>
          <cell r="F585">
            <v>0</v>
          </cell>
          <cell r="G585">
            <v>0</v>
          </cell>
        </row>
        <row r="586">
          <cell r="C586" t="str">
            <v>H582</v>
          </cell>
          <cell r="D586">
            <v>0</v>
          </cell>
          <cell r="E586">
            <v>0</v>
          </cell>
          <cell r="F586">
            <v>0</v>
          </cell>
          <cell r="G586">
            <v>0</v>
          </cell>
        </row>
        <row r="587">
          <cell r="C587" t="str">
            <v>H583</v>
          </cell>
          <cell r="D587">
            <v>0</v>
          </cell>
          <cell r="E587">
            <v>0</v>
          </cell>
          <cell r="F587">
            <v>0</v>
          </cell>
          <cell r="G587">
            <v>0</v>
          </cell>
        </row>
        <row r="588">
          <cell r="C588" t="str">
            <v>H584</v>
          </cell>
          <cell r="D588">
            <v>0</v>
          </cell>
          <cell r="E588">
            <v>0</v>
          </cell>
          <cell r="F588">
            <v>0</v>
          </cell>
          <cell r="G588">
            <v>0</v>
          </cell>
        </row>
        <row r="589">
          <cell r="C589" t="str">
            <v>H585</v>
          </cell>
          <cell r="D589">
            <v>0</v>
          </cell>
          <cell r="E589">
            <v>0</v>
          </cell>
          <cell r="F589">
            <v>0</v>
          </cell>
          <cell r="G589">
            <v>0</v>
          </cell>
        </row>
        <row r="590">
          <cell r="C590" t="str">
            <v>H586</v>
          </cell>
          <cell r="D590">
            <v>0</v>
          </cell>
          <cell r="E590">
            <v>0</v>
          </cell>
          <cell r="F590">
            <v>0</v>
          </cell>
          <cell r="G590">
            <v>0</v>
          </cell>
        </row>
        <row r="591">
          <cell r="C591" t="str">
            <v>H587</v>
          </cell>
          <cell r="D591">
            <v>0</v>
          </cell>
          <cell r="E591">
            <v>0</v>
          </cell>
          <cell r="F591">
            <v>0</v>
          </cell>
          <cell r="G591">
            <v>0</v>
          </cell>
        </row>
        <row r="592">
          <cell r="C592" t="str">
            <v>H588</v>
          </cell>
          <cell r="D592">
            <v>0</v>
          </cell>
          <cell r="E592">
            <v>0</v>
          </cell>
          <cell r="F592">
            <v>0</v>
          </cell>
          <cell r="G592">
            <v>0</v>
          </cell>
        </row>
        <row r="593">
          <cell r="C593" t="str">
            <v>H589</v>
          </cell>
          <cell r="D593">
            <v>0</v>
          </cell>
          <cell r="E593">
            <v>0</v>
          </cell>
          <cell r="F593">
            <v>0</v>
          </cell>
          <cell r="G593">
            <v>0</v>
          </cell>
        </row>
        <row r="594">
          <cell r="C594" t="str">
            <v>H590</v>
          </cell>
          <cell r="D594">
            <v>0</v>
          </cell>
          <cell r="E594">
            <v>0</v>
          </cell>
          <cell r="F594">
            <v>0</v>
          </cell>
          <cell r="G594">
            <v>0</v>
          </cell>
        </row>
        <row r="595">
          <cell r="C595" t="str">
            <v>H591</v>
          </cell>
          <cell r="D595">
            <v>0</v>
          </cell>
          <cell r="E595">
            <v>0</v>
          </cell>
          <cell r="F595">
            <v>0</v>
          </cell>
          <cell r="G595">
            <v>0</v>
          </cell>
        </row>
        <row r="596">
          <cell r="C596" t="str">
            <v>H592</v>
          </cell>
          <cell r="D596">
            <v>0</v>
          </cell>
          <cell r="E596">
            <v>0</v>
          </cell>
          <cell r="F596">
            <v>0</v>
          </cell>
          <cell r="G596">
            <v>0</v>
          </cell>
        </row>
        <row r="597">
          <cell r="C597" t="str">
            <v>H593</v>
          </cell>
          <cell r="D597">
            <v>0</v>
          </cell>
          <cell r="E597">
            <v>0</v>
          </cell>
          <cell r="F597">
            <v>0</v>
          </cell>
          <cell r="G597">
            <v>0</v>
          </cell>
        </row>
        <row r="598">
          <cell r="C598" t="str">
            <v>H594</v>
          </cell>
          <cell r="D598">
            <v>0</v>
          </cell>
          <cell r="E598">
            <v>0</v>
          </cell>
          <cell r="F598">
            <v>0</v>
          </cell>
          <cell r="G598">
            <v>0</v>
          </cell>
        </row>
        <row r="599">
          <cell r="C599" t="str">
            <v>H595</v>
          </cell>
          <cell r="D599">
            <v>0</v>
          </cell>
          <cell r="E599">
            <v>0</v>
          </cell>
          <cell r="F599">
            <v>0</v>
          </cell>
          <cell r="G599">
            <v>0</v>
          </cell>
        </row>
        <row r="600">
          <cell r="C600" t="str">
            <v>H596</v>
          </cell>
          <cell r="D600">
            <v>0</v>
          </cell>
          <cell r="E600">
            <v>0</v>
          </cell>
          <cell r="F600">
            <v>0</v>
          </cell>
          <cell r="G600">
            <v>0</v>
          </cell>
        </row>
        <row r="601">
          <cell r="C601" t="str">
            <v>H597</v>
          </cell>
          <cell r="D601">
            <v>0</v>
          </cell>
          <cell r="E601">
            <v>0</v>
          </cell>
          <cell r="F601">
            <v>0</v>
          </cell>
          <cell r="G601">
            <v>0</v>
          </cell>
        </row>
        <row r="602">
          <cell r="C602" t="str">
            <v>H598</v>
          </cell>
          <cell r="D602">
            <v>0</v>
          </cell>
          <cell r="E602">
            <v>0</v>
          </cell>
          <cell r="F602">
            <v>0</v>
          </cell>
          <cell r="G602">
            <v>0</v>
          </cell>
        </row>
        <row r="603">
          <cell r="C603" t="str">
            <v>H599</v>
          </cell>
          <cell r="D603">
            <v>0</v>
          </cell>
          <cell r="E603">
            <v>0</v>
          </cell>
          <cell r="F603">
            <v>0</v>
          </cell>
          <cell r="G603">
            <v>0</v>
          </cell>
        </row>
        <row r="604">
          <cell r="C604" t="str">
            <v>H600</v>
          </cell>
          <cell r="D604">
            <v>0</v>
          </cell>
          <cell r="E604">
            <v>0</v>
          </cell>
          <cell r="F604">
            <v>0</v>
          </cell>
          <cell r="G604">
            <v>0</v>
          </cell>
        </row>
        <row r="605">
          <cell r="C605" t="str">
            <v>H601</v>
          </cell>
          <cell r="D605">
            <v>0</v>
          </cell>
          <cell r="E605">
            <v>0</v>
          </cell>
          <cell r="F605">
            <v>0</v>
          </cell>
          <cell r="G605">
            <v>0</v>
          </cell>
        </row>
        <row r="606">
          <cell r="C606" t="str">
            <v>H602</v>
          </cell>
          <cell r="D606">
            <v>0</v>
          </cell>
          <cell r="E606">
            <v>0</v>
          </cell>
          <cell r="F606">
            <v>0</v>
          </cell>
          <cell r="G606">
            <v>0</v>
          </cell>
        </row>
        <row r="607">
          <cell r="C607" t="str">
            <v>H603</v>
          </cell>
          <cell r="D607">
            <v>0</v>
          </cell>
          <cell r="E607">
            <v>0</v>
          </cell>
          <cell r="F607">
            <v>0</v>
          </cell>
          <cell r="G607">
            <v>0</v>
          </cell>
        </row>
        <row r="608">
          <cell r="C608" t="str">
            <v>H604</v>
          </cell>
          <cell r="D608">
            <v>0</v>
          </cell>
          <cell r="E608">
            <v>0</v>
          </cell>
          <cell r="F608">
            <v>0</v>
          </cell>
          <cell r="G608">
            <v>0</v>
          </cell>
        </row>
        <row r="609">
          <cell r="C609" t="str">
            <v>H605</v>
          </cell>
          <cell r="D609">
            <v>0</v>
          </cell>
          <cell r="E609">
            <v>0</v>
          </cell>
          <cell r="F609">
            <v>0</v>
          </cell>
          <cell r="G609">
            <v>0</v>
          </cell>
        </row>
        <row r="610">
          <cell r="C610" t="str">
            <v>H606</v>
          </cell>
          <cell r="D610">
            <v>0</v>
          </cell>
          <cell r="E610">
            <v>0</v>
          </cell>
          <cell r="F610">
            <v>0</v>
          </cell>
          <cell r="G610">
            <v>0</v>
          </cell>
        </row>
        <row r="611">
          <cell r="C611" t="str">
            <v>H607</v>
          </cell>
          <cell r="D611">
            <v>0</v>
          </cell>
          <cell r="E611">
            <v>0</v>
          </cell>
          <cell r="F611">
            <v>0</v>
          </cell>
          <cell r="G611">
            <v>0</v>
          </cell>
        </row>
        <row r="612">
          <cell r="C612" t="str">
            <v>H608</v>
          </cell>
          <cell r="D612">
            <v>0</v>
          </cell>
          <cell r="E612">
            <v>0</v>
          </cell>
          <cell r="F612">
            <v>0</v>
          </cell>
          <cell r="G612">
            <v>0</v>
          </cell>
        </row>
        <row r="613">
          <cell r="C613" t="str">
            <v>H609</v>
          </cell>
          <cell r="D613">
            <v>0</v>
          </cell>
          <cell r="E613">
            <v>0</v>
          </cell>
          <cell r="F613">
            <v>0</v>
          </cell>
          <cell r="G613">
            <v>0</v>
          </cell>
        </row>
        <row r="614">
          <cell r="C614" t="str">
            <v>H610</v>
          </cell>
          <cell r="D614">
            <v>0</v>
          </cell>
          <cell r="E614">
            <v>0</v>
          </cell>
          <cell r="F614">
            <v>0</v>
          </cell>
          <cell r="G614">
            <v>0</v>
          </cell>
        </row>
        <row r="615">
          <cell r="C615" t="str">
            <v>H611</v>
          </cell>
          <cell r="D615">
            <v>0</v>
          </cell>
          <cell r="E615">
            <v>0</v>
          </cell>
          <cell r="F615">
            <v>0</v>
          </cell>
          <cell r="G615">
            <v>0</v>
          </cell>
        </row>
        <row r="616">
          <cell r="C616" t="str">
            <v>H612</v>
          </cell>
          <cell r="D616">
            <v>0</v>
          </cell>
          <cell r="E616">
            <v>0</v>
          </cell>
          <cell r="F616">
            <v>0</v>
          </cell>
          <cell r="G616">
            <v>0</v>
          </cell>
        </row>
        <row r="617">
          <cell r="C617" t="str">
            <v>H613</v>
          </cell>
          <cell r="D617">
            <v>0</v>
          </cell>
          <cell r="E617">
            <v>0</v>
          </cell>
          <cell r="F617">
            <v>0</v>
          </cell>
          <cell r="G617">
            <v>0</v>
          </cell>
        </row>
        <row r="618">
          <cell r="C618" t="str">
            <v>H614</v>
          </cell>
          <cell r="D618">
            <v>0</v>
          </cell>
          <cell r="E618">
            <v>0</v>
          </cell>
          <cell r="F618">
            <v>0</v>
          </cell>
          <cell r="G618">
            <v>0</v>
          </cell>
        </row>
        <row r="619">
          <cell r="C619" t="str">
            <v>H615</v>
          </cell>
          <cell r="D619">
            <v>0</v>
          </cell>
          <cell r="E619">
            <v>0</v>
          </cell>
          <cell r="F619">
            <v>0</v>
          </cell>
          <cell r="G619">
            <v>0</v>
          </cell>
        </row>
        <row r="620">
          <cell r="C620" t="str">
            <v>H616</v>
          </cell>
          <cell r="D620">
            <v>0</v>
          </cell>
          <cell r="E620">
            <v>0</v>
          </cell>
          <cell r="F620">
            <v>0</v>
          </cell>
          <cell r="G620">
            <v>0</v>
          </cell>
        </row>
        <row r="621">
          <cell r="C621" t="str">
            <v>H617</v>
          </cell>
          <cell r="D621">
            <v>0</v>
          </cell>
          <cell r="E621">
            <v>0</v>
          </cell>
          <cell r="F621">
            <v>0</v>
          </cell>
          <cell r="G621">
            <v>0</v>
          </cell>
        </row>
        <row r="622">
          <cell r="C622" t="str">
            <v>H618</v>
          </cell>
          <cell r="D622">
            <v>0</v>
          </cell>
          <cell r="E622">
            <v>0</v>
          </cell>
          <cell r="F622">
            <v>0</v>
          </cell>
          <cell r="G622">
            <v>0</v>
          </cell>
        </row>
        <row r="623">
          <cell r="C623" t="str">
            <v>H619</v>
          </cell>
          <cell r="D623">
            <v>0</v>
          </cell>
          <cell r="E623">
            <v>0</v>
          </cell>
          <cell r="F623">
            <v>0</v>
          </cell>
          <cell r="G623">
            <v>0</v>
          </cell>
        </row>
        <row r="624">
          <cell r="C624" t="str">
            <v>H620</v>
          </cell>
          <cell r="D624">
            <v>0</v>
          </cell>
          <cell r="E624">
            <v>0</v>
          </cell>
          <cell r="F624">
            <v>0</v>
          </cell>
          <cell r="G624">
            <v>0</v>
          </cell>
        </row>
        <row r="625">
          <cell r="C625" t="str">
            <v>H621</v>
          </cell>
          <cell r="D625">
            <v>0</v>
          </cell>
          <cell r="E625">
            <v>0</v>
          </cell>
          <cell r="F625">
            <v>0</v>
          </cell>
          <cell r="G625">
            <v>0</v>
          </cell>
        </row>
        <row r="626">
          <cell r="C626" t="str">
            <v>H622</v>
          </cell>
          <cell r="D626">
            <v>0</v>
          </cell>
          <cell r="E626">
            <v>0</v>
          </cell>
          <cell r="F626">
            <v>0</v>
          </cell>
          <cell r="G626">
            <v>0</v>
          </cell>
        </row>
        <row r="627">
          <cell r="C627" t="str">
            <v>H623</v>
          </cell>
          <cell r="D627">
            <v>0</v>
          </cell>
          <cell r="E627">
            <v>0</v>
          </cell>
          <cell r="F627">
            <v>0</v>
          </cell>
          <cell r="G627">
            <v>0</v>
          </cell>
        </row>
        <row r="628">
          <cell r="C628" t="str">
            <v>H624</v>
          </cell>
          <cell r="D628">
            <v>0</v>
          </cell>
          <cell r="E628">
            <v>0</v>
          </cell>
          <cell r="F628">
            <v>0</v>
          </cell>
          <cell r="G628">
            <v>0</v>
          </cell>
        </row>
        <row r="629">
          <cell r="C629" t="str">
            <v>H625</v>
          </cell>
          <cell r="D629">
            <v>0</v>
          </cell>
          <cell r="E629">
            <v>0</v>
          </cell>
          <cell r="F629">
            <v>0</v>
          </cell>
          <cell r="G629">
            <v>0</v>
          </cell>
        </row>
        <row r="630">
          <cell r="C630" t="str">
            <v>H626</v>
          </cell>
          <cell r="D630">
            <v>0</v>
          </cell>
          <cell r="E630">
            <v>0</v>
          </cell>
          <cell r="F630">
            <v>0</v>
          </cell>
          <cell r="G630">
            <v>0</v>
          </cell>
        </row>
        <row r="631">
          <cell r="C631" t="str">
            <v>H627</v>
          </cell>
          <cell r="D631">
            <v>0</v>
          </cell>
          <cell r="E631">
            <v>0</v>
          </cell>
          <cell r="F631">
            <v>0</v>
          </cell>
          <cell r="G631">
            <v>0</v>
          </cell>
        </row>
        <row r="632">
          <cell r="C632" t="str">
            <v>H628</v>
          </cell>
          <cell r="D632">
            <v>0</v>
          </cell>
          <cell r="E632">
            <v>0</v>
          </cell>
          <cell r="F632">
            <v>0</v>
          </cell>
          <cell r="G632">
            <v>0</v>
          </cell>
        </row>
        <row r="633">
          <cell r="C633" t="str">
            <v>H629</v>
          </cell>
          <cell r="D633">
            <v>0</v>
          </cell>
          <cell r="E633">
            <v>0</v>
          </cell>
          <cell r="F633">
            <v>0</v>
          </cell>
          <cell r="G633">
            <v>0</v>
          </cell>
        </row>
        <row r="634">
          <cell r="C634" t="str">
            <v>H630</v>
          </cell>
          <cell r="D634">
            <v>0</v>
          </cell>
          <cell r="E634">
            <v>0</v>
          </cell>
          <cell r="F634">
            <v>0</v>
          </cell>
          <cell r="G634">
            <v>0</v>
          </cell>
        </row>
        <row r="635">
          <cell r="C635" t="str">
            <v>H631</v>
          </cell>
          <cell r="D635">
            <v>0</v>
          </cell>
          <cell r="E635">
            <v>0</v>
          </cell>
          <cell r="F635">
            <v>0</v>
          </cell>
          <cell r="G635">
            <v>0</v>
          </cell>
        </row>
        <row r="636">
          <cell r="C636" t="str">
            <v>H632</v>
          </cell>
          <cell r="D636">
            <v>0</v>
          </cell>
          <cell r="E636">
            <v>0</v>
          </cell>
          <cell r="F636">
            <v>0</v>
          </cell>
          <cell r="G636">
            <v>0</v>
          </cell>
        </row>
        <row r="637">
          <cell r="C637" t="str">
            <v>H633</v>
          </cell>
          <cell r="D637">
            <v>0</v>
          </cell>
          <cell r="E637">
            <v>0</v>
          </cell>
          <cell r="F637">
            <v>0</v>
          </cell>
          <cell r="G637">
            <v>0</v>
          </cell>
        </row>
        <row r="638">
          <cell r="C638" t="str">
            <v>H634</v>
          </cell>
          <cell r="D638">
            <v>0</v>
          </cell>
          <cell r="E638">
            <v>0</v>
          </cell>
          <cell r="F638">
            <v>0</v>
          </cell>
          <cell r="G638">
            <v>0</v>
          </cell>
        </row>
        <row r="639">
          <cell r="C639" t="str">
            <v>H635</v>
          </cell>
          <cell r="D639">
            <v>0</v>
          </cell>
          <cell r="E639">
            <v>0</v>
          </cell>
          <cell r="F639">
            <v>0</v>
          </cell>
          <cell r="G639">
            <v>0</v>
          </cell>
        </row>
        <row r="640">
          <cell r="C640" t="str">
            <v>H636</v>
          </cell>
          <cell r="D640">
            <v>0</v>
          </cell>
          <cell r="E640">
            <v>0</v>
          </cell>
          <cell r="F640">
            <v>0</v>
          </cell>
          <cell r="G640">
            <v>0</v>
          </cell>
        </row>
        <row r="641">
          <cell r="C641" t="str">
            <v>H637</v>
          </cell>
          <cell r="D641">
            <v>0</v>
          </cell>
          <cell r="E641">
            <v>0</v>
          </cell>
          <cell r="F641">
            <v>0</v>
          </cell>
          <cell r="G641">
            <v>0</v>
          </cell>
        </row>
        <row r="642">
          <cell r="C642" t="str">
            <v>H638</v>
          </cell>
          <cell r="D642">
            <v>0</v>
          </cell>
          <cell r="E642">
            <v>0</v>
          </cell>
          <cell r="F642">
            <v>0</v>
          </cell>
          <cell r="G642">
            <v>0</v>
          </cell>
        </row>
        <row r="643">
          <cell r="C643" t="str">
            <v>H639</v>
          </cell>
          <cell r="D643">
            <v>0</v>
          </cell>
          <cell r="E643">
            <v>0</v>
          </cell>
          <cell r="F643">
            <v>0</v>
          </cell>
          <cell r="G643">
            <v>0</v>
          </cell>
        </row>
        <row r="644">
          <cell r="C644" t="str">
            <v>H640</v>
          </cell>
          <cell r="D644">
            <v>0</v>
          </cell>
          <cell r="E644">
            <v>0</v>
          </cell>
          <cell r="F644">
            <v>0</v>
          </cell>
          <cell r="G644">
            <v>0</v>
          </cell>
        </row>
        <row r="645">
          <cell r="C645" t="str">
            <v>H641</v>
          </cell>
          <cell r="D645">
            <v>0</v>
          </cell>
          <cell r="E645">
            <v>0</v>
          </cell>
          <cell r="F645">
            <v>0</v>
          </cell>
          <cell r="G645">
            <v>0</v>
          </cell>
        </row>
        <row r="646">
          <cell r="C646" t="str">
            <v>H642</v>
          </cell>
          <cell r="D646">
            <v>0</v>
          </cell>
          <cell r="E646">
            <v>0</v>
          </cell>
          <cell r="F646">
            <v>0</v>
          </cell>
          <cell r="G646">
            <v>0</v>
          </cell>
        </row>
        <row r="647">
          <cell r="C647" t="str">
            <v>H643</v>
          </cell>
          <cell r="D647">
            <v>0</v>
          </cell>
          <cell r="E647">
            <v>0</v>
          </cell>
          <cell r="F647">
            <v>0</v>
          </cell>
          <cell r="G647">
            <v>0</v>
          </cell>
        </row>
        <row r="648">
          <cell r="C648" t="str">
            <v>H644</v>
          </cell>
          <cell r="D648">
            <v>0</v>
          </cell>
          <cell r="E648">
            <v>0</v>
          </cell>
          <cell r="F648">
            <v>0</v>
          </cell>
          <cell r="G648">
            <v>0</v>
          </cell>
        </row>
        <row r="649">
          <cell r="C649" t="str">
            <v>H645</v>
          </cell>
          <cell r="D649">
            <v>0</v>
          </cell>
          <cell r="E649">
            <v>0</v>
          </cell>
          <cell r="F649">
            <v>0</v>
          </cell>
          <cell r="G649">
            <v>0</v>
          </cell>
        </row>
        <row r="650">
          <cell r="C650" t="str">
            <v>H646</v>
          </cell>
          <cell r="D650">
            <v>0</v>
          </cell>
          <cell r="E650">
            <v>0</v>
          </cell>
          <cell r="F650">
            <v>0</v>
          </cell>
          <cell r="G650">
            <v>0</v>
          </cell>
        </row>
        <row r="651">
          <cell r="C651" t="str">
            <v>H647</v>
          </cell>
          <cell r="D651">
            <v>0</v>
          </cell>
          <cell r="E651">
            <v>0</v>
          </cell>
          <cell r="F651">
            <v>0</v>
          </cell>
          <cell r="G651">
            <v>0</v>
          </cell>
        </row>
        <row r="652">
          <cell r="C652" t="str">
            <v>H648</v>
          </cell>
          <cell r="D652">
            <v>0</v>
          </cell>
          <cell r="E652">
            <v>0</v>
          </cell>
          <cell r="F652">
            <v>0</v>
          </cell>
          <cell r="G652">
            <v>0</v>
          </cell>
        </row>
        <row r="653">
          <cell r="C653" t="str">
            <v>H649</v>
          </cell>
          <cell r="D653">
            <v>0</v>
          </cell>
          <cell r="E653">
            <v>0</v>
          </cell>
          <cell r="F653">
            <v>0</v>
          </cell>
          <cell r="G653">
            <v>0</v>
          </cell>
        </row>
        <row r="654">
          <cell r="C654" t="str">
            <v>H650</v>
          </cell>
          <cell r="D654">
            <v>0</v>
          </cell>
          <cell r="E654">
            <v>0</v>
          </cell>
          <cell r="F654">
            <v>0</v>
          </cell>
          <cell r="G654">
            <v>0</v>
          </cell>
        </row>
        <row r="655">
          <cell r="C655" t="str">
            <v>H651</v>
          </cell>
          <cell r="D655">
            <v>0</v>
          </cell>
          <cell r="E655">
            <v>0</v>
          </cell>
          <cell r="F655">
            <v>0</v>
          </cell>
          <cell r="G655">
            <v>0</v>
          </cell>
        </row>
        <row r="656">
          <cell r="C656" t="str">
            <v>H652</v>
          </cell>
          <cell r="D656">
            <v>0</v>
          </cell>
          <cell r="E656">
            <v>0</v>
          </cell>
          <cell r="F656">
            <v>0</v>
          </cell>
          <cell r="G656">
            <v>0</v>
          </cell>
        </row>
        <row r="657">
          <cell r="C657" t="str">
            <v>H653</v>
          </cell>
          <cell r="D657">
            <v>0</v>
          </cell>
          <cell r="E657">
            <v>0</v>
          </cell>
          <cell r="F657">
            <v>0</v>
          </cell>
          <cell r="G657">
            <v>0</v>
          </cell>
        </row>
        <row r="658">
          <cell r="C658" t="str">
            <v>H654</v>
          </cell>
          <cell r="D658">
            <v>0</v>
          </cell>
          <cell r="E658">
            <v>0</v>
          </cell>
          <cell r="F658">
            <v>0</v>
          </cell>
          <cell r="G658">
            <v>0</v>
          </cell>
        </row>
        <row r="659">
          <cell r="C659" t="str">
            <v>H655</v>
          </cell>
          <cell r="D659">
            <v>0</v>
          </cell>
          <cell r="E659">
            <v>0</v>
          </cell>
          <cell r="F659">
            <v>0</v>
          </cell>
          <cell r="G659">
            <v>0</v>
          </cell>
        </row>
        <row r="660">
          <cell r="C660" t="str">
            <v>H656</v>
          </cell>
          <cell r="D660">
            <v>0</v>
          </cell>
          <cell r="E660">
            <v>0</v>
          </cell>
          <cell r="F660">
            <v>0</v>
          </cell>
          <cell r="G660">
            <v>0</v>
          </cell>
        </row>
        <row r="661">
          <cell r="C661" t="str">
            <v>H657</v>
          </cell>
          <cell r="D661">
            <v>0</v>
          </cell>
          <cell r="E661">
            <v>0</v>
          </cell>
          <cell r="F661">
            <v>0</v>
          </cell>
          <cell r="G661">
            <v>0</v>
          </cell>
        </row>
        <row r="662">
          <cell r="C662" t="str">
            <v>H658</v>
          </cell>
          <cell r="D662">
            <v>0</v>
          </cell>
          <cell r="E662">
            <v>0</v>
          </cell>
          <cell r="F662">
            <v>0</v>
          </cell>
          <cell r="G662">
            <v>0</v>
          </cell>
        </row>
        <row r="663">
          <cell r="C663" t="str">
            <v>H659</v>
          </cell>
          <cell r="D663">
            <v>0</v>
          </cell>
          <cell r="E663">
            <v>0</v>
          </cell>
          <cell r="F663">
            <v>0</v>
          </cell>
          <cell r="G663">
            <v>0</v>
          </cell>
        </row>
        <row r="664">
          <cell r="C664" t="str">
            <v>H660</v>
          </cell>
          <cell r="D664">
            <v>0</v>
          </cell>
          <cell r="E664">
            <v>0</v>
          </cell>
          <cell r="F664">
            <v>0</v>
          </cell>
          <cell r="G664">
            <v>0</v>
          </cell>
        </row>
        <row r="665">
          <cell r="C665" t="str">
            <v>H661</v>
          </cell>
          <cell r="D665">
            <v>0</v>
          </cell>
          <cell r="E665">
            <v>0</v>
          </cell>
          <cell r="F665">
            <v>0</v>
          </cell>
          <cell r="G665">
            <v>0</v>
          </cell>
        </row>
        <row r="666">
          <cell r="C666" t="str">
            <v>H662</v>
          </cell>
          <cell r="D666">
            <v>0</v>
          </cell>
          <cell r="E666">
            <v>0</v>
          </cell>
          <cell r="F666">
            <v>0</v>
          </cell>
          <cell r="G666">
            <v>0</v>
          </cell>
        </row>
        <row r="667">
          <cell r="C667" t="str">
            <v>H663</v>
          </cell>
          <cell r="D667">
            <v>0</v>
          </cell>
          <cell r="E667">
            <v>0</v>
          </cell>
          <cell r="F667">
            <v>0</v>
          </cell>
          <cell r="G667">
            <v>0</v>
          </cell>
        </row>
        <row r="668">
          <cell r="C668" t="str">
            <v>H664</v>
          </cell>
          <cell r="D668">
            <v>0</v>
          </cell>
          <cell r="E668">
            <v>0</v>
          </cell>
          <cell r="F668">
            <v>0</v>
          </cell>
          <cell r="G668">
            <v>0</v>
          </cell>
        </row>
        <row r="669">
          <cell r="C669" t="str">
            <v>H665</v>
          </cell>
          <cell r="D669">
            <v>0</v>
          </cell>
          <cell r="E669">
            <v>0</v>
          </cell>
          <cell r="F669">
            <v>0</v>
          </cell>
          <cell r="G669">
            <v>0</v>
          </cell>
        </row>
        <row r="670">
          <cell r="C670" t="str">
            <v>H666</v>
          </cell>
          <cell r="D670">
            <v>0</v>
          </cell>
          <cell r="E670">
            <v>0</v>
          </cell>
          <cell r="F670">
            <v>0</v>
          </cell>
          <cell r="G670">
            <v>0</v>
          </cell>
        </row>
        <row r="671">
          <cell r="C671" t="str">
            <v>H667</v>
          </cell>
          <cell r="D671">
            <v>0</v>
          </cell>
          <cell r="E671">
            <v>0</v>
          </cell>
          <cell r="F671">
            <v>0</v>
          </cell>
          <cell r="G671">
            <v>0</v>
          </cell>
        </row>
        <row r="672">
          <cell r="C672" t="str">
            <v>H668</v>
          </cell>
          <cell r="D672">
            <v>0</v>
          </cell>
          <cell r="E672">
            <v>0</v>
          </cell>
          <cell r="F672">
            <v>0</v>
          </cell>
          <cell r="G672">
            <v>0</v>
          </cell>
        </row>
        <row r="673">
          <cell r="C673" t="str">
            <v>H669</v>
          </cell>
          <cell r="D673">
            <v>0</v>
          </cell>
          <cell r="E673">
            <v>0</v>
          </cell>
          <cell r="F673">
            <v>0</v>
          </cell>
          <cell r="G673">
            <v>0</v>
          </cell>
        </row>
        <row r="674">
          <cell r="C674" t="str">
            <v>H670</v>
          </cell>
          <cell r="D674">
            <v>0</v>
          </cell>
          <cell r="E674">
            <v>0</v>
          </cell>
          <cell r="F674">
            <v>0</v>
          </cell>
          <cell r="G674">
            <v>0</v>
          </cell>
        </row>
        <row r="675">
          <cell r="C675" t="str">
            <v>H671</v>
          </cell>
          <cell r="D675">
            <v>0</v>
          </cell>
          <cell r="E675">
            <v>0</v>
          </cell>
          <cell r="F675">
            <v>0</v>
          </cell>
          <cell r="G675">
            <v>0</v>
          </cell>
        </row>
        <row r="676">
          <cell r="C676" t="str">
            <v>H672</v>
          </cell>
          <cell r="D676">
            <v>0</v>
          </cell>
          <cell r="E676">
            <v>0</v>
          </cell>
          <cell r="F676">
            <v>0</v>
          </cell>
          <cell r="G676">
            <v>0</v>
          </cell>
        </row>
        <row r="677">
          <cell r="C677" t="str">
            <v>H673</v>
          </cell>
          <cell r="D677">
            <v>0</v>
          </cell>
          <cell r="E677">
            <v>0</v>
          </cell>
          <cell r="F677">
            <v>0</v>
          </cell>
          <cell r="G677">
            <v>0</v>
          </cell>
        </row>
        <row r="678">
          <cell r="C678" t="str">
            <v>H674</v>
          </cell>
          <cell r="D678">
            <v>0</v>
          </cell>
          <cell r="E678">
            <v>0</v>
          </cell>
          <cell r="F678">
            <v>0</v>
          </cell>
          <cell r="G678">
            <v>0</v>
          </cell>
        </row>
        <row r="679">
          <cell r="C679" t="str">
            <v>H675</v>
          </cell>
          <cell r="D679">
            <v>0</v>
          </cell>
          <cell r="E679">
            <v>0</v>
          </cell>
          <cell r="F679">
            <v>0</v>
          </cell>
          <cell r="G679">
            <v>0</v>
          </cell>
        </row>
        <row r="680">
          <cell r="C680" t="str">
            <v>H676</v>
          </cell>
          <cell r="D680">
            <v>0</v>
          </cell>
          <cell r="E680">
            <v>0</v>
          </cell>
          <cell r="F680">
            <v>0</v>
          </cell>
          <cell r="G680">
            <v>0</v>
          </cell>
        </row>
        <row r="681">
          <cell r="C681" t="str">
            <v>H677</v>
          </cell>
          <cell r="D681">
            <v>0</v>
          </cell>
          <cell r="E681">
            <v>0</v>
          </cell>
          <cell r="F681">
            <v>0</v>
          </cell>
          <cell r="G681">
            <v>0</v>
          </cell>
        </row>
        <row r="682">
          <cell r="C682" t="str">
            <v>H678</v>
          </cell>
          <cell r="D682">
            <v>0</v>
          </cell>
          <cell r="E682">
            <v>0</v>
          </cell>
          <cell r="F682">
            <v>0</v>
          </cell>
          <cell r="G682">
            <v>0</v>
          </cell>
        </row>
        <row r="683">
          <cell r="C683" t="str">
            <v>H679</v>
          </cell>
          <cell r="D683">
            <v>0</v>
          </cell>
          <cell r="E683">
            <v>0</v>
          </cell>
          <cell r="F683">
            <v>0</v>
          </cell>
          <cell r="G683">
            <v>0</v>
          </cell>
        </row>
        <row r="684">
          <cell r="C684" t="str">
            <v>H680</v>
          </cell>
          <cell r="D684">
            <v>0</v>
          </cell>
          <cell r="E684">
            <v>0</v>
          </cell>
          <cell r="F684">
            <v>0</v>
          </cell>
          <cell r="G684">
            <v>0</v>
          </cell>
        </row>
        <row r="685">
          <cell r="C685" t="str">
            <v>H681</v>
          </cell>
          <cell r="D685">
            <v>0</v>
          </cell>
          <cell r="E685">
            <v>0</v>
          </cell>
          <cell r="F685">
            <v>0</v>
          </cell>
          <cell r="G685">
            <v>0</v>
          </cell>
        </row>
        <row r="686">
          <cell r="C686" t="str">
            <v>H682</v>
          </cell>
          <cell r="D686">
            <v>0</v>
          </cell>
          <cell r="E686">
            <v>0</v>
          </cell>
          <cell r="F686">
            <v>0</v>
          </cell>
          <cell r="G686">
            <v>0</v>
          </cell>
        </row>
        <row r="687">
          <cell r="C687" t="str">
            <v>H683</v>
          </cell>
          <cell r="D687">
            <v>0</v>
          </cell>
          <cell r="E687">
            <v>0</v>
          </cell>
          <cell r="F687">
            <v>0</v>
          </cell>
          <cell r="G687">
            <v>0</v>
          </cell>
        </row>
        <row r="688">
          <cell r="C688" t="str">
            <v>H684</v>
          </cell>
          <cell r="D688">
            <v>0</v>
          </cell>
          <cell r="E688">
            <v>0</v>
          </cell>
          <cell r="F688">
            <v>0</v>
          </cell>
          <cell r="G688">
            <v>0</v>
          </cell>
        </row>
        <row r="689">
          <cell r="C689" t="str">
            <v>H685</v>
          </cell>
          <cell r="D689">
            <v>0</v>
          </cell>
          <cell r="E689">
            <v>0</v>
          </cell>
          <cell r="F689">
            <v>0</v>
          </cell>
          <cell r="G689">
            <v>0</v>
          </cell>
        </row>
        <row r="690">
          <cell r="C690" t="str">
            <v>H686</v>
          </cell>
          <cell r="D690">
            <v>0</v>
          </cell>
          <cell r="E690">
            <v>0</v>
          </cell>
          <cell r="F690">
            <v>0</v>
          </cell>
          <cell r="G690">
            <v>0</v>
          </cell>
        </row>
        <row r="691">
          <cell r="C691" t="str">
            <v>H687</v>
          </cell>
          <cell r="D691">
            <v>0</v>
          </cell>
          <cell r="E691">
            <v>0</v>
          </cell>
          <cell r="F691">
            <v>0</v>
          </cell>
          <cell r="G691">
            <v>0</v>
          </cell>
        </row>
        <row r="692">
          <cell r="C692" t="str">
            <v>H688</v>
          </cell>
          <cell r="D692">
            <v>0</v>
          </cell>
          <cell r="E692">
            <v>0</v>
          </cell>
          <cell r="F692">
            <v>0</v>
          </cell>
          <cell r="G692">
            <v>0</v>
          </cell>
        </row>
        <row r="693">
          <cell r="C693" t="str">
            <v>H689</v>
          </cell>
          <cell r="D693">
            <v>0</v>
          </cell>
          <cell r="E693">
            <v>0</v>
          </cell>
          <cell r="F693">
            <v>0</v>
          </cell>
          <cell r="G693">
            <v>0</v>
          </cell>
        </row>
        <row r="694">
          <cell r="C694" t="str">
            <v>H690</v>
          </cell>
          <cell r="D694">
            <v>0</v>
          </cell>
          <cell r="E694">
            <v>0</v>
          </cell>
          <cell r="F694">
            <v>0</v>
          </cell>
          <cell r="G694">
            <v>0</v>
          </cell>
        </row>
        <row r="695">
          <cell r="C695" t="str">
            <v>H691</v>
          </cell>
          <cell r="D695">
            <v>0</v>
          </cell>
          <cell r="E695">
            <v>0</v>
          </cell>
          <cell r="F695">
            <v>0</v>
          </cell>
          <cell r="G695">
            <v>0</v>
          </cell>
        </row>
        <row r="696">
          <cell r="C696" t="str">
            <v>H692</v>
          </cell>
          <cell r="D696">
            <v>0</v>
          </cell>
          <cell r="E696">
            <v>0</v>
          </cell>
          <cell r="F696">
            <v>0</v>
          </cell>
          <cell r="G696">
            <v>0</v>
          </cell>
        </row>
        <row r="697">
          <cell r="C697" t="str">
            <v>H693</v>
          </cell>
          <cell r="D697">
            <v>0</v>
          </cell>
          <cell r="E697">
            <v>0</v>
          </cell>
          <cell r="F697">
            <v>0</v>
          </cell>
          <cell r="G697">
            <v>0</v>
          </cell>
        </row>
        <row r="698">
          <cell r="C698" t="str">
            <v>H694</v>
          </cell>
          <cell r="D698">
            <v>0</v>
          </cell>
          <cell r="E698">
            <v>0</v>
          </cell>
          <cell r="F698">
            <v>0</v>
          </cell>
          <cell r="G698">
            <v>0</v>
          </cell>
        </row>
        <row r="699">
          <cell r="C699" t="str">
            <v>H695</v>
          </cell>
          <cell r="D699">
            <v>0</v>
          </cell>
          <cell r="E699">
            <v>0</v>
          </cell>
          <cell r="F699">
            <v>0</v>
          </cell>
          <cell r="G699">
            <v>0</v>
          </cell>
        </row>
        <row r="700">
          <cell r="C700" t="str">
            <v>H696</v>
          </cell>
          <cell r="D700">
            <v>0</v>
          </cell>
          <cell r="E700">
            <v>0</v>
          </cell>
          <cell r="F700">
            <v>0</v>
          </cell>
          <cell r="G700">
            <v>0</v>
          </cell>
        </row>
        <row r="701">
          <cell r="C701" t="str">
            <v>H697</v>
          </cell>
          <cell r="D701">
            <v>0</v>
          </cell>
          <cell r="E701">
            <v>0</v>
          </cell>
          <cell r="F701">
            <v>0</v>
          </cell>
          <cell r="G701">
            <v>0</v>
          </cell>
        </row>
        <row r="702">
          <cell r="C702" t="str">
            <v>H698</v>
          </cell>
          <cell r="D702">
            <v>0</v>
          </cell>
          <cell r="E702">
            <v>0</v>
          </cell>
          <cell r="F702">
            <v>0</v>
          </cell>
          <cell r="G702">
            <v>0</v>
          </cell>
        </row>
        <row r="703">
          <cell r="C703" t="str">
            <v>H699</v>
          </cell>
          <cell r="D703">
            <v>0</v>
          </cell>
          <cell r="E703">
            <v>0</v>
          </cell>
          <cell r="F703">
            <v>0</v>
          </cell>
          <cell r="G703">
            <v>0</v>
          </cell>
        </row>
        <row r="704">
          <cell r="D704">
            <v>0</v>
          </cell>
          <cell r="E704">
            <v>0</v>
          </cell>
          <cell r="F704">
            <v>0</v>
          </cell>
          <cell r="G704">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sheetName val="DB@Acess"/>
      <sheetName val="Input"/>
      <sheetName val="Erectn"/>
      <sheetName val="FCS"/>
      <sheetName val="eq_data"/>
      <sheetName val="DB_Acess"/>
      <sheetName val="실행내역서(DCU)"/>
      <sheetName val="#REF"/>
      <sheetName val="견적"/>
      <sheetName val="금액내역서"/>
      <sheetName val="Tables"/>
      <sheetName val="Mtl Summary"/>
      <sheetName val="PROCESS"/>
      <sheetName val="cement"/>
      <sheetName val="DRUM"/>
      <sheetName val="BOQ"/>
      <sheetName val="合成単価作成表-BLDG"/>
      <sheetName val="대비표"/>
      <sheetName val="jobhist"/>
      <sheetName val="Sheet1"/>
      <sheetName val="Graph (LGEN)"/>
      <sheetName val="out_prog"/>
      <sheetName val="선적schedule (2)"/>
      <sheetName val="산근"/>
      <sheetName val="자바라1"/>
      <sheetName val="해외 연수비용 계산-삭제"/>
      <sheetName val="해외 기술훈련비 (합계)"/>
      <sheetName val="CALCULATION"/>
      <sheetName val="Rate Analysis"/>
      <sheetName val="Macro"/>
      <sheetName val="Taux"/>
      <sheetName val="A"/>
      <sheetName val="h-013211-2"/>
      <sheetName val="cable-data"/>
      <sheetName val="LABTOTAL"/>
      <sheetName val="Q31-004-XFR(T)-301_2"/>
      <sheetName val="Questions to Vendor"/>
      <sheetName val="Data"/>
      <sheetName val="breakdown"/>
      <sheetName val="CAT_5"/>
      <sheetName val="123"/>
      <sheetName val="기준"/>
      <sheetName val="B"/>
      <sheetName val="Bend_fact "/>
      <sheetName val="부하계산서"/>
      <sheetName val="VLOOKUP"/>
      <sheetName val="cal-foamglass"/>
      <sheetName val="TTL"/>
      <sheetName val="DANGA"/>
      <sheetName val="HOMEOFFICE"/>
      <sheetName val="TEMP. FAC."/>
      <sheetName val="SUM "/>
      <sheetName val="Multi-currency"/>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UMM."/>
      <sheetName val="POWER"/>
      <sheetName val="WHRB"/>
      <sheetName val="DESAL."/>
      <sheetName val="PIPING"/>
      <sheetName val="INSULATION"/>
      <sheetName val="PAINTING"/>
      <sheetName val="Sch 3"/>
      <sheetName val="Sch 4"/>
      <sheetName val="Sch 5"/>
      <sheetName val="BOP (OLD)"/>
      <sheetName val="BOP (Taweelah)"/>
      <sheetName val="SIZING"/>
      <sheetName val="현황CODE"/>
      <sheetName val="손익현황"/>
      <sheetName val="PROCESS"/>
      <sheetName val="RFP002"/>
      <sheetName val="RFP003E"/>
      <sheetName val="CABLE BULK"/>
      <sheetName val="B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ENTIVO"/>
      <sheetName val="PP"/>
      <sheetName val="Corpi"/>
      <sheetName val="Summary"/>
      <sheetName val="Renf_flat_center"/>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OWN"/>
      <sheetName val="INDIRECT"/>
      <sheetName val="RATE"/>
      <sheetName val="Wage"/>
      <sheetName val="Process"/>
      <sheetName val="Manpower"/>
      <sheetName val="ConEq"/>
      <sheetName val="TOOL"/>
      <sheetName val="HR_Rate"/>
      <sheetName val="SUM"/>
      <sheetName val="Sheet2"/>
      <sheetName val="summary"/>
      <sheetName val="PIPING"/>
      <sheetName val="STLSTR"/>
      <sheetName val="EQUIP"/>
      <sheetName val="MP"/>
      <sheetName val="CONEQ."/>
      <sheetName val="SCHE"/>
      <sheetName val="LABOR"/>
      <sheetName val="일위대가"/>
      <sheetName val="w't table"/>
      <sheetName val="COA-17"/>
      <sheetName val="C-18"/>
      <sheetName val="CondPol"/>
      <sheetName val="costing_CV"/>
      <sheetName val="98-034-1"/>
      <sheetName val="S N"/>
      <sheetName val="GM 000"/>
      <sheetName val="VS배관내역서"/>
      <sheetName val="SIZING"/>
    </sheetNames>
    <definedNames>
      <definedName name="PRINT_OUT_SCcost_P3"/>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BM (2)"/>
      <sheetName val="B-N BM"/>
      <sheetName val="b-n"/>
      <sheetName val="WE'T"/>
      <sheetName val="REDUCER"/>
      <sheetName val="AWWA FLG"/>
      <sheetName val="HELP SAMPLE"/>
      <sheetName val="SIZING"/>
      <sheetName val="POWER"/>
      <sheetName val="Final(1)summary"/>
      <sheetName val="price sch"/>
      <sheetName val="계측"/>
      <sheetName val=" FURNACE현설"/>
      <sheetName val="예산서"/>
      <sheetName val="cover"/>
      <sheetName val="WE_T"/>
      <sheetName val="남양시작동자105노65기1.3화1.2"/>
      <sheetName val="BM"/>
      <sheetName val="PipWT"/>
      <sheetName val="BQ_Methanol"/>
      <sheetName val="Insulation_Utl_Off"/>
      <sheetName val="Note_Piping"/>
      <sheetName val="Testing"/>
      <sheetName val="HRSG PRINT"/>
      <sheetName val="Code 02"/>
      <sheetName val="Code 03"/>
      <sheetName val="Code 04"/>
      <sheetName val="Code 05"/>
      <sheetName val="Code 06"/>
      <sheetName val="Code 07"/>
      <sheetName val="Code 09"/>
      <sheetName val="Code03"/>
      <sheetName val="SUMMARY"/>
      <sheetName val="5-Digit"/>
      <sheetName val="MixBed"/>
      <sheetName val="CondPol"/>
      <sheetName val="Inputs"/>
      <sheetName val="BD"/>
      <sheetName val="공구"/>
      <sheetName val="SKETCH"/>
      <sheetName val="evap_thick"/>
      <sheetName val="Sheet1"/>
      <sheetName val="영업2"/>
      <sheetName val="BLR-S"/>
      <sheetName val="출력X"/>
      <sheetName val="현황CODE"/>
      <sheetName val="손익현황"/>
      <sheetName val="IT-BAT"/>
      <sheetName val="검토내역서"/>
      <sheetName val="TWO PASS"/>
      <sheetName val="THREE PASS"/>
      <sheetName val="OUT"/>
      <sheetName val="최민영집계25"/>
      <sheetName val="#REF"/>
      <sheetName val="대호방조제 접속공"/>
      <sheetName val="누수관측공"/>
      <sheetName val="실행철강하도"/>
      <sheetName val="집계표"/>
      <sheetName val="6호기"/>
      <sheetName val="데이타"/>
      <sheetName val="식재인부"/>
      <sheetName val="토사(PE)"/>
      <sheetName val="자동제어"/>
    </sheetNames>
    <definedNames>
      <definedName name="RATING계산"/>
    </defined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AL2"/>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v.3)"/>
      <sheetName val="A (Rev.2)"/>
      <sheetName val="POWER"/>
      <sheetName val="영업소실적"/>
      <sheetName val="Macro"/>
      <sheetName val="Taux"/>
      <sheetName val="A"/>
      <sheetName val="갑지(추정)"/>
      <sheetName val="Sheet5"/>
      <sheetName val="cable"/>
      <sheetName val="단가"/>
      <sheetName val="Resource"/>
      <sheetName val="Cash Flow-1"/>
      <sheetName val="AILC004"/>
      <sheetName val="Cover"/>
      <sheetName val="노무비Lab.rsc"/>
      <sheetName val="ANX3A51"/>
      <sheetName val="TOTAL"/>
      <sheetName val="h-013211-2"/>
      <sheetName val="MSS 2"/>
      <sheetName val="노임단가"/>
      <sheetName val="토목"/>
      <sheetName val="현금"/>
      <sheetName val="지질조사분석"/>
      <sheetName val="General Measurement"/>
      <sheetName val="예상"/>
      <sheetName val="BID"/>
      <sheetName val="마감LIST-1"/>
      <sheetName val="경비"/>
      <sheetName val="REDUCER"/>
      <sheetName val="WE'T"/>
      <sheetName val="MANPWER1"/>
      <sheetName val="BM"/>
      <sheetName val="data"/>
      <sheetName val="hori. vessel(E-895)"/>
      <sheetName val="Breakdown"/>
      <sheetName val="계산서"/>
      <sheetName val="#REF"/>
      <sheetName val="내역서"/>
      <sheetName val="Estimate"/>
      <sheetName val="Lup"/>
      <sheetName val="REN2000"/>
      <sheetName val="예가표"/>
      <sheetName val="IBASE"/>
      <sheetName val="CONTROL-100"/>
      <sheetName val="실행철강하도"/>
      <sheetName val="인월수표"/>
      <sheetName val="back-data"/>
      <sheetName val="ABUT수량-A1"/>
      <sheetName val="results"/>
      <sheetName val="sheet"/>
      <sheetName val="costfab"/>
      <sheetName val="Mob-Demob"/>
      <sheetName val="Plant"/>
      <sheetName val="Direct Staff"/>
      <sheetName val="Equipment"/>
      <sheetName val="TEMFACIL,SOE"/>
      <sheetName val="brk"/>
      <sheetName val="Gennotes"/>
      <sheetName val="COST SUMMARY"/>
      <sheetName val="DIV 1"/>
      <sheetName val="DIV 2"/>
      <sheetName val="DIV 3"/>
      <sheetName val="DIV 4"/>
      <sheetName val="DIV 5"/>
      <sheetName val="HRSG PRINT"/>
      <sheetName val="Code 02"/>
      <sheetName val="Code 03"/>
      <sheetName val="Code 04"/>
      <sheetName val="Code 05"/>
      <sheetName val="Code 06"/>
      <sheetName val="Code 07"/>
      <sheetName val="Code 09"/>
      <sheetName val="Code03"/>
      <sheetName val="Summary"/>
      <sheetName val="내역"/>
      <sheetName val="5-Digit"/>
      <sheetName val="MixBed"/>
      <sheetName val="CondPol"/>
      <sheetName val="Inputs"/>
      <sheetName val="BD"/>
      <sheetName val="당초"/>
      <sheetName val="4300 UTILITY BLDG (2)"/>
      <sheetName val="6-2차"/>
      <sheetName val="BLR 1"/>
      <sheetName val="GEN"/>
      <sheetName val="GAS"/>
      <sheetName val="DEAE"/>
      <sheetName val="BLR2"/>
      <sheetName val="BLR3"/>
      <sheetName val="BLR4"/>
      <sheetName val="BLR5"/>
      <sheetName val="DEM"/>
      <sheetName val="SAM"/>
      <sheetName val="CHEM"/>
      <sheetName val="COP"/>
      <sheetName val="Direct_Staff"/>
      <sheetName val="COST_SUMMARY"/>
      <sheetName val="DIV_1"/>
      <sheetName val="DIV_2"/>
      <sheetName val="DIV_3"/>
      <sheetName val="DIV_4"/>
      <sheetName val="DIV_5"/>
      <sheetName val="HRSG_PRINT"/>
      <sheetName val="Code_02"/>
      <sheetName val="Code_03"/>
      <sheetName val="Code_04"/>
      <sheetName val="Code_05"/>
      <sheetName val="Code_06"/>
      <sheetName val="Code_07"/>
      <sheetName val="Code_09"/>
      <sheetName val="4300_UTILITY_BLDG_(2)"/>
      <sheetName val="BLR_1"/>
      <sheetName val="Direct_Staff1"/>
      <sheetName val="COST_SUMMARY1"/>
      <sheetName val="DIV_11"/>
      <sheetName val="DIV_21"/>
      <sheetName val="DIV_31"/>
      <sheetName val="DIV_41"/>
      <sheetName val="DIV_51"/>
      <sheetName val="HRSG_PRINT1"/>
      <sheetName val="Code_021"/>
      <sheetName val="Code_031"/>
      <sheetName val="Code_041"/>
      <sheetName val="Code_051"/>
      <sheetName val="Code_061"/>
      <sheetName val="Code_071"/>
      <sheetName val="Code_091"/>
      <sheetName val="4300_UTILITY_BLDG_(2)1"/>
      <sheetName val="BLR_11"/>
      <sheetName val="石炭性状"/>
      <sheetName val="Take-Off"/>
      <sheetName val="plan&amp;section of foundation"/>
      <sheetName val="산근"/>
      <sheetName val="八幡"/>
      <sheetName val="MATERIALS"/>
      <sheetName val="dgct"/>
      <sheetName val="dtct"/>
      <sheetName val="gvl"/>
      <sheetName val="Sheet10"/>
      <sheetName val="Sheet11"/>
      <sheetName val="Sheet12"/>
      <sheetName val="Sheet13"/>
      <sheetName val="Sheet14"/>
      <sheetName val="Sheet15"/>
      <sheetName val="Sheet16"/>
      <sheetName val="Sheet1"/>
      <sheetName val="Sheet2"/>
      <sheetName val="Sheet3"/>
      <sheetName val="Sheet4"/>
      <sheetName val="Sheet6"/>
      <sheetName val="Sheet7"/>
      <sheetName val="Sheet8"/>
      <sheetName val="Sheet9"/>
      <sheetName val="XL4Poppy"/>
      <sheetName val="Dinh muc du toan"/>
      <sheetName val="Config"/>
      <sheetName val="AutoClose"/>
      <sheetName val="(viet)"/>
      <sheetName val="dictionary"/>
      <sheetName val="New(eng)"/>
      <sheetName val="RFI(eng)SW-sun"/>
      <sheetName val="RFI(eng)HVP-sun"/>
      <sheetName val="RFI(eng)SW"/>
      <sheetName val="RFI(eng)SW (2)"/>
      <sheetName val="RFI(eng)HVP"/>
      <sheetName val="RFI(eng)Lab."/>
      <sheetName val="RFI -add"/>
      <sheetName val="BOQ Field Tank Work"/>
      <sheetName val="Shipping Table"/>
      <sheetName val="Thuc thanh"/>
      <sheetName val="QL1A-QL1A moi"/>
      <sheetName val="C.Bong Lang"/>
      <sheetName val="Vanh dai III (TKKT)"/>
      <sheetName val="SL-NC-MB"/>
      <sheetName val="CX-AD-LC"/>
      <sheetName val="Cau-YBai-Tam"/>
      <sheetName val="KluongKm2,4"/>
      <sheetName val="B.cao"/>
      <sheetName val="T.tiet"/>
      <sheetName val="T.N"/>
      <sheetName val="00000000"/>
      <sheetName val="VL"/>
      <sheetName val="NHAN CONG"/>
      <sheetName val="MAY"/>
      <sheetName val="VUA"/>
      <sheetName val="DG CAU"/>
      <sheetName val="THOP CAU"/>
      <sheetName val="TLP CAU"/>
      <sheetName val="DAKT1"/>
      <sheetName val="XL4Test5"/>
      <sheetName val="XL4Poppy (2)"/>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KTQT-AFC"/>
      <sheetName val="CLDG"/>
      <sheetName val="CLKL"/>
      <sheetName val="Bang du toan"/>
      <sheetName val="Tonghop"/>
      <sheetName val="Bu gia"/>
      <sheetName val="PT vat tu"/>
      <sheetName val="PTVT"/>
      <sheetName val="To trinh"/>
      <sheetName val="bang2"/>
      <sheetName val="coHoan"/>
      <sheetName val="Congty"/>
      <sheetName val="VPPN"/>
      <sheetName val="XN74"/>
      <sheetName val="XN54"/>
      <sheetName val="XN33"/>
      <sheetName val="NK96"/>
      <sheetName val="TH"/>
      <sheetName val="ETH"/>
      <sheetName val="1"/>
      <sheetName val="2"/>
      <sheetName val="3"/>
      <sheetName val="4"/>
      <sheetName val="5"/>
      <sheetName val="6"/>
      <sheetName val="7"/>
      <sheetName val="DT1"/>
      <sheetName val="DT2"/>
      <sheetName val="solieu"/>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10000000"/>
      <sheetName val="XXXXXXX1"/>
      <sheetName val="20000000"/>
      <sheetName val="30000000"/>
      <sheetName val="Nam 2001"/>
      <sheetName val="Tang TSCD 98-02"/>
      <sheetName val="BIEN DONG"/>
      <sheetName val="TSCD 2001"/>
      <sheetName val="Quy 1-2002"/>
      <sheetName val="Quy 2-2002"/>
      <sheetName val="Quy 3-2002"/>
      <sheetName val="Quy 4-02"/>
      <sheetName val="XN79"/>
      <sheetName val="CTMT"/>
      <sheetName val="boHoan"/>
      <sheetName val="C.     Lang"/>
      <sheetName val="QL1A-QL1Q moi"/>
      <sheetName val="KH-Q1,Q2,01"/>
      <sheetName val="SL)NC-MB"/>
      <sheetName val="DG CAࡕ"/>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KluongKm2_x000c_4"/>
      <sheetName val="NHAN CWNG"/>
      <sheetName val="DG CA?"/>
      <sheetName val="Tai khoan"/>
      <sheetName val="lt-tl"/>
      <sheetName val="px3-tl"/>
      <sheetName val="px1-tl"/>
      <sheetName val="vp-tl"/>
      <sheetName val="px2,tb-tl"/>
      <sheetName val="th-qt"/>
      <sheetName val="bqt"/>
      <sheetName val="tl-khovt"/>
      <sheetName val="dtkhovt"/>
      <sheetName val="Sheet17"/>
      <sheetName val="Sheet18"/>
      <sheetName val="C.   ( Lang"/>
      <sheetName val="P_x000c_V"/>
      <sheetName val="BDCNH"/>
      <sheetName val="bcdtk"/>
      <sheetName val="BCDKTNH"/>
      <sheetName val="BCDKTTHUE"/>
      <sheetName val="tscd"/>
      <sheetName val="TK331D"/>
      <sheetName val="334 d"/>
      <sheetName val="DG "/>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TDZ22"/>
      <sheetName val="TDT"/>
      <sheetName val="XL@Test5"/>
      <sheetName val="giathanh1"/>
      <sheetName val="KK bo sung"/>
      <sheetName val="MTO REV.0"/>
      <sheetName val="Tojg KLBS"/>
      <sheetName val="ɂIEN DONG"/>
      <sheetName val="NCong-Day-Su"/>
      <sheetName val="HK1"/>
      <sheetName val="HK2"/>
      <sheetName val="CANAM"/>
      <sheetName val="Maumo)"/>
      <sheetName val="tuong"/>
      <sheetName val="Tonchop"/>
      <sheetName val="NC"/>
      <sheetName val="¶"/>
      <sheetName val="Q3-01-duyet"/>
      <sheetName val="THPDMoi  (2)"/>
      <sheetName val="dongia (2)"/>
      <sheetName val="gtrinh"/>
      <sheetName val="phuluc1"/>
      <sheetName val="TONG HOP VL-NC"/>
      <sheetName val="lam-moi"/>
      <sheetName val="chitiet"/>
      <sheetName val="TONGKE3p "/>
      <sheetName val="TH VL, NC, DDHT Thanhphuoc"/>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IEN DONG"/>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BGThau_x0008__x0000__x0000_0000000_x0001__x0006__x0000__x0000_Sheet1_x0008__x0000__x0000_To"/>
      <sheetName val="S`eet12"/>
      <sheetName val="XHXPXXX1"/>
      <sheetName val="0000000!"/>
      <sheetName val="To tri.h"/>
      <sheetName val="cnHoan"/>
      <sheetName val="V_x0010_PN"/>
      <sheetName val="Bu gi`"/>
      <sheetName val="4_x0004__x0000__x0000_XN54_x0004__x0000__x0000_XN33_x0004__x0000__x0000_NK96_x0006__x0000__x0000_Sheet4"/>
      <sheetName val="S29_x0007__x0000__x0000_S"/>
      <sheetName val="dmuc"/>
      <sheetName val="PTVL"/>
      <sheetName val="˜Ünh m÷c"/>
      <sheetName val="Quy_x0000_2-2002"/>
      <sheetName val="Ünh m÷c"/>
      <sheetName val="Quy"/>
      <sheetName val="DI-ESTI"/>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CĮ     Lang"/>
      <sheetName val="Sheetr"/>
      <sheetName val="Km225_838-228_100"/>
      <sheetName val="Bang TK goc"/>
      <sheetName val="DGchitiet "/>
      <sheetName val="Thuc_thanh"/>
      <sheetName val="QL1A-QL1A_moi"/>
      <sheetName val="C_Bong_Lang"/>
      <sheetName val="Vanh_dai_III_(TKKT)"/>
      <sheetName val="B_cao"/>
      <sheetName val="T_tiet"/>
      <sheetName val="T_N"/>
      <sheetName val="NHAN_CONG"/>
      <sheetName val="DG_CAU"/>
      <sheetName val="THOP_CAU"/>
      <sheetName val="TLP_CAU"/>
      <sheetName val="XL4Poppy_(2)"/>
      <sheetName val="Tong_KLBS"/>
      <sheetName val="To_trinh"/>
      <sheetName val="THKL_nghiemthu"/>
      <sheetName val="DTCTtaluy_(2)"/>
      <sheetName val="KLDGTT&lt;120%_(2)"/>
      <sheetName val="TH_(2)"/>
      <sheetName val="Nam_2001"/>
      <sheetName val="Tang_TSCD_98-02"/>
      <sheetName val="BIEN_DONG"/>
      <sheetName val="TSCD_2001"/>
      <sheetName val="Quy_1-2002"/>
      <sheetName val="Quy_2-2002"/>
      <sheetName val="Quy_3-2002"/>
      <sheetName val="Quy_4-02"/>
      <sheetName val="Bang_du_toan"/>
      <sheetName val="Bu_gia"/>
      <sheetName val="PT_vat_tu"/>
      <sheetName val="C______Lang"/>
      <sheetName val="QL1A-QL1Q_moi"/>
      <sheetName val="KK_bo_sung"/>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KluongKm24"/>
      <sheetName val="Tai_khoan"/>
      <sheetName val="MTO_REV_0"/>
      <sheetName val="C____(_Lang"/>
      <sheetName val="DO_AM_DT"/>
      <sheetName val="334_d"/>
      <sheetName val="ɂIEN_DONG"/>
      <sheetName val="Tojg_KLBS"/>
      <sheetName val="PV"/>
      <sheetName val="DG_CA?"/>
      <sheetName val="MTO REV.2(ARMOR)"/>
      <sheetName val="TH (2+"/>
      <sheetName val="100000p0"/>
      <sheetName val="30000:00"/>
      <sheetName val="T.tidt"/>
      <sheetName val="coJoan"/>
      <sheetName val="XN&lt;4"/>
      <sheetName val="CL_x0007_G"/>
      <sheetName val="Tongh$p"/>
      <sheetName val="Tang TSCD 90-02"/>
      <sheetName val="Qy 1-2002"/>
      <sheetName val="Quy 3-2x02"/>
      <sheetName val="C/     Lang"/>
      <sheetName val="BGThau_x0008__x0000_0000000_x0001__x0006__x0000_Sheet1_x0008__x0000_To dr"/>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DG CA_"/>
      <sheetName val="XL4Te3t5"/>
      <sheetName val="Tang TRCD 98-02"/>
      <sheetName val="TSCD 2000"/>
      <sheetName val="PPV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tTBA"/>
      <sheetName val="XLÿÿest5"/>
      <sheetName val="INV"/>
      <sheetName val="XXXXXXX2"/>
      <sheetName val="XXXXXXX3"/>
      <sheetName val="XXXXXXX4"/>
      <sheetName val="NHAN_x0000_CONG"/>
      <sheetName val="_IEN DONG"/>
      <sheetName val="4_x0004_"/>
      <sheetName val="BGThau_x0008_"/>
      <sheetName val="DT1________"/>
      <sheetName val="DT1_"/>
      <sheetName val="S29_x0007___S"/>
      <sheetName val="S29_x0007__S"/>
      <sheetName val="DG_CA_"/>
      <sheetName val="30000_00"/>
      <sheetName val="Girder"/>
      <sheetName val="Tendon"/>
      <sheetName val="CHIET TINH TBA"/>
      <sheetName val="çha tri SX"/>
      <sheetName val="So Conç!îfhiep"/>
      <sheetName val="NEW-PANEL"/>
      <sheetName val="phi"/>
      <sheetName val="DG_"/>
      <sheetName val="Hạng mục 2"/>
      <sheetName val="ptdg"/>
      <sheetName val="Km227Э227_838s,"/>
      <sheetName val="XNGBQI-01 (02)"/>
      <sheetName val="Na2_x0000__x0000_01"/>
      <sheetName val="CT_x0000_doanh thu 2005"/>
      <sheetName val="XNGBQII-_x0010_4 (3)"/>
      <sheetName val="tra-vat-lieu"/>
      <sheetName val="CI     Lang"/>
      <sheetName val="Quy $-02"/>
      <sheetName val="NHAN"/>
      <sheetName val="CT"/>
      <sheetName val="KTQT-AF_x0003_"/>
      <sheetName val="KLDGT_x0014_&lt;120%"/>
      <sheetName val="Congt9"/>
      <sheetName val="coctuatrenda"/>
      <sheetName val="_x0000__x0000_쫀䃝Z"/>
      <sheetName val="_x0000__x0000__x0000__x0000_¢é@Z_x0000__x000d__x0000__x0004_"/>
      <sheetName val="M+MC"/>
      <sheetName val="Na2"/>
      <sheetName val=""/>
      <sheetName val="Vong KLBS"/>
      <sheetName val="tienluong"/>
      <sheetName val="GVL-NC-M"/>
      <sheetName val="Du Toan"/>
      <sheetName val="BGThau_x0008_??0000000_x0001__x0006_??Sheet1_x0008_??To"/>
      <sheetName val="4_x0004_??XN54_x0004_??XN33_x0004_??NK96_x0006_??Sheet4"/>
      <sheetName val="[Q3-01-duyet.xls]30000:00"/>
      <sheetName val="[Q3-01-duyet.xls]C/     Lang"/>
      <sheetName val="[Q3-01-duyet.xls][Q3-01-duyet.x"/>
      <sheetName val="TTTram"/>
      <sheetName val="DTCTtallu"/>
      <sheetName val="Km23"/>
      <sheetName val="Tonghmp"/>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Exterior Walls Finishes"/>
      <sheetName val="_x0000__x0000__x0000__x0000_¢é@Z_x0000__x000a__x0000__x0004_"/>
      <sheetName val="CPQL"/>
      <sheetName val="THCPQL"/>
      <sheetName val="Thep-MatCat"/>
      <sheetName val="Kiem-Toan"/>
      <sheetName val="NhapSL"/>
      <sheetName val="Du kien DT 9 thang de fop"/>
      <sheetName val="_x0000__x0000__x0000__x0000_€¢é@Z_x0000__x000d__x0000__x0004_"/>
      <sheetName val="Na2_x0000__x0000_€01"/>
      <sheetName val="00000003"/>
      <sheetName val="Khoi luong"/>
      <sheetName val="Pier"/>
      <sheetName val="Pile"/>
      <sheetName val="H?ng m?c 2"/>
      <sheetName val="Km227?227_838s,"/>
      <sheetName val="Hedging"/>
      <sheetName val="Km033s,"/>
      <sheetName val="name"/>
      <sheetName val="?IEN_DONG"/>
      <sheetName val="Bu_gi`"/>
      <sheetName val="To_tri_h"/>
      <sheetName val="VPN"/>
      <sheetName val="Tang_TRCD_98-02"/>
      <sheetName val="TSCD_2000"/>
      <sheetName val="roto_truc"/>
      <sheetName val="Day_dt"/>
      <sheetName val="stato_tam_say"/>
      <sheetName val="Stato_ep"/>
      <sheetName val="Canh_gio"/>
      <sheetName val="Ss_Z-_GB"/>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Ünh_m÷c"/>
      <sheetName val="Ünh_m÷c"/>
      <sheetName val="S29S"/>
      <sheetName val="çha_tri_SX"/>
      <sheetName val="So_Conç!îfhiep"/>
      <sheetName val="CTdoanh_thu_2005"/>
      <sheetName val="CĮ_____Lang"/>
      <sheetName val="S29"/>
      <sheetName val="Dang_TSCD_98-02"/>
      <sheetName val="S29??S"/>
      <sheetName val="S29?S"/>
      <sheetName val="Bang_TK_goc"/>
      <sheetName val="DGchitiet_"/>
      <sheetName val="CHIET_TINH_TBA"/>
      <sheetName val="_x0000__x0000_??Z"/>
      <sheetName val="DG _x0000__x0000__x0000__x0000__x0000__x0000__x0000__x0000__x0000__x0009__x0000_᲌Ա_x0000__x0004__x0000__x0000__x0000__x0000__x0000__x0000_窰԰_x0000__x0000__x0000__x0000__x0000_"/>
      <sheetName val="_x0000__x0000__x0017_[Q3-01-duyet.xls]Maumo)_x0000_?_x0000__x0000__x0000_"/>
      <sheetName val="XNGBQIV-02_x0000__x0000_)"/>
      <sheetName val="[Q3-01-duyet.xlsUboHoan"/>
      <sheetName val="��nh m�c"/>
      <sheetName val="Na2_x0000__x0000_�01"/>
      <sheetName val="S�eet9"/>
      <sheetName val="�ha tri SX"/>
      <sheetName val="So Con�!�fhiep"/>
      <sheetName val="XL��est5"/>
      <sheetName val="_x0000__x0000__x0000__x0000_���@Z_x0000__x000d__x0000__x0004_"/>
      <sheetName val="Tai_khկ_x0000_缀"/>
      <sheetName val="C.Bojg Lang"/>
      <sheetName val="C?     Lang"/>
      <sheetName val="c`i tiet KHM"/>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KKKKKKKK"/>
      <sheetName val="KKKKKKKK (2)"/>
      <sheetName val="KKKKKKKK_(2)"/>
      <sheetName val="_x0000__x0000__x0000__x0000__x0000__x0000__x0000__x0000_ (2)"/>
      <sheetName val="Tgng hop CP T10"/>
      <sheetName val="TT_10KV"/>
      <sheetName val="SDH TP"/>
      <sheetName val="MTO REV.0_x0000__x0000__x0000__x0000__x0000__x0000__x0000__x0000__x0000__x0009__x0000_쫀Ӛ_x0000__x0004__x0000__x0000__x0000__x0000__x0000__x0000__xdd0c_"/>
      <sheetName val="DG BAU"/>
      <sheetName val="TLP BAU"/>
      <sheetName val="_x0000__x0000__x0000__x0000_€¢é@Z_x0000__x000a__x0000__x0004_"/>
      <sheetName val="_x0000__x0001__x0000__x0000__x0000__x0000__x0000__x0000__x0000__x0000__x0000__x0000__x0000__x0002__x0000__x0000__x0000__x0000__x0000__x0000__x0000_Ƥ_x0000_Ő_x0000__x0000__x0000_㋎˴_x0000_"/>
      <sheetName val="MAIN"/>
      <sheetName val="BGThau_x0008_0000000_x0001__x0006_Sheet1_x0008_To"/>
      <sheetName val="4_x0004_XN54_x0004_XN33_x0004_NK96_x0006_Sheet4"/>
      <sheetName val="S29_x0007_S"/>
      <sheetName val="Quy2-2002"/>
      <sheetName val="BGThau_x0008_0000000_x0001__x0006_Sheet1_x0008_To dr"/>
      <sheetName val="NHANCONG"/>
      <sheetName val="CTdoanh thu 2005"/>
      <sheetName val="??Z"/>
      <sheetName val="DG  ᲌Ա_x0004_窰԰"/>
      <sheetName val="_x0017_[Q3-01-duyet.xls]Maumo)?"/>
      <sheetName val=" (2)"/>
      <sheetName val="MTO REV.0 쫀Ӛ_x0004__xdd0c_"/>
      <sheetName val="_x0001__x0002_ƤŐ㋎˴"/>
      <sheetName val="대비표"/>
      <sheetName val="XNGBQIV-02"/>
      <sheetName val="Tai_khկ"/>
      <sheetName val="thso sanh"/>
      <sheetName val="dutoan"/>
      <sheetName val="dtk490-491(PAI)"/>
      <sheetName val="dtk490-491(PAII)"/>
      <sheetName val="denbu"/>
      <sheetName val="tong hop"/>
      <sheetName val="phan tich DG"/>
      <sheetName val="gia vat lieu"/>
      <sheetName val="gia xe may"/>
      <sheetName val="gia nhan cong"/>
      <sheetName val="Goc Dien"/>
      <sheetName val="QTDien"/>
      <sheetName val="THKP"/>
      <sheetName val="QTNuoc"/>
      <sheetName val="DTnuoc"/>
      <sheetName val="DT dien"/>
      <sheetName val="QTCSet"/>
      <sheetName val="TBI+NUOC "/>
      <sheetName val="Dien"/>
      <sheetName val="TBIWC"/>
      <sheetName val="TBI nuoc"/>
      <sheetName val="MTL$-INTER"/>
      <sheetName val="PHAN DS 22 KV"/>
      <sheetName val="general"/>
      <sheetName val="Main Road"/>
      <sheetName val="Gioi thieu"/>
      <sheetName val="DG 11"/>
      <sheetName val="Tien luong"/>
      <sheetName val="Kinh phi "/>
      <sheetName val="Phan tich"/>
      <sheetName val="RL"/>
      <sheetName val="TDQS"/>
      <sheetName val="40C"/>
      <sheetName val="40C-1"/>
      <sheetName val="thi lai"/>
      <sheetName val="DK6"/>
      <sheetName val="DK5"/>
      <sheetName val="DK4"/>
      <sheetName val="DK3"/>
      <sheetName val="DK2"/>
      <sheetName val="DK1"/>
      <sheetName val="ds1"/>
      <sheetName val="ds2"/>
      <sheetName val="ds3"/>
      <sheetName val="ds4"/>
      <sheetName val="ds5"/>
      <sheetName val="ds6"/>
      <sheetName val="DS"/>
      <sheetName val="HP"/>
      <sheetName val="LB"/>
      <sheetName val="SL"/>
      <sheetName val="hl"/>
      <sheetName val="40"/>
      <sheetName val="DE "/>
      <sheetName val="Sum"/>
      <sheetName val="Đoàn Vay Tiền"/>
      <sheetName val="Nợ Đoàn"/>
      <sheetName val="BANGTRA"/>
      <sheetName val="QMCT"/>
      <sheetName val="hieuchinh30.11"/>
      <sheetName val="Bcaonhanh"/>
      <sheetName val="chitieth.chinh"/>
      <sheetName val="trinhEVN29.8"/>
      <sheetName val="cong"/>
      <sheetName val="phùn tich DG"/>
      <sheetName val="C.noTX01"/>
      <sheetName val="T.HopCNo"/>
      <sheetName val="THCNoATrung"/>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Gia"/>
      <sheetName val="Breakdown bill"/>
      <sheetName val="Breakdown 2"/>
      <sheetName val="Ðoàn Vay Ti?n"/>
      <sheetName val="N? Ðoàn"/>
      <sheetName val="Ðoàn Vay Ti_n"/>
      <sheetName val="N_ Ðoàn"/>
      <sheetName val="dtk490_x000d_491(PAI_x0009_"/>
      <sheetName val="QTNugc"/>
      <sheetName val="10000_x0010_00"/>
      <sheetName val="Qheet1"/>
      <sheetName val="BanTinh"/>
      <sheetName val="dudoan"/>
      <sheetName val="Input"/>
      <sheetName val="dtk490_x000d_491(PAI "/>
      <sheetName val="gia vat_x0000_lieu"/>
      <sheetName val="thdt"/>
      <sheetName val="ptvl0-1"/>
      <sheetName val="0-1"/>
      <sheetName val="ptvl4-5"/>
      <sheetName val="4-5"/>
      <sheetName val="ptvl3-4"/>
      <sheetName val="3-4"/>
      <sheetName val="ptvl2-3"/>
      <sheetName val="2-3"/>
      <sheetName val="vlcong"/>
      <sheetName val="ptvl1-2"/>
      <sheetName val="1-2"/>
      <sheetName val="Tinh truoc VAT"/>
      <sheetName val="CP khaosat(Congtinh)"/>
      <sheetName val="CP khaosat(tuyettinh)"/>
      <sheetName val="Tai trong"/>
      <sheetName val="Pile-Br-Capacity"/>
      <sheetName val="dtk490_x000a_491(PAI_x0009_"/>
      <sheetName val="gia vat"/>
      <sheetName val="thso_sanh"/>
      <sheetName val="GIAVL"/>
      <sheetName val="T2"/>
      <sheetName val="T3"/>
      <sheetName val="T4"/>
      <sheetName val="T5"/>
      <sheetName val="THop"/>
      <sheetName val="THKD"/>
      <sheetName val="40000000"/>
      <sheetName val="CN kho doi"/>
      <sheetName val="CTHTchua TTn?ib?"/>
      <sheetName val="CN2004 N?p TCT"/>
      <sheetName val="dtk490_491(PAI_x0009_"/>
      <sheetName val="CTHTchua TTn_ib_"/>
      <sheetName val="CN2004 N_p TCT"/>
      <sheetName val="dtk490_491(PAI "/>
      <sheetName val="Truot_nen"/>
      <sheetName val="Gia vat tu"/>
      <sheetName val="G2G3_CDR_Dim"/>
      <sheetName val="G2_System_Inputs"/>
      <sheetName val="G2_TDT_Input"/>
      <sheetName val="G2_TDT_Advanced"/>
      <sheetName val="G2G3_GGSN_WC"/>
      <sheetName val="G3_System_Inputs"/>
      <sheetName val="G3_TDT_Input"/>
      <sheetName val="dtk490_x000a_491(PAI "/>
      <sheetName val="BANG TONG HOP (2)"/>
      <sheetName val="CD2000"/>
      <sheetName val="dtxl"/>
      <sheetName val="dtk486"/>
      <sheetName val="dtk490 491(PAI "/>
      <sheetName val="Temp"/>
      <sheetName val="dtk490࠭491(PAI)"/>
      <sheetName val="pc"/>
      <sheetName val="pt"/>
      <sheetName val="111"/>
      <sheetName val="th thu chi"/>
      <sheetName val="tam ung"/>
      <sheetName val="t.so"/>
      <sheetName val="infracstructure"/>
      <sheetName val="경비2내역"/>
      <sheetName val="FIRE ALARM _ FIRE FIGHTING"/>
      <sheetName val="ĐoànРVay Tiền"/>
      <sheetName val="갑지"/>
      <sheetName val="DON GIA CAN THO"/>
      <sheetName val="VL,NC"/>
      <sheetName val="토공"/>
      <sheetName val="Ca may"/>
      <sheetName val="TH kl cac cong tac"/>
      <sheetName val="KL cac cong tac chinh"/>
      <sheetName val="DGXL"/>
      <sheetName val="DM.DonVi (3)"/>
      <sheetName val="T.luc"/>
      <sheetName val="T.gian"/>
      <sheetName val="S.luong"/>
      <sheetName val="TD.Tho(1)"/>
      <sheetName val="TD.Tho(2)"/>
      <sheetName val="TD.Tho(3)"/>
      <sheetName val="Capdien"/>
      <sheetName val="Btra"/>
      <sheetName val="CDPS"/>
      <sheetName val="dt{490-491(PAII)"/>
      <sheetName val="DG 285"/>
      <sheetName val="DG  286"/>
      <sheetName val="DG 85"/>
      <sheetName val="DG 89"/>
      <sheetName val="DG THIET BI"/>
      <sheetName val="DGVCTC 285"/>
      <sheetName val="dtk490_x005f_x000d_491(PAI_x005f_x0009_"/>
      <sheetName val="10000_x005f_x0010_00"/>
      <sheetName val="dtk490_x005f_x000d_491(PAI "/>
      <sheetName val="Electrical Works"/>
      <sheetName val="H_T_ INCOMING SYSTEM"/>
      <sheetName val="Ｎｏ.13"/>
      <sheetName val="gia vat_x005f_x0000_lieu"/>
      <sheetName val="dtk490_x005f_x000a_491(PAI_x005f_x0009_"/>
      <sheetName val="dtk490_x005f_x000a_491(PAI "/>
      <sheetName val="dtk490_491(PAI_x005f_x0009_"/>
      <sheetName val="一発シート"/>
      <sheetName val="L-Mechanical"/>
      <sheetName val="Quantity"/>
      <sheetName val="sort2"/>
      <sheetName val="KLHT"/>
      <sheetName val="DT1_x0000__x0000__x0000__x0000__x0000__x0000__x0000__x0000_"/>
      <sheetName val="DT1_x0000_"/>
      <sheetName val="S29_x0007__x0000_S"/>
      <sheetName val="BGThau_x0008__x0000_0000000_x0001__x0006__x0000_Sheet1_x0008__x0000_To"/>
      <sheetName val="NHAN?CONG"/>
      <sheetName val="BGThau_x0008_?0000000_x0001__x0006_?Sheet1_x0008_?To dr"/>
      <sheetName val="BGThau_x0008_?0000000_x0001__x0006_?Sheet1_x0008_?To"/>
      <sheetName val="Na2??01"/>
      <sheetName val="4_x0004_?XN54_x0004_?XN33_x0004_?NK96_x0006_?Sheet4"/>
      <sheetName val="CT?doanh thu 2005"/>
      <sheetName val="4_x0004__x0000_XN54_x0004__x0000_XN33_x0004__x0000_NK96_x0006__x0000_Sheet4"/>
      <sheetName val="ThongSo"/>
      <sheetName val="??쫀䃝Z"/>
      <sheetName val="Shѥet10"/>
      <sheetName val="????¢é@Z?_x000d_?_x0004_"/>
      <sheetName val="Qheet19"/>
      <sheetName val="THKL nghiamthu"/>
      <sheetName val="Balg du toan"/>
      <sheetName val="diachi"/>
      <sheetName val="Quy_2-20021"/>
      <sheetName val="BGThau0000000Sheet1To"/>
      <sheetName val="XNGBQII-4_(3)"/>
      <sheetName val="4XN54XN33NK96Sheet4"/>
      <sheetName val="_IEN_DONG"/>
      <sheetName val="S29__S"/>
      <sheetName val="S29_S"/>
      <sheetName val="NHAN_CWNG"/>
      <sheetName val="MTO_REV_2(ARMOR)"/>
      <sheetName val="BGThau0000000Sheet1To_dr"/>
      <sheetName val="XNGBQI-01_(02)"/>
      <sheetName val="CI_____Lang"/>
      <sheetName val="Du_kien_DT_9_thang_de_f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sheetData sheetId="359" refreshError="1"/>
      <sheetData sheetId="360" refreshError="1"/>
      <sheetData sheetId="361" refreshError="1"/>
      <sheetData sheetId="362"/>
      <sheetData sheetId="363"/>
      <sheetData sheetId="364" refreshError="1"/>
      <sheetData sheetId="365"/>
      <sheetData sheetId="366"/>
      <sheetData sheetId="367"/>
      <sheetData sheetId="368"/>
      <sheetData sheetId="369" refreshError="1"/>
      <sheetData sheetId="370"/>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sheetData sheetId="559"/>
      <sheetData sheetId="560"/>
      <sheetData sheetId="561"/>
      <sheetData sheetId="562"/>
      <sheetData sheetId="563"/>
      <sheetData sheetId="564"/>
      <sheetData sheetId="565"/>
      <sheetData sheetId="566" refreshError="1"/>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sheetData sheetId="598"/>
      <sheetData sheetId="599"/>
      <sheetData sheetId="600"/>
      <sheetData sheetId="60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sheetData sheetId="633"/>
      <sheetData sheetId="634"/>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refreshError="1"/>
      <sheetData sheetId="699" refreshError="1"/>
      <sheetData sheetId="700"/>
      <sheetData sheetId="701"/>
      <sheetData sheetId="702" refreshError="1"/>
      <sheetData sheetId="703" refreshError="1"/>
      <sheetData sheetId="704" refreshError="1"/>
      <sheetData sheetId="705"/>
      <sheetData sheetId="706" refreshError="1"/>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refreshError="1"/>
      <sheetData sheetId="814" refreshError="1"/>
      <sheetData sheetId="815"/>
      <sheetData sheetId="816" refreshError="1"/>
      <sheetData sheetId="817" refreshError="1"/>
      <sheetData sheetId="818" refreshError="1"/>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refreshError="1"/>
      <sheetData sheetId="840" refreshError="1"/>
      <sheetData sheetId="841" refreshError="1"/>
      <sheetData sheetId="842" refreshError="1"/>
      <sheetData sheetId="843" refreshError="1"/>
      <sheetData sheetId="844" refreshError="1"/>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refreshError="1"/>
      <sheetData sheetId="931" refreshError="1"/>
      <sheetData sheetId="932" refreshError="1"/>
      <sheetData sheetId="933" refreshError="1"/>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refreshError="1"/>
      <sheetData sheetId="951" refreshError="1"/>
      <sheetData sheetId="952" refreshError="1"/>
      <sheetData sheetId="953" refreshError="1"/>
      <sheetData sheetId="954" refreshError="1"/>
      <sheetData sheetId="955" refreshError="1"/>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sheetData sheetId="989"/>
      <sheetData sheetId="990"/>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sheetData sheetId="1050" refreshError="1"/>
      <sheetData sheetId="1051" refreshError="1"/>
      <sheetData sheetId="1052"/>
      <sheetData sheetId="1053" refreshError="1"/>
      <sheetData sheetId="1054"/>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v.3)"/>
      <sheetName val="A (Rev.2)"/>
      <sheetName val="POWER"/>
      <sheetName val="영업소실적"/>
      <sheetName val="Macro"/>
      <sheetName val="Taux"/>
      <sheetName val="A"/>
      <sheetName val="갑지(추정)"/>
      <sheetName val="Sheet5"/>
      <sheetName val="cable"/>
      <sheetName val="단가"/>
      <sheetName val="Resource"/>
      <sheetName val="Cash Flow-1"/>
      <sheetName val="AILC004"/>
      <sheetName val="Cover"/>
      <sheetName val="노무비Lab.rsc"/>
      <sheetName val="ANX3A51"/>
      <sheetName val="TOTAL"/>
      <sheetName val="h-013211-2"/>
      <sheetName val="MSS 2"/>
      <sheetName val="노임단가"/>
      <sheetName val="토목"/>
      <sheetName val="현금"/>
      <sheetName val="지질조사분석"/>
      <sheetName val="General Measurement"/>
      <sheetName val="예상"/>
      <sheetName val="BID"/>
      <sheetName val="마감LIST-1"/>
      <sheetName val="경비"/>
      <sheetName val="REDUCER"/>
      <sheetName val="WE'T"/>
      <sheetName val="MANPWER1"/>
      <sheetName val="BM"/>
      <sheetName val="data"/>
      <sheetName val="hori. vessel(E-895)"/>
      <sheetName val="Breakdown"/>
      <sheetName val="계산서"/>
      <sheetName val="#REF"/>
      <sheetName val="내역서"/>
      <sheetName val="Estimate"/>
      <sheetName val="Lup"/>
      <sheetName val="REN2000"/>
      <sheetName val="예가표"/>
      <sheetName val="IBASE"/>
      <sheetName val="CONTROL-100"/>
      <sheetName val="실행철강하도"/>
      <sheetName val="인월수표"/>
      <sheetName val="back-data"/>
      <sheetName val="ABUT수량-A1"/>
      <sheetName val="Basis"/>
      <sheetName val="tifico"/>
      <sheetName val="배수내역"/>
      <sheetName val="Pick List"/>
      <sheetName val="Config"/>
      <sheetName val="Consumables"/>
      <sheetName val="Summary"/>
      <sheetName val="D.Volu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HELL"/>
      <sheetName val="feed inlet"/>
      <sheetName val="steam outlet"/>
      <sheetName val="downcomer"/>
      <sheetName val="press-nitro"/>
      <sheetName val="upper head"/>
      <sheetName val="lwr lev tap"/>
      <sheetName val="cbd"/>
      <sheetName val="chem feed"/>
      <sheetName val="2.5 sv"/>
      <sheetName val="3 sv"/>
      <sheetName val="WELDS"/>
      <sheetName val="Shipping Table"/>
      <sheetName val="resul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s"/>
      <sheetName val="steam table"/>
      <sheetName val="Sheet1"/>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pakg-1"/>
      <sheetName val="Setup"/>
      <sheetName val="CABLE BULK"/>
      <sheetName val="현장지지물물량"/>
      <sheetName val="Sat. Pek."/>
      <sheetName val="REDUCER"/>
      <sheetName val="WE'T"/>
      <sheetName val="BM"/>
      <sheetName val="PipWT"/>
      <sheetName val="BQ_Methanol"/>
      <sheetName val="Insulation_Utl_Off"/>
      <sheetName val="Note_Piping"/>
      <sheetName val="cover"/>
      <sheetName val="HRSG PRINT"/>
      <sheetName val="Code 02"/>
      <sheetName val="Code 03"/>
      <sheetName val="Code 04"/>
      <sheetName val="Code 05"/>
      <sheetName val="Code 06"/>
      <sheetName val="Code 07"/>
      <sheetName val="Code 09"/>
      <sheetName val="Code03"/>
      <sheetName val="SUMMARY"/>
      <sheetName val="5-Digit"/>
      <sheetName val="2.설계제원"/>
      <sheetName val="물량"/>
      <sheetName val="NEWDRAW"/>
      <sheetName val="IBASE"/>
      <sheetName val="자바라1"/>
    </sheetNames>
    <definedNames>
      <definedName name="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HG Unit"/>
      <sheetName val="HD Unit"/>
      <sheetName val="ASME B 36.10 M"/>
      <sheetName val="ASME B 36_10 M"/>
      <sheetName val="Piping material HG take off - R"/>
      <sheetName val="steam table"/>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Cash2"/>
      <sheetName val="Z"/>
      <sheetName val="환산표"/>
      <sheetName val="TTL"/>
      <sheetName val="Joints"/>
      <sheetName val="DB_ET200(R. A)"/>
      <sheetName val="mech"/>
      <sheetName val="REDUCER"/>
      <sheetName val="IBASE"/>
      <sheetName val="HG_Unit1"/>
      <sheetName val="HD_Unit1"/>
      <sheetName val="ASME_B_36_10_M2"/>
      <sheetName val="ASME_B_36_10_M3"/>
      <sheetName val="Piping_material_HG_take_off_-_1"/>
      <sheetName val="steam_table"/>
      <sheetName val="HG_Unit"/>
      <sheetName val="HD_Unit"/>
      <sheetName val="ASME_B_36_10_M"/>
      <sheetName val="ASME_B_36_10_M1"/>
      <sheetName val="Piping_material_HG_take_off_-_R"/>
      <sheetName val="POWER"/>
      <sheetName val="BM"/>
      <sheetName val="PipWT"/>
      <sheetName val="BQ_Methanol"/>
      <sheetName val="Insulation_Utl_Off"/>
      <sheetName val="Note_Piping"/>
      <sheetName val="6-2차"/>
      <sheetName val="Code 02"/>
      <sheetName val="Code 03"/>
      <sheetName val="Code 04"/>
      <sheetName val="Code 05"/>
      <sheetName val="Code 06"/>
      <sheetName val="Code 07"/>
      <sheetName val="Code 09"/>
      <sheetName val="갑지1"/>
      <sheetName val="MOTOR"/>
      <sheetName val="내역"/>
      <sheetName val="BILAL2"/>
      <sheetName val="HG_Unit2"/>
      <sheetName val="HD_Unit2"/>
      <sheetName val="ASME_B_36_10_M4"/>
      <sheetName val="ASME_B_36_10_M5"/>
      <sheetName val="Piping_material_HG_take_off_-_2"/>
      <sheetName val="steam_table1"/>
      <sheetName val="CABLE BULK"/>
      <sheetName val="실행철강하도"/>
    </sheetNames>
    <definedNames>
      <definedName name="scaffolding"/>
    </definedNames>
    <sheetDataSet>
      <sheetData sheetId="0"/>
      <sheetData sheetId="1"/>
      <sheetData sheetId="2">
        <row r="3">
          <cell r="E3">
            <v>5</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
      <sheetName val="Tub. racc."/>
      <sheetName val="Tech."/>
      <sheetName val="Paint"/>
      <sheetName val="SPC0"/>
      <sheetName val="SPC1"/>
      <sheetName val="SPC2"/>
      <sheetName val="SPC4"/>
      <sheetName val="SPC5"/>
      <sheetName val="SPC6"/>
      <sheetName val="SPC7"/>
      <sheetName val="SPC8"/>
      <sheetName val="SR1"/>
      <sheetName val="SR5"/>
      <sheetName val="SR6"/>
      <sheetName val="SR7"/>
      <sheetName val="SR8"/>
      <sheetName val="SR9"/>
      <sheetName val="SR10"/>
      <sheetName val="SS1"/>
      <sheetName val="SS2"/>
      <sheetName val="SS3"/>
      <sheetName val="SS4"/>
      <sheetName val="OFFER"/>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건설공사비"/>
      <sheetName val="Factor"/>
      <sheetName val="SPT vs PHI"/>
      <sheetName val="COST-850"/>
      <sheetName val="공정계획(내부계획25%,내부w.f)"/>
      <sheetName val="단중표-ST"/>
      <sheetName val="HVAC"/>
      <sheetName val="적용환율"/>
      <sheetName val="PipWT"/>
      <sheetName val="CAL"/>
      <sheetName val="shphdlelb"/>
      <sheetName val="fldhdlelb"/>
      <sheetName val="WALLTHK"/>
      <sheetName val="cable-data"/>
      <sheetName val="CBL_OD"/>
      <sheetName val="일위대가목차"/>
      <sheetName val="C3"/>
      <sheetName val="#2손익"/>
      <sheetName val="BQ"/>
      <sheetName val="Joints"/>
      <sheetName val="COVERSHEET"/>
      <sheetName val="CODE"/>
      <sheetName val="Load"/>
      <sheetName val="기기리스트"/>
      <sheetName val="Reference DB"/>
      <sheetName val="R.Lab Cos"/>
      <sheetName val="eq_data"/>
      <sheetName val="당초"/>
      <sheetName val="eqt list-견적팀"/>
      <sheetName val="Lot1"/>
      <sheetName val="Steam-Sys"/>
      <sheetName val="Piping Design Data"/>
      <sheetName val="parts-V2"/>
      <sheetName val="수입"/>
      <sheetName val="Table 1"/>
      <sheetName val="계수시트"/>
      <sheetName val="원가계산서"/>
      <sheetName val="DI-ESTI"/>
      <sheetName val="Contents"/>
      <sheetName val="V-VESSEL (WITH DEMISTER)"/>
      <sheetName val="IBASE"/>
      <sheetName val="12CGOU"/>
      <sheetName val="DATE"/>
      <sheetName val="PAGE-1"/>
      <sheetName val="steam table"/>
      <sheetName val="예산"/>
      <sheetName val="D-3"/>
      <sheetName val="DESIGN CRETERIA"/>
      <sheetName val="Schedule"/>
      <sheetName val="Summary Sheets"/>
      <sheetName val="EQT-ESTN"/>
      <sheetName val="INPUT DATA"/>
      <sheetName val="Summary"/>
      <sheetName val="S0"/>
      <sheetName val="PIPE내역(FCN)"/>
      <sheetName val="노임단가"/>
      <sheetName val="현장관리비"/>
      <sheetName val="AILC004"/>
      <sheetName val="Walls"/>
      <sheetName val="Sheet1"/>
      <sheetName val="내역서"/>
      <sheetName val="견적기준"/>
      <sheetName val="activity"/>
      <sheetName val="기준"/>
      <sheetName val="CBE-VSL"/>
      <sheetName val="UnitList"/>
      <sheetName val="DG3285"/>
      <sheetName val="6,000"/>
      <sheetName val="ITB COST"/>
      <sheetName val="간접비내역-1"/>
      <sheetName val="산근"/>
      <sheetName val="Rate"/>
      <sheetName val="MCCSUM"/>
      <sheetName val="Cost_total_배관-한남현"/>
      <sheetName val="pvc vent"/>
      <sheetName val="#REF"/>
      <sheetName val="LEGEND"/>
      <sheetName val="보할공정"/>
      <sheetName val="1.설계조건"/>
      <sheetName val="일위대가"/>
      <sheetName val="General Data"/>
      <sheetName val="직원동원계획"/>
      <sheetName val="Equipment"/>
      <sheetName val="Piping"/>
      <sheetName val="BQMPALOC"/>
      <sheetName val="Administrative Prices"/>
      <sheetName val="RFP002"/>
      <sheetName val="Final(1)summary"/>
      <sheetName val="Calculation Basis"/>
      <sheetName val="MB(LAB_No.2)"/>
      <sheetName val="환율표"/>
      <sheetName val="TPS Performance Model"/>
      <sheetName val="1공구계약서"/>
      <sheetName val="airComp"/>
      <sheetName val="공정계획(내부계획25%,내부w_f)"/>
      <sheetName val="SPT_vs_PHI"/>
      <sheetName val="steam_table"/>
      <sheetName val="ITB_COST"/>
      <sheetName val="Reference_DB"/>
      <sheetName val="R_Lab_Cos"/>
      <sheetName val="eqt_list-견적팀"/>
      <sheetName val="Table_1"/>
      <sheetName val="V-VESSEL_(WITH_DEMISTER)"/>
      <sheetName val="Piping_Design_Data"/>
      <sheetName val="pvc_vent"/>
      <sheetName val="DESIGN_CRETERIA"/>
      <sheetName val="Summary_Sheets"/>
      <sheetName val="INPUT_DATA"/>
      <sheetName val="1_설계조건"/>
      <sheetName val="General_Data"/>
      <sheetName val="Administrative_Prices"/>
      <sheetName val="Calculation_Basis"/>
      <sheetName val="MB(LAB_No_2)"/>
      <sheetName val="TPS_Performance_Model"/>
      <sheetName val="3514-HV-0201"/>
      <sheetName val="A CONDITIONS"/>
      <sheetName val="3. Piping"/>
      <sheetName val="1. Stationary"/>
      <sheetName val="공사비 내역 (가)"/>
      <sheetName val="Pump"/>
      <sheetName val="table"/>
      <sheetName val="식재"/>
      <sheetName val="시설물"/>
      <sheetName val="식재출력용"/>
      <sheetName val="유지관리"/>
      <sheetName val="단가"/>
      <sheetName val="STEEL STR_Selling"/>
      <sheetName val="DNT OSBL"/>
      <sheetName val="Matrix"/>
      <sheetName val="TL rieng"/>
      <sheetName val="Precios"/>
      <sheetName val="Tabla"/>
      <sheetName val="주관사업"/>
      <sheetName val="Tie Beam"/>
      <sheetName val="cement"/>
      <sheetName val="CONS. EQUIP.  "/>
      <sheetName val="Materials"/>
      <sheetName val="Estimate"/>
      <sheetName val="Major"/>
      <sheetName val="Valori"/>
      <sheetName val="TO GO MEST"/>
      <sheetName val="Piping BQ_Estimat-Original"/>
      <sheetName val="공정계획_내부계획25__내부w_f_"/>
      <sheetName val="집수정(600-700)"/>
      <sheetName val="지수"/>
      <sheetName val="입찰내역서"/>
      <sheetName val="VENDOR LIST"/>
      <sheetName val="공통비"/>
      <sheetName val="Material_Data"/>
      <sheetName val="2P-DETAL"/>
      <sheetName val="경비집계"/>
      <sheetName val="h-013211-2"/>
      <sheetName val="Price List"/>
      <sheetName val="Tubing"/>
      <sheetName val="cable"/>
      <sheetName val="static.cal"/>
      <sheetName val="WIP"/>
      <sheetName val="PPSD SumOps 3 29 02"/>
      <sheetName val="6BPRO"/>
      <sheetName val="공문"/>
      <sheetName val="대치판정"/>
      <sheetName val="Ind"/>
      <sheetName val="mhrrate"/>
      <sheetName val="SALA-002"/>
      <sheetName val="Chi tiet"/>
      <sheetName val="Status"/>
      <sheetName val=" Sum"/>
      <sheetName val="w't table"/>
      <sheetName val="S N"/>
      <sheetName val="RIEPILOGO"/>
      <sheetName val="COVER"/>
      <sheetName val="Unit Price"/>
      <sheetName val="HORI. VESSEL"/>
      <sheetName val="공정계획(내부계획25%,내부w_f)1"/>
      <sheetName val="Table_11"/>
      <sheetName val="Piping_Design_Data1"/>
      <sheetName val="SPT_vs_PHI1"/>
      <sheetName val="eqt_list-견적팀1"/>
      <sheetName val="steam_table1"/>
      <sheetName val="INPUT_DATA1"/>
      <sheetName val="Reference_DB1"/>
      <sheetName val="R_Lab_Cos1"/>
      <sheetName val="V-VESSEL_(WITH_DEMISTER)1"/>
      <sheetName val="1_설계조건1"/>
      <sheetName val="Summary_Sheets1"/>
      <sheetName val="DESIGN_CRETERIA1"/>
      <sheetName val="General_Data1"/>
      <sheetName val="A_CONDITIONS"/>
      <sheetName val="3__Piping"/>
      <sheetName val="1__Stationary"/>
      <sheetName val="공사비_내역_(가)"/>
      <sheetName val="VENDOR_LIST"/>
      <sheetName val="ITB_COST1"/>
      <sheetName val="pvc_vent1"/>
      <sheetName val="Administrative_Prices1"/>
      <sheetName val="Calculation_Basis1"/>
      <sheetName val="MB(LAB_No_2)1"/>
      <sheetName val="TPS_Performance_Model1"/>
      <sheetName val="STEEL_STR_Selling"/>
      <sheetName val="DNT_OSBL"/>
      <sheetName val="TL_rieng"/>
      <sheetName val="Tie_Beam"/>
      <sheetName val="CONS__EQUIP___"/>
      <sheetName val="HORI__VESSEL"/>
      <sheetName val="Keys"/>
      <sheetName val="기계내역서"/>
      <sheetName val="LOOKUP"/>
      <sheetName val="공사비SUM"/>
      <sheetName val="breakdown"/>
      <sheetName val="INVOICE_CERT EIV'S"/>
      <sheetName val="Rate Analysis"/>
      <sheetName val="Segment"/>
      <sheetName val="견적가집계표(1)"/>
      <sheetName val="ORIGN"/>
      <sheetName val="Macro"/>
      <sheetName val="Taux"/>
      <sheetName val="Cover sheet"/>
      <sheetName val="Main"/>
      <sheetName val="Data"/>
      <sheetName val="사기도장"/>
      <sheetName val="DELIVERIES"/>
      <sheetName val="inter"/>
      <sheetName val="TTL"/>
      <sheetName val="PRECAST lightconc-II"/>
      <sheetName val="Calc"/>
      <sheetName val="견적"/>
      <sheetName val="사업성검토"/>
      <sheetName val="33628-Rev. A"/>
      <sheetName val="Quantity"/>
      <sheetName val="KP_List"/>
      <sheetName val="Tank_3_1"/>
      <sheetName val="공정계획(내부계획25%,내부w_f)2"/>
      <sheetName val="공정계획(내부계획25%,내부w_f)3"/>
      <sheetName val="공정계획(내부계획25%,내부w_f)4"/>
      <sheetName val="도급양식"/>
      <sheetName val="실행내역"/>
      <sheetName val="간접비 총괄표"/>
      <sheetName val="SPT_vs_PHI2"/>
      <sheetName val="steam_table2"/>
      <sheetName val="ITB_COST2"/>
      <sheetName val="Reference_DB2"/>
      <sheetName val="R_Lab_Cos2"/>
      <sheetName val="eqt_list-견적팀2"/>
      <sheetName val="Table_12"/>
      <sheetName val="V-VESSEL_(WITH_DEMISTER)2"/>
      <sheetName val="Piping_Design_Data2"/>
      <sheetName val="pvc_vent2"/>
      <sheetName val="DESIGN_CRETERIA2"/>
      <sheetName val="Summary_Sheets2"/>
      <sheetName val="INPUT_DATA2"/>
      <sheetName val="1_설계조건2"/>
      <sheetName val="General_Data2"/>
      <sheetName val="Administrative_Prices2"/>
      <sheetName val="Calculation_Basis2"/>
      <sheetName val="MB(LAB_No_2)2"/>
      <sheetName val="TPS_Performance_Model2"/>
      <sheetName val="A_CONDITIONS1"/>
      <sheetName val="3__Piping1"/>
      <sheetName val="1__Stationary1"/>
      <sheetName val="공사비_내역_(가)1"/>
      <sheetName val="STEEL_STR_Selling1"/>
      <sheetName val="DNT_OSBL1"/>
      <sheetName val="TL_rieng1"/>
      <sheetName val="VENDOR_LIST1"/>
      <sheetName val="Tie_Beam1"/>
      <sheetName val="CONS__EQUIP___1"/>
      <sheetName val="TO_GO_MEST"/>
      <sheetName val="Piping_BQ_Estimat-Original"/>
      <sheetName val="Chi_tiet"/>
      <sheetName val="Price_List"/>
      <sheetName val="static_cal"/>
      <sheetName val="PPSD_SumOps_3_29_02"/>
      <sheetName val="_Sum"/>
      <sheetName val="w't_table"/>
      <sheetName val="S_N"/>
      <sheetName val="Unit_Price"/>
      <sheetName val="HORI__VESSEL1"/>
      <sheetName val="INVOICE_CERT_EIV'S"/>
      <sheetName val="Rate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T-ESTN"/>
      <sheetName val="BQ-GSUM"/>
      <sheetName val="CNST-SCH"/>
      <sheetName val="EQT-SCH1"/>
      <sheetName val="DIR-MNG"/>
      <sheetName val="STF-MNG1"/>
      <sheetName val="CRW-MKUP"/>
      <sheetName val="CST-BDN0"/>
      <sheetName val="CST-SUM0"/>
      <sheetName val="CST-SUM2"/>
      <sheetName val="bm내역서(B공구)"/>
      <sheetName val="변경내역"/>
      <sheetName val="견적조건보고서"/>
      <sheetName val="견적갑지"/>
      <sheetName val="을지"/>
      <sheetName val="EQUIPMENT -2"/>
      <sheetName val="HVAC"/>
      <sheetName val="#REF"/>
      <sheetName val="DG3285"/>
      <sheetName val="DESIGN_CRETERIA"/>
      <sheetName val="차액보증"/>
      <sheetName val="Cover sheet"/>
      <sheetName val="COVER"/>
      <sheetName val="合成単価作成表-BLDG"/>
      <sheetName val="PROJ-CST"/>
      <sheetName val="일위대가"/>
      <sheetName val="조건표"/>
      <sheetName val="bm(CIcable)"/>
      <sheetName val="SG"/>
      <sheetName val="노임단가"/>
      <sheetName val="보온공사비대비표"/>
      <sheetName val="TIE-INS"/>
      <sheetName val="산근"/>
      <sheetName val="Summary"/>
      <sheetName val="노임"/>
      <sheetName val=" ｹ-ﾌﾞﾙ"/>
      <sheetName val="A(Rev.3)"/>
      <sheetName val="1100"/>
      <sheetName val="BQ List"/>
      <sheetName val="CASH"/>
      <sheetName val="BATCH"/>
      <sheetName val="INPUT DATA"/>
      <sheetName val="Piping Design Data"/>
      <sheetName val="5"/>
      <sheetName val="C1"/>
      <sheetName val="Main"/>
      <sheetName val="Data"/>
      <sheetName val="BQMPALOC"/>
      <sheetName val="H_Param"/>
      <sheetName val="BID"/>
      <sheetName val="EQUIPMENT _2"/>
      <sheetName val="DI-ESTI"/>
      <sheetName val="영업소실적"/>
      <sheetName val="SUM-AFC02_NP"/>
      <sheetName val="POWER"/>
      <sheetName val="갑지"/>
      <sheetName val="PROGRESS PH2"/>
      <sheetName val="Facturación A"/>
      <sheetName val="inter"/>
      <sheetName val="HYDROTEST DIAGRAM"/>
      <sheetName val="공사비 내역 (가)"/>
      <sheetName val="도급양식"/>
      <sheetName val="EQUIPMENT_-2"/>
      <sheetName val="Facturación_A"/>
      <sheetName val="PROGRESS_PH2"/>
      <sheetName val="D-3"/>
      <sheetName val="Cable Data"/>
      <sheetName val="A-12"/>
      <sheetName val="12CGOU"/>
      <sheetName val="Conn. Lib"/>
      <sheetName val="4000"/>
      <sheetName val="TABLAS"/>
      <sheetName val="ResCómpMét"/>
      <sheetName val="Equipments Level IV"/>
      <sheetName val="Table old fILE"/>
      <sheetName val="Lev III"/>
      <sheetName val="4 Piping"/>
      <sheetName val="3&amp;3A Equipments"/>
      <sheetName val="9 Insulation"/>
      <sheetName val="8 Painting"/>
      <sheetName val="10 Pre Commissioning"/>
      <sheetName val="5 Electrical"/>
      <sheetName val="6 Instrument"/>
      <sheetName val="7 Telecom"/>
      <sheetName val="Proc Reg"/>
      <sheetName val="SS2"/>
      <sheetName val="내역서"/>
      <sheetName val="BOQ"/>
      <sheetName val="AILC004"/>
      <sheetName val="집계표(OPTION)"/>
      <sheetName val="Macro"/>
      <sheetName val="Taux"/>
      <sheetName val="당진1,2호기전선관설치및접지4차공사내역서-을지"/>
      <sheetName val="EQT_ESTN"/>
      <sheetName val="Tabla"/>
      <sheetName val="VARIABLES"/>
      <sheetName val="PILE-C1"/>
      <sheetName val="BOQ fire proofing"/>
      <sheetName val="TOEC"/>
      <sheetName val="TL rieng"/>
      <sheetName val="Basis"/>
      <sheetName val="Steam-Sys"/>
      <sheetName val="Total"/>
      <sheetName val="계정"/>
      <sheetName val="주요공사"/>
      <sheetName val="골조물량"/>
      <sheetName val="PRECAST lightconc-II"/>
      <sheetName val="Sheet1"/>
      <sheetName val="MB(LAB_No.2)"/>
      <sheetName val="실행철강하도"/>
      <sheetName val="실행내역서 "/>
      <sheetName val="CTEMCOST"/>
      <sheetName val="Vat tu XD"/>
      <sheetName val="Khoi luong"/>
      <sheetName val="FWBS 100"/>
      <sheetName val="Quantity"/>
      <sheetName val="Param"/>
      <sheetName val="7. Aeration Tanks (ATV)"/>
      <sheetName val="8. Aeration"/>
      <sheetName val="1. Project Base"/>
      <sheetName val="Input"/>
      <sheetName val="주관사업"/>
      <sheetName val="H.Satuan"/>
      <sheetName val="EP0618"/>
      <sheetName val="BREAKDOWN(철거설치)"/>
      <sheetName val="견적조건"/>
      <sheetName val="Sheet2"/>
      <sheetName val="소비자가"/>
      <sheetName val="(A)내역서"/>
      <sheetName val="2.대외공문"/>
      <sheetName val="ABUT수량-A1"/>
      <sheetName val="교각1"/>
      <sheetName val="토목"/>
      <sheetName val="Summary Sheets"/>
      <sheetName val="STAND98"/>
      <sheetName val="잡철물"/>
      <sheetName val="경제지표"/>
      <sheetName val="총괄"/>
      <sheetName val="수량집계"/>
      <sheetName val="총괄집계표"/>
      <sheetName val="견적서"/>
      <sheetName val="간이연락"/>
      <sheetName val="設計計算"/>
      <sheetName val="B"/>
      <sheetName val="COVERSHEET"/>
      <sheetName val="FAB별"/>
      <sheetName val="MAT"/>
      <sheetName val="시가지우회도로공내역서"/>
      <sheetName val="프랜트면허"/>
      <sheetName val="관급"/>
      <sheetName val="대비"/>
      <sheetName val="DNT OSBL"/>
      <sheetName val="Factor"/>
      <sheetName val="S0"/>
      <sheetName val="데리네이타현황"/>
      <sheetName val="단가"/>
      <sheetName val="원가계산서(남측)"/>
      <sheetName val="세금자료"/>
      <sheetName val="steel data sheet"/>
      <sheetName val="LP"/>
      <sheetName val="OUTICOLPIP"/>
      <sheetName val="Tech."/>
      <sheetName val="D.Volume"/>
      <sheetName val="Tube"/>
      <sheetName val="을"/>
      <sheetName val="DISCOUNT"/>
      <sheetName val="설계내역서"/>
      <sheetName val="Direction projet"/>
      <sheetName val="3.6M RETAINING WALL"/>
      <sheetName val="노임이"/>
      <sheetName val="01b. RTR PL Working 28 Mar 16"/>
      <sheetName val="PROC%"/>
      <sheetName val="XZLC004_PART2"/>
      <sheetName val="TTL"/>
      <sheetName val="CAT_5"/>
      <sheetName val="입출재고현황 (2)"/>
      <sheetName val="표지"/>
      <sheetName val="영동(D)"/>
      <sheetName val="code"/>
      <sheetName val="Equipments_Level_IV"/>
      <sheetName val="Table_old_fILE"/>
      <sheetName val="Lev_III"/>
      <sheetName val="4_Piping"/>
      <sheetName val="3&amp;3A_Equipments"/>
      <sheetName val="9_Insulation"/>
      <sheetName val="8_Painting"/>
      <sheetName val="10_Pre_Commissioning"/>
      <sheetName val="5_Electrical"/>
      <sheetName val="6_Instrument"/>
      <sheetName val="7_Telecom"/>
      <sheetName val="Proc_Reg"/>
      <sheetName val="_ｹ-ﾌﾞﾙ"/>
      <sheetName val="A(Rev_3)"/>
      <sheetName val="BQ_List"/>
      <sheetName val="HYDROTEST_DIAGRAM"/>
      <sheetName val="공사비_내역_(가)"/>
      <sheetName val="INPUT_DATA"/>
      <sheetName val="EQUIPOS"/>
      <sheetName val="77-Charts"/>
      <sheetName val="Malaysia incl. RET"/>
      <sheetName val="Riesgos y Oportunidades"/>
      <sheetName val="General Data"/>
      <sheetName val="BM(#4)"/>
      <sheetName val="날개벽수량표"/>
      <sheetName val="건축내역"/>
      <sheetName val="No.2LAB Unit"/>
      <sheetName val="Compressors"/>
      <sheetName val="DATOS"/>
      <sheetName val="LINEAS"/>
      <sheetName val="LOADING"/>
      <sheetName val="경비"/>
      <sheetName val="Page 1"/>
      <sheetName val="PIPEDATA"/>
      <sheetName val="hori. vessel(E-895)"/>
      <sheetName val="BM"/>
      <sheetName val="analysis"/>
      <sheetName val="10.Linkway"/>
      <sheetName val="11.Bus Shelter-Bay"/>
      <sheetName val="eq_data"/>
      <sheetName val="내역표지"/>
      <sheetName val="정산변경내역"/>
      <sheetName val="수량산출"/>
      <sheetName val="내역1"/>
      <sheetName val="BSD (2)"/>
      <sheetName val="차수"/>
      <sheetName val="자재단가"/>
      <sheetName val="DataBase 작성 샘플"/>
      <sheetName val="유해위험요인 분류체계"/>
      <sheetName val="경비2내역"/>
      <sheetName val="P2KLA"/>
      <sheetName val="3.바닥판설계"/>
      <sheetName val="96.12"/>
      <sheetName val="8.PILE  (돌출)"/>
      <sheetName val="현장관리비"/>
      <sheetName val="실행내역"/>
      <sheetName val="tienluong"/>
      <sheetName val="금광1터널"/>
      <sheetName val="TACT"/>
      <sheetName val="sum"/>
      <sheetName val="98비정기소모"/>
      <sheetName val="환율change"/>
      <sheetName val="LEGEND"/>
      <sheetName val="데이타"/>
      <sheetName val="식재인부"/>
      <sheetName val="정리내역"/>
      <sheetName val="Steam Table"/>
      <sheetName val="TOSHIBA-Structure"/>
      <sheetName val="TB-내역서"/>
      <sheetName val="CBL_OD"/>
      <sheetName val="기계"/>
      <sheetName val="ELECTRIC"/>
      <sheetName val="Price List"/>
      <sheetName val="견적서갑지"/>
      <sheetName val="공문"/>
      <sheetName val="환율전망"/>
      <sheetName val="(실사조정)총괄"/>
      <sheetName val="CONCRETE"/>
      <sheetName val="집계표"/>
      <sheetName val="일위대가 집계표"/>
      <sheetName val="검수고1-1층"/>
      <sheetName val="MEXICO-C"/>
      <sheetName val="갑지(추정)"/>
      <sheetName val="동해title"/>
      <sheetName val="Hauptdaten"/>
      <sheetName val="DJ1"/>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IS"/>
      <sheetName val="Headers"/>
      <sheetName val="FT"/>
      <sheetName val="Casing"/>
      <sheetName val="Provisory Structure"/>
      <sheetName val="Frames"/>
      <sheetName val="Transport"/>
      <sheetName val="Planning"/>
      <sheetName val="Frais annexes"/>
      <sheetName val="Heures"/>
      <sheetName val="SUM UP"/>
      <sheetName val="TAUX"/>
      <sheetName val="DEFAU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
    </sheetNames>
    <sheetDataSet>
      <sheetData sheetId="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S"/>
      <sheetName val="TUR"/>
      <sheetName val="Paint"/>
      <sheetName val="Weld"/>
      <sheetName val="P&amp;S&amp;CS"/>
      <sheetName val="Pack&amp;Frei"/>
      <sheetName val="PM"/>
      <sheetName val="SD"/>
      <sheetName val="IE tooling"/>
      <sheetName val="shaft compare"/>
      <sheetName val="Summary"/>
      <sheetName val="Inert Balls"/>
      <sheetName val="5.) Time Delays"/>
      <sheetName val="IE_tooling"/>
      <sheetName val="shaft_compare"/>
      <sheetName val="Inert_Balls"/>
      <sheetName val="Bill 1"/>
      <sheetName val="Bill 2"/>
      <sheetName val="Bill 3"/>
      <sheetName val="Bill 4"/>
      <sheetName val="Bill 5"/>
      <sheetName val="Bill 6"/>
      <sheetName val="Bill 7"/>
      <sheetName val="FAB별"/>
      <sheetName val="BM"/>
      <sheetName val="EQT-ESTN"/>
      <sheetName val="ESTADIST(PTS.)"/>
      <sheetName val="노임단가"/>
      <sheetName val="Page 1"/>
      <sheetName val="Te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IST (3)"/>
      <sheetName val="PLIST 2"/>
      <sheetName val="PHULUC1"/>
      <sheetName val="PHULUC1 (2)"/>
      <sheetName val="PLDT1 (2)"/>
      <sheetName val="P.LUC TGTT1"/>
      <sheetName val="P.LUC TGTT (2)"/>
      <sheetName val="TKDT"/>
      <sheetName val="PLDT"/>
      <sheetName val="TKSXXK"/>
      <sheetName val="PLXXK"/>
      <sheetName val="tkkd"/>
      <sheetName val="PLUCKD"/>
      <sheetName val="PLKD"/>
      <sheetName val="HDONG"/>
      <sheetName val="HDONG 1"/>
      <sheetName val="HD T.VIET"/>
      <sheetName val="HD.TVIET1"/>
      <sheetName val="INVOICE"/>
      <sheetName val="INVOICE 2"/>
      <sheetName val="DCK"/>
      <sheetName val="00000000"/>
      <sheetName val="10000000"/>
      <sheetName val="20000000"/>
      <sheetName val="00000001"/>
      <sheetName val="00000002"/>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row r="9">
          <cell r="C9" t="b">
            <v>1</v>
          </cell>
        </row>
      </sheetData>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Table of Contents"/>
      <sheetName val="Pump DS"/>
      <sheetName val="Diesel Engine 1-3"/>
      <sheetName val="GEAR BOX 1-3"/>
      <sheetName val=" Typical LV Motor"/>
      <sheetName val="Weight"/>
      <sheetName val="noise ds"/>
      <sheetName val="Pump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지입자재"/>
      <sheetName val="PIPE위치집계"/>
      <sheetName val="보호철판 집계표"/>
      <sheetName val="랜드마크 집계표"/>
      <sheetName val="프로텍터 집계표"/>
      <sheetName val="프로텍터 시공현황"/>
      <sheetName val="프로텍터 차선별 집계표"/>
      <sheetName val="ROLLER,SMOOTHER 집계표"/>
      <sheetName val="ROLLER,SMOOTHER 설치현황"/>
      <sheetName val="95신규호표"/>
      <sheetName val="VS배관내역서"/>
      <sheetName val="Factor"/>
      <sheetName val="Joints"/>
      <sheetName val="ASME B 36.10 M"/>
    </sheetNames>
    <sheetDataSet>
      <sheetData sheetId="0" refreshError="1"/>
      <sheetData sheetId="1" refreshError="1"/>
      <sheetData sheetId="2"/>
      <sheetData sheetId="3"/>
      <sheetData sheetId="4"/>
      <sheetData sheetId="5"/>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erSplit"/>
      <sheetName val="Organic Scav"/>
      <sheetName val="Air consumption"/>
      <sheetName val="Power consump"/>
      <sheetName val="Chem consump"/>
      <sheetName val="Co-current"/>
      <sheetName val="DMFHoriz"/>
      <sheetName val="DMFVert"/>
      <sheetName val="Counter "/>
      <sheetName val="Pipe Sizing"/>
      <sheetName val="RO Cleaning"/>
      <sheetName val="UPCORE"/>
      <sheetName val="MixBed"/>
      <sheetName val="Analy"/>
      <sheetName val="CondPol"/>
      <sheetName val="Sheet1"/>
      <sheetName val="CaCO3 Conversion"/>
      <sheetName val="Storage Tank"/>
      <sheetName val="ACF"/>
      <sheetName val="Clarifier"/>
      <sheetName val="Sheet23"/>
      <sheetName val="pHadj"/>
      <sheetName val="Degasif"/>
      <sheetName val="Filter Press"/>
      <sheetName val="Dosing"/>
      <sheetName val="Neutralization"/>
      <sheetName val="Greensand"/>
      <sheetName val="Soft Exchanger"/>
      <sheetName val="DB_ET200(R. A)"/>
      <sheetName val="VS배관내역서"/>
      <sheetName val="w't table"/>
      <sheetName val="ASME B 36.10 M"/>
      <sheetName val="DESIGN57"/>
      <sheetName val="steam table"/>
      <sheetName val="DCS"/>
      <sheetName val="ANALYSER"/>
      <sheetName val="Testing"/>
      <sheetName val="eq_data"/>
      <sheetName val="BLR 1"/>
      <sheetName val="GEN"/>
      <sheetName val="GAS"/>
      <sheetName val="DEAE"/>
      <sheetName val="BLR2"/>
      <sheetName val="BLR3"/>
      <sheetName val="BLR4"/>
      <sheetName val="BLR5"/>
      <sheetName val="DEM"/>
      <sheetName val="SAM"/>
      <sheetName val="CHEM"/>
      <sheetName val="COP"/>
      <sheetName val="BM"/>
      <sheetName val="Organic_Scav1"/>
      <sheetName val="Air_consumption1"/>
      <sheetName val="Power_consump1"/>
      <sheetName val="Chem_consump1"/>
      <sheetName val="Counter_1"/>
      <sheetName val="Pipe_Sizing1"/>
      <sheetName val="RO_Cleaning1"/>
      <sheetName val="CaCO3_Conversion1"/>
      <sheetName val="Storage_Tank1"/>
      <sheetName val="Filter_Press1"/>
      <sheetName val="Soft_Exchanger1"/>
      <sheetName val="DB_ET200(R__A)1"/>
      <sheetName val="ASME_B_36_10_M"/>
      <sheetName val="Organic_Scav"/>
      <sheetName val="Air_consumption"/>
      <sheetName val="Power_consump"/>
      <sheetName val="Chem_consump"/>
      <sheetName val="Counter_"/>
      <sheetName val="Pipe_Sizing"/>
      <sheetName val="RO_Cleaning"/>
      <sheetName val="CaCO3_Conversion"/>
      <sheetName val="Storage_Tank"/>
      <sheetName val="Filter_Press"/>
      <sheetName val="Soft_Exchanger"/>
      <sheetName val="DB_ET200(R__A)"/>
      <sheetName val="갑지1"/>
      <sheetName val="MOTOR"/>
      <sheetName val="내역"/>
      <sheetName val="F-302"/>
      <sheetName val="F301.303"/>
      <sheetName val="Fuel Oil"/>
      <sheetName val="Analisa Gabungan"/>
      <sheetName val="Sub"/>
      <sheetName val="Settings"/>
      <sheetName val="현장관리비"/>
      <sheetName val="실행내역"/>
      <sheetName val="basis"/>
      <sheetName val="DATA"/>
      <sheetName val="내역서을지"/>
      <sheetName val="Organic_Scav2"/>
      <sheetName val="Air_consumption2"/>
      <sheetName val="Power_consump2"/>
      <sheetName val="Chem_consump2"/>
      <sheetName val="Counter_2"/>
      <sheetName val="Pipe_Sizing2"/>
      <sheetName val="RO_Cleaning2"/>
      <sheetName val="CaCO3_Conversion2"/>
      <sheetName val="Storage_Tank2"/>
      <sheetName val="Filter_Press2"/>
      <sheetName val="Soft_Exchanger2"/>
      <sheetName val="DB_ET200(R__A)2"/>
      <sheetName val="ASME_B_36_10_M1"/>
      <sheetName val="환율표"/>
      <sheetName val="Factor"/>
      <sheetName val="Proposal"/>
      <sheetName val="당초"/>
      <sheetName val="NYS"/>
      <sheetName val="DATE"/>
      <sheetName val="12CGOU"/>
      <sheetName val="REDUC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_Misc"/>
      <sheetName val="costing_Press"/>
      <sheetName val="costing_FE"/>
      <sheetName val="costing_Flow"/>
      <sheetName val="costing_Temp"/>
      <sheetName val="costing_Level"/>
      <sheetName val="costing_CV"/>
      <sheetName val="costing_ESDV"/>
      <sheetName val="costing_Deluge"/>
      <sheetName val="costing_MOV"/>
      <sheetName val="costing_Safety"/>
      <sheetName val="costing_Cables"/>
      <sheetName val="costing_Install_Matl"/>
      <sheetName val="Detail_Cost_Summary"/>
      <sheetName val="Joints"/>
      <sheetName val="CondPol"/>
      <sheetName val="VS배관내역서"/>
      <sheetName val="w't table"/>
      <sheetName val="Factor"/>
      <sheetName val="A"/>
      <sheetName val="P-산#1-1(WOWA1)"/>
      <sheetName val="SS2"/>
      <sheetName val="ASCEandUBC"/>
      <sheetName val="BSD (2)"/>
      <sheetName val="대치판정"/>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ICOLPIP"/>
    </sheetNames>
    <sheetDataSet>
      <sheetData sheetId="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DON VI"/>
      <sheetName val="KIEMTRA"/>
      <sheetName val="NHAP"/>
      <sheetName val="XUAT"/>
      <sheetName val="HD"/>
      <sheetName val="BCTuan"/>
      <sheetName val="BC45"/>
      <sheetName val="KHO1"/>
      <sheetName val="KHO5"/>
      <sheetName val="KHO5 (2)"/>
      <sheetName val="KHO6"/>
      <sheetName val="KHO8"/>
      <sheetName val="KHO9"/>
      <sheetName val="KHO10"/>
      <sheetName val="AR"/>
      <sheetName val="ED"/>
      <sheetName val="FI"/>
      <sheetName val="SU"/>
      <sheetName val="VO"/>
      <sheetName val="Sheet1"/>
    </sheetNames>
    <sheetDataSet>
      <sheetData sheetId="0" refreshError="1"/>
      <sheetData sheetId="1" refreshError="1"/>
      <sheetData sheetId="2">
        <row r="6">
          <cell r="D6">
            <v>6</v>
          </cell>
          <cell r="E6">
            <v>37973</v>
          </cell>
          <cell r="F6">
            <v>1</v>
          </cell>
          <cell r="G6">
            <v>729</v>
          </cell>
          <cell r="H6" t="str">
            <v>CSP00384</v>
          </cell>
          <cell r="I6" t="str">
            <v>R1</v>
          </cell>
          <cell r="J6" t="str">
            <v>AR</v>
          </cell>
          <cell r="K6">
            <v>37966</v>
          </cell>
          <cell r="L6">
            <v>120</v>
          </cell>
          <cell r="M6">
            <v>1920</v>
          </cell>
          <cell r="N6">
            <v>114.965</v>
          </cell>
        </row>
        <row r="7">
          <cell r="D7">
            <v>2</v>
          </cell>
          <cell r="E7">
            <v>37972</v>
          </cell>
          <cell r="F7">
            <v>1</v>
          </cell>
          <cell r="G7">
            <v>728</v>
          </cell>
          <cell r="H7" t="str">
            <v>CSP00479</v>
          </cell>
          <cell r="I7" t="str">
            <v>R2</v>
          </cell>
          <cell r="J7" t="str">
            <v>AR</v>
          </cell>
          <cell r="K7">
            <v>37966</v>
          </cell>
          <cell r="L7">
            <v>119</v>
          </cell>
          <cell r="M7">
            <v>1920</v>
          </cell>
          <cell r="N7">
            <v>115.19</v>
          </cell>
        </row>
        <row r="8">
          <cell r="D8">
            <v>1</v>
          </cell>
          <cell r="E8">
            <v>37972</v>
          </cell>
          <cell r="F8">
            <v>1</v>
          </cell>
          <cell r="G8">
            <v>720</v>
          </cell>
          <cell r="H8" t="str">
            <v>CSP00432</v>
          </cell>
          <cell r="I8" t="str">
            <v>R2</v>
          </cell>
          <cell r="J8" t="str">
            <v>AR</v>
          </cell>
          <cell r="K8">
            <v>37966</v>
          </cell>
          <cell r="L8">
            <v>117</v>
          </cell>
          <cell r="M8">
            <v>1920</v>
          </cell>
          <cell r="N8">
            <v>115.14</v>
          </cell>
        </row>
        <row r="9">
          <cell r="D9">
            <v>4</v>
          </cell>
          <cell r="E9">
            <v>37972</v>
          </cell>
          <cell r="F9">
            <v>1</v>
          </cell>
          <cell r="G9">
            <v>727</v>
          </cell>
          <cell r="H9" t="str">
            <v>CSP00447</v>
          </cell>
          <cell r="I9" t="str">
            <v>R2</v>
          </cell>
          <cell r="J9" t="str">
            <v>AR</v>
          </cell>
          <cell r="K9">
            <v>37967</v>
          </cell>
          <cell r="L9">
            <v>118</v>
          </cell>
          <cell r="M9">
            <v>3840</v>
          </cell>
          <cell r="N9">
            <v>230.06100000000001</v>
          </cell>
        </row>
        <row r="10">
          <cell r="D10">
            <v>3</v>
          </cell>
          <cell r="E10">
            <v>37972</v>
          </cell>
          <cell r="F10">
            <v>1</v>
          </cell>
          <cell r="G10">
            <v>732</v>
          </cell>
          <cell r="H10" t="str">
            <v>CSP00509</v>
          </cell>
          <cell r="I10" t="str">
            <v>R2</v>
          </cell>
          <cell r="J10" t="str">
            <v>AR</v>
          </cell>
          <cell r="K10">
            <v>37967</v>
          </cell>
          <cell r="L10">
            <v>122</v>
          </cell>
          <cell r="M10">
            <v>1920</v>
          </cell>
          <cell r="N10">
            <v>115.111</v>
          </cell>
        </row>
        <row r="11">
          <cell r="D11">
            <v>11</v>
          </cell>
          <cell r="E11">
            <v>37975</v>
          </cell>
          <cell r="F11">
            <v>1</v>
          </cell>
          <cell r="G11">
            <v>738</v>
          </cell>
          <cell r="H11" t="str">
            <v>CSP00507</v>
          </cell>
          <cell r="I11" t="str">
            <v>R1</v>
          </cell>
          <cell r="J11" t="str">
            <v>AR</v>
          </cell>
          <cell r="K11">
            <v>37970</v>
          </cell>
          <cell r="L11">
            <v>126</v>
          </cell>
          <cell r="M11">
            <v>1920</v>
          </cell>
          <cell r="N11">
            <v>115.146</v>
          </cell>
        </row>
        <row r="12">
          <cell r="D12">
            <v>16</v>
          </cell>
          <cell r="E12">
            <v>37981</v>
          </cell>
          <cell r="F12">
            <v>1</v>
          </cell>
          <cell r="G12">
            <v>735</v>
          </cell>
          <cell r="H12" t="str">
            <v>CSP00492</v>
          </cell>
          <cell r="I12" t="str">
            <v>R1</v>
          </cell>
          <cell r="J12" t="str">
            <v>AR</v>
          </cell>
          <cell r="K12">
            <v>37970</v>
          </cell>
          <cell r="L12">
            <v>125</v>
          </cell>
          <cell r="M12">
            <v>3840</v>
          </cell>
          <cell r="N12">
            <v>229.928</v>
          </cell>
        </row>
        <row r="13">
          <cell r="D13">
            <v>8</v>
          </cell>
          <cell r="E13">
            <v>37973</v>
          </cell>
          <cell r="F13">
            <v>1</v>
          </cell>
          <cell r="G13">
            <v>733</v>
          </cell>
          <cell r="H13" t="str">
            <v>CSP00491</v>
          </cell>
          <cell r="I13" t="str">
            <v>R2</v>
          </cell>
          <cell r="J13" t="str">
            <v>AR</v>
          </cell>
          <cell r="K13">
            <v>37970</v>
          </cell>
          <cell r="L13">
            <v>123</v>
          </cell>
          <cell r="M13">
            <v>3840</v>
          </cell>
          <cell r="N13">
            <v>230.191</v>
          </cell>
        </row>
        <row r="14">
          <cell r="D14">
            <v>9</v>
          </cell>
          <cell r="E14">
            <v>37977</v>
          </cell>
          <cell r="F14">
            <v>1</v>
          </cell>
          <cell r="G14">
            <v>734</v>
          </cell>
          <cell r="H14" t="str">
            <v>CSP00501</v>
          </cell>
          <cell r="I14" t="str">
            <v>R2</v>
          </cell>
          <cell r="J14" t="str">
            <v>AR</v>
          </cell>
          <cell r="K14">
            <v>37970</v>
          </cell>
          <cell r="L14">
            <v>124</v>
          </cell>
          <cell r="M14">
            <v>3840</v>
          </cell>
          <cell r="N14">
            <v>230.14099999999999</v>
          </cell>
        </row>
        <row r="15">
          <cell r="D15">
            <v>5</v>
          </cell>
          <cell r="E15">
            <v>37971</v>
          </cell>
          <cell r="F15">
            <v>1</v>
          </cell>
          <cell r="G15">
            <v>741</v>
          </cell>
          <cell r="H15" t="str">
            <v>CSP00508</v>
          </cell>
          <cell r="I15" t="str">
            <v>R2</v>
          </cell>
          <cell r="J15" t="str">
            <v>AR</v>
          </cell>
          <cell r="K15">
            <v>37971</v>
          </cell>
          <cell r="L15">
            <v>128</v>
          </cell>
          <cell r="M15">
            <v>3200</v>
          </cell>
          <cell r="N15">
            <v>191.68199999999999</v>
          </cell>
        </row>
        <row r="16">
          <cell r="D16">
            <v>18</v>
          </cell>
          <cell r="E16">
            <v>37984</v>
          </cell>
          <cell r="F16">
            <v>1</v>
          </cell>
          <cell r="G16">
            <v>746</v>
          </cell>
          <cell r="H16" t="str">
            <v>P8816</v>
          </cell>
          <cell r="I16" t="str">
            <v>R1</v>
          </cell>
          <cell r="J16" t="str">
            <v>FI</v>
          </cell>
          <cell r="K16">
            <v>37972</v>
          </cell>
          <cell r="L16">
            <v>132</v>
          </cell>
          <cell r="M16">
            <v>1860</v>
          </cell>
          <cell r="N16">
            <v>111.545</v>
          </cell>
        </row>
        <row r="17">
          <cell r="D17">
            <v>7</v>
          </cell>
          <cell r="E17">
            <v>37973</v>
          </cell>
          <cell r="F17">
            <v>1</v>
          </cell>
          <cell r="G17">
            <v>745</v>
          </cell>
          <cell r="H17" t="str">
            <v>P8815</v>
          </cell>
          <cell r="I17" t="str">
            <v>R1</v>
          </cell>
          <cell r="J17" t="str">
            <v>FI</v>
          </cell>
          <cell r="K17">
            <v>37972</v>
          </cell>
          <cell r="L17">
            <v>131</v>
          </cell>
          <cell r="M17">
            <v>1860</v>
          </cell>
          <cell r="N17">
            <v>111.05800000000001</v>
          </cell>
        </row>
        <row r="18">
          <cell r="D18">
            <v>10</v>
          </cell>
          <cell r="E18">
            <v>37975</v>
          </cell>
          <cell r="F18">
            <v>1</v>
          </cell>
          <cell r="G18">
            <v>749</v>
          </cell>
          <cell r="H18" t="str">
            <v>CSP00511</v>
          </cell>
          <cell r="I18" t="str">
            <v>R2</v>
          </cell>
          <cell r="J18" t="str">
            <v>AR</v>
          </cell>
          <cell r="K18">
            <v>37973</v>
          </cell>
          <cell r="L18">
            <v>133</v>
          </cell>
          <cell r="M18">
            <v>3200</v>
          </cell>
          <cell r="N18">
            <v>191.78800000000001</v>
          </cell>
        </row>
        <row r="19">
          <cell r="D19">
            <v>12</v>
          </cell>
          <cell r="E19">
            <v>37977</v>
          </cell>
          <cell r="F19">
            <v>1</v>
          </cell>
          <cell r="G19">
            <v>755</v>
          </cell>
          <cell r="H19" t="str">
            <v>CSP00382</v>
          </cell>
          <cell r="I19" t="str">
            <v>R2</v>
          </cell>
          <cell r="J19" t="str">
            <v>AR</v>
          </cell>
          <cell r="K19">
            <v>37974</v>
          </cell>
          <cell r="L19">
            <v>135</v>
          </cell>
          <cell r="M19">
            <v>3840</v>
          </cell>
          <cell r="N19">
            <v>230.17099999999999</v>
          </cell>
        </row>
        <row r="20">
          <cell r="D20">
            <v>15</v>
          </cell>
          <cell r="E20">
            <v>37979</v>
          </cell>
          <cell r="F20">
            <v>1</v>
          </cell>
          <cell r="G20">
            <v>761</v>
          </cell>
          <cell r="H20" t="str">
            <v>CSP00379</v>
          </cell>
          <cell r="I20" t="str">
            <v>R2</v>
          </cell>
          <cell r="J20" t="str">
            <v>AR</v>
          </cell>
          <cell r="K20">
            <v>37977</v>
          </cell>
          <cell r="L20">
            <v>138</v>
          </cell>
          <cell r="M20">
            <v>1920</v>
          </cell>
          <cell r="N20">
            <v>115.167</v>
          </cell>
        </row>
        <row r="21">
          <cell r="D21">
            <v>13</v>
          </cell>
          <cell r="E21">
            <v>37978</v>
          </cell>
          <cell r="F21">
            <v>1</v>
          </cell>
          <cell r="G21">
            <v>763</v>
          </cell>
          <cell r="H21" t="str">
            <v>CSP00531</v>
          </cell>
          <cell r="I21" t="str">
            <v>R2</v>
          </cell>
          <cell r="J21" t="str">
            <v>AR</v>
          </cell>
          <cell r="K21">
            <v>37977</v>
          </cell>
          <cell r="L21">
            <v>140</v>
          </cell>
          <cell r="M21">
            <v>3200</v>
          </cell>
          <cell r="N21">
            <v>191.58099999999999</v>
          </cell>
        </row>
        <row r="22">
          <cell r="D22">
            <v>17</v>
          </cell>
          <cell r="E22">
            <v>37981</v>
          </cell>
          <cell r="F22">
            <v>1</v>
          </cell>
          <cell r="G22">
            <v>762</v>
          </cell>
          <cell r="H22" t="str">
            <v>CSP00529</v>
          </cell>
          <cell r="I22" t="str">
            <v>R2</v>
          </cell>
          <cell r="J22" t="str">
            <v>AR</v>
          </cell>
          <cell r="K22">
            <v>37977</v>
          </cell>
          <cell r="L22">
            <v>139</v>
          </cell>
          <cell r="M22">
            <v>3200</v>
          </cell>
          <cell r="N22">
            <v>191.73099999999999</v>
          </cell>
        </row>
        <row r="23">
          <cell r="D23">
            <v>19</v>
          </cell>
          <cell r="E23">
            <v>37985</v>
          </cell>
          <cell r="F23">
            <v>1</v>
          </cell>
          <cell r="G23">
            <v>764</v>
          </cell>
          <cell r="H23" t="str">
            <v>CSP00540</v>
          </cell>
          <cell r="I23" t="str">
            <v>R2</v>
          </cell>
          <cell r="J23" t="str">
            <v>AR</v>
          </cell>
          <cell r="K23">
            <v>37977</v>
          </cell>
          <cell r="L23">
            <v>141</v>
          </cell>
          <cell r="M23">
            <v>3200</v>
          </cell>
          <cell r="N23">
            <v>191.453</v>
          </cell>
        </row>
        <row r="24">
          <cell r="D24">
            <v>21</v>
          </cell>
          <cell r="E24">
            <v>37986</v>
          </cell>
          <cell r="F24">
            <v>8</v>
          </cell>
          <cell r="G24">
            <v>774</v>
          </cell>
          <cell r="H24" t="str">
            <v>CSP00541</v>
          </cell>
          <cell r="I24" t="str">
            <v>R2</v>
          </cell>
          <cell r="J24" t="str">
            <v>AR</v>
          </cell>
          <cell r="K24">
            <v>37977</v>
          </cell>
          <cell r="L24">
            <v>144</v>
          </cell>
          <cell r="M24">
            <v>3200</v>
          </cell>
          <cell r="N24">
            <v>191.863</v>
          </cell>
        </row>
        <row r="25">
          <cell r="D25">
            <v>22</v>
          </cell>
          <cell r="E25">
            <v>37988</v>
          </cell>
          <cell r="F25">
            <v>8</v>
          </cell>
          <cell r="G25">
            <v>773</v>
          </cell>
          <cell r="H25" t="str">
            <v>CSP00542</v>
          </cell>
          <cell r="I25" t="str">
            <v>R2</v>
          </cell>
          <cell r="J25" t="str">
            <v>AR</v>
          </cell>
          <cell r="K25">
            <v>37979</v>
          </cell>
          <cell r="L25">
            <v>143</v>
          </cell>
          <cell r="M25">
            <v>3200</v>
          </cell>
          <cell r="N25">
            <v>191.83699999999999</v>
          </cell>
        </row>
        <row r="26">
          <cell r="D26">
            <v>14</v>
          </cell>
          <cell r="E26">
            <v>37979</v>
          </cell>
          <cell r="F26">
            <v>1</v>
          </cell>
          <cell r="G26">
            <v>768</v>
          </cell>
          <cell r="H26" t="str">
            <v>CSP00488</v>
          </cell>
          <cell r="I26" t="str">
            <v>R1</v>
          </cell>
          <cell r="J26" t="str">
            <v>AR</v>
          </cell>
          <cell r="K26">
            <v>37978</v>
          </cell>
          <cell r="L26">
            <v>142</v>
          </cell>
          <cell r="M26">
            <v>3200</v>
          </cell>
          <cell r="N26">
            <v>191.84</v>
          </cell>
        </row>
        <row r="27">
          <cell r="D27">
            <v>20</v>
          </cell>
          <cell r="E27">
            <v>37986</v>
          </cell>
          <cell r="F27">
            <v>8</v>
          </cell>
          <cell r="G27">
            <v>776</v>
          </cell>
          <cell r="H27" t="str">
            <v>B021</v>
          </cell>
          <cell r="I27" t="str">
            <v>R1</v>
          </cell>
          <cell r="J27" t="str">
            <v>SU</v>
          </cell>
          <cell r="K27">
            <v>37978</v>
          </cell>
          <cell r="L27">
            <v>147</v>
          </cell>
          <cell r="M27">
            <v>3495</v>
          </cell>
          <cell r="N27">
            <v>206.18799999999999</v>
          </cell>
        </row>
        <row r="28">
          <cell r="D28">
            <v>37</v>
          </cell>
          <cell r="E28">
            <v>37981</v>
          </cell>
          <cell r="F28">
            <v>8</v>
          </cell>
          <cell r="G28">
            <v>777</v>
          </cell>
          <cell r="H28" t="str">
            <v>03-0411</v>
          </cell>
          <cell r="I28" t="str">
            <v>R2</v>
          </cell>
          <cell r="J28" t="str">
            <v>SU</v>
          </cell>
          <cell r="K28">
            <v>37979</v>
          </cell>
          <cell r="L28">
            <v>148</v>
          </cell>
          <cell r="M28">
            <v>5387</v>
          </cell>
          <cell r="N28">
            <v>322.97500000000002</v>
          </cell>
        </row>
        <row r="29">
          <cell r="D29">
            <v>23</v>
          </cell>
          <cell r="E29">
            <v>37989</v>
          </cell>
          <cell r="F29">
            <v>1</v>
          </cell>
          <cell r="G29">
            <v>794</v>
          </cell>
          <cell r="H29" t="str">
            <v>CSP00493</v>
          </cell>
          <cell r="I29" t="str">
            <v>R2</v>
          </cell>
          <cell r="J29" t="str">
            <v>AR</v>
          </cell>
          <cell r="K29">
            <v>37984</v>
          </cell>
          <cell r="L29">
            <v>151</v>
          </cell>
          <cell r="M29">
            <v>1920</v>
          </cell>
          <cell r="N29">
            <v>115.072</v>
          </cell>
        </row>
        <row r="30">
          <cell r="D30">
            <v>24</v>
          </cell>
          <cell r="E30">
            <v>37992</v>
          </cell>
          <cell r="F30">
            <v>8</v>
          </cell>
          <cell r="G30">
            <v>2</v>
          </cell>
          <cell r="H30" t="str">
            <v>CSP00494</v>
          </cell>
          <cell r="I30" t="str">
            <v>R2</v>
          </cell>
          <cell r="J30" t="str">
            <v>AR</v>
          </cell>
          <cell r="K30">
            <v>37988</v>
          </cell>
          <cell r="L30">
            <v>2</v>
          </cell>
          <cell r="M30">
            <v>1920</v>
          </cell>
          <cell r="N30">
            <v>115.057</v>
          </cell>
        </row>
        <row r="31">
          <cell r="D31">
            <v>34</v>
          </cell>
          <cell r="E31">
            <v>37999</v>
          </cell>
          <cell r="F31">
            <v>8</v>
          </cell>
          <cell r="G31">
            <v>8</v>
          </cell>
          <cell r="H31" t="str">
            <v>CSP00504</v>
          </cell>
          <cell r="I31" t="str">
            <v>R1</v>
          </cell>
          <cell r="J31" t="str">
            <v>AR</v>
          </cell>
          <cell r="K31">
            <v>37991</v>
          </cell>
          <cell r="L31">
            <v>3</v>
          </cell>
          <cell r="M31">
            <v>3200</v>
          </cell>
          <cell r="N31">
            <v>191.684</v>
          </cell>
        </row>
        <row r="32">
          <cell r="D32">
            <v>32</v>
          </cell>
          <cell r="E32">
            <v>37998</v>
          </cell>
          <cell r="F32">
            <v>8</v>
          </cell>
          <cell r="G32">
            <v>9</v>
          </cell>
          <cell r="H32" t="str">
            <v>CSP00539</v>
          </cell>
          <cell r="I32" t="str">
            <v>R2</v>
          </cell>
          <cell r="J32" t="str">
            <v>AR</v>
          </cell>
          <cell r="K32">
            <v>37991</v>
          </cell>
          <cell r="L32">
            <v>4</v>
          </cell>
          <cell r="M32">
            <v>3840</v>
          </cell>
          <cell r="N32">
            <v>230.20099999999999</v>
          </cell>
        </row>
        <row r="33">
          <cell r="D33">
            <v>52</v>
          </cell>
          <cell r="E33">
            <v>38002</v>
          </cell>
          <cell r="F33">
            <v>8</v>
          </cell>
          <cell r="G33">
            <v>15</v>
          </cell>
          <cell r="H33" t="str">
            <v>CSP00498</v>
          </cell>
          <cell r="I33" t="str">
            <v>R1</v>
          </cell>
          <cell r="J33" t="str">
            <v>AR</v>
          </cell>
          <cell r="K33">
            <v>37991</v>
          </cell>
          <cell r="L33">
            <v>7</v>
          </cell>
          <cell r="M33">
            <v>1920</v>
          </cell>
          <cell r="N33">
            <v>115.133</v>
          </cell>
        </row>
        <row r="34">
          <cell r="D34">
            <v>27</v>
          </cell>
          <cell r="E34">
            <v>37995</v>
          </cell>
          <cell r="F34">
            <v>8</v>
          </cell>
          <cell r="G34">
            <v>21</v>
          </cell>
          <cell r="H34" t="str">
            <v>CSP00484</v>
          </cell>
          <cell r="I34" t="str">
            <v>R2</v>
          </cell>
          <cell r="J34" t="str">
            <v>AR</v>
          </cell>
          <cell r="K34">
            <v>37992</v>
          </cell>
          <cell r="L34">
            <v>8</v>
          </cell>
          <cell r="M34">
            <v>1920</v>
          </cell>
          <cell r="N34">
            <v>115.075</v>
          </cell>
        </row>
        <row r="35">
          <cell r="D35">
            <v>25</v>
          </cell>
          <cell r="E35">
            <v>37994</v>
          </cell>
          <cell r="F35">
            <v>8</v>
          </cell>
          <cell r="G35">
            <v>25</v>
          </cell>
          <cell r="H35" t="str">
            <v>CSP00502</v>
          </cell>
          <cell r="I35" t="str">
            <v>R1</v>
          </cell>
          <cell r="J35" t="str">
            <v>AR</v>
          </cell>
          <cell r="K35">
            <v>37992</v>
          </cell>
          <cell r="L35">
            <v>11</v>
          </cell>
          <cell r="M35">
            <v>1920</v>
          </cell>
          <cell r="N35">
            <v>115.033</v>
          </cell>
        </row>
        <row r="36">
          <cell r="D36">
            <v>45</v>
          </cell>
          <cell r="E36">
            <v>38002</v>
          </cell>
          <cell r="F36">
            <v>8</v>
          </cell>
          <cell r="G36">
            <v>24</v>
          </cell>
          <cell r="H36" t="str">
            <v>CSP00522</v>
          </cell>
          <cell r="I36" t="str">
            <v>R2</v>
          </cell>
          <cell r="J36" t="str">
            <v>AR</v>
          </cell>
          <cell r="K36">
            <v>37992</v>
          </cell>
          <cell r="L36">
            <v>10</v>
          </cell>
          <cell r="M36">
            <v>1920</v>
          </cell>
          <cell r="N36">
            <v>115.06399999999999</v>
          </cell>
        </row>
        <row r="37">
          <cell r="D37">
            <v>42</v>
          </cell>
          <cell r="E37">
            <v>38001</v>
          </cell>
          <cell r="F37">
            <v>8</v>
          </cell>
          <cell r="G37">
            <v>23</v>
          </cell>
          <cell r="H37" t="str">
            <v>CSP00489</v>
          </cell>
          <cell r="I37" t="str">
            <v>R1</v>
          </cell>
          <cell r="J37" t="str">
            <v>AR</v>
          </cell>
          <cell r="K37">
            <v>37992</v>
          </cell>
          <cell r="L37">
            <v>9</v>
          </cell>
          <cell r="M37">
            <v>3200</v>
          </cell>
          <cell r="N37">
            <v>191.72800000000001</v>
          </cell>
        </row>
        <row r="38">
          <cell r="D38">
            <v>38</v>
          </cell>
          <cell r="E38">
            <v>38000</v>
          </cell>
          <cell r="F38">
            <v>8</v>
          </cell>
          <cell r="G38">
            <v>27</v>
          </cell>
          <cell r="H38" t="str">
            <v>CSP00506</v>
          </cell>
          <cell r="I38" t="str">
            <v>R2</v>
          </cell>
          <cell r="J38" t="str">
            <v>AR</v>
          </cell>
          <cell r="K38">
            <v>37992</v>
          </cell>
          <cell r="L38">
            <v>13</v>
          </cell>
          <cell r="M38">
            <v>3840</v>
          </cell>
          <cell r="N38">
            <v>230.09800000000001</v>
          </cell>
        </row>
        <row r="39">
          <cell r="D39">
            <v>30</v>
          </cell>
          <cell r="E39">
            <v>37998</v>
          </cell>
          <cell r="F39">
            <v>8</v>
          </cell>
          <cell r="G39">
            <v>26</v>
          </cell>
          <cell r="H39" t="str">
            <v>CSP00523</v>
          </cell>
          <cell r="I39" t="str">
            <v>R1</v>
          </cell>
          <cell r="J39" t="str">
            <v>AR</v>
          </cell>
          <cell r="K39">
            <v>37992</v>
          </cell>
          <cell r="L39">
            <v>12</v>
          </cell>
          <cell r="M39">
            <v>1920</v>
          </cell>
          <cell r="N39">
            <v>115.095</v>
          </cell>
        </row>
        <row r="40">
          <cell r="D40">
            <v>28</v>
          </cell>
          <cell r="E40">
            <v>37995</v>
          </cell>
          <cell r="F40">
            <v>8</v>
          </cell>
          <cell r="G40">
            <v>30</v>
          </cell>
          <cell r="H40" t="str">
            <v>CSP00503</v>
          </cell>
          <cell r="I40" t="str">
            <v>R2</v>
          </cell>
          <cell r="J40" t="str">
            <v>AR</v>
          </cell>
          <cell r="K40">
            <v>37993</v>
          </cell>
          <cell r="L40">
            <v>14</v>
          </cell>
          <cell r="M40">
            <v>1920</v>
          </cell>
          <cell r="N40">
            <v>115.136</v>
          </cell>
        </row>
        <row r="41">
          <cell r="D41">
            <v>47</v>
          </cell>
          <cell r="E41">
            <v>38002</v>
          </cell>
          <cell r="F41">
            <v>8</v>
          </cell>
          <cell r="G41">
            <v>31</v>
          </cell>
          <cell r="H41" t="str">
            <v>CSP00505</v>
          </cell>
          <cell r="I41" t="str">
            <v>R2</v>
          </cell>
          <cell r="J41" t="str">
            <v>AR</v>
          </cell>
          <cell r="K41">
            <v>37993</v>
          </cell>
          <cell r="L41">
            <v>15</v>
          </cell>
          <cell r="M41">
            <v>1920</v>
          </cell>
          <cell r="N41">
            <v>115.071</v>
          </cell>
        </row>
        <row r="42">
          <cell r="D42">
            <v>26</v>
          </cell>
          <cell r="E42">
            <v>37995</v>
          </cell>
          <cell r="F42">
            <v>8</v>
          </cell>
          <cell r="G42">
            <v>34</v>
          </cell>
          <cell r="H42" t="str">
            <v>04-0432</v>
          </cell>
          <cell r="I42" t="str">
            <v>R2</v>
          </cell>
          <cell r="J42" t="str">
            <v>SU</v>
          </cell>
          <cell r="K42">
            <v>37993</v>
          </cell>
          <cell r="L42">
            <v>18</v>
          </cell>
          <cell r="M42">
            <v>1920</v>
          </cell>
          <cell r="N42">
            <v>115.05200000000001</v>
          </cell>
        </row>
        <row r="43">
          <cell r="D43">
            <v>29</v>
          </cell>
          <cell r="E43">
            <v>37995</v>
          </cell>
          <cell r="F43">
            <v>8</v>
          </cell>
          <cell r="G43">
            <v>38</v>
          </cell>
          <cell r="H43" t="str">
            <v>04-0433</v>
          </cell>
          <cell r="I43" t="str">
            <v>R2</v>
          </cell>
          <cell r="J43" t="str">
            <v>SU</v>
          </cell>
          <cell r="K43">
            <v>37994</v>
          </cell>
          <cell r="L43">
            <v>21</v>
          </cell>
          <cell r="M43">
            <v>1320</v>
          </cell>
          <cell r="N43">
            <v>79.061999999999998</v>
          </cell>
        </row>
        <row r="44">
          <cell r="D44">
            <v>31</v>
          </cell>
          <cell r="E44">
            <v>37998</v>
          </cell>
          <cell r="F44">
            <v>8</v>
          </cell>
          <cell r="G44">
            <v>49</v>
          </cell>
          <cell r="H44" t="str">
            <v>04-0435</v>
          </cell>
          <cell r="I44" t="str">
            <v>R2</v>
          </cell>
          <cell r="J44" t="str">
            <v>SU</v>
          </cell>
          <cell r="K44">
            <v>37995</v>
          </cell>
          <cell r="L44">
            <v>23</v>
          </cell>
          <cell r="M44">
            <v>1040</v>
          </cell>
          <cell r="N44">
            <v>62.343000000000004</v>
          </cell>
        </row>
        <row r="45">
          <cell r="D45">
            <v>59</v>
          </cell>
          <cell r="E45">
            <v>38006</v>
          </cell>
          <cell r="F45">
            <v>8</v>
          </cell>
          <cell r="G45">
            <v>53</v>
          </cell>
          <cell r="H45" t="str">
            <v>04-0434</v>
          </cell>
          <cell r="I45" t="str">
            <v>R2</v>
          </cell>
          <cell r="J45" t="str">
            <v>SU</v>
          </cell>
          <cell r="K45">
            <v>37995</v>
          </cell>
          <cell r="L45">
            <v>26</v>
          </cell>
          <cell r="M45">
            <v>3840</v>
          </cell>
          <cell r="N45">
            <v>230.09899999999999</v>
          </cell>
        </row>
        <row r="46">
          <cell r="D46">
            <v>33</v>
          </cell>
          <cell r="E46">
            <v>37999</v>
          </cell>
          <cell r="F46">
            <v>8</v>
          </cell>
          <cell r="G46">
            <v>54</v>
          </cell>
          <cell r="H46" t="str">
            <v>P8890</v>
          </cell>
          <cell r="I46" t="str">
            <v>R2</v>
          </cell>
          <cell r="J46" t="str">
            <v>FI</v>
          </cell>
          <cell r="K46">
            <v>37995</v>
          </cell>
          <cell r="L46">
            <v>27</v>
          </cell>
          <cell r="M46">
            <v>1920</v>
          </cell>
          <cell r="N46">
            <v>114.85299999999999</v>
          </cell>
        </row>
        <row r="47">
          <cell r="D47">
            <v>46</v>
          </cell>
          <cell r="E47">
            <v>38002</v>
          </cell>
          <cell r="F47">
            <v>8</v>
          </cell>
          <cell r="G47">
            <v>57</v>
          </cell>
          <cell r="H47" t="str">
            <v>CSP00557</v>
          </cell>
          <cell r="I47" t="str">
            <v>R2</v>
          </cell>
          <cell r="J47" t="str">
            <v>AR</v>
          </cell>
          <cell r="K47">
            <v>37995</v>
          </cell>
          <cell r="L47">
            <v>29</v>
          </cell>
          <cell r="M47">
            <v>1920</v>
          </cell>
          <cell r="N47">
            <v>115.056</v>
          </cell>
        </row>
        <row r="48">
          <cell r="D48">
            <v>36</v>
          </cell>
          <cell r="E48">
            <v>38000</v>
          </cell>
          <cell r="F48">
            <v>8</v>
          </cell>
          <cell r="G48">
            <v>56</v>
          </cell>
          <cell r="H48" t="str">
            <v>CSP00543</v>
          </cell>
          <cell r="I48" t="str">
            <v>R2</v>
          </cell>
          <cell r="J48" t="str">
            <v>AR</v>
          </cell>
          <cell r="K48">
            <v>37995</v>
          </cell>
          <cell r="L48">
            <v>28</v>
          </cell>
          <cell r="M48">
            <v>3200</v>
          </cell>
          <cell r="N48">
            <v>191.75</v>
          </cell>
        </row>
        <row r="49">
          <cell r="D49">
            <v>41</v>
          </cell>
          <cell r="E49">
            <v>38001</v>
          </cell>
          <cell r="F49">
            <v>8</v>
          </cell>
          <cell r="G49">
            <v>60</v>
          </cell>
          <cell r="H49" t="str">
            <v>CSP00570</v>
          </cell>
          <cell r="I49" t="str">
            <v>R1</v>
          </cell>
          <cell r="J49" t="str">
            <v>AR</v>
          </cell>
          <cell r="K49">
            <v>37995</v>
          </cell>
          <cell r="L49">
            <v>30</v>
          </cell>
          <cell r="M49">
            <v>3840</v>
          </cell>
          <cell r="N49">
            <v>230.29560000000001</v>
          </cell>
        </row>
        <row r="50">
          <cell r="D50">
            <v>40</v>
          </cell>
          <cell r="E50">
            <v>38001</v>
          </cell>
          <cell r="F50">
            <v>8</v>
          </cell>
          <cell r="G50">
            <v>66</v>
          </cell>
          <cell r="H50" t="str">
            <v>CSP00553</v>
          </cell>
          <cell r="I50" t="str">
            <v>R1</v>
          </cell>
          <cell r="J50" t="str">
            <v>AR</v>
          </cell>
          <cell r="K50">
            <v>37998</v>
          </cell>
          <cell r="L50">
            <v>33</v>
          </cell>
          <cell r="M50">
            <v>3840</v>
          </cell>
          <cell r="N50">
            <v>229.72</v>
          </cell>
        </row>
        <row r="51">
          <cell r="D51">
            <v>35</v>
          </cell>
          <cell r="E51">
            <v>37999</v>
          </cell>
          <cell r="F51">
            <v>8</v>
          </cell>
          <cell r="G51">
            <v>67</v>
          </cell>
          <cell r="H51" t="str">
            <v>CSP00571</v>
          </cell>
          <cell r="I51" t="str">
            <v>R2</v>
          </cell>
          <cell r="J51" t="str">
            <v>AR</v>
          </cell>
          <cell r="K51">
            <v>37998</v>
          </cell>
          <cell r="L51">
            <v>34</v>
          </cell>
          <cell r="M51">
            <v>1920</v>
          </cell>
          <cell r="N51">
            <v>115.0258</v>
          </cell>
        </row>
        <row r="52">
          <cell r="D52">
            <v>49</v>
          </cell>
          <cell r="E52">
            <v>38002</v>
          </cell>
          <cell r="F52">
            <v>8</v>
          </cell>
          <cell r="G52">
            <v>74</v>
          </cell>
          <cell r="H52" t="str">
            <v>CSP00500</v>
          </cell>
          <cell r="I52" t="str">
            <v>R1</v>
          </cell>
          <cell r="J52" t="str">
            <v>AR</v>
          </cell>
          <cell r="K52">
            <v>37998</v>
          </cell>
          <cell r="L52">
            <v>40</v>
          </cell>
          <cell r="M52">
            <v>1920</v>
          </cell>
          <cell r="N52">
            <v>114.916</v>
          </cell>
        </row>
        <row r="53">
          <cell r="D53">
            <v>44</v>
          </cell>
          <cell r="E53">
            <v>38002</v>
          </cell>
          <cell r="F53">
            <v>8</v>
          </cell>
          <cell r="G53">
            <v>73</v>
          </cell>
          <cell r="H53" t="str">
            <v>03-0418</v>
          </cell>
          <cell r="I53" t="str">
            <v>R2</v>
          </cell>
          <cell r="J53" t="str">
            <v>SU</v>
          </cell>
          <cell r="K53">
            <v>37998</v>
          </cell>
          <cell r="L53">
            <v>39</v>
          </cell>
          <cell r="M53">
            <v>1920</v>
          </cell>
          <cell r="N53">
            <v>115.146</v>
          </cell>
        </row>
        <row r="54">
          <cell r="D54">
            <v>50</v>
          </cell>
          <cell r="E54">
            <v>38002</v>
          </cell>
          <cell r="F54">
            <v>8</v>
          </cell>
          <cell r="G54">
            <v>82</v>
          </cell>
          <cell r="H54" t="str">
            <v>CSP00567</v>
          </cell>
          <cell r="I54" t="str">
            <v>R1</v>
          </cell>
          <cell r="J54" t="str">
            <v>AR</v>
          </cell>
          <cell r="K54">
            <v>37999</v>
          </cell>
          <cell r="L54">
            <v>41</v>
          </cell>
          <cell r="M54">
            <v>3840</v>
          </cell>
          <cell r="N54">
            <v>230.38</v>
          </cell>
        </row>
        <row r="55">
          <cell r="D55">
            <v>51</v>
          </cell>
          <cell r="E55">
            <v>38002</v>
          </cell>
          <cell r="F55">
            <v>8</v>
          </cell>
          <cell r="G55">
            <v>83</v>
          </cell>
          <cell r="H55" t="str">
            <v>CSP00556</v>
          </cell>
          <cell r="I55" t="str">
            <v>R2</v>
          </cell>
          <cell r="J55" t="str">
            <v>AR</v>
          </cell>
          <cell r="K55">
            <v>37999</v>
          </cell>
          <cell r="L55">
            <v>42</v>
          </cell>
          <cell r="M55">
            <v>3840</v>
          </cell>
          <cell r="N55">
            <v>230.12899999999999</v>
          </cell>
        </row>
        <row r="56">
          <cell r="D56">
            <v>39</v>
          </cell>
          <cell r="E56">
            <v>38000</v>
          </cell>
          <cell r="F56">
            <v>8</v>
          </cell>
          <cell r="G56">
            <v>86</v>
          </cell>
          <cell r="H56" t="str">
            <v>CSP00564</v>
          </cell>
          <cell r="I56" t="str">
            <v>R1</v>
          </cell>
          <cell r="J56" t="str">
            <v>AR</v>
          </cell>
          <cell r="K56">
            <v>37999</v>
          </cell>
          <cell r="L56">
            <v>44</v>
          </cell>
          <cell r="M56">
            <v>1920</v>
          </cell>
          <cell r="N56">
            <v>115.069</v>
          </cell>
        </row>
        <row r="57">
          <cell r="D57">
            <v>63</v>
          </cell>
          <cell r="E57">
            <v>38017</v>
          </cell>
          <cell r="F57">
            <v>8</v>
          </cell>
          <cell r="G57">
            <v>102</v>
          </cell>
          <cell r="H57" t="str">
            <v>CSP00587</v>
          </cell>
          <cell r="I57" t="str">
            <v>R1</v>
          </cell>
          <cell r="J57" t="str">
            <v>AR</v>
          </cell>
          <cell r="K57">
            <v>38001</v>
          </cell>
          <cell r="L57">
            <v>52</v>
          </cell>
          <cell r="M57">
            <v>1920</v>
          </cell>
          <cell r="N57">
            <v>114.819</v>
          </cell>
        </row>
        <row r="58">
          <cell r="D58">
            <v>62</v>
          </cell>
          <cell r="E58">
            <v>38016</v>
          </cell>
          <cell r="F58">
            <v>8</v>
          </cell>
          <cell r="G58">
            <v>101</v>
          </cell>
          <cell r="H58" t="str">
            <v>CSP00586</v>
          </cell>
          <cell r="I58" t="str">
            <v>R2</v>
          </cell>
          <cell r="J58" t="str">
            <v>AR</v>
          </cell>
          <cell r="K58">
            <v>38001</v>
          </cell>
          <cell r="L58">
            <v>50</v>
          </cell>
          <cell r="M58">
            <v>1920</v>
          </cell>
          <cell r="N58">
            <v>115.11499999999999</v>
          </cell>
        </row>
        <row r="59">
          <cell r="D59">
            <v>48</v>
          </cell>
          <cell r="E59">
            <v>38002</v>
          </cell>
          <cell r="F59">
            <v>8</v>
          </cell>
          <cell r="G59">
            <v>98</v>
          </cell>
          <cell r="H59" t="str">
            <v>CSP00527</v>
          </cell>
          <cell r="I59" t="str">
            <v>R2</v>
          </cell>
          <cell r="J59" t="str">
            <v>AR</v>
          </cell>
          <cell r="K59">
            <v>38001</v>
          </cell>
          <cell r="L59">
            <v>48</v>
          </cell>
          <cell r="M59">
            <v>3840</v>
          </cell>
          <cell r="N59">
            <v>230.066</v>
          </cell>
        </row>
        <row r="60">
          <cell r="D60">
            <v>43</v>
          </cell>
          <cell r="E60">
            <v>38002</v>
          </cell>
          <cell r="F60">
            <v>8</v>
          </cell>
          <cell r="G60">
            <v>88</v>
          </cell>
          <cell r="H60" t="str">
            <v>04-0456</v>
          </cell>
          <cell r="I60" t="str">
            <v>R2</v>
          </cell>
          <cell r="J60" t="str">
            <v>SU</v>
          </cell>
          <cell r="K60">
            <v>38001</v>
          </cell>
          <cell r="L60">
            <v>46</v>
          </cell>
          <cell r="M60">
            <v>1920</v>
          </cell>
          <cell r="N60">
            <v>114.98699999999999</v>
          </cell>
        </row>
        <row r="61">
          <cell r="D61">
            <v>67</v>
          </cell>
          <cell r="E61">
            <v>38013</v>
          </cell>
          <cell r="F61">
            <v>8</v>
          </cell>
          <cell r="G61">
            <v>110</v>
          </cell>
          <cell r="H61" t="str">
            <v>CSP00499</v>
          </cell>
          <cell r="I61" t="str">
            <v>R2</v>
          </cell>
          <cell r="J61" t="str">
            <v>AR</v>
          </cell>
          <cell r="K61">
            <v>38002</v>
          </cell>
          <cell r="L61">
            <v>53</v>
          </cell>
          <cell r="M61">
            <v>1920</v>
          </cell>
          <cell r="N61">
            <v>115.045</v>
          </cell>
        </row>
        <row r="62">
          <cell r="D62">
            <v>54</v>
          </cell>
          <cell r="E62">
            <v>38015</v>
          </cell>
          <cell r="F62">
            <v>8</v>
          </cell>
          <cell r="G62">
            <v>128</v>
          </cell>
          <cell r="H62" t="str">
            <v>CSP00595</v>
          </cell>
          <cell r="I62" t="str">
            <v>R2</v>
          </cell>
          <cell r="J62" t="str">
            <v>AR</v>
          </cell>
          <cell r="K62">
            <v>38013</v>
          </cell>
          <cell r="L62">
            <v>56</v>
          </cell>
          <cell r="M62">
            <v>3840</v>
          </cell>
          <cell r="N62">
            <v>230.3563</v>
          </cell>
        </row>
        <row r="63">
          <cell r="D63">
            <v>53</v>
          </cell>
          <cell r="E63">
            <v>38015</v>
          </cell>
          <cell r="F63">
            <v>8</v>
          </cell>
          <cell r="G63">
            <v>130</v>
          </cell>
          <cell r="H63" t="str">
            <v>CSP00599</v>
          </cell>
          <cell r="I63" t="str">
            <v>R2</v>
          </cell>
          <cell r="J63" t="str">
            <v>AR</v>
          </cell>
          <cell r="K63">
            <v>38014</v>
          </cell>
          <cell r="L63">
            <v>60</v>
          </cell>
          <cell r="M63">
            <v>3840</v>
          </cell>
          <cell r="N63">
            <v>230.4</v>
          </cell>
        </row>
        <row r="64">
          <cell r="D64">
            <v>57</v>
          </cell>
          <cell r="E64">
            <v>38019</v>
          </cell>
          <cell r="F64">
            <v>8</v>
          </cell>
          <cell r="G64">
            <v>129</v>
          </cell>
          <cell r="H64" t="str">
            <v>CSP00600</v>
          </cell>
          <cell r="I64" t="str">
            <v>R2</v>
          </cell>
          <cell r="J64" t="str">
            <v>AR</v>
          </cell>
          <cell r="K64">
            <v>38014</v>
          </cell>
          <cell r="L64">
            <v>59</v>
          </cell>
          <cell r="M64">
            <v>3840</v>
          </cell>
          <cell r="N64">
            <v>230.34309999999999</v>
          </cell>
        </row>
        <row r="65">
          <cell r="D65">
            <v>55</v>
          </cell>
          <cell r="E65">
            <v>38016</v>
          </cell>
          <cell r="F65">
            <v>8</v>
          </cell>
          <cell r="G65">
            <v>135</v>
          </cell>
          <cell r="H65" t="str">
            <v>CSP00616</v>
          </cell>
          <cell r="I65" t="str">
            <v>R2</v>
          </cell>
          <cell r="J65" t="str">
            <v>AR</v>
          </cell>
          <cell r="K65">
            <v>38014</v>
          </cell>
          <cell r="L65">
            <v>61</v>
          </cell>
          <cell r="M65">
            <v>1920</v>
          </cell>
          <cell r="N65">
            <v>114.837</v>
          </cell>
        </row>
        <row r="66">
          <cell r="D66">
            <v>65</v>
          </cell>
          <cell r="E66">
            <v>38021</v>
          </cell>
          <cell r="F66">
            <v>8</v>
          </cell>
          <cell r="G66">
            <v>137</v>
          </cell>
          <cell r="H66" t="str">
            <v>CSP00609</v>
          </cell>
          <cell r="I66" t="str">
            <v>R1</v>
          </cell>
          <cell r="J66" t="str">
            <v>AR</v>
          </cell>
          <cell r="K66">
            <v>38015</v>
          </cell>
          <cell r="L66">
            <v>63</v>
          </cell>
          <cell r="M66">
            <v>3840</v>
          </cell>
          <cell r="N66">
            <v>230.18</v>
          </cell>
        </row>
        <row r="67">
          <cell r="D67">
            <v>56</v>
          </cell>
          <cell r="E67">
            <v>38019</v>
          </cell>
          <cell r="F67">
            <v>8</v>
          </cell>
          <cell r="G67">
            <v>136</v>
          </cell>
          <cell r="H67" t="str">
            <v>CSP00598</v>
          </cell>
          <cell r="I67" t="str">
            <v>R1</v>
          </cell>
          <cell r="J67" t="str">
            <v>AR</v>
          </cell>
          <cell r="K67">
            <v>38015</v>
          </cell>
          <cell r="L67">
            <v>62</v>
          </cell>
          <cell r="M67">
            <v>3840</v>
          </cell>
          <cell r="N67">
            <v>230.19800000000001</v>
          </cell>
        </row>
        <row r="68">
          <cell r="D68">
            <v>72</v>
          </cell>
          <cell r="E68">
            <v>38022</v>
          </cell>
          <cell r="F68">
            <v>8</v>
          </cell>
          <cell r="G68">
            <v>141</v>
          </cell>
          <cell r="H68" t="str">
            <v>P8817</v>
          </cell>
          <cell r="I68" t="str">
            <v>R1</v>
          </cell>
          <cell r="J68" t="str">
            <v>FI</v>
          </cell>
          <cell r="K68">
            <v>38016</v>
          </cell>
          <cell r="L68">
            <v>67</v>
          </cell>
          <cell r="M68">
            <v>1860</v>
          </cell>
          <cell r="N68">
            <v>110.745</v>
          </cell>
        </row>
        <row r="69">
          <cell r="D69">
            <v>71</v>
          </cell>
          <cell r="E69">
            <v>38022</v>
          </cell>
          <cell r="F69">
            <v>8</v>
          </cell>
          <cell r="G69">
            <v>142</v>
          </cell>
          <cell r="H69" t="str">
            <v>CSP00536</v>
          </cell>
          <cell r="I69" t="str">
            <v>R2</v>
          </cell>
          <cell r="J69" t="str">
            <v>AR</v>
          </cell>
          <cell r="K69">
            <v>38016</v>
          </cell>
          <cell r="L69">
            <v>68</v>
          </cell>
          <cell r="M69">
            <v>3840</v>
          </cell>
          <cell r="N69">
            <v>230.09200000000001</v>
          </cell>
        </row>
        <row r="70">
          <cell r="D70">
            <v>64</v>
          </cell>
          <cell r="E70">
            <v>38030</v>
          </cell>
          <cell r="F70">
            <v>8</v>
          </cell>
          <cell r="G70">
            <v>140</v>
          </cell>
          <cell r="H70" t="str">
            <v>CSP00569</v>
          </cell>
          <cell r="I70" t="str">
            <v>R1</v>
          </cell>
          <cell r="J70" t="str">
            <v>AR</v>
          </cell>
          <cell r="K70">
            <v>38016</v>
          </cell>
          <cell r="L70">
            <v>66</v>
          </cell>
          <cell r="M70">
            <v>3840</v>
          </cell>
          <cell r="N70">
            <v>229.65</v>
          </cell>
        </row>
        <row r="71">
          <cell r="D71">
            <v>90</v>
          </cell>
          <cell r="E71">
            <v>38028</v>
          </cell>
          <cell r="F71">
            <v>8</v>
          </cell>
          <cell r="G71">
            <v>144</v>
          </cell>
          <cell r="H71" t="str">
            <v>CSP00578</v>
          </cell>
          <cell r="I71" t="str">
            <v>R1</v>
          </cell>
          <cell r="J71" t="str">
            <v>AR</v>
          </cell>
          <cell r="K71">
            <v>38016</v>
          </cell>
          <cell r="L71">
            <v>69</v>
          </cell>
          <cell r="M71">
            <v>3840</v>
          </cell>
          <cell r="N71">
            <v>230.1446</v>
          </cell>
        </row>
        <row r="72">
          <cell r="D72">
            <v>61</v>
          </cell>
          <cell r="E72">
            <v>38020</v>
          </cell>
          <cell r="F72">
            <v>8</v>
          </cell>
          <cell r="G72">
            <v>145</v>
          </cell>
          <cell r="H72" t="str">
            <v>CSP00607</v>
          </cell>
          <cell r="I72" t="str">
            <v>R2</v>
          </cell>
          <cell r="J72" t="str">
            <v>AR</v>
          </cell>
          <cell r="K72">
            <v>38016</v>
          </cell>
          <cell r="L72">
            <v>70</v>
          </cell>
          <cell r="M72">
            <v>3840</v>
          </cell>
          <cell r="N72">
            <v>230.173</v>
          </cell>
        </row>
        <row r="73">
          <cell r="D73">
            <v>70</v>
          </cell>
          <cell r="E73">
            <v>38022</v>
          </cell>
          <cell r="F73">
            <v>8</v>
          </cell>
          <cell r="G73">
            <v>150</v>
          </cell>
          <cell r="H73" t="str">
            <v>CSP00603</v>
          </cell>
          <cell r="I73" t="str">
            <v>R2</v>
          </cell>
          <cell r="J73" t="str">
            <v>AR</v>
          </cell>
          <cell r="K73">
            <v>38019</v>
          </cell>
          <cell r="L73">
            <v>72</v>
          </cell>
          <cell r="M73">
            <v>3840</v>
          </cell>
          <cell r="N73">
            <v>229.92439999999999</v>
          </cell>
        </row>
        <row r="74">
          <cell r="D74">
            <v>80</v>
          </cell>
          <cell r="E74">
            <v>38026</v>
          </cell>
          <cell r="F74">
            <v>8</v>
          </cell>
          <cell r="G74">
            <v>151</v>
          </cell>
          <cell r="H74" t="str">
            <v>CSP00579</v>
          </cell>
          <cell r="I74" t="str">
            <v>R1</v>
          </cell>
          <cell r="J74" t="str">
            <v>AR</v>
          </cell>
          <cell r="K74">
            <v>38019</v>
          </cell>
          <cell r="L74">
            <v>73</v>
          </cell>
          <cell r="M74">
            <v>3840</v>
          </cell>
          <cell r="N74">
            <v>229.88</v>
          </cell>
        </row>
        <row r="75">
          <cell r="D75">
            <v>91</v>
          </cell>
          <cell r="E75">
            <v>38028</v>
          </cell>
          <cell r="F75">
            <v>9</v>
          </cell>
          <cell r="G75">
            <v>153</v>
          </cell>
          <cell r="H75" t="str">
            <v>CSP00610</v>
          </cell>
          <cell r="I75" t="str">
            <v>R1</v>
          </cell>
          <cell r="J75" t="str">
            <v>AR</v>
          </cell>
          <cell r="K75">
            <v>38019</v>
          </cell>
          <cell r="L75">
            <v>75</v>
          </cell>
          <cell r="M75">
            <v>3840</v>
          </cell>
          <cell r="N75">
            <v>230.05099999999999</v>
          </cell>
        </row>
        <row r="76">
          <cell r="D76">
            <v>58</v>
          </cell>
          <cell r="E76">
            <v>38020</v>
          </cell>
          <cell r="F76">
            <v>8</v>
          </cell>
          <cell r="G76">
            <v>149</v>
          </cell>
          <cell r="H76" t="str">
            <v>CSP00628</v>
          </cell>
          <cell r="I76" t="str">
            <v>R2</v>
          </cell>
          <cell r="J76" t="str">
            <v>AR</v>
          </cell>
          <cell r="K76">
            <v>38019</v>
          </cell>
          <cell r="L76">
            <v>71</v>
          </cell>
          <cell r="M76">
            <v>1920</v>
          </cell>
          <cell r="N76">
            <v>115.0046</v>
          </cell>
        </row>
        <row r="77">
          <cell r="D77">
            <v>60</v>
          </cell>
          <cell r="E77">
            <v>38020</v>
          </cell>
          <cell r="F77">
            <v>8</v>
          </cell>
          <cell r="G77">
            <v>152</v>
          </cell>
          <cell r="H77" t="str">
            <v>CSP00604</v>
          </cell>
          <cell r="I77" t="str">
            <v>R2</v>
          </cell>
          <cell r="J77" t="str">
            <v>AR</v>
          </cell>
          <cell r="K77">
            <v>38019</v>
          </cell>
          <cell r="L77">
            <v>74</v>
          </cell>
          <cell r="M77">
            <v>1920</v>
          </cell>
          <cell r="N77">
            <v>114.9</v>
          </cell>
        </row>
        <row r="78">
          <cell r="D78">
            <v>66</v>
          </cell>
          <cell r="E78">
            <v>38021</v>
          </cell>
          <cell r="F78">
            <v>8</v>
          </cell>
          <cell r="G78">
            <v>154</v>
          </cell>
          <cell r="H78" t="str">
            <v>CSP00583</v>
          </cell>
          <cell r="I78" t="str">
            <v>R2</v>
          </cell>
          <cell r="J78" t="str">
            <v>AR</v>
          </cell>
          <cell r="K78">
            <v>38019</v>
          </cell>
          <cell r="L78">
            <v>76</v>
          </cell>
          <cell r="M78">
            <v>1600</v>
          </cell>
          <cell r="N78">
            <v>95.769000000000005</v>
          </cell>
        </row>
        <row r="79">
          <cell r="D79">
            <v>81</v>
          </cell>
          <cell r="E79">
            <v>38026</v>
          </cell>
          <cell r="F79">
            <v>8</v>
          </cell>
          <cell r="G79">
            <v>155</v>
          </cell>
          <cell r="H79" t="str">
            <v>CSP00615</v>
          </cell>
          <cell r="I79" t="str">
            <v>R2</v>
          </cell>
          <cell r="J79" t="str">
            <v>AR</v>
          </cell>
          <cell r="K79">
            <v>38019</v>
          </cell>
          <cell r="L79">
            <v>77</v>
          </cell>
          <cell r="M79">
            <v>3840</v>
          </cell>
          <cell r="N79">
            <v>230.03299999999999</v>
          </cell>
        </row>
        <row r="80">
          <cell r="D80">
            <v>141</v>
          </cell>
          <cell r="E80">
            <v>38034</v>
          </cell>
          <cell r="F80">
            <v>8</v>
          </cell>
          <cell r="G80">
            <v>156</v>
          </cell>
          <cell r="H80" t="str">
            <v>CSP00585</v>
          </cell>
          <cell r="I80" t="str">
            <v>R1</v>
          </cell>
          <cell r="J80" t="str">
            <v>AR</v>
          </cell>
          <cell r="K80">
            <v>38019</v>
          </cell>
          <cell r="L80">
            <v>78</v>
          </cell>
          <cell r="M80">
            <v>3200</v>
          </cell>
          <cell r="N80">
            <v>191.55799999999999</v>
          </cell>
        </row>
        <row r="81">
          <cell r="D81">
            <v>68</v>
          </cell>
          <cell r="E81">
            <v>38022</v>
          </cell>
          <cell r="F81">
            <v>8</v>
          </cell>
          <cell r="G81">
            <v>157</v>
          </cell>
          <cell r="H81" t="str">
            <v>CSP00594</v>
          </cell>
          <cell r="I81" t="str">
            <v>R1</v>
          </cell>
          <cell r="J81" t="str">
            <v>AR</v>
          </cell>
          <cell r="K81">
            <v>38019</v>
          </cell>
          <cell r="L81">
            <v>79</v>
          </cell>
          <cell r="M81">
            <v>1920</v>
          </cell>
          <cell r="N81">
            <v>114.777</v>
          </cell>
        </row>
        <row r="82">
          <cell r="D82">
            <v>79</v>
          </cell>
          <cell r="E82">
            <v>38026</v>
          </cell>
          <cell r="F82">
            <v>8</v>
          </cell>
          <cell r="G82">
            <v>158</v>
          </cell>
          <cell r="H82" t="str">
            <v>CSP00572</v>
          </cell>
          <cell r="I82" t="str">
            <v>R1</v>
          </cell>
          <cell r="J82" t="str">
            <v>AR</v>
          </cell>
          <cell r="K82">
            <v>38019</v>
          </cell>
          <cell r="L82">
            <v>80</v>
          </cell>
          <cell r="M82">
            <v>1920</v>
          </cell>
          <cell r="N82">
            <v>114.991</v>
          </cell>
        </row>
        <row r="83">
          <cell r="D83">
            <v>115</v>
          </cell>
          <cell r="E83">
            <v>38033</v>
          </cell>
          <cell r="F83">
            <v>9</v>
          </cell>
          <cell r="G83">
            <v>164</v>
          </cell>
          <cell r="H83" t="str">
            <v>CSP00573</v>
          </cell>
          <cell r="I83" t="str">
            <v>R1</v>
          </cell>
          <cell r="J83" t="str">
            <v>AR</v>
          </cell>
          <cell r="K83">
            <v>38019</v>
          </cell>
          <cell r="L83">
            <v>82</v>
          </cell>
          <cell r="M83">
            <v>3840</v>
          </cell>
          <cell r="N83">
            <v>229.94499999999999</v>
          </cell>
        </row>
        <row r="84">
          <cell r="D84">
            <v>73</v>
          </cell>
          <cell r="E84">
            <v>38023</v>
          </cell>
          <cell r="F84">
            <v>8</v>
          </cell>
          <cell r="G84">
            <v>165</v>
          </cell>
          <cell r="H84" t="str">
            <v>CSP00588</v>
          </cell>
          <cell r="I84" t="str">
            <v>R2</v>
          </cell>
          <cell r="J84" t="str">
            <v>AR</v>
          </cell>
          <cell r="K84">
            <v>38019</v>
          </cell>
          <cell r="L84">
            <v>83</v>
          </cell>
          <cell r="M84">
            <v>3840</v>
          </cell>
          <cell r="N84">
            <v>229.97790000000001</v>
          </cell>
        </row>
        <row r="85">
          <cell r="D85">
            <v>106</v>
          </cell>
          <cell r="E85">
            <v>38030</v>
          </cell>
          <cell r="F85">
            <v>8</v>
          </cell>
          <cell r="G85">
            <v>163</v>
          </cell>
          <cell r="H85" t="str">
            <v>CSP00524</v>
          </cell>
          <cell r="I85" t="str">
            <v>R2</v>
          </cell>
          <cell r="J85" t="str">
            <v>AR</v>
          </cell>
          <cell r="K85">
            <v>38019</v>
          </cell>
          <cell r="L85">
            <v>81</v>
          </cell>
          <cell r="M85">
            <v>1920</v>
          </cell>
          <cell r="N85">
            <v>114.90900000000001</v>
          </cell>
        </row>
        <row r="86">
          <cell r="D86">
            <v>76</v>
          </cell>
          <cell r="E86">
            <v>38023</v>
          </cell>
          <cell r="F86">
            <v>8</v>
          </cell>
          <cell r="G86">
            <v>226</v>
          </cell>
          <cell r="H86">
            <v>51017</v>
          </cell>
          <cell r="I86" t="str">
            <v>R2</v>
          </cell>
          <cell r="J86" t="str">
            <v>ED</v>
          </cell>
          <cell r="K86">
            <v>38019</v>
          </cell>
          <cell r="L86">
            <v>84</v>
          </cell>
          <cell r="M86">
            <v>5000</v>
          </cell>
          <cell r="N86">
            <v>299.59300000000002</v>
          </cell>
        </row>
        <row r="87">
          <cell r="D87">
            <v>93</v>
          </cell>
          <cell r="E87">
            <v>38029</v>
          </cell>
          <cell r="F87">
            <v>8</v>
          </cell>
          <cell r="G87">
            <v>166</v>
          </cell>
          <cell r="H87" t="str">
            <v>CSP00574</v>
          </cell>
          <cell r="I87" t="str">
            <v>R1</v>
          </cell>
          <cell r="J87" t="str">
            <v>AR</v>
          </cell>
          <cell r="K87">
            <v>38019</v>
          </cell>
          <cell r="L87">
            <v>86</v>
          </cell>
          <cell r="M87">
            <v>3840</v>
          </cell>
          <cell r="N87">
            <v>229.917</v>
          </cell>
        </row>
        <row r="88">
          <cell r="D88">
            <v>78</v>
          </cell>
          <cell r="E88">
            <v>38026</v>
          </cell>
          <cell r="F88">
            <v>9</v>
          </cell>
          <cell r="G88">
            <v>172</v>
          </cell>
          <cell r="H88" t="str">
            <v>851/04</v>
          </cell>
          <cell r="I88" t="str">
            <v>R2</v>
          </cell>
          <cell r="J88" t="str">
            <v>ED</v>
          </cell>
          <cell r="K88">
            <v>38020</v>
          </cell>
          <cell r="L88">
            <v>90</v>
          </cell>
          <cell r="M88">
            <v>1800</v>
          </cell>
          <cell r="N88">
            <v>107.80200000000001</v>
          </cell>
        </row>
        <row r="89">
          <cell r="D89">
            <v>95</v>
          </cell>
          <cell r="E89">
            <v>38029</v>
          </cell>
          <cell r="F89">
            <v>8</v>
          </cell>
          <cell r="G89">
            <v>173</v>
          </cell>
          <cell r="H89" t="str">
            <v>853/04</v>
          </cell>
          <cell r="I89" t="str">
            <v>R2</v>
          </cell>
          <cell r="J89" t="str">
            <v>ED</v>
          </cell>
          <cell r="K89">
            <v>38020</v>
          </cell>
          <cell r="L89">
            <v>91</v>
          </cell>
          <cell r="M89">
            <v>7200</v>
          </cell>
          <cell r="N89">
            <v>431.44600000000003</v>
          </cell>
        </row>
        <row r="90">
          <cell r="D90">
            <v>74</v>
          </cell>
          <cell r="E90">
            <v>38023</v>
          </cell>
          <cell r="F90">
            <v>8</v>
          </cell>
          <cell r="G90">
            <v>170</v>
          </cell>
          <cell r="H90" t="str">
            <v>CSP00605</v>
          </cell>
          <cell r="I90" t="str">
            <v>R2</v>
          </cell>
          <cell r="J90" t="str">
            <v>AR</v>
          </cell>
          <cell r="K90">
            <v>38020</v>
          </cell>
          <cell r="L90">
            <v>88</v>
          </cell>
          <cell r="M90">
            <v>3840</v>
          </cell>
          <cell r="N90">
            <v>230.1266</v>
          </cell>
        </row>
        <row r="91">
          <cell r="D91">
            <v>84</v>
          </cell>
          <cell r="E91">
            <v>38027</v>
          </cell>
          <cell r="F91">
            <v>8</v>
          </cell>
          <cell r="G91">
            <v>171</v>
          </cell>
          <cell r="H91" t="str">
            <v>CSP00606</v>
          </cell>
          <cell r="I91" t="str">
            <v>R2</v>
          </cell>
          <cell r="J91" t="str">
            <v>AR</v>
          </cell>
          <cell r="K91">
            <v>38020</v>
          </cell>
          <cell r="L91">
            <v>89</v>
          </cell>
          <cell r="M91">
            <v>3840</v>
          </cell>
          <cell r="N91">
            <v>230.316</v>
          </cell>
        </row>
        <row r="92">
          <cell r="D92">
            <v>69</v>
          </cell>
          <cell r="E92">
            <v>38022</v>
          </cell>
          <cell r="F92">
            <v>8</v>
          </cell>
          <cell r="G92">
            <v>169</v>
          </cell>
          <cell r="H92" t="str">
            <v>824/04</v>
          </cell>
          <cell r="I92" t="str">
            <v>R1</v>
          </cell>
          <cell r="J92" t="str">
            <v>ED</v>
          </cell>
          <cell r="K92">
            <v>38020</v>
          </cell>
          <cell r="L92">
            <v>87</v>
          </cell>
          <cell r="M92">
            <v>1600</v>
          </cell>
          <cell r="N92">
            <v>95.765000000000001</v>
          </cell>
        </row>
        <row r="93">
          <cell r="D93" t="str">
            <v>85A</v>
          </cell>
          <cell r="E93">
            <v>38027</v>
          </cell>
          <cell r="F93">
            <v>9</v>
          </cell>
          <cell r="G93">
            <v>174</v>
          </cell>
          <cell r="H93" t="str">
            <v>845/04</v>
          </cell>
          <cell r="I93" t="str">
            <v>R2</v>
          </cell>
          <cell r="J93" t="str">
            <v>ED</v>
          </cell>
          <cell r="K93">
            <v>38020</v>
          </cell>
          <cell r="L93">
            <v>93</v>
          </cell>
          <cell r="M93">
            <v>1920</v>
          </cell>
          <cell r="N93">
            <v>114.919</v>
          </cell>
        </row>
        <row r="94">
          <cell r="D94">
            <v>77</v>
          </cell>
          <cell r="E94">
            <v>38026</v>
          </cell>
          <cell r="F94">
            <v>8</v>
          </cell>
          <cell r="G94">
            <v>175</v>
          </cell>
          <cell r="H94" t="str">
            <v>CSP00590</v>
          </cell>
          <cell r="I94" t="str">
            <v>R2</v>
          </cell>
          <cell r="J94" t="str">
            <v>AR</v>
          </cell>
          <cell r="K94">
            <v>38020</v>
          </cell>
          <cell r="L94">
            <v>92</v>
          </cell>
          <cell r="M94">
            <v>1920</v>
          </cell>
          <cell r="N94">
            <v>115</v>
          </cell>
        </row>
        <row r="95">
          <cell r="D95">
            <v>83</v>
          </cell>
          <cell r="E95">
            <v>38027</v>
          </cell>
          <cell r="F95">
            <v>8</v>
          </cell>
          <cell r="G95">
            <v>179</v>
          </cell>
          <cell r="H95" t="str">
            <v>CSP00622</v>
          </cell>
          <cell r="I95" t="str">
            <v>R1</v>
          </cell>
          <cell r="J95" t="str">
            <v>AR</v>
          </cell>
          <cell r="K95">
            <v>38021</v>
          </cell>
          <cell r="L95">
            <v>94</v>
          </cell>
          <cell r="M95">
            <v>3200</v>
          </cell>
          <cell r="N95">
            <v>191.63499999999999</v>
          </cell>
        </row>
        <row r="96">
          <cell r="D96">
            <v>107</v>
          </cell>
          <cell r="E96">
            <v>38030</v>
          </cell>
          <cell r="F96">
            <v>9</v>
          </cell>
          <cell r="G96">
            <v>249</v>
          </cell>
          <cell r="H96">
            <v>51016</v>
          </cell>
          <cell r="I96" t="str">
            <v>R2</v>
          </cell>
          <cell r="J96" t="str">
            <v>ED</v>
          </cell>
          <cell r="K96">
            <v>38021</v>
          </cell>
          <cell r="L96">
            <v>95</v>
          </cell>
          <cell r="M96">
            <v>5000</v>
          </cell>
          <cell r="N96">
            <v>299.46699999999998</v>
          </cell>
        </row>
        <row r="97">
          <cell r="D97">
            <v>75</v>
          </cell>
          <cell r="E97">
            <v>38023</v>
          </cell>
          <cell r="F97">
            <v>8</v>
          </cell>
          <cell r="G97">
            <v>189</v>
          </cell>
          <cell r="H97" t="str">
            <v>P8886</v>
          </cell>
          <cell r="I97" t="str">
            <v>R2</v>
          </cell>
          <cell r="J97" t="str">
            <v>FI</v>
          </cell>
          <cell r="K97">
            <v>38022</v>
          </cell>
          <cell r="L97">
            <v>97</v>
          </cell>
          <cell r="M97">
            <v>1920</v>
          </cell>
          <cell r="N97">
            <v>115.059</v>
          </cell>
        </row>
        <row r="98">
          <cell r="D98">
            <v>100</v>
          </cell>
          <cell r="E98">
            <v>38030</v>
          </cell>
          <cell r="F98">
            <v>8</v>
          </cell>
          <cell r="G98">
            <v>188</v>
          </cell>
          <cell r="H98" t="str">
            <v>CSP00614</v>
          </cell>
          <cell r="I98" t="str">
            <v>R2</v>
          </cell>
          <cell r="J98" t="str">
            <v>AR</v>
          </cell>
          <cell r="K98">
            <v>38022</v>
          </cell>
          <cell r="L98">
            <v>96</v>
          </cell>
          <cell r="M98">
            <v>3840</v>
          </cell>
          <cell r="N98">
            <v>229.85839999999999</v>
          </cell>
        </row>
        <row r="99">
          <cell r="D99">
            <v>92</v>
          </cell>
          <cell r="E99">
            <v>38029</v>
          </cell>
          <cell r="F99">
            <v>9</v>
          </cell>
          <cell r="G99">
            <v>190</v>
          </cell>
          <cell r="H99" t="str">
            <v>CSP00591</v>
          </cell>
          <cell r="I99" t="str">
            <v>R2</v>
          </cell>
          <cell r="J99" t="str">
            <v>AR</v>
          </cell>
          <cell r="K99">
            <v>38022</v>
          </cell>
          <cell r="L99">
            <v>98</v>
          </cell>
          <cell r="M99">
            <v>1920</v>
          </cell>
          <cell r="N99">
            <v>115.143</v>
          </cell>
        </row>
        <row r="100">
          <cell r="D100">
            <v>88</v>
          </cell>
          <cell r="E100">
            <v>38028</v>
          </cell>
          <cell r="F100">
            <v>9</v>
          </cell>
          <cell r="G100">
            <v>191</v>
          </cell>
          <cell r="H100" t="str">
            <v>CSP00656</v>
          </cell>
          <cell r="I100" t="str">
            <v>R1</v>
          </cell>
          <cell r="J100" t="str">
            <v>AR</v>
          </cell>
          <cell r="K100">
            <v>38022</v>
          </cell>
          <cell r="L100">
            <v>100</v>
          </cell>
          <cell r="M100">
            <v>3200</v>
          </cell>
          <cell r="N100">
            <v>191.755</v>
          </cell>
        </row>
        <row r="101">
          <cell r="D101">
            <v>94</v>
          </cell>
          <cell r="E101">
            <v>38029</v>
          </cell>
          <cell r="F101">
            <v>9</v>
          </cell>
          <cell r="G101">
            <v>192</v>
          </cell>
          <cell r="H101" t="str">
            <v>CSP00562</v>
          </cell>
          <cell r="I101" t="str">
            <v>R2</v>
          </cell>
          <cell r="J101" t="str">
            <v>AR</v>
          </cell>
          <cell r="K101">
            <v>38022</v>
          </cell>
          <cell r="L101">
            <v>101</v>
          </cell>
          <cell r="M101">
            <v>7680</v>
          </cell>
          <cell r="N101">
            <v>460.17200000000003</v>
          </cell>
        </row>
        <row r="102">
          <cell r="D102">
            <v>132</v>
          </cell>
          <cell r="E102">
            <v>38040</v>
          </cell>
          <cell r="F102">
            <v>9</v>
          </cell>
          <cell r="G102">
            <v>195</v>
          </cell>
          <cell r="H102" t="str">
            <v>CSP00608</v>
          </cell>
          <cell r="I102" t="str">
            <v>R2</v>
          </cell>
          <cell r="J102" t="str">
            <v>AR</v>
          </cell>
          <cell r="K102">
            <v>38023</v>
          </cell>
          <cell r="L102">
            <v>104</v>
          </cell>
          <cell r="M102">
            <v>3840</v>
          </cell>
          <cell r="N102">
            <v>230.1694</v>
          </cell>
        </row>
        <row r="103">
          <cell r="D103">
            <v>102</v>
          </cell>
          <cell r="E103">
            <v>38030</v>
          </cell>
          <cell r="F103">
            <v>9</v>
          </cell>
          <cell r="G103">
            <v>194</v>
          </cell>
          <cell r="H103" t="str">
            <v>CSP00592</v>
          </cell>
          <cell r="I103" t="str">
            <v>R1</v>
          </cell>
          <cell r="J103" t="str">
            <v>AR</v>
          </cell>
          <cell r="K103">
            <v>38023</v>
          </cell>
          <cell r="L103">
            <v>103</v>
          </cell>
          <cell r="M103">
            <v>1920</v>
          </cell>
          <cell r="N103">
            <v>115.09099999999999</v>
          </cell>
        </row>
        <row r="104">
          <cell r="D104">
            <v>99</v>
          </cell>
          <cell r="E104">
            <v>38030</v>
          </cell>
          <cell r="F104">
            <v>9</v>
          </cell>
          <cell r="G104">
            <v>196</v>
          </cell>
          <cell r="H104" t="str">
            <v>CSP00575</v>
          </cell>
          <cell r="I104" t="str">
            <v>R1</v>
          </cell>
          <cell r="J104" t="str">
            <v>AR</v>
          </cell>
          <cell r="K104">
            <v>38023</v>
          </cell>
          <cell r="L104">
            <v>105</v>
          </cell>
          <cell r="M104">
            <v>3840</v>
          </cell>
          <cell r="N104">
            <v>230.04939999999999</v>
          </cell>
        </row>
        <row r="105">
          <cell r="D105">
            <v>82</v>
          </cell>
          <cell r="E105">
            <v>38026</v>
          </cell>
          <cell r="F105">
            <v>9</v>
          </cell>
          <cell r="G105">
            <v>214</v>
          </cell>
          <cell r="H105" t="str">
            <v>812/04</v>
          </cell>
          <cell r="I105" t="str">
            <v>R1</v>
          </cell>
          <cell r="J105" t="str">
            <v>ED</v>
          </cell>
          <cell r="K105">
            <v>38026</v>
          </cell>
          <cell r="L105">
            <v>111</v>
          </cell>
          <cell r="M105">
            <v>900</v>
          </cell>
          <cell r="N105">
            <v>54</v>
          </cell>
        </row>
        <row r="106">
          <cell r="D106" t="str">
            <v>89A</v>
          </cell>
          <cell r="E106">
            <v>38028</v>
          </cell>
          <cell r="F106">
            <v>9</v>
          </cell>
          <cell r="G106">
            <v>210</v>
          </cell>
          <cell r="H106" t="str">
            <v>P016.632A</v>
          </cell>
          <cell r="I106" t="str">
            <v>R2</v>
          </cell>
          <cell r="J106" t="str">
            <v>VO</v>
          </cell>
          <cell r="K106">
            <v>38026</v>
          </cell>
          <cell r="L106">
            <v>108</v>
          </cell>
          <cell r="M106">
            <v>2100</v>
          </cell>
          <cell r="N106">
            <v>126</v>
          </cell>
        </row>
        <row r="107">
          <cell r="D107" t="str">
            <v>89B</v>
          </cell>
          <cell r="E107">
            <v>38028</v>
          </cell>
          <cell r="F107">
            <v>9</v>
          </cell>
          <cell r="G107">
            <v>211</v>
          </cell>
          <cell r="H107" t="str">
            <v>P016.632B</v>
          </cell>
          <cell r="I107" t="str">
            <v>R2</v>
          </cell>
          <cell r="J107" t="str">
            <v>VO</v>
          </cell>
          <cell r="K107">
            <v>38026</v>
          </cell>
          <cell r="L107">
            <v>109</v>
          </cell>
          <cell r="M107">
            <v>2100</v>
          </cell>
          <cell r="N107">
            <v>126</v>
          </cell>
        </row>
        <row r="108">
          <cell r="D108">
            <v>104</v>
          </cell>
          <cell r="E108">
            <v>38030</v>
          </cell>
          <cell r="F108">
            <v>9</v>
          </cell>
          <cell r="G108">
            <v>276</v>
          </cell>
          <cell r="H108">
            <v>51018</v>
          </cell>
          <cell r="I108" t="str">
            <v>R2</v>
          </cell>
          <cell r="J108" t="str">
            <v>ED</v>
          </cell>
          <cell r="K108">
            <v>38026</v>
          </cell>
          <cell r="L108">
            <v>112</v>
          </cell>
          <cell r="M108">
            <v>5000</v>
          </cell>
          <cell r="N108">
            <v>299.50299999999999</v>
          </cell>
        </row>
        <row r="109">
          <cell r="D109">
            <v>86</v>
          </cell>
          <cell r="E109">
            <v>38028</v>
          </cell>
          <cell r="F109">
            <v>8</v>
          </cell>
          <cell r="G109">
            <v>227</v>
          </cell>
          <cell r="H109" t="str">
            <v>P8898</v>
          </cell>
          <cell r="I109" t="str">
            <v>R2</v>
          </cell>
          <cell r="J109" t="str">
            <v>FI</v>
          </cell>
          <cell r="K109">
            <v>38027</v>
          </cell>
          <cell r="L109">
            <v>121</v>
          </cell>
          <cell r="M109">
            <v>1920</v>
          </cell>
          <cell r="N109">
            <v>114.995</v>
          </cell>
        </row>
        <row r="110">
          <cell r="D110">
            <v>96</v>
          </cell>
          <cell r="E110">
            <v>38030</v>
          </cell>
          <cell r="F110">
            <v>9</v>
          </cell>
          <cell r="G110">
            <v>229</v>
          </cell>
          <cell r="H110" t="str">
            <v>P016.633</v>
          </cell>
          <cell r="I110" t="str">
            <v>R2</v>
          </cell>
          <cell r="J110" t="str">
            <v>VO</v>
          </cell>
          <cell r="K110">
            <v>38027</v>
          </cell>
          <cell r="L110">
            <v>123</v>
          </cell>
          <cell r="M110">
            <v>4200</v>
          </cell>
          <cell r="N110">
            <v>252</v>
          </cell>
        </row>
        <row r="111">
          <cell r="D111" t="str">
            <v>85B</v>
          </cell>
          <cell r="E111">
            <v>38027</v>
          </cell>
          <cell r="F111">
            <v>9</v>
          </cell>
          <cell r="G111">
            <v>226</v>
          </cell>
          <cell r="H111" t="str">
            <v>845/04B</v>
          </cell>
          <cell r="I111" t="str">
            <v>R2</v>
          </cell>
          <cell r="J111" t="str">
            <v>ED</v>
          </cell>
          <cell r="K111">
            <v>38027</v>
          </cell>
          <cell r="L111">
            <v>120</v>
          </cell>
          <cell r="M111">
            <v>180</v>
          </cell>
          <cell r="N111">
            <v>10.8</v>
          </cell>
        </row>
        <row r="112">
          <cell r="D112">
            <v>87</v>
          </cell>
          <cell r="E112">
            <v>38028</v>
          </cell>
          <cell r="F112">
            <v>8</v>
          </cell>
          <cell r="G112">
            <v>228</v>
          </cell>
          <cell r="H112" t="str">
            <v>813/04</v>
          </cell>
          <cell r="I112" t="str">
            <v>R1</v>
          </cell>
          <cell r="J112" t="str">
            <v>ED</v>
          </cell>
          <cell r="K112">
            <v>38027</v>
          </cell>
          <cell r="L112">
            <v>122</v>
          </cell>
          <cell r="M112">
            <v>900</v>
          </cell>
          <cell r="N112">
            <v>53.881999999999998</v>
          </cell>
        </row>
        <row r="113">
          <cell r="D113">
            <v>138</v>
          </cell>
          <cell r="E113">
            <v>38041</v>
          </cell>
          <cell r="F113">
            <v>9</v>
          </cell>
          <cell r="G113">
            <v>230</v>
          </cell>
          <cell r="H113" t="str">
            <v>P016.725</v>
          </cell>
          <cell r="I113" t="str">
            <v>R2</v>
          </cell>
          <cell r="J113" t="str">
            <v>VO</v>
          </cell>
          <cell r="K113">
            <v>38027</v>
          </cell>
          <cell r="L113">
            <v>124</v>
          </cell>
          <cell r="M113">
            <v>3600</v>
          </cell>
          <cell r="N113">
            <v>216</v>
          </cell>
        </row>
        <row r="114">
          <cell r="D114">
            <v>109</v>
          </cell>
          <cell r="E114">
            <v>38033</v>
          </cell>
          <cell r="F114">
            <v>8</v>
          </cell>
          <cell r="G114">
            <v>232</v>
          </cell>
          <cell r="H114" t="str">
            <v>CSP00620</v>
          </cell>
          <cell r="I114" t="str">
            <v>R2</v>
          </cell>
          <cell r="J114" t="str">
            <v>AR</v>
          </cell>
          <cell r="K114">
            <v>38027</v>
          </cell>
          <cell r="L114">
            <v>126</v>
          </cell>
          <cell r="M114">
            <v>3840</v>
          </cell>
          <cell r="N114">
            <v>230.07900000000001</v>
          </cell>
        </row>
        <row r="115">
          <cell r="D115">
            <v>116</v>
          </cell>
          <cell r="E115">
            <v>38034</v>
          </cell>
          <cell r="F115">
            <v>9</v>
          </cell>
          <cell r="G115">
            <v>231</v>
          </cell>
          <cell r="H115" t="str">
            <v>CSP00589</v>
          </cell>
          <cell r="I115" t="str">
            <v>R1</v>
          </cell>
          <cell r="J115" t="str">
            <v>AR</v>
          </cell>
          <cell r="K115">
            <v>38027</v>
          </cell>
          <cell r="L115">
            <v>125</v>
          </cell>
          <cell r="M115">
            <v>3840</v>
          </cell>
          <cell r="N115">
            <v>229.95099999999999</v>
          </cell>
        </row>
        <row r="116">
          <cell r="D116">
            <v>105</v>
          </cell>
          <cell r="E116">
            <v>38030</v>
          </cell>
          <cell r="F116">
            <v>9</v>
          </cell>
          <cell r="G116">
            <v>304</v>
          </cell>
          <cell r="H116">
            <v>51019</v>
          </cell>
          <cell r="I116" t="str">
            <v>R2</v>
          </cell>
          <cell r="J116" t="str">
            <v>ED</v>
          </cell>
          <cell r="K116">
            <v>38027</v>
          </cell>
          <cell r="L116">
            <v>129</v>
          </cell>
          <cell r="M116">
            <v>5000</v>
          </cell>
          <cell r="N116">
            <v>299.38900000000001</v>
          </cell>
        </row>
        <row r="117">
          <cell r="D117">
            <v>127</v>
          </cell>
          <cell r="E117">
            <v>38036</v>
          </cell>
          <cell r="F117">
            <v>9</v>
          </cell>
          <cell r="G117">
            <v>248</v>
          </cell>
          <cell r="H117" t="str">
            <v>CSP00657</v>
          </cell>
          <cell r="I117" t="str">
            <v>R1</v>
          </cell>
          <cell r="J117" t="str">
            <v>AR</v>
          </cell>
          <cell r="K117">
            <v>38028</v>
          </cell>
          <cell r="L117">
            <v>140</v>
          </cell>
          <cell r="M117">
            <v>1920</v>
          </cell>
          <cell r="N117">
            <v>114.917</v>
          </cell>
        </row>
        <row r="118">
          <cell r="D118">
            <v>117</v>
          </cell>
          <cell r="E118">
            <v>38034</v>
          </cell>
          <cell r="F118">
            <v>9</v>
          </cell>
          <cell r="G118">
            <v>239</v>
          </cell>
          <cell r="H118" t="str">
            <v>CSP00632</v>
          </cell>
          <cell r="I118" t="str">
            <v>R2</v>
          </cell>
          <cell r="J118" t="str">
            <v>AR</v>
          </cell>
          <cell r="K118">
            <v>38028</v>
          </cell>
          <cell r="L118">
            <v>131</v>
          </cell>
          <cell r="M118">
            <v>3840</v>
          </cell>
          <cell r="N118">
            <v>230.13499999999999</v>
          </cell>
        </row>
        <row r="119">
          <cell r="D119">
            <v>150</v>
          </cell>
          <cell r="E119">
            <v>38044</v>
          </cell>
          <cell r="F119">
            <v>8</v>
          </cell>
          <cell r="G119">
            <v>240</v>
          </cell>
          <cell r="H119" t="str">
            <v>846/04</v>
          </cell>
          <cell r="I119" t="str">
            <v>R2</v>
          </cell>
          <cell r="J119" t="str">
            <v>ED</v>
          </cell>
          <cell r="K119">
            <v>38028</v>
          </cell>
          <cell r="L119">
            <v>132</v>
          </cell>
          <cell r="M119">
            <v>2100</v>
          </cell>
          <cell r="N119">
            <v>125.85599999999999</v>
          </cell>
        </row>
        <row r="120">
          <cell r="D120">
            <v>122</v>
          </cell>
          <cell r="E120">
            <v>38036</v>
          </cell>
          <cell r="F120">
            <v>8</v>
          </cell>
          <cell r="G120">
            <v>243</v>
          </cell>
          <cell r="H120" t="str">
            <v>811/04</v>
          </cell>
          <cell r="I120" t="str">
            <v>R1</v>
          </cell>
          <cell r="J120" t="str">
            <v>ED</v>
          </cell>
          <cell r="K120">
            <v>38028</v>
          </cell>
          <cell r="L120">
            <v>135</v>
          </cell>
          <cell r="M120">
            <v>900</v>
          </cell>
          <cell r="N120">
            <v>53.83</v>
          </cell>
        </row>
        <row r="121">
          <cell r="D121">
            <v>114</v>
          </cell>
          <cell r="E121">
            <v>38033</v>
          </cell>
          <cell r="F121">
            <v>9</v>
          </cell>
          <cell r="G121">
            <v>242</v>
          </cell>
          <cell r="H121" t="str">
            <v>856/04</v>
          </cell>
          <cell r="I121" t="str">
            <v>R1</v>
          </cell>
          <cell r="J121" t="str">
            <v>ED</v>
          </cell>
          <cell r="K121">
            <v>38028</v>
          </cell>
          <cell r="L121">
            <v>134</v>
          </cell>
          <cell r="M121">
            <v>2100</v>
          </cell>
          <cell r="N121">
            <v>125.84</v>
          </cell>
        </row>
        <row r="122">
          <cell r="D122">
            <v>118</v>
          </cell>
          <cell r="E122">
            <v>38034</v>
          </cell>
          <cell r="F122">
            <v>9</v>
          </cell>
          <cell r="G122">
            <v>241</v>
          </cell>
          <cell r="H122" t="str">
            <v>CSP00636</v>
          </cell>
          <cell r="I122" t="str">
            <v>R1</v>
          </cell>
          <cell r="J122" t="str">
            <v>AR</v>
          </cell>
          <cell r="K122">
            <v>38028</v>
          </cell>
          <cell r="L122">
            <v>133</v>
          </cell>
          <cell r="M122">
            <v>1920</v>
          </cell>
          <cell r="N122">
            <v>115.011</v>
          </cell>
        </row>
        <row r="123">
          <cell r="D123">
            <v>98</v>
          </cell>
          <cell r="E123">
            <v>38030</v>
          </cell>
          <cell r="F123">
            <v>9</v>
          </cell>
          <cell r="G123">
            <v>247</v>
          </cell>
          <cell r="H123" t="str">
            <v>P016.634</v>
          </cell>
          <cell r="I123" t="str">
            <v>R2</v>
          </cell>
          <cell r="J123" t="str">
            <v>VO</v>
          </cell>
          <cell r="K123">
            <v>38028</v>
          </cell>
          <cell r="L123">
            <v>139</v>
          </cell>
          <cell r="M123">
            <v>4200</v>
          </cell>
          <cell r="N123">
            <v>252</v>
          </cell>
        </row>
        <row r="124">
          <cell r="D124">
            <v>97</v>
          </cell>
          <cell r="E124">
            <v>38030</v>
          </cell>
          <cell r="F124">
            <v>9</v>
          </cell>
          <cell r="G124">
            <v>246</v>
          </cell>
          <cell r="H124" t="str">
            <v>P016.635</v>
          </cell>
          <cell r="I124" t="str">
            <v>R2</v>
          </cell>
          <cell r="J124" t="str">
            <v>VO</v>
          </cell>
          <cell r="K124">
            <v>38028</v>
          </cell>
          <cell r="L124">
            <v>138</v>
          </cell>
          <cell r="M124">
            <v>4200</v>
          </cell>
          <cell r="N124">
            <v>252</v>
          </cell>
        </row>
        <row r="125">
          <cell r="D125">
            <v>110</v>
          </cell>
          <cell r="E125">
            <v>38033</v>
          </cell>
          <cell r="F125">
            <v>9</v>
          </cell>
          <cell r="G125">
            <v>245</v>
          </cell>
          <cell r="H125" t="str">
            <v>CSP00624</v>
          </cell>
          <cell r="I125" t="str">
            <v>R1</v>
          </cell>
          <cell r="J125" t="str">
            <v>AR</v>
          </cell>
          <cell r="K125">
            <v>38028</v>
          </cell>
          <cell r="L125">
            <v>137</v>
          </cell>
          <cell r="M125">
            <v>3200</v>
          </cell>
          <cell r="N125">
            <v>191.58699999999999</v>
          </cell>
        </row>
        <row r="126">
          <cell r="D126">
            <v>103</v>
          </cell>
          <cell r="E126">
            <v>38030</v>
          </cell>
          <cell r="F126">
            <v>9</v>
          </cell>
          <cell r="G126">
            <v>244</v>
          </cell>
          <cell r="H126" t="str">
            <v>CSP00582</v>
          </cell>
          <cell r="I126" t="str">
            <v>R1</v>
          </cell>
          <cell r="J126" t="str">
            <v>AR</v>
          </cell>
          <cell r="K126">
            <v>38028</v>
          </cell>
          <cell r="L126">
            <v>136</v>
          </cell>
          <cell r="M126">
            <v>3840</v>
          </cell>
          <cell r="N126">
            <v>230.18100000000001</v>
          </cell>
        </row>
        <row r="127">
          <cell r="D127">
            <v>123</v>
          </cell>
          <cell r="E127">
            <v>38036</v>
          </cell>
          <cell r="F127">
            <v>9</v>
          </cell>
          <cell r="G127">
            <v>253</v>
          </cell>
          <cell r="H127" t="str">
            <v>P016.518</v>
          </cell>
          <cell r="I127" t="str">
            <v>R2</v>
          </cell>
          <cell r="J127" t="str">
            <v>VO</v>
          </cell>
          <cell r="K127">
            <v>38029</v>
          </cell>
          <cell r="L127">
            <v>143</v>
          </cell>
          <cell r="M127">
            <v>4200</v>
          </cell>
          <cell r="N127">
            <v>252</v>
          </cell>
        </row>
        <row r="128">
          <cell r="D128">
            <v>111</v>
          </cell>
          <cell r="E128">
            <v>38033</v>
          </cell>
          <cell r="F128">
            <v>9</v>
          </cell>
          <cell r="G128">
            <v>255</v>
          </cell>
          <cell r="H128" t="str">
            <v>P016.637</v>
          </cell>
          <cell r="I128" t="str">
            <v>R2</v>
          </cell>
          <cell r="J128" t="str">
            <v>VO</v>
          </cell>
          <cell r="K128">
            <v>38029</v>
          </cell>
          <cell r="L128">
            <v>145</v>
          </cell>
          <cell r="M128">
            <v>4200</v>
          </cell>
          <cell r="N128">
            <v>252</v>
          </cell>
        </row>
        <row r="129">
          <cell r="D129">
            <v>112</v>
          </cell>
          <cell r="E129">
            <v>38033</v>
          </cell>
          <cell r="F129">
            <v>9</v>
          </cell>
          <cell r="G129">
            <v>252</v>
          </cell>
          <cell r="H129" t="str">
            <v>P016.636</v>
          </cell>
          <cell r="I129" t="str">
            <v>R2</v>
          </cell>
          <cell r="J129" t="str">
            <v>VO</v>
          </cell>
          <cell r="K129">
            <v>38029</v>
          </cell>
          <cell r="L129">
            <v>142</v>
          </cell>
          <cell r="M129">
            <v>4200</v>
          </cell>
          <cell r="N129">
            <v>252</v>
          </cell>
        </row>
        <row r="130">
          <cell r="D130">
            <v>129</v>
          </cell>
          <cell r="E130">
            <v>38037</v>
          </cell>
          <cell r="F130">
            <v>9</v>
          </cell>
          <cell r="G130">
            <v>254</v>
          </cell>
          <cell r="H130" t="str">
            <v>P016.519</v>
          </cell>
          <cell r="I130" t="str">
            <v>R2</v>
          </cell>
          <cell r="J130" t="str">
            <v>VO</v>
          </cell>
          <cell r="K130">
            <v>38029</v>
          </cell>
          <cell r="L130">
            <v>144</v>
          </cell>
          <cell r="M130">
            <v>4200</v>
          </cell>
          <cell r="N130">
            <v>252</v>
          </cell>
        </row>
        <row r="131">
          <cell r="D131">
            <v>139</v>
          </cell>
          <cell r="E131">
            <v>38041</v>
          </cell>
          <cell r="F131">
            <v>9</v>
          </cell>
          <cell r="G131">
            <v>266</v>
          </cell>
          <cell r="H131" t="str">
            <v>CSP00631</v>
          </cell>
          <cell r="I131" t="str">
            <v>R2</v>
          </cell>
          <cell r="J131" t="str">
            <v>AR</v>
          </cell>
          <cell r="K131">
            <v>38029</v>
          </cell>
          <cell r="L131">
            <v>154</v>
          </cell>
          <cell r="M131">
            <v>3840</v>
          </cell>
          <cell r="N131">
            <v>229.41900000000001</v>
          </cell>
        </row>
        <row r="132">
          <cell r="D132">
            <v>101</v>
          </cell>
          <cell r="E132">
            <v>38030</v>
          </cell>
          <cell r="F132">
            <v>8</v>
          </cell>
          <cell r="G132">
            <v>259</v>
          </cell>
          <cell r="H132" t="str">
            <v>P8891</v>
          </cell>
          <cell r="I132" t="str">
            <v>R2</v>
          </cell>
          <cell r="J132" t="str">
            <v>FI</v>
          </cell>
          <cell r="K132">
            <v>38029</v>
          </cell>
          <cell r="L132">
            <v>148</v>
          </cell>
          <cell r="M132">
            <v>1920</v>
          </cell>
          <cell r="N132">
            <v>114.8</v>
          </cell>
        </row>
        <row r="133">
          <cell r="D133">
            <v>144</v>
          </cell>
          <cell r="E133">
            <v>38043</v>
          </cell>
          <cell r="F133">
            <v>9</v>
          </cell>
          <cell r="G133">
            <v>323</v>
          </cell>
          <cell r="H133">
            <v>51023</v>
          </cell>
          <cell r="I133" t="str">
            <v>R2</v>
          </cell>
          <cell r="J133" t="str">
            <v>ED</v>
          </cell>
          <cell r="K133">
            <v>38029</v>
          </cell>
          <cell r="L133">
            <v>149</v>
          </cell>
          <cell r="M133">
            <v>8334</v>
          </cell>
          <cell r="N133">
            <v>499.012</v>
          </cell>
        </row>
        <row r="134">
          <cell r="D134">
            <v>119</v>
          </cell>
          <cell r="E134">
            <v>38034</v>
          </cell>
          <cell r="F134">
            <v>9</v>
          </cell>
          <cell r="G134">
            <v>263</v>
          </cell>
          <cell r="H134" t="str">
            <v>CSP00581</v>
          </cell>
          <cell r="I134" t="str">
            <v>R1</v>
          </cell>
          <cell r="J134" t="str">
            <v>AR</v>
          </cell>
          <cell r="K134">
            <v>38030</v>
          </cell>
          <cell r="L134">
            <v>151</v>
          </cell>
          <cell r="M134">
            <v>4800</v>
          </cell>
          <cell r="N134">
            <v>287.85500000000002</v>
          </cell>
        </row>
        <row r="135">
          <cell r="D135">
            <v>120</v>
          </cell>
          <cell r="E135">
            <v>38034</v>
          </cell>
          <cell r="F135">
            <v>9</v>
          </cell>
          <cell r="G135">
            <v>264</v>
          </cell>
          <cell r="H135" t="str">
            <v>CSP00593</v>
          </cell>
          <cell r="I135" t="str">
            <v>R1</v>
          </cell>
          <cell r="J135" t="str">
            <v>AR</v>
          </cell>
          <cell r="K135">
            <v>38030</v>
          </cell>
          <cell r="L135">
            <v>152</v>
          </cell>
          <cell r="M135">
            <v>1920</v>
          </cell>
          <cell r="N135">
            <v>115.122</v>
          </cell>
        </row>
        <row r="136">
          <cell r="D136">
            <v>126</v>
          </cell>
          <cell r="E136">
            <v>38036</v>
          </cell>
          <cell r="F136">
            <v>9</v>
          </cell>
          <cell r="G136">
            <v>225</v>
          </cell>
          <cell r="H136" t="str">
            <v>CSP00563</v>
          </cell>
          <cell r="I136" t="str">
            <v>R1</v>
          </cell>
          <cell r="J136" t="str">
            <v>AR</v>
          </cell>
          <cell r="K136">
            <v>38030</v>
          </cell>
          <cell r="L136">
            <v>155</v>
          </cell>
          <cell r="M136">
            <v>1920</v>
          </cell>
          <cell r="N136">
            <v>115.05200000000001</v>
          </cell>
        </row>
        <row r="137">
          <cell r="D137">
            <v>108</v>
          </cell>
          <cell r="E137">
            <v>38033</v>
          </cell>
          <cell r="F137">
            <v>8</v>
          </cell>
          <cell r="G137">
            <v>267</v>
          </cell>
          <cell r="H137" t="str">
            <v>B024</v>
          </cell>
          <cell r="I137" t="str">
            <v>R2</v>
          </cell>
          <cell r="J137" t="str">
            <v>SU</v>
          </cell>
          <cell r="K137">
            <v>38030</v>
          </cell>
          <cell r="L137">
            <v>156</v>
          </cell>
          <cell r="M137">
            <v>172</v>
          </cell>
          <cell r="N137">
            <v>10.176</v>
          </cell>
        </row>
        <row r="138">
          <cell r="D138">
            <v>113</v>
          </cell>
          <cell r="E138">
            <v>38033</v>
          </cell>
          <cell r="F138">
            <v>9</v>
          </cell>
          <cell r="G138">
            <v>268</v>
          </cell>
          <cell r="H138" t="str">
            <v>B023</v>
          </cell>
          <cell r="I138" t="str">
            <v>R1</v>
          </cell>
          <cell r="J138" t="str">
            <v>SU</v>
          </cell>
          <cell r="K138">
            <v>38030</v>
          </cell>
          <cell r="L138">
            <v>157</v>
          </cell>
          <cell r="M138">
            <v>1961</v>
          </cell>
          <cell r="N138">
            <v>115.18049999999999</v>
          </cell>
        </row>
        <row r="139">
          <cell r="D139">
            <v>146</v>
          </cell>
          <cell r="E139">
            <v>38044</v>
          </cell>
          <cell r="F139">
            <v>9</v>
          </cell>
          <cell r="G139">
            <v>338</v>
          </cell>
          <cell r="H139">
            <v>51015</v>
          </cell>
          <cell r="I139" t="str">
            <v>R1</v>
          </cell>
          <cell r="J139" t="str">
            <v>ED</v>
          </cell>
          <cell r="K139">
            <v>38030</v>
          </cell>
          <cell r="L139">
            <v>161</v>
          </cell>
          <cell r="M139">
            <v>4584</v>
          </cell>
          <cell r="N139">
            <v>274.58</v>
          </cell>
        </row>
        <row r="140">
          <cell r="D140">
            <v>121</v>
          </cell>
          <cell r="E140">
            <v>38035</v>
          </cell>
          <cell r="F140">
            <v>9</v>
          </cell>
          <cell r="G140">
            <v>272</v>
          </cell>
          <cell r="H140" t="str">
            <v>CSP00623</v>
          </cell>
          <cell r="I140" t="str">
            <v>R2</v>
          </cell>
          <cell r="J140" t="str">
            <v>AR</v>
          </cell>
          <cell r="K140">
            <v>38030</v>
          </cell>
          <cell r="L140">
            <v>162</v>
          </cell>
          <cell r="M140">
            <v>1920</v>
          </cell>
          <cell r="N140">
            <v>115.05</v>
          </cell>
        </row>
        <row r="141">
          <cell r="D141">
            <v>136</v>
          </cell>
          <cell r="E141">
            <v>38041</v>
          </cell>
          <cell r="F141">
            <v>9</v>
          </cell>
          <cell r="G141">
            <v>289</v>
          </cell>
          <cell r="H141" t="str">
            <v>CSP00663</v>
          </cell>
          <cell r="I141" t="str">
            <v>R1</v>
          </cell>
          <cell r="J141" t="str">
            <v>AR</v>
          </cell>
          <cell r="K141">
            <v>38033</v>
          </cell>
          <cell r="L141">
            <v>163</v>
          </cell>
          <cell r="M141">
            <v>3840</v>
          </cell>
          <cell r="N141">
            <v>230.06200000000001</v>
          </cell>
        </row>
        <row r="142">
          <cell r="D142">
            <v>133</v>
          </cell>
          <cell r="E142">
            <v>38041</v>
          </cell>
          <cell r="F142">
            <v>9</v>
          </cell>
          <cell r="G142">
            <v>290</v>
          </cell>
          <cell r="H142" t="str">
            <v>CSP00650</v>
          </cell>
          <cell r="I142" t="str">
            <v>R1</v>
          </cell>
          <cell r="J142" t="str">
            <v>AR</v>
          </cell>
          <cell r="K142">
            <v>38033</v>
          </cell>
          <cell r="L142">
            <v>165</v>
          </cell>
          <cell r="M142">
            <v>5120</v>
          </cell>
          <cell r="N142">
            <v>306.68200000000002</v>
          </cell>
        </row>
        <row r="143">
          <cell r="D143">
            <v>124</v>
          </cell>
          <cell r="E143">
            <v>38036</v>
          </cell>
          <cell r="F143">
            <v>8</v>
          </cell>
          <cell r="G143">
            <v>292</v>
          </cell>
          <cell r="H143" t="str">
            <v>CSP00613</v>
          </cell>
          <cell r="I143" t="str">
            <v>R1</v>
          </cell>
          <cell r="J143" t="str">
            <v>AR</v>
          </cell>
          <cell r="K143">
            <v>38033</v>
          </cell>
          <cell r="L143">
            <v>166</v>
          </cell>
          <cell r="M143">
            <v>3840</v>
          </cell>
          <cell r="N143">
            <v>230.01300000000001</v>
          </cell>
        </row>
        <row r="144">
          <cell r="D144">
            <v>128</v>
          </cell>
          <cell r="E144">
            <v>38037</v>
          </cell>
          <cell r="F144">
            <v>9</v>
          </cell>
          <cell r="G144">
            <v>293</v>
          </cell>
          <cell r="H144" t="str">
            <v>04-0540</v>
          </cell>
          <cell r="I144" t="str">
            <v>R2</v>
          </cell>
          <cell r="J144" t="str">
            <v>SU</v>
          </cell>
          <cell r="K144">
            <v>38033</v>
          </cell>
          <cell r="L144">
            <v>167</v>
          </cell>
          <cell r="M144">
            <v>1920</v>
          </cell>
          <cell r="N144">
            <v>114.904</v>
          </cell>
        </row>
        <row r="145">
          <cell r="D145">
            <v>125</v>
          </cell>
          <cell r="E145">
            <v>38036</v>
          </cell>
          <cell r="F145">
            <v>9</v>
          </cell>
          <cell r="G145">
            <v>294</v>
          </cell>
          <cell r="H145" t="str">
            <v>CSP00621</v>
          </cell>
          <cell r="I145" t="str">
            <v>R1</v>
          </cell>
          <cell r="J145" t="str">
            <v>AR</v>
          </cell>
          <cell r="K145">
            <v>38034</v>
          </cell>
          <cell r="L145">
            <v>169</v>
          </cell>
          <cell r="M145">
            <v>3840</v>
          </cell>
          <cell r="N145">
            <v>230.095</v>
          </cell>
        </row>
        <row r="146">
          <cell r="D146">
            <v>172</v>
          </cell>
          <cell r="E146">
            <v>38047</v>
          </cell>
          <cell r="F146">
            <v>8</v>
          </cell>
          <cell r="G146">
            <v>299</v>
          </cell>
          <cell r="H146" t="str">
            <v>CSP00617</v>
          </cell>
          <cell r="I146" t="str">
            <v>R2</v>
          </cell>
          <cell r="J146" t="str">
            <v>AR</v>
          </cell>
          <cell r="K146">
            <v>38034</v>
          </cell>
          <cell r="L146">
            <v>174</v>
          </cell>
          <cell r="M146">
            <v>1920</v>
          </cell>
          <cell r="N146">
            <v>115.16500000000001</v>
          </cell>
        </row>
        <row r="147">
          <cell r="D147">
            <v>151</v>
          </cell>
          <cell r="E147">
            <v>38044</v>
          </cell>
          <cell r="F147">
            <v>8</v>
          </cell>
          <cell r="G147">
            <v>318</v>
          </cell>
          <cell r="H147" t="str">
            <v>04-0542</v>
          </cell>
          <cell r="I147" t="str">
            <v>R2</v>
          </cell>
          <cell r="J147" t="str">
            <v>SU</v>
          </cell>
          <cell r="K147">
            <v>38037</v>
          </cell>
          <cell r="L147">
            <v>188</v>
          </cell>
          <cell r="M147">
            <v>640</v>
          </cell>
          <cell r="N147">
            <v>38.344999999999999</v>
          </cell>
        </row>
        <row r="148">
          <cell r="D148">
            <v>154</v>
          </cell>
          <cell r="E148">
            <v>38047</v>
          </cell>
          <cell r="F148">
            <v>9</v>
          </cell>
          <cell r="G148">
            <v>341</v>
          </cell>
          <cell r="H148" t="str">
            <v>P016.639</v>
          </cell>
          <cell r="I148" t="str">
            <v>R2</v>
          </cell>
          <cell r="J148" t="str">
            <v>VO</v>
          </cell>
          <cell r="K148">
            <v>38040</v>
          </cell>
          <cell r="L148">
            <v>195</v>
          </cell>
          <cell r="M148">
            <v>4200</v>
          </cell>
          <cell r="N148">
            <v>252</v>
          </cell>
        </row>
        <row r="149">
          <cell r="D149">
            <v>131</v>
          </cell>
          <cell r="E149">
            <v>38040</v>
          </cell>
          <cell r="F149">
            <v>9</v>
          </cell>
          <cell r="G149">
            <v>313</v>
          </cell>
          <cell r="H149" t="str">
            <v>P016.520</v>
          </cell>
          <cell r="I149" t="str">
            <v>R2</v>
          </cell>
          <cell r="J149" t="str">
            <v>VO</v>
          </cell>
          <cell r="K149">
            <v>38036</v>
          </cell>
          <cell r="L149">
            <v>183</v>
          </cell>
          <cell r="M149">
            <v>4200</v>
          </cell>
          <cell r="N149">
            <v>252</v>
          </cell>
        </row>
        <row r="150">
          <cell r="D150">
            <v>142</v>
          </cell>
          <cell r="E150">
            <v>38042</v>
          </cell>
          <cell r="F150">
            <v>9</v>
          </cell>
          <cell r="G150">
            <v>312</v>
          </cell>
          <cell r="H150" t="str">
            <v>P016.638</v>
          </cell>
          <cell r="I150" t="str">
            <v>R2</v>
          </cell>
          <cell r="J150" t="str">
            <v>VO</v>
          </cell>
          <cell r="K150">
            <v>38035</v>
          </cell>
          <cell r="L150">
            <v>182</v>
          </cell>
          <cell r="M150">
            <v>4200</v>
          </cell>
          <cell r="N150">
            <v>252</v>
          </cell>
        </row>
        <row r="151">
          <cell r="D151">
            <v>162</v>
          </cell>
          <cell r="E151">
            <v>38049</v>
          </cell>
          <cell r="F151">
            <v>9</v>
          </cell>
          <cell r="G151">
            <v>303</v>
          </cell>
          <cell r="H151" t="str">
            <v>CSP00635</v>
          </cell>
          <cell r="I151" t="str">
            <v>R2</v>
          </cell>
          <cell r="J151" t="str">
            <v>AR</v>
          </cell>
          <cell r="K151">
            <v>38036</v>
          </cell>
          <cell r="L151">
            <v>177</v>
          </cell>
          <cell r="M151">
            <v>1920</v>
          </cell>
          <cell r="N151">
            <v>115.1</v>
          </cell>
        </row>
        <row r="152">
          <cell r="D152">
            <v>168</v>
          </cell>
          <cell r="E152">
            <v>38050</v>
          </cell>
          <cell r="F152">
            <v>9</v>
          </cell>
          <cell r="G152">
            <v>304</v>
          </cell>
          <cell r="H152" t="str">
            <v>779;798;
824;855</v>
          </cell>
          <cell r="I152" t="str">
            <v>R1</v>
          </cell>
          <cell r="J152" t="str">
            <v>ED</v>
          </cell>
          <cell r="K152">
            <v>38035</v>
          </cell>
          <cell r="L152">
            <v>178</v>
          </cell>
          <cell r="M152">
            <v>3150</v>
          </cell>
          <cell r="N152">
            <v>188.7886</v>
          </cell>
        </row>
        <row r="153">
          <cell r="D153">
            <v>134</v>
          </cell>
          <cell r="E153">
            <v>38041</v>
          </cell>
          <cell r="F153">
            <v>1</v>
          </cell>
          <cell r="G153">
            <v>311</v>
          </cell>
          <cell r="H153" t="str">
            <v>CSP00630</v>
          </cell>
          <cell r="I153" t="str">
            <v>R2</v>
          </cell>
          <cell r="J153" t="str">
            <v>AR</v>
          </cell>
          <cell r="K153">
            <v>38036</v>
          </cell>
          <cell r="L153">
            <v>181</v>
          </cell>
          <cell r="M153">
            <v>1920</v>
          </cell>
          <cell r="N153">
            <v>115.083</v>
          </cell>
        </row>
        <row r="154">
          <cell r="D154">
            <v>130</v>
          </cell>
          <cell r="E154">
            <v>38040</v>
          </cell>
          <cell r="F154">
            <v>9</v>
          </cell>
          <cell r="G154">
            <v>326</v>
          </cell>
          <cell r="H154" t="str">
            <v>808/03</v>
          </cell>
          <cell r="I154" t="str">
            <v>R2</v>
          </cell>
          <cell r="J154" t="str">
            <v>ED</v>
          </cell>
          <cell r="K154">
            <v>38037</v>
          </cell>
          <cell r="L154">
            <v>186</v>
          </cell>
          <cell r="M154">
            <v>1800</v>
          </cell>
          <cell r="N154">
            <v>108</v>
          </cell>
        </row>
        <row r="155">
          <cell r="D155">
            <v>143</v>
          </cell>
          <cell r="E155">
            <v>38043</v>
          </cell>
          <cell r="F155">
            <v>9</v>
          </cell>
          <cell r="G155">
            <v>387</v>
          </cell>
          <cell r="H155">
            <v>51025</v>
          </cell>
          <cell r="I155" t="str">
            <v>R2</v>
          </cell>
          <cell r="J155" t="str">
            <v>ED</v>
          </cell>
          <cell r="K155">
            <v>38037</v>
          </cell>
          <cell r="L155">
            <v>187</v>
          </cell>
          <cell r="M155">
            <v>5915</v>
          </cell>
          <cell r="N155">
            <v>354.01400000000001</v>
          </cell>
        </row>
        <row r="156">
          <cell r="D156">
            <v>140</v>
          </cell>
          <cell r="E156">
            <v>38042</v>
          </cell>
          <cell r="F156">
            <v>9</v>
          </cell>
          <cell r="G156">
            <v>328</v>
          </cell>
          <cell r="H156" t="str">
            <v>CSP00629</v>
          </cell>
          <cell r="I156" t="str">
            <v>R2</v>
          </cell>
          <cell r="J156" t="str">
            <v>AR</v>
          </cell>
          <cell r="K156">
            <v>38037</v>
          </cell>
          <cell r="L156">
            <v>190</v>
          </cell>
          <cell r="M156">
            <v>3840</v>
          </cell>
          <cell r="N156">
            <v>230.06200000000001</v>
          </cell>
        </row>
        <row r="157">
          <cell r="D157">
            <v>153</v>
          </cell>
          <cell r="E157">
            <v>38044</v>
          </cell>
          <cell r="F157">
            <v>9</v>
          </cell>
          <cell r="G157">
            <v>327</v>
          </cell>
          <cell r="H157" t="str">
            <v>CSP00634</v>
          </cell>
          <cell r="I157" t="str">
            <v>R1</v>
          </cell>
          <cell r="J157" t="str">
            <v>AR</v>
          </cell>
          <cell r="K157">
            <v>38037</v>
          </cell>
          <cell r="L157">
            <v>189</v>
          </cell>
          <cell r="M157">
            <v>8320</v>
          </cell>
          <cell r="N157">
            <v>498.36500000000001</v>
          </cell>
        </row>
        <row r="158">
          <cell r="D158">
            <v>137</v>
          </cell>
          <cell r="E158">
            <v>38041</v>
          </cell>
          <cell r="F158">
            <v>9</v>
          </cell>
          <cell r="G158">
            <v>339</v>
          </cell>
          <cell r="H158" t="str">
            <v>CSP00640</v>
          </cell>
          <cell r="I158" t="str">
            <v>R1</v>
          </cell>
          <cell r="J158" t="str">
            <v>AR</v>
          </cell>
          <cell r="K158">
            <v>38040</v>
          </cell>
          <cell r="L158">
            <v>193</v>
          </cell>
          <cell r="M158">
            <v>3840</v>
          </cell>
          <cell r="N158">
            <v>230.11799999999999</v>
          </cell>
        </row>
        <row r="159">
          <cell r="D159">
            <v>135</v>
          </cell>
          <cell r="E159">
            <v>38041</v>
          </cell>
          <cell r="F159">
            <v>1</v>
          </cell>
          <cell r="G159">
            <v>340</v>
          </cell>
          <cell r="H159" t="str">
            <v>CSP00626</v>
          </cell>
          <cell r="I159" t="str">
            <v>R2</v>
          </cell>
          <cell r="J159" t="str">
            <v>AR</v>
          </cell>
          <cell r="K159">
            <v>38040</v>
          </cell>
          <cell r="L159">
            <v>194</v>
          </cell>
          <cell r="M159">
            <v>1920</v>
          </cell>
          <cell r="N159">
            <v>114.98699999999999</v>
          </cell>
        </row>
        <row r="160">
          <cell r="D160">
            <v>155</v>
          </cell>
          <cell r="E160">
            <v>38048</v>
          </cell>
          <cell r="F160">
            <v>9</v>
          </cell>
          <cell r="G160">
            <v>386</v>
          </cell>
          <cell r="H160">
            <v>50988</v>
          </cell>
          <cell r="I160" t="str">
            <v>R1</v>
          </cell>
          <cell r="J160" t="str">
            <v>ED</v>
          </cell>
          <cell r="K160">
            <v>38040</v>
          </cell>
          <cell r="L160">
            <v>198</v>
          </cell>
          <cell r="M160">
            <v>1568</v>
          </cell>
          <cell r="N160">
            <v>93.918999999999997</v>
          </cell>
        </row>
        <row r="161">
          <cell r="D161">
            <v>170</v>
          </cell>
          <cell r="E161">
            <v>38050</v>
          </cell>
          <cell r="F161">
            <v>9</v>
          </cell>
          <cell r="G161">
            <v>417</v>
          </cell>
          <cell r="H161">
            <v>51026</v>
          </cell>
          <cell r="I161" t="str">
            <v>R2</v>
          </cell>
          <cell r="J161" t="str">
            <v>ED</v>
          </cell>
          <cell r="K161">
            <v>38040</v>
          </cell>
          <cell r="L161">
            <v>197</v>
          </cell>
          <cell r="M161">
            <v>9167</v>
          </cell>
          <cell r="N161">
            <v>549.05499999999995</v>
          </cell>
        </row>
        <row r="162">
          <cell r="D162">
            <v>147</v>
          </cell>
          <cell r="E162">
            <v>38044</v>
          </cell>
          <cell r="F162">
            <v>9</v>
          </cell>
          <cell r="G162">
            <v>349</v>
          </cell>
          <cell r="H162" t="str">
            <v>CSP00701</v>
          </cell>
          <cell r="I162" t="str">
            <v>R1</v>
          </cell>
          <cell r="J162" t="str">
            <v>AR</v>
          </cell>
          <cell r="K162">
            <v>38041</v>
          </cell>
          <cell r="L162">
            <v>201</v>
          </cell>
          <cell r="M162">
            <v>3840</v>
          </cell>
          <cell r="N162">
            <v>230.203</v>
          </cell>
        </row>
        <row r="163">
          <cell r="D163">
            <v>158</v>
          </cell>
          <cell r="E163">
            <v>38049</v>
          </cell>
          <cell r="F163">
            <v>9</v>
          </cell>
          <cell r="G163">
            <v>348</v>
          </cell>
          <cell r="H163" t="str">
            <v>CSP00565</v>
          </cell>
          <cell r="I163" t="str">
            <v>R1</v>
          </cell>
          <cell r="J163" t="str">
            <v>AR</v>
          </cell>
          <cell r="K163">
            <v>38041</v>
          </cell>
          <cell r="L163">
            <v>200</v>
          </cell>
          <cell r="M163">
            <v>3200</v>
          </cell>
          <cell r="N163">
            <v>191.72</v>
          </cell>
        </row>
        <row r="164">
          <cell r="D164">
            <v>148</v>
          </cell>
          <cell r="E164">
            <v>38044</v>
          </cell>
          <cell r="F164">
            <v>8</v>
          </cell>
          <cell r="G164">
            <v>353</v>
          </cell>
          <cell r="H164" t="str">
            <v>CSP00642</v>
          </cell>
          <cell r="I164" t="str">
            <v>R1</v>
          </cell>
          <cell r="J164" t="str">
            <v>AR</v>
          </cell>
          <cell r="K164">
            <v>38041</v>
          </cell>
          <cell r="L164">
            <v>205</v>
          </cell>
          <cell r="M164">
            <v>3840</v>
          </cell>
          <cell r="N164">
            <v>230.226</v>
          </cell>
        </row>
        <row r="165">
          <cell r="D165">
            <v>161</v>
          </cell>
          <cell r="E165">
            <v>38049</v>
          </cell>
          <cell r="F165">
            <v>9</v>
          </cell>
          <cell r="G165">
            <v>352</v>
          </cell>
          <cell r="H165" t="str">
            <v>CSP00644</v>
          </cell>
          <cell r="I165" t="str">
            <v>R2</v>
          </cell>
          <cell r="J165" t="str">
            <v>AR</v>
          </cell>
          <cell r="K165">
            <v>38041</v>
          </cell>
          <cell r="L165">
            <v>204</v>
          </cell>
          <cell r="M165">
            <v>3840</v>
          </cell>
          <cell r="N165">
            <v>230.041</v>
          </cell>
        </row>
        <row r="166">
          <cell r="D166">
            <v>157</v>
          </cell>
          <cell r="E166">
            <v>38049</v>
          </cell>
          <cell r="F166">
            <v>9</v>
          </cell>
          <cell r="G166">
            <v>350</v>
          </cell>
          <cell r="H166" t="str">
            <v>CSP00651</v>
          </cell>
          <cell r="I166" t="str">
            <v>R1</v>
          </cell>
          <cell r="J166" t="str">
            <v>AR</v>
          </cell>
          <cell r="K166">
            <v>38041</v>
          </cell>
          <cell r="L166">
            <v>202</v>
          </cell>
          <cell r="M166">
            <v>1920</v>
          </cell>
          <cell r="N166">
            <v>115.071</v>
          </cell>
        </row>
        <row r="167">
          <cell r="D167">
            <v>145</v>
          </cell>
          <cell r="E167">
            <v>38043</v>
          </cell>
          <cell r="F167">
            <v>8</v>
          </cell>
          <cell r="G167">
            <v>354</v>
          </cell>
          <cell r="H167" t="str">
            <v>CSP00653</v>
          </cell>
          <cell r="I167" t="str">
            <v>R1</v>
          </cell>
          <cell r="J167" t="str">
            <v>AR</v>
          </cell>
          <cell r="K167">
            <v>38041</v>
          </cell>
          <cell r="L167">
            <v>206</v>
          </cell>
          <cell r="M167">
            <v>1920</v>
          </cell>
          <cell r="N167">
            <v>114.944</v>
          </cell>
        </row>
        <row r="168">
          <cell r="D168">
            <v>149</v>
          </cell>
          <cell r="E168">
            <v>38044</v>
          </cell>
          <cell r="F168">
            <v>9</v>
          </cell>
          <cell r="G168">
            <v>356</v>
          </cell>
          <cell r="H168" t="str">
            <v>CSP00725</v>
          </cell>
          <cell r="I168" t="str">
            <v>R1</v>
          </cell>
          <cell r="J168" t="str">
            <v>AR</v>
          </cell>
          <cell r="K168">
            <v>38041</v>
          </cell>
          <cell r="L168">
            <v>209</v>
          </cell>
          <cell r="M168">
            <v>1920</v>
          </cell>
          <cell r="N168">
            <v>115.086</v>
          </cell>
        </row>
        <row r="169">
          <cell r="D169">
            <v>165</v>
          </cell>
          <cell r="E169">
            <v>38049</v>
          </cell>
          <cell r="F169">
            <v>1</v>
          </cell>
          <cell r="G169">
            <v>362</v>
          </cell>
          <cell r="H169" t="str">
            <v>CSP00727</v>
          </cell>
          <cell r="I169" t="str">
            <v>R2</v>
          </cell>
          <cell r="J169" t="str">
            <v>AR</v>
          </cell>
          <cell r="K169">
            <v>38042</v>
          </cell>
          <cell r="L169">
            <v>213</v>
          </cell>
          <cell r="M169">
            <v>1920</v>
          </cell>
          <cell r="N169">
            <v>115.078</v>
          </cell>
        </row>
        <row r="170">
          <cell r="D170">
            <v>169</v>
          </cell>
          <cell r="E170">
            <v>38050</v>
          </cell>
          <cell r="F170">
            <v>9</v>
          </cell>
          <cell r="G170">
            <v>361</v>
          </cell>
          <cell r="H170" t="str">
            <v>CSP00709</v>
          </cell>
          <cell r="I170" t="str">
            <v>R1</v>
          </cell>
          <cell r="J170" t="str">
            <v>AR</v>
          </cell>
          <cell r="K170">
            <v>38042</v>
          </cell>
          <cell r="L170">
            <v>212</v>
          </cell>
          <cell r="M170">
            <v>1920</v>
          </cell>
          <cell r="N170">
            <v>115.03</v>
          </cell>
        </row>
        <row r="171">
          <cell r="D171">
            <v>152</v>
          </cell>
          <cell r="E171">
            <v>38044</v>
          </cell>
          <cell r="F171">
            <v>9</v>
          </cell>
          <cell r="G171">
            <v>371</v>
          </cell>
          <cell r="H171" t="str">
            <v>P8899</v>
          </cell>
          <cell r="I171" t="str">
            <v>R2</v>
          </cell>
          <cell r="J171" t="str">
            <v>FI</v>
          </cell>
          <cell r="K171">
            <v>38043</v>
          </cell>
          <cell r="L171">
            <v>216</v>
          </cell>
          <cell r="M171">
            <v>1920</v>
          </cell>
          <cell r="N171">
            <v>114.88200000000001</v>
          </cell>
        </row>
        <row r="172">
          <cell r="D172">
            <v>159</v>
          </cell>
          <cell r="E172">
            <v>38049</v>
          </cell>
          <cell r="F172">
            <v>9</v>
          </cell>
          <cell r="G172">
            <v>373</v>
          </cell>
          <cell r="H172" t="str">
            <v>CSP00645</v>
          </cell>
          <cell r="I172" t="str">
            <v>R1</v>
          </cell>
          <cell r="J172" t="str">
            <v>AR</v>
          </cell>
          <cell r="K172">
            <v>38043</v>
          </cell>
          <cell r="L172">
            <v>218</v>
          </cell>
          <cell r="M172">
            <v>3840</v>
          </cell>
          <cell r="N172">
            <v>230.18899999999999</v>
          </cell>
        </row>
        <row r="173">
          <cell r="D173">
            <v>160</v>
          </cell>
          <cell r="E173">
            <v>38049</v>
          </cell>
          <cell r="F173">
            <v>9</v>
          </cell>
          <cell r="G173">
            <v>383</v>
          </cell>
          <cell r="H173" t="str">
            <v>P016.342</v>
          </cell>
          <cell r="I173" t="str">
            <v>R2</v>
          </cell>
          <cell r="J173" t="str">
            <v>VO</v>
          </cell>
          <cell r="K173">
            <v>38044</v>
          </cell>
          <cell r="L173">
            <v>220</v>
          </cell>
          <cell r="M173">
            <v>4200</v>
          </cell>
          <cell r="N173">
            <v>252</v>
          </cell>
        </row>
        <row r="174">
          <cell r="D174">
            <v>166</v>
          </cell>
          <cell r="E174">
            <v>38050</v>
          </cell>
          <cell r="F174">
            <v>9</v>
          </cell>
          <cell r="G174">
            <v>382</v>
          </cell>
          <cell r="H174" t="str">
            <v>CSP00625</v>
          </cell>
          <cell r="I174" t="str">
            <v>R2</v>
          </cell>
          <cell r="J174" t="str">
            <v>AR</v>
          </cell>
          <cell r="K174">
            <v>38044</v>
          </cell>
          <cell r="L174">
            <v>219</v>
          </cell>
          <cell r="M174">
            <v>4800</v>
          </cell>
          <cell r="N174">
            <v>287.58199999999999</v>
          </cell>
        </row>
        <row r="175">
          <cell r="D175">
            <v>164</v>
          </cell>
          <cell r="E175">
            <v>38049</v>
          </cell>
          <cell r="F175">
            <v>9</v>
          </cell>
          <cell r="G175">
            <v>386</v>
          </cell>
          <cell r="H175" t="str">
            <v>868/04</v>
          </cell>
          <cell r="I175" t="str">
            <v>R1</v>
          </cell>
          <cell r="J175" t="str">
            <v>ED</v>
          </cell>
          <cell r="K175">
            <v>38044</v>
          </cell>
          <cell r="L175">
            <v>223</v>
          </cell>
          <cell r="M175">
            <v>2100</v>
          </cell>
          <cell r="N175">
            <v>125.86799999999999</v>
          </cell>
        </row>
        <row r="176">
          <cell r="D176">
            <v>171</v>
          </cell>
          <cell r="E176">
            <v>38054</v>
          </cell>
          <cell r="F176">
            <v>9</v>
          </cell>
          <cell r="G176">
            <v>403</v>
          </cell>
          <cell r="H176" t="str">
            <v>CSP00666</v>
          </cell>
          <cell r="I176" t="str">
            <v>R1</v>
          </cell>
          <cell r="J176" t="str">
            <v>AR</v>
          </cell>
          <cell r="K176">
            <v>38047</v>
          </cell>
          <cell r="L176">
            <v>229</v>
          </cell>
          <cell r="M176">
            <v>1920</v>
          </cell>
          <cell r="N176">
            <v>114.94199999999999</v>
          </cell>
        </row>
        <row r="177">
          <cell r="D177">
            <v>163</v>
          </cell>
          <cell r="E177">
            <v>38049</v>
          </cell>
          <cell r="F177">
            <v>8</v>
          </cell>
          <cell r="G177">
            <v>411</v>
          </cell>
          <cell r="H177" t="str">
            <v>P8818</v>
          </cell>
          <cell r="I177" t="str">
            <v>R1</v>
          </cell>
          <cell r="J177" t="str">
            <v>FI</v>
          </cell>
          <cell r="K177">
            <v>38048</v>
          </cell>
          <cell r="L177">
            <v>231</v>
          </cell>
          <cell r="M177">
            <v>1860</v>
          </cell>
          <cell r="N177">
            <v>111.22199999999999</v>
          </cell>
        </row>
        <row r="178">
          <cell r="D178">
            <v>156</v>
          </cell>
          <cell r="E178">
            <v>38049</v>
          </cell>
          <cell r="F178">
            <v>9</v>
          </cell>
          <cell r="G178">
            <v>415</v>
          </cell>
          <cell r="H178" t="str">
            <v>CSP00705</v>
          </cell>
          <cell r="I178" t="str">
            <v>R1</v>
          </cell>
          <cell r="J178" t="str">
            <v>AR</v>
          </cell>
          <cell r="K178">
            <v>38048</v>
          </cell>
          <cell r="L178">
            <v>235</v>
          </cell>
          <cell r="M178">
            <v>3200</v>
          </cell>
          <cell r="N178">
            <v>191.81200000000001</v>
          </cell>
        </row>
        <row r="179">
          <cell r="D179">
            <v>167</v>
          </cell>
          <cell r="E179">
            <v>38050</v>
          </cell>
          <cell r="F179">
            <v>9</v>
          </cell>
          <cell r="G179">
            <v>412</v>
          </cell>
          <cell r="H179" t="str">
            <v>CSP00664</v>
          </cell>
          <cell r="I179" t="str">
            <v>R1</v>
          </cell>
          <cell r="J179" t="str">
            <v>AR</v>
          </cell>
          <cell r="K179">
            <v>38048</v>
          </cell>
          <cell r="L179">
            <v>232</v>
          </cell>
          <cell r="M179">
            <v>3840</v>
          </cell>
          <cell r="N179">
            <v>230.315</v>
          </cell>
        </row>
        <row r="180">
          <cell r="D180">
            <v>174</v>
          </cell>
          <cell r="E180">
            <v>38056</v>
          </cell>
          <cell r="F180">
            <v>9</v>
          </cell>
          <cell r="G180">
            <v>416</v>
          </cell>
          <cell r="H180" t="str">
            <v>866/04</v>
          </cell>
          <cell r="I180" t="str">
            <v>R1</v>
          </cell>
          <cell r="J180" t="str">
            <v>ED</v>
          </cell>
          <cell r="K180">
            <v>38048</v>
          </cell>
          <cell r="L180">
            <v>236</v>
          </cell>
          <cell r="M180">
            <v>2100</v>
          </cell>
          <cell r="N180">
            <v>125.84</v>
          </cell>
        </row>
        <row r="181">
          <cell r="D181">
            <v>175</v>
          </cell>
          <cell r="E181">
            <v>38058</v>
          </cell>
          <cell r="F181">
            <v>9</v>
          </cell>
          <cell r="G181">
            <v>423</v>
          </cell>
          <cell r="H181" t="str">
            <v>CSP00730</v>
          </cell>
          <cell r="I181" t="str">
            <v>R2</v>
          </cell>
          <cell r="J181" t="str">
            <v>AR</v>
          </cell>
          <cell r="K181">
            <v>38049</v>
          </cell>
          <cell r="L181">
            <v>239</v>
          </cell>
          <cell r="M181">
            <v>1920</v>
          </cell>
          <cell r="N181">
            <v>115.07599999999999</v>
          </cell>
        </row>
        <row r="182">
          <cell r="D182">
            <v>176</v>
          </cell>
          <cell r="E182">
            <v>38058</v>
          </cell>
          <cell r="F182">
            <v>8</v>
          </cell>
          <cell r="G182">
            <v>462</v>
          </cell>
          <cell r="H182" t="str">
            <v>CSP00713</v>
          </cell>
          <cell r="I182" t="str">
            <v>R1</v>
          </cell>
          <cell r="J182" t="str">
            <v>AR</v>
          </cell>
          <cell r="K182">
            <v>38050</v>
          </cell>
          <cell r="L182">
            <v>241</v>
          </cell>
          <cell r="M182">
            <v>1920</v>
          </cell>
          <cell r="N182">
            <v>114.947</v>
          </cell>
        </row>
        <row r="183">
          <cell r="D183">
            <v>173</v>
          </cell>
          <cell r="E183">
            <v>38055</v>
          </cell>
          <cell r="F183">
            <v>8</v>
          </cell>
          <cell r="G183">
            <v>454</v>
          </cell>
          <cell r="H183" t="str">
            <v>841/04A</v>
          </cell>
          <cell r="I183" t="str">
            <v>R1</v>
          </cell>
          <cell r="J183" t="str">
            <v>ED</v>
          </cell>
          <cell r="K183">
            <v>38055</v>
          </cell>
          <cell r="L183">
            <v>246</v>
          </cell>
          <cell r="M183">
            <v>320</v>
          </cell>
          <cell r="N183">
            <v>19.154</v>
          </cell>
        </row>
        <row r="184">
          <cell r="D184">
            <v>191</v>
          </cell>
          <cell r="E184">
            <v>38078</v>
          </cell>
          <cell r="F184">
            <v>1</v>
          </cell>
          <cell r="G184">
            <v>534</v>
          </cell>
          <cell r="H184" t="str">
            <v>841/04B</v>
          </cell>
          <cell r="I184" t="str">
            <v>R1</v>
          </cell>
          <cell r="J184" t="str">
            <v>ED</v>
          </cell>
          <cell r="K184">
            <v>38069</v>
          </cell>
          <cell r="L184">
            <v>258</v>
          </cell>
          <cell r="M184">
            <v>1600</v>
          </cell>
          <cell r="N184">
            <v>95.831000000000003</v>
          </cell>
        </row>
        <row r="185">
          <cell r="D185">
            <v>206</v>
          </cell>
          <cell r="E185">
            <v>38089</v>
          </cell>
          <cell r="F185">
            <v>8</v>
          </cell>
          <cell r="G185">
            <v>619</v>
          </cell>
          <cell r="H185" t="str">
            <v>CSP00793</v>
          </cell>
          <cell r="I185" t="str">
            <v>R1</v>
          </cell>
          <cell r="J185" t="str">
            <v>AR</v>
          </cell>
          <cell r="K185">
            <v>38084</v>
          </cell>
          <cell r="L185">
            <v>274</v>
          </cell>
          <cell r="M185">
            <v>1920</v>
          </cell>
          <cell r="N185">
            <v>114.996</v>
          </cell>
        </row>
        <row r="186">
          <cell r="D186">
            <v>208</v>
          </cell>
          <cell r="E186">
            <v>38089</v>
          </cell>
          <cell r="F186">
            <v>8</v>
          </cell>
          <cell r="G186">
            <v>618</v>
          </cell>
          <cell r="H186" t="str">
            <v>CSP00785</v>
          </cell>
          <cell r="I186" t="str">
            <v>R1</v>
          </cell>
          <cell r="J186" t="str">
            <v>AR</v>
          </cell>
          <cell r="K186">
            <v>38084</v>
          </cell>
          <cell r="L186">
            <v>273</v>
          </cell>
          <cell r="M186">
            <v>1920</v>
          </cell>
          <cell r="N186">
            <v>114.842</v>
          </cell>
        </row>
        <row r="187">
          <cell r="D187">
            <v>260</v>
          </cell>
          <cell r="E187">
            <v>38138</v>
          </cell>
          <cell r="F187">
            <v>8</v>
          </cell>
          <cell r="G187">
            <v>885</v>
          </cell>
          <cell r="H187" t="str">
            <v>CSP00873</v>
          </cell>
          <cell r="I187" t="str">
            <v>R1</v>
          </cell>
          <cell r="J187" t="str">
            <v>AR</v>
          </cell>
          <cell r="K187">
            <v>38133</v>
          </cell>
          <cell r="L187">
            <v>299</v>
          </cell>
          <cell r="M187">
            <v>1920</v>
          </cell>
          <cell r="N187">
            <v>115.035</v>
          </cell>
        </row>
        <row r="188">
          <cell r="D188">
            <v>266</v>
          </cell>
          <cell r="E188">
            <v>38145</v>
          </cell>
          <cell r="F188">
            <v>8</v>
          </cell>
          <cell r="G188">
            <v>906</v>
          </cell>
          <cell r="H188" t="str">
            <v>CSP00814</v>
          </cell>
          <cell r="I188" t="str">
            <v>R1</v>
          </cell>
          <cell r="J188" t="str">
            <v>AR</v>
          </cell>
          <cell r="K188">
            <v>38138</v>
          </cell>
          <cell r="L188">
            <v>300</v>
          </cell>
          <cell r="M188">
            <v>3200</v>
          </cell>
          <cell r="N188">
            <v>192</v>
          </cell>
        </row>
        <row r="189">
          <cell r="D189">
            <v>264</v>
          </cell>
          <cell r="E189">
            <v>38142</v>
          </cell>
          <cell r="F189">
            <v>8</v>
          </cell>
          <cell r="G189">
            <v>907</v>
          </cell>
          <cell r="H189" t="str">
            <v>CSP00892</v>
          </cell>
          <cell r="I189" t="str">
            <v>R1</v>
          </cell>
          <cell r="J189" t="str">
            <v>AR</v>
          </cell>
          <cell r="K189">
            <v>38138</v>
          </cell>
          <cell r="L189">
            <v>301</v>
          </cell>
          <cell r="M189">
            <v>1920</v>
          </cell>
          <cell r="N189">
            <v>114.961</v>
          </cell>
        </row>
        <row r="190">
          <cell r="D190">
            <v>263</v>
          </cell>
          <cell r="E190">
            <v>38140</v>
          </cell>
          <cell r="F190">
            <v>8</v>
          </cell>
          <cell r="G190">
            <v>908</v>
          </cell>
          <cell r="H190" t="str">
            <v>CSP00905</v>
          </cell>
          <cell r="I190" t="str">
            <v>R1</v>
          </cell>
          <cell r="J190" t="str">
            <v>AR</v>
          </cell>
          <cell r="K190">
            <v>38138</v>
          </cell>
          <cell r="L190">
            <v>302</v>
          </cell>
          <cell r="M190">
            <v>3840</v>
          </cell>
          <cell r="N190">
            <v>229.81800000000001</v>
          </cell>
        </row>
        <row r="191">
          <cell r="D191">
            <v>280</v>
          </cell>
          <cell r="E191">
            <v>38168</v>
          </cell>
          <cell r="F191">
            <v>8</v>
          </cell>
          <cell r="G191">
            <v>1051</v>
          </cell>
          <cell r="H191" t="str">
            <v>CSP00940</v>
          </cell>
          <cell r="I191" t="str">
            <v>R2</v>
          </cell>
          <cell r="J191" t="str">
            <v>AR</v>
          </cell>
          <cell r="K191">
            <v>38166</v>
          </cell>
          <cell r="L191">
            <v>315</v>
          </cell>
          <cell r="M191">
            <v>1920</v>
          </cell>
          <cell r="N191">
            <v>115.2</v>
          </cell>
        </row>
        <row r="192">
          <cell r="D192">
            <v>297</v>
          </cell>
          <cell r="E192">
            <v>38208</v>
          </cell>
          <cell r="F192">
            <v>9</v>
          </cell>
          <cell r="G192">
            <v>1974</v>
          </cell>
          <cell r="H192">
            <v>51181</v>
          </cell>
          <cell r="I192" t="str">
            <v>R1</v>
          </cell>
          <cell r="J192" t="str">
            <v>ED</v>
          </cell>
          <cell r="K192">
            <v>38208</v>
          </cell>
          <cell r="L192">
            <v>342</v>
          </cell>
          <cell r="M192">
            <v>228</v>
          </cell>
          <cell r="N192">
            <v>13.4976</v>
          </cell>
        </row>
        <row r="193">
          <cell r="D193">
            <v>312</v>
          </cell>
          <cell r="E193">
            <v>38273</v>
          </cell>
          <cell r="F193">
            <v>5</v>
          </cell>
          <cell r="G193">
            <v>1502</v>
          </cell>
          <cell r="H193" t="str">
            <v>CSP01095</v>
          </cell>
          <cell r="I193" t="str">
            <v>R2</v>
          </cell>
          <cell r="J193" t="str">
            <v>AR</v>
          </cell>
          <cell r="K193">
            <v>38271</v>
          </cell>
          <cell r="L193">
            <v>372</v>
          </cell>
          <cell r="M193">
            <v>690</v>
          </cell>
          <cell r="N193">
            <v>41.334000000000003</v>
          </cell>
        </row>
        <row r="194">
          <cell r="D194" t="str">
            <v>313;314</v>
          </cell>
          <cell r="E194">
            <v>38275</v>
          </cell>
          <cell r="F194">
            <v>8</v>
          </cell>
          <cell r="G194">
            <v>1522</v>
          </cell>
          <cell r="H194" t="str">
            <v>CSP01084;CSP01094</v>
          </cell>
          <cell r="I194" t="str">
            <v>R2</v>
          </cell>
          <cell r="J194" t="str">
            <v>AR</v>
          </cell>
          <cell r="K194">
            <v>38274</v>
          </cell>
          <cell r="L194">
            <v>378</v>
          </cell>
          <cell r="M194">
            <v>860</v>
          </cell>
          <cell r="N194">
            <v>51.53</v>
          </cell>
        </row>
        <row r="195">
          <cell r="D195">
            <v>316</v>
          </cell>
          <cell r="E195">
            <v>38279</v>
          </cell>
          <cell r="F195">
            <v>10</v>
          </cell>
          <cell r="G195">
            <v>1528</v>
          </cell>
          <cell r="H195" t="str">
            <v>CSP01079</v>
          </cell>
          <cell r="I195" t="str">
            <v>R2</v>
          </cell>
          <cell r="J195" t="str">
            <v>AR</v>
          </cell>
          <cell r="K195">
            <v>38275</v>
          </cell>
          <cell r="L195">
            <v>379</v>
          </cell>
          <cell r="M195">
            <v>870</v>
          </cell>
          <cell r="N195">
            <v>52.072000000000003</v>
          </cell>
        </row>
        <row r="196">
          <cell r="D196">
            <v>317</v>
          </cell>
          <cell r="E196">
            <v>38280</v>
          </cell>
          <cell r="F196">
            <v>10</v>
          </cell>
          <cell r="G196">
            <v>1550</v>
          </cell>
          <cell r="H196" t="str">
            <v>CSP01093</v>
          </cell>
          <cell r="I196" t="str">
            <v>R2</v>
          </cell>
          <cell r="J196" t="str">
            <v>AR</v>
          </cell>
          <cell r="K196">
            <v>38279</v>
          </cell>
          <cell r="L196">
            <v>382</v>
          </cell>
          <cell r="M196">
            <v>1100</v>
          </cell>
          <cell r="N196">
            <v>65.75</v>
          </cell>
        </row>
        <row r="197">
          <cell r="D197">
            <v>318</v>
          </cell>
          <cell r="E197">
            <v>38282</v>
          </cell>
          <cell r="F197">
            <v>5</v>
          </cell>
          <cell r="G197">
            <v>1559</v>
          </cell>
          <cell r="H197" t="str">
            <v>CSP01075</v>
          </cell>
          <cell r="I197" t="str">
            <v>R2</v>
          </cell>
          <cell r="J197" t="str">
            <v>AR</v>
          </cell>
          <cell r="K197">
            <v>38280</v>
          </cell>
          <cell r="L197">
            <v>384</v>
          </cell>
          <cell r="M197">
            <v>170</v>
          </cell>
          <cell r="N197">
            <v>10.175000000000001</v>
          </cell>
        </row>
        <row r="198">
          <cell r="D198" t="str">
            <v>319;320</v>
          </cell>
          <cell r="E198">
            <v>38287</v>
          </cell>
          <cell r="F198">
            <v>8</v>
          </cell>
          <cell r="G198">
            <v>1539</v>
          </cell>
          <cell r="H198" t="str">
            <v>CSP01086,CSP01087</v>
          </cell>
          <cell r="I198" t="str">
            <v>R2</v>
          </cell>
          <cell r="J198" t="str">
            <v>AR</v>
          </cell>
          <cell r="K198">
            <v>38278</v>
          </cell>
          <cell r="L198">
            <v>380</v>
          </cell>
          <cell r="M198">
            <v>780</v>
          </cell>
          <cell r="N198">
            <v>46.8</v>
          </cell>
        </row>
        <row r="199">
          <cell r="N199">
            <v>0</v>
          </cell>
        </row>
        <row r="200">
          <cell r="N200">
            <v>0</v>
          </cell>
        </row>
        <row r="201">
          <cell r="N201">
            <v>0</v>
          </cell>
        </row>
        <row r="202">
          <cell r="N202">
            <v>0</v>
          </cell>
        </row>
        <row r="203">
          <cell r="N203">
            <v>0</v>
          </cell>
        </row>
        <row r="204">
          <cell r="N204">
            <v>0</v>
          </cell>
        </row>
        <row r="205">
          <cell r="N205">
            <v>0</v>
          </cell>
        </row>
        <row r="206">
          <cell r="N206">
            <v>0</v>
          </cell>
        </row>
        <row r="207">
          <cell r="N207">
            <v>0</v>
          </cell>
        </row>
        <row r="208">
          <cell r="N208">
            <v>0</v>
          </cell>
        </row>
        <row r="209">
          <cell r="N209">
            <v>0</v>
          </cell>
        </row>
        <row r="210">
          <cell r="N210">
            <v>0</v>
          </cell>
        </row>
        <row r="211">
          <cell r="N211">
            <v>0</v>
          </cell>
        </row>
        <row r="212">
          <cell r="N212">
            <v>0</v>
          </cell>
        </row>
        <row r="213">
          <cell r="N213">
            <v>0</v>
          </cell>
        </row>
        <row r="214">
          <cell r="N214">
            <v>0</v>
          </cell>
        </row>
        <row r="215">
          <cell r="N215">
            <v>0</v>
          </cell>
        </row>
        <row r="216">
          <cell r="N216">
            <v>0</v>
          </cell>
        </row>
        <row r="217">
          <cell r="N217">
            <v>0</v>
          </cell>
        </row>
        <row r="218">
          <cell r="N218">
            <v>0</v>
          </cell>
        </row>
        <row r="219">
          <cell r="N219">
            <v>0</v>
          </cell>
        </row>
        <row r="220">
          <cell r="N220">
            <v>0</v>
          </cell>
        </row>
        <row r="221">
          <cell r="N221">
            <v>0</v>
          </cell>
        </row>
        <row r="222">
          <cell r="N222">
            <v>0</v>
          </cell>
        </row>
        <row r="223">
          <cell r="N223">
            <v>0</v>
          </cell>
        </row>
        <row r="224">
          <cell r="N224">
            <v>0</v>
          </cell>
        </row>
        <row r="225">
          <cell r="N225">
            <v>0</v>
          </cell>
        </row>
        <row r="226">
          <cell r="N226">
            <v>0</v>
          </cell>
        </row>
        <row r="227">
          <cell r="N227">
            <v>0</v>
          </cell>
        </row>
        <row r="228">
          <cell r="N228">
            <v>0</v>
          </cell>
        </row>
        <row r="229">
          <cell r="N229">
            <v>0</v>
          </cell>
        </row>
        <row r="230">
          <cell r="N230">
            <v>0</v>
          </cell>
        </row>
        <row r="231">
          <cell r="N231">
            <v>0</v>
          </cell>
        </row>
        <row r="232">
          <cell r="N232">
            <v>0</v>
          </cell>
        </row>
        <row r="233">
          <cell r="N233">
            <v>0</v>
          </cell>
        </row>
        <row r="234">
          <cell r="N234">
            <v>0</v>
          </cell>
        </row>
        <row r="235">
          <cell r="N235">
            <v>0</v>
          </cell>
        </row>
        <row r="236">
          <cell r="N236">
            <v>0</v>
          </cell>
        </row>
        <row r="237">
          <cell r="N237">
            <v>0</v>
          </cell>
        </row>
        <row r="238">
          <cell r="N238">
            <v>0</v>
          </cell>
        </row>
        <row r="239">
          <cell r="N239">
            <v>0</v>
          </cell>
        </row>
        <row r="240">
          <cell r="N240">
            <v>0</v>
          </cell>
        </row>
        <row r="241">
          <cell r="N241">
            <v>0</v>
          </cell>
        </row>
        <row r="242">
          <cell r="N242">
            <v>0</v>
          </cell>
        </row>
        <row r="243">
          <cell r="N243">
            <v>0</v>
          </cell>
        </row>
        <row r="244">
          <cell r="N244">
            <v>0</v>
          </cell>
        </row>
        <row r="245">
          <cell r="N245">
            <v>0</v>
          </cell>
        </row>
        <row r="246">
          <cell r="N246">
            <v>0</v>
          </cell>
        </row>
        <row r="247">
          <cell r="N247">
            <v>0</v>
          </cell>
        </row>
        <row r="248">
          <cell r="N248">
            <v>0</v>
          </cell>
        </row>
        <row r="249">
          <cell r="N249">
            <v>0</v>
          </cell>
        </row>
        <row r="250">
          <cell r="N250">
            <v>0</v>
          </cell>
        </row>
        <row r="251">
          <cell r="N251">
            <v>0</v>
          </cell>
        </row>
        <row r="252">
          <cell r="N252">
            <v>0</v>
          </cell>
        </row>
        <row r="253">
          <cell r="N253">
            <v>0</v>
          </cell>
        </row>
        <row r="254">
          <cell r="N254">
            <v>0</v>
          </cell>
        </row>
        <row r="255">
          <cell r="N255">
            <v>0</v>
          </cell>
        </row>
        <row r="256">
          <cell r="N256">
            <v>0</v>
          </cell>
        </row>
        <row r="257">
          <cell r="N257">
            <v>0</v>
          </cell>
        </row>
        <row r="258">
          <cell r="N258">
            <v>0</v>
          </cell>
        </row>
        <row r="259">
          <cell r="N259">
            <v>0</v>
          </cell>
        </row>
        <row r="260">
          <cell r="N260">
            <v>0</v>
          </cell>
        </row>
        <row r="261">
          <cell r="N261">
            <v>0</v>
          </cell>
        </row>
        <row r="262">
          <cell r="N262">
            <v>0</v>
          </cell>
        </row>
        <row r="263">
          <cell r="N263">
            <v>0</v>
          </cell>
        </row>
        <row r="264">
          <cell r="N264">
            <v>0</v>
          </cell>
        </row>
        <row r="265">
          <cell r="N265">
            <v>0</v>
          </cell>
        </row>
        <row r="266">
          <cell r="N266">
            <v>0</v>
          </cell>
        </row>
        <row r="267">
          <cell r="N267">
            <v>0</v>
          </cell>
        </row>
        <row r="268">
          <cell r="N268">
            <v>0</v>
          </cell>
        </row>
        <row r="269">
          <cell r="N269">
            <v>0</v>
          </cell>
        </row>
        <row r="270">
          <cell r="N270">
            <v>0</v>
          </cell>
        </row>
        <row r="271">
          <cell r="N271">
            <v>0</v>
          </cell>
        </row>
        <row r="272">
          <cell r="N272">
            <v>0</v>
          </cell>
        </row>
        <row r="273">
          <cell r="N273">
            <v>0</v>
          </cell>
        </row>
        <row r="274">
          <cell r="N274">
            <v>0</v>
          </cell>
        </row>
        <row r="275">
          <cell r="N275">
            <v>0</v>
          </cell>
        </row>
        <row r="276">
          <cell r="N276">
            <v>0</v>
          </cell>
        </row>
        <row r="277">
          <cell r="N277">
            <v>0</v>
          </cell>
        </row>
        <row r="278">
          <cell r="N278">
            <v>0</v>
          </cell>
        </row>
        <row r="279">
          <cell r="N279">
            <v>0</v>
          </cell>
        </row>
        <row r="280">
          <cell r="N280">
            <v>0</v>
          </cell>
        </row>
        <row r="281">
          <cell r="N281">
            <v>0</v>
          </cell>
        </row>
        <row r="282">
          <cell r="N282">
            <v>0</v>
          </cell>
        </row>
        <row r="283">
          <cell r="N283">
            <v>0</v>
          </cell>
        </row>
        <row r="284">
          <cell r="N284">
            <v>0</v>
          </cell>
        </row>
        <row r="285">
          <cell r="N285">
            <v>0</v>
          </cell>
        </row>
        <row r="286">
          <cell r="N286">
            <v>0</v>
          </cell>
        </row>
        <row r="287">
          <cell r="N287">
            <v>0</v>
          </cell>
        </row>
        <row r="288">
          <cell r="N288">
            <v>0</v>
          </cell>
        </row>
        <row r="289">
          <cell r="N289">
            <v>0</v>
          </cell>
        </row>
        <row r="290">
          <cell r="N290">
            <v>0</v>
          </cell>
        </row>
        <row r="291">
          <cell r="N291">
            <v>0</v>
          </cell>
        </row>
        <row r="292">
          <cell r="N292">
            <v>0</v>
          </cell>
        </row>
        <row r="293">
          <cell r="N293">
            <v>0</v>
          </cell>
        </row>
        <row r="294">
          <cell r="N294">
            <v>0</v>
          </cell>
        </row>
        <row r="295">
          <cell r="N295">
            <v>0</v>
          </cell>
        </row>
        <row r="296">
          <cell r="N296">
            <v>0</v>
          </cell>
        </row>
        <row r="297">
          <cell r="N297">
            <v>0</v>
          </cell>
        </row>
        <row r="298">
          <cell r="N298">
            <v>0</v>
          </cell>
        </row>
        <row r="299">
          <cell r="N299">
            <v>0</v>
          </cell>
        </row>
        <row r="300">
          <cell r="N300">
            <v>0</v>
          </cell>
        </row>
        <row r="301">
          <cell r="N301">
            <v>0</v>
          </cell>
        </row>
        <row r="302">
          <cell r="N302">
            <v>0</v>
          </cell>
        </row>
        <row r="303">
          <cell r="N303">
            <v>0</v>
          </cell>
        </row>
        <row r="304">
          <cell r="N304">
            <v>0</v>
          </cell>
        </row>
        <row r="305">
          <cell r="N305">
            <v>0</v>
          </cell>
        </row>
        <row r="306">
          <cell r="N306">
            <v>0</v>
          </cell>
        </row>
        <row r="307">
          <cell r="N307">
            <v>0</v>
          </cell>
        </row>
        <row r="308">
          <cell r="N308">
            <v>0</v>
          </cell>
        </row>
        <row r="309">
          <cell r="N309">
            <v>0</v>
          </cell>
        </row>
        <row r="310">
          <cell r="N310">
            <v>0</v>
          </cell>
        </row>
        <row r="311">
          <cell r="N311">
            <v>0</v>
          </cell>
        </row>
        <row r="312">
          <cell r="N312">
            <v>0</v>
          </cell>
        </row>
        <row r="313">
          <cell r="N313">
            <v>0</v>
          </cell>
        </row>
        <row r="314">
          <cell r="N314">
            <v>0</v>
          </cell>
        </row>
        <row r="315">
          <cell r="N315">
            <v>0</v>
          </cell>
        </row>
        <row r="316">
          <cell r="N316">
            <v>0</v>
          </cell>
        </row>
        <row r="317">
          <cell r="N317">
            <v>0</v>
          </cell>
        </row>
        <row r="318">
          <cell r="N318">
            <v>0</v>
          </cell>
        </row>
        <row r="319">
          <cell r="N319">
            <v>0</v>
          </cell>
        </row>
        <row r="320">
          <cell r="N320">
            <v>0</v>
          </cell>
        </row>
        <row r="321">
          <cell r="N321">
            <v>0</v>
          </cell>
        </row>
        <row r="322">
          <cell r="N322">
            <v>0</v>
          </cell>
        </row>
        <row r="323">
          <cell r="N323">
            <v>0</v>
          </cell>
        </row>
        <row r="324">
          <cell r="N324">
            <v>0</v>
          </cell>
        </row>
        <row r="325">
          <cell r="N325">
            <v>0</v>
          </cell>
        </row>
        <row r="326">
          <cell r="N326">
            <v>0</v>
          </cell>
        </row>
        <row r="327">
          <cell r="N327">
            <v>0</v>
          </cell>
        </row>
        <row r="328">
          <cell r="N328">
            <v>0</v>
          </cell>
        </row>
        <row r="329">
          <cell r="N329">
            <v>0</v>
          </cell>
        </row>
        <row r="330">
          <cell r="N330">
            <v>0</v>
          </cell>
        </row>
        <row r="331">
          <cell r="N331">
            <v>0</v>
          </cell>
        </row>
        <row r="332">
          <cell r="N332">
            <v>0</v>
          </cell>
        </row>
        <row r="333">
          <cell r="N333">
            <v>0</v>
          </cell>
        </row>
        <row r="334">
          <cell r="N334">
            <v>0</v>
          </cell>
        </row>
        <row r="335">
          <cell r="N335">
            <v>0</v>
          </cell>
        </row>
        <row r="336">
          <cell r="N336">
            <v>0</v>
          </cell>
        </row>
        <row r="337">
          <cell r="N337">
            <v>0</v>
          </cell>
        </row>
        <row r="338">
          <cell r="N338">
            <v>0</v>
          </cell>
        </row>
        <row r="339">
          <cell r="N339">
            <v>0</v>
          </cell>
        </row>
        <row r="340">
          <cell r="N340">
            <v>0</v>
          </cell>
        </row>
        <row r="341">
          <cell r="N341">
            <v>0</v>
          </cell>
        </row>
        <row r="342">
          <cell r="N342">
            <v>0</v>
          </cell>
        </row>
        <row r="343">
          <cell r="N343">
            <v>0</v>
          </cell>
        </row>
        <row r="344">
          <cell r="N344">
            <v>0</v>
          </cell>
        </row>
        <row r="345">
          <cell r="N345">
            <v>0</v>
          </cell>
        </row>
        <row r="346">
          <cell r="N346">
            <v>0</v>
          </cell>
        </row>
        <row r="347">
          <cell r="N347">
            <v>0</v>
          </cell>
        </row>
        <row r="348">
          <cell r="N348">
            <v>0</v>
          </cell>
        </row>
        <row r="349">
          <cell r="N349">
            <v>0</v>
          </cell>
        </row>
        <row r="350">
          <cell r="N350">
            <v>0</v>
          </cell>
        </row>
        <row r="351">
          <cell r="N351">
            <v>0</v>
          </cell>
        </row>
        <row r="352">
          <cell r="N352">
            <v>0</v>
          </cell>
        </row>
        <row r="353">
          <cell r="N353">
            <v>0</v>
          </cell>
        </row>
        <row r="354">
          <cell r="N354">
            <v>0</v>
          </cell>
        </row>
        <row r="355">
          <cell r="N355">
            <v>0</v>
          </cell>
        </row>
        <row r="356">
          <cell r="N356">
            <v>0</v>
          </cell>
        </row>
        <row r="357">
          <cell r="N357">
            <v>0</v>
          </cell>
        </row>
        <row r="358">
          <cell r="N358">
            <v>0</v>
          </cell>
        </row>
        <row r="359">
          <cell r="N359">
            <v>0</v>
          </cell>
        </row>
        <row r="360">
          <cell r="N360">
            <v>0</v>
          </cell>
        </row>
        <row r="361">
          <cell r="N361">
            <v>0</v>
          </cell>
        </row>
        <row r="362">
          <cell r="N362">
            <v>0</v>
          </cell>
        </row>
        <row r="363">
          <cell r="N363">
            <v>0</v>
          </cell>
        </row>
        <row r="364">
          <cell r="N364">
            <v>0</v>
          </cell>
        </row>
        <row r="365">
          <cell r="N365">
            <v>0</v>
          </cell>
        </row>
        <row r="366">
          <cell r="N366">
            <v>0</v>
          </cell>
        </row>
        <row r="367">
          <cell r="N367">
            <v>0</v>
          </cell>
        </row>
        <row r="368">
          <cell r="N368">
            <v>0</v>
          </cell>
        </row>
        <row r="369">
          <cell r="N369">
            <v>0</v>
          </cell>
        </row>
        <row r="370">
          <cell r="N370">
            <v>0</v>
          </cell>
        </row>
        <row r="371">
          <cell r="N371">
            <v>0</v>
          </cell>
        </row>
        <row r="372">
          <cell r="N372">
            <v>0</v>
          </cell>
        </row>
        <row r="373">
          <cell r="N373">
            <v>0</v>
          </cell>
        </row>
        <row r="374">
          <cell r="N374">
            <v>0</v>
          </cell>
        </row>
        <row r="375">
          <cell r="N375">
            <v>0</v>
          </cell>
        </row>
        <row r="376">
          <cell r="N376">
            <v>0</v>
          </cell>
        </row>
        <row r="377">
          <cell r="N377">
            <v>0</v>
          </cell>
        </row>
        <row r="378">
          <cell r="N378">
            <v>0</v>
          </cell>
        </row>
        <row r="379">
          <cell r="N379">
            <v>0</v>
          </cell>
        </row>
        <row r="380">
          <cell r="N380">
            <v>0</v>
          </cell>
        </row>
        <row r="381">
          <cell r="N381">
            <v>0</v>
          </cell>
        </row>
        <row r="382">
          <cell r="N382">
            <v>0</v>
          </cell>
        </row>
        <row r="383">
          <cell r="N383">
            <v>0</v>
          </cell>
        </row>
        <row r="384">
          <cell r="N384">
            <v>0</v>
          </cell>
        </row>
        <row r="385">
          <cell r="N385">
            <v>0</v>
          </cell>
        </row>
        <row r="386">
          <cell r="N386">
            <v>0</v>
          </cell>
        </row>
        <row r="387">
          <cell r="N387">
            <v>0</v>
          </cell>
        </row>
        <row r="388">
          <cell r="N388">
            <v>0</v>
          </cell>
        </row>
        <row r="389">
          <cell r="N389">
            <v>0</v>
          </cell>
        </row>
        <row r="390">
          <cell r="N390">
            <v>0</v>
          </cell>
        </row>
        <row r="391">
          <cell r="N391">
            <v>0</v>
          </cell>
        </row>
        <row r="392">
          <cell r="N392">
            <v>0</v>
          </cell>
        </row>
        <row r="393">
          <cell r="N393">
            <v>0</v>
          </cell>
        </row>
        <row r="394">
          <cell r="N394">
            <v>0</v>
          </cell>
        </row>
        <row r="395">
          <cell r="N395">
            <v>0</v>
          </cell>
        </row>
        <row r="396">
          <cell r="N396">
            <v>0</v>
          </cell>
        </row>
        <row r="397">
          <cell r="N397">
            <v>0</v>
          </cell>
        </row>
        <row r="398">
          <cell r="N398">
            <v>0</v>
          </cell>
        </row>
        <row r="399">
          <cell r="N399">
            <v>0</v>
          </cell>
        </row>
        <row r="400">
          <cell r="N400">
            <v>0</v>
          </cell>
        </row>
        <row r="401">
          <cell r="N401">
            <v>0</v>
          </cell>
        </row>
        <row r="402">
          <cell r="N402">
            <v>0</v>
          </cell>
        </row>
        <row r="403">
          <cell r="N403">
            <v>0</v>
          </cell>
        </row>
        <row r="404">
          <cell r="N404">
            <v>0</v>
          </cell>
        </row>
        <row r="405">
          <cell r="N405">
            <v>0</v>
          </cell>
        </row>
        <row r="406">
          <cell r="N406">
            <v>0</v>
          </cell>
        </row>
        <row r="407">
          <cell r="N407">
            <v>0</v>
          </cell>
        </row>
        <row r="408">
          <cell r="N408">
            <v>0</v>
          </cell>
        </row>
        <row r="409">
          <cell r="N409">
            <v>0</v>
          </cell>
        </row>
        <row r="410">
          <cell r="N410">
            <v>0</v>
          </cell>
        </row>
        <row r="411">
          <cell r="N411">
            <v>0</v>
          </cell>
        </row>
        <row r="412">
          <cell r="N412">
            <v>0</v>
          </cell>
        </row>
        <row r="413">
          <cell r="N413">
            <v>0</v>
          </cell>
        </row>
        <row r="414">
          <cell r="N414">
            <v>0</v>
          </cell>
        </row>
        <row r="415">
          <cell r="N415">
            <v>0</v>
          </cell>
        </row>
        <row r="416">
          <cell r="N416">
            <v>0</v>
          </cell>
        </row>
        <row r="417">
          <cell r="N417">
            <v>0</v>
          </cell>
        </row>
        <row r="418">
          <cell r="N418">
            <v>0</v>
          </cell>
        </row>
        <row r="419">
          <cell r="N419">
            <v>0</v>
          </cell>
        </row>
        <row r="420">
          <cell r="N420">
            <v>0</v>
          </cell>
        </row>
        <row r="421">
          <cell r="N421">
            <v>0</v>
          </cell>
        </row>
        <row r="422">
          <cell r="N422">
            <v>0</v>
          </cell>
        </row>
        <row r="423">
          <cell r="N423">
            <v>0</v>
          </cell>
        </row>
        <row r="424">
          <cell r="N424">
            <v>0</v>
          </cell>
        </row>
        <row r="425">
          <cell r="N425">
            <v>0</v>
          </cell>
        </row>
        <row r="426">
          <cell r="N426">
            <v>0</v>
          </cell>
        </row>
        <row r="427">
          <cell r="N427">
            <v>0</v>
          </cell>
        </row>
        <row r="428">
          <cell r="N428">
            <v>0</v>
          </cell>
        </row>
        <row r="429">
          <cell r="N429">
            <v>0</v>
          </cell>
        </row>
        <row r="430">
          <cell r="N430">
            <v>0</v>
          </cell>
        </row>
        <row r="431">
          <cell r="N431">
            <v>0</v>
          </cell>
        </row>
        <row r="432">
          <cell r="N432">
            <v>0</v>
          </cell>
        </row>
        <row r="433">
          <cell r="N433">
            <v>0</v>
          </cell>
        </row>
        <row r="434">
          <cell r="N434">
            <v>0</v>
          </cell>
        </row>
        <row r="435">
          <cell r="N435">
            <v>0</v>
          </cell>
        </row>
        <row r="436">
          <cell r="N436">
            <v>0</v>
          </cell>
        </row>
        <row r="437">
          <cell r="N437">
            <v>0</v>
          </cell>
        </row>
        <row r="438">
          <cell r="N438">
            <v>0</v>
          </cell>
        </row>
        <row r="439">
          <cell r="N439">
            <v>0</v>
          </cell>
        </row>
        <row r="440">
          <cell r="N440">
            <v>0</v>
          </cell>
        </row>
        <row r="441">
          <cell r="N441">
            <v>0</v>
          </cell>
        </row>
        <row r="442">
          <cell r="N442">
            <v>0</v>
          </cell>
        </row>
        <row r="443">
          <cell r="N443">
            <v>0</v>
          </cell>
        </row>
        <row r="444">
          <cell r="N444">
            <v>0</v>
          </cell>
        </row>
        <row r="445">
          <cell r="N445">
            <v>0</v>
          </cell>
        </row>
        <row r="446">
          <cell r="N446">
            <v>0</v>
          </cell>
        </row>
        <row r="447">
          <cell r="N447">
            <v>0</v>
          </cell>
        </row>
        <row r="448">
          <cell r="N448">
            <v>0</v>
          </cell>
        </row>
        <row r="449">
          <cell r="N449">
            <v>0</v>
          </cell>
        </row>
        <row r="450">
          <cell r="N450">
            <v>0</v>
          </cell>
        </row>
        <row r="451">
          <cell r="N451">
            <v>0</v>
          </cell>
        </row>
        <row r="452">
          <cell r="N452">
            <v>0</v>
          </cell>
        </row>
        <row r="453">
          <cell r="N453">
            <v>0</v>
          </cell>
        </row>
        <row r="454">
          <cell r="N454">
            <v>0</v>
          </cell>
        </row>
        <row r="455">
          <cell r="N455">
            <v>0</v>
          </cell>
        </row>
        <row r="456">
          <cell r="N456">
            <v>0</v>
          </cell>
        </row>
        <row r="457">
          <cell r="N457">
            <v>0</v>
          </cell>
        </row>
        <row r="458">
          <cell r="N458">
            <v>0</v>
          </cell>
        </row>
        <row r="459">
          <cell r="N459">
            <v>0</v>
          </cell>
        </row>
        <row r="460">
          <cell r="N460">
            <v>0</v>
          </cell>
        </row>
        <row r="461">
          <cell r="N461">
            <v>0</v>
          </cell>
        </row>
        <row r="462">
          <cell r="N462">
            <v>0</v>
          </cell>
        </row>
        <row r="463">
          <cell r="N463">
            <v>0</v>
          </cell>
        </row>
        <row r="464">
          <cell r="N464">
            <v>0</v>
          </cell>
        </row>
        <row r="465">
          <cell r="N465">
            <v>0</v>
          </cell>
        </row>
        <row r="466">
          <cell r="N466">
            <v>0</v>
          </cell>
        </row>
        <row r="467">
          <cell r="N467">
            <v>0</v>
          </cell>
        </row>
        <row r="468">
          <cell r="N468">
            <v>0</v>
          </cell>
        </row>
        <row r="469">
          <cell r="N469">
            <v>0</v>
          </cell>
        </row>
        <row r="470">
          <cell r="N470">
            <v>0</v>
          </cell>
        </row>
        <row r="471">
          <cell r="N471">
            <v>0</v>
          </cell>
        </row>
        <row r="472">
          <cell r="N472">
            <v>0</v>
          </cell>
        </row>
        <row r="473">
          <cell r="N473">
            <v>0</v>
          </cell>
        </row>
        <row r="474">
          <cell r="N474">
            <v>0</v>
          </cell>
        </row>
        <row r="475">
          <cell r="N475">
            <v>0</v>
          </cell>
        </row>
        <row r="476">
          <cell r="N476">
            <v>0</v>
          </cell>
        </row>
        <row r="477">
          <cell r="N477">
            <v>0</v>
          </cell>
        </row>
        <row r="478">
          <cell r="N478">
            <v>0</v>
          </cell>
        </row>
        <row r="479">
          <cell r="N479">
            <v>0</v>
          </cell>
        </row>
        <row r="480">
          <cell r="N480">
            <v>0</v>
          </cell>
        </row>
        <row r="481">
          <cell r="N481">
            <v>0</v>
          </cell>
        </row>
        <row r="482">
          <cell r="N482">
            <v>0</v>
          </cell>
        </row>
        <row r="483">
          <cell r="N483">
            <v>0</v>
          </cell>
        </row>
        <row r="484">
          <cell r="N484">
            <v>0</v>
          </cell>
        </row>
        <row r="485">
          <cell r="N485">
            <v>0</v>
          </cell>
        </row>
        <row r="486">
          <cell r="N486">
            <v>0</v>
          </cell>
        </row>
        <row r="487">
          <cell r="N487">
            <v>0</v>
          </cell>
        </row>
        <row r="488">
          <cell r="N488">
            <v>0</v>
          </cell>
        </row>
        <row r="489">
          <cell r="N489">
            <v>0</v>
          </cell>
        </row>
        <row r="490">
          <cell r="N490">
            <v>0</v>
          </cell>
        </row>
        <row r="491">
          <cell r="N491">
            <v>0</v>
          </cell>
        </row>
        <row r="492">
          <cell r="N492">
            <v>0</v>
          </cell>
        </row>
        <row r="493">
          <cell r="N493">
            <v>0</v>
          </cell>
        </row>
        <row r="494">
          <cell r="N494">
            <v>0</v>
          </cell>
        </row>
        <row r="495">
          <cell r="N495">
            <v>0</v>
          </cell>
        </row>
        <row r="496">
          <cell r="N496">
            <v>0</v>
          </cell>
        </row>
        <row r="497">
          <cell r="N497">
            <v>0</v>
          </cell>
        </row>
        <row r="498">
          <cell r="N498">
            <v>0</v>
          </cell>
        </row>
        <row r="499">
          <cell r="N499">
            <v>0</v>
          </cell>
        </row>
        <row r="500">
          <cell r="N500">
            <v>0</v>
          </cell>
        </row>
        <row r="501">
          <cell r="N501">
            <v>0</v>
          </cell>
        </row>
        <row r="502">
          <cell r="N502">
            <v>0</v>
          </cell>
        </row>
        <row r="503">
          <cell r="N503">
            <v>0</v>
          </cell>
        </row>
        <row r="504">
          <cell r="N504">
            <v>0</v>
          </cell>
        </row>
        <row r="505">
          <cell r="N505">
            <v>0</v>
          </cell>
        </row>
        <row r="506">
          <cell r="N506">
            <v>0</v>
          </cell>
        </row>
        <row r="507">
          <cell r="N507">
            <v>0</v>
          </cell>
        </row>
        <row r="508">
          <cell r="N508">
            <v>0</v>
          </cell>
        </row>
        <row r="509">
          <cell r="N509">
            <v>0</v>
          </cell>
        </row>
        <row r="510">
          <cell r="N510">
            <v>0</v>
          </cell>
        </row>
        <row r="511">
          <cell r="N511">
            <v>0</v>
          </cell>
        </row>
        <row r="512">
          <cell r="N512">
            <v>0</v>
          </cell>
        </row>
        <row r="513">
          <cell r="N513">
            <v>0</v>
          </cell>
        </row>
        <row r="514">
          <cell r="N514">
            <v>0</v>
          </cell>
        </row>
        <row r="515">
          <cell r="N515">
            <v>0</v>
          </cell>
        </row>
        <row r="516">
          <cell r="N516">
            <v>0</v>
          </cell>
        </row>
        <row r="517">
          <cell r="N517">
            <v>0</v>
          </cell>
        </row>
        <row r="518">
          <cell r="N518">
            <v>0</v>
          </cell>
        </row>
        <row r="519">
          <cell r="N519">
            <v>0</v>
          </cell>
        </row>
        <row r="520">
          <cell r="N520">
            <v>0</v>
          </cell>
        </row>
        <row r="521">
          <cell r="N521">
            <v>0</v>
          </cell>
        </row>
        <row r="522">
          <cell r="N522">
            <v>0</v>
          </cell>
        </row>
        <row r="523">
          <cell r="N523">
            <v>0</v>
          </cell>
        </row>
        <row r="524">
          <cell r="N524">
            <v>0</v>
          </cell>
        </row>
        <row r="525">
          <cell r="N525">
            <v>0</v>
          </cell>
        </row>
        <row r="526">
          <cell r="N526">
            <v>0</v>
          </cell>
        </row>
        <row r="527">
          <cell r="N527">
            <v>0</v>
          </cell>
        </row>
        <row r="528">
          <cell r="N528">
            <v>0</v>
          </cell>
        </row>
        <row r="529">
          <cell r="N529">
            <v>0</v>
          </cell>
        </row>
        <row r="530">
          <cell r="N530">
            <v>0</v>
          </cell>
        </row>
        <row r="531">
          <cell r="N531">
            <v>0</v>
          </cell>
        </row>
        <row r="532">
          <cell r="N532">
            <v>0</v>
          </cell>
        </row>
        <row r="533">
          <cell r="N533">
            <v>0</v>
          </cell>
        </row>
        <row r="534">
          <cell r="N534">
            <v>0</v>
          </cell>
        </row>
        <row r="535">
          <cell r="N535">
            <v>0</v>
          </cell>
        </row>
        <row r="536">
          <cell r="N536">
            <v>0</v>
          </cell>
        </row>
        <row r="537">
          <cell r="N537">
            <v>0</v>
          </cell>
        </row>
        <row r="538">
          <cell r="N538">
            <v>0</v>
          </cell>
        </row>
        <row r="539">
          <cell r="N539">
            <v>0</v>
          </cell>
        </row>
        <row r="540">
          <cell r="N540">
            <v>0</v>
          </cell>
        </row>
        <row r="541">
          <cell r="N541">
            <v>0</v>
          </cell>
        </row>
        <row r="542">
          <cell r="N542">
            <v>0</v>
          </cell>
        </row>
        <row r="543">
          <cell r="N543">
            <v>0</v>
          </cell>
        </row>
        <row r="544">
          <cell r="N544">
            <v>0</v>
          </cell>
        </row>
        <row r="545">
          <cell r="N545">
            <v>0</v>
          </cell>
        </row>
        <row r="546">
          <cell r="N546">
            <v>0</v>
          </cell>
        </row>
        <row r="547">
          <cell r="N547">
            <v>0</v>
          </cell>
        </row>
        <row r="548">
          <cell r="N548">
            <v>0</v>
          </cell>
        </row>
        <row r="549">
          <cell r="N549">
            <v>0</v>
          </cell>
        </row>
        <row r="550">
          <cell r="N550">
            <v>0</v>
          </cell>
        </row>
        <row r="551">
          <cell r="N551">
            <v>0</v>
          </cell>
        </row>
        <row r="552">
          <cell r="N552">
            <v>0</v>
          </cell>
        </row>
        <row r="553">
          <cell r="N553">
            <v>0</v>
          </cell>
        </row>
        <row r="554">
          <cell r="N554">
            <v>0</v>
          </cell>
        </row>
        <row r="555">
          <cell r="N555">
            <v>0</v>
          </cell>
        </row>
        <row r="556">
          <cell r="N556">
            <v>0</v>
          </cell>
        </row>
        <row r="557">
          <cell r="N557">
            <v>0</v>
          </cell>
        </row>
        <row r="558">
          <cell r="N558">
            <v>0</v>
          </cell>
        </row>
        <row r="559">
          <cell r="N559">
            <v>0</v>
          </cell>
        </row>
        <row r="560">
          <cell r="N560">
            <v>0</v>
          </cell>
        </row>
        <row r="561">
          <cell r="N561">
            <v>0</v>
          </cell>
        </row>
        <row r="562">
          <cell r="N562">
            <v>0</v>
          </cell>
        </row>
        <row r="563">
          <cell r="N563">
            <v>0</v>
          </cell>
        </row>
        <row r="564">
          <cell r="N564">
            <v>0</v>
          </cell>
        </row>
        <row r="565">
          <cell r="N565">
            <v>0</v>
          </cell>
        </row>
        <row r="566">
          <cell r="N566">
            <v>0</v>
          </cell>
        </row>
        <row r="567">
          <cell r="N567">
            <v>0</v>
          </cell>
        </row>
        <row r="568">
          <cell r="N568">
            <v>0</v>
          </cell>
        </row>
        <row r="569">
          <cell r="N569">
            <v>0</v>
          </cell>
        </row>
        <row r="570">
          <cell r="N570">
            <v>0</v>
          </cell>
        </row>
        <row r="571">
          <cell r="N571">
            <v>0</v>
          </cell>
        </row>
        <row r="572">
          <cell r="N572">
            <v>0</v>
          </cell>
        </row>
        <row r="573">
          <cell r="N573">
            <v>0</v>
          </cell>
        </row>
        <row r="574">
          <cell r="N574">
            <v>0</v>
          </cell>
        </row>
        <row r="575">
          <cell r="N575">
            <v>0</v>
          </cell>
        </row>
        <row r="576">
          <cell r="N576">
            <v>0</v>
          </cell>
        </row>
        <row r="577">
          <cell r="N577">
            <v>0</v>
          </cell>
        </row>
        <row r="578">
          <cell r="N578">
            <v>0</v>
          </cell>
        </row>
        <row r="579">
          <cell r="N579">
            <v>0</v>
          </cell>
        </row>
        <row r="580">
          <cell r="N580">
            <v>0</v>
          </cell>
        </row>
        <row r="581">
          <cell r="N581">
            <v>0</v>
          </cell>
        </row>
        <row r="582">
          <cell r="N582">
            <v>0</v>
          </cell>
        </row>
        <row r="583">
          <cell r="N583">
            <v>0</v>
          </cell>
        </row>
        <row r="584">
          <cell r="N584">
            <v>0</v>
          </cell>
        </row>
        <row r="585">
          <cell r="N585">
            <v>0</v>
          </cell>
        </row>
        <row r="586">
          <cell r="N586">
            <v>0</v>
          </cell>
        </row>
        <row r="587">
          <cell r="N587">
            <v>0</v>
          </cell>
        </row>
        <row r="588">
          <cell r="N588">
            <v>0</v>
          </cell>
        </row>
        <row r="589">
          <cell r="N589">
            <v>0</v>
          </cell>
        </row>
        <row r="590">
          <cell r="N590">
            <v>0</v>
          </cell>
        </row>
        <row r="591">
          <cell r="N591">
            <v>0</v>
          </cell>
        </row>
        <row r="592">
          <cell r="N592">
            <v>0</v>
          </cell>
        </row>
        <row r="593">
          <cell r="N593">
            <v>0</v>
          </cell>
        </row>
        <row r="594">
          <cell r="N594">
            <v>0</v>
          </cell>
        </row>
        <row r="595">
          <cell r="N595">
            <v>0</v>
          </cell>
        </row>
        <row r="596">
          <cell r="N596">
            <v>0</v>
          </cell>
        </row>
        <row r="597">
          <cell r="N597">
            <v>0</v>
          </cell>
        </row>
        <row r="598">
          <cell r="N598">
            <v>0</v>
          </cell>
        </row>
        <row r="599">
          <cell r="N599">
            <v>0</v>
          </cell>
        </row>
        <row r="600">
          <cell r="N600">
            <v>0</v>
          </cell>
        </row>
        <row r="601">
          <cell r="N601">
            <v>0</v>
          </cell>
        </row>
        <row r="602">
          <cell r="N602">
            <v>0</v>
          </cell>
        </row>
        <row r="603">
          <cell r="N603">
            <v>0</v>
          </cell>
        </row>
        <row r="604">
          <cell r="N604">
            <v>0</v>
          </cell>
        </row>
        <row r="605">
          <cell r="N605">
            <v>0</v>
          </cell>
        </row>
        <row r="606">
          <cell r="N606">
            <v>0</v>
          </cell>
        </row>
        <row r="607">
          <cell r="N607">
            <v>0</v>
          </cell>
        </row>
        <row r="608">
          <cell r="N608">
            <v>0</v>
          </cell>
        </row>
        <row r="609">
          <cell r="N609">
            <v>0</v>
          </cell>
        </row>
        <row r="610">
          <cell r="N610">
            <v>0</v>
          </cell>
        </row>
        <row r="611">
          <cell r="N611">
            <v>0</v>
          </cell>
        </row>
        <row r="612">
          <cell r="N612">
            <v>0</v>
          </cell>
        </row>
        <row r="613">
          <cell r="N613">
            <v>0</v>
          </cell>
        </row>
        <row r="614">
          <cell r="N614">
            <v>0</v>
          </cell>
        </row>
        <row r="615">
          <cell r="N615">
            <v>0</v>
          </cell>
        </row>
        <row r="616">
          <cell r="N616">
            <v>0</v>
          </cell>
        </row>
        <row r="617">
          <cell r="N617">
            <v>0</v>
          </cell>
        </row>
        <row r="618">
          <cell r="N618">
            <v>0</v>
          </cell>
        </row>
        <row r="619">
          <cell r="N619">
            <v>0</v>
          </cell>
        </row>
        <row r="620">
          <cell r="N620">
            <v>0</v>
          </cell>
        </row>
        <row r="621">
          <cell r="N621">
            <v>0</v>
          </cell>
        </row>
        <row r="622">
          <cell r="N622">
            <v>0</v>
          </cell>
        </row>
        <row r="623">
          <cell r="N623">
            <v>0</v>
          </cell>
        </row>
        <row r="624">
          <cell r="N624">
            <v>0</v>
          </cell>
        </row>
        <row r="625">
          <cell r="N625">
            <v>0</v>
          </cell>
        </row>
        <row r="626">
          <cell r="N626">
            <v>0</v>
          </cell>
        </row>
        <row r="627">
          <cell r="N627">
            <v>0</v>
          </cell>
        </row>
        <row r="628">
          <cell r="N628">
            <v>0</v>
          </cell>
        </row>
        <row r="629">
          <cell r="N629">
            <v>0</v>
          </cell>
        </row>
        <row r="630">
          <cell r="N630">
            <v>0</v>
          </cell>
        </row>
        <row r="631">
          <cell r="N631">
            <v>0</v>
          </cell>
        </row>
        <row r="632">
          <cell r="N632">
            <v>0</v>
          </cell>
        </row>
        <row r="633">
          <cell r="N633">
            <v>0</v>
          </cell>
        </row>
        <row r="634">
          <cell r="N634">
            <v>0</v>
          </cell>
        </row>
        <row r="635">
          <cell r="N635">
            <v>0</v>
          </cell>
        </row>
        <row r="636">
          <cell r="N636">
            <v>0</v>
          </cell>
        </row>
        <row r="637">
          <cell r="N637">
            <v>0</v>
          </cell>
        </row>
        <row r="638">
          <cell r="N638">
            <v>0</v>
          </cell>
        </row>
        <row r="639">
          <cell r="N639">
            <v>0</v>
          </cell>
        </row>
        <row r="640">
          <cell r="N640">
            <v>0</v>
          </cell>
        </row>
        <row r="641">
          <cell r="N641">
            <v>0</v>
          </cell>
        </row>
        <row r="642">
          <cell r="N642">
            <v>0</v>
          </cell>
        </row>
        <row r="643">
          <cell r="N643">
            <v>0</v>
          </cell>
        </row>
        <row r="644">
          <cell r="N644">
            <v>0</v>
          </cell>
        </row>
        <row r="645">
          <cell r="N645">
            <v>0</v>
          </cell>
        </row>
        <row r="646">
          <cell r="N646">
            <v>0</v>
          </cell>
        </row>
        <row r="647">
          <cell r="N647">
            <v>0</v>
          </cell>
        </row>
        <row r="648">
          <cell r="N648">
            <v>0</v>
          </cell>
        </row>
        <row r="649">
          <cell r="N649">
            <v>0</v>
          </cell>
        </row>
        <row r="650">
          <cell r="N650">
            <v>0</v>
          </cell>
        </row>
        <row r="651">
          <cell r="N651">
            <v>0</v>
          </cell>
        </row>
        <row r="652">
          <cell r="N652">
            <v>0</v>
          </cell>
        </row>
        <row r="653">
          <cell r="N653">
            <v>0</v>
          </cell>
        </row>
        <row r="654">
          <cell r="N654">
            <v>0</v>
          </cell>
        </row>
        <row r="655">
          <cell r="N655">
            <v>0</v>
          </cell>
        </row>
        <row r="656">
          <cell r="N656">
            <v>0</v>
          </cell>
        </row>
        <row r="657">
          <cell r="N657">
            <v>0</v>
          </cell>
        </row>
        <row r="658">
          <cell r="N658">
            <v>0</v>
          </cell>
        </row>
        <row r="659">
          <cell r="N659">
            <v>0</v>
          </cell>
        </row>
        <row r="660">
          <cell r="N660">
            <v>0</v>
          </cell>
        </row>
        <row r="661">
          <cell r="N661">
            <v>0</v>
          </cell>
        </row>
        <row r="662">
          <cell r="N662">
            <v>0</v>
          </cell>
        </row>
        <row r="663">
          <cell r="N663">
            <v>0</v>
          </cell>
        </row>
        <row r="664">
          <cell r="N664">
            <v>0</v>
          </cell>
        </row>
        <row r="665">
          <cell r="N665">
            <v>0</v>
          </cell>
        </row>
        <row r="666">
          <cell r="N666">
            <v>0</v>
          </cell>
        </row>
        <row r="667">
          <cell r="N667">
            <v>0</v>
          </cell>
        </row>
        <row r="668">
          <cell r="N668">
            <v>0</v>
          </cell>
        </row>
        <row r="669">
          <cell r="N669">
            <v>0</v>
          </cell>
        </row>
        <row r="670">
          <cell r="N670">
            <v>0</v>
          </cell>
        </row>
        <row r="671">
          <cell r="N671">
            <v>0</v>
          </cell>
        </row>
        <row r="672">
          <cell r="N672">
            <v>0</v>
          </cell>
        </row>
        <row r="673">
          <cell r="N673">
            <v>0</v>
          </cell>
        </row>
        <row r="674">
          <cell r="N674">
            <v>0</v>
          </cell>
        </row>
        <row r="675">
          <cell r="N675">
            <v>0</v>
          </cell>
        </row>
        <row r="676">
          <cell r="N676">
            <v>0</v>
          </cell>
        </row>
        <row r="677">
          <cell r="N677">
            <v>0</v>
          </cell>
        </row>
        <row r="678">
          <cell r="N678">
            <v>0</v>
          </cell>
        </row>
        <row r="679">
          <cell r="N679">
            <v>0</v>
          </cell>
        </row>
        <row r="680">
          <cell r="N680">
            <v>0</v>
          </cell>
        </row>
        <row r="681">
          <cell r="N681">
            <v>0</v>
          </cell>
        </row>
        <row r="682">
          <cell r="N682">
            <v>0</v>
          </cell>
        </row>
        <row r="683">
          <cell r="N683">
            <v>0</v>
          </cell>
        </row>
        <row r="684">
          <cell r="N684">
            <v>0</v>
          </cell>
        </row>
        <row r="685">
          <cell r="N685">
            <v>0</v>
          </cell>
        </row>
        <row r="686">
          <cell r="N686">
            <v>0</v>
          </cell>
        </row>
        <row r="687">
          <cell r="N687">
            <v>0</v>
          </cell>
        </row>
        <row r="688">
          <cell r="N688">
            <v>0</v>
          </cell>
        </row>
        <row r="689">
          <cell r="N689">
            <v>0</v>
          </cell>
        </row>
        <row r="690">
          <cell r="N690">
            <v>0</v>
          </cell>
        </row>
        <row r="691">
          <cell r="N691">
            <v>0</v>
          </cell>
        </row>
        <row r="692">
          <cell r="N692">
            <v>0</v>
          </cell>
        </row>
        <row r="693">
          <cell r="N693">
            <v>0</v>
          </cell>
        </row>
        <row r="694">
          <cell r="N694">
            <v>0</v>
          </cell>
        </row>
        <row r="695">
          <cell r="N695">
            <v>0</v>
          </cell>
        </row>
        <row r="696">
          <cell r="N696">
            <v>0</v>
          </cell>
        </row>
        <row r="697">
          <cell r="N697">
            <v>0</v>
          </cell>
        </row>
        <row r="698">
          <cell r="N698">
            <v>0</v>
          </cell>
        </row>
        <row r="699">
          <cell r="N699">
            <v>0</v>
          </cell>
        </row>
        <row r="700">
          <cell r="N700">
            <v>0</v>
          </cell>
        </row>
        <row r="701">
          <cell r="N701">
            <v>0</v>
          </cell>
        </row>
        <row r="702">
          <cell r="N702">
            <v>0</v>
          </cell>
        </row>
        <row r="703">
          <cell r="N703">
            <v>0</v>
          </cell>
        </row>
        <row r="704">
          <cell r="N704">
            <v>0</v>
          </cell>
        </row>
        <row r="705">
          <cell r="N705">
            <v>0</v>
          </cell>
        </row>
        <row r="706">
          <cell r="N706">
            <v>0</v>
          </cell>
        </row>
        <row r="707">
          <cell r="N707">
            <v>0</v>
          </cell>
        </row>
        <row r="708">
          <cell r="N708">
            <v>0</v>
          </cell>
        </row>
        <row r="709">
          <cell r="N709">
            <v>0</v>
          </cell>
        </row>
        <row r="710">
          <cell r="N710">
            <v>0</v>
          </cell>
        </row>
        <row r="711">
          <cell r="N711">
            <v>0</v>
          </cell>
        </row>
        <row r="712">
          <cell r="N712">
            <v>0</v>
          </cell>
        </row>
        <row r="713">
          <cell r="N713">
            <v>0</v>
          </cell>
        </row>
        <row r="714">
          <cell r="N714">
            <v>0</v>
          </cell>
        </row>
        <row r="715">
          <cell r="N715">
            <v>0</v>
          </cell>
        </row>
        <row r="716">
          <cell r="N716">
            <v>0</v>
          </cell>
        </row>
        <row r="717">
          <cell r="N717">
            <v>0</v>
          </cell>
        </row>
        <row r="718">
          <cell r="N718">
            <v>0</v>
          </cell>
        </row>
        <row r="719">
          <cell r="N719">
            <v>0</v>
          </cell>
        </row>
        <row r="720">
          <cell r="N720">
            <v>0</v>
          </cell>
        </row>
        <row r="721">
          <cell r="N721">
            <v>0</v>
          </cell>
        </row>
        <row r="722">
          <cell r="N722">
            <v>0</v>
          </cell>
        </row>
        <row r="723">
          <cell r="N723">
            <v>0</v>
          </cell>
        </row>
        <row r="724">
          <cell r="N724">
            <v>0</v>
          </cell>
        </row>
        <row r="725">
          <cell r="N725">
            <v>0</v>
          </cell>
        </row>
        <row r="726">
          <cell r="N726">
            <v>0</v>
          </cell>
        </row>
        <row r="727">
          <cell r="N727">
            <v>0</v>
          </cell>
        </row>
        <row r="728">
          <cell r="N728">
            <v>0</v>
          </cell>
        </row>
        <row r="729">
          <cell r="N729">
            <v>0</v>
          </cell>
        </row>
        <row r="730">
          <cell r="N730">
            <v>0</v>
          </cell>
        </row>
        <row r="731">
          <cell r="N731">
            <v>0</v>
          </cell>
        </row>
        <row r="732">
          <cell r="N732">
            <v>0</v>
          </cell>
        </row>
        <row r="733">
          <cell r="N733">
            <v>0</v>
          </cell>
        </row>
        <row r="734">
          <cell r="N734">
            <v>0</v>
          </cell>
        </row>
        <row r="735">
          <cell r="N735">
            <v>0</v>
          </cell>
        </row>
        <row r="736">
          <cell r="N736">
            <v>0</v>
          </cell>
        </row>
        <row r="737">
          <cell r="N737">
            <v>0</v>
          </cell>
        </row>
        <row r="738">
          <cell r="N738">
            <v>0</v>
          </cell>
        </row>
        <row r="739">
          <cell r="N739">
            <v>0</v>
          </cell>
        </row>
        <row r="740">
          <cell r="N740">
            <v>0</v>
          </cell>
        </row>
        <row r="741">
          <cell r="N741">
            <v>0</v>
          </cell>
        </row>
        <row r="742">
          <cell r="N742">
            <v>0</v>
          </cell>
        </row>
        <row r="743">
          <cell r="N743">
            <v>0</v>
          </cell>
        </row>
        <row r="744">
          <cell r="N744">
            <v>0</v>
          </cell>
        </row>
        <row r="745">
          <cell r="N745">
            <v>0</v>
          </cell>
        </row>
        <row r="746">
          <cell r="N746">
            <v>0</v>
          </cell>
        </row>
        <row r="747">
          <cell r="N747">
            <v>0</v>
          </cell>
        </row>
        <row r="748">
          <cell r="N748">
            <v>0</v>
          </cell>
        </row>
        <row r="749">
          <cell r="N749">
            <v>0</v>
          </cell>
        </row>
        <row r="750">
          <cell r="N750">
            <v>0</v>
          </cell>
        </row>
        <row r="751">
          <cell r="N751">
            <v>0</v>
          </cell>
        </row>
        <row r="752">
          <cell r="N752">
            <v>0</v>
          </cell>
        </row>
        <row r="753">
          <cell r="N753">
            <v>0</v>
          </cell>
        </row>
        <row r="754">
          <cell r="N754">
            <v>0</v>
          </cell>
        </row>
        <row r="755">
          <cell r="N755">
            <v>0</v>
          </cell>
        </row>
        <row r="756">
          <cell r="N756">
            <v>0</v>
          </cell>
        </row>
        <row r="757">
          <cell r="N757">
            <v>0</v>
          </cell>
        </row>
        <row r="758">
          <cell r="N758">
            <v>0</v>
          </cell>
        </row>
        <row r="759">
          <cell r="N759">
            <v>0</v>
          </cell>
        </row>
        <row r="760">
          <cell r="N760">
            <v>0</v>
          </cell>
        </row>
        <row r="761">
          <cell r="N761">
            <v>0</v>
          </cell>
        </row>
        <row r="762">
          <cell r="N762">
            <v>0</v>
          </cell>
        </row>
        <row r="763">
          <cell r="N763">
            <v>0</v>
          </cell>
        </row>
        <row r="764">
          <cell r="N764">
            <v>0</v>
          </cell>
        </row>
        <row r="765">
          <cell r="N765">
            <v>0</v>
          </cell>
        </row>
        <row r="766">
          <cell r="N766">
            <v>0</v>
          </cell>
        </row>
        <row r="767">
          <cell r="N767">
            <v>0</v>
          </cell>
        </row>
        <row r="768">
          <cell r="N768">
            <v>0</v>
          </cell>
        </row>
        <row r="769">
          <cell r="N769">
            <v>0</v>
          </cell>
        </row>
        <row r="770">
          <cell r="N770">
            <v>0</v>
          </cell>
        </row>
        <row r="771">
          <cell r="N771">
            <v>0</v>
          </cell>
        </row>
        <row r="772">
          <cell r="N772">
            <v>0</v>
          </cell>
        </row>
        <row r="773">
          <cell r="N773">
            <v>0</v>
          </cell>
        </row>
        <row r="774">
          <cell r="N774">
            <v>0</v>
          </cell>
        </row>
        <row r="775">
          <cell r="N775">
            <v>0</v>
          </cell>
        </row>
        <row r="776">
          <cell r="N776">
            <v>0</v>
          </cell>
        </row>
        <row r="777">
          <cell r="N777">
            <v>0</v>
          </cell>
        </row>
        <row r="778">
          <cell r="N778">
            <v>0</v>
          </cell>
        </row>
        <row r="779">
          <cell r="N779">
            <v>0</v>
          </cell>
        </row>
        <row r="780">
          <cell r="N780">
            <v>0</v>
          </cell>
        </row>
        <row r="781">
          <cell r="N781">
            <v>0</v>
          </cell>
        </row>
        <row r="782">
          <cell r="N782">
            <v>0</v>
          </cell>
        </row>
        <row r="783">
          <cell r="N783">
            <v>0</v>
          </cell>
        </row>
        <row r="784">
          <cell r="N784">
            <v>0</v>
          </cell>
        </row>
        <row r="785">
          <cell r="N785">
            <v>0</v>
          </cell>
        </row>
        <row r="786">
          <cell r="N786">
            <v>0</v>
          </cell>
        </row>
        <row r="787">
          <cell r="N787">
            <v>0</v>
          </cell>
        </row>
        <row r="788">
          <cell r="N788">
            <v>0</v>
          </cell>
        </row>
        <row r="789">
          <cell r="N789">
            <v>0</v>
          </cell>
        </row>
        <row r="790">
          <cell r="N790">
            <v>0</v>
          </cell>
        </row>
        <row r="791">
          <cell r="N791">
            <v>0</v>
          </cell>
        </row>
        <row r="792">
          <cell r="N792">
            <v>0</v>
          </cell>
        </row>
        <row r="793">
          <cell r="N793">
            <v>0</v>
          </cell>
        </row>
        <row r="794">
          <cell r="N794">
            <v>0</v>
          </cell>
        </row>
        <row r="795">
          <cell r="N795">
            <v>0</v>
          </cell>
        </row>
        <row r="796">
          <cell r="N796">
            <v>0</v>
          </cell>
        </row>
        <row r="797">
          <cell r="N797">
            <v>0</v>
          </cell>
        </row>
        <row r="798">
          <cell r="N798">
            <v>0</v>
          </cell>
        </row>
        <row r="799">
          <cell r="N799">
            <v>0</v>
          </cell>
        </row>
        <row r="800">
          <cell r="N800">
            <v>0</v>
          </cell>
        </row>
        <row r="801">
          <cell r="N801">
            <v>0</v>
          </cell>
        </row>
        <row r="802">
          <cell r="N802">
            <v>0</v>
          </cell>
        </row>
        <row r="803">
          <cell r="N803">
            <v>0</v>
          </cell>
        </row>
        <row r="804">
          <cell r="N804">
            <v>0</v>
          </cell>
        </row>
        <row r="805">
          <cell r="N805">
            <v>0</v>
          </cell>
        </row>
        <row r="806">
          <cell r="N806">
            <v>0</v>
          </cell>
        </row>
        <row r="807">
          <cell r="N807">
            <v>0</v>
          </cell>
        </row>
        <row r="808">
          <cell r="N808">
            <v>0</v>
          </cell>
        </row>
        <row r="809">
          <cell r="N809">
            <v>0</v>
          </cell>
        </row>
        <row r="810">
          <cell r="N810">
            <v>0</v>
          </cell>
        </row>
        <row r="811">
          <cell r="N811">
            <v>0</v>
          </cell>
        </row>
        <row r="812">
          <cell r="N812">
            <v>0</v>
          </cell>
        </row>
        <row r="813">
          <cell r="N813">
            <v>0</v>
          </cell>
        </row>
        <row r="814">
          <cell r="N814">
            <v>0</v>
          </cell>
        </row>
        <row r="815">
          <cell r="N815">
            <v>0</v>
          </cell>
        </row>
        <row r="816">
          <cell r="N816">
            <v>0</v>
          </cell>
        </row>
        <row r="817">
          <cell r="N817">
            <v>0</v>
          </cell>
        </row>
        <row r="818">
          <cell r="N818">
            <v>0</v>
          </cell>
        </row>
        <row r="819">
          <cell r="N819">
            <v>0</v>
          </cell>
        </row>
        <row r="820">
          <cell r="N820">
            <v>0</v>
          </cell>
        </row>
        <row r="821">
          <cell r="N821">
            <v>0</v>
          </cell>
        </row>
        <row r="822">
          <cell r="N822">
            <v>0</v>
          </cell>
        </row>
        <row r="823">
          <cell r="N823">
            <v>0</v>
          </cell>
        </row>
        <row r="824">
          <cell r="N824">
            <v>0</v>
          </cell>
        </row>
        <row r="825">
          <cell r="N825">
            <v>0</v>
          </cell>
        </row>
        <row r="826">
          <cell r="N826">
            <v>0</v>
          </cell>
        </row>
        <row r="827">
          <cell r="N827">
            <v>0</v>
          </cell>
        </row>
        <row r="828">
          <cell r="N828">
            <v>0</v>
          </cell>
        </row>
        <row r="829">
          <cell r="N829">
            <v>0</v>
          </cell>
        </row>
        <row r="830">
          <cell r="N830">
            <v>0</v>
          </cell>
        </row>
        <row r="831">
          <cell r="N831">
            <v>0</v>
          </cell>
        </row>
        <row r="832">
          <cell r="N832">
            <v>0</v>
          </cell>
        </row>
        <row r="833">
          <cell r="N833">
            <v>0</v>
          </cell>
        </row>
        <row r="834">
          <cell r="N834">
            <v>0</v>
          </cell>
        </row>
        <row r="835">
          <cell r="N835">
            <v>0</v>
          </cell>
        </row>
        <row r="836">
          <cell r="N836">
            <v>0</v>
          </cell>
        </row>
        <row r="837">
          <cell r="N837">
            <v>0</v>
          </cell>
        </row>
        <row r="838">
          <cell r="N838">
            <v>0</v>
          </cell>
        </row>
        <row r="839">
          <cell r="N839">
            <v>0</v>
          </cell>
        </row>
        <row r="840">
          <cell r="N840">
            <v>0</v>
          </cell>
        </row>
        <row r="841">
          <cell r="N841">
            <v>0</v>
          </cell>
        </row>
        <row r="842">
          <cell r="N842">
            <v>0</v>
          </cell>
        </row>
        <row r="843">
          <cell r="N843">
            <v>0</v>
          </cell>
        </row>
        <row r="844">
          <cell r="N844">
            <v>0</v>
          </cell>
        </row>
        <row r="845">
          <cell r="N845">
            <v>0</v>
          </cell>
        </row>
        <row r="846">
          <cell r="N846">
            <v>0</v>
          </cell>
        </row>
        <row r="847">
          <cell r="N847">
            <v>0</v>
          </cell>
        </row>
        <row r="848">
          <cell r="N848">
            <v>0</v>
          </cell>
        </row>
        <row r="849">
          <cell r="N849">
            <v>0</v>
          </cell>
        </row>
        <row r="850">
          <cell r="N850">
            <v>0</v>
          </cell>
        </row>
        <row r="851">
          <cell r="N851">
            <v>0</v>
          </cell>
        </row>
        <row r="852">
          <cell r="N852">
            <v>0</v>
          </cell>
        </row>
        <row r="853">
          <cell r="N853">
            <v>0</v>
          </cell>
        </row>
        <row r="854">
          <cell r="N854">
            <v>0</v>
          </cell>
        </row>
        <row r="855">
          <cell r="N855">
            <v>0</v>
          </cell>
        </row>
        <row r="856">
          <cell r="N856">
            <v>0</v>
          </cell>
        </row>
        <row r="857">
          <cell r="N857">
            <v>0</v>
          </cell>
        </row>
        <row r="858">
          <cell r="N858">
            <v>0</v>
          </cell>
        </row>
        <row r="859">
          <cell r="N859">
            <v>0</v>
          </cell>
        </row>
        <row r="860">
          <cell r="N860">
            <v>0</v>
          </cell>
        </row>
        <row r="861">
          <cell r="N861">
            <v>0</v>
          </cell>
        </row>
        <row r="862">
          <cell r="N862">
            <v>0</v>
          </cell>
        </row>
        <row r="863">
          <cell r="N863">
            <v>0</v>
          </cell>
        </row>
        <row r="864">
          <cell r="N864">
            <v>0</v>
          </cell>
        </row>
        <row r="865">
          <cell r="N865">
            <v>0</v>
          </cell>
        </row>
        <row r="866">
          <cell r="N866">
            <v>0</v>
          </cell>
        </row>
        <row r="867">
          <cell r="N867">
            <v>0</v>
          </cell>
        </row>
        <row r="868">
          <cell r="N868">
            <v>0</v>
          </cell>
        </row>
        <row r="869">
          <cell r="N869">
            <v>0</v>
          </cell>
        </row>
        <row r="870">
          <cell r="N870">
            <v>0</v>
          </cell>
        </row>
        <row r="871">
          <cell r="N871">
            <v>0</v>
          </cell>
        </row>
        <row r="872">
          <cell r="N872">
            <v>0</v>
          </cell>
        </row>
        <row r="873">
          <cell r="N873">
            <v>0</v>
          </cell>
        </row>
        <row r="874">
          <cell r="N874">
            <v>0</v>
          </cell>
        </row>
        <row r="875">
          <cell r="N875">
            <v>0</v>
          </cell>
        </row>
        <row r="876">
          <cell r="N876">
            <v>0</v>
          </cell>
        </row>
        <row r="877">
          <cell r="N877">
            <v>0</v>
          </cell>
        </row>
        <row r="878">
          <cell r="N878">
            <v>0</v>
          </cell>
        </row>
        <row r="879">
          <cell r="N879">
            <v>0</v>
          </cell>
        </row>
        <row r="880">
          <cell r="N880">
            <v>0</v>
          </cell>
        </row>
        <row r="881">
          <cell r="N881">
            <v>0</v>
          </cell>
        </row>
        <row r="882">
          <cell r="N882">
            <v>0</v>
          </cell>
        </row>
        <row r="883">
          <cell r="N883">
            <v>0</v>
          </cell>
        </row>
        <row r="884">
          <cell r="N884">
            <v>0</v>
          </cell>
        </row>
        <row r="885">
          <cell r="N885">
            <v>0</v>
          </cell>
        </row>
        <row r="886">
          <cell r="N886">
            <v>0</v>
          </cell>
        </row>
        <row r="887">
          <cell r="N887">
            <v>0</v>
          </cell>
        </row>
        <row r="888">
          <cell r="N888">
            <v>0</v>
          </cell>
        </row>
        <row r="889">
          <cell r="N889">
            <v>0</v>
          </cell>
        </row>
        <row r="890">
          <cell r="N890">
            <v>0</v>
          </cell>
        </row>
        <row r="891">
          <cell r="N891">
            <v>0</v>
          </cell>
        </row>
        <row r="892">
          <cell r="N892">
            <v>0</v>
          </cell>
        </row>
        <row r="893">
          <cell r="N893">
            <v>0</v>
          </cell>
        </row>
        <row r="894">
          <cell r="N894">
            <v>0</v>
          </cell>
        </row>
        <row r="895">
          <cell r="N895">
            <v>0</v>
          </cell>
        </row>
        <row r="896">
          <cell r="N896">
            <v>0</v>
          </cell>
        </row>
        <row r="897">
          <cell r="N897">
            <v>0</v>
          </cell>
        </row>
        <row r="898">
          <cell r="N898">
            <v>0</v>
          </cell>
        </row>
        <row r="899">
          <cell r="N899">
            <v>0</v>
          </cell>
        </row>
        <row r="900">
          <cell r="N900">
            <v>0</v>
          </cell>
        </row>
        <row r="901">
          <cell r="N901">
            <v>0</v>
          </cell>
        </row>
        <row r="902">
          <cell r="N902">
            <v>0</v>
          </cell>
        </row>
        <row r="903">
          <cell r="N903">
            <v>0</v>
          </cell>
        </row>
        <row r="904">
          <cell r="N904">
            <v>0</v>
          </cell>
        </row>
        <row r="905">
          <cell r="N905">
            <v>0</v>
          </cell>
        </row>
        <row r="906">
          <cell r="N906">
            <v>0</v>
          </cell>
        </row>
        <row r="907">
          <cell r="N907">
            <v>0</v>
          </cell>
        </row>
        <row r="908">
          <cell r="N908">
            <v>0</v>
          </cell>
        </row>
        <row r="909">
          <cell r="N909">
            <v>0</v>
          </cell>
        </row>
        <row r="910">
          <cell r="N910">
            <v>0</v>
          </cell>
        </row>
        <row r="911">
          <cell r="N911">
            <v>0</v>
          </cell>
        </row>
        <row r="912">
          <cell r="N912">
            <v>0</v>
          </cell>
        </row>
        <row r="913">
          <cell r="N913">
            <v>0</v>
          </cell>
        </row>
        <row r="914">
          <cell r="N914">
            <v>0</v>
          </cell>
        </row>
        <row r="915">
          <cell r="N915">
            <v>0</v>
          </cell>
        </row>
        <row r="916">
          <cell r="N916">
            <v>0</v>
          </cell>
        </row>
        <row r="917">
          <cell r="N917">
            <v>0</v>
          </cell>
        </row>
        <row r="918">
          <cell r="N918">
            <v>0</v>
          </cell>
        </row>
        <row r="919">
          <cell r="N919">
            <v>0</v>
          </cell>
        </row>
        <row r="920">
          <cell r="N920">
            <v>0</v>
          </cell>
        </row>
        <row r="921">
          <cell r="N921">
            <v>0</v>
          </cell>
        </row>
        <row r="922">
          <cell r="N922">
            <v>0</v>
          </cell>
        </row>
        <row r="923">
          <cell r="N923">
            <v>0</v>
          </cell>
        </row>
        <row r="924">
          <cell r="N924">
            <v>0</v>
          </cell>
        </row>
        <row r="925">
          <cell r="N925">
            <v>0</v>
          </cell>
        </row>
        <row r="926">
          <cell r="N926">
            <v>0</v>
          </cell>
        </row>
        <row r="927">
          <cell r="N927">
            <v>0</v>
          </cell>
        </row>
        <row r="928">
          <cell r="N928">
            <v>0</v>
          </cell>
        </row>
        <row r="929">
          <cell r="N929">
            <v>0</v>
          </cell>
        </row>
        <row r="930">
          <cell r="N930">
            <v>0</v>
          </cell>
        </row>
        <row r="931">
          <cell r="N931">
            <v>0</v>
          </cell>
        </row>
        <row r="932">
          <cell r="N932">
            <v>0</v>
          </cell>
        </row>
        <row r="933">
          <cell r="N933">
            <v>0</v>
          </cell>
        </row>
        <row r="934">
          <cell r="N934">
            <v>0</v>
          </cell>
        </row>
        <row r="935">
          <cell r="N935">
            <v>0</v>
          </cell>
        </row>
        <row r="936">
          <cell r="N936">
            <v>0</v>
          </cell>
        </row>
        <row r="937">
          <cell r="N937">
            <v>0</v>
          </cell>
        </row>
        <row r="938">
          <cell r="N938">
            <v>0</v>
          </cell>
        </row>
        <row r="939">
          <cell r="N939">
            <v>0</v>
          </cell>
        </row>
        <row r="940">
          <cell r="N940">
            <v>0</v>
          </cell>
        </row>
        <row r="941">
          <cell r="N941">
            <v>0</v>
          </cell>
        </row>
        <row r="942">
          <cell r="N942">
            <v>0</v>
          </cell>
        </row>
        <row r="943">
          <cell r="N943">
            <v>0</v>
          </cell>
        </row>
        <row r="944">
          <cell r="N944">
            <v>0</v>
          </cell>
        </row>
        <row r="945">
          <cell r="N945">
            <v>0</v>
          </cell>
        </row>
        <row r="946">
          <cell r="N946">
            <v>0</v>
          </cell>
        </row>
        <row r="947">
          <cell r="N947">
            <v>0</v>
          </cell>
        </row>
        <row r="948">
          <cell r="N948">
            <v>0</v>
          </cell>
        </row>
        <row r="949">
          <cell r="N949">
            <v>0</v>
          </cell>
        </row>
        <row r="950">
          <cell r="N950">
            <v>0</v>
          </cell>
        </row>
        <row r="951">
          <cell r="N951">
            <v>0</v>
          </cell>
        </row>
        <row r="952">
          <cell r="N952">
            <v>0</v>
          </cell>
        </row>
        <row r="953">
          <cell r="N953">
            <v>0</v>
          </cell>
        </row>
        <row r="954">
          <cell r="N954">
            <v>0</v>
          </cell>
        </row>
        <row r="955">
          <cell r="N955">
            <v>0</v>
          </cell>
        </row>
        <row r="956">
          <cell r="N956">
            <v>0</v>
          </cell>
        </row>
        <row r="957">
          <cell r="N957">
            <v>0</v>
          </cell>
        </row>
        <row r="958">
          <cell r="N958">
            <v>0</v>
          </cell>
        </row>
        <row r="959">
          <cell r="N959">
            <v>0</v>
          </cell>
        </row>
        <row r="960">
          <cell r="N960">
            <v>0</v>
          </cell>
        </row>
        <row r="961">
          <cell r="N961">
            <v>0</v>
          </cell>
        </row>
        <row r="962">
          <cell r="N962">
            <v>0</v>
          </cell>
        </row>
        <row r="963">
          <cell r="N963">
            <v>0</v>
          </cell>
        </row>
        <row r="964">
          <cell r="N964">
            <v>0</v>
          </cell>
        </row>
        <row r="965">
          <cell r="N965">
            <v>0</v>
          </cell>
        </row>
        <row r="966">
          <cell r="N966">
            <v>0</v>
          </cell>
        </row>
        <row r="967">
          <cell r="N967">
            <v>0</v>
          </cell>
        </row>
        <row r="968">
          <cell r="N968">
            <v>0</v>
          </cell>
        </row>
        <row r="969">
          <cell r="N969">
            <v>0</v>
          </cell>
        </row>
        <row r="970">
          <cell r="N970">
            <v>0</v>
          </cell>
        </row>
        <row r="971">
          <cell r="N971">
            <v>0</v>
          </cell>
        </row>
        <row r="972">
          <cell r="N972">
            <v>0</v>
          </cell>
        </row>
        <row r="973">
          <cell r="N973">
            <v>0</v>
          </cell>
        </row>
        <row r="974">
          <cell r="N974">
            <v>0</v>
          </cell>
        </row>
        <row r="975">
          <cell r="N975">
            <v>0</v>
          </cell>
        </row>
        <row r="976">
          <cell r="N976">
            <v>0</v>
          </cell>
        </row>
        <row r="977">
          <cell r="N977">
            <v>0</v>
          </cell>
        </row>
        <row r="978">
          <cell r="N978">
            <v>0</v>
          </cell>
        </row>
        <row r="979">
          <cell r="N979">
            <v>0</v>
          </cell>
        </row>
        <row r="980">
          <cell r="N980">
            <v>0</v>
          </cell>
        </row>
        <row r="981">
          <cell r="N981">
            <v>0</v>
          </cell>
        </row>
        <row r="982">
          <cell r="N982">
            <v>0</v>
          </cell>
        </row>
        <row r="983">
          <cell r="N983">
            <v>0</v>
          </cell>
        </row>
        <row r="984">
          <cell r="N984">
            <v>0</v>
          </cell>
        </row>
        <row r="985">
          <cell r="N985">
            <v>0</v>
          </cell>
        </row>
        <row r="986">
          <cell r="N986">
            <v>0</v>
          </cell>
        </row>
        <row r="987">
          <cell r="N987">
            <v>0</v>
          </cell>
        </row>
        <row r="988">
          <cell r="N988">
            <v>0</v>
          </cell>
        </row>
        <row r="989">
          <cell r="N989">
            <v>0</v>
          </cell>
        </row>
        <row r="990">
          <cell r="N990">
            <v>0</v>
          </cell>
        </row>
        <row r="991">
          <cell r="N991">
            <v>0</v>
          </cell>
        </row>
        <row r="992">
          <cell r="N992">
            <v>0</v>
          </cell>
        </row>
        <row r="993">
          <cell r="N993">
            <v>0</v>
          </cell>
        </row>
        <row r="994">
          <cell r="N994">
            <v>0</v>
          </cell>
        </row>
        <row r="995">
          <cell r="N995">
            <v>0</v>
          </cell>
        </row>
        <row r="996">
          <cell r="N996">
            <v>0</v>
          </cell>
        </row>
        <row r="997">
          <cell r="N997">
            <v>0</v>
          </cell>
        </row>
        <row r="998">
          <cell r="N998">
            <v>0</v>
          </cell>
        </row>
        <row r="999">
          <cell r="N999">
            <v>0</v>
          </cell>
        </row>
        <row r="1000">
          <cell r="N1000">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_END"/>
      <sheetName val="SUPERH_FLAT_END"/>
      <sheetName val="OPERCULE"/>
      <sheetName val="loading"/>
      <sheetName val="T6201"/>
      <sheetName val="reinforce"/>
      <sheetName val="loadcombi"/>
      <sheetName val="ACIcrack"/>
      <sheetName val="SIDE"/>
      <sheetName val="B31.1"/>
      <sheetName val="PSIZE"/>
      <sheetName val="TABLE"/>
      <sheetName val="수입"/>
      <sheetName val="Passwords"/>
      <sheetName val="TO_COST_PPS_METRIC"/>
      <sheetName val="LP"/>
      <sheetName val="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1.0 SUMMARY"/>
      <sheetName val="2.0 GTC_"/>
      <sheetName val="3.0 STC"/>
      <sheetName val="4. DOR"/>
      <sheetName val="4.1 Safety DOR"/>
      <sheetName val="4.2 Safety Cost Guide"/>
      <sheetName val="5. Price Summary"/>
      <sheetName val="6. Schedule"/>
      <sheetName val="7.0 Submission"/>
      <sheetName val="7.1 Organization"/>
      <sheetName val="7.2 Brief Sch."/>
      <sheetName val="7.3 Bidding Cover"/>
      <sheetName val="8.Technical Specification "/>
      <sheetName val="Spec1"/>
      <sheetName val="costing_C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X.2001"/>
      <sheetName val="FACT.01"/>
      <sheetName val="OBRACURS (31.12.01)"/>
      <sheetName val="PREVFACT(PTS.)"/>
      <sheetName val="VE.1.01"/>
      <sheetName val="VE.2.01"/>
      <sheetName val="VE.3.01"/>
      <sheetName val="VE.4.01"/>
      <sheetName val="VE.5.01"/>
      <sheetName val="VE.6.01"/>
      <sheetName val="VE.7.01"/>
      <sheetName val="VE.8.01"/>
      <sheetName val="VE.9.01"/>
      <sheetName val="VE.10.01"/>
      <sheetName val="VE.11.01"/>
      <sheetName val="VE.12.01"/>
      <sheetName val="VENT.DESGL. 2001"/>
      <sheetName val="VENT.DESGL. 2001 (2)"/>
      <sheetName val="PC.1.01"/>
      <sheetName val="PC.2.01"/>
      <sheetName val="PC.3.01"/>
      <sheetName val="PC.4,01"/>
      <sheetName val="PC.5,01"/>
      <sheetName val="PC.6,01"/>
      <sheetName val="PC.7,01"/>
      <sheetName val="PC.8,01"/>
      <sheetName val="PC.9,01"/>
      <sheetName val="PC.10,01"/>
      <sheetName val="PC.11,01 "/>
      <sheetName val="PC.12,01"/>
      <sheetName val="PC.DESGL. 2001"/>
      <sheetName val="ESTADIST(PTS.)"/>
      <sheetName val="PREV.C.A.01"/>
      <sheetName val="CoverShawIntl"/>
      <sheetName val="PSV2701F"/>
      <sheetName val="PipeSummary"/>
      <sheetName val="LP"/>
      <sheetName val="CCS"/>
      <sheetName val="Tech."/>
      <sheetName val="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abc"/>
      <sheetName val="costing_CV"/>
      <sheetName val="Spec1"/>
      <sheetName val="w't table"/>
      <sheetName val="piping"/>
      <sheetName val="HVAC"/>
      <sheetName val="설계명세서"/>
      <sheetName val="BM"/>
      <sheetName val="노임이"/>
      <sheetName val="mech"/>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 5243-ARAMCO"/>
      <sheetName val="D-4801 OXY"/>
    </sheetNames>
    <sheetDataSet>
      <sheetData sheetId="0" refreshError="1"/>
      <sheetData sheetId="1"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AM"/>
      <sheetName val="BEAM (2)"/>
      <sheetName val="BEAM (3)"/>
      <sheetName val="piping"/>
      <sheetName val="Steam-Sys"/>
      <sheetName val="steam table"/>
      <sheetName val="HVAC"/>
      <sheetName val="DB_ET200(R. A)"/>
      <sheetName val="바닥판 검토"/>
      <sheetName val="2.2 띠장의 설계"/>
    </sheetNames>
    <sheetDataSet>
      <sheetData sheetId="0">
        <row r="11">
          <cell r="AF11">
            <v>200</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갑지"/>
      <sheetName val="SUM"/>
      <sheetName val="대비표"/>
      <sheetName val="견적조건"/>
      <sheetName val="95신규호표"/>
      <sheetName val="당초"/>
      <sheetName val="合成単価作成表-BLDG"/>
    </sheetNames>
    <sheetDataSet>
      <sheetData sheetId="0">
        <row r="2">
          <cell r="H2" t="str">
            <v xml:space="preserve">           社</v>
          </cell>
          <cell r="I2" t="str">
            <v xml:space="preserve">   長</v>
          </cell>
        </row>
        <row r="3">
          <cell r="E3" t="str">
            <v xml:space="preserve">                  작 </v>
          </cell>
          <cell r="H3" t="str">
            <v xml:space="preserve"> 결</v>
          </cell>
        </row>
        <row r="4">
          <cell r="B4" t="str">
            <v xml:space="preserve">  推定工事 原價內譯書</v>
          </cell>
          <cell r="F4" t="str">
            <v>플랜트 견적팀</v>
          </cell>
          <cell r="H4">
            <v>0</v>
          </cell>
        </row>
        <row r="5">
          <cell r="B5" t="str">
            <v xml:space="preserve">                       (</v>
          </cell>
          <cell r="D5">
            <v>36544.705895486113</v>
          </cell>
          <cell r="E5" t="str">
            <v>)                 성</v>
          </cell>
          <cell r="F5" t="str">
            <v xml:space="preserve"> 이 병 훈 (印)</v>
          </cell>
          <cell r="H5" t="str">
            <v xml:space="preserve"> 재</v>
          </cell>
        </row>
        <row r="6">
          <cell r="E6">
            <v>0</v>
          </cell>
          <cell r="H6">
            <v>0</v>
          </cell>
        </row>
        <row r="8">
          <cell r="B8" t="str">
            <v>공 사 명</v>
          </cell>
          <cell r="E8" t="str">
            <v xml:space="preserve">           결</v>
          </cell>
          <cell r="F8" t="str">
            <v xml:space="preserve">  擔 當    部   </v>
          </cell>
          <cell r="G8" t="str">
            <v xml:space="preserve">長  擔當任員  </v>
          </cell>
        </row>
        <row r="9">
          <cell r="B9" t="str">
            <v>발 주 처</v>
          </cell>
          <cell r="D9" t="str">
            <v>쌍용제지</v>
          </cell>
          <cell r="E9" t="str">
            <v xml:space="preserve">                  재</v>
          </cell>
        </row>
        <row r="10">
          <cell r="B10" t="str">
            <v>입찰방법</v>
          </cell>
          <cell r="D10" t="str">
            <v xml:space="preserve">     경쟁 입찰</v>
          </cell>
        </row>
        <row r="11">
          <cell r="B11" t="str">
            <v>입찰일시</v>
          </cell>
          <cell r="D11" t="str">
            <v xml:space="preserve">   '99.12.13</v>
          </cell>
          <cell r="E11" t="str">
            <v xml:space="preserve">                  개</v>
          </cell>
        </row>
        <row r="12">
          <cell r="B12" t="str">
            <v>공사기간</v>
          </cell>
          <cell r="E12" t="str">
            <v xml:space="preserve">                  요</v>
          </cell>
        </row>
        <row r="14">
          <cell r="B14" t="str">
            <v>工      種</v>
          </cell>
          <cell r="D14" t="str">
            <v>材  料  費</v>
          </cell>
          <cell r="E14" t="str">
            <v>勞  務  費</v>
          </cell>
          <cell r="F14" t="str">
            <v xml:space="preserve"> 工事  經費</v>
          </cell>
          <cell r="G14" t="str">
            <v xml:space="preserve">合   計 </v>
          </cell>
          <cell r="H14" t="str">
            <v xml:space="preserve">    備   考</v>
          </cell>
        </row>
        <row r="17">
          <cell r="B17" t="str">
            <v>토 목 공 사</v>
          </cell>
          <cell r="D17">
            <v>23271995</v>
          </cell>
          <cell r="E17">
            <v>1095351</v>
          </cell>
          <cell r="F17">
            <v>1594490</v>
          </cell>
          <cell r="G17">
            <v>25961836</v>
          </cell>
        </row>
        <row r="18">
          <cell r="B18" t="str">
            <v>건 축 공 사</v>
          </cell>
          <cell r="D18">
            <v>0</v>
          </cell>
          <cell r="E18">
            <v>0</v>
          </cell>
          <cell r="F18">
            <v>0</v>
          </cell>
          <cell r="G18">
            <v>0</v>
          </cell>
        </row>
        <row r="19">
          <cell r="B19" t="str">
            <v>소 방 설 비</v>
          </cell>
          <cell r="D19">
            <v>0</v>
          </cell>
          <cell r="E19">
            <v>0</v>
          </cell>
          <cell r="F19">
            <v>0</v>
          </cell>
          <cell r="G19">
            <v>0</v>
          </cell>
        </row>
        <row r="20">
          <cell r="B20" t="str">
            <v>기 계 공 사</v>
          </cell>
          <cell r="D20">
            <v>1698000</v>
          </cell>
          <cell r="E20">
            <v>2184000</v>
          </cell>
          <cell r="F20">
            <v>2066033</v>
          </cell>
          <cell r="G20">
            <v>5948033</v>
          </cell>
        </row>
        <row r="21">
          <cell r="B21" t="str">
            <v>탱 크 공 사</v>
          </cell>
          <cell r="D21">
            <v>29200092</v>
          </cell>
          <cell r="E21">
            <v>19577600</v>
          </cell>
          <cell r="F21">
            <v>21903773</v>
          </cell>
          <cell r="G21">
            <v>70681465</v>
          </cell>
        </row>
        <row r="22">
          <cell r="B22" t="str">
            <v>배 관 공 사</v>
          </cell>
          <cell r="D22">
            <v>87430438</v>
          </cell>
          <cell r="E22">
            <v>19505200</v>
          </cell>
          <cell r="F22">
            <v>16576541</v>
          </cell>
          <cell r="G22">
            <v>123512179</v>
          </cell>
        </row>
        <row r="23">
          <cell r="B23" t="str">
            <v>도 장 공 사</v>
          </cell>
          <cell r="D23">
            <v>1435488</v>
          </cell>
          <cell r="E23">
            <v>1443600</v>
          </cell>
          <cell r="F23">
            <v>2898502</v>
          </cell>
          <cell r="G23">
            <v>5777590</v>
          </cell>
        </row>
        <row r="24">
          <cell r="B24" t="str">
            <v>보 온 공 사</v>
          </cell>
          <cell r="D24">
            <v>6556435</v>
          </cell>
          <cell r="E24">
            <v>7109800</v>
          </cell>
          <cell r="F24">
            <v>3085590</v>
          </cell>
          <cell r="G24">
            <v>16751825</v>
          </cell>
        </row>
        <row r="27">
          <cell r="B27" t="str">
            <v>合       計</v>
          </cell>
          <cell r="D27">
            <v>149592448</v>
          </cell>
          <cell r="E27">
            <v>50915551</v>
          </cell>
          <cell r="F27">
            <v>48124929</v>
          </cell>
          <cell r="G27">
            <v>248632928</v>
          </cell>
        </row>
        <row r="29">
          <cell r="D29" t="str">
            <v>品     名</v>
          </cell>
          <cell r="E29" t="str">
            <v>單     位</v>
          </cell>
          <cell r="F29" t="str">
            <v>數     量</v>
          </cell>
          <cell r="G29" t="str">
            <v>單     價</v>
          </cell>
          <cell r="H29" t="str">
            <v>金     額</v>
          </cell>
        </row>
        <row r="32">
          <cell r="B32" t="str">
            <v>主要 支給 資材</v>
          </cell>
        </row>
        <row r="35">
          <cell r="B35" t="str">
            <v>&lt;特記事項&gt;</v>
          </cell>
          <cell r="D35" t="str">
            <v>*. 견적제외.</v>
          </cell>
          <cell r="F35" t="str">
            <v>計</v>
          </cell>
        </row>
        <row r="36">
          <cell r="D36" t="str">
            <v xml:space="preserve">  - CONTINGENCY, 간접비</v>
          </cell>
          <cell r="F36" t="str">
            <v>總 工 事 費</v>
          </cell>
        </row>
        <row r="37">
          <cell r="D37" t="str">
            <v xml:space="preserve">  - 본사관리비 및 이윤</v>
          </cell>
          <cell r="F37" t="str">
            <v xml:space="preserve"> 有   1.推定工事 原價內譯書</v>
          </cell>
        </row>
        <row r="39">
          <cell r="D39" t="str">
            <v xml:space="preserve">  - 설계 및 구매관리비</v>
          </cell>
          <cell r="F39" t="str">
            <v xml:space="preserve"> 添</v>
          </cell>
        </row>
        <row r="40">
          <cell r="B40" t="str">
            <v>SKEC 2-21-0019 (210x297 m/m)  SHLEE-D</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V SWGR"/>
      <sheetName val="점수표"/>
      <sheetName val="환산표"/>
      <sheetName val="#3E1_GCR"/>
      <sheetName val="품목별 공급업체 평가 SHEET-원본"/>
      <sheetName val="TTL"/>
      <sheetName val="당초"/>
      <sheetName val="품셈TABLE"/>
      <sheetName val="CondPol"/>
      <sheetName val="PIPING"/>
      <sheetName val="Cash2"/>
      <sheetName val="Z"/>
      <sheetName val="내역서"/>
      <sheetName val="표지"/>
      <sheetName val="MV_SWGR1"/>
      <sheetName val="품목별_공급업체_평가_SHEET-원본1"/>
      <sheetName val="MV_SWGR"/>
      <sheetName val="품목별_공급업체_평가_SHEET-원본"/>
      <sheetName val="미장"/>
      <sheetName val="품셈(기초)"/>
      <sheetName val="수주추정"/>
      <sheetName val="Setup"/>
      <sheetName val="LP산출"/>
      <sheetName val="견적"/>
      <sheetName val="산근"/>
      <sheetName val="노임단가"/>
      <sheetName val="철탑공사"/>
      <sheetName val="인원계획"/>
      <sheetName val="MEXICO-C"/>
      <sheetName val="POWER"/>
      <sheetName val="SIZING"/>
      <sheetName val="Testing"/>
      <sheetName val="NEWDRAW"/>
      <sheetName val="SCHEDULE"/>
      <sheetName val="COVER-P"/>
      <sheetName val="광통신 견적내역서1"/>
      <sheetName val="Lumen"/>
      <sheetName val=" ｹ-ﾌﾞﾙ"/>
      <sheetName val="내역(한신APT)"/>
      <sheetName val="NYS"/>
      <sheetName val="sheet1"/>
      <sheetName val="자재단가"/>
      <sheetName val="36신설수량"/>
      <sheetName val="물가대비표"/>
      <sheetName val="Sheet6"/>
      <sheetName val="data"/>
      <sheetName val="2. 집계표"/>
      <sheetName val="일위대가표"/>
      <sheetName val="실행내역"/>
      <sheetName val="MV_SWGR2"/>
      <sheetName val="품목별_공급업체_평가_SHEET-원본2"/>
      <sheetName val="外形"/>
      <sheetName val="屋内"/>
      <sheetName val="屋外"/>
      <sheetName val="LAB"/>
      <sheetName val="DB_ET200(R. A)"/>
      <sheetName val="손익분석"/>
      <sheetName val="일위대가"/>
      <sheetName val="w't table"/>
      <sheetName val="橋梁内訳"/>
      <sheetName val="산3_4"/>
      <sheetName val="설계서"/>
      <sheetName val="앉음벽 (2)"/>
      <sheetName val="BM"/>
      <sheetName val="할증 "/>
      <sheetName val="ABUT수량-A1"/>
      <sheetName val="REDUCER"/>
      <sheetName val="WE'T"/>
      <sheetName val="PipWT"/>
      <sheetName val="CBD-PRICE"/>
      <sheetName val="Tension"/>
      <sheetName val="조직표"/>
      <sheetName val="MV_SWGR3"/>
      <sheetName val="품목별_공급업체_평가_SHEET-원본3"/>
      <sheetName val="광통신_견적내역서1"/>
      <sheetName val="_ｹ-ﾌﾞﾙ"/>
      <sheetName val="2__집계표"/>
      <sheetName val="DB_ET200(R__A)"/>
      <sheetName val="w't_table"/>
      <sheetName val="MV_SWGR6"/>
      <sheetName val="w't_table3"/>
      <sheetName val="품목별_공급업체_평가_SHEET-원본6"/>
      <sheetName val="광통신_견적내역서13"/>
      <sheetName val="_ｹ-ﾌﾞﾙ3"/>
      <sheetName val="2__집계표3"/>
      <sheetName val="DB_ET200(R__A)3"/>
      <sheetName val="앉음벽_(2)2"/>
      <sheetName val="할증_2"/>
      <sheetName val="MV_SWGR4"/>
      <sheetName val="w't_table1"/>
      <sheetName val="품목별_공급업체_평가_SHEET-원본4"/>
      <sheetName val="광통신_견적내역서11"/>
      <sheetName val="_ｹ-ﾌﾞﾙ1"/>
      <sheetName val="2__집계표1"/>
      <sheetName val="DB_ET200(R__A)1"/>
      <sheetName val="앉음벽_(2)"/>
      <sheetName val="할증_"/>
      <sheetName val="MV_SWGR5"/>
      <sheetName val="w't_table2"/>
      <sheetName val="품목별_공급업체_평가_SHEET-원본5"/>
      <sheetName val="광통신_견적내역서12"/>
      <sheetName val="_ｹ-ﾌﾞﾙ2"/>
      <sheetName val="2__집계표2"/>
      <sheetName val="DB_ET200(R__A)2"/>
      <sheetName val="앉음벽_(2)1"/>
      <sheetName val="할증_1"/>
      <sheetName val="MV_SWGR7"/>
      <sheetName val="w't_table4"/>
      <sheetName val="품목별_공급업체_평가_SHEET-원본7"/>
      <sheetName val="광통신_견적내역서14"/>
      <sheetName val="_ｹ-ﾌﾞﾙ4"/>
      <sheetName val="2__집계표4"/>
      <sheetName val="DB_ET200(R__A)4"/>
      <sheetName val="앉음벽_(2)3"/>
      <sheetName val="할증_3"/>
      <sheetName val="부서코드표"/>
      <sheetName val="입찰안"/>
      <sheetName val="임율 Data"/>
      <sheetName val="Flour WH"/>
      <sheetName val="Summary"/>
      <sheetName val="Labor-Equipment Rates"/>
      <sheetName val="비품"/>
      <sheetName val="BREAKDOWN(철거설치)"/>
      <sheetName val="equip"/>
      <sheetName val="45,46"/>
      <sheetName val=" 갑지"/>
      <sheetName val="참고"/>
      <sheetName val="3D-HOR"/>
      <sheetName val="GR"/>
      <sheetName val="품셈표"/>
      <sheetName val="간접비 총괄표"/>
      <sheetName val="토목주소"/>
      <sheetName val="프랜트면허"/>
      <sheetName val="당진1,2호기전선관설치및접지4차공사내역서-을지"/>
      <sheetName val="금융비용"/>
      <sheetName val="01"/>
      <sheetName val="Eq. Mobilization"/>
    </sheetNames>
    <sheetDataSet>
      <sheetData sheetId="0" refreshError="1"/>
      <sheetData sheetId="1" refreshError="1"/>
      <sheetData sheetId="2" refreshError="1">
        <row r="1">
          <cell r="A1" t="str">
            <v>상</v>
          </cell>
          <cell r="B1">
            <v>3</v>
          </cell>
        </row>
        <row r="2">
          <cell r="A2" t="str">
            <v>중</v>
          </cell>
          <cell r="B2">
            <v>2</v>
          </cell>
        </row>
        <row r="3">
          <cell r="A3" t="str">
            <v>하</v>
          </cell>
          <cell r="B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材料规格"/>
      <sheetName val="技术标准"/>
      <sheetName val="油漆数据"/>
      <sheetName val="项目数据"/>
      <sheetName val="型钢重量计算"/>
      <sheetName val="材料需求(B)"/>
      <sheetName val="材料表"/>
      <sheetName val="材料清单"/>
      <sheetName val="材料需求"/>
      <sheetName val="构件分析"/>
      <sheetName val="管道工程量"/>
      <sheetName val="材料计划清单 (2)"/>
      <sheetName val="材料计划清单"/>
      <sheetName val="材料计划计算"/>
      <sheetName val="临时支撑计算"/>
      <sheetName val="圆管加强筋计算"/>
      <sheetName val="方管加强筋计算"/>
      <sheetName val="不锈钢方管加强筋计算"/>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T03 (TM) 2"/>
      <sheetName val="DT04 (TM) 1 "/>
      <sheetName val="DT05 (TM) "/>
      <sheetName val="Dự toán vật tư"/>
    </sheetNames>
    <sheetDataSet>
      <sheetData sheetId="0" refreshError="1"/>
      <sheetData sheetId="1"/>
      <sheetData sheetId="2" refreshError="1"/>
      <sheetData sheetId="3">
        <row r="7">
          <cell r="G7">
            <v>780066650.00000012</v>
          </cell>
        </row>
        <row r="8">
          <cell r="G8">
            <v>2221877460</v>
          </cell>
        </row>
        <row r="9">
          <cell r="G9">
            <v>195865000</v>
          </cell>
        </row>
        <row r="10">
          <cell r="G10">
            <v>190695587.49999997</v>
          </cell>
        </row>
        <row r="12">
          <cell r="G12">
            <v>213600000</v>
          </cell>
        </row>
        <row r="14">
          <cell r="G14">
            <v>503250000</v>
          </cell>
        </row>
        <row r="15">
          <cell r="G15">
            <v>347225000</v>
          </cell>
        </row>
        <row r="16">
          <cell r="G16">
            <v>69445000</v>
          </cell>
        </row>
        <row r="17">
          <cell r="G17">
            <v>86580000</v>
          </cell>
        </row>
        <row r="18">
          <cell r="G18">
            <v>67000000</v>
          </cell>
        </row>
        <row r="19">
          <cell r="G19">
            <v>60000000</v>
          </cell>
        </row>
        <row r="20">
          <cell r="G20">
            <v>7000000</v>
          </cell>
        </row>
        <row r="21">
          <cell r="G21">
            <v>307343625</v>
          </cell>
        </row>
        <row r="22">
          <cell r="G22">
            <v>141900000</v>
          </cell>
        </row>
        <row r="23">
          <cell r="G23">
            <v>145490625</v>
          </cell>
        </row>
        <row r="24">
          <cell r="G24">
            <v>19953000</v>
          </cell>
        </row>
        <row r="25">
          <cell r="G25">
            <v>887932697</v>
          </cell>
        </row>
        <row r="30">
          <cell r="G30">
            <v>239869050.97500002</v>
          </cell>
        </row>
      </sheetData>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Đề nghị thanh toán"/>
      <sheetName val="Biên bản quyết toán "/>
      <sheetName val="Biên bản TH nghiệm thu."/>
      <sheetName val="chi tiết giao nhận"/>
    </sheetNames>
    <sheetDataSet>
      <sheetData sheetId="0"/>
      <sheetData sheetId="1"/>
      <sheetData sheetId="2">
        <row r="24">
          <cell r="F24">
            <v>3622</v>
          </cell>
        </row>
        <row r="25">
          <cell r="E25">
            <v>235</v>
          </cell>
        </row>
      </sheetData>
      <sheetData sheetId="3"/>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25-WNC-I-097"/>
      <sheetName val="Tổng hợp"/>
      <sheetName val="BG Gnee 2"/>
      <sheetName val="Báo giá của GNEE"/>
      <sheetName val="Dieu kien giao hang"/>
      <sheetName val="PL01 Hung nguyen"/>
      <sheetName val="vogt 060_Plan_Khong su dung"/>
    </sheetNames>
    <sheetDataSet>
      <sheetData sheetId="0"/>
      <sheetData sheetId="1">
        <row r="1">
          <cell r="I1" t="str">
            <v>THEO DÕI VẬT TƯ DỰ ÁN/ MATERIAL CONTROL LOG</v>
          </cell>
          <cell r="N1" t="str">
            <v>Hướng dẫn cập nhật thông tin:</v>
          </cell>
        </row>
        <row r="2">
          <cell r="I2" t="str">
            <v>Tên dự án/ Project no.:25-WNC-I-097</v>
          </cell>
          <cell r="N2" t="str">
            <v>- Chữ tô màu xanh:</v>
          </cell>
          <cell r="P2" t="str">
            <v>Chưa cập nhật</v>
          </cell>
        </row>
        <row r="3">
          <cell r="I3" t="str">
            <v>Cập nhật ngày/ Update to:</v>
          </cell>
          <cell r="K3">
            <v>45957</v>
          </cell>
          <cell r="N3" t="str">
            <v>- Chữ tô màu đỏ:</v>
          </cell>
          <cell r="P3" t="str">
            <v>Đã cập nhật mới</v>
          </cell>
        </row>
        <row r="4">
          <cell r="I4" t="str">
            <v>Item/ 
STT</v>
          </cell>
          <cell r="J4" t="str">
            <v>Description/ 
Chi tiết</v>
          </cell>
          <cell r="K4" t="str">
            <v>Profile/ Vật tư</v>
          </cell>
          <cell r="L4" t="str">
            <v>Grade/ Mác vật liệu</v>
          </cell>
          <cell r="M4" t="str">
            <v>Unit/ Đơn vị</v>
          </cell>
          <cell r="N4" t="str">
            <v>U.Weight/ Đ.Trọng (Kg/m2,m,pcs)</v>
          </cell>
          <cell r="O4" t="str">
            <v>Net Quantity/Số lượng tinh</v>
          </cell>
        </row>
        <row r="5">
          <cell r="O5" t="str">
            <v>Q.Ty/
S.Lượng</v>
          </cell>
          <cell r="P5" t="str">
            <v>Weight/
K.Lượng (Kg)</v>
          </cell>
        </row>
        <row r="6">
          <cell r="I6">
            <v>1</v>
          </cell>
          <cell r="J6">
            <v>2</v>
          </cell>
          <cell r="K6">
            <v>3</v>
          </cell>
          <cell r="L6">
            <v>4</v>
          </cell>
          <cell r="M6">
            <v>5</v>
          </cell>
          <cell r="N6">
            <v>6</v>
          </cell>
          <cell r="O6">
            <v>7</v>
          </cell>
          <cell r="P6">
            <v>8</v>
          </cell>
        </row>
        <row r="7">
          <cell r="I7" t="str">
            <v>VTC01</v>
          </cell>
          <cell r="J7" t="str">
            <v>Main-Material /  Vật tư chính thép đen</v>
          </cell>
        </row>
        <row r="8">
          <cell r="I8" t="str">
            <v>I97-VTC01-001</v>
          </cell>
          <cell r="J8" t="str">
            <v>Thép hình C</v>
          </cell>
          <cell r="K8" t="str">
            <v>C100X50X5X7.5-12000L</v>
          </cell>
          <cell r="L8" t="str">
            <v>SS400</v>
          </cell>
          <cell r="M8" t="str">
            <v>m</v>
          </cell>
          <cell r="N8">
            <v>9.36</v>
          </cell>
          <cell r="O8">
            <v>90.231999999999999</v>
          </cell>
          <cell r="P8">
            <v>844</v>
          </cell>
        </row>
        <row r="9">
          <cell r="I9" t="str">
            <v>I97-VTC01-001</v>
          </cell>
          <cell r="J9" t="str">
            <v>Thép hình C</v>
          </cell>
          <cell r="K9" t="str">
            <v>C100X50X5X7.5-12000L</v>
          </cell>
          <cell r="L9" t="str">
            <v>SS400</v>
          </cell>
          <cell r="M9" t="str">
            <v>m</v>
          </cell>
        </row>
        <row r="10">
          <cell r="I10" t="str">
            <v>I97-VTC01-002</v>
          </cell>
          <cell r="J10" t="str">
            <v>Thép hình C</v>
          </cell>
          <cell r="K10" t="str">
            <v>C125X65X6X8-12000L</v>
          </cell>
          <cell r="L10" t="str">
            <v>SS400</v>
          </cell>
          <cell r="M10" t="str">
            <v>m</v>
          </cell>
          <cell r="N10">
            <v>13.4</v>
          </cell>
          <cell r="O10">
            <v>296.40199999999987</v>
          </cell>
          <cell r="P10">
            <v>3980.4</v>
          </cell>
        </row>
        <row r="11">
          <cell r="I11" t="str">
            <v>I97-VTC01-002</v>
          </cell>
          <cell r="J11" t="str">
            <v>Thép hình C</v>
          </cell>
          <cell r="K11" t="str">
            <v>C125X65X6X8-12000L</v>
          </cell>
          <cell r="L11" t="str">
            <v>SS400</v>
          </cell>
          <cell r="M11" t="str">
            <v>m</v>
          </cell>
        </row>
        <row r="12">
          <cell r="I12" t="str">
            <v>I97-VTC01-003</v>
          </cell>
          <cell r="J12" t="str">
            <v>Thép hình C</v>
          </cell>
          <cell r="K12" t="str">
            <v>C200X90X8X13.5-12000L</v>
          </cell>
          <cell r="L12" t="str">
            <v>SS400</v>
          </cell>
          <cell r="M12" t="str">
            <v>m</v>
          </cell>
          <cell r="N12">
            <v>30.34</v>
          </cell>
          <cell r="O12">
            <v>71.076000000000008</v>
          </cell>
          <cell r="P12">
            <v>2167.7999999999997</v>
          </cell>
        </row>
        <row r="13">
          <cell r="I13" t="str">
            <v>I97-VTC01-003</v>
          </cell>
          <cell r="J13" t="str">
            <v>Thép hình C</v>
          </cell>
          <cell r="K13" t="str">
            <v>C200X90X8X13.5-12000L</v>
          </cell>
          <cell r="L13" t="str">
            <v>SS400</v>
          </cell>
          <cell r="M13" t="str">
            <v>m</v>
          </cell>
        </row>
        <row r="14">
          <cell r="I14" t="str">
            <v>I97-VTC01-004</v>
          </cell>
          <cell r="J14" t="str">
            <v>Thép ống</v>
          </cell>
          <cell r="K14" t="str">
            <v>CHS33.7X2.6-6000L</v>
          </cell>
          <cell r="L14" t="str">
            <v>SS400</v>
          </cell>
          <cell r="M14" t="str">
            <v>m</v>
          </cell>
          <cell r="N14">
            <v>2.0267531414673692</v>
          </cell>
          <cell r="O14">
            <v>4.9340000000000002</v>
          </cell>
          <cell r="P14">
            <v>10</v>
          </cell>
        </row>
        <row r="15">
          <cell r="I15" t="str">
            <v>I97-VTC01-004</v>
          </cell>
          <cell r="J15" t="str">
            <v>Thép ống</v>
          </cell>
          <cell r="K15" t="str">
            <v>CHS33.7X2.6-6000L</v>
          </cell>
          <cell r="L15" t="str">
            <v>SS400</v>
          </cell>
        </row>
        <row r="16">
          <cell r="I16" t="str">
            <v>I97-VTC01-005</v>
          </cell>
          <cell r="J16" t="str">
            <v>Thép ống</v>
          </cell>
          <cell r="K16" t="str">
            <v>CHS42.4X4-6000L</v>
          </cell>
          <cell r="L16" t="str">
            <v>SS400</v>
          </cell>
          <cell r="M16" t="str">
            <v>m</v>
          </cell>
          <cell r="N16">
            <v>3.9633805961817568</v>
          </cell>
          <cell r="O16">
            <v>17.914000000000001</v>
          </cell>
          <cell r="P16">
            <v>71</v>
          </cell>
        </row>
        <row r="17">
          <cell r="I17" t="str">
            <v>I97-VTC01-005</v>
          </cell>
          <cell r="J17" t="str">
            <v>Thép ống</v>
          </cell>
          <cell r="K17" t="str">
            <v>CHS42.4X4-6000L</v>
          </cell>
          <cell r="L17" t="str">
            <v>SS400</v>
          </cell>
        </row>
        <row r="18">
          <cell r="I18" t="str">
            <v>I97-VTC01-006</v>
          </cell>
          <cell r="J18" t="str">
            <v>Thép ống</v>
          </cell>
          <cell r="K18" t="str">
            <v>CHS48.3X3.7-6000L</v>
          </cell>
          <cell r="L18" t="str">
            <v>SS400</v>
          </cell>
          <cell r="M18" t="str">
            <v>m</v>
          </cell>
          <cell r="N18">
            <v>4.0427426536064122</v>
          </cell>
          <cell r="O18">
            <v>85.347999999999985</v>
          </cell>
          <cell r="P18">
            <v>345.04</v>
          </cell>
        </row>
        <row r="19">
          <cell r="I19" t="str">
            <v>I97-VTC01-007</v>
          </cell>
          <cell r="J19" t="str">
            <v>Thép ống</v>
          </cell>
          <cell r="K19" t="str">
            <v>CHS50X3.5-6000L</v>
          </cell>
          <cell r="L19" t="str">
            <v>SS400</v>
          </cell>
          <cell r="M19" t="str">
            <v>m</v>
          </cell>
          <cell r="N19">
            <v>4.5487106017191978</v>
          </cell>
          <cell r="O19">
            <v>5.5839999999999996</v>
          </cell>
          <cell r="P19">
            <v>25.4</v>
          </cell>
        </row>
        <row r="20">
          <cell r="I20" t="str">
            <v>I97-VTC01-007</v>
          </cell>
          <cell r="J20" t="str">
            <v>Thép ống</v>
          </cell>
          <cell r="K20" t="str">
            <v>CHS50X3.5-6000L</v>
          </cell>
          <cell r="L20" t="str">
            <v>SS400</v>
          </cell>
          <cell r="M20" t="str">
            <v>m</v>
          </cell>
        </row>
        <row r="21">
          <cell r="I21" t="str">
            <v>I97-VTC01-008</v>
          </cell>
          <cell r="J21" t="str">
            <v>elbow</v>
          </cell>
          <cell r="K21" t="str">
            <v>ELBOW 42.4x4-90 độ LONG-DIN2605-TYPE3</v>
          </cell>
          <cell r="L21" t="str">
            <v>SS400</v>
          </cell>
          <cell r="M21" t="str">
            <v>cái</v>
          </cell>
          <cell r="N21">
            <v>0</v>
          </cell>
          <cell r="O21">
            <v>18</v>
          </cell>
          <cell r="P21">
            <v>0</v>
          </cell>
        </row>
        <row r="22">
          <cell r="I22" t="str">
            <v>I97-VTC01-009</v>
          </cell>
          <cell r="J22" t="str">
            <v>elbow</v>
          </cell>
          <cell r="K22" t="str">
            <v>ELBOW 48.3X4-45 độ LONG-DIN2605-TYPE3</v>
          </cell>
          <cell r="L22" t="str">
            <v>SS400</v>
          </cell>
          <cell r="M22" t="str">
            <v>cái</v>
          </cell>
          <cell r="N22">
            <v>0</v>
          </cell>
          <cell r="O22">
            <v>32</v>
          </cell>
          <cell r="P22">
            <v>0</v>
          </cell>
        </row>
        <row r="23">
          <cell r="I23" t="str">
            <v>I97-VTC01-010</v>
          </cell>
          <cell r="J23" t="str">
            <v>elbow</v>
          </cell>
          <cell r="K23" t="str">
            <v>ELBOW 48.3X4-90 độ LONG-DIN2605-TYPE3</v>
          </cell>
          <cell r="L23" t="str">
            <v>SS400</v>
          </cell>
          <cell r="M23" t="str">
            <v>cái</v>
          </cell>
          <cell r="N23">
            <v>0</v>
          </cell>
          <cell r="O23">
            <v>32</v>
          </cell>
          <cell r="P23">
            <v>0</v>
          </cell>
        </row>
        <row r="24">
          <cell r="I24" t="str">
            <v>I97-VTC01-011</v>
          </cell>
          <cell r="J24" t="str">
            <v>thép hình H</v>
          </cell>
          <cell r="K24" t="str">
            <v>H100X100X6X8-12000L</v>
          </cell>
          <cell r="L24" t="str">
            <v>SS400</v>
          </cell>
          <cell r="M24" t="str">
            <v>m</v>
          </cell>
          <cell r="N24">
            <v>17.2</v>
          </cell>
          <cell r="O24">
            <v>7.2840000000000007</v>
          </cell>
          <cell r="P24">
            <v>123.4</v>
          </cell>
        </row>
        <row r="25">
          <cell r="I25" t="str">
            <v>I97-VTC01-011</v>
          </cell>
          <cell r="J25" t="str">
            <v>thép hình H</v>
          </cell>
          <cell r="K25" t="str">
            <v>H100X100X6X8-12000L</v>
          </cell>
          <cell r="L25" t="str">
            <v>SS400</v>
          </cell>
          <cell r="M25" t="str">
            <v>m</v>
          </cell>
        </row>
        <row r="26">
          <cell r="I26" t="str">
            <v>I97-VTC01-012</v>
          </cell>
          <cell r="J26" t="str">
            <v>thép hình H</v>
          </cell>
          <cell r="K26" t="str">
            <v>H194X150X6X9-6000L</v>
          </cell>
          <cell r="L26" t="str">
            <v>SS400</v>
          </cell>
          <cell r="M26" t="str">
            <v>m</v>
          </cell>
          <cell r="N26">
            <v>30.6</v>
          </cell>
          <cell r="O26">
            <v>2.85</v>
          </cell>
          <cell r="P26">
            <v>85.2</v>
          </cell>
        </row>
        <row r="27">
          <cell r="I27" t="str">
            <v>I97-VTC01-013</v>
          </cell>
          <cell r="J27" t="str">
            <v>thép hình H</v>
          </cell>
          <cell r="K27" t="str">
            <v>H300X300X10X15-12000L</v>
          </cell>
          <cell r="L27" t="str">
            <v>SS400</v>
          </cell>
          <cell r="M27" t="str">
            <v>m</v>
          </cell>
          <cell r="N27">
            <v>94</v>
          </cell>
          <cell r="O27">
            <v>61.4</v>
          </cell>
          <cell r="P27">
            <v>5711.2</v>
          </cell>
        </row>
        <row r="28">
          <cell r="I28" t="str">
            <v>I97-VTC01-013</v>
          </cell>
          <cell r="J28" t="str">
            <v>thép hình H</v>
          </cell>
          <cell r="K28" t="str">
            <v>H300X300X10X15-12000L</v>
          </cell>
          <cell r="L28" t="str">
            <v>SS400</v>
          </cell>
          <cell r="M28" t="str">
            <v>m</v>
          </cell>
        </row>
        <row r="29">
          <cell r="I29" t="str">
            <v>I97-VTC01-014</v>
          </cell>
          <cell r="J29" t="str">
            <v>thép hình L</v>
          </cell>
          <cell r="K29" t="str">
            <v>L150X100X10-12000L</v>
          </cell>
          <cell r="L29" t="str">
            <v>SS400</v>
          </cell>
          <cell r="M29" t="str">
            <v>m</v>
          </cell>
          <cell r="N29">
            <v>19</v>
          </cell>
          <cell r="O29">
            <v>32.480000000000004</v>
          </cell>
          <cell r="P29">
            <v>616</v>
          </cell>
        </row>
        <row r="30">
          <cell r="I30" t="str">
            <v>I97-VTC01-014</v>
          </cell>
          <cell r="J30" t="str">
            <v>thép hình L</v>
          </cell>
          <cell r="K30" t="str">
            <v>L150X100X10-12000L</v>
          </cell>
          <cell r="L30" t="str">
            <v>SS400</v>
          </cell>
          <cell r="M30" t="str">
            <v>m</v>
          </cell>
        </row>
        <row r="31">
          <cell r="I31" t="str">
            <v>I97-VTC01-015</v>
          </cell>
          <cell r="J31" t="str">
            <v>thép hình L</v>
          </cell>
          <cell r="K31" t="str">
            <v>L150X150X10-6000L</v>
          </cell>
          <cell r="L31" t="str">
            <v>SS400</v>
          </cell>
          <cell r="M31" t="str">
            <v>m</v>
          </cell>
          <cell r="N31">
            <v>23</v>
          </cell>
          <cell r="O31">
            <v>1.8279999999999998</v>
          </cell>
          <cell r="P31">
            <v>42</v>
          </cell>
        </row>
        <row r="32">
          <cell r="I32" t="str">
            <v>I97-VTC01-016</v>
          </cell>
          <cell r="J32" t="str">
            <v>thép hình L</v>
          </cell>
          <cell r="K32" t="str">
            <v>L50X30X5-6000L</v>
          </cell>
          <cell r="L32" t="str">
            <v>SS400</v>
          </cell>
          <cell r="M32" t="str">
            <v>m</v>
          </cell>
          <cell r="N32">
            <v>2.9583875162548763</v>
          </cell>
          <cell r="O32">
            <v>12.304</v>
          </cell>
          <cell r="P32">
            <v>36.4</v>
          </cell>
        </row>
        <row r="33">
          <cell r="I33" t="str">
            <v>I97-VTC01-016</v>
          </cell>
          <cell r="J33" t="str">
            <v>thép hình L</v>
          </cell>
          <cell r="K33" t="str">
            <v>L50X30X5-6000L</v>
          </cell>
          <cell r="L33" t="str">
            <v>SS400</v>
          </cell>
          <cell r="M33" t="str">
            <v>m</v>
          </cell>
        </row>
        <row r="34">
          <cell r="I34" t="str">
            <v>I97-VTC01-017</v>
          </cell>
          <cell r="J34" t="str">
            <v>thép hình L</v>
          </cell>
          <cell r="K34" t="str">
            <v>L50X50X5-6000L</v>
          </cell>
          <cell r="L34" t="str">
            <v>SS400</v>
          </cell>
          <cell r="M34" t="str">
            <v>m</v>
          </cell>
          <cell r="N34">
            <v>3.758395701400882</v>
          </cell>
          <cell r="O34">
            <v>20.844000000000005</v>
          </cell>
          <cell r="P34">
            <v>78.34</v>
          </cell>
        </row>
        <row r="35">
          <cell r="I35" t="str">
            <v>I97-VTC01-017</v>
          </cell>
          <cell r="J35" t="str">
            <v>thép hình L</v>
          </cell>
          <cell r="K35" t="str">
            <v>L50X50X5-6000L</v>
          </cell>
          <cell r="L35" t="str">
            <v>SS400</v>
          </cell>
          <cell r="M35" t="str">
            <v>m</v>
          </cell>
        </row>
        <row r="36">
          <cell r="I36" t="str">
            <v>I97-VTC01-018</v>
          </cell>
          <cell r="J36" t="str">
            <v>thép hình L</v>
          </cell>
          <cell r="K36" t="str">
            <v>L60X40X5-6000L</v>
          </cell>
          <cell r="L36" t="str">
            <v>SS400</v>
          </cell>
          <cell r="M36" t="str">
            <v>m</v>
          </cell>
          <cell r="N36">
            <v>3.7727272727272725</v>
          </cell>
          <cell r="O36">
            <v>1.76</v>
          </cell>
          <cell r="P36">
            <v>6.64</v>
          </cell>
        </row>
        <row r="37">
          <cell r="I37" t="str">
            <v>I97-VTC01-019</v>
          </cell>
          <cell r="J37" t="str">
            <v>thép hình L</v>
          </cell>
          <cell r="K37" t="str">
            <v>L65X65X8-6000L</v>
          </cell>
          <cell r="L37" t="str">
            <v>SS400</v>
          </cell>
          <cell r="M37" t="str">
            <v>m</v>
          </cell>
          <cell r="N37">
            <v>7.66</v>
          </cell>
          <cell r="O37">
            <v>29.152000000000001</v>
          </cell>
          <cell r="P37">
            <v>219.60000000000002</v>
          </cell>
        </row>
        <row r="38">
          <cell r="I38" t="str">
            <v>I97-VTC01-019</v>
          </cell>
          <cell r="J38" t="str">
            <v>thép hình L</v>
          </cell>
          <cell r="K38" t="str">
            <v>L65X65X8-6000L</v>
          </cell>
          <cell r="L38" t="str">
            <v>SS400</v>
          </cell>
          <cell r="M38" t="str">
            <v>m</v>
          </cell>
        </row>
        <row r="39">
          <cell r="I39" t="str">
            <v>I97-VTC01-020</v>
          </cell>
          <cell r="J39" t="str">
            <v>thép hình L</v>
          </cell>
          <cell r="K39" t="str">
            <v>L70X70X7-6000L</v>
          </cell>
          <cell r="L39" t="str">
            <v>SS400</v>
          </cell>
          <cell r="M39" t="str">
            <v>m</v>
          </cell>
          <cell r="N39">
            <v>7.3676957001102519</v>
          </cell>
          <cell r="O39">
            <v>21.768000000000004</v>
          </cell>
          <cell r="P39">
            <v>160.38</v>
          </cell>
        </row>
        <row r="40">
          <cell r="I40" t="str">
            <v>I97-VTC01-020</v>
          </cell>
          <cell r="J40" t="str">
            <v>thép hình L</v>
          </cell>
          <cell r="K40" t="str">
            <v>L70X70X7-6000L</v>
          </cell>
          <cell r="L40" t="str">
            <v>SS400</v>
          </cell>
          <cell r="M40" t="str">
            <v>m</v>
          </cell>
        </row>
        <row r="41">
          <cell r="I41" t="str">
            <v>I97-VTC01-021</v>
          </cell>
          <cell r="J41" t="str">
            <v>thép hình L</v>
          </cell>
          <cell r="K41" t="str">
            <v>L75X50X7-6000L</v>
          </cell>
          <cell r="L41" t="str">
            <v>SS400</v>
          </cell>
          <cell r="M41" t="str">
            <v>m</v>
          </cell>
          <cell r="N41">
            <v>6.5090261886600569</v>
          </cell>
          <cell r="O41">
            <v>15.731999999999999</v>
          </cell>
          <cell r="P41">
            <v>102.4</v>
          </cell>
        </row>
        <row r="42">
          <cell r="I42" t="str">
            <v>I97-VTC01-021</v>
          </cell>
          <cell r="J42" t="str">
            <v>thép hình L</v>
          </cell>
          <cell r="K42" t="str">
            <v>L75X50X7-6000L</v>
          </cell>
          <cell r="L42" t="str">
            <v>SS400</v>
          </cell>
        </row>
        <row r="43">
          <cell r="I43" t="str">
            <v>I97-VTC01-022</v>
          </cell>
          <cell r="J43" t="str">
            <v>thép hình L</v>
          </cell>
          <cell r="K43" t="str">
            <v>L90X90X10-2000L</v>
          </cell>
          <cell r="L43" t="str">
            <v>SS400</v>
          </cell>
          <cell r="M43" t="str">
            <v>m</v>
          </cell>
          <cell r="N43">
            <v>13.3</v>
          </cell>
          <cell r="O43">
            <v>0.36</v>
          </cell>
          <cell r="P43">
            <v>4.8</v>
          </cell>
        </row>
        <row r="44">
          <cell r="I44" t="str">
            <v>I97-VTC01-023</v>
          </cell>
          <cell r="J44" t="str">
            <v>thép tròn</v>
          </cell>
          <cell r="K44" t="str">
            <v>RB12-6000L</v>
          </cell>
          <cell r="L44" t="str">
            <v>SS400</v>
          </cell>
          <cell r="M44" t="str">
            <v>m</v>
          </cell>
          <cell r="N44">
            <v>0.88206144697720523</v>
          </cell>
          <cell r="O44">
            <v>16.143999999999998</v>
          </cell>
          <cell r="P44">
            <v>14.24</v>
          </cell>
        </row>
        <row r="45">
          <cell r="I45" t="str">
            <v>I97-VTC01-023</v>
          </cell>
          <cell r="J45" t="str">
            <v>thép tròn</v>
          </cell>
          <cell r="K45" t="str">
            <v>RB12-6000L</v>
          </cell>
          <cell r="L45" t="str">
            <v>SS400</v>
          </cell>
        </row>
        <row r="46">
          <cell r="I46" t="str">
            <v>I97-VTC01-024</v>
          </cell>
          <cell r="J46" t="str">
            <v>thép tròn</v>
          </cell>
          <cell r="K46" t="str">
            <v>RB20-6000L</v>
          </cell>
          <cell r="L46" t="str">
            <v>SS400</v>
          </cell>
          <cell r="M46" t="str">
            <v>m</v>
          </cell>
          <cell r="N46">
            <v>2.4700000000000002</v>
          </cell>
          <cell r="O46">
            <v>7.7960000000000012</v>
          </cell>
          <cell r="P46">
            <v>19.399999999999999</v>
          </cell>
        </row>
        <row r="47">
          <cell r="I47" t="str">
            <v>I97-VTC01-024</v>
          </cell>
          <cell r="J47" t="str">
            <v>thép tròn</v>
          </cell>
          <cell r="K47" t="str">
            <v>RB20-6000L</v>
          </cell>
          <cell r="L47" t="str">
            <v>SS400</v>
          </cell>
          <cell r="M47" t="str">
            <v>m</v>
          </cell>
        </row>
        <row r="48">
          <cell r="I48" t="str">
            <v>I97-VTC01-025</v>
          </cell>
          <cell r="J48" t="str">
            <v>tôn tấm</v>
          </cell>
          <cell r="K48" t="str">
            <v>PL1X1250X2500</v>
          </cell>
          <cell r="L48" t="str">
            <v>SS400</v>
          </cell>
          <cell r="M48" t="str">
            <v>m2</v>
          </cell>
          <cell r="N48">
            <v>7.85</v>
          </cell>
          <cell r="O48">
            <v>3.8369426751592361</v>
          </cell>
          <cell r="P48">
            <v>30.12</v>
          </cell>
        </row>
        <row r="49">
          <cell r="I49" t="str">
            <v>I97-VTC01-025</v>
          </cell>
          <cell r="J49" t="str">
            <v>tôn tấm</v>
          </cell>
          <cell r="K49" t="str">
            <v>PL1X1250X2500</v>
          </cell>
          <cell r="L49" t="str">
            <v>SS400</v>
          </cell>
          <cell r="M49" t="str">
            <v>m2</v>
          </cell>
        </row>
        <row r="50">
          <cell r="I50" t="str">
            <v>I97-VTC01-026</v>
          </cell>
          <cell r="J50" t="str">
            <v>tôn tấm</v>
          </cell>
          <cell r="K50" t="str">
            <v>PL1.5X1250X2500</v>
          </cell>
          <cell r="L50" t="str">
            <v>SS400</v>
          </cell>
          <cell r="M50" t="str">
            <v>m2</v>
          </cell>
          <cell r="N50">
            <v>11.774999999999999</v>
          </cell>
          <cell r="O50">
            <v>0.62845010615711261</v>
          </cell>
          <cell r="P50">
            <v>7.4</v>
          </cell>
        </row>
        <row r="51">
          <cell r="I51" t="str">
            <v>I97-VTC01-027</v>
          </cell>
          <cell r="J51" t="str">
            <v>tôn tấm</v>
          </cell>
          <cell r="K51" t="str">
            <v>PL2X1250X2500</v>
          </cell>
          <cell r="L51" t="str">
            <v>SS400</v>
          </cell>
          <cell r="M51" t="str">
            <v>m2</v>
          </cell>
          <cell r="N51">
            <v>15.700000000000001</v>
          </cell>
          <cell r="O51">
            <v>2.0025477707006365</v>
          </cell>
          <cell r="P51">
            <v>31.439999999999994</v>
          </cell>
        </row>
        <row r="52">
          <cell r="I52" t="str">
            <v>I97-VTC01-027</v>
          </cell>
          <cell r="J52" t="str">
            <v>tôn tấm</v>
          </cell>
          <cell r="K52" t="str">
            <v>PL2X1250X2500</v>
          </cell>
          <cell r="L52" t="str">
            <v>SS400</v>
          </cell>
          <cell r="M52" t="str">
            <v>m2</v>
          </cell>
        </row>
        <row r="53">
          <cell r="I53" t="str">
            <v>I97-VTC01-028</v>
          </cell>
          <cell r="J53" t="str">
            <v>tôn tấm</v>
          </cell>
          <cell r="K53" t="str">
            <v>PL3X1500X6000</v>
          </cell>
          <cell r="L53" t="str">
            <v>SS400</v>
          </cell>
          <cell r="M53" t="str">
            <v>m2</v>
          </cell>
          <cell r="N53">
            <v>23.549999999999997</v>
          </cell>
          <cell r="O53">
            <v>5.044585987261148</v>
          </cell>
          <cell r="P53">
            <v>118.80000000000003</v>
          </cell>
        </row>
        <row r="54">
          <cell r="I54" t="str">
            <v>I97-VTC01-028</v>
          </cell>
          <cell r="J54" t="str">
            <v>tôn tấm</v>
          </cell>
          <cell r="K54" t="str">
            <v>PL3X1500X6000</v>
          </cell>
          <cell r="L54" t="str">
            <v>SS400</v>
          </cell>
          <cell r="M54" t="str">
            <v>m2</v>
          </cell>
        </row>
        <row r="55">
          <cell r="I55" t="str">
            <v>I97-VTC01-029</v>
          </cell>
          <cell r="J55" t="str">
            <v>tôn tấm</v>
          </cell>
          <cell r="K55" t="str">
            <v>PL4X1500X6000</v>
          </cell>
          <cell r="L55" t="str">
            <v>SS400</v>
          </cell>
          <cell r="M55" t="str">
            <v>m2</v>
          </cell>
          <cell r="N55">
            <v>31.4</v>
          </cell>
          <cell r="O55">
            <v>33.649681528662427</v>
          </cell>
          <cell r="P55">
            <v>1056.6000000000001</v>
          </cell>
        </row>
        <row r="56">
          <cell r="I56" t="str">
            <v>I97-VTC01-030</v>
          </cell>
          <cell r="J56" t="str">
            <v>tôn tấm</v>
          </cell>
          <cell r="K56" t="str">
            <v>PL5X1500X6000</v>
          </cell>
          <cell r="L56" t="str">
            <v>SS400</v>
          </cell>
          <cell r="M56" t="str">
            <v>m2</v>
          </cell>
          <cell r="N56">
            <v>39.25</v>
          </cell>
          <cell r="O56">
            <v>6.184968152866241</v>
          </cell>
          <cell r="P56">
            <v>242.75999999999996</v>
          </cell>
        </row>
        <row r="57">
          <cell r="I57" t="str">
            <v>I97-VTC01-030</v>
          </cell>
          <cell r="J57" t="str">
            <v>tôn tấm</v>
          </cell>
          <cell r="K57" t="str">
            <v>PL5X1500X6000</v>
          </cell>
          <cell r="L57" t="str">
            <v>SS400</v>
          </cell>
          <cell r="M57" t="str">
            <v>m2</v>
          </cell>
        </row>
        <row r="58">
          <cell r="I58" t="str">
            <v>I97-VTC01-031</v>
          </cell>
          <cell r="J58" t="str">
            <v>tôn tấm</v>
          </cell>
          <cell r="K58" t="str">
            <v>PL6X1500X6000</v>
          </cell>
          <cell r="L58" t="str">
            <v>SS400</v>
          </cell>
          <cell r="M58" t="str">
            <v>m2</v>
          </cell>
          <cell r="N58">
            <v>47.099999999999994</v>
          </cell>
          <cell r="O58">
            <v>6.5138004246284513</v>
          </cell>
          <cell r="P58">
            <v>306.8</v>
          </cell>
        </row>
        <row r="59">
          <cell r="I59" t="str">
            <v>I97-VTC01-031</v>
          </cell>
          <cell r="J59" t="str">
            <v>tôn tấm</v>
          </cell>
          <cell r="K59" t="str">
            <v>PL6X1500X6000</v>
          </cell>
          <cell r="L59" t="str">
            <v>SS400</v>
          </cell>
          <cell r="M59" t="str">
            <v>m2</v>
          </cell>
        </row>
        <row r="60">
          <cell r="I60" t="str">
            <v>I97-VTC01-032</v>
          </cell>
          <cell r="J60" t="str">
            <v>tôn tấm</v>
          </cell>
          <cell r="K60" t="str">
            <v>PL8X1500X6000</v>
          </cell>
          <cell r="L60" t="str">
            <v>SS400</v>
          </cell>
          <cell r="M60" t="str">
            <v>m2</v>
          </cell>
          <cell r="N60">
            <v>62.79999999999999</v>
          </cell>
          <cell r="O60">
            <v>5.4735668789808924</v>
          </cell>
          <cell r="P60">
            <v>343.74</v>
          </cell>
        </row>
        <row r="61">
          <cell r="I61" t="str">
            <v>I97-VTC01-032</v>
          </cell>
          <cell r="J61" t="str">
            <v>tôn tấm</v>
          </cell>
          <cell r="K61" t="str">
            <v>PL8X1500X6000</v>
          </cell>
          <cell r="L61" t="str">
            <v>SS400</v>
          </cell>
          <cell r="M61" t="str">
            <v>m2</v>
          </cell>
        </row>
        <row r="62">
          <cell r="I62" t="str">
            <v>I97-VTC01-033</v>
          </cell>
          <cell r="J62" t="str">
            <v>tôn tấm</v>
          </cell>
          <cell r="K62" t="str">
            <v>PL10X1500X6000</v>
          </cell>
          <cell r="L62" t="str">
            <v>SS400</v>
          </cell>
          <cell r="M62" t="str">
            <v>m2</v>
          </cell>
          <cell r="N62">
            <v>78.5</v>
          </cell>
          <cell r="O62">
            <v>7.8996178343949071</v>
          </cell>
          <cell r="P62">
            <v>620.12000000000023</v>
          </cell>
        </row>
        <row r="63">
          <cell r="I63" t="str">
            <v>I97-VTC01-033</v>
          </cell>
          <cell r="J63" t="str">
            <v>tôn tấm</v>
          </cell>
          <cell r="K63" t="str">
            <v>PL10X1500X6000</v>
          </cell>
          <cell r="L63" t="str">
            <v>SS400</v>
          </cell>
          <cell r="M63" t="str">
            <v>m2</v>
          </cell>
        </row>
        <row r="64">
          <cell r="I64" t="str">
            <v>I97-VTC01-034</v>
          </cell>
          <cell r="J64" t="str">
            <v>tôn tấm</v>
          </cell>
          <cell r="K64" t="str">
            <v>PL12X1500X2000</v>
          </cell>
          <cell r="L64" t="str">
            <v>SS400</v>
          </cell>
          <cell r="M64" t="str">
            <v>m2</v>
          </cell>
          <cell r="N64">
            <v>94.199999999999989</v>
          </cell>
          <cell r="O64">
            <v>0.59532908704883236</v>
          </cell>
          <cell r="P64">
            <v>56.08</v>
          </cell>
        </row>
        <row r="65">
          <cell r="I65" t="str">
            <v>I97-VTC01-035</v>
          </cell>
          <cell r="J65" t="str">
            <v>tôn tấm</v>
          </cell>
          <cell r="K65" t="str">
            <v>PL15X1500X2000</v>
          </cell>
          <cell r="L65" t="str">
            <v>SS400</v>
          </cell>
          <cell r="M65" t="str">
            <v>m2</v>
          </cell>
          <cell r="N65">
            <v>117.26666666666667</v>
          </cell>
          <cell r="O65">
            <v>1.2</v>
          </cell>
          <cell r="P65">
            <v>140.72</v>
          </cell>
        </row>
        <row r="66">
          <cell r="I66" t="str">
            <v>I97-VTC01-036</v>
          </cell>
          <cell r="J66" t="str">
            <v>tôn tấm</v>
          </cell>
          <cell r="K66" t="str">
            <v>PL25X2000X1000</v>
          </cell>
          <cell r="L66" t="str">
            <v>SS400</v>
          </cell>
          <cell r="M66" t="str">
            <v>m2</v>
          </cell>
          <cell r="N66">
            <v>196.25</v>
          </cell>
          <cell r="O66">
            <v>0.50017834394904459</v>
          </cell>
          <cell r="P66">
            <v>98.16</v>
          </cell>
        </row>
        <row r="67">
          <cell r="I67" t="str">
            <v>I97-VTC01-037</v>
          </cell>
          <cell r="J67" t="str">
            <v>tôn tấm</v>
          </cell>
          <cell r="K67" t="str">
            <v>PL50X2000X3800</v>
          </cell>
          <cell r="L67" t="str">
            <v>SS400</v>
          </cell>
          <cell r="M67" t="str">
            <v>m2</v>
          </cell>
          <cell r="N67">
            <v>392.5</v>
          </cell>
          <cell r="O67">
            <v>2.3745222929936305</v>
          </cell>
          <cell r="P67">
            <v>932</v>
          </cell>
        </row>
        <row r="68">
          <cell r="I68" t="str">
            <v>I97-VTC01-038</v>
          </cell>
          <cell r="J68" t="str">
            <v>bậc thang</v>
          </cell>
          <cell r="K68" t="str">
            <v>LADDER RUNG LSP25-457L</v>
          </cell>
          <cell r="L68" t="str">
            <v>SS400</v>
          </cell>
          <cell r="M68" t="str">
            <v>cái</v>
          </cell>
          <cell r="N68">
            <v>0</v>
          </cell>
          <cell r="O68">
            <v>24</v>
          </cell>
          <cell r="P68">
            <v>0</v>
          </cell>
        </row>
        <row r="69">
          <cell r="I69" t="str">
            <v>I97-VTC01-038</v>
          </cell>
          <cell r="J69" t="str">
            <v>bậc thang</v>
          </cell>
          <cell r="K69" t="str">
            <v>LADDER RUNG LSP25-457L</v>
          </cell>
          <cell r="L69" t="str">
            <v>SS400</v>
          </cell>
          <cell r="M69" t="str">
            <v>cái</v>
          </cell>
        </row>
        <row r="70">
          <cell r="I70" t="str">
            <v>I97-VTC01-039</v>
          </cell>
          <cell r="J70" t="str">
            <v>bậc thang</v>
          </cell>
          <cell r="K70" t="str">
            <v>LADDER RUNG LSP25-560L</v>
          </cell>
          <cell r="L70" t="str">
            <v>SS400</v>
          </cell>
          <cell r="M70" t="str">
            <v>cái</v>
          </cell>
          <cell r="N70">
            <v>0</v>
          </cell>
          <cell r="O70">
            <v>64</v>
          </cell>
          <cell r="P70">
            <v>0</v>
          </cell>
        </row>
        <row r="71">
          <cell r="I71" t="str">
            <v>I97-VTC01-039</v>
          </cell>
          <cell r="J71" t="str">
            <v>bậc thang</v>
          </cell>
          <cell r="K71" t="str">
            <v>LADDER RUNG LSP25-560L</v>
          </cell>
          <cell r="L71" t="str">
            <v>SS400</v>
          </cell>
          <cell r="M71" t="str">
            <v>cái</v>
          </cell>
        </row>
        <row r="72">
          <cell r="I72" t="str">
            <v>I97-VTC01-040</v>
          </cell>
          <cell r="J72" t="str">
            <v>thepa hình C</v>
          </cell>
          <cell r="K72" t="str">
            <v>C80x45x5.5x7.5-12000L</v>
          </cell>
          <cell r="L72" t="str">
            <v>SS400</v>
          </cell>
          <cell r="M72" t="str">
            <v>m</v>
          </cell>
          <cell r="N72">
            <v>8.23</v>
          </cell>
          <cell r="O72">
            <v>787.43000000000006</v>
          </cell>
          <cell r="P72">
            <v>6488.0000000000018</v>
          </cell>
        </row>
        <row r="73">
          <cell r="I73" t="str">
            <v>I97-VTC01-041</v>
          </cell>
          <cell r="J73" t="str">
            <v>thepa hình C</v>
          </cell>
          <cell r="K73" t="str">
            <v>C150X75X6.5X10</v>
          </cell>
          <cell r="L73" t="str">
            <v>SS400</v>
          </cell>
          <cell r="M73" t="str">
            <v>m</v>
          </cell>
          <cell r="N73">
            <v>18.600000000000001</v>
          </cell>
          <cell r="O73">
            <v>748.20499999999981</v>
          </cell>
          <cell r="P73">
            <v>13928.500000000007</v>
          </cell>
        </row>
        <row r="74">
          <cell r="I74" t="str">
            <v>I97-VTC01-042</v>
          </cell>
          <cell r="J74" t="str">
            <v>thepa hình C</v>
          </cell>
          <cell r="K74" t="str">
            <v>C180X90X7.5X12.5</v>
          </cell>
          <cell r="L74" t="str">
            <v>SS400</v>
          </cell>
          <cell r="M74" t="str">
            <v>m</v>
          </cell>
          <cell r="N74">
            <v>27.137642417314993</v>
          </cell>
          <cell r="O74">
            <v>135.60500000000002</v>
          </cell>
          <cell r="P74">
            <v>3680</v>
          </cell>
        </row>
        <row r="75">
          <cell r="I75" t="str">
            <v>I97-VTC01-043</v>
          </cell>
          <cell r="J75" t="str">
            <v>thepa hình C</v>
          </cell>
          <cell r="K75" t="str">
            <v>C200X80X7.5X11</v>
          </cell>
          <cell r="L75" t="str">
            <v>SS400</v>
          </cell>
          <cell r="M75" t="str">
            <v>m</v>
          </cell>
          <cell r="N75">
            <v>24.6</v>
          </cell>
          <cell r="O75">
            <v>290.74</v>
          </cell>
          <cell r="P75">
            <v>7151.4999999999982</v>
          </cell>
        </row>
        <row r="76">
          <cell r="I76" t="str">
            <v>I97-VTC01-044</v>
          </cell>
          <cell r="J76" t="str">
            <v>thepa hình C</v>
          </cell>
          <cell r="K76" t="str">
            <v>C250X90X9X13</v>
          </cell>
          <cell r="L76" t="str">
            <v>SS400</v>
          </cell>
          <cell r="M76" t="str">
            <v>m</v>
          </cell>
          <cell r="N76">
            <v>34.6</v>
          </cell>
          <cell r="O76">
            <v>335.42499999999995</v>
          </cell>
          <cell r="P76">
            <v>11603.000000000002</v>
          </cell>
        </row>
        <row r="77">
          <cell r="I77" t="str">
            <v>I97-VTC01-044</v>
          </cell>
          <cell r="J77" t="str">
            <v>thepa hình C</v>
          </cell>
          <cell r="K77" t="str">
            <v>C250X90X9X13</v>
          </cell>
          <cell r="L77" t="str">
            <v>SS400</v>
          </cell>
          <cell r="M77" t="str">
            <v>m</v>
          </cell>
        </row>
        <row r="78">
          <cell r="I78" t="str">
            <v>I97-VTC01-045</v>
          </cell>
          <cell r="J78" t="str">
            <v>thepa hình C</v>
          </cell>
          <cell r="K78" t="str">
            <v>C300X90X9X13</v>
          </cell>
          <cell r="L78" t="str">
            <v>SS400</v>
          </cell>
          <cell r="M78" t="str">
            <v>m</v>
          </cell>
          <cell r="N78">
            <v>38.1</v>
          </cell>
          <cell r="O78">
            <v>73.91</v>
          </cell>
          <cell r="P78">
            <v>2818</v>
          </cell>
        </row>
        <row r="79">
          <cell r="I79" t="str">
            <v>I97-VTC01-046</v>
          </cell>
          <cell r="J79" t="str">
            <v>thepa hình C</v>
          </cell>
          <cell r="K79" t="str">
            <v>C380X100X10.5X16</v>
          </cell>
          <cell r="L79" t="str">
            <v>SS400</v>
          </cell>
          <cell r="M79" t="str">
            <v>m</v>
          </cell>
          <cell r="N79">
            <v>54.5</v>
          </cell>
          <cell r="O79">
            <v>67.039999999999992</v>
          </cell>
          <cell r="P79">
            <v>3652</v>
          </cell>
        </row>
        <row r="80">
          <cell r="I80" t="str">
            <v>I97-VTC01-047</v>
          </cell>
          <cell r="J80" t="str">
            <v>thép ống</v>
          </cell>
          <cell r="K80" t="str">
            <v>CHS114X6</v>
          </cell>
          <cell r="L80" t="str">
            <v>SS400</v>
          </cell>
          <cell r="M80" t="str">
            <v>m</v>
          </cell>
          <cell r="N80">
            <v>15.763546798029559</v>
          </cell>
          <cell r="O80">
            <v>3.0449999999999999</v>
          </cell>
          <cell r="P80">
            <v>48.000000000000007</v>
          </cell>
        </row>
        <row r="81">
          <cell r="I81" t="str">
            <v>I97-VTC01-048</v>
          </cell>
          <cell r="J81" t="str">
            <v>thép ống</v>
          </cell>
          <cell r="K81" t="str">
            <v>CHS42.7X2.3</v>
          </cell>
          <cell r="L81" t="str">
            <v>SS400</v>
          </cell>
          <cell r="M81" t="str">
            <v>m</v>
          </cell>
          <cell r="N81">
            <v>2.4022431039708994</v>
          </cell>
          <cell r="O81">
            <v>131.96000000000004</v>
          </cell>
          <cell r="P81">
            <v>316.99999999999994</v>
          </cell>
        </row>
        <row r="82">
          <cell r="I82" t="str">
            <v>I97-VTC01-049</v>
          </cell>
          <cell r="J82" t="str">
            <v>elbow</v>
          </cell>
          <cell r="K82" t="str">
            <v>ELBOW 42.4x2.6-90 độ LONG-DIN2605-TYPE3</v>
          </cell>
          <cell r="L82" t="str">
            <v>SS400</v>
          </cell>
          <cell r="M82" t="str">
            <v>cái</v>
          </cell>
          <cell r="O82">
            <v>100</v>
          </cell>
          <cell r="P82">
            <v>0</v>
          </cell>
        </row>
        <row r="83">
          <cell r="I83" t="str">
            <v>I97-VTC01-050</v>
          </cell>
          <cell r="J83" t="str">
            <v>thép hình L</v>
          </cell>
          <cell r="K83" t="str">
            <v>L150X150X19</v>
          </cell>
          <cell r="L83" t="str">
            <v>SS400</v>
          </cell>
          <cell r="M83" t="str">
            <v>m</v>
          </cell>
          <cell r="N83">
            <v>41.9</v>
          </cell>
          <cell r="O83">
            <v>74.539999999999992</v>
          </cell>
          <cell r="P83">
            <v>3123</v>
          </cell>
        </row>
        <row r="84">
          <cell r="I84" t="str">
            <v>I97-VTC01-051</v>
          </cell>
          <cell r="J84" t="str">
            <v>thép hình L</v>
          </cell>
          <cell r="K84" t="str">
            <v>L50X50X6</v>
          </cell>
          <cell r="L84" t="str">
            <v>SS400</v>
          </cell>
          <cell r="M84" t="str">
            <v>m</v>
          </cell>
          <cell r="N84">
            <v>4.43</v>
          </cell>
          <cell r="O84">
            <v>89.88</v>
          </cell>
          <cell r="P84">
            <v>397</v>
          </cell>
        </row>
        <row r="85">
          <cell r="I85" t="str">
            <v>I97-VTC01-052</v>
          </cell>
          <cell r="J85" t="str">
            <v>thép hình L</v>
          </cell>
          <cell r="K85" t="str">
            <v>L65X65X5</v>
          </cell>
          <cell r="L85" t="str">
            <v>SS400</v>
          </cell>
          <cell r="M85" t="str">
            <v>m</v>
          </cell>
          <cell r="N85">
            <v>5</v>
          </cell>
          <cell r="O85">
            <v>1.98</v>
          </cell>
          <cell r="P85">
            <v>10</v>
          </cell>
        </row>
        <row r="86">
          <cell r="I86" t="str">
            <v>I97-VTC01-053</v>
          </cell>
          <cell r="J86" t="str">
            <v>thép hình L</v>
          </cell>
          <cell r="K86" t="str">
            <v>L75X75X6</v>
          </cell>
          <cell r="L86" t="str">
            <v>SS400</v>
          </cell>
          <cell r="M86" t="str">
            <v>m</v>
          </cell>
          <cell r="N86">
            <v>6.85</v>
          </cell>
          <cell r="O86">
            <v>97.474999999999994</v>
          </cell>
          <cell r="P86">
            <v>668</v>
          </cell>
        </row>
        <row r="87">
          <cell r="I87" t="str">
            <v>I97-VTC01-054</v>
          </cell>
          <cell r="J87" t="str">
            <v>thép hình L</v>
          </cell>
          <cell r="K87" t="str">
            <v>L125X75X10</v>
          </cell>
          <cell r="L87" t="str">
            <v>SS400</v>
          </cell>
          <cell r="M87" t="str">
            <v>m</v>
          </cell>
          <cell r="N87">
            <v>14.9</v>
          </cell>
          <cell r="O87">
            <v>64.539999999999992</v>
          </cell>
          <cell r="P87">
            <v>962</v>
          </cell>
        </row>
        <row r="88">
          <cell r="I88" t="str">
            <v>I97-VTC01-055</v>
          </cell>
          <cell r="J88" t="str">
            <v>thép tròn</v>
          </cell>
          <cell r="K88" t="str">
            <v>RB139.7</v>
          </cell>
          <cell r="L88" t="str">
            <v>SS400</v>
          </cell>
          <cell r="M88" t="str">
            <v>m</v>
          </cell>
          <cell r="N88">
            <v>120.32</v>
          </cell>
          <cell r="O88">
            <v>2.04</v>
          </cell>
          <cell r="P88">
            <v>165</v>
          </cell>
        </row>
        <row r="89">
          <cell r="I89" t="str">
            <v>I97-VTC01-056</v>
          </cell>
          <cell r="J89" t="str">
            <v>thép tròn</v>
          </cell>
          <cell r="K89" t="str">
            <v>RB75</v>
          </cell>
          <cell r="L89" t="str">
            <v>SS400</v>
          </cell>
          <cell r="M89" t="str">
            <v>m</v>
          </cell>
          <cell r="N89">
            <v>34.68</v>
          </cell>
          <cell r="O89">
            <v>11.999999999999996</v>
          </cell>
          <cell r="P89">
            <v>162.99999999999997</v>
          </cell>
        </row>
        <row r="90">
          <cell r="I90" t="str">
            <v>I97-VTC01-057</v>
          </cell>
          <cell r="J90" t="str">
            <v>thép hộp vuông</v>
          </cell>
          <cell r="K90" t="str">
            <v>SHS100X100X6</v>
          </cell>
          <cell r="L90" t="str">
            <v>SS400</v>
          </cell>
          <cell r="M90" t="str">
            <v>m</v>
          </cell>
          <cell r="N90">
            <v>17</v>
          </cell>
          <cell r="O90">
            <v>5.0600000000000005</v>
          </cell>
          <cell r="P90">
            <v>86</v>
          </cell>
        </row>
        <row r="91">
          <cell r="I91" t="str">
            <v>I97-VTC01-058</v>
          </cell>
          <cell r="J91" t="str">
            <v>thép hộp vuông</v>
          </cell>
          <cell r="K91" t="str">
            <v>SHS80X80X4.5</v>
          </cell>
          <cell r="L91" t="str">
            <v>SS400</v>
          </cell>
          <cell r="M91" t="str">
            <v>m</v>
          </cell>
          <cell r="N91">
            <v>10.8</v>
          </cell>
          <cell r="O91">
            <v>206.13000000000005</v>
          </cell>
          <cell r="P91">
            <v>2115.5</v>
          </cell>
        </row>
        <row r="92">
          <cell r="I92" t="str">
            <v>I97-VTC01-059</v>
          </cell>
          <cell r="J92" t="str">
            <v>thép tấm</v>
          </cell>
          <cell r="K92" t="str">
            <v>PL4x2000x12000</v>
          </cell>
          <cell r="L92" t="str">
            <v>SS400</v>
          </cell>
          <cell r="M92" t="str">
            <v>m2</v>
          </cell>
          <cell r="N92">
            <v>31.4</v>
          </cell>
          <cell r="O92">
            <v>1219.9522292993629</v>
          </cell>
          <cell r="P92">
            <v>37249.9</v>
          </cell>
        </row>
        <row r="93">
          <cell r="I93" t="str">
            <v>I97-VTC01-060</v>
          </cell>
          <cell r="J93" t="str">
            <v>thép tấm</v>
          </cell>
          <cell r="K93" t="str">
            <v>PL12x2000x12000</v>
          </cell>
          <cell r="L93" t="str">
            <v>SS400</v>
          </cell>
          <cell r="M93" t="str">
            <v>m2</v>
          </cell>
          <cell r="N93">
            <v>94.199999999999989</v>
          </cell>
          <cell r="O93">
            <v>33.372611464968159</v>
          </cell>
          <cell r="P93">
            <v>3087.62</v>
          </cell>
        </row>
        <row r="94">
          <cell r="I94" t="str">
            <v>I97-VTC01-061</v>
          </cell>
          <cell r="J94" t="str">
            <v>thép tấm</v>
          </cell>
          <cell r="K94" t="str">
            <v>PL16x1500x2000</v>
          </cell>
          <cell r="L94" t="str">
            <v>SS400</v>
          </cell>
          <cell r="M94" t="str">
            <v>m2</v>
          </cell>
          <cell r="N94">
            <v>125.6</v>
          </cell>
          <cell r="O94">
            <v>1.4570063694267517</v>
          </cell>
          <cell r="P94">
            <v>183</v>
          </cell>
        </row>
        <row r="95">
          <cell r="I95" t="str">
            <v>I97-VTC01-062</v>
          </cell>
          <cell r="J95" t="str">
            <v>thép tấm</v>
          </cell>
          <cell r="K95" t="str">
            <v>PL20x2000X6000</v>
          </cell>
          <cell r="L95" t="str">
            <v>SS400</v>
          </cell>
          <cell r="M95" t="str">
            <v>m2</v>
          </cell>
          <cell r="N95">
            <v>157</v>
          </cell>
          <cell r="O95">
            <v>10.210191082802549</v>
          </cell>
          <cell r="P95">
            <v>1603</v>
          </cell>
        </row>
        <row r="96">
          <cell r="I96" t="str">
            <v>I97-VTC01-063</v>
          </cell>
          <cell r="J96" t="str">
            <v>thép vuông</v>
          </cell>
          <cell r="K96" t="str">
            <v>SQ63.5X63.5</v>
          </cell>
          <cell r="L96" t="str">
            <v>SS400</v>
          </cell>
          <cell r="M96" t="str">
            <v>m2</v>
          </cell>
          <cell r="N96">
            <v>31.65</v>
          </cell>
          <cell r="O96">
            <v>13.44</v>
          </cell>
          <cell r="P96">
            <v>420.5</v>
          </cell>
        </row>
        <row r="97">
          <cell r="I97" t="str">
            <v>I97-VTC01-064</v>
          </cell>
          <cell r="J97" t="str">
            <v>thép tấm</v>
          </cell>
          <cell r="K97" t="str">
            <v>PL20x2000X12000</v>
          </cell>
          <cell r="L97" t="str">
            <v>SS400</v>
          </cell>
          <cell r="M97" t="str">
            <v>m2</v>
          </cell>
          <cell r="N97">
            <v>157</v>
          </cell>
          <cell r="O97">
            <v>19.891719745222929</v>
          </cell>
          <cell r="P97">
            <v>3123</v>
          </cell>
        </row>
        <row r="98">
          <cell r="I98" t="str">
            <v>VTC02</v>
          </cell>
          <cell r="J98" t="str">
            <v>Main-Material /  Vật tư chính thép trắng</v>
          </cell>
        </row>
        <row r="101">
          <cell r="I101" t="str">
            <v>VTC03</v>
          </cell>
          <cell r="J101" t="str">
            <v>Gratting-Material /  Vật tư gratting</v>
          </cell>
        </row>
        <row r="102">
          <cell r="I102" t="str">
            <v>I97-VTC03-001</v>
          </cell>
          <cell r="J102" t="str">
            <v>gratting mạ kẽm nóng-bản vẽ</v>
          </cell>
          <cell r="K102" t="str">
            <v>GRATTING 30x3</v>
          </cell>
          <cell r="L102" t="str">
            <v>SS400-HDG</v>
          </cell>
          <cell r="M102" t="str">
            <v>m2</v>
          </cell>
          <cell r="N102">
            <v>26.72</v>
          </cell>
          <cell r="O102">
            <v>21.089071856287426</v>
          </cell>
          <cell r="P102">
            <v>563.5</v>
          </cell>
        </row>
        <row r="103">
          <cell r="I103" t="str">
            <v>I97-VTC03-002</v>
          </cell>
          <cell r="J103" t="str">
            <v>kẹp sàn</v>
          </cell>
          <cell r="K103" t="str">
            <v>CLAMPS - GRATINGS</v>
          </cell>
          <cell r="L103" t="str">
            <v>STEEL-GALV</v>
          </cell>
          <cell r="M103" t="str">
            <v>bộ</v>
          </cell>
          <cell r="O103">
            <v>675</v>
          </cell>
        </row>
        <row r="104">
          <cell r="I104" t="str">
            <v>I97-VTC03-003</v>
          </cell>
          <cell r="J104" t="str">
            <v>gratting mạ kẽm nóng-bản vẽ</v>
          </cell>
          <cell r="K104" t="str">
            <v>GRATTING 25x3X50X50</v>
          </cell>
          <cell r="L104" t="str">
            <v>SS400-HDG</v>
          </cell>
          <cell r="M104" t="str">
            <v>m2</v>
          </cell>
          <cell r="N104">
            <v>20.107006875926476</v>
          </cell>
          <cell r="O104">
            <v>4.6277400000000002</v>
          </cell>
          <cell r="P104">
            <v>93.05</v>
          </cell>
        </row>
        <row r="105">
          <cell r="I105" t="str">
            <v>I97-VTC03-004</v>
          </cell>
          <cell r="J105" t="str">
            <v>kẹp sàn GRATTING 25</v>
          </cell>
          <cell r="K105" t="str">
            <v>CLAMPS - GRATING 25X3X50X50</v>
          </cell>
          <cell r="L105" t="str">
            <v>STEEL-GALV</v>
          </cell>
          <cell r="M105" t="str">
            <v>bộ</v>
          </cell>
          <cell r="O105">
            <v>35</v>
          </cell>
        </row>
        <row r="106">
          <cell r="I106" t="str">
            <v>VTC04</v>
          </cell>
          <cell r="J106" t="str">
            <v>Insulation-Material /  Vật tư bảo ôn</v>
          </cell>
        </row>
        <row r="107">
          <cell r="I107" t="str">
            <v>I97-VTC04-001</v>
          </cell>
          <cell r="J107" t="str">
            <v>bông khoáng</v>
          </cell>
          <cell r="K107" t="str">
            <v>Mineral wool 100X600x1200</v>
          </cell>
          <cell r="L107" t="str">
            <v>Mineral wool-100kg/m3</v>
          </cell>
          <cell r="M107" t="str">
            <v>m3</v>
          </cell>
          <cell r="N107">
            <v>100</v>
          </cell>
          <cell r="O107">
            <v>2.2999999999999998</v>
          </cell>
          <cell r="P107">
            <v>230</v>
          </cell>
        </row>
        <row r="108">
          <cell r="I108" t="str">
            <v>I97-VTC04-002</v>
          </cell>
          <cell r="J108" t="str">
            <v>bông khoáng-dạng tấm</v>
          </cell>
          <cell r="K108" t="str">
            <v>Mineral Wool 125X600X1200</v>
          </cell>
          <cell r="L108" t="str">
            <v>Mineral wool-100kg/m3</v>
          </cell>
          <cell r="M108" t="str">
            <v>m3</v>
          </cell>
          <cell r="N108">
            <v>100</v>
          </cell>
          <cell r="O108">
            <v>29.25</v>
          </cell>
          <cell r="P108">
            <v>2925</v>
          </cell>
        </row>
        <row r="109">
          <cell r="I109" t="str">
            <v>I97-VTC04-003</v>
          </cell>
          <cell r="J109" t="str">
            <v>bông khoáng-dạng tấm</v>
          </cell>
          <cell r="K109" t="str">
            <v>Mineral Wool 80X600X1200</v>
          </cell>
          <cell r="L109" t="str">
            <v>Mineral wool-100kg/m3</v>
          </cell>
          <cell r="M109" t="str">
            <v>m3</v>
          </cell>
          <cell r="N109">
            <v>100</v>
          </cell>
          <cell r="O109">
            <v>48.671999999999997</v>
          </cell>
          <cell r="P109">
            <v>4867.2</v>
          </cell>
        </row>
        <row r="110">
          <cell r="I110" t="str">
            <v>VPK</v>
          </cell>
          <cell r="J110" t="str">
            <v>Bolt-Material /  Vật tư bulong, phụ kiện</v>
          </cell>
        </row>
        <row r="111">
          <cell r="I111" t="str">
            <v>I97-VPK-001</v>
          </cell>
          <cell r="J111" t="str">
            <v>tai cẩu</v>
          </cell>
          <cell r="K111" t="str">
            <v>PSA-INOX-STAR-EYE BOLT-M12x18-7997097</v>
          </cell>
          <cell r="L111" t="str">
            <v>STAILESS STELL 1.4462(AISI318L)</v>
          </cell>
          <cell r="M111" t="str">
            <v>cái</v>
          </cell>
          <cell r="O111">
            <v>2</v>
          </cell>
        </row>
        <row r="112">
          <cell r="I112" t="str">
            <v>I97-VPK-002</v>
          </cell>
          <cell r="J112" t="str">
            <v>vít tự khoan-mạ kẽm</v>
          </cell>
          <cell r="K112" t="str">
            <v>self-drilling cladding screw 5.5x38</v>
          </cell>
          <cell r="L112" t="str">
            <v>STEEL-GALV</v>
          </cell>
          <cell r="M112" t="str">
            <v>cái</v>
          </cell>
          <cell r="O112">
            <v>500</v>
          </cell>
        </row>
        <row r="113">
          <cell r="I113" t="str">
            <v>I97-VPK-002</v>
          </cell>
          <cell r="J113" t="str">
            <v>vít tự khoan-mạ kẽm</v>
          </cell>
          <cell r="K113" t="str">
            <v>self-drilling cladding screw 5.5x38</v>
          </cell>
          <cell r="L113" t="str">
            <v>STEEL-GALV</v>
          </cell>
          <cell r="M113" t="str">
            <v>cái</v>
          </cell>
        </row>
        <row r="114">
          <cell r="I114" t="str">
            <v>I97-VPK-003</v>
          </cell>
          <cell r="J114" t="str">
            <v>nut</v>
          </cell>
          <cell r="K114" t="str">
            <v>Square nut-M8-DIN562-HDG</v>
          </cell>
          <cell r="L114" t="str">
            <v>DIN562</v>
          </cell>
          <cell r="M114" t="str">
            <v>cái</v>
          </cell>
          <cell r="O114">
            <v>14</v>
          </cell>
          <cell r="P114">
            <v>24</v>
          </cell>
        </row>
        <row r="115">
          <cell r="I115" t="str">
            <v>I97-VPK-004</v>
          </cell>
          <cell r="J115" t="str">
            <v>tăng đơ</v>
          </cell>
          <cell r="K115" t="str">
            <v>Turnbuckle M12 with weld-on ends-DIN1480</v>
          </cell>
          <cell r="L115" t="str">
            <v>STEEL-GALV</v>
          </cell>
          <cell r="M115" t="str">
            <v>cái</v>
          </cell>
          <cell r="O115">
            <v>24</v>
          </cell>
          <cell r="P115">
            <v>39</v>
          </cell>
        </row>
        <row r="116">
          <cell r="I116" t="str">
            <v>I97-VPK-005</v>
          </cell>
          <cell r="J116" t="str">
            <v>anchor bolt</v>
          </cell>
          <cell r="K116" t="str">
            <v>Anchor: HST3-R-M16x170-8.8-Hef = 130mm(1B+2N+1W)</v>
          </cell>
          <cell r="L116">
            <v>8.8000000000000007</v>
          </cell>
          <cell r="M116" t="str">
            <v>bộ</v>
          </cell>
          <cell r="O116">
            <v>4</v>
          </cell>
        </row>
        <row r="117">
          <cell r="I117" t="str">
            <v>I97-VPK-006</v>
          </cell>
          <cell r="J117" t="str">
            <v>bulong</v>
          </cell>
          <cell r="K117" t="str">
            <v>BOLT-M12X35-EN14399-4-8.8-HDG</v>
          </cell>
          <cell r="L117" t="str">
            <v>EN14399-4-8.8</v>
          </cell>
          <cell r="M117" t="str">
            <v>Cái</v>
          </cell>
          <cell r="O117">
            <v>64</v>
          </cell>
          <cell r="P117">
            <v>112</v>
          </cell>
        </row>
        <row r="118">
          <cell r="I118" t="str">
            <v>I97-VPK-007</v>
          </cell>
          <cell r="J118" t="str">
            <v>bulong</v>
          </cell>
          <cell r="K118" t="str">
            <v>BOLT-M12x35-ISO4017-8.8-HDG</v>
          </cell>
          <cell r="L118" t="str">
            <v>ISO4017-8.8</v>
          </cell>
          <cell r="M118" t="str">
            <v>Cái</v>
          </cell>
          <cell r="O118">
            <v>56</v>
          </cell>
          <cell r="P118">
            <v>95</v>
          </cell>
        </row>
        <row r="119">
          <cell r="I119" t="str">
            <v>I97-VPK-008</v>
          </cell>
          <cell r="J119" t="str">
            <v>bulong</v>
          </cell>
          <cell r="K119" t="str">
            <v>BOLT-M12X40-EN14399-3-8.8-HDG</v>
          </cell>
          <cell r="L119" t="str">
            <v>EN14399-3-8.8</v>
          </cell>
          <cell r="M119" t="str">
            <v>Cái</v>
          </cell>
          <cell r="O119">
            <v>60</v>
          </cell>
          <cell r="P119">
            <v>101</v>
          </cell>
        </row>
        <row r="120">
          <cell r="I120" t="str">
            <v>I97-VPK-009</v>
          </cell>
          <cell r="J120" t="str">
            <v>bulong</v>
          </cell>
          <cell r="K120" t="str">
            <v>BOLT-M12X40-EN14399-4-10.9-HDG</v>
          </cell>
          <cell r="L120" t="str">
            <v>EN14399-4-10.9</v>
          </cell>
          <cell r="M120" t="str">
            <v>Cái</v>
          </cell>
          <cell r="O120">
            <v>16</v>
          </cell>
          <cell r="P120">
            <v>27</v>
          </cell>
        </row>
        <row r="121">
          <cell r="I121" t="str">
            <v>I97-VPK-010</v>
          </cell>
          <cell r="J121" t="str">
            <v>bulong</v>
          </cell>
          <cell r="K121" t="str">
            <v>BOLT-M12x40-ISO4017-8.8-HDG</v>
          </cell>
          <cell r="L121" t="str">
            <v>ISO4017-8.8</v>
          </cell>
          <cell r="M121" t="str">
            <v>Cái</v>
          </cell>
          <cell r="O121">
            <v>96</v>
          </cell>
          <cell r="P121">
            <v>228</v>
          </cell>
        </row>
        <row r="122">
          <cell r="I122" t="str">
            <v>I97-VPK-011</v>
          </cell>
          <cell r="J122" t="str">
            <v>bulong</v>
          </cell>
          <cell r="K122" t="str">
            <v>BOLT-M12x45-ISO4017-8.8-HDG</v>
          </cell>
          <cell r="L122" t="str">
            <v>ISO4017-8.8</v>
          </cell>
          <cell r="M122" t="str">
            <v>Cái</v>
          </cell>
          <cell r="O122">
            <v>240</v>
          </cell>
          <cell r="P122">
            <v>408</v>
          </cell>
        </row>
        <row r="123">
          <cell r="I123" t="str">
            <v>I97-VPK-012</v>
          </cell>
          <cell r="J123" t="str">
            <v>bulong</v>
          </cell>
          <cell r="K123" t="str">
            <v>BOLT-M12X50-ISO4017-8.8-HDG</v>
          </cell>
          <cell r="L123" t="str">
            <v>ISO4017-8.8</v>
          </cell>
          <cell r="M123" t="str">
            <v>Cái</v>
          </cell>
          <cell r="O123">
            <v>80</v>
          </cell>
          <cell r="P123">
            <v>136</v>
          </cell>
        </row>
        <row r="124">
          <cell r="I124" t="str">
            <v>I97-VPK-013</v>
          </cell>
          <cell r="J124" t="str">
            <v>bulong</v>
          </cell>
          <cell r="K124" t="str">
            <v>BOLT-M16x40-ISO4017-8.8-HDG</v>
          </cell>
          <cell r="L124" t="str">
            <v>ISO4017-8.8</v>
          </cell>
          <cell r="M124" t="str">
            <v>Cái</v>
          </cell>
          <cell r="O124">
            <v>8</v>
          </cell>
          <cell r="P124">
            <v>15</v>
          </cell>
        </row>
        <row r="125">
          <cell r="I125" t="str">
            <v>I97-VPK-014</v>
          </cell>
          <cell r="J125" t="str">
            <v>bulong</v>
          </cell>
          <cell r="K125" t="str">
            <v>BOLT-M16x45-ISO4017-8.8-HDG</v>
          </cell>
          <cell r="L125" t="str">
            <v>ISO4017-8.8</v>
          </cell>
          <cell r="M125" t="str">
            <v>Cái</v>
          </cell>
          <cell r="O125">
            <v>148</v>
          </cell>
          <cell r="P125">
            <v>254</v>
          </cell>
        </row>
        <row r="126">
          <cell r="I126" t="str">
            <v>I97-VPK-015</v>
          </cell>
          <cell r="J126" t="str">
            <v>bulong</v>
          </cell>
          <cell r="K126" t="str">
            <v>BOLT-M16X50-EN14399-3-8.8-HDG</v>
          </cell>
          <cell r="L126" t="str">
            <v>EN14399-3-8.8</v>
          </cell>
          <cell r="M126" t="str">
            <v>Cái</v>
          </cell>
          <cell r="O126">
            <v>32</v>
          </cell>
          <cell r="P126">
            <v>56</v>
          </cell>
        </row>
        <row r="127">
          <cell r="I127" t="str">
            <v>I97-VPK-016</v>
          </cell>
          <cell r="J127" t="str">
            <v>bulong</v>
          </cell>
          <cell r="K127" t="str">
            <v>BOLT-M16x50-ISO4017-8.8-HDG</v>
          </cell>
          <cell r="L127" t="str">
            <v>ISO4017-8.8</v>
          </cell>
          <cell r="M127" t="str">
            <v>Cái</v>
          </cell>
          <cell r="O127">
            <v>228</v>
          </cell>
          <cell r="P127">
            <v>1235</v>
          </cell>
        </row>
        <row r="128">
          <cell r="I128" t="str">
            <v>I97-VPK-017</v>
          </cell>
          <cell r="J128" t="str">
            <v>bulong</v>
          </cell>
          <cell r="K128" t="str">
            <v>BOLT-M16x55-ISO4017-8.8-HDG</v>
          </cell>
          <cell r="L128" t="str">
            <v>ISO4017-8.8</v>
          </cell>
          <cell r="M128" t="str">
            <v>Cái</v>
          </cell>
          <cell r="O128">
            <v>8</v>
          </cell>
          <cell r="P128">
            <v>15</v>
          </cell>
        </row>
        <row r="129">
          <cell r="I129" t="str">
            <v>I97-VPK-018</v>
          </cell>
          <cell r="J129" t="str">
            <v>bulong</v>
          </cell>
          <cell r="K129" t="str">
            <v>BOLT-M20X60-ISO4017-8.8-HDG</v>
          </cell>
          <cell r="L129" t="str">
            <v>ISO4017-8.8</v>
          </cell>
          <cell r="M129" t="str">
            <v>Cái</v>
          </cell>
          <cell r="O129">
            <v>32</v>
          </cell>
          <cell r="P129">
            <v>56</v>
          </cell>
        </row>
        <row r="130">
          <cell r="I130" t="str">
            <v>I97-VPK-019</v>
          </cell>
          <cell r="J130" t="str">
            <v>bulong</v>
          </cell>
          <cell r="K130" t="str">
            <v>BOLT-M20X65-ISO4017-8.8-HDG</v>
          </cell>
          <cell r="L130" t="str">
            <v>ISO4017-8.8</v>
          </cell>
          <cell r="M130" t="str">
            <v>Cái</v>
          </cell>
          <cell r="O130">
            <v>8</v>
          </cell>
          <cell r="P130">
            <v>15</v>
          </cell>
        </row>
        <row r="131">
          <cell r="I131" t="str">
            <v>I97-VPK-020</v>
          </cell>
          <cell r="J131" t="str">
            <v>bulong</v>
          </cell>
          <cell r="K131" t="str">
            <v>BOLT-M20X70-ISO4017-8.8-HDG</v>
          </cell>
          <cell r="L131" t="str">
            <v>ISO4017-8.8</v>
          </cell>
          <cell r="M131" t="str">
            <v>Cái</v>
          </cell>
          <cell r="O131">
            <v>24</v>
          </cell>
          <cell r="P131">
            <v>44</v>
          </cell>
        </row>
        <row r="132">
          <cell r="I132" t="str">
            <v>I97-VPK-021</v>
          </cell>
          <cell r="J132" t="str">
            <v>bulong</v>
          </cell>
          <cell r="K132" t="str">
            <v>BOLT-M4x20-ISO4017-8.8-HDG</v>
          </cell>
          <cell r="L132" t="str">
            <v>ISO4017-8.8</v>
          </cell>
          <cell r="M132" t="str">
            <v>Cái</v>
          </cell>
          <cell r="O132">
            <v>20</v>
          </cell>
        </row>
        <row r="133">
          <cell r="I133" t="str">
            <v>I97-VPK-022</v>
          </cell>
          <cell r="J133" t="str">
            <v>bulong</v>
          </cell>
          <cell r="K133" t="str">
            <v>BOLT-M4x30-ISO4017-8.8-HDG</v>
          </cell>
          <cell r="L133" t="str">
            <v>ISO4017-8.8</v>
          </cell>
          <cell r="M133" t="str">
            <v>Cái</v>
          </cell>
          <cell r="O133">
            <v>20</v>
          </cell>
        </row>
        <row r="134">
          <cell r="I134" t="str">
            <v>I97-VPK-023</v>
          </cell>
          <cell r="J134" t="str">
            <v>bulong</v>
          </cell>
          <cell r="K134" t="str">
            <v>BOLT-M6X20-ISO10642-8.8-HDG</v>
          </cell>
          <cell r="L134" t="str">
            <v>ISO10642-8.8</v>
          </cell>
          <cell r="M134" t="str">
            <v>Cái</v>
          </cell>
          <cell r="O134">
            <v>16</v>
          </cell>
          <cell r="P134">
            <v>27</v>
          </cell>
        </row>
        <row r="135">
          <cell r="I135" t="str">
            <v>I97-VPK-024</v>
          </cell>
          <cell r="J135" t="str">
            <v>bulong</v>
          </cell>
          <cell r="K135" t="str">
            <v>BOLT-M8X20-ISO4017-8.8-HDG</v>
          </cell>
          <cell r="L135" t="str">
            <v>ISO4017-8.8</v>
          </cell>
          <cell r="M135" t="str">
            <v>Cái</v>
          </cell>
          <cell r="O135">
            <v>16</v>
          </cell>
          <cell r="P135">
            <v>27</v>
          </cell>
        </row>
        <row r="136">
          <cell r="I136" t="str">
            <v>I97-VPK-025</v>
          </cell>
          <cell r="J136" t="str">
            <v>nut</v>
          </cell>
          <cell r="K136" t="str">
            <v>Weldnut-M12-Din929-8-HDG</v>
          </cell>
          <cell r="L136" t="str">
            <v>Din929-8-HDG</v>
          </cell>
          <cell r="M136" t="str">
            <v>Cái</v>
          </cell>
          <cell r="O136">
            <v>158</v>
          </cell>
          <cell r="P136">
            <v>379</v>
          </cell>
        </row>
        <row r="137">
          <cell r="I137" t="str">
            <v>I97-VPK-026</v>
          </cell>
          <cell r="J137" t="str">
            <v>nut</v>
          </cell>
          <cell r="K137" t="str">
            <v>Weldnut-M16-Din929-8-HDG</v>
          </cell>
          <cell r="L137" t="str">
            <v>Din929-8-HDG</v>
          </cell>
          <cell r="M137" t="str">
            <v>Cái</v>
          </cell>
          <cell r="O137">
            <v>16</v>
          </cell>
          <cell r="P137">
            <v>72</v>
          </cell>
        </row>
        <row r="138">
          <cell r="I138" t="str">
            <v>I97-VPK-027</v>
          </cell>
          <cell r="J138" t="str">
            <v>nut</v>
          </cell>
          <cell r="K138" t="str">
            <v>NUT-M12-EN14399-3-8-HDG</v>
          </cell>
          <cell r="L138" t="str">
            <v>EN14399-3-8</v>
          </cell>
          <cell r="M138" t="str">
            <v>Cái</v>
          </cell>
          <cell r="O138">
            <v>60</v>
          </cell>
          <cell r="P138">
            <v>101</v>
          </cell>
        </row>
        <row r="139">
          <cell r="I139" t="str">
            <v>I97-VPK-028</v>
          </cell>
          <cell r="J139" t="str">
            <v>nut</v>
          </cell>
          <cell r="K139" t="str">
            <v>NUT-M12-EN14399-4-10-HDG</v>
          </cell>
          <cell r="L139" t="str">
            <v>EN14399-4-10</v>
          </cell>
          <cell r="M139" t="str">
            <v>Cái</v>
          </cell>
          <cell r="O139">
            <v>16</v>
          </cell>
          <cell r="P139">
            <v>95</v>
          </cell>
        </row>
        <row r="140">
          <cell r="I140" t="str">
            <v>I97-VPK-029</v>
          </cell>
          <cell r="J140" t="str">
            <v>nut</v>
          </cell>
          <cell r="K140" t="str">
            <v>NUT-M12-ISO4034-8-HDG</v>
          </cell>
          <cell r="L140" t="str">
            <v>ISO4034-8</v>
          </cell>
          <cell r="M140" t="str">
            <v>Cái</v>
          </cell>
          <cell r="O140">
            <v>168</v>
          </cell>
          <cell r="P140">
            <v>287</v>
          </cell>
        </row>
        <row r="141">
          <cell r="I141" t="str">
            <v>I97-VPK-030</v>
          </cell>
          <cell r="J141" t="str">
            <v>nut</v>
          </cell>
          <cell r="K141" t="str">
            <v>NUT-M12-ISO6925-8-HDG</v>
          </cell>
          <cell r="L141" t="str">
            <v>ISO6925-8</v>
          </cell>
          <cell r="M141" t="str">
            <v>Cái</v>
          </cell>
          <cell r="O141">
            <v>304</v>
          </cell>
        </row>
        <row r="142">
          <cell r="I142" t="str">
            <v>I97-VPK-031</v>
          </cell>
          <cell r="J142" t="str">
            <v>nut</v>
          </cell>
          <cell r="K142" t="str">
            <v>NUT-M16-EN14399-3-8-HDG</v>
          </cell>
          <cell r="L142" t="str">
            <v>EN14399-3-8</v>
          </cell>
          <cell r="M142" t="str">
            <v>Cái</v>
          </cell>
          <cell r="O142">
            <v>16</v>
          </cell>
          <cell r="P142">
            <v>27</v>
          </cell>
        </row>
        <row r="143">
          <cell r="I143" t="str">
            <v>I97-VPK-032</v>
          </cell>
          <cell r="J143" t="str">
            <v>nut</v>
          </cell>
          <cell r="K143" t="str">
            <v>NUT-M16-ISO4032-8-HDG</v>
          </cell>
          <cell r="L143" t="str">
            <v>ISO4032-8</v>
          </cell>
          <cell r="M143" t="str">
            <v>Cái</v>
          </cell>
          <cell r="O143">
            <v>392</v>
          </cell>
          <cell r="P143">
            <v>3198</v>
          </cell>
        </row>
        <row r="144">
          <cell r="I144" t="str">
            <v>I97-VPK-033</v>
          </cell>
          <cell r="J144" t="str">
            <v>nut</v>
          </cell>
          <cell r="K144" t="str">
            <v>NUT-M20-ISO4032-8-HDG</v>
          </cell>
          <cell r="L144" t="str">
            <v>ISO4032-8</v>
          </cell>
          <cell r="M144" t="str">
            <v>Cái</v>
          </cell>
          <cell r="O144">
            <v>16</v>
          </cell>
          <cell r="P144">
            <v>52</v>
          </cell>
        </row>
        <row r="145">
          <cell r="I145" t="str">
            <v>I97-VPK-034</v>
          </cell>
          <cell r="J145" t="str">
            <v>nut</v>
          </cell>
          <cell r="K145" t="str">
            <v>NUT-M20-ISO4034-8-HDG</v>
          </cell>
          <cell r="L145" t="str">
            <v>ISO4034-8</v>
          </cell>
          <cell r="M145" t="str">
            <v>Cái</v>
          </cell>
          <cell r="O145">
            <v>48</v>
          </cell>
          <cell r="P145">
            <v>83</v>
          </cell>
        </row>
        <row r="146">
          <cell r="I146" t="str">
            <v>I97-VPK-035</v>
          </cell>
          <cell r="J146" t="str">
            <v>nut</v>
          </cell>
          <cell r="K146" t="str">
            <v>NUT-M4-ISO6925-8-HDG</v>
          </cell>
          <cell r="L146" t="str">
            <v>ISO6925-8</v>
          </cell>
          <cell r="M146" t="str">
            <v>Cái</v>
          </cell>
          <cell r="O146">
            <v>40</v>
          </cell>
        </row>
        <row r="147">
          <cell r="I147" t="str">
            <v>I97-VPK-036</v>
          </cell>
          <cell r="J147" t="str">
            <v>nut</v>
          </cell>
          <cell r="K147" t="str">
            <v>NUT-M6-ISO4034-8-HDG</v>
          </cell>
          <cell r="L147" t="str">
            <v>ISO4034-8</v>
          </cell>
          <cell r="M147" t="str">
            <v>Cái</v>
          </cell>
          <cell r="O147">
            <v>16</v>
          </cell>
          <cell r="P147">
            <v>27</v>
          </cell>
        </row>
        <row r="148">
          <cell r="I148" t="str">
            <v>I97-VPK-037</v>
          </cell>
          <cell r="J148" t="str">
            <v>nut</v>
          </cell>
          <cell r="K148" t="str">
            <v>NUT-M8-ISO4034-8-HDG</v>
          </cell>
          <cell r="L148" t="str">
            <v>ISO4034-8</v>
          </cell>
          <cell r="M148" t="str">
            <v>Cái</v>
          </cell>
          <cell r="O148">
            <v>16</v>
          </cell>
          <cell r="P148">
            <v>27</v>
          </cell>
        </row>
        <row r="149">
          <cell r="I149" t="str">
            <v>I97-VPK-038</v>
          </cell>
          <cell r="J149" t="str">
            <v>Washer</v>
          </cell>
          <cell r="K149" t="str">
            <v>WASHER-M12-DIN125-200HV-HDG</v>
          </cell>
          <cell r="L149" t="str">
            <v>DIN125-200HV-HDG</v>
          </cell>
          <cell r="M149" t="str">
            <v>Cái</v>
          </cell>
          <cell r="O149">
            <v>64</v>
          </cell>
          <cell r="P149">
            <v>112</v>
          </cell>
        </row>
        <row r="150">
          <cell r="I150" t="str">
            <v>I97-VPK-039</v>
          </cell>
          <cell r="J150" t="str">
            <v>Washer</v>
          </cell>
          <cell r="K150" t="str">
            <v>WASHER-M12-DIN434-200HV-HDG</v>
          </cell>
          <cell r="L150" t="str">
            <v>DIN434-200HV-HDG</v>
          </cell>
          <cell r="M150" t="str">
            <v>Cái</v>
          </cell>
          <cell r="O150">
            <v>80</v>
          </cell>
          <cell r="P150">
            <v>136</v>
          </cell>
        </row>
        <row r="151">
          <cell r="I151" t="str">
            <v>I97-VPK-040</v>
          </cell>
          <cell r="J151" t="str">
            <v>Washer</v>
          </cell>
          <cell r="K151" t="str">
            <v>WASHER-M12-EN14399-6-300HV-HDG</v>
          </cell>
          <cell r="L151" t="str">
            <v>EN14399-6-300HV-HDG</v>
          </cell>
          <cell r="M151" t="str">
            <v>Cái</v>
          </cell>
          <cell r="O151">
            <v>152</v>
          </cell>
          <cell r="P151">
            <v>432</v>
          </cell>
        </row>
        <row r="152">
          <cell r="I152" t="str">
            <v>I97-VPK-041</v>
          </cell>
          <cell r="J152" t="str">
            <v>Washer</v>
          </cell>
          <cell r="K152" t="str">
            <v>WASHER-M12-ISO7089-200HV-HDG</v>
          </cell>
          <cell r="L152" t="str">
            <v>ISO7089-200HV-HDG</v>
          </cell>
          <cell r="M152" t="str">
            <v>Cái</v>
          </cell>
          <cell r="O152">
            <v>944</v>
          </cell>
          <cell r="P152">
            <v>1673</v>
          </cell>
        </row>
        <row r="153">
          <cell r="I153" t="str">
            <v>I97-VPK-042</v>
          </cell>
          <cell r="J153" t="str">
            <v>Washer</v>
          </cell>
          <cell r="K153" t="str">
            <v>WASHER-M16-DIN125-200HV-HDG</v>
          </cell>
          <cell r="L153" t="str">
            <v>DIN125-200HV-HDG</v>
          </cell>
          <cell r="M153" t="str">
            <v>Cái</v>
          </cell>
          <cell r="O153">
            <v>16</v>
          </cell>
          <cell r="P153">
            <v>27</v>
          </cell>
        </row>
        <row r="154">
          <cell r="I154" t="str">
            <v>I97-VPK-043</v>
          </cell>
          <cell r="J154" t="str">
            <v>Washer</v>
          </cell>
          <cell r="K154" t="str">
            <v>WASHER-M16-EN14399-6-300HV-HDG</v>
          </cell>
          <cell r="L154" t="str">
            <v>EN14399-6-300HV-HDG</v>
          </cell>
          <cell r="M154" t="str">
            <v>Cái</v>
          </cell>
          <cell r="O154">
            <v>32</v>
          </cell>
          <cell r="P154">
            <v>56</v>
          </cell>
        </row>
        <row r="155">
          <cell r="I155" t="str">
            <v>I97-VPK-044</v>
          </cell>
          <cell r="J155" t="str">
            <v>Washer</v>
          </cell>
          <cell r="K155" t="str">
            <v>WASHER-M16-ISO7089-200HV-HDG</v>
          </cell>
          <cell r="L155" t="str">
            <v>ISO7089-200HV-HDG</v>
          </cell>
          <cell r="M155" t="str">
            <v>Cái</v>
          </cell>
          <cell r="O155">
            <v>784</v>
          </cell>
          <cell r="P155">
            <v>4346</v>
          </cell>
        </row>
        <row r="156">
          <cell r="I156" t="str">
            <v>I97-VPK-045</v>
          </cell>
          <cell r="J156" t="str">
            <v>Washer</v>
          </cell>
          <cell r="K156" t="str">
            <v>WASHER-M20-DIN434-200HV-HDG</v>
          </cell>
          <cell r="L156" t="str">
            <v>DIN434-200HV-HDG</v>
          </cell>
          <cell r="M156" t="str">
            <v>Cái</v>
          </cell>
          <cell r="O156">
            <v>24</v>
          </cell>
          <cell r="P156">
            <v>64</v>
          </cell>
        </row>
        <row r="157">
          <cell r="I157" t="str">
            <v>I97-VPK-046</v>
          </cell>
          <cell r="J157" t="str">
            <v>Washer</v>
          </cell>
          <cell r="K157" t="str">
            <v>WASHER-M20-ISO7089-200HV-HDG</v>
          </cell>
          <cell r="L157" t="str">
            <v>ISO7089-200HV-HDG</v>
          </cell>
          <cell r="M157" t="str">
            <v>Cái</v>
          </cell>
          <cell r="O157">
            <v>128</v>
          </cell>
          <cell r="P157">
            <v>239</v>
          </cell>
        </row>
        <row r="158">
          <cell r="I158" t="str">
            <v>I97-VPK-047</v>
          </cell>
          <cell r="J158" t="str">
            <v>Washer</v>
          </cell>
          <cell r="K158" t="str">
            <v>WASHER-M4-ISO7089-200HV-HDG</v>
          </cell>
          <cell r="L158" t="str">
            <v>ISO7089-200HV-HDG</v>
          </cell>
          <cell r="M158" t="str">
            <v>Cái</v>
          </cell>
          <cell r="O158">
            <v>40</v>
          </cell>
        </row>
        <row r="159">
          <cell r="I159" t="str">
            <v>I97-VPK-048</v>
          </cell>
          <cell r="J159" t="str">
            <v>Washer</v>
          </cell>
          <cell r="K159" t="str">
            <v>WASHER-M6-ISO7092-200HV-HDG</v>
          </cell>
          <cell r="L159" t="str">
            <v>ISO7092-200HV-HDG</v>
          </cell>
          <cell r="M159" t="str">
            <v>Cái</v>
          </cell>
          <cell r="O159">
            <v>16</v>
          </cell>
          <cell r="P159">
            <v>27</v>
          </cell>
        </row>
        <row r="160">
          <cell r="I160" t="str">
            <v>I97-VPK-049</v>
          </cell>
          <cell r="J160" t="str">
            <v>Washer</v>
          </cell>
          <cell r="K160" t="str">
            <v>WASHER-M8-ISO7089-200HV-HDG</v>
          </cell>
          <cell r="L160" t="str">
            <v>ISO7089-200HV-HDG</v>
          </cell>
          <cell r="M160" t="str">
            <v>Cái</v>
          </cell>
          <cell r="O160">
            <v>32</v>
          </cell>
          <cell r="P160">
            <v>256</v>
          </cell>
        </row>
        <row r="161">
          <cell r="I161" t="str">
            <v>I97-VPK-050</v>
          </cell>
          <cell r="J161" t="str">
            <v>Washer</v>
          </cell>
          <cell r="K161" t="str">
            <v>WASHER-M10-DIN125-200HV-HDG</v>
          </cell>
          <cell r="L161" t="str">
            <v>DIN125-200HV-HDG</v>
          </cell>
          <cell r="M161" t="str">
            <v>Cái</v>
          </cell>
          <cell r="O161">
            <v>288</v>
          </cell>
          <cell r="P161">
            <v>491</v>
          </cell>
        </row>
        <row r="162">
          <cell r="I162" t="str">
            <v>I97-VPK-051</v>
          </cell>
          <cell r="J162" t="str">
            <v>bulong</v>
          </cell>
          <cell r="K162" t="str">
            <v>BOLT-M10X45-DIN933-8.8-HDG</v>
          </cell>
          <cell r="L162" t="str">
            <v>DIN933-8.8-HDG</v>
          </cell>
          <cell r="M162" t="str">
            <v>Cái</v>
          </cell>
          <cell r="O162">
            <v>144</v>
          </cell>
          <cell r="P162">
            <v>248</v>
          </cell>
        </row>
        <row r="163">
          <cell r="I163" t="str">
            <v>I97-VPK-052</v>
          </cell>
          <cell r="J163" t="str">
            <v>nut</v>
          </cell>
          <cell r="K163" t="str">
            <v>NUT-M10-DIN934-8-HDG</v>
          </cell>
          <cell r="L163" t="str">
            <v>DIN934-8-HDG</v>
          </cell>
          <cell r="M163" t="str">
            <v>Cái</v>
          </cell>
          <cell r="O163">
            <v>144</v>
          </cell>
          <cell r="P163">
            <v>248</v>
          </cell>
        </row>
        <row r="164">
          <cell r="I164" t="str">
            <v>I97-VPK-053</v>
          </cell>
          <cell r="J164" t="str">
            <v>bulong</v>
          </cell>
          <cell r="K164" t="str">
            <v>BOLT-M12X45-EN14399-4-10.9-HDG</v>
          </cell>
          <cell r="L164" t="str">
            <v>EN14399-4-10.9-HDG</v>
          </cell>
          <cell r="M164" t="str">
            <v>Cái</v>
          </cell>
          <cell r="O164">
            <v>62</v>
          </cell>
          <cell r="P164">
            <v>109</v>
          </cell>
        </row>
        <row r="165">
          <cell r="I165" t="str">
            <v>I97-VPK-054</v>
          </cell>
          <cell r="J165" t="str">
            <v>bulong</v>
          </cell>
          <cell r="K165" t="str">
            <v>BOLT-M6x25-ISO10642-8.8-HDG</v>
          </cell>
          <cell r="L165" t="str">
            <v>ISO10642-8.8</v>
          </cell>
          <cell r="M165" t="str">
            <v>Cái</v>
          </cell>
          <cell r="O165">
            <v>8</v>
          </cell>
          <cell r="P165">
            <v>15</v>
          </cell>
        </row>
        <row r="166">
          <cell r="I166" t="str">
            <v>I97-VPK-055</v>
          </cell>
          <cell r="J166" t="str">
            <v>bulong</v>
          </cell>
          <cell r="K166" t="str">
            <v>BOLT-M6x35-ISO4017-8.8-HDG</v>
          </cell>
          <cell r="L166" t="str">
            <v>ISO4017-8.8</v>
          </cell>
          <cell r="M166" t="str">
            <v>Cái</v>
          </cell>
          <cell r="O166">
            <v>8</v>
          </cell>
          <cell r="P166">
            <v>15</v>
          </cell>
        </row>
        <row r="167">
          <cell r="I167" t="str">
            <v>I97-VPK-056</v>
          </cell>
          <cell r="J167" t="str">
            <v>nut</v>
          </cell>
          <cell r="K167" t="str">
            <v>NUT-M12-ISO4032-8-HDG</v>
          </cell>
          <cell r="L167" t="str">
            <v>ISO4032-8</v>
          </cell>
          <cell r="M167" t="str">
            <v>Cái</v>
          </cell>
          <cell r="O167">
            <v>304</v>
          </cell>
          <cell r="P167">
            <v>520</v>
          </cell>
        </row>
        <row r="168">
          <cell r="I168" t="str">
            <v>I97-VPK-057</v>
          </cell>
          <cell r="J168" t="str">
            <v>nut</v>
          </cell>
          <cell r="K168" t="str">
            <v>NUT-M6-ISO4032-8-HDG</v>
          </cell>
          <cell r="L168" t="str">
            <v>ISO4032-8</v>
          </cell>
          <cell r="M168" t="str">
            <v>Cái</v>
          </cell>
          <cell r="O168">
            <v>8</v>
          </cell>
          <cell r="P168">
            <v>15</v>
          </cell>
        </row>
        <row r="169">
          <cell r="I169" t="str">
            <v>I97-VPK-058</v>
          </cell>
          <cell r="J169" t="str">
            <v>nut</v>
          </cell>
          <cell r="K169" t="str">
            <v>NUT-M6-ISO6925-8-HDG</v>
          </cell>
          <cell r="L169" t="str">
            <v>ISO6925-8</v>
          </cell>
          <cell r="M169" t="str">
            <v>Cái</v>
          </cell>
          <cell r="O169">
            <v>8</v>
          </cell>
          <cell r="P169">
            <v>15</v>
          </cell>
        </row>
        <row r="170">
          <cell r="I170" t="str">
            <v>I97-VPK-059</v>
          </cell>
          <cell r="J170" t="str">
            <v>Washer</v>
          </cell>
          <cell r="K170" t="str">
            <v>WASHER-M6-ISO7089-200HV-HDG</v>
          </cell>
          <cell r="L170" t="str">
            <v>ISO7089-200HV-HDG</v>
          </cell>
          <cell r="M170" t="str">
            <v>Cái</v>
          </cell>
          <cell r="O170">
            <v>40</v>
          </cell>
          <cell r="P170">
            <v>68</v>
          </cell>
        </row>
        <row r="171">
          <cell r="I171" t="str">
            <v>I97-VPK-060</v>
          </cell>
          <cell r="J171" t="str">
            <v>bulong</v>
          </cell>
          <cell r="K171" t="str">
            <v>BOLT-M10X30-ISO4017-8.8-HDG</v>
          </cell>
          <cell r="L171" t="str">
            <v>ISO4017-8.8-HDG</v>
          </cell>
          <cell r="M171" t="str">
            <v>Cái</v>
          </cell>
          <cell r="O171">
            <v>140</v>
          </cell>
          <cell r="P171">
            <v>155</v>
          </cell>
        </row>
        <row r="172">
          <cell r="I172" t="str">
            <v>I97-VPK-061</v>
          </cell>
          <cell r="J172" t="str">
            <v>bulong</v>
          </cell>
          <cell r="K172" t="str">
            <v>BOLT-M10X40-ISO4017-8.8-HDG</v>
          </cell>
          <cell r="L172" t="str">
            <v>ISO4017-8.8-HDG</v>
          </cell>
          <cell r="M172" t="str">
            <v>Cái</v>
          </cell>
          <cell r="O172">
            <v>300</v>
          </cell>
          <cell r="P172">
            <v>330</v>
          </cell>
        </row>
        <row r="173">
          <cell r="I173" t="str">
            <v>I97-VPK-062</v>
          </cell>
          <cell r="J173" t="str">
            <v>bulong</v>
          </cell>
          <cell r="K173" t="str">
            <v>BOLT-M10X45-ISO4017-8.8-HDG</v>
          </cell>
          <cell r="L173" t="str">
            <v>ISO4017-8.8-HDG</v>
          </cell>
          <cell r="M173" t="str">
            <v>Cái</v>
          </cell>
          <cell r="O173">
            <v>220</v>
          </cell>
          <cell r="P173">
            <v>245</v>
          </cell>
        </row>
        <row r="174">
          <cell r="I174" t="str">
            <v>I97-VPK-063</v>
          </cell>
          <cell r="J174" t="str">
            <v>bulong</v>
          </cell>
          <cell r="K174" t="str">
            <v>BOLT-M10X75-ISO4017-8.8-HDG</v>
          </cell>
          <cell r="L174" t="str">
            <v>ISO4017-8.8-HDG</v>
          </cell>
          <cell r="M174" t="str">
            <v>Cái</v>
          </cell>
          <cell r="O174">
            <v>80</v>
          </cell>
          <cell r="P174">
            <v>90</v>
          </cell>
        </row>
        <row r="175">
          <cell r="I175" t="str">
            <v>I97-VPK-064</v>
          </cell>
          <cell r="J175" t="str">
            <v>bulong</v>
          </cell>
          <cell r="K175" t="str">
            <v>BOLT-M16X120-ISO4017-8.8-HDG</v>
          </cell>
          <cell r="L175" t="str">
            <v>ISO4017-8.8-HDG</v>
          </cell>
          <cell r="M175" t="str">
            <v>Cái</v>
          </cell>
          <cell r="O175">
            <v>160</v>
          </cell>
          <cell r="P175">
            <v>180</v>
          </cell>
        </row>
        <row r="176">
          <cell r="I176" t="str">
            <v>I97-VPK-065</v>
          </cell>
          <cell r="J176" t="str">
            <v>bulong</v>
          </cell>
          <cell r="K176" t="str">
            <v>BOLT-M16X70-ISO4017-8.8-HDG</v>
          </cell>
          <cell r="L176" t="str">
            <v>ISO4017-8.8-HDG</v>
          </cell>
          <cell r="M176" t="str">
            <v>Cái</v>
          </cell>
          <cell r="O176">
            <v>440</v>
          </cell>
          <cell r="P176">
            <v>485</v>
          </cell>
        </row>
        <row r="177">
          <cell r="I177" t="str">
            <v>I97-VPK-066</v>
          </cell>
          <cell r="J177" t="str">
            <v>bulong</v>
          </cell>
          <cell r="K177" t="str">
            <v>BOLT-M16X90-ISO4017-8.8-HDG</v>
          </cell>
          <cell r="L177" t="str">
            <v>ISO4017-8.8-HDG</v>
          </cell>
          <cell r="M177" t="str">
            <v>Cái</v>
          </cell>
          <cell r="O177">
            <v>400</v>
          </cell>
          <cell r="P177">
            <v>440</v>
          </cell>
        </row>
        <row r="178">
          <cell r="I178" t="str">
            <v>I97-VPK-067</v>
          </cell>
          <cell r="J178" t="str">
            <v>bulong</v>
          </cell>
          <cell r="K178" t="str">
            <v>BOLT-M36X90-ISO4017-8.8-HDG</v>
          </cell>
          <cell r="L178" t="str">
            <v>ISO4017-8.8-HDG</v>
          </cell>
          <cell r="M178" t="str">
            <v>Cái</v>
          </cell>
          <cell r="O178">
            <v>20</v>
          </cell>
          <cell r="P178">
            <v>25</v>
          </cell>
        </row>
        <row r="179">
          <cell r="I179" t="str">
            <v>I97-VPK-068</v>
          </cell>
          <cell r="J179" t="str">
            <v>bulong</v>
          </cell>
          <cell r="K179" t="str">
            <v>BOLT-M8X30-ISO4017-8.8-HDG</v>
          </cell>
          <cell r="L179" t="str">
            <v>ISO4017-8.8-HDG</v>
          </cell>
          <cell r="M179" t="str">
            <v>Cái</v>
          </cell>
          <cell r="O179">
            <v>120</v>
          </cell>
          <cell r="P179">
            <v>135</v>
          </cell>
        </row>
        <row r="180">
          <cell r="I180" t="str">
            <v>I97-VPK-069</v>
          </cell>
          <cell r="J180" t="str">
            <v>THANH REN</v>
          </cell>
          <cell r="K180" t="str">
            <v>Threaded rod-M16X270-DIN975-8.8-HDG</v>
          </cell>
          <cell r="L180" t="str">
            <v>DIN975-8.8-HDG</v>
          </cell>
          <cell r="M180" t="str">
            <v>Cái</v>
          </cell>
          <cell r="O180">
            <v>100</v>
          </cell>
          <cell r="P180">
            <v>110</v>
          </cell>
        </row>
        <row r="181">
          <cell r="I181" t="str">
            <v>I97-VPK-070</v>
          </cell>
          <cell r="J181" t="str">
            <v>THANH REN</v>
          </cell>
          <cell r="K181" t="str">
            <v>Threaded rod-M16X310-DIN975-8.8-HDG</v>
          </cell>
          <cell r="L181" t="str">
            <v>DIN975-8.8-HDG</v>
          </cell>
          <cell r="M181" t="str">
            <v>Cái</v>
          </cell>
          <cell r="O181">
            <v>20</v>
          </cell>
          <cell r="P181">
            <v>25</v>
          </cell>
        </row>
        <row r="182">
          <cell r="I182" t="str">
            <v>I97-VPK-071</v>
          </cell>
          <cell r="J182" t="str">
            <v>THANH REN</v>
          </cell>
          <cell r="K182" t="str">
            <v>Threaded rod-M16X350-DIN975-8.8-HDG</v>
          </cell>
          <cell r="L182" t="str">
            <v>DIN975-8.8-HDG</v>
          </cell>
          <cell r="M182" t="str">
            <v>Cái</v>
          </cell>
          <cell r="O182">
            <v>20</v>
          </cell>
          <cell r="P182">
            <v>25</v>
          </cell>
        </row>
        <row r="183">
          <cell r="I183" t="str">
            <v>I97-VPK-072</v>
          </cell>
          <cell r="J183" t="str">
            <v>THANH REN</v>
          </cell>
          <cell r="K183" t="str">
            <v>Threaded rod-M16X380-DIN975-8.8-HDG</v>
          </cell>
          <cell r="L183" t="str">
            <v>DIN975-8.8-HDG</v>
          </cell>
          <cell r="M183" t="str">
            <v>Cái</v>
          </cell>
          <cell r="O183">
            <v>20</v>
          </cell>
          <cell r="P183">
            <v>25</v>
          </cell>
        </row>
        <row r="184">
          <cell r="I184" t="str">
            <v>I97-VPK-073</v>
          </cell>
          <cell r="J184" t="str">
            <v>THANH REN</v>
          </cell>
          <cell r="K184" t="str">
            <v>Threaded rod-M16X410-DIN975-8.8-HDG</v>
          </cell>
          <cell r="L184" t="str">
            <v>DIN975-8.8-HDG</v>
          </cell>
          <cell r="M184" t="str">
            <v>Cái</v>
          </cell>
          <cell r="O184">
            <v>20</v>
          </cell>
          <cell r="P184">
            <v>25</v>
          </cell>
        </row>
        <row r="185">
          <cell r="I185" t="str">
            <v>I97-VPK-074</v>
          </cell>
          <cell r="J185" t="str">
            <v>THANH REN</v>
          </cell>
          <cell r="K185" t="str">
            <v>Threaded rod-M16X440-DIN975-8.8-HDG</v>
          </cell>
          <cell r="L185" t="str">
            <v>DIN975-8.8-HDG</v>
          </cell>
          <cell r="M185" t="str">
            <v>Cái</v>
          </cell>
          <cell r="O185">
            <v>10</v>
          </cell>
          <cell r="P185">
            <v>15</v>
          </cell>
        </row>
        <row r="186">
          <cell r="I186" t="str">
            <v>I97-VPK-075</v>
          </cell>
          <cell r="J186" t="str">
            <v>THANH REN</v>
          </cell>
          <cell r="K186" t="str">
            <v>Threaded rod-M20X110-DIN975-8.8-HDG</v>
          </cell>
          <cell r="L186" t="str">
            <v>DIN975-8.8-HDG</v>
          </cell>
          <cell r="M186" t="str">
            <v>Cái</v>
          </cell>
          <cell r="O186">
            <v>20</v>
          </cell>
          <cell r="P186">
            <v>25</v>
          </cell>
        </row>
        <row r="187">
          <cell r="I187" t="str">
            <v>I97-VPK-076</v>
          </cell>
          <cell r="J187" t="str">
            <v>NUT</v>
          </cell>
          <cell r="K187" t="str">
            <v>NUT-3/4"-10UNC 2B-A563GRB-HDG</v>
          </cell>
          <cell r="L187" t="str">
            <v>A563GRB-HDG</v>
          </cell>
          <cell r="M187" t="str">
            <v>Cái</v>
          </cell>
          <cell r="O187">
            <v>165</v>
          </cell>
          <cell r="P187">
            <v>185</v>
          </cell>
        </row>
        <row r="188">
          <cell r="I188" t="str">
            <v>I97-VPK-077</v>
          </cell>
          <cell r="J188" t="str">
            <v>NUT</v>
          </cell>
          <cell r="K188" t="str">
            <v>NUT-M10-DIN929-8-HDG</v>
          </cell>
          <cell r="L188" t="str">
            <v>DIN929-8-HDG</v>
          </cell>
          <cell r="M188" t="str">
            <v>Cái</v>
          </cell>
          <cell r="O188">
            <v>300</v>
          </cell>
          <cell r="P188">
            <v>330</v>
          </cell>
        </row>
        <row r="189">
          <cell r="I189" t="str">
            <v>I97-VPK-078</v>
          </cell>
          <cell r="J189" t="str">
            <v>NUT</v>
          </cell>
          <cell r="K189" t="str">
            <v>NUT-M10-ISO4032-8-HDG</v>
          </cell>
          <cell r="L189" t="str">
            <v>ISO4032-8-HDG</v>
          </cell>
          <cell r="M189" t="str">
            <v>Cái</v>
          </cell>
          <cell r="O189">
            <v>440</v>
          </cell>
          <cell r="P189">
            <v>485</v>
          </cell>
        </row>
        <row r="190">
          <cell r="I190" t="str">
            <v>I97-VPK-079</v>
          </cell>
          <cell r="J190" t="str">
            <v>NUT</v>
          </cell>
          <cell r="K190" t="str">
            <v>NUT-M20-DIN929-8-HDG</v>
          </cell>
          <cell r="L190" t="str">
            <v>DIN929-8-HDG</v>
          </cell>
          <cell r="M190" t="str">
            <v>Cái</v>
          </cell>
          <cell r="O190">
            <v>20</v>
          </cell>
          <cell r="P190">
            <v>25</v>
          </cell>
        </row>
        <row r="191">
          <cell r="I191" t="str">
            <v>I97-VPK-080</v>
          </cell>
          <cell r="J191" t="str">
            <v>NUT</v>
          </cell>
          <cell r="K191" t="str">
            <v>NUT-M27-DIN929-8-HDG</v>
          </cell>
          <cell r="L191" t="str">
            <v>DIN929-8-HDG</v>
          </cell>
          <cell r="M191" t="str">
            <v>Cái</v>
          </cell>
          <cell r="O191">
            <v>80</v>
          </cell>
        </row>
        <row r="192">
          <cell r="I192" t="str">
            <v>I97-VPK-081</v>
          </cell>
          <cell r="J192" t="str">
            <v>NUT</v>
          </cell>
          <cell r="K192" t="str">
            <v>NUT-M8-DIN929-8-HDG</v>
          </cell>
          <cell r="L192" t="str">
            <v>DIN929-8-HDG</v>
          </cell>
          <cell r="M192" t="str">
            <v>Cái</v>
          </cell>
          <cell r="O192">
            <v>540</v>
          </cell>
          <cell r="P192">
            <v>70</v>
          </cell>
        </row>
        <row r="193">
          <cell r="I193" t="str">
            <v>I97-VPK-082</v>
          </cell>
          <cell r="J193" t="str">
            <v>NUT</v>
          </cell>
          <cell r="K193" t="str">
            <v>NUT-M8-ISO4032-8-HDG</v>
          </cell>
          <cell r="L193" t="str">
            <v>ISO4032-8-HDG</v>
          </cell>
          <cell r="M193" t="str">
            <v>Cái</v>
          </cell>
          <cell r="O193">
            <v>60</v>
          </cell>
          <cell r="P193">
            <v>70</v>
          </cell>
        </row>
        <row r="194">
          <cell r="I194" t="str">
            <v>I97-VPK-083</v>
          </cell>
          <cell r="J194" t="str">
            <v>WASHER</v>
          </cell>
          <cell r="K194" t="str">
            <v>TAPER WASHER-M10-DIN434-200HV-HDG</v>
          </cell>
          <cell r="L194" t="str">
            <v>DIN434-200HV-HDG</v>
          </cell>
          <cell r="M194" t="str">
            <v>Cái</v>
          </cell>
          <cell r="O194">
            <v>150</v>
          </cell>
          <cell r="P194">
            <v>165</v>
          </cell>
        </row>
        <row r="195">
          <cell r="I195" t="str">
            <v>I97-VPK-084</v>
          </cell>
          <cell r="J195" t="str">
            <v>WASHER</v>
          </cell>
          <cell r="K195" t="str">
            <v>TAPER WASHER-M16-DIN434-200HV-HDG</v>
          </cell>
          <cell r="L195" t="str">
            <v>DIN434-200HV-HDG</v>
          </cell>
          <cell r="M195" t="str">
            <v>Cái</v>
          </cell>
          <cell r="O195">
            <v>1130</v>
          </cell>
          <cell r="P195">
            <v>1245</v>
          </cell>
        </row>
        <row r="196">
          <cell r="I196" t="str">
            <v>I97-VPK-085</v>
          </cell>
          <cell r="J196" t="str">
            <v>WASHER</v>
          </cell>
          <cell r="K196" t="str">
            <v>TAPER WASHER-M8-DIN434-200HV-HDG</v>
          </cell>
          <cell r="L196" t="str">
            <v>DIN434-200HV-HDG</v>
          </cell>
          <cell r="M196" t="str">
            <v>Cái</v>
          </cell>
          <cell r="O196">
            <v>480</v>
          </cell>
          <cell r="P196">
            <v>530</v>
          </cell>
        </row>
        <row r="197">
          <cell r="I197" t="str">
            <v>I97-VPK-086</v>
          </cell>
          <cell r="J197" t="str">
            <v>WASHER</v>
          </cell>
          <cell r="K197" t="str">
            <v>WASHER-M10-ISO7089-200HV-HDG</v>
          </cell>
          <cell r="L197" t="str">
            <v>ISO7089-200HV-HDG</v>
          </cell>
          <cell r="M197" t="str">
            <v>Cái</v>
          </cell>
          <cell r="O197">
            <v>1180</v>
          </cell>
          <cell r="P197">
            <v>1300</v>
          </cell>
        </row>
        <row r="198">
          <cell r="I198" t="str">
            <v>I97-VPK-087</v>
          </cell>
          <cell r="J198" t="str">
            <v>WASHER</v>
          </cell>
          <cell r="K198" t="str">
            <v>WASHER-M16-ISO7093-200HV-HDG</v>
          </cell>
          <cell r="L198" t="str">
            <v>ISO7093-200HV-HDG</v>
          </cell>
          <cell r="M198" t="str">
            <v>Cái</v>
          </cell>
          <cell r="O198">
            <v>240</v>
          </cell>
          <cell r="P198">
            <v>265</v>
          </cell>
        </row>
        <row r="199">
          <cell r="I199" t="str">
            <v>I97-VPK-088</v>
          </cell>
          <cell r="J199" t="str">
            <v>WASHER</v>
          </cell>
          <cell r="K199" t="str">
            <v>WASHER-M36-ISO7089-200HV-HDG</v>
          </cell>
          <cell r="L199" t="str">
            <v>ISO7089-200HV-HDG</v>
          </cell>
          <cell r="M199" t="str">
            <v>Cái</v>
          </cell>
          <cell r="O199">
            <v>20</v>
          </cell>
          <cell r="P199">
            <v>25</v>
          </cell>
        </row>
        <row r="200">
          <cell r="I200" t="str">
            <v>I97-VPK-089</v>
          </cell>
          <cell r="J200" t="str">
            <v>vít tự khoan-mạ kẽm</v>
          </cell>
          <cell r="K200" t="str">
            <v>SELF TAPPING SCREW-M6.3X38-DIN1479-GALV</v>
          </cell>
          <cell r="L200" t="str">
            <v>DIN1479-GALV</v>
          </cell>
          <cell r="M200" t="str">
            <v>Cái</v>
          </cell>
          <cell r="O200">
            <v>15765</v>
          </cell>
        </row>
        <row r="201">
          <cell r="I201" t="str">
            <v>I97-VPK-090</v>
          </cell>
          <cell r="J201" t="str">
            <v>Lifting Eyebolt</v>
          </cell>
          <cell r="K201" t="str">
            <v>Lifting Eyebolt-M36-DIN580-GALV</v>
          </cell>
          <cell r="L201" t="str">
            <v>DIN580-GALV</v>
          </cell>
          <cell r="M201" t="str">
            <v>Cái</v>
          </cell>
          <cell r="O201">
            <v>190</v>
          </cell>
        </row>
        <row r="202">
          <cell r="I202" t="str">
            <v>I97-VPK-091</v>
          </cell>
          <cell r="J202" t="str">
            <v>NUT</v>
          </cell>
          <cell r="K202" t="str">
            <v>NUT-M24-DIN929-8-HDG</v>
          </cell>
          <cell r="L202" t="str">
            <v>DIN929-8-HDG</v>
          </cell>
          <cell r="M202" t="str">
            <v>Cái</v>
          </cell>
          <cell r="O202">
            <v>80</v>
          </cell>
          <cell r="P202">
            <v>90</v>
          </cell>
        </row>
        <row r="203">
          <cell r="I203" t="str">
            <v>VTK</v>
          </cell>
          <cell r="J203" t="str">
            <v>Packing Material / Vật tư kiện</v>
          </cell>
        </row>
        <row r="204">
          <cell r="I204" t="str">
            <v>I97-VDK-001</v>
          </cell>
          <cell r="J204" t="str">
            <v>Thép hình C</v>
          </cell>
          <cell r="K204" t="str">
            <v>C125X65X6X8-12000L</v>
          </cell>
          <cell r="L204" t="str">
            <v>SS400</v>
          </cell>
          <cell r="M204" t="str">
            <v>m</v>
          </cell>
          <cell r="N204">
            <v>13.4</v>
          </cell>
          <cell r="O204">
            <v>187</v>
          </cell>
          <cell r="P204">
            <v>2505.8000000000002</v>
          </cell>
        </row>
        <row r="205">
          <cell r="I205" t="str">
            <v>I97-VDK-002</v>
          </cell>
          <cell r="J205" t="str">
            <v>THANH REN-MẠ KẼM ĐIỆN</v>
          </cell>
          <cell r="K205" t="str">
            <v>THANH REN M16-DIN975</v>
          </cell>
          <cell r="L205">
            <v>8.8000000000000007</v>
          </cell>
          <cell r="M205" t="str">
            <v>m</v>
          </cell>
          <cell r="N205">
            <v>1.57</v>
          </cell>
          <cell r="O205">
            <v>175</v>
          </cell>
          <cell r="P205">
            <v>274.75</v>
          </cell>
        </row>
        <row r="206">
          <cell r="I206" t="str">
            <v>I97-VDK-003</v>
          </cell>
          <cell r="J206" t="str">
            <v>NUT-MẠ ĐIỆN</v>
          </cell>
          <cell r="K206" t="str">
            <v>NUT M16-DIN934-GR8</v>
          </cell>
          <cell r="L206">
            <v>8</v>
          </cell>
          <cell r="M206" t="str">
            <v>CÁI</v>
          </cell>
          <cell r="O206">
            <v>600</v>
          </cell>
        </row>
        <row r="207">
          <cell r="I207" t="str">
            <v>I97-VDK-004</v>
          </cell>
          <cell r="J207" t="str">
            <v>THÙNG GỖ-XEM BẢN VẼ</v>
          </cell>
          <cell r="K207" t="str">
            <v>THÙNG GỖ KÍCH THƯỚC TRONG THÙNG 1100X1100X1000</v>
          </cell>
          <cell r="L207" t="str">
            <v>gỗ khử trùng-ISPM15</v>
          </cell>
          <cell r="M207" t="str">
            <v>CÁI</v>
          </cell>
          <cell r="O207">
            <v>5</v>
          </cell>
        </row>
        <row r="208">
          <cell r="I208" t="str">
            <v>I97-VDK-005</v>
          </cell>
          <cell r="J208" t="str">
            <v>GỖ THANH</v>
          </cell>
          <cell r="K208" t="str">
            <v>GỖ 100X100X2500</v>
          </cell>
          <cell r="L208" t="str">
            <v>gỗ khử trùng-ISPM15</v>
          </cell>
          <cell r="M208" t="str">
            <v>m</v>
          </cell>
          <cell r="O208">
            <v>425</v>
          </cell>
        </row>
        <row r="209">
          <cell r="I209" t="str">
            <v>I97-VDK-006</v>
          </cell>
          <cell r="J209" t="str">
            <v>GỖ THANH</v>
          </cell>
          <cell r="K209" t="str">
            <v>GỖ 100X20X2500</v>
          </cell>
          <cell r="L209" t="str">
            <v>gỗ khử trùng-ISPM15</v>
          </cell>
          <cell r="M209" t="str">
            <v>m</v>
          </cell>
          <cell r="O209">
            <v>145</v>
          </cell>
        </row>
        <row r="210">
          <cell r="I210" t="str">
            <v>I97-VDK-007</v>
          </cell>
          <cell r="J210" t="str">
            <v>GỖ THANH</v>
          </cell>
          <cell r="K210" t="str">
            <v>GỖ 100X50X2500</v>
          </cell>
          <cell r="L210" t="str">
            <v>gỗ khử trùng-ISPM15</v>
          </cell>
          <cell r="M210" t="str">
            <v>m</v>
          </cell>
          <cell r="O210">
            <v>122.5</v>
          </cell>
        </row>
        <row r="211">
          <cell r="I211" t="str">
            <v>I97-VDK-008</v>
          </cell>
          <cell r="J211" t="str">
            <v>đai chằng</v>
          </cell>
          <cell r="K211" t="str">
            <v>dây Polyme belt 32</v>
          </cell>
          <cell r="L211" t="str">
            <v>Polyme belt 32</v>
          </cell>
          <cell r="M211" t="str">
            <v>m</v>
          </cell>
          <cell r="O211">
            <v>800</v>
          </cell>
        </row>
        <row r="212">
          <cell r="I212" t="str">
            <v>I97-VDK-009</v>
          </cell>
          <cell r="J212" t="str">
            <v>khóa đai</v>
          </cell>
          <cell r="K212" t="str">
            <v>Khóa cho dây Polyme belt 32</v>
          </cell>
          <cell r="L212" t="str">
            <v>Thép</v>
          </cell>
          <cell r="M212" t="str">
            <v>cái</v>
          </cell>
          <cell r="O212">
            <v>200</v>
          </cell>
        </row>
        <row r="213">
          <cell r="I213" t="str">
            <v>I97-VDK-010</v>
          </cell>
          <cell r="J213" t="str">
            <v>đai chằng</v>
          </cell>
          <cell r="K213" t="str">
            <v>dây cáp vải  rộng 50</v>
          </cell>
          <cell r="L213" t="str">
            <v>cáp vải rộng 50</v>
          </cell>
          <cell r="M213" t="str">
            <v>m</v>
          </cell>
          <cell r="O213">
            <v>1000</v>
          </cell>
        </row>
        <row r="214">
          <cell r="I214" t="str">
            <v>I97-VDK-011</v>
          </cell>
          <cell r="J214" t="str">
            <v>khóa đai</v>
          </cell>
          <cell r="K214" t="str">
            <v>Khóa cho dây cáp vải 50</v>
          </cell>
          <cell r="L214" t="str">
            <v>Thép</v>
          </cell>
          <cell r="M214" t="str">
            <v>cái</v>
          </cell>
          <cell r="O214">
            <v>300</v>
          </cell>
        </row>
        <row r="215">
          <cell r="I215" t="str">
            <v>I97-VDK-012</v>
          </cell>
          <cell r="J215" t="str">
            <v>tấm nhựa lót kiện</v>
          </cell>
          <cell r="K215" t="str">
            <v>nhựa 5x1220x2440</v>
          </cell>
          <cell r="L215" t="str">
            <v>nhựa</v>
          </cell>
          <cell r="M215" t="str">
            <v>tấm</v>
          </cell>
          <cell r="O215">
            <v>5</v>
          </cell>
        </row>
        <row r="216">
          <cell r="I216" t="str">
            <v>I97-VDK-013</v>
          </cell>
          <cell r="J216" t="str">
            <v>cuộn xốp lót kiện</v>
          </cell>
          <cell r="K216" t="str">
            <v>cuộn xốp lót</v>
          </cell>
          <cell r="L216" t="str">
            <v>nhựa</v>
          </cell>
          <cell r="M216" t="str">
            <v>cuộn</v>
          </cell>
          <cell r="O216">
            <v>2</v>
          </cell>
        </row>
        <row r="217">
          <cell r="I217" t="str">
            <v>I97-VDK-014</v>
          </cell>
          <cell r="J217" t="str">
            <v>ĐINH 15CM</v>
          </cell>
          <cell r="K217" t="str">
            <v>ĐINH 15CM</v>
          </cell>
          <cell r="L217" t="str">
            <v>THÉP</v>
          </cell>
          <cell r="M217" t="str">
            <v>KG</v>
          </cell>
          <cell r="O217">
            <v>5</v>
          </cell>
        </row>
        <row r="218">
          <cell r="I218" t="str">
            <v>I97-VDK-015</v>
          </cell>
          <cell r="J218" t="str">
            <v>ĐINH 10CM</v>
          </cell>
          <cell r="K218" t="str">
            <v>ĐINH 10CM</v>
          </cell>
          <cell r="L218" t="str">
            <v>THÉP</v>
          </cell>
          <cell r="M218" t="str">
            <v>KG</v>
          </cell>
          <cell r="O218">
            <v>2</v>
          </cell>
        </row>
        <row r="219">
          <cell r="I219" t="str">
            <v>I97-VDK-016</v>
          </cell>
          <cell r="J219" t="str">
            <v>ĐINH 5 CM</v>
          </cell>
          <cell r="K219" t="str">
            <v>ĐINH 5 CM</v>
          </cell>
          <cell r="L219" t="str">
            <v>THÉP</v>
          </cell>
          <cell r="M219" t="str">
            <v>KG</v>
          </cell>
          <cell r="O219">
            <v>3</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9950-5645-4168-BE1E-BB3AC7A2888B}">
  <sheetPr>
    <pageSetUpPr fitToPage="1"/>
  </sheetPr>
  <dimension ref="A1:R25"/>
  <sheetViews>
    <sheetView view="pageBreakPreview" topLeftCell="A9" zoomScale="55" zoomScaleNormal="70" zoomScaleSheetLayoutView="55" workbookViewId="0">
      <selection activeCell="F12" sqref="F12:F17"/>
    </sheetView>
  </sheetViews>
  <sheetFormatPr defaultColWidth="9.796875" defaultRowHeight="20.5"/>
  <cols>
    <col min="1" max="1" width="27.5" style="820" customWidth="1"/>
    <col min="2" max="2" width="32.69921875" style="823" customWidth="1"/>
    <col min="3" max="3" width="32.69921875" style="823" bestFit="1" customWidth="1"/>
    <col min="4" max="4" width="14.69921875" style="823" customWidth="1"/>
    <col min="5" max="5" width="9.796875" style="823" customWidth="1"/>
    <col min="6" max="6" width="9.59765625" style="823" customWidth="1"/>
    <col min="7" max="7" width="11" style="823" customWidth="1"/>
    <col min="8" max="8" width="14.59765625" style="823" customWidth="1"/>
    <col min="9" max="9" width="13.09765625" style="823" customWidth="1"/>
    <col min="10" max="10" width="25.59765625" style="823" customWidth="1"/>
    <col min="11" max="11" width="26.09765625" style="823" customWidth="1"/>
    <col min="12" max="12" width="14.5" style="823" customWidth="1"/>
    <col min="13" max="13" width="20.09765625" style="823" customWidth="1"/>
    <col min="14" max="14" width="21.796875" style="823" customWidth="1"/>
    <col min="15" max="15" width="11.296875" style="823" customWidth="1"/>
    <col min="16" max="16" width="20.09765625" style="823" customWidth="1"/>
    <col min="17" max="17" width="20.296875" style="823" customWidth="1"/>
    <col min="18" max="18" width="31.3984375" style="823" customWidth="1"/>
    <col min="19" max="16384" width="9.796875" style="823"/>
  </cols>
  <sheetData>
    <row r="1" spans="1:18" ht="51.65" customHeight="1">
      <c r="A1" s="1250" t="s">
        <v>1539</v>
      </c>
      <c r="B1" s="1250"/>
      <c r="C1" s="1250"/>
      <c r="D1" s="1250"/>
      <c r="E1" s="1250"/>
      <c r="F1" s="1250"/>
      <c r="G1" s="1250"/>
      <c r="H1" s="1250"/>
      <c r="I1" s="1250"/>
      <c r="J1" s="1250"/>
      <c r="K1" s="1250"/>
      <c r="L1" s="1250"/>
      <c r="M1" s="1250"/>
      <c r="N1" s="1250"/>
      <c r="O1" s="1250"/>
      <c r="P1" s="1250"/>
      <c r="Q1" s="1250"/>
      <c r="R1" s="1250"/>
    </row>
    <row r="3" spans="1:18" ht="26" customHeight="1">
      <c r="A3" s="937" t="s">
        <v>1540</v>
      </c>
      <c r="B3" s="938" t="s">
        <v>1594</v>
      </c>
      <c r="C3" s="939"/>
      <c r="D3" s="939"/>
      <c r="E3" s="939"/>
      <c r="F3" s="939"/>
      <c r="G3" s="939"/>
      <c r="H3" s="939"/>
      <c r="I3" s="940"/>
      <c r="J3" s="940"/>
      <c r="K3" s="940"/>
      <c r="L3" s="940"/>
      <c r="M3" s="940"/>
      <c r="N3" s="940"/>
      <c r="O3" s="940"/>
      <c r="P3" s="940"/>
      <c r="Q3" s="940"/>
      <c r="R3" s="941"/>
    </row>
    <row r="4" spans="1:18" ht="15" customHeight="1">
      <c r="A4" s="942" t="s">
        <v>1541</v>
      </c>
      <c r="B4" s="943"/>
      <c r="C4" s="944"/>
      <c r="D4" s="944"/>
      <c r="E4" s="944"/>
      <c r="F4" s="944"/>
      <c r="G4" s="944"/>
      <c r="H4" s="944"/>
      <c r="I4" s="945"/>
      <c r="J4" s="945"/>
      <c r="K4" s="945"/>
      <c r="L4" s="945"/>
      <c r="M4" s="945"/>
      <c r="N4" s="945"/>
      <c r="O4" s="945"/>
      <c r="P4" s="945"/>
      <c r="Q4" s="945"/>
      <c r="R4" s="946"/>
    </row>
    <row r="5" spans="1:18" ht="15" customHeight="1">
      <c r="A5" s="937" t="s">
        <v>1542</v>
      </c>
      <c r="B5" s="1251" t="s">
        <v>1819</v>
      </c>
      <c r="C5" s="1252"/>
      <c r="D5" s="1252"/>
      <c r="E5" s="1252"/>
      <c r="F5" s="1252"/>
      <c r="G5" s="1252"/>
      <c r="H5" s="1252"/>
      <c r="I5" s="1252"/>
      <c r="J5" s="1252"/>
      <c r="K5" s="1252"/>
      <c r="R5" s="947"/>
    </row>
    <row r="6" spans="1:18" ht="15" customHeight="1">
      <c r="A6" s="942" t="s">
        <v>1543</v>
      </c>
      <c r="B6" s="1253"/>
      <c r="C6" s="1254"/>
      <c r="D6" s="1254"/>
      <c r="E6" s="1254"/>
      <c r="F6" s="1254"/>
      <c r="G6" s="1254"/>
      <c r="H6" s="1254"/>
      <c r="I6" s="1254"/>
      <c r="J6" s="1254"/>
      <c r="K6" s="1254"/>
      <c r="L6" s="945"/>
      <c r="M6" s="945"/>
      <c r="N6" s="945"/>
      <c r="O6" s="945"/>
      <c r="P6" s="945"/>
      <c r="Q6" s="945"/>
      <c r="R6" s="946"/>
    </row>
    <row r="8" spans="1:18" ht="76" customHeight="1">
      <c r="A8" s="948" t="s">
        <v>1143</v>
      </c>
      <c r="B8" s="948" t="s">
        <v>1544</v>
      </c>
      <c r="C8" s="1255" t="s">
        <v>1545</v>
      </c>
      <c r="D8" s="1255"/>
      <c r="E8" s="1255"/>
      <c r="F8" s="1255"/>
      <c r="G8" s="948"/>
      <c r="H8" s="1256" t="s">
        <v>1546</v>
      </c>
      <c r="I8" s="1256"/>
      <c r="J8" s="1256"/>
      <c r="K8" s="949" t="s">
        <v>1547</v>
      </c>
      <c r="L8" s="1255" t="s">
        <v>1716</v>
      </c>
      <c r="M8" s="1257"/>
      <c r="N8" s="1257"/>
      <c r="O8" s="1255" t="s">
        <v>1716</v>
      </c>
      <c r="P8" s="1257"/>
      <c r="Q8" s="1257"/>
      <c r="R8" s="1255" t="s">
        <v>1406</v>
      </c>
    </row>
    <row r="9" spans="1:18" ht="39.5" customHeight="1">
      <c r="A9" s="1258" t="s">
        <v>1395</v>
      </c>
      <c r="B9" s="1258" t="s">
        <v>1396</v>
      </c>
      <c r="C9" s="1258" t="s">
        <v>13</v>
      </c>
      <c r="D9" s="1258" t="s">
        <v>14</v>
      </c>
      <c r="E9" s="1258" t="s">
        <v>1803</v>
      </c>
      <c r="F9" s="1258" t="s">
        <v>1731</v>
      </c>
      <c r="G9" s="1258" t="s">
        <v>1732</v>
      </c>
      <c r="H9" s="1259" t="s">
        <v>1273</v>
      </c>
      <c r="I9" s="1259" t="s">
        <v>1274</v>
      </c>
      <c r="J9" s="1259" t="s">
        <v>1275</v>
      </c>
      <c r="K9" s="1259" t="s">
        <v>1275</v>
      </c>
      <c r="L9" s="1257" t="s">
        <v>1720</v>
      </c>
      <c r="M9" s="1257"/>
      <c r="N9" s="1257"/>
      <c r="O9" s="1257" t="s">
        <v>792</v>
      </c>
      <c r="P9" s="1257"/>
      <c r="Q9" s="1257"/>
      <c r="R9" s="1255"/>
    </row>
    <row r="10" spans="1:18" ht="60.5" customHeight="1">
      <c r="A10" s="1258"/>
      <c r="B10" s="1258"/>
      <c r="C10" s="1258"/>
      <c r="D10" s="1258"/>
      <c r="E10" s="1258"/>
      <c r="F10" s="1258"/>
      <c r="G10" s="1258"/>
      <c r="H10" s="1259"/>
      <c r="I10" s="1259"/>
      <c r="J10" s="1259"/>
      <c r="K10" s="1259"/>
      <c r="L10" s="950" t="s">
        <v>1550</v>
      </c>
      <c r="M10" s="950" t="s">
        <v>1722</v>
      </c>
      <c r="N10" s="950" t="s">
        <v>1551</v>
      </c>
      <c r="O10" s="950" t="s">
        <v>1550</v>
      </c>
      <c r="P10" s="950" t="s">
        <v>1722</v>
      </c>
      <c r="Q10" s="950" t="s">
        <v>1551</v>
      </c>
      <c r="R10" s="1255"/>
    </row>
    <row r="11" spans="1:18" s="967" customFormat="1" ht="66.5" customHeight="1">
      <c r="A11" s="959" t="s">
        <v>1404</v>
      </c>
      <c r="B11" s="958" t="s">
        <v>653</v>
      </c>
      <c r="C11" s="960"/>
      <c r="D11" s="961"/>
      <c r="E11" s="961"/>
      <c r="F11" s="960"/>
      <c r="G11" s="959"/>
      <c r="H11" s="962" t="s">
        <v>905</v>
      </c>
      <c r="I11" s="962" t="s">
        <v>905</v>
      </c>
      <c r="J11" s="963">
        <f>'DT04 (TM) 1 '!L7</f>
        <v>3001944110</v>
      </c>
      <c r="K11" s="963">
        <f>'DT04 (TM) 1 '!Q7</f>
        <v>3085247420.3378415</v>
      </c>
      <c r="L11" s="964"/>
      <c r="M11" s="964"/>
      <c r="N11" s="964">
        <f>SUM(N12:N17)</f>
        <v>422127444</v>
      </c>
      <c r="O11" s="964"/>
      <c r="P11" s="964"/>
      <c r="Q11" s="964"/>
      <c r="R11" s="966">
        <f>J11-K11-N11</f>
        <v>-505430754.33784151</v>
      </c>
    </row>
    <row r="12" spans="1:18" s="936" customFormat="1" ht="53.5" customHeight="1">
      <c r="A12" s="969" t="s">
        <v>610</v>
      </c>
      <c r="B12" s="935" t="str">
        <f>VLOOKUP(A12,'25-WNC-I-097'!I:CX,3,0)</f>
        <v>PL3X1500X6000</v>
      </c>
      <c r="C12" s="935" t="s">
        <v>1814</v>
      </c>
      <c r="D12" s="935" t="str">
        <f>VLOOKUP(A12,'25-WNC-I-097'!I:CX,4,0)</f>
        <v>SS400</v>
      </c>
      <c r="E12" s="935">
        <v>5</v>
      </c>
      <c r="F12" s="935">
        <v>45</v>
      </c>
      <c r="G12" s="935">
        <f>VLOOKUP(A12,'25-WNC-I-097'!I:CX,83,0)</f>
        <v>0</v>
      </c>
      <c r="H12" s="935" t="s">
        <v>905</v>
      </c>
      <c r="I12" s="935" t="s">
        <v>905</v>
      </c>
      <c r="J12" s="935" t="s">
        <v>905</v>
      </c>
      <c r="K12" s="935"/>
      <c r="L12" s="935" t="s">
        <v>1553</v>
      </c>
      <c r="M12" s="968">
        <v>13954.55</v>
      </c>
      <c r="N12" s="935">
        <v>14788334</v>
      </c>
      <c r="O12" s="935" t="s">
        <v>1704</v>
      </c>
      <c r="P12" s="935" t="s">
        <v>905</v>
      </c>
      <c r="Q12" s="935" t="s">
        <v>905</v>
      </c>
      <c r="R12" s="935" t="s">
        <v>1791</v>
      </c>
    </row>
    <row r="13" spans="1:18" s="936" customFormat="1" ht="53.5" customHeight="1">
      <c r="A13" s="969" t="s">
        <v>613</v>
      </c>
      <c r="B13" s="935" t="str">
        <f>VLOOKUP(A13,'25-WNC-I-097'!I:CX,3,0)</f>
        <v>PL5X1500X6000</v>
      </c>
      <c r="C13" s="935" t="s">
        <v>1815</v>
      </c>
      <c r="D13" s="935" t="str">
        <f>VLOOKUP(A13,'25-WNC-I-097'!I:CX,4,0)</f>
        <v>SS400</v>
      </c>
      <c r="E13" s="935">
        <v>5</v>
      </c>
      <c r="F13" s="935">
        <v>45</v>
      </c>
      <c r="G13" s="935">
        <f>VLOOKUP(A13,'25-WNC-I-097'!I:CX,83,0)</f>
        <v>0</v>
      </c>
      <c r="H13" s="935" t="s">
        <v>905</v>
      </c>
      <c r="I13" s="935" t="s">
        <v>905</v>
      </c>
      <c r="J13" s="935" t="s">
        <v>905</v>
      </c>
      <c r="K13" s="935"/>
      <c r="L13" s="935" t="s">
        <v>1553</v>
      </c>
      <c r="M13" s="968">
        <v>13954.55</v>
      </c>
      <c r="N13" s="935">
        <v>24647224</v>
      </c>
      <c r="O13" s="935" t="s">
        <v>1704</v>
      </c>
      <c r="P13" s="935" t="s">
        <v>905</v>
      </c>
      <c r="Q13" s="935" t="s">
        <v>905</v>
      </c>
      <c r="R13" s="935" t="s">
        <v>1791</v>
      </c>
    </row>
    <row r="14" spans="1:18" s="936" customFormat="1" ht="53.5" customHeight="1">
      <c r="A14" s="969" t="s">
        <v>615</v>
      </c>
      <c r="B14" s="935" t="str">
        <f>VLOOKUP(A14,'25-WNC-I-097'!I:CX,3,0)</f>
        <v>PL6X1500X6000</v>
      </c>
      <c r="C14" s="935" t="s">
        <v>1816</v>
      </c>
      <c r="D14" s="935" t="str">
        <f>VLOOKUP(A14,'25-WNC-I-097'!I:CX,4,0)</f>
        <v>SS400</v>
      </c>
      <c r="E14" s="935">
        <v>4</v>
      </c>
      <c r="F14" s="935">
        <v>36</v>
      </c>
      <c r="G14" s="935">
        <f>VLOOKUP(A14,'25-WNC-I-097'!I:CX,83,0)</f>
        <v>0</v>
      </c>
      <c r="H14" s="935" t="s">
        <v>905</v>
      </c>
      <c r="I14" s="935" t="s">
        <v>905</v>
      </c>
      <c r="J14" s="935" t="s">
        <v>905</v>
      </c>
      <c r="K14" s="935"/>
      <c r="L14" s="935" t="s">
        <v>1553</v>
      </c>
      <c r="M14" s="968">
        <v>13363.64</v>
      </c>
      <c r="N14" s="935">
        <v>22659388</v>
      </c>
      <c r="O14" s="935" t="s">
        <v>1704</v>
      </c>
      <c r="P14" s="968">
        <v>13636.363636363636</v>
      </c>
      <c r="Q14" s="935" t="s">
        <v>905</v>
      </c>
      <c r="R14" s="935" t="s">
        <v>1791</v>
      </c>
    </row>
    <row r="15" spans="1:18" s="936" customFormat="1" ht="53.5" customHeight="1">
      <c r="A15" s="969" t="s">
        <v>975</v>
      </c>
      <c r="B15" s="935" t="str">
        <f>VLOOKUP(A15,'25-WNC-I-097'!I:CX,3,0)</f>
        <v>PL4x2000x12000</v>
      </c>
      <c r="C15" s="935" t="s">
        <v>1817</v>
      </c>
      <c r="D15" s="935" t="str">
        <f>VLOOKUP(A15,'25-WNC-I-097'!I:CX,4,0)</f>
        <v>SS400</v>
      </c>
      <c r="E15" s="935">
        <v>29</v>
      </c>
      <c r="F15" s="935">
        <v>696</v>
      </c>
      <c r="G15" s="935">
        <f>VLOOKUP(A15,'25-WNC-I-097'!I:CX,83,0)</f>
        <v>0</v>
      </c>
      <c r="H15" s="935" t="s">
        <v>905</v>
      </c>
      <c r="I15" s="935" t="s">
        <v>905</v>
      </c>
      <c r="J15" s="935" t="s">
        <v>905</v>
      </c>
      <c r="K15" s="935"/>
      <c r="L15" s="935" t="s">
        <v>1553</v>
      </c>
      <c r="M15" s="968">
        <v>13363.64</v>
      </c>
      <c r="N15" s="935">
        <v>292054334</v>
      </c>
      <c r="O15" s="935" t="s">
        <v>1704</v>
      </c>
      <c r="P15" s="968">
        <v>13454.545454545454</v>
      </c>
      <c r="Q15" s="935" t="s">
        <v>905</v>
      </c>
      <c r="R15" s="935" t="s">
        <v>1791</v>
      </c>
    </row>
    <row r="16" spans="1:18" s="936" customFormat="1" ht="53.5" customHeight="1">
      <c r="A16" s="969" t="s">
        <v>978</v>
      </c>
      <c r="B16" s="935" t="str">
        <f>VLOOKUP(A16,'25-WNC-I-097'!I:CX,3,0)</f>
        <v>PL12x2000x12000</v>
      </c>
      <c r="C16" s="935" t="s">
        <v>346</v>
      </c>
      <c r="D16" s="935" t="str">
        <f>VLOOKUP(A16,'25-WNC-I-097'!I:CX,4,0)</f>
        <v>SS400</v>
      </c>
      <c r="E16" s="935">
        <v>1</v>
      </c>
      <c r="F16" s="935">
        <v>12</v>
      </c>
      <c r="G16" s="935">
        <f>VLOOKUP(A16,'25-WNC-I-097'!I:CX,83,0)</f>
        <v>0</v>
      </c>
      <c r="H16" s="935" t="s">
        <v>905</v>
      </c>
      <c r="I16" s="935" t="s">
        <v>905</v>
      </c>
      <c r="J16" s="935" t="s">
        <v>905</v>
      </c>
      <c r="K16" s="935"/>
      <c r="L16" s="935" t="s">
        <v>1553</v>
      </c>
      <c r="M16" s="968">
        <v>13363.64</v>
      </c>
      <c r="N16" s="935">
        <v>15106259</v>
      </c>
      <c r="O16" s="935" t="s">
        <v>1704</v>
      </c>
      <c r="P16" s="968">
        <v>13363.636363636362</v>
      </c>
      <c r="Q16" s="935" t="s">
        <v>905</v>
      </c>
      <c r="R16" s="935" t="s">
        <v>1791</v>
      </c>
    </row>
    <row r="17" spans="1:18" s="936" customFormat="1" ht="53.5" customHeight="1">
      <c r="A17" s="969" t="s">
        <v>1534</v>
      </c>
      <c r="B17" s="935" t="str">
        <f>VLOOKUP(A17,'25-WNC-I-097'!I:CX,3,0)</f>
        <v>PL6X2000X6000</v>
      </c>
      <c r="C17" s="935" t="s">
        <v>1818</v>
      </c>
      <c r="D17" s="935" t="str">
        <f>VLOOKUP(A17,'25-WNC-I-097'!I:CX,4,0)</f>
        <v>SS400</v>
      </c>
      <c r="E17" s="935">
        <v>7</v>
      </c>
      <c r="F17" s="935">
        <v>84</v>
      </c>
      <c r="G17" s="935">
        <f>VLOOKUP(A17,'25-WNC-I-097'!I:CX,83,0)</f>
        <v>0</v>
      </c>
      <c r="H17" s="935" t="s">
        <v>905</v>
      </c>
      <c r="I17" s="935" t="s">
        <v>905</v>
      </c>
      <c r="J17" s="935" t="s">
        <v>905</v>
      </c>
      <c r="K17" s="935"/>
      <c r="L17" s="935" t="s">
        <v>1553</v>
      </c>
      <c r="M17" s="968">
        <v>13363.64</v>
      </c>
      <c r="N17" s="935">
        <v>52871905</v>
      </c>
      <c r="O17" s="935" t="s">
        <v>1553</v>
      </c>
      <c r="P17" s="968">
        <v>13363.636363636362</v>
      </c>
      <c r="Q17" s="935" t="s">
        <v>905</v>
      </c>
      <c r="R17" s="935" t="s">
        <v>1791</v>
      </c>
    </row>
    <row r="18" spans="1:18" s="956" customFormat="1" ht="21" customHeight="1">
      <c r="A18" s="951"/>
      <c r="B18" s="952" t="s">
        <v>1567</v>
      </c>
      <c r="C18" s="953"/>
      <c r="D18" s="951"/>
      <c r="E18" s="951"/>
      <c r="F18" s="951"/>
      <c r="G18" s="951"/>
      <c r="H18" s="951"/>
      <c r="I18" s="954"/>
      <c r="J18" s="954"/>
      <c r="K18" s="954"/>
      <c r="L18" s="955"/>
      <c r="M18" s="955">
        <v>1</v>
      </c>
      <c r="N18" s="955"/>
      <c r="O18" s="955"/>
      <c r="P18" s="955">
        <v>2</v>
      </c>
      <c r="Q18" s="955"/>
      <c r="R18" s="954"/>
    </row>
    <row r="19" spans="1:18" ht="31" customHeight="1">
      <c r="A19" s="1252" t="s">
        <v>1725</v>
      </c>
      <c r="B19" s="1252"/>
      <c r="C19" s="1252"/>
      <c r="D19" s="1252"/>
      <c r="E19" s="1252"/>
      <c r="F19" s="1252"/>
      <c r="G19" s="1252"/>
      <c r="H19" s="1252"/>
      <c r="I19" s="1252"/>
      <c r="J19" s="1252"/>
      <c r="K19" s="1252"/>
      <c r="L19" s="1252"/>
      <c r="M19" s="1252"/>
      <c r="N19" s="1252"/>
    </row>
    <row r="20" spans="1:18" ht="55.25" customHeight="1">
      <c r="A20" s="1262" t="s">
        <v>1568</v>
      </c>
      <c r="B20" s="1262"/>
      <c r="C20" s="1262" t="s">
        <v>1726</v>
      </c>
      <c r="D20" s="1262"/>
      <c r="E20" s="1262"/>
      <c r="F20" s="1262"/>
      <c r="H20" s="1261" t="s">
        <v>1570</v>
      </c>
      <c r="I20" s="1261"/>
      <c r="J20" s="1261"/>
      <c r="K20" s="1261"/>
      <c r="L20" s="1261"/>
      <c r="M20" s="1261"/>
      <c r="N20" s="1261"/>
      <c r="O20" s="1261"/>
      <c r="P20" s="1261"/>
      <c r="Q20" s="1261"/>
      <c r="R20" s="1261"/>
    </row>
    <row r="21" spans="1:18" ht="31.5" customHeight="1">
      <c r="B21" s="821"/>
      <c r="C21" s="821"/>
      <c r="D21" s="822"/>
      <c r="E21" s="822"/>
      <c r="H21" s="1260" t="s">
        <v>1571</v>
      </c>
      <c r="I21" s="1260"/>
      <c r="J21" s="1260"/>
      <c r="K21" s="1260"/>
      <c r="L21" s="1260"/>
      <c r="M21" s="1260"/>
      <c r="N21" s="1260" t="s">
        <v>1572</v>
      </c>
      <c r="O21" s="1260"/>
      <c r="P21" s="824"/>
      <c r="Q21" s="1260" t="s">
        <v>1573</v>
      </c>
      <c r="R21" s="1260"/>
    </row>
    <row r="24" spans="1:18">
      <c r="L24" s="957"/>
      <c r="M24" s="957"/>
      <c r="N24" s="957"/>
    </row>
    <row r="25" spans="1:18">
      <c r="L25" s="957"/>
      <c r="M25" s="957"/>
      <c r="N25" s="957"/>
    </row>
  </sheetData>
  <autoFilter ref="Q10:Q12" xr:uid="{E26663E8-66FB-482B-85C7-F7076ADF1FC9}"/>
  <mergeCells count="27">
    <mergeCell ref="K9:K10"/>
    <mergeCell ref="L9:N9"/>
    <mergeCell ref="O9:Q9"/>
    <mergeCell ref="Q21:R21"/>
    <mergeCell ref="N21:O21"/>
    <mergeCell ref="H21:M21"/>
    <mergeCell ref="H20:R20"/>
    <mergeCell ref="A19:N19"/>
    <mergeCell ref="A20:B20"/>
    <mergeCell ref="C20:F20"/>
    <mergeCell ref="H9:H10"/>
    <mergeCell ref="A1:R1"/>
    <mergeCell ref="B5:K6"/>
    <mergeCell ref="C8:F8"/>
    <mergeCell ref="H8:J8"/>
    <mergeCell ref="L8:N8"/>
    <mergeCell ref="O8:Q8"/>
    <mergeCell ref="R8:R10"/>
    <mergeCell ref="A9:A10"/>
    <mergeCell ref="B9:B10"/>
    <mergeCell ref="C9:C10"/>
    <mergeCell ref="D9:D10"/>
    <mergeCell ref="E9:E10"/>
    <mergeCell ref="F9:F10"/>
    <mergeCell ref="G9:G10"/>
    <mergeCell ref="I9:I10"/>
    <mergeCell ref="J9:J10"/>
  </mergeCells>
  <conditionalFormatting sqref="A12:A17">
    <cfRule type="duplicateValues" dxfId="35" priority="1"/>
  </conditionalFormatting>
  <pageMargins left="0.17" right="0.17" top="0.3" bottom="0.17" header="0.17" footer="0.17"/>
  <pageSetup paperSize="8" scale="64" fitToHeight="111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8C6F-EE1F-4E5C-951C-AAFB6097822F}">
  <sheetPr>
    <pageSetUpPr fitToPage="1"/>
  </sheetPr>
  <dimension ref="A1:U21"/>
  <sheetViews>
    <sheetView view="pageBreakPreview" zoomScale="40" zoomScaleNormal="70" zoomScaleSheetLayoutView="40" workbookViewId="0">
      <selection activeCell="A12" sqref="A12:U20"/>
    </sheetView>
  </sheetViews>
  <sheetFormatPr defaultColWidth="9.796875" defaultRowHeight="20.5"/>
  <cols>
    <col min="1" max="1" width="29.19921875" style="820" customWidth="1"/>
    <col min="2" max="2" width="32.69921875" style="823" customWidth="1"/>
    <col min="3" max="3" width="42.19921875" style="823" customWidth="1"/>
    <col min="4" max="4" width="14.69921875" style="823" customWidth="1"/>
    <col min="5" max="5" width="9.796875" style="823" customWidth="1"/>
    <col min="6" max="6" width="9.59765625" style="823" customWidth="1"/>
    <col min="7" max="7" width="11" style="823" customWidth="1"/>
    <col min="8" max="8" width="14.59765625" style="823" customWidth="1"/>
    <col min="9" max="9" width="13.09765625" style="823" customWidth="1"/>
    <col min="10" max="10" width="25.59765625" style="823" customWidth="1"/>
    <col min="11" max="11" width="26.09765625" style="823" customWidth="1"/>
    <col min="12" max="12" width="14.5" style="823" customWidth="1"/>
    <col min="13" max="13" width="20.09765625" style="823" customWidth="1"/>
    <col min="14" max="14" width="21.796875" style="823" customWidth="1"/>
    <col min="15" max="15" width="11.19921875" style="823" customWidth="1"/>
    <col min="16" max="16" width="18" style="823" customWidth="1"/>
    <col min="17" max="17" width="24.5" style="823" customWidth="1"/>
    <col min="18" max="18" width="11.296875" style="823" customWidth="1"/>
    <col min="19" max="19" width="15.19921875" style="823" customWidth="1"/>
    <col min="20" max="20" width="20.296875" style="823" customWidth="1"/>
    <col min="21" max="21" width="31.3984375" style="823" customWidth="1"/>
    <col min="22" max="16384" width="9.796875" style="823"/>
  </cols>
  <sheetData>
    <row r="1" spans="1:21" ht="51.65" customHeight="1">
      <c r="A1" s="1250" t="s">
        <v>1539</v>
      </c>
      <c r="B1" s="1250"/>
      <c r="C1" s="1250"/>
      <c r="D1" s="1250"/>
      <c r="E1" s="1250"/>
      <c r="F1" s="1250"/>
      <c r="G1" s="1250"/>
      <c r="H1" s="1250"/>
      <c r="I1" s="1250"/>
      <c r="J1" s="1250"/>
      <c r="K1" s="1250"/>
      <c r="L1" s="1250"/>
      <c r="M1" s="1250"/>
      <c r="N1" s="1250"/>
      <c r="O1" s="1250"/>
      <c r="P1" s="1250"/>
      <c r="Q1" s="1250"/>
      <c r="R1" s="1250"/>
      <c r="S1" s="1250"/>
      <c r="T1" s="1250"/>
      <c r="U1" s="1250"/>
    </row>
    <row r="3" spans="1:21" ht="26" customHeight="1">
      <c r="A3" s="937" t="s">
        <v>1540</v>
      </c>
      <c r="B3" s="938" t="s">
        <v>1594</v>
      </c>
      <c r="C3" s="939"/>
      <c r="D3" s="939"/>
      <c r="E3" s="939"/>
      <c r="F3" s="939"/>
      <c r="G3" s="939"/>
      <c r="H3" s="939"/>
      <c r="I3" s="940"/>
      <c r="J3" s="940"/>
      <c r="K3" s="940"/>
      <c r="L3" s="940"/>
      <c r="M3" s="940"/>
      <c r="N3" s="940"/>
      <c r="O3" s="940"/>
      <c r="P3" s="940"/>
      <c r="Q3" s="940"/>
      <c r="R3" s="940"/>
      <c r="S3" s="940"/>
      <c r="T3" s="940"/>
      <c r="U3" s="941"/>
    </row>
    <row r="4" spans="1:21" ht="15" customHeight="1">
      <c r="A4" s="942" t="s">
        <v>1541</v>
      </c>
      <c r="B4" s="943"/>
      <c r="C4" s="944"/>
      <c r="D4" s="944"/>
      <c r="E4" s="944"/>
      <c r="F4" s="944"/>
      <c r="G4" s="944"/>
      <c r="H4" s="944"/>
      <c r="I4" s="945"/>
      <c r="J4" s="945"/>
      <c r="K4" s="945"/>
      <c r="L4" s="945"/>
      <c r="M4" s="945"/>
      <c r="N4" s="945"/>
      <c r="O4" s="945"/>
      <c r="P4" s="945"/>
      <c r="Q4" s="945"/>
      <c r="R4" s="945"/>
      <c r="S4" s="945"/>
      <c r="T4" s="945"/>
      <c r="U4" s="946"/>
    </row>
    <row r="5" spans="1:21" ht="15" customHeight="1">
      <c r="A5" s="937" t="s">
        <v>1542</v>
      </c>
      <c r="B5" s="1251" t="s">
        <v>1924</v>
      </c>
      <c r="C5" s="1252"/>
      <c r="D5" s="1252"/>
      <c r="E5" s="1252"/>
      <c r="F5" s="1252"/>
      <c r="G5" s="1252"/>
      <c r="H5" s="1252"/>
      <c r="I5" s="1252"/>
      <c r="J5" s="1252"/>
      <c r="K5" s="1252"/>
      <c r="U5" s="947"/>
    </row>
    <row r="6" spans="1:21" ht="15" customHeight="1">
      <c r="A6" s="942" t="s">
        <v>1543</v>
      </c>
      <c r="B6" s="1253"/>
      <c r="C6" s="1254"/>
      <c r="D6" s="1254"/>
      <c r="E6" s="1254"/>
      <c r="F6" s="1254"/>
      <c r="G6" s="1254"/>
      <c r="H6" s="1254"/>
      <c r="I6" s="1254"/>
      <c r="J6" s="1254"/>
      <c r="K6" s="1254"/>
      <c r="L6" s="945"/>
      <c r="M6" s="945"/>
      <c r="N6" s="945"/>
      <c r="O6" s="945"/>
      <c r="P6" s="945"/>
      <c r="Q6" s="945"/>
      <c r="R6" s="945"/>
      <c r="S6" s="945"/>
      <c r="T6" s="945"/>
      <c r="U6" s="946"/>
    </row>
    <row r="8" spans="1:21" ht="76" customHeight="1">
      <c r="A8" s="948" t="s">
        <v>1143</v>
      </c>
      <c r="B8" s="948" t="s">
        <v>1544</v>
      </c>
      <c r="C8" s="1255" t="s">
        <v>1545</v>
      </c>
      <c r="D8" s="1255"/>
      <c r="E8" s="1255"/>
      <c r="F8" s="1255"/>
      <c r="G8" s="948"/>
      <c r="H8" s="1256" t="s">
        <v>1546</v>
      </c>
      <c r="I8" s="1256"/>
      <c r="J8" s="1256"/>
      <c r="K8" s="949" t="s">
        <v>1547</v>
      </c>
      <c r="L8" s="1255" t="s">
        <v>1716</v>
      </c>
      <c r="M8" s="1257"/>
      <c r="N8" s="1257"/>
      <c r="O8" s="1255" t="s">
        <v>1716</v>
      </c>
      <c r="P8" s="1257"/>
      <c r="Q8" s="1257"/>
      <c r="R8" s="1255" t="s">
        <v>1716</v>
      </c>
      <c r="S8" s="1257"/>
      <c r="T8" s="1257"/>
      <c r="U8" s="1255" t="s">
        <v>1406</v>
      </c>
    </row>
    <row r="9" spans="1:21" ht="39.5" customHeight="1">
      <c r="A9" s="1258" t="s">
        <v>1395</v>
      </c>
      <c r="B9" s="1258" t="s">
        <v>1396</v>
      </c>
      <c r="C9" s="1258" t="s">
        <v>13</v>
      </c>
      <c r="D9" s="1258" t="s">
        <v>14</v>
      </c>
      <c r="E9" s="1258" t="s">
        <v>1803</v>
      </c>
      <c r="F9" s="1258" t="s">
        <v>1731</v>
      </c>
      <c r="G9" s="1258" t="s">
        <v>1732</v>
      </c>
      <c r="H9" s="1259" t="s">
        <v>1273</v>
      </c>
      <c r="I9" s="1259" t="s">
        <v>1274</v>
      </c>
      <c r="J9" s="1259" t="s">
        <v>1275</v>
      </c>
      <c r="K9" s="1259" t="s">
        <v>1275</v>
      </c>
      <c r="L9" s="1257" t="s">
        <v>1720</v>
      </c>
      <c r="M9" s="1257"/>
      <c r="N9" s="1257"/>
      <c r="O9" s="1257" t="s">
        <v>1925</v>
      </c>
      <c r="P9" s="1257"/>
      <c r="Q9" s="1257"/>
      <c r="R9" s="1257" t="s">
        <v>792</v>
      </c>
      <c r="S9" s="1257"/>
      <c r="T9" s="1257"/>
      <c r="U9" s="1255"/>
    </row>
    <row r="10" spans="1:21" ht="60.5" customHeight="1">
      <c r="A10" s="1258"/>
      <c r="B10" s="1258"/>
      <c r="C10" s="1258"/>
      <c r="D10" s="1258"/>
      <c r="E10" s="1258"/>
      <c r="F10" s="1258"/>
      <c r="G10" s="1258"/>
      <c r="H10" s="1259"/>
      <c r="I10" s="1259"/>
      <c r="J10" s="1259"/>
      <c r="K10" s="1259"/>
      <c r="L10" s="950" t="s">
        <v>1550</v>
      </c>
      <c r="M10" s="950" t="s">
        <v>1722</v>
      </c>
      <c r="N10" s="950" t="s">
        <v>1551</v>
      </c>
      <c r="O10" s="950" t="s">
        <v>1550</v>
      </c>
      <c r="P10" s="950" t="s">
        <v>1722</v>
      </c>
      <c r="Q10" s="950" t="s">
        <v>1551</v>
      </c>
      <c r="R10" s="950" t="s">
        <v>1550</v>
      </c>
      <c r="S10" s="950" t="s">
        <v>1722</v>
      </c>
      <c r="T10" s="950" t="s">
        <v>1551</v>
      </c>
      <c r="U10" s="1255"/>
    </row>
    <row r="11" spans="1:21" s="967" customFormat="1" ht="66.5" customHeight="1">
      <c r="A11" s="959" t="s">
        <v>1404</v>
      </c>
      <c r="B11" s="958" t="s">
        <v>653</v>
      </c>
      <c r="C11" s="960"/>
      <c r="D11" s="961"/>
      <c r="E11" s="961"/>
      <c r="F11" s="960"/>
      <c r="G11" s="959"/>
      <c r="H11" s="962" t="s">
        <v>905</v>
      </c>
      <c r="I11" s="962" t="s">
        <v>905</v>
      </c>
      <c r="J11" s="963">
        <f>'DT04 (TM) 1 '!L7</f>
        <v>3001944110</v>
      </c>
      <c r="K11" s="963">
        <f>'DT04 (TM) 1 '!Q7</f>
        <v>3085247420.3378415</v>
      </c>
      <c r="L11" s="964"/>
      <c r="M11" s="964"/>
      <c r="N11" s="964"/>
      <c r="O11" s="964"/>
      <c r="P11" s="965"/>
      <c r="Q11" s="964">
        <f>SUM(Q12:Q13)</f>
        <v>2828000</v>
      </c>
      <c r="R11" s="964"/>
      <c r="S11" s="964"/>
      <c r="T11" s="964"/>
      <c r="U11" s="966">
        <f>J11-K11-Q11</f>
        <v>-86131310.337841511</v>
      </c>
    </row>
    <row r="12" spans="1:21" s="1175" customFormat="1" ht="69" customHeight="1">
      <c r="A12" s="1245" t="s">
        <v>594</v>
      </c>
      <c r="B12" s="1245" t="str">
        <f>VLOOKUP(A12,'25-WNC-I-097'!I:CX,3,0)</f>
        <v>L75X50X7-6000L</v>
      </c>
      <c r="C12" s="1245" t="s">
        <v>788</v>
      </c>
      <c r="D12" s="1245" t="str">
        <f>VLOOKUP(A12,'25-WNC-I-097'!I:CX,4,0)</f>
        <v>SS400</v>
      </c>
      <c r="E12" s="1245">
        <v>2</v>
      </c>
      <c r="F12" s="1245">
        <f>E12*6</f>
        <v>12</v>
      </c>
      <c r="G12" s="1245">
        <f>VLOOKUP(A12,'25-WNC-I-097'!I:CX,91,0)</f>
        <v>0</v>
      </c>
      <c r="H12" s="1245" t="s">
        <v>905</v>
      </c>
      <c r="I12" s="1245" t="s">
        <v>905</v>
      </c>
      <c r="J12" s="1245" t="s">
        <v>905</v>
      </c>
      <c r="K12" s="1245"/>
      <c r="L12" s="1245" t="s">
        <v>1704</v>
      </c>
      <c r="M12" s="1245" t="s">
        <v>905</v>
      </c>
      <c r="N12" s="1245" t="s">
        <v>905</v>
      </c>
      <c r="O12" s="1245" t="s">
        <v>1553</v>
      </c>
      <c r="P12" s="1246">
        <v>14000</v>
      </c>
      <c r="Q12" s="1246">
        <v>1344000</v>
      </c>
      <c r="R12" s="1245" t="s">
        <v>1704</v>
      </c>
      <c r="S12" s="1245" t="s">
        <v>905</v>
      </c>
      <c r="T12" s="1245" t="s">
        <v>905</v>
      </c>
      <c r="U12" s="1245" t="s">
        <v>1804</v>
      </c>
    </row>
    <row r="13" spans="1:21" s="1175" customFormat="1" ht="68" customHeight="1">
      <c r="A13" s="1245" t="s">
        <v>958</v>
      </c>
      <c r="B13" s="1245" t="str">
        <f>VLOOKUP(A13,'25-WNC-I-097'!I:CX,3,0)</f>
        <v>L50X50X6</v>
      </c>
      <c r="C13" s="1245" t="s">
        <v>1923</v>
      </c>
      <c r="D13" s="1245" t="str">
        <f>VLOOKUP(A13,'25-WNC-I-097'!I:CX,4,0)</f>
        <v>SS400</v>
      </c>
      <c r="E13" s="1245">
        <v>4</v>
      </c>
      <c r="F13" s="1245">
        <f>E13*6</f>
        <v>24</v>
      </c>
      <c r="G13" s="1245">
        <f>VLOOKUP(A13,'25-WNC-I-097'!I:CX,91,0)</f>
        <v>0</v>
      </c>
      <c r="H13" s="1245" t="s">
        <v>905</v>
      </c>
      <c r="I13" s="1245" t="s">
        <v>905</v>
      </c>
      <c r="J13" s="1245" t="s">
        <v>905</v>
      </c>
      <c r="K13" s="1245"/>
      <c r="L13" s="1245" t="s">
        <v>1704</v>
      </c>
      <c r="M13" s="1245" t="s">
        <v>905</v>
      </c>
      <c r="N13" s="1245" t="s">
        <v>905</v>
      </c>
      <c r="O13" s="1245" t="s">
        <v>1553</v>
      </c>
      <c r="P13" s="1246">
        <v>14000</v>
      </c>
      <c r="Q13" s="1246">
        <v>1484000</v>
      </c>
      <c r="R13" s="1245" t="s">
        <v>1704</v>
      </c>
      <c r="S13" s="1245" t="s">
        <v>905</v>
      </c>
      <c r="T13" s="1245" t="s">
        <v>905</v>
      </c>
      <c r="U13" s="1245" t="s">
        <v>1804</v>
      </c>
    </row>
    <row r="14" spans="1:21" s="956" customFormat="1" ht="21" customHeight="1">
      <c r="A14" s="951"/>
      <c r="B14" s="952" t="s">
        <v>1567</v>
      </c>
      <c r="C14" s="953"/>
      <c r="D14" s="951"/>
      <c r="E14" s="951"/>
      <c r="F14" s="951"/>
      <c r="G14" s="951"/>
      <c r="H14" s="951"/>
      <c r="I14" s="954"/>
      <c r="J14" s="954"/>
      <c r="K14" s="954"/>
      <c r="L14" s="955"/>
      <c r="M14" s="955">
        <v>3</v>
      </c>
      <c r="N14" s="955"/>
      <c r="O14" s="955"/>
      <c r="P14" s="955">
        <v>1</v>
      </c>
      <c r="Q14" s="955"/>
      <c r="R14" s="955"/>
      <c r="S14" s="955">
        <v>2</v>
      </c>
      <c r="T14" s="955"/>
      <c r="U14" s="954"/>
    </row>
    <row r="15" spans="1:21" ht="31" customHeight="1">
      <c r="A15" s="1252" t="s">
        <v>1725</v>
      </c>
      <c r="B15" s="1252"/>
      <c r="C15" s="1252"/>
      <c r="D15" s="1252"/>
      <c r="E15" s="1252"/>
      <c r="F15" s="1252"/>
      <c r="G15" s="1252"/>
      <c r="H15" s="1252"/>
      <c r="I15" s="1252"/>
      <c r="J15" s="1252"/>
      <c r="K15" s="1252"/>
      <c r="L15" s="1252"/>
      <c r="M15" s="1252"/>
      <c r="N15" s="1252"/>
      <c r="O15" s="1252"/>
      <c r="P15" s="957"/>
    </row>
    <row r="16" spans="1:21" ht="55.25" customHeight="1">
      <c r="A16" s="1262" t="s">
        <v>1568</v>
      </c>
      <c r="B16" s="1262"/>
      <c r="C16" s="1262" t="s">
        <v>1726</v>
      </c>
      <c r="D16" s="1262"/>
      <c r="E16" s="1262"/>
      <c r="F16" s="1262"/>
      <c r="K16" s="1261" t="s">
        <v>1570</v>
      </c>
      <c r="L16" s="1261"/>
      <c r="M16" s="1261"/>
      <c r="N16" s="1261"/>
      <c r="O16" s="1261"/>
      <c r="P16" s="1261"/>
      <c r="Q16" s="1261"/>
      <c r="R16" s="1261"/>
      <c r="S16" s="1261"/>
      <c r="T16" s="1261"/>
      <c r="U16" s="1261"/>
    </row>
    <row r="17" spans="2:21" ht="31.5" customHeight="1">
      <c r="B17" s="821"/>
      <c r="C17" s="821"/>
      <c r="D17" s="822"/>
      <c r="E17" s="822"/>
      <c r="K17" s="1260" t="s">
        <v>1571</v>
      </c>
      <c r="L17" s="1260"/>
      <c r="M17" s="1260"/>
      <c r="N17" s="1260"/>
      <c r="O17" s="1260"/>
      <c r="P17" s="1260"/>
      <c r="Q17" s="1260" t="s">
        <v>1572</v>
      </c>
      <c r="R17" s="1260"/>
      <c r="S17" s="824"/>
      <c r="T17" s="1260" t="s">
        <v>1573</v>
      </c>
      <c r="U17" s="1260"/>
    </row>
    <row r="20" spans="2:21">
      <c r="L20" s="957"/>
      <c r="M20" s="957"/>
      <c r="N20" s="957"/>
    </row>
    <row r="21" spans="2:21">
      <c r="L21" s="957"/>
      <c r="M21" s="957"/>
      <c r="N21" s="957"/>
    </row>
  </sheetData>
  <autoFilter ref="T10:T12" xr:uid="{E26663E8-66FB-482B-85C7-F7076ADF1FC9}"/>
  <mergeCells count="29">
    <mergeCell ref="K17:P17"/>
    <mergeCell ref="Q17:R17"/>
    <mergeCell ref="T17:U17"/>
    <mergeCell ref="O9:Q9"/>
    <mergeCell ref="A15:O15"/>
    <mergeCell ref="A16:B16"/>
    <mergeCell ref="C16:F16"/>
    <mergeCell ref="K16:U16"/>
    <mergeCell ref="H9:H10"/>
    <mergeCell ref="I9:I10"/>
    <mergeCell ref="J9:J10"/>
    <mergeCell ref="K9:K10"/>
    <mergeCell ref="L9:N9"/>
    <mergeCell ref="A1:U1"/>
    <mergeCell ref="B5:K6"/>
    <mergeCell ref="C8:F8"/>
    <mergeCell ref="H8:J8"/>
    <mergeCell ref="L8:N8"/>
    <mergeCell ref="O8:Q8"/>
    <mergeCell ref="R8:T8"/>
    <mergeCell ref="U8:U10"/>
    <mergeCell ref="A9:A10"/>
    <mergeCell ref="B9:B10"/>
    <mergeCell ref="R9:T9"/>
    <mergeCell ref="C9:C10"/>
    <mergeCell ref="D9:D10"/>
    <mergeCell ref="E9:E10"/>
    <mergeCell ref="F9:F10"/>
    <mergeCell ref="G9:G10"/>
  </mergeCells>
  <pageMargins left="0.17" right="0.17" top="0.3" bottom="0.17" header="0.17" footer="0.17"/>
  <pageSetup paperSize="8" scale="55" fitToHeight="111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63A0F-1B06-48FC-915C-BA53773AE85E}">
  <sheetPr>
    <pageSetUpPr fitToPage="1"/>
  </sheetPr>
  <dimension ref="A1:S20"/>
  <sheetViews>
    <sheetView view="pageBreakPreview" topLeftCell="A7" zoomScale="40" zoomScaleNormal="70" zoomScaleSheetLayoutView="40" workbookViewId="0">
      <selection activeCell="H15" sqref="H15:Q16"/>
    </sheetView>
  </sheetViews>
  <sheetFormatPr defaultColWidth="18.5" defaultRowHeight="20.5"/>
  <cols>
    <col min="1" max="1" width="18.5" style="876"/>
    <col min="2" max="2" width="33.19921875" style="879" customWidth="1"/>
    <col min="3" max="3" width="36.09765625" style="879" customWidth="1"/>
    <col min="4" max="4" width="11.3984375" style="879" customWidth="1"/>
    <col min="5" max="5" width="17.69921875" style="879" customWidth="1"/>
    <col min="6" max="6" width="13.3984375" style="879" customWidth="1"/>
    <col min="7" max="7" width="14" style="879" customWidth="1"/>
    <col min="8" max="8" width="25.59765625" style="879" customWidth="1"/>
    <col min="9" max="9" width="24.09765625" style="879" bestFit="1" customWidth="1"/>
    <col min="10" max="10" width="9.59765625" style="879" customWidth="1"/>
    <col min="11" max="11" width="26.3984375" style="876" customWidth="1"/>
    <col min="12" max="12" width="31.796875" style="879" customWidth="1"/>
    <col min="13" max="13" width="9.59765625" style="879" customWidth="1"/>
    <col min="14" max="14" width="24.8984375" style="876" customWidth="1"/>
    <col min="15" max="15" width="26.796875" style="879" customWidth="1"/>
    <col min="16" max="16" width="21.796875" style="879" customWidth="1"/>
    <col min="17" max="17" width="29.796875" style="879" customWidth="1"/>
    <col min="18" max="16384" width="18.5" style="879"/>
  </cols>
  <sheetData>
    <row r="1" spans="1:19" ht="51.65" customHeight="1">
      <c r="A1" s="1263" t="s">
        <v>1539</v>
      </c>
      <c r="B1" s="1263"/>
      <c r="C1" s="1263"/>
      <c r="D1" s="1263"/>
      <c r="E1" s="1263"/>
      <c r="F1" s="1263"/>
      <c r="G1" s="1263"/>
      <c r="H1" s="1263"/>
      <c r="I1" s="1263"/>
      <c r="J1" s="1263"/>
      <c r="K1" s="1263"/>
      <c r="L1" s="1191"/>
      <c r="M1" s="1191"/>
      <c r="N1" s="1191"/>
      <c r="O1" s="1191"/>
      <c r="P1" s="1191"/>
    </row>
    <row r="3" spans="1:19" ht="26" customHeight="1">
      <c r="A3" s="1192" t="s">
        <v>1540</v>
      </c>
      <c r="B3" s="1193" t="s">
        <v>1594</v>
      </c>
      <c r="C3" s="1194"/>
      <c r="D3" s="1194"/>
      <c r="E3" s="1194"/>
      <c r="F3" s="1194"/>
      <c r="G3" s="1195"/>
      <c r="H3" s="1195"/>
      <c r="I3" s="1195"/>
      <c r="J3" s="1195"/>
      <c r="K3" s="1196"/>
      <c r="L3" s="1195"/>
      <c r="M3" s="1195"/>
      <c r="N3" s="1196"/>
      <c r="O3" s="1195"/>
      <c r="P3" s="1195"/>
      <c r="Q3" s="1197"/>
    </row>
    <row r="4" spans="1:19" ht="15" customHeight="1">
      <c r="A4" s="1198" t="s">
        <v>1541</v>
      </c>
      <c r="B4" s="1199"/>
      <c r="C4" s="1200"/>
      <c r="D4" s="1200"/>
      <c r="E4" s="1200"/>
      <c r="F4" s="1200"/>
      <c r="G4" s="1201"/>
      <c r="H4" s="1201"/>
      <c r="I4" s="1201"/>
      <c r="J4" s="1201"/>
      <c r="K4" s="1202"/>
      <c r="L4" s="1201"/>
      <c r="M4" s="1201"/>
      <c r="N4" s="1202"/>
      <c r="O4" s="1201"/>
      <c r="P4" s="1201"/>
      <c r="Q4" s="1203"/>
    </row>
    <row r="5" spans="1:19" ht="15" customHeight="1">
      <c r="A5" s="1192" t="s">
        <v>1542</v>
      </c>
      <c r="B5" s="1264" t="s">
        <v>1919</v>
      </c>
      <c r="C5" s="1265"/>
      <c r="D5" s="1265"/>
      <c r="E5" s="1265"/>
      <c r="F5" s="1265"/>
      <c r="G5" s="1265"/>
      <c r="H5" s="1265"/>
      <c r="I5" s="1265"/>
      <c r="J5" s="1265"/>
      <c r="K5" s="1196"/>
      <c r="N5" s="1196"/>
      <c r="Q5" s="1204"/>
    </row>
    <row r="6" spans="1:19" ht="15" customHeight="1">
      <c r="A6" s="1198" t="s">
        <v>1543</v>
      </c>
      <c r="B6" s="1266"/>
      <c r="C6" s="1267"/>
      <c r="D6" s="1267"/>
      <c r="E6" s="1267"/>
      <c r="F6" s="1267"/>
      <c r="G6" s="1267"/>
      <c r="H6" s="1267"/>
      <c r="I6" s="1267"/>
      <c r="J6" s="1267"/>
      <c r="K6" s="1202"/>
      <c r="L6" s="1201"/>
      <c r="M6" s="1201"/>
      <c r="N6" s="1202"/>
      <c r="O6" s="1201"/>
      <c r="P6" s="1201"/>
      <c r="Q6" s="1203"/>
    </row>
    <row r="8" spans="1:19" ht="78" customHeight="1">
      <c r="A8" s="1205" t="s">
        <v>1143</v>
      </c>
      <c r="B8" s="1205" t="s">
        <v>1544</v>
      </c>
      <c r="C8" s="1268" t="s">
        <v>1545</v>
      </c>
      <c r="D8" s="1268"/>
      <c r="E8" s="1205"/>
      <c r="F8" s="1269" t="s">
        <v>1546</v>
      </c>
      <c r="G8" s="1269"/>
      <c r="H8" s="1269"/>
      <c r="I8" s="1206" t="s">
        <v>1547</v>
      </c>
      <c r="J8" s="1268" t="s">
        <v>1716</v>
      </c>
      <c r="K8" s="1270"/>
      <c r="L8" s="1270"/>
      <c r="M8" s="1268" t="s">
        <v>1716</v>
      </c>
      <c r="N8" s="1270"/>
      <c r="O8" s="1270"/>
      <c r="P8" s="1273" t="s">
        <v>1549</v>
      </c>
      <c r="Q8" s="1268" t="s">
        <v>1406</v>
      </c>
    </row>
    <row r="9" spans="1:19" ht="59.5" customHeight="1">
      <c r="A9" s="1258" t="s">
        <v>1395</v>
      </c>
      <c r="B9" s="1258" t="s">
        <v>1396</v>
      </c>
      <c r="C9" s="1258" t="s">
        <v>13</v>
      </c>
      <c r="D9" s="1258" t="s">
        <v>1913</v>
      </c>
      <c r="E9" s="1258" t="s">
        <v>1718</v>
      </c>
      <c r="F9" s="1272" t="s">
        <v>1273</v>
      </c>
      <c r="G9" s="1272" t="s">
        <v>1274</v>
      </c>
      <c r="H9" s="1272" t="s">
        <v>1275</v>
      </c>
      <c r="I9" s="1272" t="s">
        <v>1275</v>
      </c>
      <c r="J9" s="1268" t="s">
        <v>1915</v>
      </c>
      <c r="K9" s="1268"/>
      <c r="L9" s="1268"/>
      <c r="M9" s="1270" t="s">
        <v>1916</v>
      </c>
      <c r="N9" s="1270"/>
      <c r="O9" s="1270"/>
      <c r="P9" s="1274"/>
      <c r="Q9" s="1268"/>
    </row>
    <row r="10" spans="1:19" ht="99.5" customHeight="1">
      <c r="A10" s="1258"/>
      <c r="B10" s="1258"/>
      <c r="C10" s="1258"/>
      <c r="D10" s="1258"/>
      <c r="E10" s="1258"/>
      <c r="F10" s="1272"/>
      <c r="G10" s="1272"/>
      <c r="H10" s="1272"/>
      <c r="I10" s="1272"/>
      <c r="J10" s="1207" t="s">
        <v>1550</v>
      </c>
      <c r="K10" s="1207" t="s">
        <v>1920</v>
      </c>
      <c r="L10" s="1207" t="s">
        <v>1914</v>
      </c>
      <c r="M10" s="1207" t="s">
        <v>1550</v>
      </c>
      <c r="N10" s="1207" t="s">
        <v>1920</v>
      </c>
      <c r="O10" s="1207" t="s">
        <v>1914</v>
      </c>
      <c r="P10" s="1275"/>
      <c r="Q10" s="1268"/>
    </row>
    <row r="11" spans="1:19" s="1237" customFormat="1" ht="64" customHeight="1">
      <c r="A11" s="1231" t="s">
        <v>1404</v>
      </c>
      <c r="B11" s="1238" t="s">
        <v>648</v>
      </c>
      <c r="C11" s="1232"/>
      <c r="D11" s="1232"/>
      <c r="E11" s="1231"/>
      <c r="F11" s="1233" t="s">
        <v>905</v>
      </c>
      <c r="G11" s="1233" t="s">
        <v>905</v>
      </c>
      <c r="H11" s="1234">
        <f>'Tổng hợp'!K23</f>
        <v>190695587.49999997</v>
      </c>
      <c r="I11" s="1234">
        <f>'Tổng hợp'!J23</f>
        <v>205859726.912</v>
      </c>
      <c r="J11" s="1235"/>
      <c r="K11" s="1235"/>
      <c r="L11" s="1235">
        <f>SUM(L12:L12)</f>
        <v>54600000</v>
      </c>
      <c r="M11" s="1235"/>
      <c r="N11" s="1235"/>
      <c r="O11" s="1235">
        <f>SUM(O12:O12)</f>
        <v>54600000</v>
      </c>
      <c r="P11" s="1235"/>
      <c r="Q11" s="1236">
        <f>H11-I11-L11</f>
        <v>-69764139.41200003</v>
      </c>
    </row>
    <row r="12" spans="1:19" s="1229" customFormat="1" ht="142.5" customHeight="1">
      <c r="A12" s="1224" t="s">
        <v>1907</v>
      </c>
      <c r="B12" s="1225" t="s">
        <v>1908</v>
      </c>
      <c r="C12" s="1225" t="s">
        <v>1912</v>
      </c>
      <c r="D12" s="1226">
        <v>21</v>
      </c>
      <c r="E12" s="1226">
        <v>1050</v>
      </c>
      <c r="F12" s="1224" t="s">
        <v>905</v>
      </c>
      <c r="G12" s="1224" t="s">
        <v>905</v>
      </c>
      <c r="H12" s="1224" t="s">
        <v>905</v>
      </c>
      <c r="I12" s="1224" t="s">
        <v>905</v>
      </c>
      <c r="J12" s="1227" t="s">
        <v>1553</v>
      </c>
      <c r="K12" s="1230">
        <v>2600000</v>
      </c>
      <c r="L12" s="1230">
        <f>K12*D12</f>
        <v>54600000</v>
      </c>
      <c r="M12" s="1227" t="s">
        <v>1553</v>
      </c>
      <c r="N12" s="1230">
        <v>2600000</v>
      </c>
      <c r="O12" s="1230">
        <v>54600000</v>
      </c>
      <c r="P12" s="1224" t="s">
        <v>1917</v>
      </c>
      <c r="Q12" s="1228" t="s">
        <v>1918</v>
      </c>
    </row>
    <row r="13" spans="1:19" s="1215" customFormat="1" ht="33" customHeight="1">
      <c r="A13" s="1209"/>
      <c r="B13" s="1210" t="s">
        <v>1567</v>
      </c>
      <c r="C13" s="1211"/>
      <c r="D13" s="1209"/>
      <c r="E13" s="1209"/>
      <c r="F13" s="1209"/>
      <c r="G13" s="1212"/>
      <c r="H13" s="1212"/>
      <c r="I13" s="1212"/>
      <c r="J13" s="1212"/>
      <c r="K13" s="1213">
        <v>1</v>
      </c>
      <c r="L13" s="1214"/>
      <c r="M13" s="1212"/>
      <c r="N13" s="1213">
        <v>2</v>
      </c>
      <c r="O13" s="1214"/>
      <c r="P13" s="1214"/>
      <c r="Q13" s="1212"/>
    </row>
    <row r="14" spans="1:19" s="1240" customFormat="1" ht="31" customHeight="1">
      <c r="A14" s="1276" t="s">
        <v>1725</v>
      </c>
      <c r="B14" s="1276"/>
      <c r="C14" s="1276"/>
      <c r="D14" s="1276"/>
      <c r="E14" s="1276"/>
      <c r="F14" s="1276"/>
      <c r="G14" s="1276"/>
      <c r="H14" s="1276"/>
      <c r="I14" s="1276"/>
      <c r="J14" s="1276"/>
      <c r="K14" s="1276"/>
      <c r="L14" s="1276"/>
      <c r="M14" s="1239"/>
      <c r="N14" s="1239"/>
      <c r="O14" s="1239"/>
      <c r="P14" s="1239"/>
    </row>
    <row r="15" spans="1:19" s="1240" customFormat="1" ht="55.25" customHeight="1">
      <c r="A15" s="1277" t="s">
        <v>1568</v>
      </c>
      <c r="B15" s="1277"/>
      <c r="D15" s="1277" t="s">
        <v>1569</v>
      </c>
      <c r="E15" s="1277"/>
      <c r="F15" s="1277"/>
      <c r="G15" s="1277"/>
      <c r="H15" s="1278" t="s">
        <v>1570</v>
      </c>
      <c r="I15" s="1278"/>
      <c r="J15" s="1278"/>
      <c r="K15" s="1278"/>
      <c r="L15" s="1278"/>
      <c r="M15" s="1278"/>
      <c r="N15" s="1278"/>
      <c r="O15" s="1278"/>
      <c r="P15" s="1278"/>
      <c r="Q15" s="1278"/>
      <c r="R15" s="1176"/>
      <c r="S15" s="1176"/>
    </row>
    <row r="16" spans="1:19" s="1240" customFormat="1" ht="31.5" customHeight="1">
      <c r="A16" s="1241"/>
      <c r="B16" s="1242"/>
      <c r="H16" s="1271" t="s">
        <v>1571</v>
      </c>
      <c r="I16" s="1271"/>
      <c r="K16" s="1241"/>
      <c r="L16" s="1271" t="s">
        <v>1572</v>
      </c>
      <c r="M16" s="1271"/>
      <c r="N16" s="1177"/>
      <c r="O16" s="1177" t="s">
        <v>1573</v>
      </c>
      <c r="P16" s="1177"/>
      <c r="Q16" s="1177"/>
    </row>
    <row r="17" spans="1:16" s="1240" customFormat="1" ht="23">
      <c r="A17" s="1241"/>
    </row>
    <row r="18" spans="1:16" s="1240" customFormat="1" ht="23">
      <c r="A18" s="1241"/>
      <c r="K18" s="1241"/>
      <c r="N18" s="1241"/>
    </row>
    <row r="19" spans="1:16" s="1240" customFormat="1" ht="23">
      <c r="A19" s="1241"/>
      <c r="K19" s="1241"/>
      <c r="L19" s="1243"/>
      <c r="N19" s="1241"/>
      <c r="O19" s="1243"/>
      <c r="P19" s="1243"/>
    </row>
    <row r="20" spans="1:16" s="1240" customFormat="1" ht="23">
      <c r="A20" s="1241"/>
      <c r="K20" s="1241"/>
      <c r="L20" s="1243"/>
      <c r="N20" s="1241"/>
      <c r="O20" s="1243"/>
      <c r="P20" s="1243"/>
    </row>
  </sheetData>
  <autoFilter ref="C9:C16" xr:uid="{E34FA9C1-5FBB-41BF-9809-339224C01A98}"/>
  <mergeCells count="25">
    <mergeCell ref="M8:O8"/>
    <mergeCell ref="M9:O9"/>
    <mergeCell ref="P8:P10"/>
    <mergeCell ref="A14:L14"/>
    <mergeCell ref="A15:B15"/>
    <mergeCell ref="D15:G15"/>
    <mergeCell ref="H15:Q15"/>
    <mergeCell ref="Q8:Q10"/>
    <mergeCell ref="A9:A10"/>
    <mergeCell ref="B9:B10"/>
    <mergeCell ref="C9:C10"/>
    <mergeCell ref="D9:D10"/>
    <mergeCell ref="H16:I16"/>
    <mergeCell ref="L16:M16"/>
    <mergeCell ref="E9:E10"/>
    <mergeCell ref="F9:F10"/>
    <mergeCell ref="G9:G10"/>
    <mergeCell ref="H9:H10"/>
    <mergeCell ref="I9:I10"/>
    <mergeCell ref="J9:L9"/>
    <mergeCell ref="A1:K1"/>
    <mergeCell ref="B5:J6"/>
    <mergeCell ref="C8:D8"/>
    <mergeCell ref="F8:H8"/>
    <mergeCell ref="J8:L8"/>
  </mergeCells>
  <pageMargins left="0.17" right="0.17" top="0.3" bottom="0.17" header="0.17" footer="0.17"/>
  <pageSetup paperSize="8" scale="61" fitToHeight="111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6D993-587B-4627-BBFC-1C97DF816A7C}">
  <sheetPr>
    <pageSetUpPr fitToPage="1"/>
  </sheetPr>
  <dimension ref="A1:O22"/>
  <sheetViews>
    <sheetView view="pageBreakPreview" topLeftCell="A4" zoomScale="55" zoomScaleNormal="70" zoomScaleSheetLayoutView="55" workbookViewId="0">
      <selection activeCell="I11" sqref="I11"/>
    </sheetView>
  </sheetViews>
  <sheetFormatPr defaultColWidth="18.5" defaultRowHeight="20.5"/>
  <cols>
    <col min="1" max="1" width="18.5" style="876"/>
    <col min="2" max="2" width="33.19921875" style="879" customWidth="1"/>
    <col min="3" max="3" width="36.09765625" style="879" customWidth="1"/>
    <col min="4" max="4" width="11.3984375" style="879" customWidth="1"/>
    <col min="5" max="5" width="14.69921875" style="879" customWidth="1"/>
    <col min="6" max="6" width="13.3984375" style="879" customWidth="1"/>
    <col min="7" max="7" width="14" style="879" customWidth="1"/>
    <col min="8" max="8" width="19.59765625" style="879" customWidth="1"/>
    <col min="9" max="9" width="18.5" style="879"/>
    <col min="10" max="10" width="9.59765625" style="879" customWidth="1"/>
    <col min="11" max="11" width="19.09765625" style="876" customWidth="1"/>
    <col min="12" max="12" width="26.5" style="879" customWidth="1"/>
    <col min="13" max="13" width="21.3984375" style="879" customWidth="1"/>
    <col min="14" max="16384" width="18.5" style="879"/>
  </cols>
  <sheetData>
    <row r="1" spans="1:13" ht="51.65" customHeight="1">
      <c r="A1" s="1263" t="s">
        <v>1539</v>
      </c>
      <c r="B1" s="1263"/>
      <c r="C1" s="1263"/>
      <c r="D1" s="1263"/>
      <c r="E1" s="1263"/>
      <c r="F1" s="1263"/>
      <c r="G1" s="1263"/>
      <c r="H1" s="1263"/>
      <c r="I1" s="1263"/>
      <c r="J1" s="1263"/>
      <c r="K1" s="1263"/>
      <c r="L1" s="1191"/>
    </row>
    <row r="3" spans="1:13" ht="26" customHeight="1">
      <c r="A3" s="1192" t="s">
        <v>1540</v>
      </c>
      <c r="B3" s="1193" t="s">
        <v>1594</v>
      </c>
      <c r="C3" s="1194"/>
      <c r="D3" s="1194"/>
      <c r="E3" s="1194"/>
      <c r="F3" s="1194"/>
      <c r="G3" s="1195"/>
      <c r="H3" s="1195"/>
      <c r="I3" s="1195"/>
      <c r="J3" s="1195"/>
      <c r="K3" s="1196"/>
      <c r="L3" s="1195"/>
      <c r="M3" s="1197"/>
    </row>
    <row r="4" spans="1:13" ht="15" customHeight="1">
      <c r="A4" s="1198" t="s">
        <v>1541</v>
      </c>
      <c r="B4" s="1199"/>
      <c r="C4" s="1200"/>
      <c r="D4" s="1200"/>
      <c r="E4" s="1200"/>
      <c r="F4" s="1200"/>
      <c r="G4" s="1201"/>
      <c r="H4" s="1201"/>
      <c r="I4" s="1201"/>
      <c r="J4" s="1201"/>
      <c r="K4" s="1202"/>
      <c r="L4" s="1201"/>
      <c r="M4" s="1203"/>
    </row>
    <row r="5" spans="1:13" ht="15" customHeight="1">
      <c r="A5" s="1192" t="s">
        <v>1542</v>
      </c>
      <c r="B5" s="1264" t="s">
        <v>1897</v>
      </c>
      <c r="C5" s="1265"/>
      <c r="D5" s="1265"/>
      <c r="E5" s="1265"/>
      <c r="F5" s="1265"/>
      <c r="G5" s="1265"/>
      <c r="H5" s="1265"/>
      <c r="I5" s="1265"/>
      <c r="J5" s="1265"/>
      <c r="K5" s="1196"/>
      <c r="M5" s="1204"/>
    </row>
    <row r="6" spans="1:13" ht="15" customHeight="1">
      <c r="A6" s="1198" t="s">
        <v>1543</v>
      </c>
      <c r="B6" s="1266"/>
      <c r="C6" s="1267"/>
      <c r="D6" s="1267"/>
      <c r="E6" s="1267"/>
      <c r="F6" s="1267"/>
      <c r="G6" s="1267"/>
      <c r="H6" s="1267"/>
      <c r="I6" s="1267"/>
      <c r="J6" s="1267"/>
      <c r="K6" s="1202"/>
      <c r="L6" s="1201"/>
      <c r="M6" s="1203"/>
    </row>
    <row r="8" spans="1:13" ht="48" customHeight="1">
      <c r="A8" s="1205" t="s">
        <v>1143</v>
      </c>
      <c r="B8" s="1205" t="s">
        <v>1544</v>
      </c>
      <c r="C8" s="1268" t="s">
        <v>1545</v>
      </c>
      <c r="D8" s="1268"/>
      <c r="E8" s="1205"/>
      <c r="F8" s="1269" t="s">
        <v>1546</v>
      </c>
      <c r="G8" s="1269"/>
      <c r="H8" s="1269"/>
      <c r="I8" s="1206" t="s">
        <v>1547</v>
      </c>
      <c r="J8" s="1268" t="s">
        <v>1716</v>
      </c>
      <c r="K8" s="1270"/>
      <c r="L8" s="1270"/>
      <c r="M8" s="1268" t="s">
        <v>1406</v>
      </c>
    </row>
    <row r="9" spans="1:13" ht="23" customHeight="1">
      <c r="A9" s="1258" t="s">
        <v>1395</v>
      </c>
      <c r="B9" s="1258" t="s">
        <v>1396</v>
      </c>
      <c r="C9" s="1258" t="s">
        <v>13</v>
      </c>
      <c r="D9" s="1258" t="s">
        <v>1748</v>
      </c>
      <c r="E9" s="1258" t="s">
        <v>1902</v>
      </c>
      <c r="F9" s="1272" t="s">
        <v>1273</v>
      </c>
      <c r="G9" s="1272" t="s">
        <v>1274</v>
      </c>
      <c r="H9" s="1272" t="s">
        <v>1275</v>
      </c>
      <c r="I9" s="1272" t="s">
        <v>1275</v>
      </c>
      <c r="J9" s="1270" t="s">
        <v>1896</v>
      </c>
      <c r="K9" s="1270"/>
      <c r="L9" s="1270"/>
      <c r="M9" s="1268"/>
    </row>
    <row r="10" spans="1:13" ht="73" customHeight="1">
      <c r="A10" s="1258"/>
      <c r="B10" s="1258"/>
      <c r="C10" s="1258"/>
      <c r="D10" s="1258"/>
      <c r="E10" s="1258"/>
      <c r="F10" s="1272"/>
      <c r="G10" s="1272"/>
      <c r="H10" s="1272"/>
      <c r="I10" s="1272"/>
      <c r="J10" s="1207" t="s">
        <v>1550</v>
      </c>
      <c r="K10" s="1207" t="s">
        <v>1903</v>
      </c>
      <c r="L10" s="1207" t="s">
        <v>1733</v>
      </c>
      <c r="M10" s="1268"/>
    </row>
    <row r="11" spans="1:13" s="878" customFormat="1" ht="26" customHeight="1">
      <c r="A11" s="923" t="s">
        <v>1404</v>
      </c>
      <c r="B11" s="924" t="s">
        <v>1905</v>
      </c>
      <c r="C11" s="925"/>
      <c r="D11" s="925"/>
      <c r="E11" s="923"/>
      <c r="F11" s="927" t="s">
        <v>905</v>
      </c>
      <c r="G11" s="927" t="s">
        <v>905</v>
      </c>
      <c r="H11" s="928"/>
      <c r="I11" s="928"/>
      <c r="J11" s="929"/>
      <c r="K11" s="929"/>
      <c r="L11" s="929">
        <f>SUM(L12:L14)</f>
        <v>38400000</v>
      </c>
      <c r="M11" s="931">
        <f>-L11</f>
        <v>-38400000</v>
      </c>
    </row>
    <row r="12" spans="1:13" s="1208" customFormat="1" ht="52.5" customHeight="1">
      <c r="A12" s="888" t="s">
        <v>1898</v>
      </c>
      <c r="B12" s="1217" t="s">
        <v>1899</v>
      </c>
      <c r="C12" s="1217" t="s">
        <v>1899</v>
      </c>
      <c r="D12" s="1190">
        <v>20</v>
      </c>
      <c r="E12" s="1190">
        <v>20</v>
      </c>
      <c r="F12" s="888" t="s">
        <v>905</v>
      </c>
      <c r="G12" s="888" t="s">
        <v>905</v>
      </c>
      <c r="H12" s="888" t="s">
        <v>905</v>
      </c>
      <c r="I12" s="888" t="s">
        <v>905</v>
      </c>
      <c r="J12" s="889" t="s">
        <v>1553</v>
      </c>
      <c r="K12" s="890">
        <v>630000</v>
      </c>
      <c r="L12" s="890">
        <v>12600000</v>
      </c>
      <c r="M12" s="922" t="s">
        <v>1904</v>
      </c>
    </row>
    <row r="13" spans="1:13" s="1208" customFormat="1" ht="52.5" customHeight="1">
      <c r="A13" s="888" t="s">
        <v>1898</v>
      </c>
      <c r="B13" s="1217" t="s">
        <v>1900</v>
      </c>
      <c r="C13" s="1217" t="s">
        <v>1900</v>
      </c>
      <c r="D13" s="1190">
        <v>20</v>
      </c>
      <c r="E13" s="1190">
        <v>20</v>
      </c>
      <c r="F13" s="888" t="s">
        <v>905</v>
      </c>
      <c r="G13" s="888" t="s">
        <v>905</v>
      </c>
      <c r="H13" s="888" t="s">
        <v>905</v>
      </c>
      <c r="I13" s="888" t="s">
        <v>905</v>
      </c>
      <c r="J13" s="889" t="s">
        <v>1553</v>
      </c>
      <c r="K13" s="890">
        <v>650000</v>
      </c>
      <c r="L13" s="890">
        <v>13000000</v>
      </c>
      <c r="M13" s="922" t="s">
        <v>1904</v>
      </c>
    </row>
    <row r="14" spans="1:13" s="1208" customFormat="1" ht="52.5" customHeight="1">
      <c r="A14" s="888" t="s">
        <v>1898</v>
      </c>
      <c r="B14" s="1217" t="s">
        <v>1901</v>
      </c>
      <c r="C14" s="1217" t="s">
        <v>1901</v>
      </c>
      <c r="D14" s="1190">
        <v>20</v>
      </c>
      <c r="E14" s="1190">
        <v>20</v>
      </c>
      <c r="F14" s="888" t="s">
        <v>905</v>
      </c>
      <c r="G14" s="888" t="s">
        <v>905</v>
      </c>
      <c r="H14" s="888" t="s">
        <v>905</v>
      </c>
      <c r="I14" s="888" t="s">
        <v>905</v>
      </c>
      <c r="J14" s="889" t="s">
        <v>1553</v>
      </c>
      <c r="K14" s="890">
        <v>640000</v>
      </c>
      <c r="L14" s="890">
        <v>12800000</v>
      </c>
      <c r="M14" s="922" t="s">
        <v>1904</v>
      </c>
    </row>
    <row r="15" spans="1:13" s="1215" customFormat="1" ht="33" customHeight="1">
      <c r="A15" s="1209"/>
      <c r="B15" s="1210" t="s">
        <v>1567</v>
      </c>
      <c r="C15" s="1211"/>
      <c r="D15" s="1209"/>
      <c r="E15" s="1209"/>
      <c r="F15" s="1209"/>
      <c r="G15" s="1212"/>
      <c r="H15" s="1212"/>
      <c r="I15" s="1212"/>
      <c r="J15" s="1212"/>
      <c r="K15" s="1213">
        <v>1</v>
      </c>
      <c r="L15" s="1214"/>
      <c r="M15" s="1212"/>
    </row>
    <row r="16" spans="1:13" ht="31" customHeight="1">
      <c r="A16" s="1265" t="s">
        <v>1725</v>
      </c>
      <c r="B16" s="1265"/>
      <c r="C16" s="1265"/>
      <c r="D16" s="1265"/>
      <c r="E16" s="1265"/>
      <c r="F16" s="1265"/>
      <c r="G16" s="1265"/>
      <c r="H16" s="1265"/>
      <c r="I16" s="1265"/>
      <c r="J16" s="1265"/>
      <c r="K16" s="1265"/>
      <c r="L16" s="1265"/>
    </row>
    <row r="17" spans="1:15" ht="55.25" customHeight="1">
      <c r="A17" s="1280" t="s">
        <v>1568</v>
      </c>
      <c r="B17" s="1280"/>
      <c r="D17" s="1280" t="s">
        <v>1569</v>
      </c>
      <c r="E17" s="1280"/>
      <c r="F17" s="1280"/>
      <c r="G17" s="1280"/>
      <c r="H17" s="1279" t="s">
        <v>1570</v>
      </c>
      <c r="I17" s="1279"/>
      <c r="J17" s="1279"/>
      <c r="K17" s="1279"/>
      <c r="L17" s="1279"/>
      <c r="M17" s="1279"/>
      <c r="N17" s="976"/>
      <c r="O17" s="976"/>
    </row>
    <row r="18" spans="1:15" ht="31.5" customHeight="1">
      <c r="B18" s="877"/>
      <c r="H18" s="1260" t="s">
        <v>1571</v>
      </c>
      <c r="I18" s="1260"/>
      <c r="J18" s="1260" t="s">
        <v>1572</v>
      </c>
      <c r="K18" s="1260"/>
      <c r="L18" s="1260" t="s">
        <v>1573</v>
      </c>
      <c r="M18" s="1260"/>
    </row>
    <row r="19" spans="1:15">
      <c r="K19" s="879"/>
    </row>
    <row r="21" spans="1:15">
      <c r="L21" s="1216"/>
    </row>
    <row r="22" spans="1:15">
      <c r="L22" s="1216"/>
    </row>
  </sheetData>
  <autoFilter ref="C9:C18" xr:uid="{E34FA9C1-5FBB-41BF-9809-339224C01A98}"/>
  <mergeCells count="23">
    <mergeCell ref="L18:M18"/>
    <mergeCell ref="H18:I18"/>
    <mergeCell ref="H17:M17"/>
    <mergeCell ref="J18:K18"/>
    <mergeCell ref="I9:I10"/>
    <mergeCell ref="J9:L9"/>
    <mergeCell ref="A16:L16"/>
    <mergeCell ref="A17:B17"/>
    <mergeCell ref="D17:G17"/>
    <mergeCell ref="M8:M10"/>
    <mergeCell ref="A9:A10"/>
    <mergeCell ref="B9:B10"/>
    <mergeCell ref="C9:C10"/>
    <mergeCell ref="D9:D10"/>
    <mergeCell ref="E9:E10"/>
    <mergeCell ref="F9:F10"/>
    <mergeCell ref="G9:G10"/>
    <mergeCell ref="H9:H10"/>
    <mergeCell ref="A1:K1"/>
    <mergeCell ref="B5:J6"/>
    <mergeCell ref="C8:D8"/>
    <mergeCell ref="F8:H8"/>
    <mergeCell ref="J8:L8"/>
  </mergeCells>
  <pageMargins left="0.17" right="0.17" top="0.3" bottom="0.17" header="0.17" footer="0.17"/>
  <pageSetup paperSize="8" scale="90" fitToHeight="111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51696-63D5-4371-B54A-3A7402D94182}">
  <sheetPr>
    <pageSetUpPr fitToPage="1"/>
  </sheetPr>
  <dimension ref="A1:Q20"/>
  <sheetViews>
    <sheetView view="pageBreakPreview" topLeftCell="A3" zoomScale="55" zoomScaleNormal="70" zoomScaleSheetLayoutView="55" workbookViewId="0">
      <selection activeCell="I11" sqref="I11"/>
    </sheetView>
  </sheetViews>
  <sheetFormatPr defaultColWidth="18.5" defaultRowHeight="13"/>
  <cols>
    <col min="1" max="1" width="18.5" style="881"/>
    <col min="2" max="2" width="33.19921875" style="840" customWidth="1"/>
    <col min="3" max="3" width="36.09765625" style="840" customWidth="1"/>
    <col min="4" max="4" width="13.59765625" style="840" customWidth="1"/>
    <col min="5" max="5" width="11.3984375" style="840" customWidth="1"/>
    <col min="6" max="6" width="14.69921875" style="840" customWidth="1"/>
    <col min="7" max="7" width="13.3984375" style="840" customWidth="1"/>
    <col min="8" max="8" width="14" style="840" customWidth="1"/>
    <col min="9" max="9" width="19.59765625" style="840" customWidth="1"/>
    <col min="10" max="10" width="18.5" style="840"/>
    <col min="11" max="11" width="9.59765625" style="840" customWidth="1"/>
    <col min="12" max="12" width="14.796875" style="881" customWidth="1"/>
    <col min="13" max="13" width="22.5" style="840" customWidth="1"/>
    <col min="14" max="14" width="12.5" style="840" customWidth="1"/>
    <col min="15" max="15" width="14.5" style="840" customWidth="1"/>
    <col min="16" max="16" width="11.796875" style="840" customWidth="1"/>
    <col min="17" max="16384" width="18.5" style="840"/>
  </cols>
  <sheetData>
    <row r="1" spans="1:17" ht="51.65" customHeight="1">
      <c r="A1" s="1287" t="s">
        <v>1539</v>
      </c>
      <c r="B1" s="1287"/>
      <c r="C1" s="1287"/>
      <c r="D1" s="1287"/>
      <c r="E1" s="1287"/>
      <c r="F1" s="1287"/>
      <c r="G1" s="1287"/>
      <c r="H1" s="1287"/>
      <c r="I1" s="1287"/>
      <c r="J1" s="1287"/>
      <c r="K1" s="1287"/>
      <c r="L1" s="1287"/>
      <c r="M1" s="839"/>
      <c r="N1" s="839"/>
      <c r="O1" s="839"/>
      <c r="P1" s="839"/>
    </row>
    <row r="3" spans="1:17" ht="26" customHeight="1">
      <c r="A3" s="841" t="s">
        <v>1540</v>
      </c>
      <c r="B3" s="842" t="s">
        <v>1594</v>
      </c>
      <c r="C3" s="843"/>
      <c r="D3" s="843"/>
      <c r="E3" s="843"/>
      <c r="F3" s="843"/>
      <c r="G3" s="843"/>
      <c r="H3" s="844"/>
      <c r="I3" s="844"/>
      <c r="J3" s="844"/>
      <c r="K3" s="844"/>
      <c r="L3" s="845"/>
      <c r="M3" s="844"/>
      <c r="N3" s="844"/>
      <c r="O3" s="844"/>
      <c r="P3" s="844"/>
      <c r="Q3" s="846"/>
    </row>
    <row r="4" spans="1:17" ht="15" customHeight="1">
      <c r="A4" s="847" t="s">
        <v>1541</v>
      </c>
      <c r="B4" s="848"/>
      <c r="C4" s="849"/>
      <c r="D4" s="849"/>
      <c r="E4" s="849"/>
      <c r="F4" s="849"/>
      <c r="G4" s="849"/>
      <c r="H4" s="850"/>
      <c r="I4" s="850"/>
      <c r="J4" s="850"/>
      <c r="K4" s="850"/>
      <c r="L4" s="851"/>
      <c r="M4" s="850"/>
      <c r="N4" s="850"/>
      <c r="O4" s="850"/>
      <c r="P4" s="850"/>
      <c r="Q4" s="852"/>
    </row>
    <row r="5" spans="1:17" ht="15" customHeight="1">
      <c r="A5" s="841" t="s">
        <v>1542</v>
      </c>
      <c r="B5" s="1288" t="s">
        <v>1879</v>
      </c>
      <c r="C5" s="1289"/>
      <c r="D5" s="1289"/>
      <c r="E5" s="1289"/>
      <c r="F5" s="1289"/>
      <c r="G5" s="1289"/>
      <c r="H5" s="1289"/>
      <c r="I5" s="1289"/>
      <c r="J5" s="1289"/>
      <c r="K5" s="1289"/>
      <c r="L5" s="845"/>
      <c r="Q5" s="853"/>
    </row>
    <row r="6" spans="1:17" ht="15" customHeight="1">
      <c r="A6" s="847" t="s">
        <v>1543</v>
      </c>
      <c r="B6" s="1290"/>
      <c r="C6" s="1291"/>
      <c r="D6" s="1291"/>
      <c r="E6" s="1291"/>
      <c r="F6" s="1291"/>
      <c r="G6" s="1291"/>
      <c r="H6" s="1291"/>
      <c r="I6" s="1291"/>
      <c r="J6" s="1291"/>
      <c r="K6" s="1291"/>
      <c r="L6" s="851"/>
      <c r="M6" s="850"/>
      <c r="N6" s="850"/>
      <c r="O6" s="850"/>
      <c r="P6" s="850"/>
      <c r="Q6" s="852"/>
    </row>
    <row r="8" spans="1:17" ht="48" customHeight="1">
      <c r="A8" s="854" t="s">
        <v>1143</v>
      </c>
      <c r="B8" s="854" t="s">
        <v>1544</v>
      </c>
      <c r="C8" s="1285" t="s">
        <v>1545</v>
      </c>
      <c r="D8" s="1285"/>
      <c r="E8" s="1285"/>
      <c r="F8" s="854"/>
      <c r="G8" s="1292" t="s">
        <v>1546</v>
      </c>
      <c r="H8" s="1292"/>
      <c r="I8" s="1292"/>
      <c r="J8" s="855" t="s">
        <v>1547</v>
      </c>
      <c r="K8" s="1285" t="s">
        <v>1716</v>
      </c>
      <c r="L8" s="1282"/>
      <c r="M8" s="1282"/>
      <c r="N8" s="1285" t="s">
        <v>1716</v>
      </c>
      <c r="O8" s="1282"/>
      <c r="P8" s="1282"/>
      <c r="Q8" s="1285" t="s">
        <v>1406</v>
      </c>
    </row>
    <row r="9" spans="1:17" ht="23" customHeight="1">
      <c r="A9" s="1286" t="s">
        <v>1395</v>
      </c>
      <c r="B9" s="1286" t="s">
        <v>1396</v>
      </c>
      <c r="C9" s="1286" t="s">
        <v>13</v>
      </c>
      <c r="D9" s="1286" t="s">
        <v>1878</v>
      </c>
      <c r="E9" s="1286" t="s">
        <v>1731</v>
      </c>
      <c r="F9" s="1286" t="s">
        <v>1732</v>
      </c>
      <c r="G9" s="1281" t="s">
        <v>1273</v>
      </c>
      <c r="H9" s="1281" t="s">
        <v>1274</v>
      </c>
      <c r="I9" s="1281" t="s">
        <v>1275</v>
      </c>
      <c r="J9" s="1281" t="s">
        <v>1275</v>
      </c>
      <c r="K9" s="1282" t="s">
        <v>1720</v>
      </c>
      <c r="L9" s="1282"/>
      <c r="M9" s="1282"/>
      <c r="N9" s="1282" t="s">
        <v>792</v>
      </c>
      <c r="O9" s="1282"/>
      <c r="P9" s="1282"/>
      <c r="Q9" s="1285"/>
    </row>
    <row r="10" spans="1:17" ht="73" customHeight="1">
      <c r="A10" s="1286"/>
      <c r="B10" s="1286"/>
      <c r="C10" s="1286"/>
      <c r="D10" s="1286"/>
      <c r="E10" s="1286"/>
      <c r="F10" s="1286"/>
      <c r="G10" s="1281"/>
      <c r="H10" s="1281"/>
      <c r="I10" s="1281"/>
      <c r="J10" s="1281"/>
      <c r="K10" s="856" t="s">
        <v>1550</v>
      </c>
      <c r="L10" s="856" t="s">
        <v>1722</v>
      </c>
      <c r="M10" s="856" t="s">
        <v>1733</v>
      </c>
      <c r="N10" s="856" t="s">
        <v>1550</v>
      </c>
      <c r="O10" s="856" t="s">
        <v>1722</v>
      </c>
      <c r="P10" s="856" t="s">
        <v>1733</v>
      </c>
      <c r="Q10" s="1285"/>
    </row>
    <row r="11" spans="1:17" s="861" customFormat="1" ht="26" customHeight="1">
      <c r="A11" s="790" t="s">
        <v>1404</v>
      </c>
      <c r="B11" s="792" t="str">
        <f>'25-WNC-I-097'!J310</f>
        <v>Packing Material / Vật tư kiện</v>
      </c>
      <c r="C11" s="793"/>
      <c r="D11" s="794"/>
      <c r="E11" s="793"/>
      <c r="F11" s="790"/>
      <c r="G11" s="857" t="s">
        <v>905</v>
      </c>
      <c r="H11" s="857" t="s">
        <v>905</v>
      </c>
      <c r="I11" s="858">
        <f>'DT04 (TM) 1 '!L28</f>
        <v>503250000</v>
      </c>
      <c r="J11" s="858">
        <f>'25-WNC-I-097'!BM310</f>
        <v>795025135.82109094</v>
      </c>
      <c r="K11" s="859"/>
      <c r="L11" s="859"/>
      <c r="M11" s="859">
        <f>SUM(M12:M12)</f>
        <v>11406767.489999998</v>
      </c>
      <c r="N11" s="859"/>
      <c r="O11" s="798"/>
      <c r="P11" s="859"/>
      <c r="Q11" s="860">
        <f>I11-J11-P11-M11</f>
        <v>-303181903.31109095</v>
      </c>
    </row>
    <row r="12" spans="1:17" s="1158" customFormat="1" ht="52.5" customHeight="1">
      <c r="A12" s="1153" t="s">
        <v>1865</v>
      </c>
      <c r="B12" s="1153" t="s">
        <v>1866</v>
      </c>
      <c r="C12" s="1154" t="s">
        <v>1877</v>
      </c>
      <c r="D12" s="1153">
        <v>3</v>
      </c>
      <c r="E12" s="1153">
        <v>36</v>
      </c>
      <c r="F12" s="1153">
        <v>36</v>
      </c>
      <c r="G12" s="1153" t="s">
        <v>905</v>
      </c>
      <c r="H12" s="1153" t="s">
        <v>905</v>
      </c>
      <c r="I12" s="1153" t="s">
        <v>905</v>
      </c>
      <c r="J12" s="1153" t="s">
        <v>905</v>
      </c>
      <c r="K12" s="1155" t="s">
        <v>1553</v>
      </c>
      <c r="L12" s="1156">
        <v>13454.55</v>
      </c>
      <c r="M12" s="1156">
        <v>11406767.489999998</v>
      </c>
      <c r="N12" s="1155" t="s">
        <v>1704</v>
      </c>
      <c r="O12" s="1153" t="s">
        <v>1734</v>
      </c>
      <c r="P12" s="1153" t="s">
        <v>1734</v>
      </c>
      <c r="Q12" s="1157" t="s">
        <v>1791</v>
      </c>
    </row>
    <row r="13" spans="1:17" s="1162" customFormat="1" ht="33" customHeight="1">
      <c r="A13" s="912"/>
      <c r="B13" s="913" t="s">
        <v>1567</v>
      </c>
      <c r="C13" s="914"/>
      <c r="D13" s="912"/>
      <c r="E13" s="912"/>
      <c r="F13" s="912"/>
      <c r="G13" s="912"/>
      <c r="H13" s="1159"/>
      <c r="I13" s="1159"/>
      <c r="J13" s="1159"/>
      <c r="K13" s="1159"/>
      <c r="L13" s="1160">
        <v>1</v>
      </c>
      <c r="M13" s="1161"/>
      <c r="N13" s="1161"/>
      <c r="O13" s="1161">
        <v>2</v>
      </c>
      <c r="P13" s="1161"/>
      <c r="Q13" s="1159"/>
    </row>
    <row r="14" spans="1:17" ht="31" customHeight="1">
      <c r="A14" s="1283" t="s">
        <v>1725</v>
      </c>
      <c r="B14" s="1283"/>
      <c r="C14" s="1283"/>
      <c r="D14" s="1283"/>
      <c r="E14" s="1283"/>
      <c r="F14" s="1283"/>
      <c r="G14" s="1283"/>
      <c r="H14" s="1283"/>
      <c r="I14" s="1283"/>
      <c r="J14" s="1283"/>
      <c r="K14" s="1283"/>
      <c r="L14" s="1283"/>
      <c r="M14" s="1283"/>
      <c r="N14" s="1283"/>
      <c r="O14" s="874"/>
    </row>
    <row r="15" spans="1:17" s="875" customFormat="1" ht="55.25" customHeight="1">
      <c r="A15" s="1284" t="s">
        <v>1568</v>
      </c>
      <c r="B15" s="1284"/>
      <c r="E15" s="1284" t="s">
        <v>1569</v>
      </c>
      <c r="F15" s="1284"/>
      <c r="G15" s="1284"/>
      <c r="H15" s="1284"/>
      <c r="J15" s="1279" t="s">
        <v>1570</v>
      </c>
      <c r="K15" s="1261"/>
      <c r="L15" s="1261"/>
      <c r="M15" s="1261"/>
      <c r="N15" s="1261"/>
      <c r="O15" s="1261"/>
      <c r="P15" s="1261"/>
      <c r="Q15" s="1261"/>
    </row>
    <row r="16" spans="1:17" s="879" customFormat="1" ht="31.5" customHeight="1">
      <c r="A16" s="876"/>
      <c r="B16" s="877"/>
      <c r="C16" s="840"/>
      <c r="D16" s="878"/>
      <c r="J16" s="1260" t="s">
        <v>1571</v>
      </c>
      <c r="K16" s="1260"/>
      <c r="L16" s="1260"/>
      <c r="M16" s="1260" t="s">
        <v>1572</v>
      </c>
      <c r="N16" s="1260"/>
      <c r="O16" s="824"/>
      <c r="P16" s="1260" t="s">
        <v>1573</v>
      </c>
      <c r="Q16" s="1260"/>
    </row>
    <row r="17" spans="1:13" s="875" customFormat="1" ht="18">
      <c r="A17" s="880"/>
    </row>
    <row r="19" spans="1:13">
      <c r="M19" s="874"/>
    </row>
    <row r="20" spans="1:13">
      <c r="M20" s="874"/>
    </row>
  </sheetData>
  <autoFilter ref="C9:C16" xr:uid="{E34FA9C1-5FBB-41BF-9809-339224C01A98}"/>
  <mergeCells count="26">
    <mergeCell ref="N8:P8"/>
    <mergeCell ref="F9:F10"/>
    <mergeCell ref="G9:G10"/>
    <mergeCell ref="H9:H10"/>
    <mergeCell ref="I9:I10"/>
    <mergeCell ref="A1:L1"/>
    <mergeCell ref="B5:K6"/>
    <mergeCell ref="C8:E8"/>
    <mergeCell ref="G8:I8"/>
    <mergeCell ref="K8:M8"/>
    <mergeCell ref="J16:L16"/>
    <mergeCell ref="M16:N16"/>
    <mergeCell ref="P16:Q16"/>
    <mergeCell ref="J9:J10"/>
    <mergeCell ref="K9:M9"/>
    <mergeCell ref="N9:P9"/>
    <mergeCell ref="A14:N14"/>
    <mergeCell ref="A15:B15"/>
    <mergeCell ref="E15:H15"/>
    <mergeCell ref="J15:Q15"/>
    <mergeCell ref="Q8:Q10"/>
    <mergeCell ref="A9:A10"/>
    <mergeCell ref="B9:B10"/>
    <mergeCell ref="C9:C10"/>
    <mergeCell ref="D9:D10"/>
    <mergeCell ref="E9:E10"/>
  </mergeCells>
  <pageMargins left="0.17" right="0.17" top="0.3" bottom="0.17" header="0.17" footer="0.17"/>
  <pageSetup paperSize="8" scale="77" fitToHeight="111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74985-25F7-4859-ADD7-6375FF88F7E5}">
  <sheetPr>
    <pageSetUpPr fitToPage="1"/>
  </sheetPr>
  <dimension ref="A1:Q20"/>
  <sheetViews>
    <sheetView view="pageBreakPreview" topLeftCell="A4" zoomScale="55" zoomScaleNormal="70" zoomScaleSheetLayoutView="55" workbookViewId="0">
      <selection activeCell="E12" sqref="E12"/>
    </sheetView>
  </sheetViews>
  <sheetFormatPr defaultColWidth="18.5" defaultRowHeight="13"/>
  <cols>
    <col min="1" max="1" width="18.5" style="881"/>
    <col min="2" max="2" width="33.19921875" style="840" customWidth="1"/>
    <col min="3" max="3" width="44.5" style="840" customWidth="1"/>
    <col min="4" max="4" width="13.59765625" style="840" customWidth="1"/>
    <col min="5" max="5" width="11.3984375" style="840" customWidth="1"/>
    <col min="6" max="6" width="14.69921875" style="840" customWidth="1"/>
    <col min="7" max="7" width="13.3984375" style="840" customWidth="1"/>
    <col min="8" max="8" width="14" style="840" customWidth="1"/>
    <col min="9" max="9" width="19.59765625" style="840" customWidth="1"/>
    <col min="10" max="10" width="18.5" style="840"/>
    <col min="11" max="11" width="9.59765625" style="840" customWidth="1"/>
    <col min="12" max="12" width="14.796875" style="881" customWidth="1"/>
    <col min="13" max="13" width="22.5" style="840" customWidth="1"/>
    <col min="14" max="14" width="12.5" style="840" customWidth="1"/>
    <col min="15" max="15" width="14.5" style="840" customWidth="1"/>
    <col min="16" max="16" width="11.796875" style="840" customWidth="1"/>
    <col min="17" max="16384" width="18.5" style="840"/>
  </cols>
  <sheetData>
    <row r="1" spans="1:17" ht="51.65" customHeight="1">
      <c r="A1" s="1287" t="s">
        <v>1539</v>
      </c>
      <c r="B1" s="1287"/>
      <c r="C1" s="1287"/>
      <c r="D1" s="1287"/>
      <c r="E1" s="1287"/>
      <c r="F1" s="1287"/>
      <c r="G1" s="1287"/>
      <c r="H1" s="1287"/>
      <c r="I1" s="1287"/>
      <c r="J1" s="1287"/>
      <c r="K1" s="1287"/>
      <c r="L1" s="1287"/>
      <c r="M1" s="839"/>
      <c r="N1" s="839"/>
      <c r="O1" s="839"/>
      <c r="P1" s="839"/>
    </row>
    <row r="3" spans="1:17" ht="26" customHeight="1">
      <c r="A3" s="841" t="s">
        <v>1540</v>
      </c>
      <c r="B3" s="842" t="s">
        <v>1594</v>
      </c>
      <c r="C3" s="843"/>
      <c r="D3" s="843"/>
      <c r="E3" s="843"/>
      <c r="F3" s="843"/>
      <c r="G3" s="843"/>
      <c r="H3" s="844"/>
      <c r="I3" s="844"/>
      <c r="J3" s="844"/>
      <c r="K3" s="844"/>
      <c r="L3" s="845"/>
      <c r="M3" s="844"/>
      <c r="N3" s="844"/>
      <c r="O3" s="844"/>
      <c r="P3" s="844"/>
      <c r="Q3" s="846"/>
    </row>
    <row r="4" spans="1:17" ht="15" customHeight="1">
      <c r="A4" s="847" t="s">
        <v>1541</v>
      </c>
      <c r="B4" s="848"/>
      <c r="C4" s="849"/>
      <c r="D4" s="849"/>
      <c r="E4" s="849"/>
      <c r="F4" s="849"/>
      <c r="G4" s="849"/>
      <c r="H4" s="850"/>
      <c r="I4" s="850"/>
      <c r="J4" s="850"/>
      <c r="K4" s="850"/>
      <c r="L4" s="851"/>
      <c r="M4" s="850"/>
      <c r="N4" s="850"/>
      <c r="O4" s="850"/>
      <c r="P4" s="850"/>
      <c r="Q4" s="852"/>
    </row>
    <row r="5" spans="1:17" ht="15" customHeight="1">
      <c r="A5" s="841" t="s">
        <v>1542</v>
      </c>
      <c r="B5" s="1288" t="s">
        <v>1752</v>
      </c>
      <c r="C5" s="1289"/>
      <c r="D5" s="1289"/>
      <c r="E5" s="1289"/>
      <c r="F5" s="1289"/>
      <c r="G5" s="1289"/>
      <c r="H5" s="1289"/>
      <c r="I5" s="1289"/>
      <c r="J5" s="1289"/>
      <c r="K5" s="1289"/>
      <c r="L5" s="845"/>
      <c r="Q5" s="853"/>
    </row>
    <row r="6" spans="1:17" ht="15" customHeight="1">
      <c r="A6" s="847" t="s">
        <v>1543</v>
      </c>
      <c r="B6" s="1290"/>
      <c r="C6" s="1291"/>
      <c r="D6" s="1291"/>
      <c r="E6" s="1291"/>
      <c r="F6" s="1291"/>
      <c r="G6" s="1291"/>
      <c r="H6" s="1291"/>
      <c r="I6" s="1291"/>
      <c r="J6" s="1291"/>
      <c r="K6" s="1291"/>
      <c r="L6" s="851"/>
      <c r="M6" s="850"/>
      <c r="N6" s="850"/>
      <c r="O6" s="850"/>
      <c r="P6" s="850"/>
      <c r="Q6" s="852"/>
    </row>
    <row r="8" spans="1:17" ht="48" customHeight="1">
      <c r="A8" s="854" t="s">
        <v>1143</v>
      </c>
      <c r="B8" s="854" t="s">
        <v>1544</v>
      </c>
      <c r="C8" s="1285" t="s">
        <v>1545</v>
      </c>
      <c r="D8" s="1285"/>
      <c r="E8" s="1285"/>
      <c r="F8" s="854"/>
      <c r="G8" s="1292" t="s">
        <v>1546</v>
      </c>
      <c r="H8" s="1292"/>
      <c r="I8" s="1292"/>
      <c r="J8" s="855" t="s">
        <v>1547</v>
      </c>
      <c r="K8" s="1285" t="s">
        <v>1716</v>
      </c>
      <c r="L8" s="1282"/>
      <c r="M8" s="1282"/>
      <c r="N8" s="1285" t="s">
        <v>1716</v>
      </c>
      <c r="O8" s="1282"/>
      <c r="P8" s="1282"/>
      <c r="Q8" s="1285" t="s">
        <v>1406</v>
      </c>
    </row>
    <row r="9" spans="1:17" ht="23" customHeight="1">
      <c r="A9" s="1286" t="s">
        <v>1395</v>
      </c>
      <c r="B9" s="1286" t="s">
        <v>1396</v>
      </c>
      <c r="C9" s="1286" t="s">
        <v>13</v>
      </c>
      <c r="D9" s="1286" t="s">
        <v>1748</v>
      </c>
      <c r="E9" s="1286" t="s">
        <v>1731</v>
      </c>
      <c r="F9" s="1286" t="s">
        <v>1732</v>
      </c>
      <c r="G9" s="1281" t="s">
        <v>1273</v>
      </c>
      <c r="H9" s="1281" t="s">
        <v>1274</v>
      </c>
      <c r="I9" s="1281" t="s">
        <v>1275</v>
      </c>
      <c r="J9" s="1281" t="s">
        <v>1275</v>
      </c>
      <c r="K9" s="1282" t="s">
        <v>1753</v>
      </c>
      <c r="L9" s="1282"/>
      <c r="M9" s="1282"/>
      <c r="N9" s="1282" t="s">
        <v>1749</v>
      </c>
      <c r="O9" s="1282"/>
      <c r="P9" s="1282"/>
      <c r="Q9" s="1285"/>
    </row>
    <row r="10" spans="1:17" ht="73" customHeight="1">
      <c r="A10" s="1286"/>
      <c r="B10" s="1286"/>
      <c r="C10" s="1286"/>
      <c r="D10" s="1286"/>
      <c r="E10" s="1286"/>
      <c r="F10" s="1286"/>
      <c r="G10" s="1281"/>
      <c r="H10" s="1281"/>
      <c r="I10" s="1281"/>
      <c r="J10" s="1281"/>
      <c r="K10" s="856" t="s">
        <v>1550</v>
      </c>
      <c r="L10" s="856" t="s">
        <v>1722</v>
      </c>
      <c r="M10" s="856" t="s">
        <v>1733</v>
      </c>
      <c r="N10" s="856" t="s">
        <v>1550</v>
      </c>
      <c r="O10" s="856" t="s">
        <v>1722</v>
      </c>
      <c r="P10" s="856" t="s">
        <v>1733</v>
      </c>
      <c r="Q10" s="1285"/>
    </row>
    <row r="11" spans="1:17" s="861" customFormat="1" ht="26" customHeight="1">
      <c r="A11" s="790" t="s">
        <v>1404</v>
      </c>
      <c r="B11" s="792" t="str">
        <f>'25-WNC-I-097'!J310</f>
        <v>Packing Material / Vật tư kiện</v>
      </c>
      <c r="C11" s="793"/>
      <c r="D11" s="794"/>
      <c r="E11" s="793"/>
      <c r="F11" s="790"/>
      <c r="G11" s="857" t="s">
        <v>905</v>
      </c>
      <c r="H11" s="857" t="s">
        <v>905</v>
      </c>
      <c r="I11" s="858">
        <f>'DT04 (TM) 1 '!L28</f>
        <v>503250000</v>
      </c>
      <c r="J11" s="858">
        <f>'25-WNC-I-097'!BM310+'Giải tình Huy hoàng'!N11</f>
        <v>954426135.82109094</v>
      </c>
      <c r="K11" s="859"/>
      <c r="L11" s="859"/>
      <c r="M11" s="859">
        <f>SUM(M12:M12)</f>
        <v>9259090</v>
      </c>
      <c r="N11" s="859"/>
      <c r="O11" s="798"/>
      <c r="P11" s="859"/>
      <c r="Q11" s="860">
        <f>I11-J11-P11-M11</f>
        <v>-460435225.82109094</v>
      </c>
    </row>
    <row r="12" spans="1:17" s="866" customFormat="1" ht="26" customHeight="1">
      <c r="A12" s="863" t="s">
        <v>1740</v>
      </c>
      <c r="B12" s="863" t="s">
        <v>1741</v>
      </c>
      <c r="C12" s="863" t="s">
        <v>1735</v>
      </c>
      <c r="D12" s="863">
        <v>11</v>
      </c>
      <c r="E12" s="863">
        <v>66</v>
      </c>
      <c r="F12" s="863">
        <v>64</v>
      </c>
      <c r="G12" s="863" t="s">
        <v>905</v>
      </c>
      <c r="H12" s="863" t="s">
        <v>905</v>
      </c>
      <c r="I12" s="863" t="s">
        <v>905</v>
      </c>
      <c r="J12" s="863" t="s">
        <v>905</v>
      </c>
      <c r="K12" s="862" t="s">
        <v>1553</v>
      </c>
      <c r="L12" s="864">
        <v>15909.09</v>
      </c>
      <c r="M12" s="864">
        <v>9259090</v>
      </c>
      <c r="N12" s="862" t="s">
        <v>1553</v>
      </c>
      <c r="O12" s="864">
        <f>18800/1.1</f>
        <v>17090.909090909088</v>
      </c>
      <c r="P12" s="863" t="s">
        <v>1734</v>
      </c>
      <c r="Q12" s="865" t="s">
        <v>1754</v>
      </c>
    </row>
    <row r="13" spans="1:17" s="873" customFormat="1" ht="33" customHeight="1">
      <c r="A13" s="867"/>
      <c r="B13" s="868" t="s">
        <v>1567</v>
      </c>
      <c r="C13" s="869"/>
      <c r="D13" s="867"/>
      <c r="E13" s="867"/>
      <c r="F13" s="867"/>
      <c r="G13" s="867"/>
      <c r="H13" s="870"/>
      <c r="I13" s="870"/>
      <c r="J13" s="870"/>
      <c r="K13" s="870"/>
      <c r="L13" s="871">
        <v>1</v>
      </c>
      <c r="M13" s="872"/>
      <c r="N13" s="872"/>
      <c r="O13" s="872">
        <v>2</v>
      </c>
      <c r="P13" s="872"/>
      <c r="Q13" s="870"/>
    </row>
    <row r="14" spans="1:17" ht="31" customHeight="1">
      <c r="A14" s="1293" t="s">
        <v>1725</v>
      </c>
      <c r="B14" s="1293"/>
      <c r="C14" s="1293"/>
      <c r="D14" s="1293"/>
      <c r="E14" s="1293"/>
      <c r="F14" s="1293"/>
      <c r="G14" s="1293"/>
      <c r="H14" s="1293"/>
      <c r="I14" s="1293"/>
      <c r="J14" s="1293"/>
      <c r="K14" s="1293"/>
      <c r="L14" s="1293"/>
      <c r="M14" s="1293"/>
      <c r="N14" s="1293"/>
      <c r="O14" s="874"/>
    </row>
    <row r="15" spans="1:17" s="875" customFormat="1" ht="55.25" customHeight="1">
      <c r="A15" s="1284" t="s">
        <v>1568</v>
      </c>
      <c r="B15" s="1284"/>
      <c r="E15" s="1284" t="s">
        <v>1569</v>
      </c>
      <c r="F15" s="1284"/>
      <c r="G15" s="1284"/>
      <c r="H15" s="1284"/>
      <c r="J15" s="1279" t="s">
        <v>1570</v>
      </c>
      <c r="K15" s="1261"/>
      <c r="L15" s="1261"/>
      <c r="M15" s="1261"/>
      <c r="N15" s="1261"/>
      <c r="O15" s="1261"/>
      <c r="P15" s="1261"/>
      <c r="Q15" s="1261"/>
    </row>
    <row r="16" spans="1:17" s="879" customFormat="1" ht="31.5" customHeight="1">
      <c r="A16" s="876"/>
      <c r="B16" s="877"/>
      <c r="C16" s="877"/>
      <c r="D16" s="878"/>
      <c r="J16" s="1260" t="s">
        <v>1571</v>
      </c>
      <c r="K16" s="1260"/>
      <c r="L16" s="1260"/>
      <c r="M16" s="1260" t="s">
        <v>1572</v>
      </c>
      <c r="N16" s="1260"/>
      <c r="O16" s="824"/>
      <c r="P16" s="1260" t="s">
        <v>1573</v>
      </c>
      <c r="Q16" s="1260"/>
    </row>
    <row r="17" spans="1:13" s="875" customFormat="1" ht="18">
      <c r="A17" s="880"/>
    </row>
    <row r="19" spans="1:13">
      <c r="M19" s="874"/>
    </row>
    <row r="20" spans="1:13">
      <c r="M20" s="874"/>
    </row>
  </sheetData>
  <autoFilter ref="C9:C16" xr:uid="{E34FA9C1-5FBB-41BF-9809-339224C01A98}"/>
  <mergeCells count="26">
    <mergeCell ref="N8:P8"/>
    <mergeCell ref="F9:F10"/>
    <mergeCell ref="G9:G10"/>
    <mergeCell ref="H9:H10"/>
    <mergeCell ref="I9:I10"/>
    <mergeCell ref="A1:L1"/>
    <mergeCell ref="B5:K6"/>
    <mergeCell ref="C8:E8"/>
    <mergeCell ref="G8:I8"/>
    <mergeCell ref="K8:M8"/>
    <mergeCell ref="J16:L16"/>
    <mergeCell ref="M16:N16"/>
    <mergeCell ref="P16:Q16"/>
    <mergeCell ref="J9:J10"/>
    <mergeCell ref="K9:M9"/>
    <mergeCell ref="N9:P9"/>
    <mergeCell ref="A14:N14"/>
    <mergeCell ref="A15:B15"/>
    <mergeCell ref="E15:H15"/>
    <mergeCell ref="J15:Q15"/>
    <mergeCell ref="Q8:Q10"/>
    <mergeCell ref="A9:A10"/>
    <mergeCell ref="B9:B10"/>
    <mergeCell ref="C9:C10"/>
    <mergeCell ref="D9:D10"/>
    <mergeCell ref="E9:E10"/>
  </mergeCells>
  <pageMargins left="0.17" right="0.17" top="0.3" bottom="0.17" header="0.17" footer="0.17"/>
  <pageSetup paperSize="8" scale="75" fitToHeight="1111"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FB041-30BF-4ACA-9B62-D3801C6B3F4A}">
  <sheetPr>
    <pageSetUpPr fitToPage="1"/>
  </sheetPr>
  <dimension ref="A1:V20"/>
  <sheetViews>
    <sheetView view="pageBreakPreview" zoomScale="40" zoomScaleNormal="70" zoomScaleSheetLayoutView="40" workbookViewId="0">
      <selection activeCell="R10" sqref="R10"/>
    </sheetView>
  </sheetViews>
  <sheetFormatPr defaultColWidth="9.796875" defaultRowHeight="23"/>
  <cols>
    <col min="1" max="1" width="28.69921875" style="1139" customWidth="1"/>
    <col min="2" max="2" width="32.69921875" style="1117" customWidth="1"/>
    <col min="3" max="3" width="49.69921875" style="1117" customWidth="1"/>
    <col min="4" max="4" width="14.69921875" style="1117" customWidth="1"/>
    <col min="5" max="5" width="9.796875" style="1117" customWidth="1"/>
    <col min="6" max="6" width="9.59765625" style="1117" customWidth="1"/>
    <col min="7" max="7" width="11" style="1117" customWidth="1"/>
    <col min="8" max="8" width="14.59765625" style="1117" customWidth="1"/>
    <col min="9" max="9" width="13.09765625" style="1117" customWidth="1"/>
    <col min="10" max="10" width="25.59765625" style="1117" customWidth="1"/>
    <col min="11" max="11" width="26.09765625" style="1117" customWidth="1"/>
    <col min="12" max="12" width="14.5" style="1117" customWidth="1"/>
    <col min="13" max="13" width="20.09765625" style="1117" customWidth="1"/>
    <col min="14" max="14" width="21.796875" style="1117" customWidth="1"/>
    <col min="15" max="15" width="11.19921875" style="1117" customWidth="1"/>
    <col min="16" max="16" width="18" style="1117" customWidth="1"/>
    <col min="17" max="17" width="24.5" style="1117" customWidth="1"/>
    <col min="18" max="18" width="11.296875" style="1117" customWidth="1"/>
    <col min="19" max="19" width="15.19921875" style="1117" customWidth="1"/>
    <col min="20" max="21" width="20.296875" style="1117" customWidth="1"/>
    <col min="22" max="22" width="31.3984375" style="1117" customWidth="1"/>
    <col min="23" max="16384" width="9.796875" style="1117"/>
  </cols>
  <sheetData>
    <row r="1" spans="1:22" ht="51.65" customHeight="1">
      <c r="A1" s="1303" t="s">
        <v>1539</v>
      </c>
      <c r="B1" s="1303"/>
      <c r="C1" s="1303"/>
      <c r="D1" s="1303"/>
      <c r="E1" s="1303"/>
      <c r="F1" s="1303"/>
      <c r="G1" s="1303"/>
      <c r="H1" s="1303"/>
      <c r="I1" s="1303"/>
      <c r="J1" s="1303"/>
      <c r="K1" s="1303"/>
      <c r="L1" s="1303"/>
      <c r="M1" s="1303"/>
      <c r="N1" s="1303"/>
      <c r="O1" s="1303"/>
      <c r="P1" s="1303"/>
      <c r="Q1" s="1303"/>
      <c r="R1" s="1303"/>
      <c r="S1" s="1303"/>
      <c r="T1" s="1303"/>
      <c r="U1" s="1303"/>
      <c r="V1" s="1303"/>
    </row>
    <row r="3" spans="1:22" ht="26" customHeight="1">
      <c r="A3" s="1118" t="s">
        <v>1540</v>
      </c>
      <c r="B3" s="1119" t="s">
        <v>1594</v>
      </c>
      <c r="C3" s="1120"/>
      <c r="D3" s="1120"/>
      <c r="E3" s="1120"/>
      <c r="F3" s="1120"/>
      <c r="G3" s="1120"/>
      <c r="H3" s="1120"/>
      <c r="I3" s="1121"/>
      <c r="J3" s="1121"/>
      <c r="K3" s="1121"/>
      <c r="L3" s="1121"/>
      <c r="M3" s="1121"/>
      <c r="N3" s="1121"/>
      <c r="O3" s="1121"/>
      <c r="P3" s="1121"/>
      <c r="Q3" s="1121"/>
      <c r="R3" s="1121"/>
      <c r="S3" s="1121"/>
      <c r="T3" s="1121"/>
      <c r="U3" s="1121"/>
      <c r="V3" s="1122"/>
    </row>
    <row r="4" spans="1:22" ht="15" customHeight="1">
      <c r="A4" s="1123" t="s">
        <v>1541</v>
      </c>
      <c r="B4" s="1124"/>
      <c r="C4" s="1125"/>
      <c r="D4" s="1125"/>
      <c r="E4" s="1125"/>
      <c r="F4" s="1125"/>
      <c r="G4" s="1125"/>
      <c r="H4" s="1125"/>
      <c r="I4" s="1126"/>
      <c r="J4" s="1126"/>
      <c r="K4" s="1126"/>
      <c r="L4" s="1126"/>
      <c r="M4" s="1126"/>
      <c r="N4" s="1126"/>
      <c r="O4" s="1126"/>
      <c r="P4" s="1126"/>
      <c r="Q4" s="1126"/>
      <c r="R4" s="1126"/>
      <c r="S4" s="1126"/>
      <c r="T4" s="1126"/>
      <c r="U4" s="1126"/>
      <c r="V4" s="1127"/>
    </row>
    <row r="5" spans="1:22" ht="15" customHeight="1">
      <c r="A5" s="1118" t="s">
        <v>1542</v>
      </c>
      <c r="B5" s="1304" t="s">
        <v>1863</v>
      </c>
      <c r="C5" s="1299"/>
      <c r="D5" s="1299"/>
      <c r="E5" s="1299"/>
      <c r="F5" s="1299"/>
      <c r="G5" s="1299"/>
      <c r="H5" s="1299"/>
      <c r="I5" s="1299"/>
      <c r="J5" s="1299"/>
      <c r="K5" s="1299"/>
      <c r="V5" s="1128"/>
    </row>
    <row r="6" spans="1:22" ht="15" customHeight="1">
      <c r="A6" s="1123" t="s">
        <v>1543</v>
      </c>
      <c r="B6" s="1305"/>
      <c r="C6" s="1306"/>
      <c r="D6" s="1306"/>
      <c r="E6" s="1306"/>
      <c r="F6" s="1306"/>
      <c r="G6" s="1306"/>
      <c r="H6" s="1306"/>
      <c r="I6" s="1306"/>
      <c r="J6" s="1306"/>
      <c r="K6" s="1306"/>
      <c r="L6" s="1126"/>
      <c r="M6" s="1126"/>
      <c r="N6" s="1126"/>
      <c r="O6" s="1126"/>
      <c r="P6" s="1126"/>
      <c r="Q6" s="1126"/>
      <c r="R6" s="1126"/>
      <c r="S6" s="1126"/>
      <c r="T6" s="1126"/>
      <c r="U6" s="1126"/>
      <c r="V6" s="1127"/>
    </row>
    <row r="8" spans="1:22" ht="76" customHeight="1">
      <c r="A8" s="1129" t="s">
        <v>1143</v>
      </c>
      <c r="B8" s="1129" t="s">
        <v>1544</v>
      </c>
      <c r="C8" s="1307" t="s">
        <v>1545</v>
      </c>
      <c r="D8" s="1307"/>
      <c r="E8" s="1307"/>
      <c r="F8" s="1307"/>
      <c r="G8" s="1129"/>
      <c r="H8" s="1308" t="s">
        <v>1546</v>
      </c>
      <c r="I8" s="1308"/>
      <c r="J8" s="1308"/>
      <c r="K8" s="1130" t="s">
        <v>1547</v>
      </c>
      <c r="L8" s="1307" t="s">
        <v>1716</v>
      </c>
      <c r="M8" s="1295"/>
      <c r="N8" s="1295"/>
      <c r="O8" s="1307" t="s">
        <v>1716</v>
      </c>
      <c r="P8" s="1295"/>
      <c r="Q8" s="1295"/>
      <c r="R8" s="1307" t="s">
        <v>1716</v>
      </c>
      <c r="S8" s="1295"/>
      <c r="T8" s="1295"/>
      <c r="U8" s="1296" t="s">
        <v>1549</v>
      </c>
      <c r="V8" s="1307" t="s">
        <v>1406</v>
      </c>
    </row>
    <row r="9" spans="1:22" ht="39.5" customHeight="1">
      <c r="A9" s="1302" t="s">
        <v>1395</v>
      </c>
      <c r="B9" s="1302" t="s">
        <v>1396</v>
      </c>
      <c r="C9" s="1302" t="s">
        <v>13</v>
      </c>
      <c r="D9" s="1302" t="s">
        <v>14</v>
      </c>
      <c r="E9" s="1302" t="s">
        <v>1803</v>
      </c>
      <c r="F9" s="1302" t="s">
        <v>1731</v>
      </c>
      <c r="G9" s="1302" t="s">
        <v>1732</v>
      </c>
      <c r="H9" s="1294" t="s">
        <v>1273</v>
      </c>
      <c r="I9" s="1294" t="s">
        <v>1274</v>
      </c>
      <c r="J9" s="1294" t="s">
        <v>1275</v>
      </c>
      <c r="K9" s="1294" t="s">
        <v>1275</v>
      </c>
      <c r="L9" s="1295" t="s">
        <v>1720</v>
      </c>
      <c r="M9" s="1295"/>
      <c r="N9" s="1295"/>
      <c r="O9" s="1295" t="s">
        <v>1859</v>
      </c>
      <c r="P9" s="1295"/>
      <c r="Q9" s="1295"/>
      <c r="R9" s="1295" t="s">
        <v>792</v>
      </c>
      <c r="S9" s="1295"/>
      <c r="T9" s="1295"/>
      <c r="U9" s="1297"/>
      <c r="V9" s="1307"/>
    </row>
    <row r="10" spans="1:22" ht="60.5" customHeight="1">
      <c r="A10" s="1302"/>
      <c r="B10" s="1302"/>
      <c r="C10" s="1302"/>
      <c r="D10" s="1302"/>
      <c r="E10" s="1302"/>
      <c r="F10" s="1302"/>
      <c r="G10" s="1302"/>
      <c r="H10" s="1294"/>
      <c r="I10" s="1294"/>
      <c r="J10" s="1294"/>
      <c r="K10" s="1294"/>
      <c r="L10" s="1131" t="s">
        <v>1550</v>
      </c>
      <c r="M10" s="1131" t="s">
        <v>1722</v>
      </c>
      <c r="N10" s="1131" t="s">
        <v>1551</v>
      </c>
      <c r="O10" s="1131" t="s">
        <v>1550</v>
      </c>
      <c r="P10" s="1131" t="s">
        <v>1722</v>
      </c>
      <c r="Q10" s="1131" t="s">
        <v>1551</v>
      </c>
      <c r="R10" s="1131" t="s">
        <v>1550</v>
      </c>
      <c r="S10" s="1131" t="s">
        <v>1722</v>
      </c>
      <c r="T10" s="1131" t="s">
        <v>1551</v>
      </c>
      <c r="U10" s="1298"/>
      <c r="V10" s="1307"/>
    </row>
    <row r="11" spans="1:22" s="967" customFormat="1" ht="66.5" customHeight="1">
      <c r="A11" s="959" t="s">
        <v>1404</v>
      </c>
      <c r="B11" s="958" t="s">
        <v>653</v>
      </c>
      <c r="C11" s="960"/>
      <c r="D11" s="961"/>
      <c r="E11" s="961"/>
      <c r="F11" s="960"/>
      <c r="G11" s="959"/>
      <c r="H11" s="962" t="s">
        <v>905</v>
      </c>
      <c r="I11" s="962" t="s">
        <v>905</v>
      </c>
      <c r="J11" s="963">
        <f>'DT04 (TM) 1 '!L7</f>
        <v>3001944110</v>
      </c>
      <c r="K11" s="963">
        <f>'DT04 (TM) 1 '!Q7-Q11</f>
        <v>3073964693.3378415</v>
      </c>
      <c r="L11" s="964"/>
      <c r="M11" s="964"/>
      <c r="N11" s="964"/>
      <c r="O11" s="964"/>
      <c r="P11" s="965"/>
      <c r="Q11" s="964">
        <f>SUM(Q12:Q12)</f>
        <v>11282727</v>
      </c>
      <c r="R11" s="964"/>
      <c r="S11" s="964"/>
      <c r="T11" s="964"/>
      <c r="U11" s="964"/>
      <c r="V11" s="966">
        <f>J11-K11-Q11</f>
        <v>-83303310.337841511</v>
      </c>
    </row>
    <row r="12" spans="1:22" s="1145" customFormat="1" ht="53.5" customHeight="1">
      <c r="A12" s="1143" t="s">
        <v>964</v>
      </c>
      <c r="B12" s="1143" t="str">
        <f>VLOOKUP(A12,'25-WNC-I-097'!I:CX,3,0)</f>
        <v>L125X75X10</v>
      </c>
      <c r="C12" s="1143" t="s">
        <v>1861</v>
      </c>
      <c r="D12" s="1143" t="str">
        <f>VLOOKUP(A12,'25-WNC-I-097'!I:CX,4,0)</f>
        <v>SS400</v>
      </c>
      <c r="E12" s="1143">
        <v>3</v>
      </c>
      <c r="F12" s="1143">
        <v>36</v>
      </c>
      <c r="G12" s="1143">
        <v>33.0578</v>
      </c>
      <c r="H12" s="1143" t="s">
        <v>905</v>
      </c>
      <c r="I12" s="1143" t="s">
        <v>905</v>
      </c>
      <c r="J12" s="1143" t="s">
        <v>905</v>
      </c>
      <c r="K12" s="1143"/>
      <c r="L12" s="1143" t="s">
        <v>1704</v>
      </c>
      <c r="M12" s="1143" t="s">
        <v>905</v>
      </c>
      <c r="N12" s="1143" t="s">
        <v>905</v>
      </c>
      <c r="O12" s="1143" t="s">
        <v>1553</v>
      </c>
      <c r="P12" s="1143">
        <v>15909.09</v>
      </c>
      <c r="Q12" s="1143">
        <v>11282727</v>
      </c>
      <c r="R12" s="1143" t="s">
        <v>1704</v>
      </c>
      <c r="S12" s="1143" t="s">
        <v>905</v>
      </c>
      <c r="T12" s="1143" t="s">
        <v>905</v>
      </c>
      <c r="U12" s="1143" t="s">
        <v>1858</v>
      </c>
      <c r="V12" s="1144" t="s">
        <v>1862</v>
      </c>
    </row>
    <row r="13" spans="1:22" s="1137" customFormat="1" ht="41" customHeight="1">
      <c r="A13" s="1132"/>
      <c r="B13" s="1133" t="s">
        <v>1567</v>
      </c>
      <c r="C13" s="1134"/>
      <c r="D13" s="1132"/>
      <c r="E13" s="1132"/>
      <c r="F13" s="1132"/>
      <c r="G13" s="1132"/>
      <c r="H13" s="1132"/>
      <c r="I13" s="1135"/>
      <c r="J13" s="1135"/>
      <c r="K13" s="1135"/>
      <c r="L13" s="1136"/>
      <c r="M13" s="1136">
        <v>3</v>
      </c>
      <c r="N13" s="1136"/>
      <c r="O13" s="1136"/>
      <c r="P13" s="1136">
        <v>1</v>
      </c>
      <c r="Q13" s="1136"/>
      <c r="R13" s="1136"/>
      <c r="S13" s="1136">
        <v>2</v>
      </c>
      <c r="T13" s="1136"/>
      <c r="U13" s="1136"/>
      <c r="V13" s="1135"/>
    </row>
    <row r="14" spans="1:22" ht="31" customHeight="1">
      <c r="A14" s="1299" t="s">
        <v>1725</v>
      </c>
      <c r="B14" s="1299"/>
      <c r="C14" s="1299"/>
      <c r="D14" s="1299"/>
      <c r="E14" s="1299"/>
      <c r="F14" s="1299"/>
      <c r="G14" s="1299"/>
      <c r="H14" s="1299"/>
      <c r="I14" s="1299"/>
      <c r="J14" s="1299"/>
      <c r="K14" s="1299"/>
      <c r="L14" s="1299"/>
      <c r="M14" s="1299"/>
      <c r="N14" s="1299"/>
      <c r="O14" s="1299"/>
      <c r="P14" s="1138"/>
    </row>
    <row r="15" spans="1:22" ht="55.25" customHeight="1">
      <c r="A15" s="1300" t="s">
        <v>1568</v>
      </c>
      <c r="B15" s="1300"/>
      <c r="C15" s="1300" t="s">
        <v>1569</v>
      </c>
      <c r="D15" s="1300"/>
      <c r="E15" s="1300"/>
      <c r="F15" s="1300"/>
      <c r="K15" s="1301" t="s">
        <v>1570</v>
      </c>
      <c r="L15" s="1301"/>
      <c r="M15" s="1301"/>
      <c r="N15" s="1301"/>
      <c r="O15" s="1301"/>
      <c r="P15" s="1301"/>
      <c r="Q15" s="1301"/>
      <c r="R15" s="1301"/>
      <c r="S15" s="1301"/>
      <c r="T15" s="1301"/>
      <c r="U15" s="1301"/>
      <c r="V15" s="1301"/>
    </row>
    <row r="16" spans="1:22" ht="31.5" customHeight="1">
      <c r="B16" s="1140"/>
      <c r="C16" s="1140"/>
      <c r="D16" s="1141"/>
      <c r="E16" s="1141"/>
      <c r="K16" s="1271" t="s">
        <v>1571</v>
      </c>
      <c r="L16" s="1271"/>
      <c r="M16" s="1271"/>
      <c r="N16" s="1271"/>
      <c r="O16" s="1271"/>
      <c r="P16" s="1271"/>
      <c r="Q16" s="1271" t="s">
        <v>1572</v>
      </c>
      <c r="R16" s="1271"/>
      <c r="S16" s="1142"/>
      <c r="T16" s="1271" t="s">
        <v>1573</v>
      </c>
      <c r="U16" s="1271"/>
      <c r="V16" s="1271"/>
    </row>
    <row r="19" spans="12:14">
      <c r="L19" s="1138"/>
      <c r="M19" s="1138"/>
      <c r="N19" s="1138"/>
    </row>
    <row r="20" spans="12:14">
      <c r="L20" s="1138"/>
      <c r="M20" s="1138"/>
      <c r="N20" s="1138"/>
    </row>
  </sheetData>
  <autoFilter ref="T10:T12" xr:uid="{E26663E8-66FB-482B-85C7-F7076ADF1FC9}"/>
  <mergeCells count="30">
    <mergeCell ref="A1:V1"/>
    <mergeCell ref="B5:K6"/>
    <mergeCell ref="C8:F8"/>
    <mergeCell ref="H8:J8"/>
    <mergeCell ref="L8:N8"/>
    <mergeCell ref="O8:Q8"/>
    <mergeCell ref="R8:T8"/>
    <mergeCell ref="V8:V10"/>
    <mergeCell ref="A9:A10"/>
    <mergeCell ref="B9:B10"/>
    <mergeCell ref="E9:E10"/>
    <mergeCell ref="F9:F10"/>
    <mergeCell ref="G9:G10"/>
    <mergeCell ref="H9:H10"/>
    <mergeCell ref="K16:P16"/>
    <mergeCell ref="Q16:R16"/>
    <mergeCell ref="T16:V16"/>
    <mergeCell ref="I9:I10"/>
    <mergeCell ref="J9:J10"/>
    <mergeCell ref="K9:K10"/>
    <mergeCell ref="L9:N9"/>
    <mergeCell ref="O9:Q9"/>
    <mergeCell ref="R9:T9"/>
    <mergeCell ref="U8:U10"/>
    <mergeCell ref="A14:O14"/>
    <mergeCell ref="A15:B15"/>
    <mergeCell ref="C15:F15"/>
    <mergeCell ref="K15:V15"/>
    <mergeCell ref="C9:C10"/>
    <mergeCell ref="D9:D10"/>
  </mergeCells>
  <pageMargins left="0.17" right="0.17" top="0.3" bottom="0.17" header="0.17" footer="0.17"/>
  <pageSetup paperSize="8" scale="51" fitToHeight="1111"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06659-7C13-495D-8D16-9DB6A2EF3ED7}">
  <sheetPr>
    <pageSetUpPr fitToPage="1"/>
  </sheetPr>
  <dimension ref="A1:O16"/>
  <sheetViews>
    <sheetView view="pageBreakPreview" topLeftCell="A10" zoomScale="55" zoomScaleNormal="70" zoomScaleSheetLayoutView="55" workbookViewId="0">
      <selection activeCell="K8" sqref="K8:N10"/>
    </sheetView>
  </sheetViews>
  <sheetFormatPr defaultColWidth="9.796875" defaultRowHeight="23"/>
  <cols>
    <col min="1" max="1" width="21.796875" style="1111" customWidth="1"/>
    <col min="2" max="2" width="47.5" style="1072" customWidth="1"/>
    <col min="3" max="3" width="39.296875" style="1072" customWidth="1"/>
    <col min="4" max="4" width="22.5" style="1072" bestFit="1" customWidth="1"/>
    <col min="5" max="7" width="11" style="1072" customWidth="1"/>
    <col min="8" max="8" width="12.5" style="1072" customWidth="1"/>
    <col min="9" max="9" width="26.09765625" style="1072" customWidth="1"/>
    <col min="10" max="10" width="26" style="1072" customWidth="1"/>
    <col min="11" max="11" width="10.09765625" style="1072" customWidth="1"/>
    <col min="12" max="12" width="21.59765625" style="1072" customWidth="1"/>
    <col min="13" max="13" width="27.59765625" style="1072" customWidth="1"/>
    <col min="14" max="14" width="15.69921875" style="1072" customWidth="1"/>
    <col min="15" max="15" width="21.8984375" style="1072" customWidth="1"/>
    <col min="16" max="16384" width="9.796875" style="1072"/>
  </cols>
  <sheetData>
    <row r="1" spans="1:15" ht="51.65" customHeight="1">
      <c r="A1" s="1316" t="s">
        <v>1539</v>
      </c>
      <c r="B1" s="1316"/>
      <c r="C1" s="1316"/>
      <c r="D1" s="1316"/>
      <c r="E1" s="1316"/>
      <c r="F1" s="1316"/>
      <c r="G1" s="1316"/>
      <c r="H1" s="1316"/>
      <c r="I1" s="1316"/>
      <c r="J1" s="1316"/>
      <c r="K1" s="1316"/>
      <c r="L1" s="1316"/>
      <c r="M1" s="1316"/>
      <c r="N1" s="1316"/>
      <c r="O1" s="1316"/>
    </row>
    <row r="3" spans="1:15" ht="23.5" customHeight="1">
      <c r="A3" s="1073" t="s">
        <v>1540</v>
      </c>
      <c r="B3" s="1074" t="s">
        <v>1594</v>
      </c>
      <c r="C3" s="1075"/>
      <c r="D3" s="1075"/>
      <c r="E3" s="1075"/>
      <c r="F3" s="1075"/>
      <c r="G3" s="1075"/>
      <c r="H3" s="1076"/>
      <c r="I3" s="1076"/>
      <c r="J3" s="1076"/>
      <c r="K3" s="1076"/>
      <c r="L3" s="1076"/>
      <c r="M3" s="1076"/>
      <c r="N3" s="1076"/>
      <c r="O3" s="1077"/>
    </row>
    <row r="4" spans="1:15" ht="15" customHeight="1">
      <c r="A4" s="1078" t="s">
        <v>1541</v>
      </c>
      <c r="B4" s="1079"/>
      <c r="C4" s="1080"/>
      <c r="D4" s="1080"/>
      <c r="E4" s="1080"/>
      <c r="F4" s="1080"/>
      <c r="G4" s="1080"/>
      <c r="H4" s="1081"/>
      <c r="I4" s="1081"/>
      <c r="J4" s="1081"/>
      <c r="K4" s="1081"/>
      <c r="L4" s="1081"/>
      <c r="M4" s="1081"/>
      <c r="N4" s="1081"/>
      <c r="O4" s="1082"/>
    </row>
    <row r="5" spans="1:15" ht="15" customHeight="1">
      <c r="A5" s="1073" t="s">
        <v>1542</v>
      </c>
      <c r="B5" s="1317" t="s">
        <v>1856</v>
      </c>
      <c r="C5" s="1318"/>
      <c r="D5" s="1318"/>
      <c r="E5" s="1318"/>
      <c r="F5" s="1318"/>
      <c r="G5" s="1318"/>
      <c r="H5" s="1318"/>
      <c r="I5" s="1318"/>
      <c r="J5" s="1318"/>
      <c r="K5" s="1318"/>
      <c r="L5" s="1076"/>
      <c r="O5" s="1083"/>
    </row>
    <row r="6" spans="1:15" ht="15" customHeight="1">
      <c r="A6" s="1078" t="s">
        <v>1543</v>
      </c>
      <c r="B6" s="1319"/>
      <c r="C6" s="1320"/>
      <c r="D6" s="1320"/>
      <c r="E6" s="1320"/>
      <c r="F6" s="1320"/>
      <c r="G6" s="1320"/>
      <c r="H6" s="1320"/>
      <c r="I6" s="1320"/>
      <c r="J6" s="1320"/>
      <c r="K6" s="1320"/>
      <c r="L6" s="1081"/>
      <c r="M6" s="1081"/>
      <c r="N6" s="1081"/>
      <c r="O6" s="1082"/>
    </row>
    <row r="8" spans="1:15" ht="34.5" customHeight="1">
      <c r="A8" s="1084" t="s">
        <v>1143</v>
      </c>
      <c r="B8" s="1084" t="s">
        <v>1544</v>
      </c>
      <c r="C8" s="1321" t="s">
        <v>1545</v>
      </c>
      <c r="D8" s="1321"/>
      <c r="E8" s="1321"/>
      <c r="F8" s="1321"/>
      <c r="G8" s="1321" t="s">
        <v>1546</v>
      </c>
      <c r="H8" s="1321"/>
      <c r="I8" s="1321"/>
      <c r="J8" s="1085" t="s">
        <v>1547</v>
      </c>
      <c r="K8" s="1322" t="s">
        <v>1548</v>
      </c>
      <c r="L8" s="1323"/>
      <c r="M8" s="1323"/>
      <c r="N8" s="1296" t="s">
        <v>1549</v>
      </c>
      <c r="O8" s="1324" t="s">
        <v>1406</v>
      </c>
    </row>
    <row r="9" spans="1:15" ht="45" customHeight="1">
      <c r="A9" s="1315" t="s">
        <v>1395</v>
      </c>
      <c r="B9" s="1315" t="s">
        <v>1396</v>
      </c>
      <c r="C9" s="1315" t="s">
        <v>13</v>
      </c>
      <c r="D9" s="1315" t="s">
        <v>14</v>
      </c>
      <c r="E9" s="1315" t="s">
        <v>529</v>
      </c>
      <c r="F9" s="1315" t="s">
        <v>531</v>
      </c>
      <c r="G9" s="1310" t="s">
        <v>1273</v>
      </c>
      <c r="H9" s="1310" t="s">
        <v>1274</v>
      </c>
      <c r="I9" s="1310" t="s">
        <v>1275</v>
      </c>
      <c r="J9" s="1310" t="s">
        <v>1275</v>
      </c>
      <c r="K9" s="1311" t="s">
        <v>1849</v>
      </c>
      <c r="L9" s="1312"/>
      <c r="M9" s="1313"/>
      <c r="N9" s="1297"/>
      <c r="O9" s="1325"/>
    </row>
    <row r="10" spans="1:15" ht="70.5">
      <c r="A10" s="1315"/>
      <c r="B10" s="1315"/>
      <c r="C10" s="1315"/>
      <c r="D10" s="1315"/>
      <c r="E10" s="1315"/>
      <c r="F10" s="1315"/>
      <c r="G10" s="1310"/>
      <c r="H10" s="1310"/>
      <c r="I10" s="1310"/>
      <c r="J10" s="1310"/>
      <c r="K10" s="1086" t="s">
        <v>1550</v>
      </c>
      <c r="L10" s="1086" t="s">
        <v>1401</v>
      </c>
      <c r="M10" s="1086" t="s">
        <v>1551</v>
      </c>
      <c r="N10" s="1298"/>
      <c r="O10" s="1326"/>
    </row>
    <row r="11" spans="1:15" s="1093" customFormat="1" ht="26" customHeight="1">
      <c r="A11" s="1087" t="s">
        <v>1404</v>
      </c>
      <c r="B11" s="1087" t="s">
        <v>1311</v>
      </c>
      <c r="C11" s="1087"/>
      <c r="D11" s="1087"/>
      <c r="E11" s="1087"/>
      <c r="F11" s="1087"/>
      <c r="G11" s="1088" t="s">
        <v>905</v>
      </c>
      <c r="H11" s="1088" t="s">
        <v>905</v>
      </c>
      <c r="I11" s="1089">
        <f>'Tổng hợp'!K25</f>
        <v>503250000</v>
      </c>
      <c r="J11" s="1089">
        <f>'Tổng hợp'!J25</f>
        <v>795025135.82109094</v>
      </c>
      <c r="K11" s="1090"/>
      <c r="L11" s="1090"/>
      <c r="M11" s="1090">
        <f>SUM(M12:M12)</f>
        <v>4810428</v>
      </c>
      <c r="N11" s="1091"/>
      <c r="O11" s="1092">
        <f>I11-J11-M11</f>
        <v>-296585563.82109094</v>
      </c>
    </row>
    <row r="12" spans="1:15" ht="88" customHeight="1">
      <c r="A12" s="1094" t="s">
        <v>1755</v>
      </c>
      <c r="B12" s="1095" t="s">
        <v>1757</v>
      </c>
      <c r="C12" s="1095" t="s">
        <v>1792</v>
      </c>
      <c r="D12" s="1096" t="s">
        <v>1850</v>
      </c>
      <c r="E12" s="1097" t="s">
        <v>1851</v>
      </c>
      <c r="F12" s="1098">
        <v>88.2</v>
      </c>
      <c r="G12" s="1099" t="s">
        <v>905</v>
      </c>
      <c r="H12" s="1099" t="s">
        <v>905</v>
      </c>
      <c r="I12" s="1099" t="s">
        <v>905</v>
      </c>
      <c r="J12" s="1100"/>
      <c r="K12" s="1100" t="s">
        <v>1553</v>
      </c>
      <c r="L12" s="1101">
        <v>50500</v>
      </c>
      <c r="M12" s="1101">
        <v>4810428</v>
      </c>
      <c r="N12" s="1101" t="s">
        <v>1852</v>
      </c>
      <c r="O12" s="1102" t="s">
        <v>1853</v>
      </c>
    </row>
    <row r="13" spans="1:15" s="1108" customFormat="1" ht="39" customHeight="1">
      <c r="A13" s="1103"/>
      <c r="B13" s="1104" t="s">
        <v>1567</v>
      </c>
      <c r="C13" s="1105"/>
      <c r="D13" s="1103"/>
      <c r="E13" s="1103"/>
      <c r="F13" s="1103"/>
      <c r="G13" s="1103"/>
      <c r="H13" s="1106"/>
      <c r="I13" s="1106"/>
      <c r="J13" s="1106"/>
      <c r="K13" s="1106"/>
      <c r="L13" s="1107">
        <v>1</v>
      </c>
      <c r="M13" s="1107"/>
      <c r="N13" s="1107"/>
      <c r="O13" s="1106"/>
    </row>
    <row r="14" spans="1:15" ht="33.5" customHeight="1">
      <c r="A14" s="1109" t="s">
        <v>1854</v>
      </c>
    </row>
    <row r="15" spans="1:15" ht="55.25" customHeight="1">
      <c r="A15" s="1314" t="s">
        <v>1855</v>
      </c>
      <c r="B15" s="1314"/>
      <c r="C15" s="1314" t="s">
        <v>1569</v>
      </c>
      <c r="D15" s="1314"/>
      <c r="H15" s="1071"/>
      <c r="I15" s="1309" t="s">
        <v>1570</v>
      </c>
      <c r="J15" s="1309"/>
      <c r="K15" s="1309"/>
      <c r="L15" s="1309"/>
      <c r="M15" s="1309"/>
      <c r="N15" s="1309"/>
      <c r="O15" s="1309"/>
    </row>
    <row r="16" spans="1:15" s="1115" customFormat="1" ht="47.5" customHeight="1">
      <c r="A16" s="1112"/>
      <c r="B16" s="1113"/>
      <c r="C16" s="1113"/>
      <c r="D16" s="1114"/>
      <c r="H16" s="1309" t="s">
        <v>1571</v>
      </c>
      <c r="I16" s="1309"/>
      <c r="J16" s="1309"/>
      <c r="K16" s="1309" t="s">
        <v>1572</v>
      </c>
      <c r="L16" s="1309"/>
      <c r="M16" s="1110"/>
      <c r="N16" s="1309" t="s">
        <v>1573</v>
      </c>
      <c r="O16" s="1309"/>
    </row>
  </sheetData>
  <mergeCells count="24">
    <mergeCell ref="A1:O1"/>
    <mergeCell ref="B5:K6"/>
    <mergeCell ref="C8:F8"/>
    <mergeCell ref="G8:I8"/>
    <mergeCell ref="K8:M8"/>
    <mergeCell ref="N8:N10"/>
    <mergeCell ref="O8:O10"/>
    <mergeCell ref="A9:A10"/>
    <mergeCell ref="B9:B10"/>
    <mergeCell ref="C9:C10"/>
    <mergeCell ref="A15:B15"/>
    <mergeCell ref="C15:D15"/>
    <mergeCell ref="I15:O15"/>
    <mergeCell ref="D9:D10"/>
    <mergeCell ref="E9:E10"/>
    <mergeCell ref="F9:F10"/>
    <mergeCell ref="G9:G10"/>
    <mergeCell ref="H9:H10"/>
    <mergeCell ref="I9:I10"/>
    <mergeCell ref="H16:J16"/>
    <mergeCell ref="K16:L16"/>
    <mergeCell ref="N16:O16"/>
    <mergeCell ref="J9:J10"/>
    <mergeCell ref="K9:M9"/>
  </mergeCells>
  <conditionalFormatting sqref="D12">
    <cfRule type="duplicateValues" dxfId="34" priority="2"/>
  </conditionalFormatting>
  <pageMargins left="0.17" right="0.17" top="0.3" bottom="0.17" header="0.17" footer="0.17"/>
  <pageSetup paperSize="8" scale="70" fitToHeight="1111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FE49D-BF18-4F28-838B-4A98BE0A94E2}">
  <sheetPr>
    <pageSetUpPr fitToPage="1"/>
  </sheetPr>
  <dimension ref="A1:Q20"/>
  <sheetViews>
    <sheetView view="pageBreakPreview" topLeftCell="A4" zoomScale="40" zoomScaleNormal="70" zoomScaleSheetLayoutView="40" workbookViewId="0">
      <selection activeCell="A12" sqref="A12:U20"/>
    </sheetView>
  </sheetViews>
  <sheetFormatPr defaultColWidth="9.796875" defaultRowHeight="23"/>
  <cols>
    <col min="1" max="1" width="21.69921875" style="1139" bestFit="1" customWidth="1"/>
    <col min="2" max="2" width="32.69921875" style="1117" customWidth="1"/>
    <col min="3" max="3" width="41.3984375" style="1117" customWidth="1"/>
    <col min="4" max="4" width="49.09765625" style="1117" customWidth="1"/>
    <col min="5" max="5" width="14.796875" style="1117" customWidth="1"/>
    <col min="6" max="6" width="9.59765625" style="1117" customWidth="1"/>
    <col min="7" max="7" width="11" style="1117" customWidth="1"/>
    <col min="8" max="8" width="14.59765625" style="1117" customWidth="1"/>
    <col min="9" max="9" width="13.09765625" style="1117" customWidth="1"/>
    <col min="10" max="10" width="25.59765625" style="1117" customWidth="1"/>
    <col min="11" max="11" width="26.09765625" style="1117" customWidth="1"/>
    <col min="12" max="12" width="11.19921875" style="1117" customWidth="1"/>
    <col min="13" max="13" width="18" style="1117" customWidth="1"/>
    <col min="14" max="14" width="24.5" style="1117" customWidth="1"/>
    <col min="15" max="15" width="41.3984375" style="1117" customWidth="1"/>
    <col min="16" max="16384" width="9.796875" style="1117"/>
  </cols>
  <sheetData>
    <row r="1" spans="1:17" ht="51.65" customHeight="1">
      <c r="A1" s="1327" t="s">
        <v>1539</v>
      </c>
      <c r="B1" s="1328"/>
      <c r="C1" s="1328"/>
      <c r="D1" s="1328"/>
      <c r="E1" s="1328"/>
      <c r="F1" s="1328"/>
      <c r="G1" s="1328"/>
      <c r="H1" s="1328"/>
      <c r="I1" s="1328"/>
      <c r="J1" s="1328"/>
      <c r="K1" s="1328"/>
      <c r="L1" s="1328"/>
      <c r="M1" s="1328"/>
      <c r="N1" s="1328"/>
      <c r="O1" s="1329"/>
    </row>
    <row r="2" spans="1:17">
      <c r="A2" s="1165"/>
      <c r="O2" s="1166"/>
    </row>
    <row r="3" spans="1:17" ht="26" customHeight="1">
      <c r="A3" s="1167" t="s">
        <v>1540</v>
      </c>
      <c r="B3" s="1119" t="s">
        <v>1594</v>
      </c>
      <c r="C3" s="1120"/>
      <c r="D3" s="1120"/>
      <c r="E3" s="1120"/>
      <c r="F3" s="1120"/>
      <c r="G3" s="1120"/>
      <c r="H3" s="1120"/>
      <c r="I3" s="1121"/>
      <c r="J3" s="1121"/>
      <c r="K3" s="1121"/>
      <c r="L3" s="1121"/>
      <c r="M3" s="1121"/>
      <c r="N3" s="1121"/>
      <c r="O3" s="1168"/>
    </row>
    <row r="4" spans="1:17" ht="15" customHeight="1">
      <c r="A4" s="1169" t="s">
        <v>1541</v>
      </c>
      <c r="B4" s="1124"/>
      <c r="C4" s="1125"/>
      <c r="D4" s="1125"/>
      <c r="E4" s="1125"/>
      <c r="F4" s="1125"/>
      <c r="G4" s="1125"/>
      <c r="H4" s="1125"/>
      <c r="I4" s="1126"/>
      <c r="J4" s="1126"/>
      <c r="K4" s="1126"/>
      <c r="L4" s="1126"/>
      <c r="M4" s="1126"/>
      <c r="N4" s="1126"/>
      <c r="O4" s="1170"/>
    </row>
    <row r="5" spans="1:17" ht="15" customHeight="1">
      <c r="A5" s="1167" t="s">
        <v>1542</v>
      </c>
      <c r="B5" s="1304" t="s">
        <v>1895</v>
      </c>
      <c r="C5" s="1299"/>
      <c r="D5" s="1299"/>
      <c r="E5" s="1299"/>
      <c r="F5" s="1299"/>
      <c r="G5" s="1299"/>
      <c r="H5" s="1299"/>
      <c r="I5" s="1299"/>
      <c r="J5" s="1299"/>
      <c r="K5" s="1299"/>
      <c r="O5" s="1166"/>
    </row>
    <row r="6" spans="1:17" ht="15" customHeight="1">
      <c r="A6" s="1169" t="s">
        <v>1543</v>
      </c>
      <c r="B6" s="1305"/>
      <c r="C6" s="1306"/>
      <c r="D6" s="1306"/>
      <c r="E6" s="1306"/>
      <c r="F6" s="1306"/>
      <c r="G6" s="1306"/>
      <c r="H6" s="1306"/>
      <c r="I6" s="1306"/>
      <c r="J6" s="1306"/>
      <c r="K6" s="1306"/>
      <c r="L6" s="1126"/>
      <c r="M6" s="1126"/>
      <c r="N6" s="1126"/>
      <c r="O6" s="1170"/>
    </row>
    <row r="7" spans="1:17">
      <c r="A7" s="1165"/>
      <c r="O7" s="1166"/>
    </row>
    <row r="8" spans="1:17" ht="76" customHeight="1">
      <c r="A8" s="1171" t="s">
        <v>1143</v>
      </c>
      <c r="B8" s="1129" t="s">
        <v>1544</v>
      </c>
      <c r="C8" s="1307" t="s">
        <v>1545</v>
      </c>
      <c r="D8" s="1307"/>
      <c r="E8" s="1307"/>
      <c r="F8" s="1307"/>
      <c r="G8" s="1129"/>
      <c r="H8" s="1308" t="s">
        <v>1546</v>
      </c>
      <c r="I8" s="1308"/>
      <c r="J8" s="1308"/>
      <c r="K8" s="1130" t="s">
        <v>1547</v>
      </c>
      <c r="L8" s="1330" t="s">
        <v>1548</v>
      </c>
      <c r="M8" s="1330"/>
      <c r="N8" s="1330"/>
      <c r="O8" s="1331" t="s">
        <v>1406</v>
      </c>
    </row>
    <row r="9" spans="1:17" ht="39.5" customHeight="1">
      <c r="A9" s="1332" t="s">
        <v>1395</v>
      </c>
      <c r="B9" s="1302" t="s">
        <v>1396</v>
      </c>
      <c r="C9" s="1302" t="s">
        <v>13</v>
      </c>
      <c r="D9" s="1302" t="s">
        <v>14</v>
      </c>
      <c r="E9" s="1302" t="s">
        <v>1832</v>
      </c>
      <c r="F9" s="1302" t="s">
        <v>1820</v>
      </c>
      <c r="G9" s="1302" t="s">
        <v>1821</v>
      </c>
      <c r="H9" s="1294" t="s">
        <v>1273</v>
      </c>
      <c r="I9" s="1294" t="s">
        <v>1274</v>
      </c>
      <c r="J9" s="1294" t="s">
        <v>1275</v>
      </c>
      <c r="K9" s="1294" t="s">
        <v>1275</v>
      </c>
      <c r="L9" s="1330" t="s">
        <v>1847</v>
      </c>
      <c r="M9" s="1330"/>
      <c r="N9" s="1330"/>
      <c r="O9" s="1331"/>
    </row>
    <row r="10" spans="1:17" ht="60.5" customHeight="1">
      <c r="A10" s="1332"/>
      <c r="B10" s="1302"/>
      <c r="C10" s="1302"/>
      <c r="D10" s="1302"/>
      <c r="E10" s="1302"/>
      <c r="F10" s="1302"/>
      <c r="G10" s="1302"/>
      <c r="H10" s="1294"/>
      <c r="I10" s="1294"/>
      <c r="J10" s="1294"/>
      <c r="K10" s="1294"/>
      <c r="L10" s="1172" t="s">
        <v>1550</v>
      </c>
      <c r="M10" s="1172" t="s">
        <v>1401</v>
      </c>
      <c r="N10" s="1172" t="s">
        <v>1551</v>
      </c>
      <c r="O10" s="1331"/>
    </row>
    <row r="11" spans="1:17" s="967" customFormat="1" ht="66.5" customHeight="1">
      <c r="A11" s="984" t="s">
        <v>1404</v>
      </c>
      <c r="B11" s="1002" t="s">
        <v>525</v>
      </c>
      <c r="C11" s="1003"/>
      <c r="D11" s="1004"/>
      <c r="E11" s="1004"/>
      <c r="F11" s="1003"/>
      <c r="G11" s="959"/>
      <c r="H11" s="962" t="s">
        <v>905</v>
      </c>
      <c r="I11" s="962" t="s">
        <v>905</v>
      </c>
      <c r="J11" s="963">
        <f>'DT04 (TM) 1 '!L28</f>
        <v>503250000</v>
      </c>
      <c r="K11" s="963">
        <f>'Tổng hợp'!J25</f>
        <v>795025135.82109094</v>
      </c>
      <c r="L11" s="964"/>
      <c r="M11" s="965"/>
      <c r="N11" s="964">
        <f>SUM(N12:N12)</f>
        <v>473000</v>
      </c>
      <c r="O11" s="985">
        <f>J11-K11-N11</f>
        <v>-292248135.82109094</v>
      </c>
    </row>
    <row r="12" spans="1:17" s="1175" customFormat="1" ht="91" customHeight="1">
      <c r="A12" s="1182" t="s">
        <v>1883</v>
      </c>
      <c r="B12" s="1183" t="s">
        <v>1884</v>
      </c>
      <c r="C12" s="1183" t="s">
        <v>1885</v>
      </c>
      <c r="D12" s="1173" t="s">
        <v>1894</v>
      </c>
      <c r="E12" s="1173">
        <v>22</v>
      </c>
      <c r="F12" s="1174">
        <v>22</v>
      </c>
      <c r="G12" s="1184" t="s">
        <v>676</v>
      </c>
      <c r="H12" s="1184" t="s">
        <v>905</v>
      </c>
      <c r="I12" s="1184" t="s">
        <v>905</v>
      </c>
      <c r="J12" s="1184" t="s">
        <v>905</v>
      </c>
      <c r="K12" s="1184" t="s">
        <v>905</v>
      </c>
      <c r="L12" s="1184" t="s">
        <v>1553</v>
      </c>
      <c r="M12" s="1185">
        <v>21500</v>
      </c>
      <c r="N12" s="1186">
        <f>M12*F12</f>
        <v>473000</v>
      </c>
      <c r="O12" s="1184" t="s">
        <v>1848</v>
      </c>
    </row>
    <row r="13" spans="1:17" s="1137" customFormat="1" ht="47.5" customHeight="1">
      <c r="A13" s="1132"/>
      <c r="B13" s="1133" t="s">
        <v>1567</v>
      </c>
      <c r="C13" s="1134"/>
      <c r="D13" s="1132"/>
      <c r="E13" s="1132"/>
      <c r="F13" s="1132"/>
      <c r="G13" s="1132"/>
      <c r="H13" s="1132"/>
      <c r="I13" s="1135"/>
      <c r="J13" s="1135"/>
      <c r="K13" s="1135"/>
      <c r="L13" s="1136"/>
      <c r="M13" s="1136">
        <v>1</v>
      </c>
      <c r="N13" s="1136"/>
      <c r="O13" s="1135"/>
    </row>
    <row r="14" spans="1:17" ht="58.5" customHeight="1">
      <c r="A14" s="1334" t="s">
        <v>1831</v>
      </c>
      <c r="B14" s="1335"/>
      <c r="C14" s="1335"/>
      <c r="D14" s="1335"/>
      <c r="E14" s="1335"/>
      <c r="F14" s="1335"/>
      <c r="G14" s="1335"/>
      <c r="H14" s="1335"/>
      <c r="I14" s="1335"/>
      <c r="J14" s="1335"/>
      <c r="K14" s="1335"/>
      <c r="L14" s="1335"/>
      <c r="M14" s="1138"/>
      <c r="O14" s="1166"/>
    </row>
    <row r="15" spans="1:17" ht="55.25" customHeight="1">
      <c r="A15" s="1336" t="s">
        <v>1568</v>
      </c>
      <c r="B15" s="1300"/>
      <c r="C15" s="1300" t="s">
        <v>1726</v>
      </c>
      <c r="D15" s="1300"/>
      <c r="E15" s="1300"/>
      <c r="F15" s="1300"/>
      <c r="G15" s="1301" t="s">
        <v>1570</v>
      </c>
      <c r="H15" s="1301"/>
      <c r="I15" s="1301"/>
      <c r="J15" s="1301"/>
      <c r="K15" s="1301"/>
      <c r="L15" s="1301"/>
      <c r="M15" s="1301"/>
      <c r="N15" s="1301"/>
      <c r="O15" s="1337"/>
      <c r="P15" s="1176"/>
      <c r="Q15" s="1176"/>
    </row>
    <row r="16" spans="1:17" ht="31.5" customHeight="1">
      <c r="A16" s="1165"/>
      <c r="B16" s="1140"/>
      <c r="C16" s="1140"/>
      <c r="D16" s="1141"/>
      <c r="E16" s="1141"/>
      <c r="G16" s="1333" t="s">
        <v>1571</v>
      </c>
      <c r="H16" s="1333"/>
      <c r="I16" s="1333"/>
      <c r="J16" s="1271" t="s">
        <v>1572</v>
      </c>
      <c r="K16" s="1271"/>
      <c r="L16" s="1177"/>
      <c r="M16" s="1271" t="s">
        <v>1573</v>
      </c>
      <c r="N16" s="1271"/>
      <c r="O16" s="1178"/>
    </row>
    <row r="17" spans="1:15" ht="89.5" customHeight="1">
      <c r="A17" s="1165"/>
      <c r="O17" s="1166"/>
    </row>
    <row r="18" spans="1:15" ht="84" customHeight="1">
      <c r="A18" s="1165"/>
      <c r="O18" s="1166"/>
    </row>
    <row r="19" spans="1:15" ht="55" customHeight="1">
      <c r="A19" s="1165"/>
      <c r="O19" s="1166"/>
    </row>
    <row r="20" spans="1:15" ht="146.5" customHeight="1" thickBot="1">
      <c r="A20" s="1179"/>
      <c r="B20" s="1180"/>
      <c r="C20" s="1180"/>
      <c r="D20" s="1180"/>
      <c r="E20" s="1180"/>
      <c r="F20" s="1180"/>
      <c r="G20" s="1180"/>
      <c r="H20" s="1180"/>
      <c r="I20" s="1180"/>
      <c r="J20" s="1180"/>
      <c r="K20" s="1180"/>
      <c r="L20" s="1180"/>
      <c r="M20" s="1180"/>
      <c r="N20" s="1180"/>
      <c r="O20" s="1181"/>
    </row>
  </sheetData>
  <mergeCells count="25">
    <mergeCell ref="G16:I16"/>
    <mergeCell ref="J16:K16"/>
    <mergeCell ref="M16:N16"/>
    <mergeCell ref="K9:K10"/>
    <mergeCell ref="L9:N9"/>
    <mergeCell ref="A14:L14"/>
    <mergeCell ref="A15:B15"/>
    <mergeCell ref="C15:F15"/>
    <mergeCell ref="G15:O15"/>
    <mergeCell ref="E9:E10"/>
    <mergeCell ref="F9:F10"/>
    <mergeCell ref="G9:G10"/>
    <mergeCell ref="H9:H10"/>
    <mergeCell ref="I9:I10"/>
    <mergeCell ref="J9:J10"/>
    <mergeCell ref="A1:O1"/>
    <mergeCell ref="B5:K6"/>
    <mergeCell ref="C8:F8"/>
    <mergeCell ref="H8:J8"/>
    <mergeCell ref="L8:N8"/>
    <mergeCell ref="O8:O10"/>
    <mergeCell ref="A9:A10"/>
    <mergeCell ref="B9:B10"/>
    <mergeCell ref="C9:C10"/>
    <mergeCell ref="D9:D10"/>
  </mergeCells>
  <conditionalFormatting sqref="C12">
    <cfRule type="duplicateValues" dxfId="33" priority="1"/>
  </conditionalFormatting>
  <pageMargins left="0.17" right="0.17" top="0.3" bottom="0.17" header="0.17" footer="0.17"/>
  <pageSetup paperSize="8" scale="65" fitToHeight="1111"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BCBCB-7BC5-4676-95F0-A8C46F539097}">
  <sheetPr>
    <pageSetUpPr fitToPage="1"/>
  </sheetPr>
  <dimension ref="A1:Q20"/>
  <sheetViews>
    <sheetView view="pageBreakPreview" topLeftCell="A9" zoomScale="55" zoomScaleNormal="70" zoomScaleSheetLayoutView="55" workbookViewId="0">
      <selection activeCell="N12" sqref="N12"/>
    </sheetView>
  </sheetViews>
  <sheetFormatPr defaultColWidth="9.796875" defaultRowHeight="20.5"/>
  <cols>
    <col min="1" max="1" width="21.69921875" style="820" bestFit="1" customWidth="1"/>
    <col min="2" max="2" width="32.69921875" style="823" customWidth="1"/>
    <col min="3" max="3" width="32.69921875" style="823" bestFit="1" customWidth="1"/>
    <col min="4" max="4" width="34.296875" style="823" bestFit="1" customWidth="1"/>
    <col min="5" max="5" width="14.796875" style="823" customWidth="1"/>
    <col min="6" max="6" width="9.59765625" style="823" customWidth="1"/>
    <col min="7" max="7" width="11" style="823" customWidth="1"/>
    <col min="8" max="8" width="14.59765625" style="823" customWidth="1"/>
    <col min="9" max="9" width="13.09765625" style="823" customWidth="1"/>
    <col min="10" max="10" width="25.59765625" style="823" customWidth="1"/>
    <col min="11" max="11" width="26.09765625" style="823" customWidth="1"/>
    <col min="12" max="12" width="11.19921875" style="823" customWidth="1"/>
    <col min="13" max="13" width="18" style="823" customWidth="1"/>
    <col min="14" max="14" width="24.5" style="823" customWidth="1"/>
    <col min="15" max="15" width="41.3984375" style="823" customWidth="1"/>
    <col min="16" max="16384" width="9.796875" style="823"/>
  </cols>
  <sheetData>
    <row r="1" spans="1:17" ht="51.65" customHeight="1">
      <c r="A1" s="1338" t="s">
        <v>1539</v>
      </c>
      <c r="B1" s="1339"/>
      <c r="C1" s="1339"/>
      <c r="D1" s="1339"/>
      <c r="E1" s="1339"/>
      <c r="F1" s="1339"/>
      <c r="G1" s="1339"/>
      <c r="H1" s="1339"/>
      <c r="I1" s="1339"/>
      <c r="J1" s="1339"/>
      <c r="K1" s="1339"/>
      <c r="L1" s="1339"/>
      <c r="M1" s="1339"/>
      <c r="N1" s="1339"/>
      <c r="O1" s="1340"/>
    </row>
    <row r="2" spans="1:17">
      <c r="A2" s="977"/>
      <c r="O2" s="978"/>
    </row>
    <row r="3" spans="1:17" ht="26" customHeight="1">
      <c r="A3" s="979" t="s">
        <v>1540</v>
      </c>
      <c r="B3" s="938" t="s">
        <v>1594</v>
      </c>
      <c r="C3" s="939"/>
      <c r="D3" s="939"/>
      <c r="E3" s="939"/>
      <c r="F3" s="939"/>
      <c r="G3" s="939"/>
      <c r="H3" s="939"/>
      <c r="I3" s="940"/>
      <c r="J3" s="940"/>
      <c r="K3" s="940"/>
      <c r="L3" s="940"/>
      <c r="M3" s="940"/>
      <c r="N3" s="940"/>
      <c r="O3" s="980"/>
    </row>
    <row r="4" spans="1:17" ht="15" customHeight="1">
      <c r="A4" s="981" t="s">
        <v>1541</v>
      </c>
      <c r="B4" s="943"/>
      <c r="C4" s="944"/>
      <c r="D4" s="944"/>
      <c r="E4" s="944"/>
      <c r="F4" s="944"/>
      <c r="G4" s="944"/>
      <c r="H4" s="944"/>
      <c r="I4" s="945"/>
      <c r="J4" s="945"/>
      <c r="K4" s="945"/>
      <c r="L4" s="945"/>
      <c r="M4" s="945"/>
      <c r="N4" s="945"/>
      <c r="O4" s="982"/>
    </row>
    <row r="5" spans="1:17" ht="15" customHeight="1">
      <c r="A5" s="979" t="s">
        <v>1542</v>
      </c>
      <c r="B5" s="1251" t="s">
        <v>1828</v>
      </c>
      <c r="C5" s="1252"/>
      <c r="D5" s="1252"/>
      <c r="E5" s="1252"/>
      <c r="F5" s="1252"/>
      <c r="G5" s="1252"/>
      <c r="H5" s="1252"/>
      <c r="I5" s="1252"/>
      <c r="J5" s="1252"/>
      <c r="K5" s="1252"/>
      <c r="O5" s="978"/>
    </row>
    <row r="6" spans="1:17" ht="15" customHeight="1">
      <c r="A6" s="981" t="s">
        <v>1543</v>
      </c>
      <c r="B6" s="1253"/>
      <c r="C6" s="1254"/>
      <c r="D6" s="1254"/>
      <c r="E6" s="1254"/>
      <c r="F6" s="1254"/>
      <c r="G6" s="1254"/>
      <c r="H6" s="1254"/>
      <c r="I6" s="1254"/>
      <c r="J6" s="1254"/>
      <c r="K6" s="1254"/>
      <c r="L6" s="945"/>
      <c r="M6" s="945"/>
      <c r="N6" s="945"/>
      <c r="O6" s="982"/>
    </row>
    <row r="7" spans="1:17">
      <c r="A7" s="977"/>
      <c r="O7" s="978"/>
    </row>
    <row r="8" spans="1:17" ht="76" customHeight="1">
      <c r="A8" s="983" t="s">
        <v>1143</v>
      </c>
      <c r="B8" s="948" t="s">
        <v>1544</v>
      </c>
      <c r="C8" s="1255" t="s">
        <v>1545</v>
      </c>
      <c r="D8" s="1255"/>
      <c r="E8" s="1255"/>
      <c r="F8" s="1255"/>
      <c r="G8" s="948"/>
      <c r="H8" s="1256" t="s">
        <v>1546</v>
      </c>
      <c r="I8" s="1256"/>
      <c r="J8" s="1256"/>
      <c r="K8" s="949" t="s">
        <v>1547</v>
      </c>
      <c r="L8" s="1341" t="s">
        <v>1548</v>
      </c>
      <c r="M8" s="1341"/>
      <c r="N8" s="1341"/>
      <c r="O8" s="1342" t="s">
        <v>1406</v>
      </c>
    </row>
    <row r="9" spans="1:17" ht="39.5" customHeight="1">
      <c r="A9" s="1343" t="s">
        <v>1395</v>
      </c>
      <c r="B9" s="1258" t="s">
        <v>1396</v>
      </c>
      <c r="C9" s="1258" t="s">
        <v>13</v>
      </c>
      <c r="D9" s="1258" t="s">
        <v>14</v>
      </c>
      <c r="E9" s="1258" t="s">
        <v>1832</v>
      </c>
      <c r="F9" s="1258" t="s">
        <v>1820</v>
      </c>
      <c r="G9" s="1258" t="s">
        <v>1821</v>
      </c>
      <c r="H9" s="1259" t="s">
        <v>1273</v>
      </c>
      <c r="I9" s="1259" t="s">
        <v>1274</v>
      </c>
      <c r="J9" s="1259" t="s">
        <v>1275</v>
      </c>
      <c r="K9" s="1259" t="s">
        <v>1275</v>
      </c>
      <c r="L9" s="1341" t="s">
        <v>1847</v>
      </c>
      <c r="M9" s="1341"/>
      <c r="N9" s="1341"/>
      <c r="O9" s="1342"/>
    </row>
    <row r="10" spans="1:17" ht="60.5" customHeight="1">
      <c r="A10" s="1343"/>
      <c r="B10" s="1258"/>
      <c r="C10" s="1258"/>
      <c r="D10" s="1258"/>
      <c r="E10" s="1258"/>
      <c r="F10" s="1258"/>
      <c r="G10" s="1258"/>
      <c r="H10" s="1259"/>
      <c r="I10" s="1259"/>
      <c r="J10" s="1259"/>
      <c r="K10" s="1259"/>
      <c r="L10" s="1001" t="s">
        <v>1550</v>
      </c>
      <c r="M10" s="1001" t="s">
        <v>1401</v>
      </c>
      <c r="N10" s="1001" t="s">
        <v>1551</v>
      </c>
      <c r="O10" s="1342"/>
    </row>
    <row r="11" spans="1:17" s="967" customFormat="1" ht="66.5" customHeight="1">
      <c r="A11" s="984" t="s">
        <v>1404</v>
      </c>
      <c r="B11" s="1002" t="s">
        <v>525</v>
      </c>
      <c r="C11" s="1003"/>
      <c r="D11" s="1004"/>
      <c r="E11" s="1004"/>
      <c r="F11" s="1003"/>
      <c r="G11" s="959"/>
      <c r="H11" s="962" t="s">
        <v>905</v>
      </c>
      <c r="I11" s="962" t="s">
        <v>905</v>
      </c>
      <c r="J11" s="963">
        <f>'DT04 (TM) 1 '!L28</f>
        <v>503250000</v>
      </c>
      <c r="K11" s="963">
        <f>'Tổng hợp'!J25+159401000</f>
        <v>954426135.82109094</v>
      </c>
      <c r="L11" s="964"/>
      <c r="M11" s="965"/>
      <c r="N11" s="964">
        <f>SUM(N12:N12)</f>
        <v>1620000</v>
      </c>
      <c r="O11" s="985">
        <f>J11-K11-N11</f>
        <v>-452796135.82109094</v>
      </c>
    </row>
    <row r="12" spans="1:17" s="936" customFormat="1" ht="53.5" customHeight="1">
      <c r="A12" s="281" t="s">
        <v>1775</v>
      </c>
      <c r="B12" s="882" t="s">
        <v>1776</v>
      </c>
      <c r="C12" s="1070" t="s">
        <v>1845</v>
      </c>
      <c r="D12" s="1070" t="s">
        <v>1846</v>
      </c>
      <c r="E12" s="994">
        <v>300</v>
      </c>
      <c r="F12" s="994">
        <v>300</v>
      </c>
      <c r="G12" s="998" t="s">
        <v>676</v>
      </c>
      <c r="H12" s="998" t="s">
        <v>905</v>
      </c>
      <c r="I12" s="998" t="s">
        <v>905</v>
      </c>
      <c r="J12" s="998" t="s">
        <v>905</v>
      </c>
      <c r="K12" s="998"/>
      <c r="L12" s="998" t="s">
        <v>1553</v>
      </c>
      <c r="M12" s="995">
        <v>540</v>
      </c>
      <c r="N12" s="1189">
        <v>1620000</v>
      </c>
      <c r="O12" s="998" t="s">
        <v>1848</v>
      </c>
    </row>
    <row r="13" spans="1:17" s="956" customFormat="1" ht="21" customHeight="1">
      <c r="A13" s="986"/>
      <c r="B13" s="971" t="s">
        <v>1567</v>
      </c>
      <c r="C13" s="972"/>
      <c r="D13" s="970"/>
      <c r="E13" s="970"/>
      <c r="F13" s="970"/>
      <c r="G13" s="970"/>
      <c r="H13" s="970"/>
      <c r="I13" s="973"/>
      <c r="J13" s="973"/>
      <c r="K13" s="973"/>
      <c r="L13" s="974"/>
      <c r="M13" s="974">
        <v>1</v>
      </c>
      <c r="N13" s="974"/>
      <c r="O13" s="987"/>
    </row>
    <row r="14" spans="1:17" ht="58.5" customHeight="1">
      <c r="A14" s="1344" t="s">
        <v>1831</v>
      </c>
      <c r="B14" s="1345"/>
      <c r="C14" s="1345"/>
      <c r="D14" s="1345"/>
      <c r="E14" s="1345"/>
      <c r="F14" s="1345"/>
      <c r="G14" s="1345"/>
      <c r="H14" s="1345"/>
      <c r="I14" s="1345"/>
      <c r="J14" s="1345"/>
      <c r="K14" s="1345"/>
      <c r="L14" s="1345"/>
      <c r="M14" s="957"/>
      <c r="O14" s="978"/>
    </row>
    <row r="15" spans="1:17" ht="55.25" customHeight="1">
      <c r="A15" s="1346" t="s">
        <v>1568</v>
      </c>
      <c r="B15" s="1262"/>
      <c r="C15" s="1262" t="s">
        <v>1726</v>
      </c>
      <c r="D15" s="1262"/>
      <c r="E15" s="1262"/>
      <c r="F15" s="1262"/>
      <c r="G15" s="1261" t="s">
        <v>1570</v>
      </c>
      <c r="H15" s="1261"/>
      <c r="I15" s="1261"/>
      <c r="J15" s="1261"/>
      <c r="K15" s="1261"/>
      <c r="L15" s="1261"/>
      <c r="M15" s="1261"/>
      <c r="N15" s="1261"/>
      <c r="O15" s="1347"/>
      <c r="P15" s="976"/>
      <c r="Q15" s="976"/>
    </row>
    <row r="16" spans="1:17" ht="31.5" customHeight="1">
      <c r="A16" s="977"/>
      <c r="B16" s="821"/>
      <c r="C16" s="821"/>
      <c r="D16" s="822"/>
      <c r="E16" s="822"/>
      <c r="G16" s="1260" t="s">
        <v>1571</v>
      </c>
      <c r="H16" s="1260"/>
      <c r="I16" s="1260"/>
      <c r="J16" s="1260" t="s">
        <v>1572</v>
      </c>
      <c r="K16" s="1260"/>
      <c r="L16" s="988"/>
      <c r="M16" s="1260" t="s">
        <v>1573</v>
      </c>
      <c r="N16" s="1260"/>
      <c r="O16" s="989"/>
    </row>
    <row r="17" spans="1:15" ht="89.5" customHeight="1">
      <c r="A17" s="977"/>
      <c r="O17" s="978"/>
    </row>
    <row r="18" spans="1:15" ht="84" customHeight="1">
      <c r="A18" s="977"/>
      <c r="O18" s="978"/>
    </row>
    <row r="19" spans="1:15" ht="55" customHeight="1">
      <c r="A19" s="977"/>
      <c r="O19" s="978"/>
    </row>
    <row r="20" spans="1:15" ht="146.5" customHeight="1" thickBot="1">
      <c r="A20" s="990"/>
      <c r="B20" s="991"/>
      <c r="C20" s="991"/>
      <c r="D20" s="991"/>
      <c r="E20" s="991"/>
      <c r="F20" s="991"/>
      <c r="G20" s="991"/>
      <c r="H20" s="991"/>
      <c r="I20" s="991"/>
      <c r="J20" s="991"/>
      <c r="K20" s="991"/>
      <c r="L20" s="991"/>
      <c r="M20" s="991"/>
      <c r="N20" s="991"/>
      <c r="O20" s="992"/>
    </row>
  </sheetData>
  <mergeCells count="25">
    <mergeCell ref="G16:I16"/>
    <mergeCell ref="J16:K16"/>
    <mergeCell ref="M16:N16"/>
    <mergeCell ref="K9:K10"/>
    <mergeCell ref="L9:N9"/>
    <mergeCell ref="A14:L14"/>
    <mergeCell ref="A15:B15"/>
    <mergeCell ref="C15:F15"/>
    <mergeCell ref="G15:O15"/>
    <mergeCell ref="E9:E10"/>
    <mergeCell ref="F9:F10"/>
    <mergeCell ref="G9:G10"/>
    <mergeCell ref="H9:H10"/>
    <mergeCell ref="I9:I10"/>
    <mergeCell ref="J9:J10"/>
    <mergeCell ref="A1:O1"/>
    <mergeCell ref="B5:K6"/>
    <mergeCell ref="C8:F8"/>
    <mergeCell ref="H8:J8"/>
    <mergeCell ref="L8:N8"/>
    <mergeCell ref="O8:O10"/>
    <mergeCell ref="A9:A10"/>
    <mergeCell ref="B9:B10"/>
    <mergeCell ref="C9:C10"/>
    <mergeCell ref="D9:D10"/>
  </mergeCells>
  <conditionalFormatting sqref="B12">
    <cfRule type="duplicateValues" dxfId="32" priority="1"/>
  </conditionalFormatting>
  <pageMargins left="0.17" right="0.17" top="0.3" bottom="0.17" header="0.17" footer="0.17"/>
  <pageSetup paperSize="8" scale="69" fitToHeight="111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00222-55A7-4D42-9EB9-7BEE69E28357}">
  <sheetPr>
    <pageSetUpPr fitToPage="1"/>
  </sheetPr>
  <dimension ref="A1:Q24"/>
  <sheetViews>
    <sheetView view="pageBreakPreview" topLeftCell="A8" zoomScale="55" zoomScaleNormal="70" zoomScaleSheetLayoutView="55" workbookViewId="0">
      <selection activeCell="E16" sqref="E16"/>
    </sheetView>
  </sheetViews>
  <sheetFormatPr defaultColWidth="9.796875" defaultRowHeight="20.5"/>
  <cols>
    <col min="1" max="1" width="21.69921875" style="820" bestFit="1" customWidth="1"/>
    <col min="2" max="2" width="32.69921875" style="823" customWidth="1"/>
    <col min="3" max="3" width="32.69921875" style="823" bestFit="1" customWidth="1"/>
    <col min="4" max="4" width="34.296875" style="823" bestFit="1" customWidth="1"/>
    <col min="5" max="5" width="14.796875" style="823" customWidth="1"/>
    <col min="6" max="6" width="9.59765625" style="823" customWidth="1"/>
    <col min="7" max="7" width="11" style="823" customWidth="1"/>
    <col min="8" max="8" width="14.59765625" style="823" customWidth="1"/>
    <col min="9" max="9" width="13.09765625" style="823" customWidth="1"/>
    <col min="10" max="10" width="25.59765625" style="823" customWidth="1"/>
    <col min="11" max="11" width="26.09765625" style="823" customWidth="1"/>
    <col min="12" max="12" width="11.19921875" style="823" customWidth="1"/>
    <col min="13" max="13" width="18" style="823" customWidth="1"/>
    <col min="14" max="14" width="24.5" style="823" customWidth="1"/>
    <col min="15" max="15" width="41.3984375" style="823" customWidth="1"/>
    <col min="16" max="16384" width="9.796875" style="823"/>
  </cols>
  <sheetData>
    <row r="1" spans="1:15" ht="51.65" customHeight="1">
      <c r="A1" s="1338" t="s">
        <v>1539</v>
      </c>
      <c r="B1" s="1339"/>
      <c r="C1" s="1339"/>
      <c r="D1" s="1339"/>
      <c r="E1" s="1339"/>
      <c r="F1" s="1339"/>
      <c r="G1" s="1339"/>
      <c r="H1" s="1339"/>
      <c r="I1" s="1339"/>
      <c r="J1" s="1339"/>
      <c r="K1" s="1339"/>
      <c r="L1" s="1339"/>
      <c r="M1" s="1339"/>
      <c r="N1" s="1339"/>
      <c r="O1" s="1340"/>
    </row>
    <row r="2" spans="1:15">
      <c r="A2" s="977"/>
      <c r="O2" s="978"/>
    </row>
    <row r="3" spans="1:15" ht="26" customHeight="1">
      <c r="A3" s="979" t="s">
        <v>1540</v>
      </c>
      <c r="B3" s="938" t="s">
        <v>1594</v>
      </c>
      <c r="C3" s="939"/>
      <c r="D3" s="939"/>
      <c r="E3" s="939"/>
      <c r="F3" s="939"/>
      <c r="G3" s="939"/>
      <c r="H3" s="939"/>
      <c r="I3" s="940"/>
      <c r="J3" s="940"/>
      <c r="K3" s="940"/>
      <c r="L3" s="940"/>
      <c r="M3" s="940"/>
      <c r="N3" s="940"/>
      <c r="O3" s="980"/>
    </row>
    <row r="4" spans="1:15" ht="15" customHeight="1">
      <c r="A4" s="981" t="s">
        <v>1541</v>
      </c>
      <c r="B4" s="943"/>
      <c r="C4" s="944"/>
      <c r="D4" s="944"/>
      <c r="E4" s="944"/>
      <c r="F4" s="944"/>
      <c r="G4" s="944"/>
      <c r="H4" s="944"/>
      <c r="I4" s="945"/>
      <c r="J4" s="945"/>
      <c r="K4" s="945"/>
      <c r="L4" s="945"/>
      <c r="M4" s="945"/>
      <c r="N4" s="945"/>
      <c r="O4" s="982"/>
    </row>
    <row r="5" spans="1:15" ht="15" customHeight="1">
      <c r="A5" s="979" t="s">
        <v>1542</v>
      </c>
      <c r="B5" s="1251" t="s">
        <v>1828</v>
      </c>
      <c r="C5" s="1252"/>
      <c r="D5" s="1252"/>
      <c r="E5" s="1252"/>
      <c r="F5" s="1252"/>
      <c r="G5" s="1252"/>
      <c r="H5" s="1252"/>
      <c r="I5" s="1252"/>
      <c r="J5" s="1252"/>
      <c r="K5" s="1252"/>
      <c r="O5" s="978"/>
    </row>
    <row r="6" spans="1:15" ht="15" customHeight="1">
      <c r="A6" s="981" t="s">
        <v>1543</v>
      </c>
      <c r="B6" s="1253"/>
      <c r="C6" s="1254"/>
      <c r="D6" s="1254"/>
      <c r="E6" s="1254"/>
      <c r="F6" s="1254"/>
      <c r="G6" s="1254"/>
      <c r="H6" s="1254"/>
      <c r="I6" s="1254"/>
      <c r="J6" s="1254"/>
      <c r="K6" s="1254"/>
      <c r="L6" s="945"/>
      <c r="M6" s="945"/>
      <c r="N6" s="945"/>
      <c r="O6" s="982"/>
    </row>
    <row r="7" spans="1:15">
      <c r="A7" s="977"/>
      <c r="O7" s="978"/>
    </row>
    <row r="8" spans="1:15" ht="76" customHeight="1">
      <c r="A8" s="983" t="s">
        <v>1143</v>
      </c>
      <c r="B8" s="948" t="s">
        <v>1544</v>
      </c>
      <c r="C8" s="1255" t="s">
        <v>1545</v>
      </c>
      <c r="D8" s="1255"/>
      <c r="E8" s="1255"/>
      <c r="F8" s="1255"/>
      <c r="G8" s="948"/>
      <c r="H8" s="1256" t="s">
        <v>1546</v>
      </c>
      <c r="I8" s="1256"/>
      <c r="J8" s="1256"/>
      <c r="K8" s="949" t="s">
        <v>1547</v>
      </c>
      <c r="L8" s="1341" t="s">
        <v>1548</v>
      </c>
      <c r="M8" s="1341"/>
      <c r="N8" s="1341"/>
      <c r="O8" s="1342" t="s">
        <v>1406</v>
      </c>
    </row>
    <row r="9" spans="1:15" ht="39.5" customHeight="1">
      <c r="A9" s="1343" t="s">
        <v>1395</v>
      </c>
      <c r="B9" s="1258" t="s">
        <v>1396</v>
      </c>
      <c r="C9" s="1258" t="s">
        <v>13</v>
      </c>
      <c r="D9" s="1258" t="s">
        <v>14</v>
      </c>
      <c r="E9" s="1258" t="s">
        <v>1832</v>
      </c>
      <c r="F9" s="1258" t="s">
        <v>1820</v>
      </c>
      <c r="G9" s="1258" t="s">
        <v>1821</v>
      </c>
      <c r="H9" s="1259" t="s">
        <v>1273</v>
      </c>
      <c r="I9" s="1259" t="s">
        <v>1274</v>
      </c>
      <c r="J9" s="1259" t="s">
        <v>1275</v>
      </c>
      <c r="K9" s="1259" t="s">
        <v>1275</v>
      </c>
      <c r="L9" s="1341" t="s">
        <v>1827</v>
      </c>
      <c r="M9" s="1341"/>
      <c r="N9" s="1341"/>
      <c r="O9" s="1342"/>
    </row>
    <row r="10" spans="1:15" ht="60.5" customHeight="1">
      <c r="A10" s="1343"/>
      <c r="B10" s="1258"/>
      <c r="C10" s="1258"/>
      <c r="D10" s="1258"/>
      <c r="E10" s="1258"/>
      <c r="F10" s="1258"/>
      <c r="G10" s="1258"/>
      <c r="H10" s="1259"/>
      <c r="I10" s="1259"/>
      <c r="J10" s="1259"/>
      <c r="K10" s="1259"/>
      <c r="L10" s="1001" t="s">
        <v>1550</v>
      </c>
      <c r="M10" s="1001" t="s">
        <v>1401</v>
      </c>
      <c r="N10" s="1001" t="s">
        <v>1551</v>
      </c>
      <c r="O10" s="1342"/>
    </row>
    <row r="11" spans="1:15" s="967" customFormat="1" ht="66.5" customHeight="1">
      <c r="A11" s="984" t="s">
        <v>1404</v>
      </c>
      <c r="B11" s="1002" t="s">
        <v>525</v>
      </c>
      <c r="C11" s="1003"/>
      <c r="D11" s="1004"/>
      <c r="E11" s="1004"/>
      <c r="F11" s="1003"/>
      <c r="G11" s="959"/>
      <c r="H11" s="962" t="s">
        <v>905</v>
      </c>
      <c r="I11" s="962" t="s">
        <v>905</v>
      </c>
      <c r="J11" s="963">
        <f>'DT04 (TM) 1 '!L28</f>
        <v>503250000</v>
      </c>
      <c r="K11" s="963">
        <f>'Tổng hợp'!J25</f>
        <v>795025135.82109094</v>
      </c>
      <c r="L11" s="964"/>
      <c r="M11" s="965"/>
      <c r="N11" s="964">
        <f>SUM(N12:N16)</f>
        <v>159401000</v>
      </c>
      <c r="O11" s="985">
        <f>J11-K11-N11</f>
        <v>-451176135.82109094</v>
      </c>
    </row>
    <row r="12" spans="1:15" s="936" customFormat="1" ht="53.5" customHeight="1">
      <c r="A12" s="996" t="s">
        <v>1194</v>
      </c>
      <c r="B12" s="996" t="s">
        <v>1196</v>
      </c>
      <c r="C12" s="975" t="s">
        <v>1822</v>
      </c>
      <c r="D12" s="997" t="s">
        <v>1193</v>
      </c>
      <c r="E12" s="994">
        <v>510</v>
      </c>
      <c r="F12" s="998">
        <v>510</v>
      </c>
      <c r="G12" s="998" t="s">
        <v>116</v>
      </c>
      <c r="H12" s="998" t="s">
        <v>905</v>
      </c>
      <c r="I12" s="998" t="s">
        <v>905</v>
      </c>
      <c r="J12" s="998" t="s">
        <v>905</v>
      </c>
      <c r="K12" s="998"/>
      <c r="L12" s="998" t="s">
        <v>1553</v>
      </c>
      <c r="M12" s="995">
        <v>77000</v>
      </c>
      <c r="N12" s="999">
        <f>M12*E12</f>
        <v>39270000</v>
      </c>
      <c r="O12" s="998" t="s">
        <v>1830</v>
      </c>
    </row>
    <row r="13" spans="1:15" s="936" customFormat="1" ht="53.5" customHeight="1">
      <c r="A13" s="996" t="s">
        <v>1197</v>
      </c>
      <c r="B13" s="996" t="s">
        <v>1198</v>
      </c>
      <c r="C13" s="975" t="s">
        <v>1823</v>
      </c>
      <c r="D13" s="997" t="s">
        <v>1193</v>
      </c>
      <c r="E13" s="994">
        <v>270</v>
      </c>
      <c r="F13" s="998">
        <v>270</v>
      </c>
      <c r="G13" s="998" t="s">
        <v>116</v>
      </c>
      <c r="H13" s="998" t="s">
        <v>905</v>
      </c>
      <c r="I13" s="998" t="s">
        <v>905</v>
      </c>
      <c r="J13" s="998" t="s">
        <v>905</v>
      </c>
      <c r="K13" s="998"/>
      <c r="L13" s="998" t="s">
        <v>1553</v>
      </c>
      <c r="M13" s="995">
        <v>18000</v>
      </c>
      <c r="N13" s="999">
        <f t="shared" ref="N13:N16" si="0">M13*E13</f>
        <v>4860000</v>
      </c>
      <c r="O13" s="998" t="s">
        <v>1830</v>
      </c>
    </row>
    <row r="14" spans="1:15" s="936" customFormat="1" ht="53.5" customHeight="1">
      <c r="A14" s="996" t="s">
        <v>1199</v>
      </c>
      <c r="B14" s="996" t="s">
        <v>1200</v>
      </c>
      <c r="C14" s="975" t="s">
        <v>1824</v>
      </c>
      <c r="D14" s="997" t="s">
        <v>1193</v>
      </c>
      <c r="E14" s="994">
        <v>301</v>
      </c>
      <c r="F14" s="998">
        <v>301</v>
      </c>
      <c r="G14" s="998" t="s">
        <v>116</v>
      </c>
      <c r="H14" s="998" t="s">
        <v>905</v>
      </c>
      <c r="I14" s="998" t="s">
        <v>905</v>
      </c>
      <c r="J14" s="998" t="s">
        <v>905</v>
      </c>
      <c r="K14" s="998"/>
      <c r="L14" s="998" t="s">
        <v>1553</v>
      </c>
      <c r="M14" s="995">
        <v>41000</v>
      </c>
      <c r="N14" s="999">
        <f t="shared" si="0"/>
        <v>12341000</v>
      </c>
      <c r="O14" s="998" t="s">
        <v>1830</v>
      </c>
    </row>
    <row r="15" spans="1:15" s="936" customFormat="1" ht="53.5" customHeight="1">
      <c r="A15" s="996" t="s">
        <v>1769</v>
      </c>
      <c r="B15" s="1000" t="s">
        <v>1771</v>
      </c>
      <c r="C15" s="975" t="s">
        <v>1825</v>
      </c>
      <c r="D15" s="1000" t="s">
        <v>1772</v>
      </c>
      <c r="E15" s="994">
        <v>151</v>
      </c>
      <c r="F15" s="998">
        <f>450/2.44/1.22</f>
        <v>151.16904058048911</v>
      </c>
      <c r="G15" s="998" t="s">
        <v>1829</v>
      </c>
      <c r="H15" s="998" t="s">
        <v>905</v>
      </c>
      <c r="I15" s="998" t="s">
        <v>905</v>
      </c>
      <c r="J15" s="998" t="s">
        <v>905</v>
      </c>
      <c r="K15" s="998"/>
      <c r="L15" s="998" t="s">
        <v>1553</v>
      </c>
      <c r="M15" s="995">
        <v>270000</v>
      </c>
      <c r="N15" s="999">
        <f t="shared" si="0"/>
        <v>40770000</v>
      </c>
      <c r="O15" s="998" t="s">
        <v>1830</v>
      </c>
    </row>
    <row r="16" spans="1:15" s="936" customFormat="1" ht="53.5" customHeight="1">
      <c r="A16" s="996" t="s">
        <v>1773</v>
      </c>
      <c r="B16" s="1000" t="s">
        <v>1774</v>
      </c>
      <c r="C16" s="975" t="s">
        <v>1826</v>
      </c>
      <c r="D16" s="1000" t="s">
        <v>1772</v>
      </c>
      <c r="E16" s="994">
        <v>336</v>
      </c>
      <c r="F16" s="998">
        <f>1000/2.44/1.22</f>
        <v>335.93120128997583</v>
      </c>
      <c r="G16" s="998" t="s">
        <v>1829</v>
      </c>
      <c r="H16" s="998" t="s">
        <v>905</v>
      </c>
      <c r="I16" s="998" t="s">
        <v>905</v>
      </c>
      <c r="J16" s="998" t="s">
        <v>905</v>
      </c>
      <c r="K16" s="998"/>
      <c r="L16" s="998" t="s">
        <v>1553</v>
      </c>
      <c r="M16" s="995">
        <v>185000</v>
      </c>
      <c r="N16" s="999">
        <f t="shared" si="0"/>
        <v>62160000</v>
      </c>
      <c r="O16" s="998" t="s">
        <v>1830</v>
      </c>
    </row>
    <row r="17" spans="1:17" s="956" customFormat="1" ht="21" customHeight="1">
      <c r="A17" s="986"/>
      <c r="B17" s="971" t="s">
        <v>1567</v>
      </c>
      <c r="C17" s="972"/>
      <c r="D17" s="970"/>
      <c r="E17" s="970"/>
      <c r="F17" s="970"/>
      <c r="G17" s="970"/>
      <c r="H17" s="970"/>
      <c r="I17" s="973"/>
      <c r="J17" s="973"/>
      <c r="K17" s="973"/>
      <c r="L17" s="974"/>
      <c r="M17" s="974">
        <v>1</v>
      </c>
      <c r="N17" s="974"/>
      <c r="O17" s="987"/>
    </row>
    <row r="18" spans="1:17" ht="58.5" customHeight="1">
      <c r="A18" s="1344" t="s">
        <v>1831</v>
      </c>
      <c r="B18" s="1345"/>
      <c r="C18" s="1345"/>
      <c r="D18" s="1345"/>
      <c r="E18" s="1345"/>
      <c r="F18" s="1345"/>
      <c r="G18" s="1345"/>
      <c r="H18" s="1345"/>
      <c r="I18" s="1345"/>
      <c r="J18" s="1345"/>
      <c r="K18" s="1345"/>
      <c r="L18" s="1345"/>
      <c r="M18" s="957"/>
      <c r="O18" s="978"/>
    </row>
    <row r="19" spans="1:17" ht="55.25" customHeight="1">
      <c r="A19" s="1346" t="s">
        <v>1568</v>
      </c>
      <c r="B19" s="1262"/>
      <c r="C19" s="1262" t="s">
        <v>1726</v>
      </c>
      <c r="D19" s="1262"/>
      <c r="E19" s="1262"/>
      <c r="F19" s="1262"/>
      <c r="G19" s="1261" t="s">
        <v>1570</v>
      </c>
      <c r="H19" s="1261"/>
      <c r="I19" s="1261"/>
      <c r="J19" s="1261"/>
      <c r="K19" s="1261"/>
      <c r="L19" s="1261"/>
      <c r="M19" s="1261"/>
      <c r="N19" s="1261"/>
      <c r="O19" s="1347"/>
      <c r="P19" s="976"/>
      <c r="Q19" s="976"/>
    </row>
    <row r="20" spans="1:17" ht="31.5" customHeight="1">
      <c r="A20" s="977"/>
      <c r="B20" s="821"/>
      <c r="C20" s="821"/>
      <c r="D20" s="822"/>
      <c r="E20" s="822"/>
      <c r="G20" s="1260" t="s">
        <v>1571</v>
      </c>
      <c r="H20" s="1260"/>
      <c r="I20" s="1260"/>
      <c r="J20" s="1260" t="s">
        <v>1572</v>
      </c>
      <c r="K20" s="1260"/>
      <c r="L20" s="988"/>
      <c r="M20" s="1260" t="s">
        <v>1573</v>
      </c>
      <c r="N20" s="1260"/>
      <c r="O20" s="989"/>
    </row>
    <row r="21" spans="1:17">
      <c r="A21" s="977"/>
      <c r="O21" s="978"/>
    </row>
    <row r="22" spans="1:17">
      <c r="A22" s="977"/>
      <c r="O22" s="978"/>
    </row>
    <row r="23" spans="1:17" ht="55" customHeight="1">
      <c r="A23" s="977"/>
      <c r="O23" s="978"/>
    </row>
    <row r="24" spans="1:17" ht="146.5" customHeight="1" thickBot="1">
      <c r="A24" s="990"/>
      <c r="B24" s="991"/>
      <c r="C24" s="991"/>
      <c r="D24" s="991"/>
      <c r="E24" s="991"/>
      <c r="F24" s="991"/>
      <c r="G24" s="991"/>
      <c r="H24" s="991"/>
      <c r="I24" s="991"/>
      <c r="J24" s="991"/>
      <c r="K24" s="991"/>
      <c r="L24" s="991"/>
      <c r="M24" s="991"/>
      <c r="N24" s="991"/>
      <c r="O24" s="992"/>
    </row>
  </sheetData>
  <mergeCells count="25">
    <mergeCell ref="G9:G10"/>
    <mergeCell ref="H9:H10"/>
    <mergeCell ref="M20:N20"/>
    <mergeCell ref="J20:K20"/>
    <mergeCell ref="G19:O19"/>
    <mergeCell ref="G20:I20"/>
    <mergeCell ref="A18:L18"/>
    <mergeCell ref="A19:B19"/>
    <mergeCell ref="C19:F19"/>
    <mergeCell ref="A1:O1"/>
    <mergeCell ref="B5:K6"/>
    <mergeCell ref="C8:F8"/>
    <mergeCell ref="H8:J8"/>
    <mergeCell ref="L8:N8"/>
    <mergeCell ref="O8:O10"/>
    <mergeCell ref="A9:A10"/>
    <mergeCell ref="B9:B10"/>
    <mergeCell ref="I9:I10"/>
    <mergeCell ref="J9:J10"/>
    <mergeCell ref="K9:K10"/>
    <mergeCell ref="L9:N9"/>
    <mergeCell ref="C9:C10"/>
    <mergeCell ref="D9:D10"/>
    <mergeCell ref="E9:E10"/>
    <mergeCell ref="F9:F10"/>
  </mergeCells>
  <conditionalFormatting sqref="A12:A16">
    <cfRule type="duplicateValues" dxfId="31" priority="1"/>
  </conditionalFormatting>
  <conditionalFormatting sqref="B12:B16">
    <cfRule type="duplicateValues" dxfId="30" priority="2"/>
  </conditionalFormatting>
  <pageMargins left="0.17" right="0.17" top="0.3" bottom="0.17" header="0.17" footer="0.17"/>
  <pageSetup paperSize="8" scale="69" fitToHeight="1111"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F0120-6368-42C8-9E15-B578306C7BBD}">
  <sheetPr>
    <pageSetUpPr fitToPage="1"/>
  </sheetPr>
  <dimension ref="A1:U28"/>
  <sheetViews>
    <sheetView view="pageBreakPreview" topLeftCell="A9" zoomScale="55" zoomScaleNormal="70" zoomScaleSheetLayoutView="55" workbookViewId="0">
      <selection activeCell="A12" sqref="A12:U20"/>
    </sheetView>
  </sheetViews>
  <sheetFormatPr defaultColWidth="9.796875" defaultRowHeight="20.5"/>
  <cols>
    <col min="1" max="1" width="21.69921875" style="820" bestFit="1" customWidth="1"/>
    <col min="2" max="2" width="38.69921875" style="823" customWidth="1"/>
    <col min="3" max="3" width="43" style="823" customWidth="1"/>
    <col min="4" max="4" width="14.69921875" style="823" customWidth="1"/>
    <col min="5" max="5" width="9.796875" style="823" customWidth="1"/>
    <col min="6" max="6" width="9.59765625" style="823" customWidth="1"/>
    <col min="7" max="7" width="11" style="823" customWidth="1"/>
    <col min="8" max="8" width="14.59765625" style="823" customWidth="1"/>
    <col min="9" max="9" width="13.09765625" style="823" customWidth="1"/>
    <col min="10" max="10" width="25.59765625" style="823" customWidth="1"/>
    <col min="11" max="11" width="26.09765625" style="823" customWidth="1"/>
    <col min="12" max="12" width="14.5" style="823" customWidth="1"/>
    <col min="13" max="13" width="20.09765625" style="823" customWidth="1"/>
    <col min="14" max="14" width="21.796875" style="823" customWidth="1"/>
    <col min="15" max="15" width="11.19921875" style="823" customWidth="1"/>
    <col min="16" max="16" width="18" style="823" customWidth="1"/>
    <col min="17" max="17" width="24.5" style="823" customWidth="1"/>
    <col min="18" max="18" width="11.296875" style="823" customWidth="1"/>
    <col min="19" max="19" width="15.19921875" style="823" customWidth="1"/>
    <col min="20" max="20" width="20.296875" style="823" customWidth="1"/>
    <col min="21" max="21" width="31.3984375" style="823" customWidth="1"/>
    <col min="22" max="16384" width="9.796875" style="823"/>
  </cols>
  <sheetData>
    <row r="1" spans="1:21" ht="51.65" customHeight="1">
      <c r="A1" s="1250" t="s">
        <v>1539</v>
      </c>
      <c r="B1" s="1250"/>
      <c r="C1" s="1250"/>
      <c r="D1" s="1250"/>
      <c r="E1" s="1250"/>
      <c r="F1" s="1250"/>
      <c r="G1" s="1250"/>
      <c r="H1" s="1250"/>
      <c r="I1" s="1250"/>
      <c r="J1" s="1250"/>
      <c r="K1" s="1250"/>
      <c r="L1" s="1250"/>
      <c r="M1" s="1250"/>
      <c r="N1" s="1250"/>
      <c r="O1" s="1250"/>
      <c r="P1" s="1250"/>
      <c r="Q1" s="1250"/>
      <c r="R1" s="1250"/>
      <c r="S1" s="1250"/>
      <c r="T1" s="1250"/>
      <c r="U1" s="1250"/>
    </row>
    <row r="3" spans="1:21" ht="26" customHeight="1">
      <c r="A3" s="937" t="s">
        <v>1540</v>
      </c>
      <c r="B3" s="938" t="s">
        <v>1594</v>
      </c>
      <c r="C3" s="939"/>
      <c r="D3" s="939"/>
      <c r="E3" s="939"/>
      <c r="F3" s="939"/>
      <c r="G3" s="939"/>
      <c r="H3" s="939"/>
      <c r="I3" s="940"/>
      <c r="J3" s="940"/>
      <c r="K3" s="940"/>
      <c r="L3" s="940"/>
      <c r="M3" s="940"/>
      <c r="N3" s="940"/>
      <c r="O3" s="940"/>
      <c r="P3" s="940"/>
      <c r="Q3" s="940"/>
      <c r="R3" s="940"/>
      <c r="S3" s="940"/>
      <c r="T3" s="940"/>
      <c r="U3" s="941"/>
    </row>
    <row r="4" spans="1:21" ht="15" customHeight="1">
      <c r="A4" s="942" t="s">
        <v>1541</v>
      </c>
      <c r="B4" s="943"/>
      <c r="C4" s="944"/>
      <c r="D4" s="944"/>
      <c r="E4" s="944"/>
      <c r="F4" s="944"/>
      <c r="G4" s="944"/>
      <c r="H4" s="944"/>
      <c r="I4" s="945"/>
      <c r="J4" s="945"/>
      <c r="K4" s="945"/>
      <c r="L4" s="945"/>
      <c r="M4" s="945"/>
      <c r="N4" s="945"/>
      <c r="O4" s="945"/>
      <c r="P4" s="945"/>
      <c r="Q4" s="945"/>
      <c r="R4" s="945"/>
      <c r="S4" s="945"/>
      <c r="T4" s="945"/>
      <c r="U4" s="946"/>
    </row>
    <row r="5" spans="1:21" ht="15" customHeight="1">
      <c r="A5" s="937" t="s">
        <v>1542</v>
      </c>
      <c r="B5" s="1251" t="s">
        <v>1805</v>
      </c>
      <c r="C5" s="1252"/>
      <c r="D5" s="1252"/>
      <c r="E5" s="1252"/>
      <c r="F5" s="1252"/>
      <c r="G5" s="1252"/>
      <c r="H5" s="1252"/>
      <c r="I5" s="1252"/>
      <c r="J5" s="1252"/>
      <c r="K5" s="1252"/>
      <c r="U5" s="947"/>
    </row>
    <row r="6" spans="1:21" ht="15" customHeight="1">
      <c r="A6" s="942" t="s">
        <v>1543</v>
      </c>
      <c r="B6" s="1253"/>
      <c r="C6" s="1254"/>
      <c r="D6" s="1254"/>
      <c r="E6" s="1254"/>
      <c r="F6" s="1254"/>
      <c r="G6" s="1254"/>
      <c r="H6" s="1254"/>
      <c r="I6" s="1254"/>
      <c r="J6" s="1254"/>
      <c r="K6" s="1254"/>
      <c r="L6" s="945"/>
      <c r="M6" s="945"/>
      <c r="N6" s="945"/>
      <c r="O6" s="945"/>
      <c r="P6" s="945"/>
      <c r="Q6" s="945"/>
      <c r="R6" s="945"/>
      <c r="S6" s="945"/>
      <c r="T6" s="945"/>
      <c r="U6" s="946"/>
    </row>
    <row r="8" spans="1:21" ht="76" customHeight="1">
      <c r="A8" s="948" t="s">
        <v>1143</v>
      </c>
      <c r="B8" s="948" t="s">
        <v>1544</v>
      </c>
      <c r="C8" s="1255" t="s">
        <v>1545</v>
      </c>
      <c r="D8" s="1255"/>
      <c r="E8" s="1255"/>
      <c r="F8" s="1255"/>
      <c r="G8" s="948"/>
      <c r="H8" s="1256" t="s">
        <v>1546</v>
      </c>
      <c r="I8" s="1256"/>
      <c r="J8" s="1256"/>
      <c r="K8" s="949" t="s">
        <v>1547</v>
      </c>
      <c r="L8" s="1255" t="s">
        <v>1716</v>
      </c>
      <c r="M8" s="1257"/>
      <c r="N8" s="1257"/>
      <c r="O8" s="1255" t="s">
        <v>1716</v>
      </c>
      <c r="P8" s="1257"/>
      <c r="Q8" s="1257"/>
      <c r="R8" s="1255" t="s">
        <v>1716</v>
      </c>
      <c r="S8" s="1257"/>
      <c r="T8" s="1257"/>
      <c r="U8" s="1255" t="s">
        <v>1406</v>
      </c>
    </row>
    <row r="9" spans="1:21" ht="39.5" customHeight="1">
      <c r="A9" s="1258" t="s">
        <v>1395</v>
      </c>
      <c r="B9" s="1258" t="s">
        <v>1396</v>
      </c>
      <c r="C9" s="1258" t="s">
        <v>13</v>
      </c>
      <c r="D9" s="1258" t="s">
        <v>14</v>
      </c>
      <c r="E9" s="1258" t="s">
        <v>1803</v>
      </c>
      <c r="F9" s="1258" t="s">
        <v>1731</v>
      </c>
      <c r="G9" s="1258" t="s">
        <v>1732</v>
      </c>
      <c r="H9" s="1259" t="s">
        <v>1273</v>
      </c>
      <c r="I9" s="1259" t="s">
        <v>1274</v>
      </c>
      <c r="J9" s="1259" t="s">
        <v>1275</v>
      </c>
      <c r="K9" s="1259" t="s">
        <v>1275</v>
      </c>
      <c r="L9" s="1257" t="s">
        <v>1720</v>
      </c>
      <c r="M9" s="1257"/>
      <c r="N9" s="1257"/>
      <c r="O9" s="1257" t="s">
        <v>1719</v>
      </c>
      <c r="P9" s="1257"/>
      <c r="Q9" s="1257"/>
      <c r="R9" s="1257" t="s">
        <v>792</v>
      </c>
      <c r="S9" s="1257"/>
      <c r="T9" s="1257"/>
      <c r="U9" s="1255"/>
    </row>
    <row r="10" spans="1:21" ht="60.5" customHeight="1">
      <c r="A10" s="1258"/>
      <c r="B10" s="1258"/>
      <c r="C10" s="1258"/>
      <c r="D10" s="1258"/>
      <c r="E10" s="1258"/>
      <c r="F10" s="1258"/>
      <c r="G10" s="1258"/>
      <c r="H10" s="1259"/>
      <c r="I10" s="1259"/>
      <c r="J10" s="1259"/>
      <c r="K10" s="1259"/>
      <c r="L10" s="950" t="s">
        <v>1550</v>
      </c>
      <c r="M10" s="950" t="s">
        <v>1722</v>
      </c>
      <c r="N10" s="950" t="s">
        <v>1551</v>
      </c>
      <c r="O10" s="950" t="s">
        <v>1550</v>
      </c>
      <c r="P10" s="950" t="s">
        <v>1722</v>
      </c>
      <c r="Q10" s="950" t="s">
        <v>1551</v>
      </c>
      <c r="R10" s="950" t="s">
        <v>1550</v>
      </c>
      <c r="S10" s="950" t="s">
        <v>1722</v>
      </c>
      <c r="T10" s="950" t="s">
        <v>1551</v>
      </c>
      <c r="U10" s="1255"/>
    </row>
    <row r="11" spans="1:21" s="967" customFormat="1" ht="66.5" customHeight="1">
      <c r="A11" s="959" t="s">
        <v>1404</v>
      </c>
      <c r="B11" s="958" t="s">
        <v>653</v>
      </c>
      <c r="C11" s="960"/>
      <c r="D11" s="961"/>
      <c r="E11" s="961"/>
      <c r="F11" s="960"/>
      <c r="G11" s="959"/>
      <c r="H11" s="962" t="s">
        <v>905</v>
      </c>
      <c r="I11" s="962" t="s">
        <v>905</v>
      </c>
      <c r="J11" s="963">
        <f>'DT04 (TM) 1 '!L7</f>
        <v>3001944110</v>
      </c>
      <c r="K11" s="963">
        <f>'DT04 (TM) 1 '!Q7</f>
        <v>3085247420.3378415</v>
      </c>
      <c r="L11" s="964"/>
      <c r="M11" s="964"/>
      <c r="N11" s="964"/>
      <c r="O11" s="964"/>
      <c r="P11" s="965"/>
      <c r="Q11" s="964">
        <f>SUM(Q12:Q20)</f>
        <v>280781112</v>
      </c>
      <c r="R11" s="964"/>
      <c r="S11" s="964"/>
      <c r="T11" s="964"/>
      <c r="U11" s="966">
        <f>J11-K11-Q11</f>
        <v>-364084422.33784151</v>
      </c>
    </row>
    <row r="12" spans="1:21" s="936" customFormat="1" ht="53.5" customHeight="1">
      <c r="A12" s="935" t="s">
        <v>552</v>
      </c>
      <c r="B12" s="935" t="str">
        <f>VLOOKUP(A12,'25-WNC-I-097'!I:CX,3,0)</f>
        <v>C100X50X5X7.5-12000L</v>
      </c>
      <c r="C12" s="935" t="s">
        <v>1794</v>
      </c>
      <c r="D12" s="935" t="str">
        <f>VLOOKUP(A12,'25-WNC-I-097'!I:CX,4,0)</f>
        <v>SS400</v>
      </c>
      <c r="E12" s="935">
        <v>3</v>
      </c>
      <c r="F12" s="935">
        <v>36</v>
      </c>
      <c r="G12" s="935">
        <f>VLOOKUP(A12,'25-WNC-I-097'!I:CX,83,0)</f>
        <v>0</v>
      </c>
      <c r="H12" s="935" t="s">
        <v>905</v>
      </c>
      <c r="I12" s="935" t="s">
        <v>905</v>
      </c>
      <c r="J12" s="935" t="s">
        <v>905</v>
      </c>
      <c r="K12" s="935"/>
      <c r="L12" s="935" t="s">
        <v>1553</v>
      </c>
      <c r="M12" s="935">
        <v>17500</v>
      </c>
      <c r="N12" s="935" t="s">
        <v>905</v>
      </c>
      <c r="O12" s="935" t="s">
        <v>1553</v>
      </c>
      <c r="P12" s="935">
        <v>17090.91</v>
      </c>
      <c r="Q12" s="935">
        <v>5759637</v>
      </c>
      <c r="R12" s="935" t="s">
        <v>1553</v>
      </c>
      <c r="S12" s="935">
        <v>17090.909090909088</v>
      </c>
      <c r="T12" s="935" t="s">
        <v>905</v>
      </c>
      <c r="U12" s="935" t="s">
        <v>1804</v>
      </c>
    </row>
    <row r="13" spans="1:21" s="936" customFormat="1" ht="53.5" customHeight="1">
      <c r="A13" s="935" t="s">
        <v>555</v>
      </c>
      <c r="B13" s="935" t="str">
        <f>VLOOKUP(A13,'25-WNC-I-097'!I:CX,3,0)</f>
        <v>C125X65X6X8-12000L</v>
      </c>
      <c r="C13" s="935" t="s">
        <v>1795</v>
      </c>
      <c r="D13" s="935" t="str">
        <f>VLOOKUP(A13,'25-WNC-I-097'!I:CX,4,0)</f>
        <v>SS400</v>
      </c>
      <c r="E13" s="935">
        <v>20</v>
      </c>
      <c r="F13" s="935">
        <v>240</v>
      </c>
      <c r="G13" s="935">
        <f>VLOOKUP(A13,'25-WNC-I-097'!I:CX,83,0)</f>
        <v>0</v>
      </c>
      <c r="H13" s="935" t="s">
        <v>905</v>
      </c>
      <c r="I13" s="935" t="s">
        <v>905</v>
      </c>
      <c r="J13" s="935" t="s">
        <v>905</v>
      </c>
      <c r="K13" s="935"/>
      <c r="L13" s="935" t="s">
        <v>1704</v>
      </c>
      <c r="M13" s="935" t="s">
        <v>905</v>
      </c>
      <c r="N13" s="935" t="s">
        <v>905</v>
      </c>
      <c r="O13" s="935" t="s">
        <v>1553</v>
      </c>
      <c r="P13" s="935">
        <v>17090.91</v>
      </c>
      <c r="Q13" s="935">
        <v>54964367</v>
      </c>
      <c r="R13" s="935" t="s">
        <v>1553</v>
      </c>
      <c r="S13" s="935">
        <v>17454.545454545452</v>
      </c>
      <c r="T13" s="935" t="s">
        <v>905</v>
      </c>
      <c r="U13" s="935" t="s">
        <v>1804</v>
      </c>
    </row>
    <row r="14" spans="1:21" s="936" customFormat="1" ht="53.5" customHeight="1">
      <c r="A14" s="935" t="s">
        <v>556</v>
      </c>
      <c r="B14" s="935" t="str">
        <f>VLOOKUP(A14,'25-WNC-I-097'!I:CX,3,0)</f>
        <v>C200X90X8X13.5-12000L</v>
      </c>
      <c r="C14" s="935" t="s">
        <v>1796</v>
      </c>
      <c r="D14" s="935" t="str">
        <f>VLOOKUP(A14,'25-WNC-I-097'!I:CX,4,0)</f>
        <v>SS400</v>
      </c>
      <c r="E14" s="935">
        <v>4</v>
      </c>
      <c r="F14" s="935">
        <v>48</v>
      </c>
      <c r="G14" s="935">
        <f>VLOOKUP(A14,'25-WNC-I-097'!I:CX,83,0)</f>
        <v>0</v>
      </c>
      <c r="H14" s="935" t="s">
        <v>905</v>
      </c>
      <c r="I14" s="935" t="s">
        <v>905</v>
      </c>
      <c r="J14" s="935" t="s">
        <v>905</v>
      </c>
      <c r="K14" s="935"/>
      <c r="L14" s="935" t="s">
        <v>1704</v>
      </c>
      <c r="M14" s="935" t="s">
        <v>905</v>
      </c>
      <c r="N14" s="935" t="s">
        <v>905</v>
      </c>
      <c r="O14" s="935" t="s">
        <v>1553</v>
      </c>
      <c r="P14" s="935">
        <v>17272.73</v>
      </c>
      <c r="Q14" s="935">
        <v>25114549</v>
      </c>
      <c r="R14" s="935" t="s">
        <v>1704</v>
      </c>
      <c r="S14" s="935" t="s">
        <v>905</v>
      </c>
      <c r="T14" s="935" t="s">
        <v>905</v>
      </c>
      <c r="U14" s="935" t="s">
        <v>1804</v>
      </c>
    </row>
    <row r="15" spans="1:21" s="936" customFormat="1" ht="53.5" customHeight="1">
      <c r="A15" s="935" t="s">
        <v>937</v>
      </c>
      <c r="B15" s="935" t="str">
        <f>VLOOKUP(A15,'25-WNC-I-097'!I:CX,3,0)</f>
        <v>C150X75X6.5X10</v>
      </c>
      <c r="C15" s="935" t="s">
        <v>1797</v>
      </c>
      <c r="D15" s="935" t="str">
        <f>VLOOKUP(A15,'25-WNC-I-097'!I:CX,4,0)</f>
        <v>SS400</v>
      </c>
      <c r="E15" s="935">
        <v>39</v>
      </c>
      <c r="F15" s="935">
        <v>468</v>
      </c>
      <c r="G15" s="935">
        <f>VLOOKUP(A15,'25-WNC-I-097'!I:CX,83,0)</f>
        <v>0</v>
      </c>
      <c r="H15" s="935" t="s">
        <v>905</v>
      </c>
      <c r="I15" s="935" t="s">
        <v>905</v>
      </c>
      <c r="J15" s="935" t="s">
        <v>905</v>
      </c>
      <c r="K15" s="935"/>
      <c r="L15" s="935" t="s">
        <v>1704</v>
      </c>
      <c r="M15" s="935" t="s">
        <v>905</v>
      </c>
      <c r="N15" s="935" t="s">
        <v>905</v>
      </c>
      <c r="O15" s="935" t="s">
        <v>1553</v>
      </c>
      <c r="P15" s="935">
        <v>17090.91</v>
      </c>
      <c r="Q15" s="935">
        <v>148776372</v>
      </c>
      <c r="R15" s="935" t="s">
        <v>1704</v>
      </c>
      <c r="S15" s="935" t="s">
        <v>905</v>
      </c>
      <c r="T15" s="935" t="s">
        <v>905</v>
      </c>
      <c r="U15" s="935" t="s">
        <v>1804</v>
      </c>
    </row>
    <row r="16" spans="1:21" s="936" customFormat="1" ht="53.5" customHeight="1">
      <c r="A16" s="935" t="s">
        <v>943</v>
      </c>
      <c r="B16" s="935" t="str">
        <f>VLOOKUP(A16,'25-WNC-I-097'!I:CX,3,0)</f>
        <v>C250X90X9X13</v>
      </c>
      <c r="C16" s="935" t="s">
        <v>1798</v>
      </c>
      <c r="D16" s="935" t="str">
        <f>VLOOKUP(A16,'25-WNC-I-097'!I:CX,4,0)</f>
        <v>SS400</v>
      </c>
      <c r="E16" s="935">
        <v>5</v>
      </c>
      <c r="F16" s="935">
        <v>60</v>
      </c>
      <c r="G16" s="935">
        <f>VLOOKUP(A16,'25-WNC-I-097'!I:CX,83,0)</f>
        <v>0</v>
      </c>
      <c r="H16" s="935" t="s">
        <v>905</v>
      </c>
      <c r="I16" s="935" t="s">
        <v>905</v>
      </c>
      <c r="J16" s="935" t="s">
        <v>905</v>
      </c>
      <c r="K16" s="935"/>
      <c r="L16" s="935" t="s">
        <v>1704</v>
      </c>
      <c r="M16" s="935" t="s">
        <v>905</v>
      </c>
      <c r="N16" s="935" t="s">
        <v>905</v>
      </c>
      <c r="O16" s="935" t="s">
        <v>1553</v>
      </c>
      <c r="P16" s="935">
        <v>17272.73</v>
      </c>
      <c r="Q16" s="935">
        <v>35858187</v>
      </c>
      <c r="R16" s="935" t="s">
        <v>1704</v>
      </c>
      <c r="S16" s="935" t="s">
        <v>905</v>
      </c>
      <c r="T16" s="935" t="s">
        <v>905</v>
      </c>
      <c r="U16" s="935" t="s">
        <v>1804</v>
      </c>
    </row>
    <row r="17" spans="1:21" s="936" customFormat="1" ht="53.5" customHeight="1">
      <c r="A17" s="935" t="s">
        <v>587</v>
      </c>
      <c r="B17" s="935" t="str">
        <f>VLOOKUP(A17,'25-WNC-I-097'!I:CX,3,0)</f>
        <v>L50X50X5-6000L</v>
      </c>
      <c r="C17" s="935" t="s">
        <v>1799</v>
      </c>
      <c r="D17" s="935" t="str">
        <f>VLOOKUP(A17,'25-WNC-I-097'!I:CX,4,0)</f>
        <v>SS400</v>
      </c>
      <c r="E17" s="935">
        <v>2</v>
      </c>
      <c r="F17" s="935">
        <v>12</v>
      </c>
      <c r="G17" s="935">
        <f>VLOOKUP(A17,'25-WNC-I-097'!I:CX,83,0)</f>
        <v>0</v>
      </c>
      <c r="H17" s="935" t="s">
        <v>905</v>
      </c>
      <c r="I17" s="935" t="s">
        <v>905</v>
      </c>
      <c r="J17" s="935" t="s">
        <v>905</v>
      </c>
      <c r="K17" s="935"/>
      <c r="L17" s="935" t="s">
        <v>1553</v>
      </c>
      <c r="M17" s="935">
        <v>14090.91</v>
      </c>
      <c r="N17" s="935" t="s">
        <v>905</v>
      </c>
      <c r="O17" s="935" t="s">
        <v>1553</v>
      </c>
      <c r="P17" s="935">
        <v>13909.09</v>
      </c>
      <c r="Q17" s="935">
        <v>625909</v>
      </c>
      <c r="R17" s="935" t="s">
        <v>1553</v>
      </c>
      <c r="S17" s="935">
        <v>13727.272727272726</v>
      </c>
      <c r="T17" s="935" t="s">
        <v>905</v>
      </c>
      <c r="U17" s="935" t="s">
        <v>1804</v>
      </c>
    </row>
    <row r="18" spans="1:21" s="936" customFormat="1" ht="53.5" customHeight="1">
      <c r="A18" s="935" t="s">
        <v>958</v>
      </c>
      <c r="B18" s="935" t="str">
        <f>VLOOKUP(A18,'25-WNC-I-097'!I:CX,3,0)</f>
        <v>L50X50X6</v>
      </c>
      <c r="C18" s="935" t="s">
        <v>1800</v>
      </c>
      <c r="D18" s="935" t="str">
        <f>VLOOKUP(A18,'25-WNC-I-097'!I:CX,4,0)</f>
        <v>SS400</v>
      </c>
      <c r="E18" s="935">
        <v>9</v>
      </c>
      <c r="F18" s="935">
        <v>54</v>
      </c>
      <c r="G18" s="935">
        <f>VLOOKUP(A18,'25-WNC-I-097'!I:CX,83,0)</f>
        <v>0</v>
      </c>
      <c r="H18" s="935" t="s">
        <v>905</v>
      </c>
      <c r="I18" s="935" t="s">
        <v>905</v>
      </c>
      <c r="J18" s="935" t="s">
        <v>905</v>
      </c>
      <c r="K18" s="935"/>
      <c r="L18" s="935" t="s">
        <v>1553</v>
      </c>
      <c r="M18" s="935">
        <v>14090.91</v>
      </c>
      <c r="N18" s="935" t="s">
        <v>905</v>
      </c>
      <c r="O18" s="935" t="s">
        <v>1553</v>
      </c>
      <c r="P18" s="935">
        <v>13909.09</v>
      </c>
      <c r="Q18" s="935">
        <v>3324273</v>
      </c>
      <c r="R18" s="935" t="s">
        <v>1553</v>
      </c>
      <c r="S18" s="935">
        <v>13727.272727272726</v>
      </c>
      <c r="T18" s="935" t="s">
        <v>905</v>
      </c>
      <c r="U18" s="935" t="s">
        <v>1804</v>
      </c>
    </row>
    <row r="19" spans="1:21" s="936" customFormat="1" ht="53.5" customHeight="1">
      <c r="A19" s="935" t="s">
        <v>962</v>
      </c>
      <c r="B19" s="935" t="str">
        <f>VLOOKUP(A19,'25-WNC-I-097'!I:CX,3,0)</f>
        <v>L75X75X6</v>
      </c>
      <c r="C19" s="935" t="s">
        <v>1801</v>
      </c>
      <c r="D19" s="935" t="str">
        <f>VLOOKUP(A19,'25-WNC-I-097'!I:CX,4,0)</f>
        <v>SS400</v>
      </c>
      <c r="E19" s="935">
        <v>11</v>
      </c>
      <c r="F19" s="935">
        <v>66</v>
      </c>
      <c r="G19" s="935">
        <f>VLOOKUP(A19,'25-WNC-I-097'!I:CX,83,0)</f>
        <v>0</v>
      </c>
      <c r="H19" s="935" t="s">
        <v>905</v>
      </c>
      <c r="I19" s="935" t="s">
        <v>905</v>
      </c>
      <c r="J19" s="935" t="s">
        <v>905</v>
      </c>
      <c r="K19" s="935"/>
      <c r="L19" s="935" t="s">
        <v>1553</v>
      </c>
      <c r="M19" s="935">
        <v>14090.91</v>
      </c>
      <c r="N19" s="935" t="s">
        <v>905</v>
      </c>
      <c r="O19" s="935" t="s">
        <v>1553</v>
      </c>
      <c r="P19" s="935">
        <v>13909.09</v>
      </c>
      <c r="Q19" s="935">
        <v>6286909</v>
      </c>
      <c r="R19" s="935" t="s">
        <v>1553</v>
      </c>
      <c r="S19" s="935">
        <v>13727.272727272726</v>
      </c>
      <c r="T19" s="935" t="s">
        <v>905</v>
      </c>
      <c r="U19" s="935" t="s">
        <v>1804</v>
      </c>
    </row>
    <row r="20" spans="1:21" s="936" customFormat="1" ht="53.5" customHeight="1">
      <c r="A20" s="935" t="s">
        <v>598</v>
      </c>
      <c r="B20" s="935" t="str">
        <f>VLOOKUP(A20,'25-WNC-I-097'!I:CX,3,0)</f>
        <v>RB12-6000L</v>
      </c>
      <c r="C20" s="935" t="s">
        <v>1802</v>
      </c>
      <c r="D20" s="935" t="str">
        <f>VLOOKUP(A20,'25-WNC-I-097'!I:CX,4,0)</f>
        <v>SS400</v>
      </c>
      <c r="E20" s="935">
        <v>1</v>
      </c>
      <c r="F20" s="935">
        <v>6</v>
      </c>
      <c r="G20" s="935">
        <f>VLOOKUP(A20,'25-WNC-I-097'!I:CX,83,0)</f>
        <v>0</v>
      </c>
      <c r="H20" s="935" t="s">
        <v>905</v>
      </c>
      <c r="I20" s="935" t="s">
        <v>905</v>
      </c>
      <c r="J20" s="935" t="s">
        <v>905</v>
      </c>
      <c r="K20" s="935"/>
      <c r="L20" s="935" t="s">
        <v>1553</v>
      </c>
      <c r="M20" s="935">
        <v>15272.73</v>
      </c>
      <c r="N20" s="935" t="s">
        <v>905</v>
      </c>
      <c r="O20" s="935" t="s">
        <v>1553</v>
      </c>
      <c r="P20" s="935">
        <v>14181.82</v>
      </c>
      <c r="Q20" s="935">
        <v>70909</v>
      </c>
      <c r="R20" s="935" t="s">
        <v>1553</v>
      </c>
      <c r="S20" s="935">
        <v>14999.999999999998</v>
      </c>
      <c r="T20" s="935" t="s">
        <v>905</v>
      </c>
      <c r="U20" s="935" t="s">
        <v>1804</v>
      </c>
    </row>
    <row r="21" spans="1:21" s="956" customFormat="1" ht="21" customHeight="1">
      <c r="A21" s="951"/>
      <c r="B21" s="952" t="s">
        <v>1567</v>
      </c>
      <c r="C21" s="953"/>
      <c r="D21" s="951"/>
      <c r="E21" s="951"/>
      <c r="F21" s="951"/>
      <c r="G21" s="951"/>
      <c r="H21" s="951"/>
      <c r="I21" s="954"/>
      <c r="J21" s="954"/>
      <c r="K21" s="954"/>
      <c r="L21" s="955"/>
      <c r="M21" s="955">
        <v>3</v>
      </c>
      <c r="N21" s="955"/>
      <c r="O21" s="955"/>
      <c r="P21" s="955">
        <v>1</v>
      </c>
      <c r="Q21" s="955"/>
      <c r="R21" s="955"/>
      <c r="S21" s="955">
        <v>2</v>
      </c>
      <c r="T21" s="955"/>
      <c r="U21" s="954"/>
    </row>
    <row r="22" spans="1:21" ht="31" customHeight="1">
      <c r="A22" s="1252" t="s">
        <v>1725</v>
      </c>
      <c r="B22" s="1252"/>
      <c r="C22" s="1252"/>
      <c r="D22" s="1252"/>
      <c r="E22" s="1252"/>
      <c r="F22" s="1252"/>
      <c r="G22" s="1252"/>
      <c r="H22" s="1252"/>
      <c r="I22" s="1252"/>
      <c r="J22" s="1252"/>
      <c r="K22" s="1252"/>
      <c r="L22" s="1252"/>
      <c r="M22" s="1252"/>
      <c r="N22" s="1252"/>
      <c r="O22" s="1252"/>
      <c r="P22" s="957"/>
    </row>
    <row r="23" spans="1:21" ht="55.25" customHeight="1">
      <c r="A23" s="1262" t="s">
        <v>1568</v>
      </c>
      <c r="B23" s="1262"/>
      <c r="C23" s="1262" t="s">
        <v>1726</v>
      </c>
      <c r="D23" s="1262"/>
      <c r="E23" s="1262"/>
      <c r="F23" s="1262"/>
      <c r="K23" s="1261" t="s">
        <v>1570</v>
      </c>
      <c r="L23" s="1261"/>
      <c r="M23" s="1261"/>
      <c r="N23" s="1261"/>
      <c r="O23" s="1261"/>
      <c r="P23" s="1261"/>
      <c r="Q23" s="1261"/>
      <c r="R23" s="1261"/>
      <c r="S23" s="1261"/>
      <c r="T23" s="1261"/>
      <c r="U23" s="1261"/>
    </row>
    <row r="24" spans="1:21" ht="31.5" customHeight="1">
      <c r="B24" s="821"/>
      <c r="C24" s="821"/>
      <c r="D24" s="822"/>
      <c r="E24" s="822"/>
      <c r="K24" s="1260" t="s">
        <v>1571</v>
      </c>
      <c r="L24" s="1260"/>
      <c r="M24" s="1260"/>
      <c r="N24" s="1260"/>
      <c r="O24" s="1260"/>
      <c r="P24" s="1260"/>
      <c r="Q24" s="1260" t="s">
        <v>1572</v>
      </c>
      <c r="R24" s="1260"/>
      <c r="S24" s="824"/>
      <c r="T24" s="1260" t="s">
        <v>1573</v>
      </c>
      <c r="U24" s="1260"/>
    </row>
    <row r="27" spans="1:21">
      <c r="L27" s="957"/>
      <c r="M27" s="957"/>
      <c r="N27" s="957"/>
    </row>
    <row r="28" spans="1:21">
      <c r="L28" s="957"/>
      <c r="M28" s="957"/>
      <c r="N28" s="957"/>
    </row>
  </sheetData>
  <autoFilter ref="T10:T12" xr:uid="{E26663E8-66FB-482B-85C7-F7076ADF1FC9}"/>
  <mergeCells count="29">
    <mergeCell ref="K24:P24"/>
    <mergeCell ref="C23:F23"/>
    <mergeCell ref="R9:T9"/>
    <mergeCell ref="A22:O22"/>
    <mergeCell ref="A23:B23"/>
    <mergeCell ref="Q24:R24"/>
    <mergeCell ref="T24:U24"/>
    <mergeCell ref="E9:E10"/>
    <mergeCell ref="K23:U23"/>
    <mergeCell ref="I9:I10"/>
    <mergeCell ref="J9:J10"/>
    <mergeCell ref="K9:K10"/>
    <mergeCell ref="L9:N9"/>
    <mergeCell ref="O9:Q9"/>
    <mergeCell ref="B5:K6"/>
    <mergeCell ref="C8:F8"/>
    <mergeCell ref="H8:J8"/>
    <mergeCell ref="L8:N8"/>
    <mergeCell ref="A1:U1"/>
    <mergeCell ref="O8:Q8"/>
    <mergeCell ref="R8:T8"/>
    <mergeCell ref="U8:U10"/>
    <mergeCell ref="A9:A10"/>
    <mergeCell ref="B9:B10"/>
    <mergeCell ref="C9:C10"/>
    <mergeCell ref="D9:D10"/>
    <mergeCell ref="F9:F10"/>
    <mergeCell ref="G9:G10"/>
    <mergeCell ref="H9:H10"/>
  </mergeCells>
  <pageMargins left="0.17" right="0.17" top="0.3" bottom="0.17" header="0.17" footer="0.17"/>
  <pageSetup paperSize="8" scale="55" fitToHeight="1111"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63E53-4C1B-468C-8DC8-06EDDFE67E47}">
  <sheetPr>
    <pageSetUpPr fitToPage="1"/>
  </sheetPr>
  <dimension ref="A1:W25"/>
  <sheetViews>
    <sheetView view="pageBreakPreview" zoomScale="25" zoomScaleNormal="70" zoomScaleSheetLayoutView="25" workbookViewId="0">
      <selection activeCell="M20" sqref="M20:W21"/>
    </sheetView>
  </sheetViews>
  <sheetFormatPr defaultColWidth="9.796875" defaultRowHeight="13"/>
  <cols>
    <col min="1" max="1" width="20.59765625" style="826" customWidth="1"/>
    <col min="2" max="2" width="32.69921875" style="774" customWidth="1"/>
    <col min="3" max="3" width="25.8984375" style="774" customWidth="1"/>
    <col min="4" max="4" width="14.69921875" style="774" customWidth="1"/>
    <col min="5" max="5" width="9.59765625" style="774" customWidth="1"/>
    <col min="6" max="6" width="11" style="774" customWidth="1"/>
    <col min="7" max="7" width="14.59765625" style="774" customWidth="1"/>
    <col min="8" max="8" width="13.09765625" style="774" customWidth="1"/>
    <col min="9" max="9" width="19.796875" style="774" customWidth="1"/>
    <col min="10" max="10" width="20.09765625" style="774" customWidth="1"/>
    <col min="11" max="11" width="10.09765625" style="774" customWidth="1"/>
    <col min="12" max="12" width="16.09765625" style="826" customWidth="1"/>
    <col min="13" max="13" width="22.796875" style="774" customWidth="1"/>
    <col min="14" max="14" width="14.5" style="774" customWidth="1"/>
    <col min="15" max="15" width="15.8984375" style="774" customWidth="1"/>
    <col min="16" max="16" width="19.09765625" style="774" customWidth="1"/>
    <col min="17" max="17" width="11.19921875" style="774" customWidth="1"/>
    <col min="18" max="18" width="18" style="774" customWidth="1"/>
    <col min="19" max="19" width="14.796875" style="774" customWidth="1"/>
    <col min="20" max="20" width="11.296875" style="774" customWidth="1"/>
    <col min="21" max="21" width="15.19921875" style="774" customWidth="1"/>
    <col min="22" max="22" width="16.796875" style="774" customWidth="1"/>
    <col min="23" max="23" width="19.8984375" style="774" customWidth="1"/>
    <col min="24" max="16384" width="9.796875" style="774"/>
  </cols>
  <sheetData>
    <row r="1" spans="1:23" ht="51.65" customHeight="1">
      <c r="A1" s="1348" t="s">
        <v>1539</v>
      </c>
      <c r="B1" s="1348"/>
      <c r="C1" s="1348"/>
      <c r="D1" s="1348"/>
      <c r="E1" s="1348"/>
      <c r="F1" s="1348"/>
      <c r="G1" s="1348"/>
      <c r="H1" s="1348"/>
      <c r="I1" s="1348"/>
      <c r="J1" s="1348"/>
      <c r="K1" s="1348"/>
      <c r="L1" s="1348"/>
      <c r="M1" s="773"/>
      <c r="N1" s="773"/>
      <c r="O1" s="773"/>
      <c r="P1" s="773"/>
      <c r="Q1" s="773"/>
      <c r="R1" s="773"/>
      <c r="S1" s="773"/>
      <c r="T1" s="773"/>
      <c r="U1" s="773"/>
      <c r="V1" s="773"/>
    </row>
    <row r="3" spans="1:23" ht="26" customHeight="1">
      <c r="A3" s="775" t="s">
        <v>1540</v>
      </c>
      <c r="B3" s="776" t="s">
        <v>1594</v>
      </c>
      <c r="C3" s="777"/>
      <c r="D3" s="777"/>
      <c r="E3" s="777"/>
      <c r="F3" s="777"/>
      <c r="G3" s="777"/>
      <c r="H3" s="778"/>
      <c r="I3" s="778"/>
      <c r="J3" s="778"/>
      <c r="K3" s="778"/>
      <c r="L3" s="779"/>
      <c r="M3" s="778"/>
      <c r="N3" s="778"/>
      <c r="O3" s="778"/>
      <c r="P3" s="778"/>
      <c r="Q3" s="778"/>
      <c r="R3" s="778"/>
      <c r="S3" s="778"/>
      <c r="T3" s="778"/>
      <c r="U3" s="778"/>
      <c r="V3" s="778"/>
      <c r="W3" s="780"/>
    </row>
    <row r="4" spans="1:23" ht="15" customHeight="1">
      <c r="A4" s="781" t="s">
        <v>1541</v>
      </c>
      <c r="B4" s="782"/>
      <c r="C4" s="783"/>
      <c r="D4" s="783"/>
      <c r="E4" s="783"/>
      <c r="F4" s="783"/>
      <c r="G4" s="783"/>
      <c r="H4" s="784"/>
      <c r="I4" s="784"/>
      <c r="J4" s="784"/>
      <c r="K4" s="784"/>
      <c r="L4" s="785"/>
      <c r="M4" s="784"/>
      <c r="N4" s="784"/>
      <c r="O4" s="784"/>
      <c r="P4" s="784"/>
      <c r="Q4" s="784"/>
      <c r="R4" s="784"/>
      <c r="S4" s="784"/>
      <c r="T4" s="784"/>
      <c r="U4" s="784"/>
      <c r="V4" s="784"/>
      <c r="W4" s="786"/>
    </row>
    <row r="5" spans="1:23" ht="15" customHeight="1">
      <c r="A5" s="775" t="s">
        <v>1542</v>
      </c>
      <c r="B5" s="1349" t="s">
        <v>1714</v>
      </c>
      <c r="C5" s="1350"/>
      <c r="D5" s="1350"/>
      <c r="E5" s="1350"/>
      <c r="F5" s="1350"/>
      <c r="G5" s="1350"/>
      <c r="H5" s="1350"/>
      <c r="I5" s="1350"/>
      <c r="J5" s="1350"/>
      <c r="K5" s="1350"/>
      <c r="L5" s="779"/>
      <c r="W5" s="787"/>
    </row>
    <row r="6" spans="1:23" ht="15" customHeight="1">
      <c r="A6" s="781" t="s">
        <v>1543</v>
      </c>
      <c r="B6" s="1351"/>
      <c r="C6" s="1352"/>
      <c r="D6" s="1352"/>
      <c r="E6" s="1352"/>
      <c r="F6" s="1352"/>
      <c r="G6" s="1352"/>
      <c r="H6" s="1352"/>
      <c r="I6" s="1352"/>
      <c r="J6" s="1352"/>
      <c r="K6" s="1352"/>
      <c r="L6" s="785"/>
      <c r="M6" s="784"/>
      <c r="N6" s="784"/>
      <c r="O6" s="784"/>
      <c r="P6" s="784"/>
      <c r="Q6" s="784"/>
      <c r="R6" s="784"/>
      <c r="S6" s="784"/>
      <c r="T6" s="784"/>
      <c r="U6" s="784"/>
      <c r="V6" s="784"/>
      <c r="W6" s="786"/>
    </row>
    <row r="8" spans="1:23" ht="34.5" customHeight="1">
      <c r="A8" s="788" t="s">
        <v>1143</v>
      </c>
      <c r="B8" s="788" t="s">
        <v>1544</v>
      </c>
      <c r="C8" s="1353" t="s">
        <v>1545</v>
      </c>
      <c r="D8" s="1353"/>
      <c r="E8" s="1353"/>
      <c r="F8" s="788"/>
      <c r="G8" s="1354" t="s">
        <v>1546</v>
      </c>
      <c r="H8" s="1354"/>
      <c r="I8" s="1354"/>
      <c r="J8" s="789" t="s">
        <v>1547</v>
      </c>
      <c r="K8" s="1353" t="s">
        <v>1715</v>
      </c>
      <c r="L8" s="1355"/>
      <c r="M8" s="1355"/>
      <c r="N8" s="1353" t="s">
        <v>1715</v>
      </c>
      <c r="O8" s="1355"/>
      <c r="P8" s="1355"/>
      <c r="Q8" s="1353" t="s">
        <v>1716</v>
      </c>
      <c r="R8" s="1355"/>
      <c r="S8" s="1355"/>
      <c r="T8" s="1353" t="s">
        <v>1716</v>
      </c>
      <c r="U8" s="1355"/>
      <c r="V8" s="1355"/>
      <c r="W8" s="1353" t="s">
        <v>1406</v>
      </c>
    </row>
    <row r="9" spans="1:23" ht="23" customHeight="1">
      <c r="A9" s="1286" t="s">
        <v>1395</v>
      </c>
      <c r="B9" s="1286" t="s">
        <v>1396</v>
      </c>
      <c r="C9" s="1286" t="s">
        <v>13</v>
      </c>
      <c r="D9" s="1286" t="s">
        <v>14</v>
      </c>
      <c r="E9" s="1286" t="s">
        <v>1717</v>
      </c>
      <c r="F9" s="1286" t="s">
        <v>1718</v>
      </c>
      <c r="G9" s="1356" t="s">
        <v>1273</v>
      </c>
      <c r="H9" s="1356" t="s">
        <v>1274</v>
      </c>
      <c r="I9" s="1356" t="s">
        <v>1275</v>
      </c>
      <c r="J9" s="1356" t="s">
        <v>1275</v>
      </c>
      <c r="K9" s="1355" t="s">
        <v>1612</v>
      </c>
      <c r="L9" s="1355"/>
      <c r="M9" s="1355"/>
      <c r="N9" s="1355" t="s">
        <v>67</v>
      </c>
      <c r="O9" s="1355"/>
      <c r="P9" s="1355"/>
      <c r="Q9" s="1355" t="s">
        <v>1719</v>
      </c>
      <c r="R9" s="1355"/>
      <c r="S9" s="1355"/>
      <c r="T9" s="1355" t="s">
        <v>1720</v>
      </c>
      <c r="U9" s="1355"/>
      <c r="V9" s="1355"/>
      <c r="W9" s="1353"/>
    </row>
    <row r="10" spans="1:23" ht="41.5" customHeight="1">
      <c r="A10" s="1286"/>
      <c r="B10" s="1286"/>
      <c r="C10" s="1286"/>
      <c r="D10" s="1286"/>
      <c r="E10" s="1286"/>
      <c r="F10" s="1286"/>
      <c r="G10" s="1356"/>
      <c r="H10" s="1356"/>
      <c r="I10" s="1356"/>
      <c r="J10" s="1356"/>
      <c r="K10" s="791" t="s">
        <v>1550</v>
      </c>
      <c r="L10" s="791" t="s">
        <v>1721</v>
      </c>
      <c r="M10" s="791" t="s">
        <v>1551</v>
      </c>
      <c r="N10" s="791" t="s">
        <v>1550</v>
      </c>
      <c r="O10" s="791" t="s">
        <v>1721</v>
      </c>
      <c r="P10" s="791" t="s">
        <v>1551</v>
      </c>
      <c r="Q10" s="791" t="s">
        <v>1550</v>
      </c>
      <c r="R10" s="791" t="s">
        <v>1722</v>
      </c>
      <c r="S10" s="791" t="s">
        <v>1551</v>
      </c>
      <c r="T10" s="791" t="s">
        <v>1550</v>
      </c>
      <c r="U10" s="791" t="s">
        <v>1722</v>
      </c>
      <c r="V10" s="791" t="s">
        <v>1551</v>
      </c>
      <c r="W10" s="1353"/>
    </row>
    <row r="11" spans="1:23" s="800" customFormat="1" ht="45" customHeight="1">
      <c r="A11" s="790" t="s">
        <v>1404</v>
      </c>
      <c r="B11" s="792" t="s">
        <v>653</v>
      </c>
      <c r="C11" s="793"/>
      <c r="D11" s="794"/>
      <c r="E11" s="793"/>
      <c r="F11" s="790"/>
      <c r="G11" s="795" t="s">
        <v>905</v>
      </c>
      <c r="H11" s="795" t="s">
        <v>905</v>
      </c>
      <c r="I11" s="796">
        <f>'DT04 (TM) 1 '!L7</f>
        <v>3001944110</v>
      </c>
      <c r="J11" s="796">
        <f>'DT04 (TM) 1 '!Q7</f>
        <v>3085247420.3378415</v>
      </c>
      <c r="K11" s="797"/>
      <c r="L11" s="797"/>
      <c r="M11" s="797">
        <f>SUM(M12:M12)*(26300)</f>
        <v>91134234</v>
      </c>
      <c r="N11" s="797"/>
      <c r="O11" s="797"/>
      <c r="P11" s="797"/>
      <c r="Q11" s="797"/>
      <c r="R11" s="798"/>
      <c r="S11" s="797">
        <f>SUM(S12:S12)*26300</f>
        <v>0</v>
      </c>
      <c r="T11" s="797"/>
      <c r="U11" s="797"/>
      <c r="V11" s="797"/>
      <c r="W11" s="799">
        <f>I11-J11-S11-M11</f>
        <v>-174437544.33784151</v>
      </c>
    </row>
    <row r="12" spans="1:23" s="838" customFormat="1" ht="53.5" customHeight="1">
      <c r="A12" s="827" t="s">
        <v>578</v>
      </c>
      <c r="B12" s="835" t="s">
        <v>579</v>
      </c>
      <c r="C12" s="835" t="s">
        <v>579</v>
      </c>
      <c r="D12" s="836" t="s">
        <v>1723</v>
      </c>
      <c r="E12" s="828">
        <v>60</v>
      </c>
      <c r="F12" s="829">
        <v>63</v>
      </c>
      <c r="G12" s="831" t="s">
        <v>905</v>
      </c>
      <c r="H12" s="831" t="s">
        <v>905</v>
      </c>
      <c r="I12" s="831" t="s">
        <v>905</v>
      </c>
      <c r="J12" s="830"/>
      <c r="K12" s="831" t="s">
        <v>1553</v>
      </c>
      <c r="L12" s="832">
        <v>0.621</v>
      </c>
      <c r="M12" s="837">
        <v>3465.18</v>
      </c>
      <c r="N12" s="831" t="s">
        <v>1553</v>
      </c>
      <c r="O12" s="837">
        <v>0.67763679672748389</v>
      </c>
      <c r="P12" s="837" t="s">
        <v>905</v>
      </c>
      <c r="Q12" s="831" t="s">
        <v>1553</v>
      </c>
      <c r="R12" s="833">
        <f t="shared" ref="R12" si="0">19300/1.1</f>
        <v>17545.454545454544</v>
      </c>
      <c r="S12" s="832" t="s">
        <v>905</v>
      </c>
      <c r="T12" s="831" t="s">
        <v>1553</v>
      </c>
      <c r="U12" s="833">
        <v>17636.36</v>
      </c>
      <c r="V12" s="831" t="s">
        <v>905</v>
      </c>
      <c r="W12" s="834" t="s">
        <v>1724</v>
      </c>
    </row>
    <row r="13" spans="1:23" ht="15.5" hidden="1" customHeight="1">
      <c r="A13" s="801"/>
      <c r="B13" s="802"/>
      <c r="C13" s="803"/>
      <c r="D13" s="803"/>
      <c r="E13" s="803"/>
      <c r="F13" s="803"/>
      <c r="G13" s="803"/>
      <c r="H13" s="804"/>
      <c r="I13" s="805"/>
      <c r="J13" s="805"/>
      <c r="K13" s="805"/>
      <c r="L13" s="806"/>
      <c r="M13" s="807"/>
      <c r="N13" s="807"/>
      <c r="O13" s="807"/>
      <c r="P13" s="807"/>
      <c r="Q13" s="807"/>
      <c r="R13" s="807"/>
      <c r="S13" s="807"/>
      <c r="T13" s="807"/>
      <c r="U13" s="807"/>
      <c r="V13" s="807"/>
      <c r="W13" s="804"/>
    </row>
    <row r="14" spans="1:23" ht="13.5" hidden="1">
      <c r="A14" s="808" t="s">
        <v>1563</v>
      </c>
      <c r="B14" s="802" t="s">
        <v>1564</v>
      </c>
      <c r="C14" s="808"/>
      <c r="D14" s="808"/>
      <c r="E14" s="808"/>
      <c r="F14" s="808"/>
      <c r="G14" s="808"/>
      <c r="H14" s="804"/>
      <c r="I14" s="805"/>
      <c r="J14" s="805"/>
      <c r="K14" s="805"/>
      <c r="L14" s="806"/>
      <c r="M14" s="807"/>
      <c r="N14" s="807"/>
      <c r="O14" s="807"/>
      <c r="P14" s="807"/>
      <c r="Q14" s="807"/>
      <c r="R14" s="807"/>
      <c r="S14" s="807"/>
      <c r="T14" s="807"/>
      <c r="U14" s="807"/>
      <c r="V14" s="807"/>
      <c r="W14" s="804"/>
    </row>
    <row r="15" spans="1:23" ht="26" hidden="1">
      <c r="A15" s="801">
        <v>1</v>
      </c>
      <c r="B15" s="802" t="s">
        <v>1565</v>
      </c>
      <c r="C15" s="803"/>
      <c r="D15" s="801"/>
      <c r="E15" s="801"/>
      <c r="F15" s="801"/>
      <c r="G15" s="801"/>
      <c r="H15" s="804"/>
      <c r="I15" s="805"/>
      <c r="J15" s="805"/>
      <c r="K15" s="805"/>
      <c r="L15" s="806"/>
      <c r="M15" s="807"/>
      <c r="N15" s="807"/>
      <c r="O15" s="807"/>
      <c r="P15" s="807"/>
      <c r="Q15" s="807"/>
      <c r="R15" s="807"/>
      <c r="S15" s="807"/>
      <c r="T15" s="807"/>
      <c r="U15" s="807"/>
      <c r="V15" s="807"/>
      <c r="W15" s="804"/>
    </row>
    <row r="16" spans="1:23" hidden="1">
      <c r="A16" s="801"/>
      <c r="B16" s="802" t="s">
        <v>1562</v>
      </c>
      <c r="C16" s="803"/>
      <c r="D16" s="801"/>
      <c r="E16" s="801"/>
      <c r="F16" s="801"/>
      <c r="G16" s="801"/>
      <c r="H16" s="804"/>
      <c r="I16" s="805"/>
      <c r="J16" s="805"/>
      <c r="K16" s="805"/>
      <c r="L16" s="806"/>
      <c r="M16" s="807"/>
      <c r="N16" s="807"/>
      <c r="O16" s="807"/>
      <c r="P16" s="807"/>
      <c r="Q16" s="807"/>
      <c r="R16" s="807"/>
      <c r="S16" s="807"/>
      <c r="T16" s="807"/>
      <c r="U16" s="807"/>
      <c r="V16" s="807"/>
      <c r="W16" s="804"/>
    </row>
    <row r="17" spans="1:23" ht="53.5" hidden="1">
      <c r="A17" s="809" t="s">
        <v>1553</v>
      </c>
      <c r="B17" s="810" t="s">
        <v>1566</v>
      </c>
      <c r="C17" s="811"/>
      <c r="D17" s="811"/>
      <c r="E17" s="811"/>
      <c r="F17" s="811"/>
      <c r="G17" s="811"/>
      <c r="H17" s="804"/>
      <c r="I17" s="805"/>
      <c r="J17" s="805"/>
      <c r="K17" s="805"/>
      <c r="L17" s="806"/>
      <c r="M17" s="807"/>
      <c r="N17" s="807"/>
      <c r="O17" s="807"/>
      <c r="P17" s="807"/>
      <c r="Q17" s="807"/>
      <c r="R17" s="807"/>
      <c r="S17" s="807"/>
      <c r="T17" s="807"/>
      <c r="U17" s="807"/>
      <c r="V17" s="807"/>
      <c r="W17" s="804"/>
    </row>
    <row r="18" spans="1:23" s="817" customFormat="1" ht="21" customHeight="1">
      <c r="A18" s="812"/>
      <c r="B18" s="813" t="s">
        <v>1567</v>
      </c>
      <c r="C18" s="814"/>
      <c r="D18" s="812"/>
      <c r="E18" s="812"/>
      <c r="F18" s="812"/>
      <c r="G18" s="812"/>
      <c r="H18" s="805"/>
      <c r="I18" s="805"/>
      <c r="J18" s="805"/>
      <c r="K18" s="805"/>
      <c r="L18" s="815">
        <v>1</v>
      </c>
      <c r="M18" s="816"/>
      <c r="N18" s="816"/>
      <c r="O18" s="816">
        <v>2</v>
      </c>
      <c r="P18" s="816"/>
      <c r="Q18" s="816"/>
      <c r="R18" s="816">
        <v>3</v>
      </c>
      <c r="S18" s="816"/>
      <c r="T18" s="816"/>
      <c r="U18" s="816">
        <v>4</v>
      </c>
      <c r="V18" s="816"/>
      <c r="W18" s="805"/>
    </row>
    <row r="19" spans="1:23" ht="31" customHeight="1">
      <c r="A19" s="1350" t="s">
        <v>1725</v>
      </c>
      <c r="B19" s="1350"/>
      <c r="C19" s="1350"/>
      <c r="D19" s="1350"/>
      <c r="E19" s="1350"/>
      <c r="F19" s="1350"/>
      <c r="G19" s="1350"/>
      <c r="H19" s="1350"/>
      <c r="I19" s="1350"/>
      <c r="J19" s="1350"/>
      <c r="K19" s="1350"/>
      <c r="L19" s="1350"/>
      <c r="M19" s="1350"/>
      <c r="N19" s="1350"/>
      <c r="O19" s="1350"/>
      <c r="P19" s="1350"/>
      <c r="Q19" s="1350"/>
      <c r="R19" s="818"/>
    </row>
    <row r="20" spans="1:23" s="819" customFormat="1" ht="55.25" customHeight="1">
      <c r="A20" s="1357" t="s">
        <v>1568</v>
      </c>
      <c r="B20" s="1357"/>
      <c r="C20" s="1357" t="s">
        <v>1726</v>
      </c>
      <c r="D20" s="1357"/>
      <c r="M20" s="1261" t="s">
        <v>1570</v>
      </c>
      <c r="N20" s="1261"/>
      <c r="O20" s="1261"/>
      <c r="P20" s="1261"/>
      <c r="Q20" s="1261"/>
      <c r="R20" s="1261"/>
      <c r="S20" s="1261"/>
      <c r="T20" s="1261"/>
      <c r="U20" s="1261"/>
      <c r="V20" s="1261"/>
      <c r="W20" s="1261"/>
    </row>
    <row r="21" spans="1:23" s="823" customFormat="1" ht="31.5" customHeight="1">
      <c r="A21" s="820"/>
      <c r="B21" s="821"/>
      <c r="C21" s="821"/>
      <c r="D21" s="822"/>
      <c r="M21" s="1260" t="s">
        <v>1571</v>
      </c>
      <c r="N21" s="1260"/>
      <c r="O21" s="1260"/>
      <c r="P21" s="1260"/>
      <c r="Q21" s="1260"/>
      <c r="R21" s="1260"/>
      <c r="S21" s="1260" t="s">
        <v>1572</v>
      </c>
      <c r="T21" s="1260"/>
      <c r="U21" s="824"/>
      <c r="V21" s="1260" t="s">
        <v>1573</v>
      </c>
      <c r="W21" s="1260"/>
    </row>
    <row r="22" spans="1:23" s="819" customFormat="1" ht="18">
      <c r="A22" s="825"/>
      <c r="L22" s="825"/>
    </row>
    <row r="24" spans="1:23">
      <c r="M24" s="818"/>
      <c r="N24" s="818"/>
      <c r="O24" s="818"/>
      <c r="P24" s="818"/>
    </row>
    <row r="25" spans="1:23">
      <c r="M25" s="818"/>
      <c r="N25" s="818"/>
      <c r="O25" s="818"/>
      <c r="P25" s="818"/>
    </row>
  </sheetData>
  <autoFilter ref="V10:V12" xr:uid="{E26663E8-66FB-482B-85C7-F7076ADF1FC9}"/>
  <mergeCells count="30">
    <mergeCell ref="M21:R21"/>
    <mergeCell ref="S21:T21"/>
    <mergeCell ref="V21:W21"/>
    <mergeCell ref="H9:H10"/>
    <mergeCell ref="I9:I10"/>
    <mergeCell ref="J9:J10"/>
    <mergeCell ref="K9:M9"/>
    <mergeCell ref="N9:P9"/>
    <mergeCell ref="Q9:S9"/>
    <mergeCell ref="T9:V9"/>
    <mergeCell ref="A19:Q19"/>
    <mergeCell ref="A20:B20"/>
    <mergeCell ref="C20:D20"/>
    <mergeCell ref="M20:W20"/>
    <mergeCell ref="Q8:S8"/>
    <mergeCell ref="T8:V8"/>
    <mergeCell ref="W8:W10"/>
    <mergeCell ref="A9:A10"/>
    <mergeCell ref="B9:B10"/>
    <mergeCell ref="C9:C10"/>
    <mergeCell ref="D9:D10"/>
    <mergeCell ref="E9:E10"/>
    <mergeCell ref="F9:F10"/>
    <mergeCell ref="G9:G10"/>
    <mergeCell ref="N8:P8"/>
    <mergeCell ref="A1:L1"/>
    <mergeCell ref="B5:K6"/>
    <mergeCell ref="C8:E8"/>
    <mergeCell ref="G8:I8"/>
    <mergeCell ref="K8:M8"/>
  </mergeCells>
  <pageMargins left="0.17" right="0.17" top="0.3" bottom="0.17" header="0.17" footer="0.17"/>
  <pageSetup paperSize="8" scale="59" fitToHeight="1111"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6FC42-5C98-4135-A4E8-9D0E73DAC4A4}">
  <sheetPr>
    <pageSetUpPr fitToPage="1"/>
  </sheetPr>
  <dimension ref="A1:P20"/>
  <sheetViews>
    <sheetView view="pageBreakPreview" topLeftCell="A8" zoomScale="55" zoomScaleNormal="55" zoomScaleSheetLayoutView="55" workbookViewId="0">
      <selection activeCell="A12" sqref="A12:XFD12"/>
    </sheetView>
  </sheetViews>
  <sheetFormatPr defaultColWidth="9.796875" defaultRowHeight="20.5"/>
  <cols>
    <col min="1" max="1" width="20.796875" style="691" customWidth="1"/>
    <col min="2" max="2" width="31.19921875" style="676" customWidth="1"/>
    <col min="3" max="3" width="38.796875" style="676" customWidth="1"/>
    <col min="4" max="4" width="15.3984375" style="676" customWidth="1"/>
    <col min="5" max="6" width="11" style="676" customWidth="1"/>
    <col min="7" max="7" width="12.5" style="676" customWidth="1"/>
    <col min="8" max="8" width="20.09765625" style="676" customWidth="1"/>
    <col min="9" max="9" width="12.09765625" style="691" customWidth="1"/>
    <col min="10" max="10" width="19.3984375" style="676" customWidth="1"/>
    <col min="11" max="11" width="25.796875" style="676" customWidth="1"/>
    <col min="12" max="12" width="11.8984375" style="676" customWidth="1"/>
    <col min="13" max="13" width="21.19921875" style="676" customWidth="1"/>
    <col min="14" max="14" width="17.796875" style="676" customWidth="1"/>
    <col min="15" max="15" width="19.296875" style="676" customWidth="1"/>
    <col min="16" max="16" width="37.8984375" style="676" customWidth="1"/>
    <col min="17" max="16384" width="9.796875" style="676"/>
  </cols>
  <sheetData>
    <row r="1" spans="1:16" ht="51.65" customHeight="1">
      <c r="A1" s="1358" t="s">
        <v>1539</v>
      </c>
      <c r="B1" s="1359"/>
      <c r="C1" s="1359"/>
      <c r="D1" s="1359"/>
      <c r="E1" s="1359"/>
      <c r="F1" s="1359"/>
      <c r="G1" s="1359"/>
      <c r="H1" s="1359"/>
      <c r="I1" s="1359"/>
      <c r="J1" s="1359"/>
      <c r="K1" s="1359"/>
      <c r="L1" s="1359"/>
      <c r="M1" s="1359"/>
      <c r="N1" s="1359"/>
      <c r="O1" s="1359"/>
      <c r="P1" s="1360"/>
    </row>
    <row r="2" spans="1:16">
      <c r="A2" s="1361"/>
      <c r="B2" s="1362"/>
      <c r="C2" s="1362"/>
      <c r="D2" s="1362"/>
      <c r="E2" s="1362"/>
      <c r="F2" s="1362"/>
      <c r="G2" s="1362"/>
      <c r="H2" s="1362"/>
      <c r="I2" s="1362"/>
      <c r="J2" s="1362"/>
      <c r="K2" s="1362"/>
      <c r="L2" s="1362"/>
      <c r="M2" s="1362"/>
      <c r="N2" s="1362"/>
      <c r="O2" s="1362"/>
      <c r="P2" s="1363"/>
    </row>
    <row r="3" spans="1:16" ht="29.5" customHeight="1">
      <c r="A3" s="677" t="s">
        <v>1540</v>
      </c>
      <c r="B3" s="678" t="s">
        <v>1594</v>
      </c>
      <c r="C3" s="679"/>
      <c r="D3" s="679"/>
      <c r="E3" s="679"/>
      <c r="F3" s="679"/>
      <c r="G3" s="680"/>
      <c r="H3" s="680"/>
      <c r="I3" s="681"/>
      <c r="J3" s="680"/>
      <c r="K3" s="680"/>
      <c r="L3" s="680"/>
      <c r="M3" s="680"/>
      <c r="N3" s="680"/>
      <c r="O3" s="680"/>
      <c r="P3" s="682"/>
    </row>
    <row r="4" spans="1:16" ht="15" customHeight="1">
      <c r="A4" s="683" t="s">
        <v>1541</v>
      </c>
      <c r="B4" s="684"/>
      <c r="C4" s="685"/>
      <c r="D4" s="685"/>
      <c r="E4" s="685"/>
      <c r="F4" s="685"/>
      <c r="G4" s="686"/>
      <c r="H4" s="686"/>
      <c r="I4" s="687"/>
      <c r="J4" s="686"/>
      <c r="K4" s="686"/>
      <c r="L4" s="686"/>
      <c r="M4" s="686"/>
      <c r="N4" s="686"/>
      <c r="O4" s="686"/>
      <c r="P4" s="688"/>
    </row>
    <row r="5" spans="1:16" ht="15" customHeight="1">
      <c r="A5" s="677" t="s">
        <v>1542</v>
      </c>
      <c r="B5" s="1364" t="s">
        <v>1711</v>
      </c>
      <c r="C5" s="1365"/>
      <c r="D5" s="1365"/>
      <c r="E5" s="1365"/>
      <c r="F5" s="1365"/>
      <c r="G5" s="1365"/>
      <c r="H5" s="1365"/>
      <c r="I5" s="1365"/>
      <c r="J5" s="680"/>
      <c r="P5" s="689"/>
    </row>
    <row r="6" spans="1:16" ht="15" customHeight="1">
      <c r="A6" s="683" t="s">
        <v>1543</v>
      </c>
      <c r="B6" s="1366"/>
      <c r="C6" s="1367"/>
      <c r="D6" s="1367"/>
      <c r="E6" s="1367"/>
      <c r="F6" s="1367"/>
      <c r="G6" s="1367"/>
      <c r="H6" s="1367"/>
      <c r="I6" s="1367"/>
      <c r="J6" s="686"/>
      <c r="K6" s="686"/>
      <c r="L6" s="686"/>
      <c r="M6" s="686"/>
      <c r="N6" s="686"/>
      <c r="O6" s="686"/>
      <c r="P6" s="688"/>
    </row>
    <row r="7" spans="1:16">
      <c r="A7" s="690"/>
      <c r="P7" s="689"/>
    </row>
    <row r="8" spans="1:16" ht="43.5" customHeight="1">
      <c r="A8" s="692" t="s">
        <v>1143</v>
      </c>
      <c r="B8" s="693" t="s">
        <v>1544</v>
      </c>
      <c r="C8" s="1368" t="s">
        <v>1545</v>
      </c>
      <c r="D8" s="1368"/>
      <c r="E8" s="1368"/>
      <c r="F8" s="1368" t="s">
        <v>1546</v>
      </c>
      <c r="G8" s="1368"/>
      <c r="H8" s="1368"/>
      <c r="I8" s="1369" t="s">
        <v>1702</v>
      </c>
      <c r="J8" s="1369"/>
      <c r="K8" s="1369"/>
      <c r="L8" s="1369" t="s">
        <v>1615</v>
      </c>
      <c r="M8" s="1369"/>
      <c r="N8" s="1369"/>
      <c r="O8" s="1369" t="s">
        <v>1549</v>
      </c>
      <c r="P8" s="1370" t="s">
        <v>1406</v>
      </c>
    </row>
    <row r="9" spans="1:16" ht="28.5" customHeight="1">
      <c r="A9" s="1371" t="s">
        <v>1395</v>
      </c>
      <c r="B9" s="1372" t="s">
        <v>1396</v>
      </c>
      <c r="C9" s="1372" t="s">
        <v>13</v>
      </c>
      <c r="D9" s="1372" t="s">
        <v>14</v>
      </c>
      <c r="E9" s="1372" t="s">
        <v>1605</v>
      </c>
      <c r="F9" s="1381" t="s">
        <v>1273</v>
      </c>
      <c r="G9" s="1381" t="s">
        <v>1274</v>
      </c>
      <c r="H9" s="1381" t="s">
        <v>1275</v>
      </c>
      <c r="I9" s="1369" t="s">
        <v>904</v>
      </c>
      <c r="J9" s="1369"/>
      <c r="K9" s="1369"/>
      <c r="L9" s="1369" t="s">
        <v>1086</v>
      </c>
      <c r="M9" s="1369"/>
      <c r="N9" s="1369"/>
      <c r="O9" s="1369"/>
      <c r="P9" s="1370"/>
    </row>
    <row r="10" spans="1:16" ht="56.5" customHeight="1">
      <c r="A10" s="1371"/>
      <c r="B10" s="1372"/>
      <c r="C10" s="1372"/>
      <c r="D10" s="1372"/>
      <c r="E10" s="1372" t="s">
        <v>1606</v>
      </c>
      <c r="F10" s="1381"/>
      <c r="G10" s="1381"/>
      <c r="H10" s="1381"/>
      <c r="I10" s="696" t="s">
        <v>1550</v>
      </c>
      <c r="J10" s="696" t="s">
        <v>1705</v>
      </c>
      <c r="K10" s="696" t="s">
        <v>1706</v>
      </c>
      <c r="L10" s="696" t="s">
        <v>1550</v>
      </c>
      <c r="M10" s="696" t="s">
        <v>1705</v>
      </c>
      <c r="N10" s="696" t="s">
        <v>1706</v>
      </c>
      <c r="O10" s="1369"/>
      <c r="P10" s="1370"/>
    </row>
    <row r="11" spans="1:16" s="702" customFormat="1" ht="37" customHeight="1">
      <c r="A11" s="694" t="s">
        <v>1404</v>
      </c>
      <c r="B11" s="697" t="s">
        <v>653</v>
      </c>
      <c r="C11" s="695"/>
      <c r="D11" s="695"/>
      <c r="E11" s="695"/>
      <c r="F11" s="698" t="s">
        <v>905</v>
      </c>
      <c r="G11" s="698" t="s">
        <v>905</v>
      </c>
      <c r="H11" s="699"/>
      <c r="I11" s="700"/>
      <c r="J11" s="700"/>
      <c r="K11" s="700">
        <f>SUM(K12:K12)</f>
        <v>5405000</v>
      </c>
      <c r="L11" s="700"/>
      <c r="M11" s="700"/>
      <c r="N11" s="751"/>
      <c r="O11" s="700"/>
      <c r="P11" s="701"/>
    </row>
    <row r="12" spans="1:16" s="750" customFormat="1" ht="142" customHeight="1">
      <c r="A12" s="747">
        <v>1</v>
      </c>
      <c r="B12" s="747" t="s">
        <v>1710</v>
      </c>
      <c r="C12" s="749" t="s">
        <v>1712</v>
      </c>
      <c r="D12" s="747"/>
      <c r="E12" s="747">
        <v>235</v>
      </c>
      <c r="F12" s="747" t="s">
        <v>905</v>
      </c>
      <c r="G12" s="747" t="s">
        <v>905</v>
      </c>
      <c r="H12" s="747" t="s">
        <v>905</v>
      </c>
      <c r="I12" s="748" t="s">
        <v>1553</v>
      </c>
      <c r="J12" s="767">
        <v>23000</v>
      </c>
      <c r="K12" s="767">
        <v>5405000</v>
      </c>
      <c r="L12" s="749" t="s">
        <v>1704</v>
      </c>
      <c r="M12" s="747" t="s">
        <v>905</v>
      </c>
      <c r="N12" s="747" t="s">
        <v>905</v>
      </c>
      <c r="O12" s="749" t="s">
        <v>904</v>
      </c>
      <c r="P12" s="754"/>
    </row>
    <row r="13" spans="1:16" s="711" customFormat="1">
      <c r="A13" s="727"/>
      <c r="B13" s="728" t="s">
        <v>1567</v>
      </c>
      <c r="C13" s="729"/>
      <c r="D13" s="730"/>
      <c r="E13" s="730"/>
      <c r="F13" s="730"/>
      <c r="G13" s="716"/>
      <c r="H13" s="716"/>
      <c r="I13" s="717"/>
      <c r="J13" s="731">
        <v>1</v>
      </c>
      <c r="K13" s="731"/>
      <c r="L13" s="731">
        <v>2</v>
      </c>
      <c r="M13" s="731"/>
      <c r="N13" s="731"/>
      <c r="O13" s="731"/>
      <c r="P13" s="732"/>
    </row>
    <row r="14" spans="1:16" ht="42.5" customHeight="1">
      <c r="A14" s="1377" t="s">
        <v>1618</v>
      </c>
      <c r="B14" s="1378"/>
      <c r="C14" s="1378"/>
      <c r="D14" s="1378"/>
      <c r="E14" s="1378"/>
      <c r="F14" s="1378"/>
      <c r="G14" s="1378"/>
      <c r="H14" s="1378"/>
      <c r="P14" s="682"/>
    </row>
    <row r="15" spans="1:16" ht="55.25" customHeight="1">
      <c r="A15" s="1379" t="s">
        <v>1568</v>
      </c>
      <c r="B15" s="1380"/>
      <c r="C15" s="1380" t="s">
        <v>1611</v>
      </c>
      <c r="D15" s="1380"/>
      <c r="E15" s="1380"/>
      <c r="F15" s="733"/>
      <c r="G15" s="733"/>
      <c r="H15" s="1376" t="s">
        <v>1570</v>
      </c>
      <c r="I15" s="1376"/>
      <c r="J15" s="1376"/>
      <c r="K15" s="1376"/>
      <c r="L15" s="1376"/>
      <c r="M15" s="1376"/>
      <c r="N15" s="1376"/>
      <c r="O15" s="734"/>
      <c r="P15" s="735"/>
    </row>
    <row r="16" spans="1:16" s="771" customFormat="1" ht="36.5" customHeight="1">
      <c r="A16" s="768"/>
      <c r="B16" s="769"/>
      <c r="C16" s="769"/>
      <c r="D16" s="1373"/>
      <c r="E16" s="1373"/>
      <c r="F16" s="1373"/>
      <c r="G16" s="733"/>
      <c r="H16" s="1374" t="s">
        <v>1571</v>
      </c>
      <c r="I16" s="1374"/>
      <c r="J16" s="1375" t="s">
        <v>1572</v>
      </c>
      <c r="K16" s="1375"/>
      <c r="L16" s="766"/>
      <c r="M16" s="1376" t="s">
        <v>1573</v>
      </c>
      <c r="N16" s="1376"/>
      <c r="O16" s="766"/>
      <c r="P16" s="770"/>
    </row>
    <row r="17" spans="1:16">
      <c r="A17" s="690"/>
      <c r="P17" s="689"/>
    </row>
    <row r="18" spans="1:16" ht="101.5" customHeight="1">
      <c r="A18" s="690"/>
      <c r="P18" s="689"/>
    </row>
    <row r="19" spans="1:16" ht="213.5" customHeight="1" thickBot="1">
      <c r="A19" s="740"/>
      <c r="B19" s="741"/>
      <c r="C19" s="741"/>
      <c r="D19" s="741"/>
      <c r="E19" s="741"/>
      <c r="F19" s="741"/>
      <c r="G19" s="741"/>
      <c r="H19" s="741"/>
      <c r="I19" s="742"/>
      <c r="J19" s="741"/>
      <c r="K19" s="741"/>
      <c r="L19" s="741"/>
      <c r="M19" s="741"/>
      <c r="N19" s="741"/>
      <c r="O19" s="741"/>
      <c r="P19" s="743"/>
    </row>
    <row r="20" spans="1:16" ht="65.5" customHeight="1" thickBot="1">
      <c r="A20" s="740"/>
      <c r="B20" s="741"/>
      <c r="C20" s="741"/>
      <c r="D20" s="741"/>
      <c r="E20" s="741"/>
      <c r="F20" s="741"/>
      <c r="G20" s="741"/>
      <c r="H20" s="741"/>
      <c r="I20" s="742"/>
      <c r="J20" s="741"/>
      <c r="K20" s="741"/>
      <c r="L20" s="741"/>
      <c r="M20" s="741"/>
      <c r="N20" s="741"/>
      <c r="O20" s="741"/>
      <c r="P20" s="743"/>
    </row>
  </sheetData>
  <mergeCells count="26">
    <mergeCell ref="D16:F16"/>
    <mergeCell ref="H16:I16"/>
    <mergeCell ref="J16:K16"/>
    <mergeCell ref="M16:N16"/>
    <mergeCell ref="I9:K9"/>
    <mergeCell ref="L9:N9"/>
    <mergeCell ref="A14:H14"/>
    <mergeCell ref="A15:B15"/>
    <mergeCell ref="C15:E15"/>
    <mergeCell ref="H15:N15"/>
    <mergeCell ref="C9:C10"/>
    <mergeCell ref="D9:D10"/>
    <mergeCell ref="E9:E10"/>
    <mergeCell ref="F9:F10"/>
    <mergeCell ref="G9:G10"/>
    <mergeCell ref="H9:H10"/>
    <mergeCell ref="A1:P2"/>
    <mergeCell ref="B5:I6"/>
    <mergeCell ref="C8:E8"/>
    <mergeCell ref="F8:H8"/>
    <mergeCell ref="I8:K8"/>
    <mergeCell ref="L8:N8"/>
    <mergeCell ref="O8:O10"/>
    <mergeCell ref="P8:P10"/>
    <mergeCell ref="A9:A10"/>
    <mergeCell ref="B9:B10"/>
  </mergeCells>
  <pageMargins left="0.42" right="0.42" top="0.3" bottom="0.3" header="0.17" footer="0.17"/>
  <pageSetup paperSize="9" scale="47" fitToHeight="1111" orientation="landscape" r:id="rId1"/>
  <headerFooter>
    <oddFooter>Page &amp;P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57C30-30C4-4D6B-BD94-49F2514EA879}">
  <sheetPr>
    <pageSetUpPr fitToPage="1"/>
  </sheetPr>
  <dimension ref="A1:P31"/>
  <sheetViews>
    <sheetView view="pageBreakPreview" zoomScale="40" zoomScaleNormal="55" zoomScaleSheetLayoutView="40" workbookViewId="0">
      <selection activeCell="O13" sqref="O13"/>
    </sheetView>
  </sheetViews>
  <sheetFormatPr defaultColWidth="9.796875" defaultRowHeight="20.5"/>
  <cols>
    <col min="1" max="1" width="20.796875" style="691" customWidth="1"/>
    <col min="2" max="2" width="31.19921875" style="676" customWidth="1"/>
    <col min="3" max="3" width="38.796875" style="676" customWidth="1"/>
    <col min="4" max="4" width="15.3984375" style="676" customWidth="1"/>
    <col min="5" max="6" width="11" style="676" customWidth="1"/>
    <col min="7" max="7" width="12.5" style="676" customWidth="1"/>
    <col min="8" max="8" width="25.09765625" style="676" customWidth="1"/>
    <col min="9" max="9" width="10.09765625" style="691" customWidth="1"/>
    <col min="10" max="10" width="23.69921875" style="676" customWidth="1"/>
    <col min="11" max="11" width="25.796875" style="676" customWidth="1"/>
    <col min="12" max="12" width="11.8984375" style="676" customWidth="1"/>
    <col min="13" max="13" width="21.19921875" style="676" customWidth="1"/>
    <col min="14" max="14" width="27.09765625" style="676" customWidth="1"/>
    <col min="15" max="15" width="19.296875" style="676" customWidth="1"/>
    <col min="16" max="16" width="37.8984375" style="676" customWidth="1"/>
    <col min="17" max="16384" width="9.796875" style="676"/>
  </cols>
  <sheetData>
    <row r="1" spans="1:16" ht="51.65" customHeight="1">
      <c r="A1" s="1358" t="s">
        <v>1539</v>
      </c>
      <c r="B1" s="1359"/>
      <c r="C1" s="1359"/>
      <c r="D1" s="1359"/>
      <c r="E1" s="1359"/>
      <c r="F1" s="1359"/>
      <c r="G1" s="1359"/>
      <c r="H1" s="1359"/>
      <c r="I1" s="1359"/>
      <c r="J1" s="1359"/>
      <c r="K1" s="1359"/>
      <c r="L1" s="1359"/>
      <c r="M1" s="1359"/>
      <c r="N1" s="1359"/>
      <c r="O1" s="1359"/>
      <c r="P1" s="1360"/>
    </row>
    <row r="2" spans="1:16">
      <c r="A2" s="1361"/>
      <c r="B2" s="1362"/>
      <c r="C2" s="1362"/>
      <c r="D2" s="1362"/>
      <c r="E2" s="1362"/>
      <c r="F2" s="1362"/>
      <c r="G2" s="1362"/>
      <c r="H2" s="1362"/>
      <c r="I2" s="1362"/>
      <c r="J2" s="1362"/>
      <c r="K2" s="1362"/>
      <c r="L2" s="1362"/>
      <c r="M2" s="1362"/>
      <c r="N2" s="1362"/>
      <c r="O2" s="1362"/>
      <c r="P2" s="1363"/>
    </row>
    <row r="3" spans="1:16" ht="29.5" customHeight="1">
      <c r="A3" s="677" t="s">
        <v>1540</v>
      </c>
      <c r="B3" s="678" t="s">
        <v>1594</v>
      </c>
      <c r="C3" s="679"/>
      <c r="D3" s="679"/>
      <c r="E3" s="679"/>
      <c r="F3" s="679"/>
      <c r="G3" s="680"/>
      <c r="H3" s="680"/>
      <c r="I3" s="681"/>
      <c r="J3" s="680"/>
      <c r="K3" s="680"/>
      <c r="L3" s="680"/>
      <c r="M3" s="680"/>
      <c r="N3" s="680"/>
      <c r="O3" s="680"/>
      <c r="P3" s="682"/>
    </row>
    <row r="4" spans="1:16" ht="15" customHeight="1">
      <c r="A4" s="683" t="s">
        <v>1541</v>
      </c>
      <c r="B4" s="684"/>
      <c r="C4" s="685"/>
      <c r="D4" s="685"/>
      <c r="E4" s="685"/>
      <c r="F4" s="685"/>
      <c r="G4" s="686"/>
      <c r="H4" s="686"/>
      <c r="I4" s="687"/>
      <c r="J4" s="686"/>
      <c r="K4" s="686"/>
      <c r="L4" s="686"/>
      <c r="M4" s="686"/>
      <c r="N4" s="686"/>
      <c r="O4" s="686"/>
      <c r="P4" s="688"/>
    </row>
    <row r="5" spans="1:16" ht="15" customHeight="1">
      <c r="A5" s="677" t="s">
        <v>1542</v>
      </c>
      <c r="B5" s="1364" t="s">
        <v>1619</v>
      </c>
      <c r="C5" s="1365"/>
      <c r="D5" s="1365"/>
      <c r="E5" s="1365"/>
      <c r="F5" s="1365"/>
      <c r="G5" s="1365"/>
      <c r="H5" s="1365"/>
      <c r="I5" s="1365"/>
      <c r="J5" s="680"/>
      <c r="P5" s="689"/>
    </row>
    <row r="6" spans="1:16" ht="15" customHeight="1">
      <c r="A6" s="683" t="s">
        <v>1543</v>
      </c>
      <c r="B6" s="1366"/>
      <c r="C6" s="1367"/>
      <c r="D6" s="1367"/>
      <c r="E6" s="1367"/>
      <c r="F6" s="1367"/>
      <c r="G6" s="1367"/>
      <c r="H6" s="1367"/>
      <c r="I6" s="1367"/>
      <c r="J6" s="686"/>
      <c r="K6" s="686"/>
      <c r="L6" s="686"/>
      <c r="M6" s="686"/>
      <c r="N6" s="686"/>
      <c r="O6" s="686"/>
      <c r="P6" s="688"/>
    </row>
    <row r="7" spans="1:16">
      <c r="A7" s="690"/>
      <c r="P7" s="689"/>
    </row>
    <row r="8" spans="1:16" ht="43.5" customHeight="1">
      <c r="A8" s="692" t="s">
        <v>1143</v>
      </c>
      <c r="B8" s="693" t="s">
        <v>1544</v>
      </c>
      <c r="C8" s="1368" t="s">
        <v>1545</v>
      </c>
      <c r="D8" s="1368"/>
      <c r="E8" s="1368"/>
      <c r="F8" s="1368" t="s">
        <v>1546</v>
      </c>
      <c r="G8" s="1368"/>
      <c r="H8" s="1368"/>
      <c r="I8" s="1369" t="s">
        <v>1702</v>
      </c>
      <c r="J8" s="1369"/>
      <c r="K8" s="1369"/>
      <c r="L8" s="1369" t="s">
        <v>1615</v>
      </c>
      <c r="M8" s="1369"/>
      <c r="N8" s="1369"/>
      <c r="O8" s="1369" t="s">
        <v>1549</v>
      </c>
      <c r="P8" s="1370" t="s">
        <v>1406</v>
      </c>
    </row>
    <row r="9" spans="1:16" ht="28.5" customHeight="1">
      <c r="A9" s="1371" t="s">
        <v>1395</v>
      </c>
      <c r="B9" s="1372" t="s">
        <v>1396</v>
      </c>
      <c r="C9" s="1372" t="s">
        <v>13</v>
      </c>
      <c r="D9" s="1372" t="s">
        <v>14</v>
      </c>
      <c r="E9" s="1372" t="s">
        <v>1605</v>
      </c>
      <c r="F9" s="1381" t="s">
        <v>1273</v>
      </c>
      <c r="G9" s="1381" t="s">
        <v>1274</v>
      </c>
      <c r="H9" s="1381" t="s">
        <v>1275</v>
      </c>
      <c r="I9" s="1369" t="s">
        <v>1703</v>
      </c>
      <c r="J9" s="1369"/>
      <c r="K9" s="1369"/>
      <c r="L9" s="1369" t="s">
        <v>1709</v>
      </c>
      <c r="M9" s="1369"/>
      <c r="N9" s="1369"/>
      <c r="O9" s="1369"/>
      <c r="P9" s="1370"/>
    </row>
    <row r="10" spans="1:16" ht="56.5" customHeight="1">
      <c r="A10" s="1371"/>
      <c r="B10" s="1372"/>
      <c r="C10" s="1372"/>
      <c r="D10" s="1372"/>
      <c r="E10" s="1372" t="s">
        <v>1606</v>
      </c>
      <c r="F10" s="1381"/>
      <c r="G10" s="1381"/>
      <c r="H10" s="1381"/>
      <c r="I10" s="696" t="s">
        <v>1550</v>
      </c>
      <c r="J10" s="696" t="s">
        <v>1705</v>
      </c>
      <c r="K10" s="696" t="s">
        <v>1706</v>
      </c>
      <c r="L10" s="696" t="s">
        <v>1550</v>
      </c>
      <c r="M10" s="696" t="s">
        <v>1705</v>
      </c>
      <c r="N10" s="696" t="s">
        <v>1706</v>
      </c>
      <c r="O10" s="1369"/>
      <c r="P10" s="1370"/>
    </row>
    <row r="11" spans="1:16" s="702" customFormat="1" ht="37" customHeight="1">
      <c r="A11" s="694" t="s">
        <v>1404</v>
      </c>
      <c r="B11" s="697" t="s">
        <v>653</v>
      </c>
      <c r="C11" s="695"/>
      <c r="D11" s="695"/>
      <c r="E11" s="695"/>
      <c r="F11" s="698" t="s">
        <v>905</v>
      </c>
      <c r="G11" s="698" t="s">
        <v>905</v>
      </c>
      <c r="H11" s="699"/>
      <c r="I11" s="700"/>
      <c r="J11" s="700"/>
      <c r="K11" s="700">
        <f>SUM(K12:K14)</f>
        <v>66506200</v>
      </c>
      <c r="L11" s="700"/>
      <c r="M11" s="700"/>
      <c r="N11" s="751"/>
      <c r="O11" s="700"/>
      <c r="P11" s="701"/>
    </row>
    <row r="12" spans="1:16" s="750" customFormat="1" ht="207" customHeight="1">
      <c r="A12" s="752" t="s">
        <v>939</v>
      </c>
      <c r="B12" s="752" t="s">
        <v>1707</v>
      </c>
      <c r="C12" s="752" t="s">
        <v>1708</v>
      </c>
      <c r="D12" s="745" t="s">
        <v>60</v>
      </c>
      <c r="E12" s="746">
        <v>145</v>
      </c>
      <c r="F12" s="747" t="s">
        <v>905</v>
      </c>
      <c r="G12" s="747" t="s">
        <v>905</v>
      </c>
      <c r="H12" s="747" t="s">
        <v>905</v>
      </c>
      <c r="I12" s="748" t="s">
        <v>1553</v>
      </c>
      <c r="J12" s="767">
        <v>19100</v>
      </c>
      <c r="K12" s="767">
        <v>66506200</v>
      </c>
      <c r="L12" s="749" t="s">
        <v>1704</v>
      </c>
      <c r="M12" s="747" t="s">
        <v>905</v>
      </c>
      <c r="N12" s="747" t="s">
        <v>905</v>
      </c>
      <c r="O12" s="749" t="s">
        <v>1703</v>
      </c>
      <c r="P12" s="754"/>
    </row>
    <row r="13" spans="1:16" s="711" customFormat="1">
      <c r="A13" s="703"/>
      <c r="B13" s="704" t="s">
        <v>1554</v>
      </c>
      <c r="C13" s="705"/>
      <c r="D13" s="706"/>
      <c r="E13" s="706"/>
      <c r="F13" s="706"/>
      <c r="G13" s="707"/>
      <c r="H13" s="707"/>
      <c r="I13" s="708"/>
      <c r="J13" s="709"/>
      <c r="K13" s="709"/>
      <c r="L13" s="709"/>
      <c r="M13" s="709"/>
      <c r="N13" s="709"/>
      <c r="O13" s="709"/>
      <c r="P13" s="710"/>
    </row>
    <row r="14" spans="1:16" ht="15.5" hidden="1" customHeight="1">
      <c r="A14" s="712" t="s">
        <v>1555</v>
      </c>
      <c r="B14" s="713" t="s">
        <v>1607</v>
      </c>
      <c r="C14" s="714"/>
      <c r="D14" s="714"/>
      <c r="E14" s="714"/>
      <c r="F14" s="714"/>
      <c r="G14" s="715"/>
      <c r="H14" s="716"/>
      <c r="I14" s="717"/>
      <c r="J14" s="718"/>
      <c r="K14" s="718"/>
      <c r="L14" s="718"/>
      <c r="M14" s="718"/>
      <c r="N14" s="718"/>
      <c r="O14" s="718"/>
      <c r="P14" s="719"/>
    </row>
    <row r="15" spans="1:16" ht="15.5" hidden="1" customHeight="1">
      <c r="A15" s="720">
        <v>1</v>
      </c>
      <c r="B15" s="721" t="s">
        <v>1557</v>
      </c>
      <c r="C15" s="722" t="s">
        <v>1283</v>
      </c>
      <c r="D15" s="722"/>
      <c r="E15" s="722"/>
      <c r="F15" s="722"/>
      <c r="G15" s="715"/>
      <c r="H15" s="716"/>
      <c r="I15" s="717"/>
      <c r="J15" s="718"/>
      <c r="K15" s="718"/>
      <c r="L15" s="718"/>
      <c r="M15" s="718"/>
      <c r="N15" s="718"/>
      <c r="O15" s="718"/>
      <c r="P15" s="719"/>
    </row>
    <row r="16" spans="1:16" ht="15.5" hidden="1" customHeight="1">
      <c r="A16" s="720">
        <v>2</v>
      </c>
      <c r="B16" s="721" t="s">
        <v>1557</v>
      </c>
      <c r="C16" s="723"/>
      <c r="D16" s="723"/>
      <c r="E16" s="723"/>
      <c r="F16" s="723"/>
      <c r="G16" s="715"/>
      <c r="H16" s="716"/>
      <c r="I16" s="717"/>
      <c r="J16" s="718"/>
      <c r="K16" s="718"/>
      <c r="L16" s="718"/>
      <c r="M16" s="718"/>
      <c r="N16" s="718"/>
      <c r="O16" s="718"/>
      <c r="P16" s="719"/>
    </row>
    <row r="17" spans="1:16" ht="15.5" hidden="1" customHeight="1">
      <c r="A17" s="712" t="s">
        <v>1558</v>
      </c>
      <c r="B17" s="713" t="s">
        <v>1608</v>
      </c>
      <c r="C17" s="724" t="s">
        <v>1560</v>
      </c>
      <c r="D17" s="724" t="s">
        <v>1561</v>
      </c>
      <c r="E17" s="724"/>
      <c r="F17" s="724"/>
      <c r="G17" s="715"/>
      <c r="H17" s="716"/>
      <c r="I17" s="717"/>
      <c r="J17" s="718"/>
      <c r="K17" s="718"/>
      <c r="L17" s="718"/>
      <c r="M17" s="718"/>
      <c r="N17" s="718"/>
      <c r="O17" s="718"/>
      <c r="P17" s="719"/>
    </row>
    <row r="18" spans="1:16" ht="15.5" hidden="1" customHeight="1">
      <c r="A18" s="720">
        <v>1</v>
      </c>
      <c r="B18" s="721" t="s">
        <v>1562</v>
      </c>
      <c r="C18" s="723"/>
      <c r="D18" s="722"/>
      <c r="E18" s="722"/>
      <c r="F18" s="722"/>
      <c r="G18" s="715"/>
      <c r="H18" s="716"/>
      <c r="I18" s="717"/>
      <c r="J18" s="718"/>
      <c r="K18" s="718"/>
      <c r="L18" s="718"/>
      <c r="M18" s="718"/>
      <c r="N18" s="718"/>
      <c r="O18" s="718"/>
      <c r="P18" s="719"/>
    </row>
    <row r="19" spans="1:16" ht="15.5" hidden="1" customHeight="1">
      <c r="A19" s="720"/>
      <c r="B19" s="721"/>
      <c r="C19" s="723"/>
      <c r="D19" s="723"/>
      <c r="E19" s="723"/>
      <c r="F19" s="723"/>
      <c r="G19" s="715"/>
      <c r="H19" s="716"/>
      <c r="I19" s="717"/>
      <c r="J19" s="718"/>
      <c r="K19" s="718"/>
      <c r="L19" s="718"/>
      <c r="M19" s="718"/>
      <c r="N19" s="718"/>
      <c r="O19" s="718"/>
      <c r="P19" s="719"/>
    </row>
    <row r="20" spans="1:16" ht="40" hidden="1">
      <c r="A20" s="725" t="s">
        <v>1563</v>
      </c>
      <c r="B20" s="721" t="s">
        <v>1609</v>
      </c>
      <c r="C20" s="726"/>
      <c r="D20" s="726"/>
      <c r="E20" s="726"/>
      <c r="F20" s="726"/>
      <c r="G20" s="715"/>
      <c r="H20" s="716"/>
      <c r="I20" s="717"/>
      <c r="J20" s="718"/>
      <c r="K20" s="718"/>
      <c r="L20" s="718"/>
      <c r="M20" s="718"/>
      <c r="N20" s="718"/>
      <c r="O20" s="718"/>
      <c r="P20" s="719"/>
    </row>
    <row r="21" spans="1:16" ht="40" hidden="1">
      <c r="A21" s="720">
        <v>1</v>
      </c>
      <c r="B21" s="721" t="s">
        <v>1565</v>
      </c>
      <c r="C21" s="723"/>
      <c r="D21" s="722"/>
      <c r="E21" s="722"/>
      <c r="F21" s="722"/>
      <c r="G21" s="715"/>
      <c r="H21" s="716"/>
      <c r="I21" s="717"/>
      <c r="J21" s="718"/>
      <c r="K21" s="718"/>
      <c r="L21" s="718"/>
      <c r="M21" s="718"/>
      <c r="N21" s="718"/>
      <c r="O21" s="718"/>
      <c r="P21" s="719"/>
    </row>
    <row r="22" spans="1:16" hidden="1">
      <c r="A22" s="720"/>
      <c r="B22" s="721" t="s">
        <v>1562</v>
      </c>
      <c r="C22" s="723"/>
      <c r="D22" s="722"/>
      <c r="E22" s="722"/>
      <c r="F22" s="722"/>
      <c r="G22" s="715"/>
      <c r="H22" s="716"/>
      <c r="I22" s="717"/>
      <c r="J22" s="718"/>
      <c r="K22" s="718"/>
      <c r="L22" s="718"/>
      <c r="M22" s="718"/>
      <c r="N22" s="718"/>
      <c r="O22" s="718"/>
      <c r="P22" s="719"/>
    </row>
    <row r="23" spans="1:16" ht="120" hidden="1">
      <c r="A23" s="712" t="s">
        <v>1553</v>
      </c>
      <c r="B23" s="713" t="s">
        <v>1610</v>
      </c>
      <c r="C23" s="714"/>
      <c r="D23" s="714"/>
      <c r="E23" s="714"/>
      <c r="F23" s="714"/>
      <c r="G23" s="715"/>
      <c r="H23" s="716"/>
      <c r="I23" s="717"/>
      <c r="J23" s="718"/>
      <c r="K23" s="718"/>
      <c r="L23" s="718"/>
      <c r="M23" s="718"/>
      <c r="N23" s="718"/>
      <c r="O23" s="718"/>
      <c r="P23" s="719"/>
    </row>
    <row r="24" spans="1:16" s="711" customFormat="1">
      <c r="A24" s="727"/>
      <c r="B24" s="728" t="s">
        <v>1567</v>
      </c>
      <c r="C24" s="729"/>
      <c r="D24" s="730"/>
      <c r="E24" s="730"/>
      <c r="F24" s="730"/>
      <c r="G24" s="716"/>
      <c r="H24" s="716"/>
      <c r="I24" s="717"/>
      <c r="J24" s="731">
        <v>1</v>
      </c>
      <c r="K24" s="731"/>
      <c r="L24" s="731">
        <v>2</v>
      </c>
      <c r="M24" s="731"/>
      <c r="N24" s="731"/>
      <c r="O24" s="731"/>
      <c r="P24" s="732"/>
    </row>
    <row r="25" spans="1:16" ht="42.5" customHeight="1">
      <c r="A25" s="1377" t="s">
        <v>1618</v>
      </c>
      <c r="B25" s="1378"/>
      <c r="C25" s="1378"/>
      <c r="D25" s="1378"/>
      <c r="E25" s="1378"/>
      <c r="F25" s="1378"/>
      <c r="G25" s="1378"/>
      <c r="H25" s="1378"/>
      <c r="P25" s="682"/>
    </row>
    <row r="26" spans="1:16" ht="55.25" customHeight="1">
      <c r="A26" s="1379" t="s">
        <v>1568</v>
      </c>
      <c r="B26" s="1380"/>
      <c r="C26" s="1380" t="s">
        <v>1611</v>
      </c>
      <c r="D26" s="1380"/>
      <c r="E26" s="1380"/>
      <c r="F26" s="733"/>
      <c r="G26" s="733"/>
      <c r="H26" s="1376" t="s">
        <v>1570</v>
      </c>
      <c r="I26" s="1376"/>
      <c r="J26" s="1376"/>
      <c r="K26" s="1376"/>
      <c r="L26" s="1376"/>
      <c r="M26" s="1376"/>
      <c r="N26" s="1376"/>
      <c r="O26" s="734"/>
      <c r="P26" s="735"/>
    </row>
    <row r="27" spans="1:16" s="771" customFormat="1" ht="36.5" customHeight="1">
      <c r="A27" s="768"/>
      <c r="B27" s="769"/>
      <c r="C27" s="769"/>
      <c r="D27" s="1373"/>
      <c r="E27" s="1373"/>
      <c r="F27" s="1373"/>
      <c r="G27" s="733"/>
      <c r="H27" s="1374" t="s">
        <v>1571</v>
      </c>
      <c r="I27" s="1374"/>
      <c r="J27" s="1375" t="s">
        <v>1572</v>
      </c>
      <c r="K27" s="1375"/>
      <c r="L27" s="766"/>
      <c r="M27" s="1376" t="s">
        <v>1573</v>
      </c>
      <c r="N27" s="1376"/>
      <c r="O27" s="766"/>
      <c r="P27" s="770"/>
    </row>
    <row r="28" spans="1:16">
      <c r="A28" s="690"/>
      <c r="P28" s="689"/>
    </row>
    <row r="29" spans="1:16" ht="101.5" customHeight="1">
      <c r="A29" s="690"/>
      <c r="P29" s="689"/>
    </row>
    <row r="30" spans="1:16" ht="213.5" customHeight="1" thickBot="1">
      <c r="A30" s="740"/>
      <c r="B30" s="741"/>
      <c r="C30" s="741"/>
      <c r="D30" s="741"/>
      <c r="E30" s="741"/>
      <c r="F30" s="741"/>
      <c r="G30" s="741"/>
      <c r="H30" s="741"/>
      <c r="I30" s="742"/>
      <c r="J30" s="741"/>
      <c r="K30" s="741"/>
      <c r="L30" s="741"/>
      <c r="M30" s="741"/>
      <c r="N30" s="741"/>
      <c r="O30" s="741"/>
      <c r="P30" s="743"/>
    </row>
    <row r="31" spans="1:16" ht="65.5" hidden="1" customHeight="1" thickBot="1">
      <c r="A31" s="740"/>
      <c r="B31" s="741"/>
      <c r="C31" s="741"/>
      <c r="D31" s="741"/>
      <c r="E31" s="741"/>
      <c r="F31" s="741"/>
      <c r="G31" s="741"/>
      <c r="H31" s="741"/>
      <c r="I31" s="742"/>
      <c r="J31" s="741"/>
      <c r="K31" s="741"/>
      <c r="L31" s="741"/>
      <c r="M31" s="741"/>
      <c r="N31" s="741"/>
      <c r="O31" s="741"/>
      <c r="P31" s="743"/>
    </row>
  </sheetData>
  <mergeCells count="26">
    <mergeCell ref="A1:P2"/>
    <mergeCell ref="B5:I6"/>
    <mergeCell ref="C8:E8"/>
    <mergeCell ref="F8:H8"/>
    <mergeCell ref="I8:K8"/>
    <mergeCell ref="L8:N8"/>
    <mergeCell ref="O8:O10"/>
    <mergeCell ref="P8:P10"/>
    <mergeCell ref="A9:A10"/>
    <mergeCell ref="B9:B10"/>
    <mergeCell ref="D27:F27"/>
    <mergeCell ref="H27:I27"/>
    <mergeCell ref="J27:K27"/>
    <mergeCell ref="M27:N27"/>
    <mergeCell ref="I9:K9"/>
    <mergeCell ref="L9:N9"/>
    <mergeCell ref="A25:H25"/>
    <mergeCell ref="A26:B26"/>
    <mergeCell ref="C26:E26"/>
    <mergeCell ref="H26:N26"/>
    <mergeCell ref="C9:C10"/>
    <mergeCell ref="D9:D10"/>
    <mergeCell ref="E9:E10"/>
    <mergeCell ref="F9:F10"/>
    <mergeCell ref="G9:G10"/>
    <mergeCell ref="H9:H10"/>
  </mergeCells>
  <pageMargins left="0.42" right="0.42" top="0.3" bottom="0.3" header="0.17" footer="0.17"/>
  <pageSetup paperSize="9" scale="45" fitToHeight="1111" orientation="landscape" r:id="rId1"/>
  <headerFooter>
    <oddFooter>Page &amp;P of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0EBB-6002-4363-AB39-0C18BB6C51CB}">
  <sheetPr>
    <pageSetUpPr fitToPage="1"/>
  </sheetPr>
  <dimension ref="A1:P31"/>
  <sheetViews>
    <sheetView view="pageBreakPreview" topLeftCell="A8" zoomScale="55" zoomScaleNormal="55" zoomScaleSheetLayoutView="55" workbookViewId="0">
      <selection activeCell="K10" sqref="K10"/>
    </sheetView>
  </sheetViews>
  <sheetFormatPr defaultColWidth="9.796875" defaultRowHeight="20.5"/>
  <cols>
    <col min="1" max="1" width="20.796875" style="691" customWidth="1"/>
    <col min="2" max="2" width="31.19921875" style="676" customWidth="1"/>
    <col min="3" max="3" width="38.796875" style="676" customWidth="1"/>
    <col min="4" max="4" width="15.3984375" style="676" customWidth="1"/>
    <col min="5" max="6" width="11" style="676" customWidth="1"/>
    <col min="7" max="7" width="12.5" style="676" customWidth="1"/>
    <col min="8" max="8" width="25.09765625" style="676" customWidth="1"/>
    <col min="9" max="9" width="10.09765625" style="691" customWidth="1"/>
    <col min="10" max="10" width="15.69921875" style="676" customWidth="1"/>
    <col min="11" max="11" width="22.296875" style="676" customWidth="1"/>
    <col min="12" max="12" width="11.8984375" style="676" customWidth="1"/>
    <col min="13" max="13" width="21.19921875" style="676" customWidth="1"/>
    <col min="14" max="14" width="22.3984375" style="676" customWidth="1"/>
    <col min="15" max="15" width="19.296875" style="676" customWidth="1"/>
    <col min="16" max="16" width="37.8984375" style="676" customWidth="1"/>
    <col min="17" max="16384" width="9.796875" style="676"/>
  </cols>
  <sheetData>
    <row r="1" spans="1:16" ht="51.65" customHeight="1">
      <c r="A1" s="1358" t="s">
        <v>1539</v>
      </c>
      <c r="B1" s="1359"/>
      <c r="C1" s="1359"/>
      <c r="D1" s="1359"/>
      <c r="E1" s="1359"/>
      <c r="F1" s="1359"/>
      <c r="G1" s="1359"/>
      <c r="H1" s="1359"/>
      <c r="I1" s="1359"/>
      <c r="J1" s="1359"/>
      <c r="K1" s="1359"/>
      <c r="L1" s="1359"/>
      <c r="M1" s="1359"/>
      <c r="N1" s="1359"/>
      <c r="O1" s="1359"/>
      <c r="P1" s="1360"/>
    </row>
    <row r="2" spans="1:16">
      <c r="A2" s="1361"/>
      <c r="B2" s="1362"/>
      <c r="C2" s="1362"/>
      <c r="D2" s="1362"/>
      <c r="E2" s="1362"/>
      <c r="F2" s="1362"/>
      <c r="G2" s="1362"/>
      <c r="H2" s="1362"/>
      <c r="I2" s="1362"/>
      <c r="J2" s="1362"/>
      <c r="K2" s="1362"/>
      <c r="L2" s="1362"/>
      <c r="M2" s="1362"/>
      <c r="N2" s="1362"/>
      <c r="O2" s="1362"/>
      <c r="P2" s="1363"/>
    </row>
    <row r="3" spans="1:16" ht="29.5" customHeight="1">
      <c r="A3" s="677" t="s">
        <v>1540</v>
      </c>
      <c r="B3" s="678" t="s">
        <v>1594</v>
      </c>
      <c r="C3" s="679"/>
      <c r="D3" s="679"/>
      <c r="E3" s="679"/>
      <c r="F3" s="679"/>
      <c r="G3" s="680"/>
      <c r="H3" s="680"/>
      <c r="I3" s="681"/>
      <c r="J3" s="680"/>
      <c r="K3" s="680"/>
      <c r="L3" s="680"/>
      <c r="M3" s="680"/>
      <c r="N3" s="680"/>
      <c r="O3" s="680"/>
      <c r="P3" s="682"/>
    </row>
    <row r="4" spans="1:16" ht="15" customHeight="1">
      <c r="A4" s="683" t="s">
        <v>1541</v>
      </c>
      <c r="B4" s="684"/>
      <c r="C4" s="685"/>
      <c r="D4" s="685"/>
      <c r="E4" s="685"/>
      <c r="F4" s="685"/>
      <c r="G4" s="686"/>
      <c r="H4" s="686"/>
      <c r="I4" s="687"/>
      <c r="J4" s="686"/>
      <c r="K4" s="686"/>
      <c r="L4" s="686"/>
      <c r="M4" s="686"/>
      <c r="N4" s="686"/>
      <c r="O4" s="686"/>
      <c r="P4" s="688"/>
    </row>
    <row r="5" spans="1:16" ht="15" customHeight="1">
      <c r="A5" s="677" t="s">
        <v>1542</v>
      </c>
      <c r="B5" s="1364" t="s">
        <v>1619</v>
      </c>
      <c r="C5" s="1365"/>
      <c r="D5" s="1365"/>
      <c r="E5" s="1365"/>
      <c r="F5" s="1365"/>
      <c r="G5" s="1365"/>
      <c r="H5" s="1365"/>
      <c r="I5" s="1365"/>
      <c r="J5" s="680"/>
      <c r="P5" s="689"/>
    </row>
    <row r="6" spans="1:16" ht="15" customHeight="1">
      <c r="A6" s="683" t="s">
        <v>1543</v>
      </c>
      <c r="B6" s="1366"/>
      <c r="C6" s="1367"/>
      <c r="D6" s="1367"/>
      <c r="E6" s="1367"/>
      <c r="F6" s="1367"/>
      <c r="G6" s="1367"/>
      <c r="H6" s="1367"/>
      <c r="I6" s="1367"/>
      <c r="J6" s="686"/>
      <c r="K6" s="686"/>
      <c r="L6" s="686"/>
      <c r="M6" s="686"/>
      <c r="N6" s="686"/>
      <c r="O6" s="686"/>
      <c r="P6" s="688"/>
    </row>
    <row r="7" spans="1:16">
      <c r="A7" s="690"/>
      <c r="P7" s="689"/>
    </row>
    <row r="8" spans="1:16" ht="43.5" customHeight="1">
      <c r="A8" s="692" t="s">
        <v>1143</v>
      </c>
      <c r="B8" s="693" t="s">
        <v>1544</v>
      </c>
      <c r="C8" s="1368" t="s">
        <v>1545</v>
      </c>
      <c r="D8" s="1368"/>
      <c r="E8" s="1368"/>
      <c r="F8" s="1368" t="s">
        <v>1546</v>
      </c>
      <c r="G8" s="1368"/>
      <c r="H8" s="1368"/>
      <c r="I8" s="1369" t="s">
        <v>1615</v>
      </c>
      <c r="J8" s="1369"/>
      <c r="K8" s="1369"/>
      <c r="L8" s="1369" t="s">
        <v>1615</v>
      </c>
      <c r="M8" s="1369"/>
      <c r="N8" s="1369"/>
      <c r="O8" s="1369" t="s">
        <v>1549</v>
      </c>
      <c r="P8" s="1370" t="s">
        <v>1406</v>
      </c>
    </row>
    <row r="9" spans="1:16" ht="28.5" customHeight="1">
      <c r="A9" s="1371" t="s">
        <v>1395</v>
      </c>
      <c r="B9" s="1372" t="s">
        <v>1396</v>
      </c>
      <c r="C9" s="1372" t="s">
        <v>13</v>
      </c>
      <c r="D9" s="1372" t="s">
        <v>14</v>
      </c>
      <c r="E9" s="1372" t="s">
        <v>1605</v>
      </c>
      <c r="F9" s="1381" t="s">
        <v>1273</v>
      </c>
      <c r="G9" s="1381" t="s">
        <v>1274</v>
      </c>
      <c r="H9" s="1381" t="s">
        <v>1275</v>
      </c>
      <c r="I9" s="1369" t="s">
        <v>1612</v>
      </c>
      <c r="J9" s="1369"/>
      <c r="K9" s="1369"/>
      <c r="L9" s="1369" t="s">
        <v>67</v>
      </c>
      <c r="M9" s="1369"/>
      <c r="N9" s="1369"/>
      <c r="O9" s="1369"/>
      <c r="P9" s="1370"/>
    </row>
    <row r="10" spans="1:16" ht="56.5" customHeight="1">
      <c r="A10" s="1371"/>
      <c r="B10" s="1372"/>
      <c r="C10" s="1372"/>
      <c r="D10" s="1372"/>
      <c r="E10" s="1372" t="s">
        <v>1606</v>
      </c>
      <c r="F10" s="1381"/>
      <c r="G10" s="1381"/>
      <c r="H10" s="1381"/>
      <c r="I10" s="696" t="s">
        <v>1550</v>
      </c>
      <c r="J10" s="696" t="s">
        <v>1616</v>
      </c>
      <c r="K10" s="696" t="s">
        <v>1617</v>
      </c>
      <c r="L10" s="696" t="s">
        <v>1550</v>
      </c>
      <c r="M10" s="696" t="s">
        <v>1616</v>
      </c>
      <c r="N10" s="696" t="s">
        <v>1617</v>
      </c>
      <c r="O10" s="1369"/>
      <c r="P10" s="1370"/>
    </row>
    <row r="11" spans="1:16" s="702" customFormat="1" ht="37" customHeight="1">
      <c r="A11" s="694" t="s">
        <v>1404</v>
      </c>
      <c r="B11" s="697" t="s">
        <v>653</v>
      </c>
      <c r="C11" s="695"/>
      <c r="D11" s="695"/>
      <c r="E11" s="695"/>
      <c r="F11" s="698" t="s">
        <v>905</v>
      </c>
      <c r="G11" s="698" t="s">
        <v>905</v>
      </c>
      <c r="H11" s="699">
        <f>'DT04 (TM) 1 '!L7</f>
        <v>3001944110</v>
      </c>
      <c r="I11" s="700"/>
      <c r="J11" s="700"/>
      <c r="K11" s="751">
        <f>SUM(K12:K14)</f>
        <v>5225.4719999999998</v>
      </c>
      <c r="L11" s="700"/>
      <c r="M11" s="700"/>
      <c r="N11" s="751">
        <f>SUM(N12:N14)</f>
        <v>6955.6838399999997</v>
      </c>
      <c r="O11" s="700"/>
      <c r="P11" s="701"/>
    </row>
    <row r="12" spans="1:16" s="750" customFormat="1" ht="207" customHeight="1">
      <c r="A12" s="744" t="s">
        <v>934</v>
      </c>
      <c r="B12" s="752" t="s">
        <v>1613</v>
      </c>
      <c r="C12" s="744" t="s">
        <v>1614</v>
      </c>
      <c r="D12" s="745" t="s">
        <v>60</v>
      </c>
      <c r="E12" s="746">
        <v>56</v>
      </c>
      <c r="F12" s="747" t="s">
        <v>905</v>
      </c>
      <c r="G12" s="747" t="s">
        <v>905</v>
      </c>
      <c r="H12" s="747" t="s">
        <v>905</v>
      </c>
      <c r="I12" s="748" t="s">
        <v>1553</v>
      </c>
      <c r="J12" s="753">
        <v>0.9</v>
      </c>
      <c r="K12" s="753">
        <f>8.64*12*E12*J12</f>
        <v>5225.4719999999998</v>
      </c>
      <c r="L12" s="749" t="s">
        <v>1553</v>
      </c>
      <c r="M12" s="753">
        <v>1.198</v>
      </c>
      <c r="N12" s="753">
        <f>8.64*12*E12*M12</f>
        <v>6955.6838399999997</v>
      </c>
      <c r="O12" s="749" t="s">
        <v>1612</v>
      </c>
      <c r="P12" s="754" t="s">
        <v>1620</v>
      </c>
    </row>
    <row r="13" spans="1:16" s="711" customFormat="1">
      <c r="A13" s="703"/>
      <c r="B13" s="704" t="s">
        <v>1554</v>
      </c>
      <c r="C13" s="705"/>
      <c r="D13" s="706"/>
      <c r="E13" s="706"/>
      <c r="F13" s="706"/>
      <c r="G13" s="707"/>
      <c r="H13" s="707"/>
      <c r="I13" s="708"/>
      <c r="J13" s="709"/>
      <c r="K13" s="709"/>
      <c r="L13" s="709"/>
      <c r="M13" s="709"/>
      <c r="N13" s="709"/>
      <c r="O13" s="709"/>
      <c r="P13" s="710"/>
    </row>
    <row r="14" spans="1:16" ht="15.5" hidden="1" customHeight="1">
      <c r="A14" s="712" t="s">
        <v>1555</v>
      </c>
      <c r="B14" s="713" t="s">
        <v>1607</v>
      </c>
      <c r="C14" s="714"/>
      <c r="D14" s="714"/>
      <c r="E14" s="714"/>
      <c r="F14" s="714"/>
      <c r="G14" s="715"/>
      <c r="H14" s="716"/>
      <c r="I14" s="717"/>
      <c r="J14" s="718"/>
      <c r="K14" s="718"/>
      <c r="L14" s="718"/>
      <c r="M14" s="718"/>
      <c r="N14" s="718"/>
      <c r="O14" s="718"/>
      <c r="P14" s="719"/>
    </row>
    <row r="15" spans="1:16" ht="15.5" hidden="1" customHeight="1">
      <c r="A15" s="720">
        <v>1</v>
      </c>
      <c r="B15" s="721" t="s">
        <v>1557</v>
      </c>
      <c r="C15" s="722" t="s">
        <v>1283</v>
      </c>
      <c r="D15" s="722"/>
      <c r="E15" s="722"/>
      <c r="F15" s="722"/>
      <c r="G15" s="715"/>
      <c r="H15" s="716"/>
      <c r="I15" s="717"/>
      <c r="J15" s="718"/>
      <c r="K15" s="718"/>
      <c r="L15" s="718"/>
      <c r="M15" s="718"/>
      <c r="N15" s="718"/>
      <c r="O15" s="718"/>
      <c r="P15" s="719"/>
    </row>
    <row r="16" spans="1:16" ht="15.5" hidden="1" customHeight="1">
      <c r="A16" s="720">
        <v>2</v>
      </c>
      <c r="B16" s="721" t="s">
        <v>1557</v>
      </c>
      <c r="C16" s="723"/>
      <c r="D16" s="723"/>
      <c r="E16" s="723"/>
      <c r="F16" s="723"/>
      <c r="G16" s="715"/>
      <c r="H16" s="716"/>
      <c r="I16" s="717"/>
      <c r="J16" s="718"/>
      <c r="K16" s="718"/>
      <c r="L16" s="718"/>
      <c r="M16" s="718"/>
      <c r="N16" s="718"/>
      <c r="O16" s="718"/>
      <c r="P16" s="719"/>
    </row>
    <row r="17" spans="1:16" ht="15.5" hidden="1" customHeight="1">
      <c r="A17" s="712" t="s">
        <v>1558</v>
      </c>
      <c r="B17" s="713" t="s">
        <v>1608</v>
      </c>
      <c r="C17" s="724" t="s">
        <v>1560</v>
      </c>
      <c r="D17" s="724" t="s">
        <v>1561</v>
      </c>
      <c r="E17" s="724"/>
      <c r="F17" s="724"/>
      <c r="G17" s="715"/>
      <c r="H17" s="716"/>
      <c r="I17" s="717"/>
      <c r="J17" s="718"/>
      <c r="K17" s="718"/>
      <c r="L17" s="718"/>
      <c r="M17" s="718"/>
      <c r="N17" s="718"/>
      <c r="O17" s="718"/>
      <c r="P17" s="719"/>
    </row>
    <row r="18" spans="1:16" ht="15.5" hidden="1" customHeight="1">
      <c r="A18" s="720">
        <v>1</v>
      </c>
      <c r="B18" s="721" t="s">
        <v>1562</v>
      </c>
      <c r="C18" s="723"/>
      <c r="D18" s="722"/>
      <c r="E18" s="722"/>
      <c r="F18" s="722"/>
      <c r="G18" s="715"/>
      <c r="H18" s="716"/>
      <c r="I18" s="717"/>
      <c r="J18" s="718"/>
      <c r="K18" s="718"/>
      <c r="L18" s="718"/>
      <c r="M18" s="718"/>
      <c r="N18" s="718"/>
      <c r="O18" s="718"/>
      <c r="P18" s="719"/>
    </row>
    <row r="19" spans="1:16" ht="15.5" hidden="1" customHeight="1">
      <c r="A19" s="720"/>
      <c r="B19" s="721"/>
      <c r="C19" s="723"/>
      <c r="D19" s="723"/>
      <c r="E19" s="723"/>
      <c r="F19" s="723"/>
      <c r="G19" s="715"/>
      <c r="H19" s="716"/>
      <c r="I19" s="717"/>
      <c r="J19" s="718"/>
      <c r="K19" s="718"/>
      <c r="L19" s="718"/>
      <c r="M19" s="718"/>
      <c r="N19" s="718"/>
      <c r="O19" s="718"/>
      <c r="P19" s="719"/>
    </row>
    <row r="20" spans="1:16" hidden="1">
      <c r="A20" s="725" t="s">
        <v>1563</v>
      </c>
      <c r="B20" s="721" t="s">
        <v>1609</v>
      </c>
      <c r="C20" s="726"/>
      <c r="D20" s="726"/>
      <c r="E20" s="726"/>
      <c r="F20" s="726"/>
      <c r="G20" s="715"/>
      <c r="H20" s="716"/>
      <c r="I20" s="717"/>
      <c r="J20" s="718"/>
      <c r="K20" s="718"/>
      <c r="L20" s="718"/>
      <c r="M20" s="718"/>
      <c r="N20" s="718"/>
      <c r="O20" s="718"/>
      <c r="P20" s="719"/>
    </row>
    <row r="21" spans="1:16" ht="40" hidden="1">
      <c r="A21" s="720">
        <v>1</v>
      </c>
      <c r="B21" s="721" t="s">
        <v>1565</v>
      </c>
      <c r="C21" s="723"/>
      <c r="D21" s="722"/>
      <c r="E21" s="722"/>
      <c r="F21" s="722"/>
      <c r="G21" s="715"/>
      <c r="H21" s="716"/>
      <c r="I21" s="717"/>
      <c r="J21" s="718"/>
      <c r="K21" s="718"/>
      <c r="L21" s="718"/>
      <c r="M21" s="718"/>
      <c r="N21" s="718"/>
      <c r="O21" s="718"/>
      <c r="P21" s="719"/>
    </row>
    <row r="22" spans="1:16" hidden="1">
      <c r="A22" s="720"/>
      <c r="B22" s="721" t="s">
        <v>1562</v>
      </c>
      <c r="C22" s="723"/>
      <c r="D22" s="722"/>
      <c r="E22" s="722"/>
      <c r="F22" s="722"/>
      <c r="G22" s="715"/>
      <c r="H22" s="716"/>
      <c r="I22" s="717"/>
      <c r="J22" s="718"/>
      <c r="K22" s="718"/>
      <c r="L22" s="718"/>
      <c r="M22" s="718"/>
      <c r="N22" s="718"/>
      <c r="O22" s="718"/>
      <c r="P22" s="719"/>
    </row>
    <row r="23" spans="1:16" ht="120" hidden="1">
      <c r="A23" s="712" t="s">
        <v>1553</v>
      </c>
      <c r="B23" s="713" t="s">
        <v>1610</v>
      </c>
      <c r="C23" s="714"/>
      <c r="D23" s="714"/>
      <c r="E23" s="714"/>
      <c r="F23" s="714"/>
      <c r="G23" s="715"/>
      <c r="H23" s="716"/>
      <c r="I23" s="717"/>
      <c r="J23" s="718"/>
      <c r="K23" s="718"/>
      <c r="L23" s="718"/>
      <c r="M23" s="718"/>
      <c r="N23" s="718"/>
      <c r="O23" s="718"/>
      <c r="P23" s="719"/>
    </row>
    <row r="24" spans="1:16" s="711" customFormat="1">
      <c r="A24" s="727"/>
      <c r="B24" s="728" t="s">
        <v>1567</v>
      </c>
      <c r="C24" s="729"/>
      <c r="D24" s="730"/>
      <c r="E24" s="730"/>
      <c r="F24" s="730"/>
      <c r="G24" s="716"/>
      <c r="H24" s="716"/>
      <c r="I24" s="717"/>
      <c r="J24" s="731">
        <v>1</v>
      </c>
      <c r="K24" s="731"/>
      <c r="L24" s="731">
        <v>2</v>
      </c>
      <c r="M24" s="731"/>
      <c r="N24" s="731"/>
      <c r="O24" s="731"/>
      <c r="P24" s="732"/>
    </row>
    <row r="25" spans="1:16" ht="42.5" customHeight="1">
      <c r="A25" s="1377" t="s">
        <v>1618</v>
      </c>
      <c r="B25" s="1378"/>
      <c r="C25" s="1378"/>
      <c r="D25" s="1378"/>
      <c r="E25" s="1378"/>
      <c r="F25" s="1378"/>
      <c r="G25" s="1378"/>
      <c r="H25" s="1378"/>
      <c r="P25" s="682"/>
    </row>
    <row r="26" spans="1:16" ht="55.25" customHeight="1">
      <c r="A26" s="1379" t="s">
        <v>1568</v>
      </c>
      <c r="B26" s="1380"/>
      <c r="C26" s="1380" t="s">
        <v>1611</v>
      </c>
      <c r="D26" s="1380"/>
      <c r="E26" s="1380"/>
      <c r="F26" s="733"/>
      <c r="G26" s="733"/>
      <c r="H26" s="1376" t="s">
        <v>1570</v>
      </c>
      <c r="I26" s="1376"/>
      <c r="J26" s="1376"/>
      <c r="K26" s="1376"/>
      <c r="L26" s="1376"/>
      <c r="M26" s="1376"/>
      <c r="N26" s="1376"/>
      <c r="O26" s="734"/>
      <c r="P26" s="735"/>
    </row>
    <row r="27" spans="1:16" ht="36.5" customHeight="1">
      <c r="A27" s="690"/>
      <c r="B27" s="736"/>
      <c r="C27" s="736"/>
      <c r="D27" s="1373"/>
      <c r="E27" s="1373"/>
      <c r="F27" s="1373"/>
      <c r="G27" s="737"/>
      <c r="H27" s="1374" t="s">
        <v>1571</v>
      </c>
      <c r="I27" s="1374"/>
      <c r="J27" s="1382" t="s">
        <v>1572</v>
      </c>
      <c r="K27" s="1382"/>
      <c r="L27" s="738"/>
      <c r="M27" s="1383" t="s">
        <v>1573</v>
      </c>
      <c r="N27" s="1383"/>
      <c r="O27" s="738"/>
      <c r="P27" s="739"/>
    </row>
    <row r="28" spans="1:16">
      <c r="A28" s="690"/>
      <c r="P28" s="689"/>
    </row>
    <row r="29" spans="1:16" ht="101.5" customHeight="1">
      <c r="A29" s="690"/>
      <c r="P29" s="689"/>
    </row>
    <row r="30" spans="1:16" ht="139.5" customHeight="1" thickBot="1">
      <c r="A30" s="740"/>
      <c r="B30" s="741"/>
      <c r="C30" s="741"/>
      <c r="D30" s="741"/>
      <c r="E30" s="741"/>
      <c r="F30" s="741"/>
      <c r="G30" s="741"/>
      <c r="H30" s="741"/>
      <c r="I30" s="742"/>
      <c r="J30" s="741"/>
      <c r="K30" s="741"/>
      <c r="L30" s="741"/>
      <c r="M30" s="741"/>
      <c r="N30" s="741"/>
      <c r="O30" s="741"/>
      <c r="P30" s="743"/>
    </row>
    <row r="31" spans="1:16" ht="65.5" hidden="1" customHeight="1" thickBot="1">
      <c r="A31" s="740"/>
      <c r="B31" s="741"/>
      <c r="C31" s="741"/>
      <c r="D31" s="741"/>
      <c r="E31" s="741"/>
      <c r="F31" s="741"/>
      <c r="G31" s="741"/>
      <c r="H31" s="741"/>
      <c r="I31" s="742"/>
      <c r="J31" s="741"/>
      <c r="K31" s="741"/>
      <c r="L31" s="741"/>
      <c r="M31" s="741"/>
      <c r="N31" s="741"/>
      <c r="O31" s="741"/>
      <c r="P31" s="743"/>
    </row>
  </sheetData>
  <mergeCells count="26">
    <mergeCell ref="A1:P2"/>
    <mergeCell ref="B5:I6"/>
    <mergeCell ref="C8:E8"/>
    <mergeCell ref="F8:H8"/>
    <mergeCell ref="I8:K8"/>
    <mergeCell ref="L8:N8"/>
    <mergeCell ref="O8:O10"/>
    <mergeCell ref="P8:P10"/>
    <mergeCell ref="A9:A10"/>
    <mergeCell ref="B9:B10"/>
    <mergeCell ref="D27:F27"/>
    <mergeCell ref="H27:I27"/>
    <mergeCell ref="J27:K27"/>
    <mergeCell ref="M27:N27"/>
    <mergeCell ref="I9:K9"/>
    <mergeCell ref="L9:N9"/>
    <mergeCell ref="A25:H25"/>
    <mergeCell ref="A26:B26"/>
    <mergeCell ref="C26:E26"/>
    <mergeCell ref="H26:N26"/>
    <mergeCell ref="C9:C10"/>
    <mergeCell ref="D9:D10"/>
    <mergeCell ref="E9:E10"/>
    <mergeCell ref="F9:F10"/>
    <mergeCell ref="G9:G10"/>
    <mergeCell ref="H9:H10"/>
  </mergeCells>
  <pageMargins left="0.42" right="0.42" top="0.3" bottom="0.3" header="0.17" footer="0.17"/>
  <pageSetup paperSize="9" scale="47" fitToHeight="1111" orientation="landscape" r:id="rId1"/>
  <headerFooter>
    <oddFooter>Page &amp;P of &amp;N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88392-77D8-4E5C-A728-0109301F8118}">
  <sheetPr>
    <pageSetUpPr fitToPage="1"/>
  </sheetPr>
  <dimension ref="A1:Q20"/>
  <sheetViews>
    <sheetView view="pageBreakPreview" zoomScale="40" zoomScaleNormal="70" zoomScaleSheetLayoutView="40" workbookViewId="0">
      <selection activeCell="A13" sqref="A13:XFD16"/>
    </sheetView>
  </sheetViews>
  <sheetFormatPr defaultColWidth="27.19921875" defaultRowHeight="18"/>
  <cols>
    <col min="1" max="1" width="27.19921875" style="880"/>
    <col min="2" max="3" width="27.19921875" style="875"/>
    <col min="4" max="4" width="19.8984375" style="875" customWidth="1"/>
    <col min="5" max="11" width="27.19921875" style="875"/>
    <col min="12" max="12" width="22.8984375" style="880" customWidth="1"/>
    <col min="13" max="16" width="27.19921875" style="875"/>
    <col min="17" max="17" width="29.59765625" style="875" customWidth="1"/>
    <col min="18" max="16384" width="27.19921875" style="875"/>
  </cols>
  <sheetData>
    <row r="1" spans="1:17" ht="51.65" customHeight="1">
      <c r="A1" s="1388" t="s">
        <v>1539</v>
      </c>
      <c r="B1" s="1388"/>
      <c r="C1" s="1388"/>
      <c r="D1" s="1388"/>
      <c r="E1" s="1388"/>
      <c r="F1" s="1388"/>
      <c r="G1" s="1388"/>
      <c r="H1" s="1388"/>
      <c r="I1" s="1388"/>
      <c r="J1" s="1388"/>
      <c r="K1" s="1388"/>
      <c r="L1" s="1388"/>
      <c r="M1" s="894"/>
      <c r="N1" s="894"/>
      <c r="O1" s="894"/>
      <c r="P1" s="894"/>
    </row>
    <row r="3" spans="1:17" ht="26" customHeight="1">
      <c r="A3" s="895" t="s">
        <v>1540</v>
      </c>
      <c r="B3" s="896" t="s">
        <v>1594</v>
      </c>
      <c r="C3" s="897"/>
      <c r="D3" s="897"/>
      <c r="E3" s="897"/>
      <c r="F3" s="897"/>
      <c r="G3" s="897"/>
      <c r="H3" s="898"/>
      <c r="I3" s="898"/>
      <c r="J3" s="898"/>
      <c r="K3" s="898"/>
      <c r="L3" s="899"/>
      <c r="M3" s="898"/>
      <c r="N3" s="898"/>
      <c r="O3" s="898"/>
      <c r="P3" s="898"/>
      <c r="Q3" s="900"/>
    </row>
    <row r="4" spans="1:17" ht="15" customHeight="1">
      <c r="A4" s="901" t="s">
        <v>1541</v>
      </c>
      <c r="B4" s="902"/>
      <c r="C4" s="903"/>
      <c r="D4" s="903"/>
      <c r="E4" s="903"/>
      <c r="F4" s="903"/>
      <c r="G4" s="903"/>
      <c r="H4" s="904"/>
      <c r="I4" s="904"/>
      <c r="J4" s="904"/>
      <c r="K4" s="904"/>
      <c r="L4" s="905"/>
      <c r="M4" s="904"/>
      <c r="N4" s="904"/>
      <c r="O4" s="904"/>
      <c r="P4" s="904"/>
      <c r="Q4" s="906"/>
    </row>
    <row r="5" spans="1:17" ht="15" customHeight="1">
      <c r="A5" s="895" t="s">
        <v>1542</v>
      </c>
      <c r="B5" s="1389" t="s">
        <v>1752</v>
      </c>
      <c r="C5" s="1390"/>
      <c r="D5" s="1390"/>
      <c r="E5" s="1390"/>
      <c r="F5" s="1390"/>
      <c r="G5" s="1390"/>
      <c r="H5" s="1390"/>
      <c r="I5" s="1390"/>
      <c r="J5" s="1390"/>
      <c r="K5" s="1390"/>
      <c r="L5" s="899"/>
      <c r="Q5" s="907"/>
    </row>
    <row r="6" spans="1:17" ht="15" customHeight="1">
      <c r="A6" s="901" t="s">
        <v>1543</v>
      </c>
      <c r="B6" s="1391"/>
      <c r="C6" s="1392"/>
      <c r="D6" s="1392"/>
      <c r="E6" s="1392"/>
      <c r="F6" s="1392"/>
      <c r="G6" s="1392"/>
      <c r="H6" s="1392"/>
      <c r="I6" s="1392"/>
      <c r="J6" s="1392"/>
      <c r="K6" s="1392"/>
      <c r="L6" s="905"/>
      <c r="M6" s="904"/>
      <c r="N6" s="904"/>
      <c r="O6" s="904"/>
      <c r="P6" s="904"/>
      <c r="Q6" s="906"/>
    </row>
    <row r="8" spans="1:17" ht="48" customHeight="1">
      <c r="A8" s="908" t="s">
        <v>1143</v>
      </c>
      <c r="B8" s="908" t="s">
        <v>1544</v>
      </c>
      <c r="C8" s="1384" t="s">
        <v>1545</v>
      </c>
      <c r="D8" s="1384"/>
      <c r="E8" s="1384"/>
      <c r="F8" s="908"/>
      <c r="G8" s="1393" t="s">
        <v>1546</v>
      </c>
      <c r="H8" s="1393"/>
      <c r="I8" s="1393"/>
      <c r="J8" s="909" t="s">
        <v>1547</v>
      </c>
      <c r="K8" s="1384" t="s">
        <v>1716</v>
      </c>
      <c r="L8" s="1385"/>
      <c r="M8" s="1385"/>
      <c r="N8" s="1384" t="s">
        <v>1716</v>
      </c>
      <c r="O8" s="1385"/>
      <c r="P8" s="1385"/>
      <c r="Q8" s="1384" t="s">
        <v>1406</v>
      </c>
    </row>
    <row r="9" spans="1:17" ht="23" customHeight="1">
      <c r="A9" s="1386" t="s">
        <v>1395</v>
      </c>
      <c r="B9" s="1386" t="s">
        <v>1396</v>
      </c>
      <c r="C9" s="1386" t="s">
        <v>13</v>
      </c>
      <c r="D9" s="1386" t="s">
        <v>1748</v>
      </c>
      <c r="E9" s="1386" t="s">
        <v>1731</v>
      </c>
      <c r="F9" s="1386" t="s">
        <v>1732</v>
      </c>
      <c r="G9" s="1387" t="s">
        <v>1273</v>
      </c>
      <c r="H9" s="1387" t="s">
        <v>1274</v>
      </c>
      <c r="I9" s="1387" t="s">
        <v>1275</v>
      </c>
      <c r="J9" s="1387" t="s">
        <v>1275</v>
      </c>
      <c r="K9" s="1385" t="s">
        <v>1790</v>
      </c>
      <c r="L9" s="1385"/>
      <c r="M9" s="1385"/>
      <c r="N9" s="1385" t="s">
        <v>1749</v>
      </c>
      <c r="O9" s="1385"/>
      <c r="P9" s="1385"/>
      <c r="Q9" s="1384"/>
    </row>
    <row r="10" spans="1:17" ht="73" customHeight="1">
      <c r="A10" s="1386"/>
      <c r="B10" s="1386"/>
      <c r="C10" s="1386"/>
      <c r="D10" s="1386"/>
      <c r="E10" s="1386"/>
      <c r="F10" s="1386"/>
      <c r="G10" s="1387"/>
      <c r="H10" s="1387"/>
      <c r="I10" s="1387"/>
      <c r="J10" s="1387"/>
      <c r="K10" s="910" t="s">
        <v>1550</v>
      </c>
      <c r="L10" s="910" t="s">
        <v>1722</v>
      </c>
      <c r="M10" s="910" t="s">
        <v>1733</v>
      </c>
      <c r="N10" s="910" t="s">
        <v>1550</v>
      </c>
      <c r="O10" s="910" t="s">
        <v>1722</v>
      </c>
      <c r="P10" s="910" t="s">
        <v>1733</v>
      </c>
      <c r="Q10" s="1384"/>
    </row>
    <row r="11" spans="1:17" s="878" customFormat="1" ht="47.5" customHeight="1">
      <c r="A11" s="923" t="s">
        <v>1404</v>
      </c>
      <c r="B11" s="924" t="str">
        <f>'25-WNC-I-097'!J310</f>
        <v>Packing Material / Vật tư kiện</v>
      </c>
      <c r="C11" s="925"/>
      <c r="D11" s="926"/>
      <c r="E11" s="925"/>
      <c r="F11" s="923"/>
      <c r="G11" s="927" t="s">
        <v>905</v>
      </c>
      <c r="H11" s="927" t="s">
        <v>905</v>
      </c>
      <c r="I11" s="928">
        <f>'DT04 (TM) 1 '!L28</f>
        <v>503250000</v>
      </c>
      <c r="J11" s="928">
        <f>'25-WNC-I-097'!BM310</f>
        <v>795025135.82109094</v>
      </c>
      <c r="K11" s="929"/>
      <c r="L11" s="929"/>
      <c r="M11" s="929">
        <f>SUM(M12:M12)</f>
        <v>92972968.991999999</v>
      </c>
      <c r="N11" s="929"/>
      <c r="O11" s="930"/>
      <c r="P11" s="929"/>
      <c r="Q11" s="931">
        <f>I11-J11-P11-M11</f>
        <v>-384748104.81309092</v>
      </c>
    </row>
    <row r="12" spans="1:17" s="893" customFormat="1" ht="51" customHeight="1">
      <c r="A12" s="891" t="s">
        <v>1761</v>
      </c>
      <c r="B12" s="892" t="s">
        <v>938</v>
      </c>
      <c r="C12" s="892" t="s">
        <v>1789</v>
      </c>
      <c r="D12" s="888">
        <v>29</v>
      </c>
      <c r="E12" s="888">
        <f>D12*12</f>
        <v>348</v>
      </c>
      <c r="F12" s="888">
        <v>338.12940000000003</v>
      </c>
      <c r="G12" s="888" t="s">
        <v>905</v>
      </c>
      <c r="H12" s="888" t="s">
        <v>905</v>
      </c>
      <c r="I12" s="888" t="s">
        <v>905</v>
      </c>
      <c r="J12" s="888" t="s">
        <v>905</v>
      </c>
      <c r="K12" s="889" t="s">
        <v>1553</v>
      </c>
      <c r="L12" s="888">
        <v>14363.64</v>
      </c>
      <c r="M12" s="888">
        <v>92972968.991999999</v>
      </c>
      <c r="N12" s="889" t="s">
        <v>1553</v>
      </c>
      <c r="O12" s="890">
        <f>17000/1.1</f>
        <v>15454.545454545454</v>
      </c>
      <c r="P12" s="888" t="s">
        <v>1734</v>
      </c>
      <c r="Q12" s="922" t="s">
        <v>1791</v>
      </c>
    </row>
    <row r="13" spans="1:17" s="918" customFormat="1" ht="33" customHeight="1">
      <c r="A13" s="912"/>
      <c r="B13" s="913" t="s">
        <v>1567</v>
      </c>
      <c r="C13" s="914"/>
      <c r="D13" s="912"/>
      <c r="E13" s="912"/>
      <c r="F13" s="912"/>
      <c r="G13" s="912"/>
      <c r="H13" s="915"/>
      <c r="I13" s="915"/>
      <c r="J13" s="915"/>
      <c r="K13" s="915"/>
      <c r="L13" s="916">
        <v>1</v>
      </c>
      <c r="M13" s="917"/>
      <c r="N13" s="917"/>
      <c r="O13" s="917">
        <v>2</v>
      </c>
      <c r="P13" s="917"/>
      <c r="Q13" s="915"/>
    </row>
    <row r="14" spans="1:17" ht="31" customHeight="1">
      <c r="A14" s="1390" t="s">
        <v>1725</v>
      </c>
      <c r="B14" s="1390"/>
      <c r="C14" s="1390"/>
      <c r="D14" s="1390"/>
      <c r="E14" s="1390"/>
      <c r="F14" s="1390"/>
      <c r="G14" s="1390"/>
      <c r="H14" s="1390"/>
      <c r="I14" s="1390"/>
      <c r="J14" s="1390"/>
      <c r="K14" s="1390"/>
      <c r="L14" s="1390"/>
      <c r="M14" s="1390"/>
      <c r="N14" s="1390"/>
      <c r="O14" s="919"/>
    </row>
    <row r="15" spans="1:17" ht="55.25" customHeight="1">
      <c r="A15" s="1284" t="s">
        <v>1568</v>
      </c>
      <c r="B15" s="1284"/>
      <c r="E15" s="1284" t="s">
        <v>1569</v>
      </c>
      <c r="F15" s="1284"/>
      <c r="G15" s="1284"/>
      <c r="H15" s="1284"/>
      <c r="J15" s="1279" t="s">
        <v>1570</v>
      </c>
      <c r="K15" s="1261"/>
      <c r="L15" s="1261"/>
      <c r="M15" s="1261"/>
      <c r="N15" s="1261"/>
      <c r="O15" s="1261"/>
      <c r="P15" s="1261"/>
      <c r="Q15" s="1261"/>
    </row>
    <row r="16" spans="1:17" ht="31.5" customHeight="1">
      <c r="B16" s="920"/>
      <c r="C16" s="920"/>
      <c r="D16" s="911"/>
      <c r="J16" s="1394" t="s">
        <v>1571</v>
      </c>
      <c r="K16" s="1394"/>
      <c r="L16" s="1394"/>
      <c r="M16" s="1394" t="s">
        <v>1572</v>
      </c>
      <c r="N16" s="1394"/>
      <c r="O16" s="921"/>
      <c r="P16" s="1394" t="s">
        <v>1573</v>
      </c>
      <c r="Q16" s="1394"/>
    </row>
    <row r="17" spans="12:13">
      <c r="L17" s="875"/>
    </row>
    <row r="19" spans="12:13">
      <c r="M19" s="919"/>
    </row>
    <row r="20" spans="12:13">
      <c r="M20" s="919"/>
    </row>
  </sheetData>
  <autoFilter ref="C9:C16" xr:uid="{E34FA9C1-5FBB-41BF-9809-339224C01A98}"/>
  <mergeCells count="26">
    <mergeCell ref="J16:L16"/>
    <mergeCell ref="M16:N16"/>
    <mergeCell ref="P16:Q16"/>
    <mergeCell ref="J9:J10"/>
    <mergeCell ref="K9:M9"/>
    <mergeCell ref="N9:P9"/>
    <mergeCell ref="A14:N14"/>
    <mergeCell ref="A15:B15"/>
    <mergeCell ref="E15:H15"/>
    <mergeCell ref="J15:Q15"/>
    <mergeCell ref="Q8:Q10"/>
    <mergeCell ref="A9:A10"/>
    <mergeCell ref="B9:B10"/>
    <mergeCell ref="C9:C10"/>
    <mergeCell ref="D9:D10"/>
    <mergeCell ref="E9:E10"/>
    <mergeCell ref="A1:L1"/>
    <mergeCell ref="B5:K6"/>
    <mergeCell ref="C8:E8"/>
    <mergeCell ref="G8:I8"/>
    <mergeCell ref="K8:M8"/>
    <mergeCell ref="N8:P8"/>
    <mergeCell ref="F9:F10"/>
    <mergeCell ref="G9:G10"/>
    <mergeCell ref="H9:H10"/>
    <mergeCell ref="I9:I10"/>
  </mergeCells>
  <conditionalFormatting sqref="B12:C12">
    <cfRule type="duplicateValues" dxfId="29" priority="1"/>
  </conditionalFormatting>
  <pageMargins left="0.17" right="0.17" top="0.3" bottom="0.17" header="0.17" footer="0.17"/>
  <pageSetup paperSize="8" scale="51" fitToHeight="1111"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3C8AB-52C3-4BF0-AF48-4BADE5A6BF1F}">
  <sheetPr>
    <pageSetUpPr fitToPage="1"/>
  </sheetPr>
  <dimension ref="A1:S74"/>
  <sheetViews>
    <sheetView topLeftCell="B17" zoomScale="70" zoomScaleNormal="70" workbookViewId="0">
      <selection activeCell="K30" sqref="K30"/>
    </sheetView>
  </sheetViews>
  <sheetFormatPr defaultColWidth="10" defaultRowHeight="15.5"/>
  <cols>
    <col min="1" max="1" width="5.59765625" style="314" bestFit="1" customWidth="1"/>
    <col min="2" max="2" width="15.296875" style="314" customWidth="1"/>
    <col min="3" max="3" width="12.59765625" style="314" customWidth="1"/>
    <col min="4" max="4" width="42.8984375" style="366" customWidth="1"/>
    <col min="5" max="5" width="12.5" style="314" bestFit="1" customWidth="1"/>
    <col min="6" max="6" width="18.296875" style="314" bestFit="1" customWidth="1"/>
    <col min="7" max="9" width="11.5" style="314" customWidth="1"/>
    <col min="10" max="10" width="14.69921875" style="370" customWidth="1"/>
    <col min="11" max="11" width="17.69921875" style="370" bestFit="1" customWidth="1"/>
    <col min="12" max="12" width="24.59765625" style="371" bestFit="1" customWidth="1"/>
    <col min="13" max="13" width="15.8984375" style="314" customWidth="1"/>
    <col min="14" max="14" width="16.19921875" style="371" customWidth="1"/>
    <col min="15" max="15" width="34.3984375" style="314" customWidth="1"/>
    <col min="16" max="16" width="33.5" style="314" customWidth="1"/>
    <col min="17" max="17" width="27.8984375" style="314" customWidth="1"/>
    <col min="18" max="18" width="22.09765625" style="314" bestFit="1" customWidth="1"/>
    <col min="19" max="19" width="15.3984375" style="314" customWidth="1"/>
    <col min="20" max="20" width="18.796875" style="314" customWidth="1"/>
    <col min="21" max="21" width="20.19921875" style="314" customWidth="1"/>
    <col min="22" max="16384" width="10" style="314"/>
  </cols>
  <sheetData>
    <row r="1" spans="1:18" ht="76.5" hidden="1" customHeight="1">
      <c r="A1" s="312"/>
      <c r="B1" s="312"/>
      <c r="C1" s="312"/>
      <c r="D1" s="1405" t="s">
        <v>1264</v>
      </c>
      <c r="E1" s="1405"/>
      <c r="F1" s="1405"/>
      <c r="G1" s="1405"/>
      <c r="H1" s="1405"/>
      <c r="I1" s="1405"/>
      <c r="J1" s="1405"/>
      <c r="K1" s="1405"/>
      <c r="L1" s="1405"/>
      <c r="M1" s="312"/>
      <c r="N1" s="313"/>
      <c r="O1" s="312"/>
      <c r="P1" s="312"/>
    </row>
    <row r="2" spans="1:18" s="316" customFormat="1" ht="28.75" customHeight="1" thickBot="1">
      <c r="A2" s="1406" t="s">
        <v>1265</v>
      </c>
      <c r="B2" s="1406"/>
      <c r="C2" s="1406"/>
      <c r="D2" s="1406"/>
      <c r="E2" s="1406"/>
      <c r="F2" s="1406"/>
      <c r="G2" s="1406"/>
      <c r="H2" s="1406"/>
      <c r="I2" s="1406"/>
      <c r="J2" s="1406"/>
      <c r="K2" s="1406"/>
      <c r="L2" s="1406"/>
      <c r="M2" s="315"/>
      <c r="N2" s="315"/>
      <c r="O2" s="315"/>
      <c r="P2" s="315"/>
    </row>
    <row r="3" spans="1:18" s="322" customFormat="1" ht="67" customHeight="1">
      <c r="A3" s="317"/>
      <c r="B3" s="317"/>
      <c r="C3" s="317"/>
      <c r="D3" s="318"/>
      <c r="E3" s="318"/>
      <c r="F3" s="318"/>
      <c r="G3" s="318"/>
      <c r="H3" s="318"/>
      <c r="I3" s="318"/>
      <c r="J3" s="319"/>
      <c r="K3" s="319"/>
      <c r="L3" s="320" t="s">
        <v>1266</v>
      </c>
      <c r="M3" s="1397" t="s">
        <v>1485</v>
      </c>
      <c r="N3" s="1398"/>
      <c r="O3" s="1398"/>
      <c r="P3" s="1398"/>
      <c r="Q3" s="1398"/>
      <c r="R3" s="1399"/>
    </row>
    <row r="4" spans="1:18" s="322" customFormat="1" ht="46.5" customHeight="1">
      <c r="A4" s="1407" t="s">
        <v>303</v>
      </c>
      <c r="B4" s="1407" t="s">
        <v>1267</v>
      </c>
      <c r="C4" s="1407" t="s">
        <v>1268</v>
      </c>
      <c r="D4" s="1407" t="s">
        <v>1269</v>
      </c>
      <c r="E4" s="1407" t="s">
        <v>1270</v>
      </c>
      <c r="F4" s="1409" t="s">
        <v>1271</v>
      </c>
      <c r="G4" s="1411" t="s">
        <v>1272</v>
      </c>
      <c r="H4" s="1411"/>
      <c r="I4" s="1411"/>
      <c r="J4" s="1412" t="s">
        <v>1273</v>
      </c>
      <c r="K4" s="1412" t="s">
        <v>1274</v>
      </c>
      <c r="L4" s="1414" t="s">
        <v>1275</v>
      </c>
      <c r="M4" s="1400" t="s">
        <v>545</v>
      </c>
      <c r="N4" s="1401"/>
      <c r="O4" s="1402" t="s">
        <v>537</v>
      </c>
      <c r="P4" s="1402"/>
      <c r="Q4" s="1403" t="s">
        <v>1355</v>
      </c>
      <c r="R4" s="1404" t="s">
        <v>1356</v>
      </c>
    </row>
    <row r="5" spans="1:18" s="321" customFormat="1" ht="60">
      <c r="A5" s="1408"/>
      <c r="B5" s="1408"/>
      <c r="C5" s="1408"/>
      <c r="D5" s="1408"/>
      <c r="E5" s="1408"/>
      <c r="F5" s="1410"/>
      <c r="G5" s="323" t="s">
        <v>1276</v>
      </c>
      <c r="H5" s="323" t="s">
        <v>1277</v>
      </c>
      <c r="I5" s="323" t="s">
        <v>1278</v>
      </c>
      <c r="J5" s="1413"/>
      <c r="K5" s="1413"/>
      <c r="L5" s="1415"/>
      <c r="M5" s="372" t="s">
        <v>546</v>
      </c>
      <c r="N5" s="373" t="s">
        <v>547</v>
      </c>
      <c r="O5" s="373" t="s">
        <v>549</v>
      </c>
      <c r="P5" s="373" t="s">
        <v>550</v>
      </c>
      <c r="Q5" s="1403"/>
      <c r="R5" s="1404"/>
    </row>
    <row r="6" spans="1:18" s="322" customFormat="1" ht="25.4" customHeight="1">
      <c r="A6" s="326" t="s">
        <v>1279</v>
      </c>
      <c r="B6" s="327" t="s">
        <v>1280</v>
      </c>
      <c r="C6" s="327"/>
      <c r="D6" s="328" t="s">
        <v>1281</v>
      </c>
      <c r="E6" s="329"/>
      <c r="F6" s="329"/>
      <c r="G6" s="329"/>
      <c r="H6" s="329"/>
      <c r="I6" s="329"/>
      <c r="J6" s="330">
        <f>SUBTOTAL(9,J7:J20)</f>
        <v>0</v>
      </c>
      <c r="K6" s="331"/>
      <c r="L6" s="377">
        <f>SUM(L7:L22)</f>
        <v>6390448807.5</v>
      </c>
      <c r="M6" s="374"/>
      <c r="N6" s="375"/>
      <c r="O6" s="375"/>
      <c r="P6" s="375"/>
      <c r="Q6" s="377"/>
      <c r="R6" s="376" t="str">
        <f>IF(L6&gt;Q6," OKE MUA TIẾP","BÁO CÁO BOM")</f>
        <v xml:space="preserve"> OKE MUA TIẾP</v>
      </c>
    </row>
    <row r="7" spans="1:18" s="338" customFormat="1" ht="38" customHeight="1">
      <c r="A7" s="333">
        <v>1</v>
      </c>
      <c r="B7" s="334" t="s">
        <v>652</v>
      </c>
      <c r="C7" s="334"/>
      <c r="D7" s="335" t="s">
        <v>1282</v>
      </c>
      <c r="E7" s="336" t="s">
        <v>1283</v>
      </c>
      <c r="F7" s="336"/>
      <c r="G7" s="336"/>
      <c r="H7" s="336"/>
      <c r="I7" s="336"/>
      <c r="J7" s="337"/>
      <c r="K7" s="337"/>
      <c r="L7" s="378">
        <f>L8+L9</f>
        <v>3001944110</v>
      </c>
      <c r="M7" s="391">
        <f>'Tổng hợp'!F20</f>
        <v>186779.3351194589</v>
      </c>
      <c r="N7" s="386">
        <f ca="1">'Tổng hợp'!G20</f>
        <v>8152.1214499999996</v>
      </c>
      <c r="O7" s="386">
        <f>'Tổng hợp'!H20</f>
        <v>3634.4785868989939</v>
      </c>
      <c r="P7" s="386">
        <f>'Tổng hợp'!I20</f>
        <v>304.2928</v>
      </c>
      <c r="Q7" s="386">
        <f>'Tổng hợp'!J20</f>
        <v>3085247420.3378415</v>
      </c>
      <c r="R7" s="376" t="str">
        <f>IF(L7&gt;Q7," OKE MUA TIẾP","BÁO CÁO BOM")</f>
        <v>BÁO CÁO BOM</v>
      </c>
    </row>
    <row r="8" spans="1:18" s="338" customFormat="1">
      <c r="A8" s="333">
        <v>1.1000000000000001</v>
      </c>
      <c r="B8" s="339" t="s">
        <v>1284</v>
      </c>
      <c r="C8" s="339"/>
      <c r="D8" s="340" t="s">
        <v>1285</v>
      </c>
      <c r="E8" s="341" t="s">
        <v>1283</v>
      </c>
      <c r="F8" s="336"/>
      <c r="G8" s="336"/>
      <c r="H8" s="336"/>
      <c r="I8" s="336"/>
      <c r="J8" s="337"/>
      <c r="K8" s="337"/>
      <c r="L8" s="378">
        <f>'[116]Dự toán vật tư'!G7</f>
        <v>780066650.00000012</v>
      </c>
      <c r="M8" s="393"/>
      <c r="N8" s="336"/>
      <c r="O8" s="336"/>
      <c r="P8" s="336"/>
      <c r="Q8" s="336"/>
      <c r="R8" s="392"/>
    </row>
    <row r="9" spans="1:18" s="338" customFormat="1">
      <c r="A9" s="333">
        <v>1.2</v>
      </c>
      <c r="B9" s="339" t="s">
        <v>1286</v>
      </c>
      <c r="C9" s="339"/>
      <c r="D9" s="340" t="s">
        <v>1287</v>
      </c>
      <c r="E9" s="341" t="s">
        <v>1283</v>
      </c>
      <c r="F9" s="336"/>
      <c r="G9" s="336"/>
      <c r="H9" s="336"/>
      <c r="I9" s="336"/>
      <c r="J9" s="342"/>
      <c r="K9" s="337"/>
      <c r="L9" s="379">
        <f>'[116]Dự toán vật tư'!G8</f>
        <v>2221877460</v>
      </c>
      <c r="M9" s="393"/>
      <c r="N9" s="336"/>
      <c r="O9" s="336"/>
      <c r="P9" s="336"/>
      <c r="Q9" s="336"/>
      <c r="R9" s="392"/>
    </row>
    <row r="10" spans="1:18" s="338" customFormat="1">
      <c r="A10" s="333">
        <v>1.3</v>
      </c>
      <c r="B10" s="339" t="s">
        <v>1288</v>
      </c>
      <c r="C10" s="339"/>
      <c r="D10" s="340" t="s">
        <v>1289</v>
      </c>
      <c r="E10" s="341" t="s">
        <v>1283</v>
      </c>
      <c r="F10" s="336"/>
      <c r="G10" s="336"/>
      <c r="H10" s="336"/>
      <c r="I10" s="336"/>
      <c r="J10" s="342"/>
      <c r="K10" s="337"/>
      <c r="L10" s="379"/>
      <c r="M10" s="393"/>
      <c r="N10" s="336"/>
      <c r="O10" s="336"/>
      <c r="P10" s="336"/>
      <c r="Q10" s="336"/>
      <c r="R10" s="392"/>
    </row>
    <row r="11" spans="1:18" s="338" customFormat="1">
      <c r="A11" s="333">
        <v>1.4</v>
      </c>
      <c r="B11" s="339" t="s">
        <v>1290</v>
      </c>
      <c r="C11" s="343"/>
      <c r="D11" s="340" t="s">
        <v>1291</v>
      </c>
      <c r="E11" s="341"/>
      <c r="F11" s="336"/>
      <c r="G11" s="336"/>
      <c r="H11" s="336"/>
      <c r="I11" s="336"/>
      <c r="J11" s="342"/>
      <c r="K11" s="337"/>
      <c r="L11" s="379"/>
      <c r="M11" s="393"/>
      <c r="N11" s="336"/>
      <c r="O11" s="336"/>
      <c r="P11" s="336"/>
      <c r="Q11" s="336"/>
      <c r="R11" s="392"/>
    </row>
    <row r="12" spans="1:18" s="338" customFormat="1">
      <c r="A12" s="333">
        <v>2</v>
      </c>
      <c r="B12" s="334" t="s">
        <v>634</v>
      </c>
      <c r="C12" s="344"/>
      <c r="D12" s="335" t="s">
        <v>1292</v>
      </c>
      <c r="E12" s="336" t="s">
        <v>1283</v>
      </c>
      <c r="F12" s="336"/>
      <c r="G12" s="336"/>
      <c r="H12" s="336"/>
      <c r="I12" s="336"/>
      <c r="J12" s="337"/>
      <c r="K12" s="337"/>
      <c r="L12" s="378"/>
      <c r="M12" s="391">
        <f>'Tổng hợp'!F21</f>
        <v>0</v>
      </c>
      <c r="N12" s="386">
        <f>'Tổng hợp'!G21</f>
        <v>0</v>
      </c>
      <c r="O12" s="386">
        <f>'Tổng hợp'!H21</f>
        <v>0</v>
      </c>
      <c r="P12" s="386">
        <f>'Tổng hợp'!I21</f>
        <v>0</v>
      </c>
      <c r="Q12" s="386">
        <f>'Tổng hợp'!J21</f>
        <v>0</v>
      </c>
      <c r="R12" s="376" t="str">
        <f>IF(L12&gt;Q12," OKE MUA TIẾP","BÁO CÁO BOM")</f>
        <v>BÁO CÁO BOM</v>
      </c>
    </row>
    <row r="13" spans="1:18" s="338" customFormat="1">
      <c r="A13" s="333">
        <v>2.1</v>
      </c>
      <c r="B13" s="339" t="s">
        <v>1293</v>
      </c>
      <c r="C13" s="334"/>
      <c r="D13" s="340" t="s">
        <v>1294</v>
      </c>
      <c r="E13" s="336" t="s">
        <v>1283</v>
      </c>
      <c r="F13" s="336"/>
      <c r="G13" s="336"/>
      <c r="H13" s="336"/>
      <c r="I13" s="336"/>
      <c r="J13" s="342"/>
      <c r="K13" s="342"/>
      <c r="L13" s="379"/>
      <c r="M13" s="393"/>
      <c r="N13" s="336"/>
      <c r="O13" s="336"/>
      <c r="P13" s="336"/>
      <c r="Q13" s="336"/>
      <c r="R13" s="392"/>
    </row>
    <row r="14" spans="1:18" s="338" customFormat="1">
      <c r="A14" s="333">
        <v>2.2000000000000002</v>
      </c>
      <c r="B14" s="339" t="s">
        <v>1295</v>
      </c>
      <c r="C14" s="334"/>
      <c r="D14" s="340" t="s">
        <v>1296</v>
      </c>
      <c r="E14" s="336"/>
      <c r="F14" s="336"/>
      <c r="G14" s="336"/>
      <c r="H14" s="336"/>
      <c r="I14" s="336"/>
      <c r="J14" s="342"/>
      <c r="K14" s="342"/>
      <c r="L14" s="379"/>
      <c r="M14" s="393"/>
      <c r="N14" s="336"/>
      <c r="O14" s="336"/>
      <c r="P14" s="336"/>
      <c r="Q14" s="336"/>
      <c r="R14" s="392"/>
    </row>
    <row r="15" spans="1:18" s="338" customFormat="1">
      <c r="A15" s="333">
        <v>2.2999999999999998</v>
      </c>
      <c r="B15" s="339" t="s">
        <v>1297</v>
      </c>
      <c r="C15" s="334"/>
      <c r="D15" s="340" t="s">
        <v>1298</v>
      </c>
      <c r="E15" s="336"/>
      <c r="F15" s="336"/>
      <c r="G15" s="336"/>
      <c r="H15" s="336"/>
      <c r="I15" s="336"/>
      <c r="J15" s="342"/>
      <c r="K15" s="342"/>
      <c r="L15" s="379"/>
      <c r="M15" s="393"/>
      <c r="N15" s="336"/>
      <c r="O15" s="336"/>
      <c r="P15" s="336"/>
      <c r="Q15" s="336"/>
      <c r="R15" s="392"/>
    </row>
    <row r="16" spans="1:18" s="338" customFormat="1">
      <c r="A16" s="333">
        <v>2.4</v>
      </c>
      <c r="B16" s="339" t="s">
        <v>1299</v>
      </c>
      <c r="C16" s="334"/>
      <c r="D16" s="340" t="s">
        <v>1300</v>
      </c>
      <c r="E16" s="336"/>
      <c r="F16" s="336"/>
      <c r="G16" s="336"/>
      <c r="H16" s="336"/>
      <c r="I16" s="336"/>
      <c r="J16" s="342"/>
      <c r="K16" s="337"/>
      <c r="L16" s="379"/>
      <c r="M16" s="393"/>
      <c r="N16" s="336"/>
      <c r="O16" s="336"/>
      <c r="P16" s="336"/>
      <c r="Q16" s="336"/>
      <c r="R16" s="392"/>
    </row>
    <row r="17" spans="1:19" s="338" customFormat="1">
      <c r="A17" s="333">
        <v>3</v>
      </c>
      <c r="B17" s="334" t="s">
        <v>636</v>
      </c>
      <c r="C17" s="334"/>
      <c r="D17" s="335" t="s">
        <v>1301</v>
      </c>
      <c r="E17" s="336" t="s">
        <v>1283</v>
      </c>
      <c r="F17" s="336"/>
      <c r="G17" s="336"/>
      <c r="H17" s="336"/>
      <c r="I17" s="336"/>
      <c r="J17" s="342"/>
      <c r="K17" s="342"/>
      <c r="L17" s="379">
        <f>'[116]Dự toán vật tư'!G9</f>
        <v>195865000</v>
      </c>
      <c r="M17" s="391">
        <f>'Tổng hợp'!F22</f>
        <v>3622</v>
      </c>
      <c r="N17" s="386">
        <f>'Tổng hợp'!G22</f>
        <v>470</v>
      </c>
      <c r="O17" s="386">
        <f>'Tổng hợp'!H22</f>
        <v>0</v>
      </c>
      <c r="P17" s="386">
        <f>'Tổng hợp'!I22</f>
        <v>0</v>
      </c>
      <c r="Q17" s="386">
        <f>'Tổng hợp'!J22</f>
        <v>165851000</v>
      </c>
      <c r="R17" s="376" t="str">
        <f>IF(L17&gt;Q17," OKE MUA TIẾP","BÁO CÁO BOM")</f>
        <v xml:space="preserve"> OKE MUA TIẾP</v>
      </c>
      <c r="S17" s="338">
        <f>'Sàn winwin'!G27</f>
        <v>160446000</v>
      </c>
    </row>
    <row r="18" spans="1:19" s="338" customFormat="1">
      <c r="A18" s="333"/>
      <c r="B18" s="334"/>
      <c r="C18" s="334"/>
      <c r="D18" s="335"/>
      <c r="E18" s="336"/>
      <c r="F18" s="336"/>
      <c r="G18" s="336"/>
      <c r="H18" s="336"/>
      <c r="I18" s="336"/>
      <c r="J18" s="342"/>
      <c r="K18" s="342"/>
      <c r="L18" s="379"/>
      <c r="M18" s="393"/>
      <c r="N18" s="336"/>
      <c r="O18" s="336"/>
      <c r="P18" s="336"/>
      <c r="Q18" s="336"/>
      <c r="R18" s="392"/>
    </row>
    <row r="19" spans="1:19" s="338" customFormat="1">
      <c r="A19" s="333"/>
      <c r="B19" s="334"/>
      <c r="C19" s="334"/>
      <c r="D19" s="335"/>
      <c r="E19" s="336"/>
      <c r="F19" s="336"/>
      <c r="G19" s="336"/>
      <c r="H19" s="336"/>
      <c r="I19" s="336"/>
      <c r="J19" s="342"/>
      <c r="K19" s="342"/>
      <c r="L19" s="379"/>
      <c r="M19" s="393"/>
      <c r="N19" s="336"/>
      <c r="O19" s="336"/>
      <c r="P19" s="336"/>
      <c r="Q19" s="336"/>
      <c r="R19" s="392"/>
    </row>
    <row r="20" spans="1:19" s="338" customFormat="1">
      <c r="A20" s="333">
        <v>4</v>
      </c>
      <c r="B20" s="334" t="s">
        <v>647</v>
      </c>
      <c r="C20" s="334"/>
      <c r="D20" s="335" t="s">
        <v>1302</v>
      </c>
      <c r="E20" s="336" t="s">
        <v>1283</v>
      </c>
      <c r="F20" s="336"/>
      <c r="G20" s="336"/>
      <c r="H20" s="336"/>
      <c r="I20" s="336"/>
      <c r="J20" s="342"/>
      <c r="K20" s="342"/>
      <c r="L20" s="379">
        <f>'[116]Dự toán vật tư'!G10</f>
        <v>190695587.49999997</v>
      </c>
      <c r="M20" s="391">
        <f>'Tổng hợp'!F23</f>
        <v>0</v>
      </c>
      <c r="N20" s="386">
        <f>'Tổng hợp'!G23</f>
        <v>90.892799999999994</v>
      </c>
      <c r="O20" s="386">
        <f>'Tổng hợp'!H23</f>
        <v>0</v>
      </c>
      <c r="P20" s="386">
        <f>'Tổng hợp'!I23</f>
        <v>0</v>
      </c>
      <c r="Q20" s="386">
        <f>'Tổng hợp'!J23</f>
        <v>205859726.912</v>
      </c>
      <c r="R20" s="376" t="str">
        <f>IF(L20&gt;Q20," OKE MUA TIẾP","BÁO CÁO BOM")</f>
        <v>BÁO CÁO BOM</v>
      </c>
    </row>
    <row r="21" spans="1:19" s="338" customFormat="1">
      <c r="A21" s="333"/>
      <c r="B21" s="334"/>
      <c r="C21" s="334"/>
      <c r="D21" s="335"/>
      <c r="E21" s="336"/>
      <c r="F21" s="336"/>
      <c r="G21" s="336"/>
      <c r="H21" s="336"/>
      <c r="I21" s="336"/>
      <c r="J21" s="342"/>
      <c r="K21" s="342"/>
      <c r="L21" s="380"/>
      <c r="M21" s="393"/>
      <c r="N21" s="336"/>
      <c r="O21" s="336"/>
      <c r="P21" s="336"/>
      <c r="Q21" s="336"/>
      <c r="R21" s="392"/>
    </row>
    <row r="22" spans="1:19" s="338" customFormat="1">
      <c r="A22" s="333"/>
      <c r="B22" s="334"/>
      <c r="C22" s="334"/>
      <c r="D22" s="335"/>
      <c r="E22" s="336"/>
      <c r="F22" s="336"/>
      <c r="G22" s="336"/>
      <c r="H22" s="336"/>
      <c r="I22" s="336"/>
      <c r="J22" s="342"/>
      <c r="K22" s="342"/>
      <c r="L22" s="380"/>
      <c r="M22" s="393"/>
      <c r="N22" s="336"/>
      <c r="O22" s="336"/>
      <c r="P22" s="336"/>
      <c r="Q22" s="336"/>
      <c r="R22" s="392"/>
    </row>
    <row r="23" spans="1:19" s="322" customFormat="1" ht="25.4" customHeight="1">
      <c r="A23" s="326" t="s">
        <v>1303</v>
      </c>
      <c r="B23" s="327" t="s">
        <v>654</v>
      </c>
      <c r="C23" s="327"/>
      <c r="D23" s="328" t="s">
        <v>1304</v>
      </c>
      <c r="E23" s="329"/>
      <c r="F23" s="329"/>
      <c r="G23" s="329"/>
      <c r="H23" s="329"/>
      <c r="I23" s="329"/>
      <c r="J23" s="332"/>
      <c r="K23" s="331"/>
      <c r="L23" s="381">
        <f>'[116]Dự toán vật tư'!G12</f>
        <v>213600000</v>
      </c>
      <c r="M23" s="394">
        <f>'Tổng hợp'!F24</f>
        <v>0</v>
      </c>
      <c r="N23" s="387">
        <f>'Tổng hợp'!G24</f>
        <v>49585</v>
      </c>
      <c r="O23" s="387">
        <f>'Tổng hợp'!H24</f>
        <v>0</v>
      </c>
      <c r="P23" s="387">
        <f>'Tổng hợp'!I24</f>
        <v>0</v>
      </c>
      <c r="Q23" s="387">
        <f>'Tổng hợp'!J24</f>
        <v>202484525</v>
      </c>
      <c r="R23" s="376" t="str">
        <f>IF(L23&gt;Q23," OKE MUA TIẾP","BÁO CÁO BOM")</f>
        <v xml:space="preserve"> OKE MUA TIẾP</v>
      </c>
    </row>
    <row r="24" spans="1:19" s="338" customFormat="1">
      <c r="A24" s="345">
        <v>1</v>
      </c>
      <c r="B24" s="334" t="s">
        <v>1305</v>
      </c>
      <c r="D24" s="335" t="s">
        <v>1306</v>
      </c>
      <c r="E24" s="336"/>
      <c r="F24" s="336"/>
      <c r="G24" s="336"/>
      <c r="H24" s="336"/>
      <c r="I24" s="336"/>
      <c r="J24" s="342"/>
      <c r="K24" s="342"/>
      <c r="L24" s="380"/>
      <c r="M24" s="393"/>
      <c r="N24" s="336"/>
      <c r="O24" s="336"/>
      <c r="P24" s="336"/>
      <c r="Q24" s="336"/>
      <c r="R24" s="392"/>
    </row>
    <row r="25" spans="1:19" s="338" customFormat="1">
      <c r="A25" s="345">
        <v>2</v>
      </c>
      <c r="B25" s="334" t="s">
        <v>1307</v>
      </c>
      <c r="C25" s="334"/>
      <c r="D25" s="346" t="s">
        <v>1308</v>
      </c>
      <c r="E25" s="336"/>
      <c r="F25" s="336"/>
      <c r="G25" s="336"/>
      <c r="H25" s="336"/>
      <c r="I25" s="336"/>
      <c r="J25" s="342"/>
      <c r="K25" s="342"/>
      <c r="L25" s="380"/>
      <c r="M25" s="393"/>
      <c r="N25" s="336"/>
      <c r="O25" s="336"/>
      <c r="P25" s="336"/>
      <c r="Q25" s="336"/>
      <c r="R25" s="392"/>
    </row>
    <row r="26" spans="1:19" s="338" customFormat="1">
      <c r="A26" s="333"/>
      <c r="B26" s="339"/>
      <c r="C26" s="339"/>
      <c r="D26" s="347"/>
      <c r="E26" s="341"/>
      <c r="F26" s="341"/>
      <c r="G26" s="341"/>
      <c r="H26" s="341"/>
      <c r="I26" s="341"/>
      <c r="J26" s="348"/>
      <c r="K26" s="348"/>
      <c r="L26" s="382"/>
      <c r="M26" s="393"/>
      <c r="N26" s="336"/>
      <c r="O26" s="336"/>
      <c r="P26" s="336"/>
      <c r="Q26" s="336"/>
      <c r="R26" s="392"/>
    </row>
    <row r="27" spans="1:19" s="338" customFormat="1">
      <c r="A27" s="333"/>
      <c r="B27" s="339"/>
      <c r="C27" s="339"/>
      <c r="D27" s="347"/>
      <c r="E27" s="341"/>
      <c r="F27" s="341"/>
      <c r="G27" s="341"/>
      <c r="H27" s="341"/>
      <c r="I27" s="341"/>
      <c r="J27" s="348"/>
      <c r="K27" s="348"/>
      <c r="L27" s="382"/>
      <c r="M27" s="393"/>
      <c r="N27" s="336"/>
      <c r="O27" s="336"/>
      <c r="P27" s="336"/>
      <c r="Q27" s="336"/>
      <c r="R27" s="392"/>
    </row>
    <row r="28" spans="1:19" s="338" customFormat="1">
      <c r="A28" s="326" t="s">
        <v>1309</v>
      </c>
      <c r="B28" s="327" t="s">
        <v>1310</v>
      </c>
      <c r="C28" s="327"/>
      <c r="D28" s="328" t="s">
        <v>1311</v>
      </c>
      <c r="E28" s="329"/>
      <c r="F28" s="329"/>
      <c r="G28" s="329"/>
      <c r="H28" s="329"/>
      <c r="I28" s="329"/>
      <c r="J28" s="332"/>
      <c r="K28" s="331"/>
      <c r="L28" s="381">
        <f>'[116]Dự toán vật tư'!G14</f>
        <v>503250000</v>
      </c>
      <c r="M28" s="391">
        <f>'Tổng hợp'!F25</f>
        <v>23146.799999999999</v>
      </c>
      <c r="N28" s="386">
        <f>'Tổng hợp'!G25</f>
        <v>12576.901599999999</v>
      </c>
      <c r="O28" s="386">
        <f>'Tổng hợp'!H25</f>
        <v>939.96862399999998</v>
      </c>
      <c r="P28" s="386">
        <f>'Tổng hợp'!I25</f>
        <v>139.834</v>
      </c>
      <c r="Q28" s="386">
        <f>'Tổng hợp'!J25</f>
        <v>795025135.82109094</v>
      </c>
      <c r="R28" s="376" t="str">
        <f>IF(L28&gt;Q28," OKE MUA TIẾP","BÁO CÁO BOM")</f>
        <v>BÁO CÁO BOM</v>
      </c>
    </row>
    <row r="29" spans="1:19" s="322" customFormat="1" ht="16.5">
      <c r="A29" s="345">
        <v>1</v>
      </c>
      <c r="B29" s="349" t="s">
        <v>1312</v>
      </c>
      <c r="C29" s="349"/>
      <c r="D29" s="349" t="s">
        <v>1313</v>
      </c>
      <c r="E29" s="350"/>
      <c r="F29" s="350"/>
      <c r="G29" s="350"/>
      <c r="H29" s="350"/>
      <c r="I29" s="350"/>
      <c r="J29" s="342"/>
      <c r="K29" s="351"/>
      <c r="L29" s="380">
        <f>'[116]Dự toán vật tư'!G15</f>
        <v>347225000</v>
      </c>
      <c r="M29" s="396"/>
      <c r="N29" s="389"/>
      <c r="O29" s="388"/>
      <c r="P29" s="388"/>
      <c r="Q29" s="388"/>
      <c r="R29" s="395"/>
    </row>
    <row r="30" spans="1:19" s="338" customFormat="1" ht="16.5">
      <c r="A30" s="345">
        <v>2</v>
      </c>
      <c r="B30" s="349" t="s">
        <v>1314</v>
      </c>
      <c r="C30" s="349"/>
      <c r="D30" s="349" t="s">
        <v>1304</v>
      </c>
      <c r="E30" s="350"/>
      <c r="F30" s="350"/>
      <c r="G30" s="350"/>
      <c r="H30" s="350"/>
      <c r="I30" s="350"/>
      <c r="J30" s="351"/>
      <c r="K30" s="351"/>
      <c r="L30" s="383">
        <f>'[116]Dự toán vật tư'!G16</f>
        <v>69445000</v>
      </c>
      <c r="M30" s="393"/>
      <c r="N30" s="390"/>
      <c r="O30" s="344"/>
      <c r="P30" s="344"/>
      <c r="Q30" s="344"/>
      <c r="R30" s="392"/>
    </row>
    <row r="31" spans="1:19" s="338" customFormat="1" ht="16.5">
      <c r="A31" s="345">
        <v>3</v>
      </c>
      <c r="B31" s="349" t="s">
        <v>1315</v>
      </c>
      <c r="C31" s="349"/>
      <c r="D31" s="349" t="s">
        <v>1316</v>
      </c>
      <c r="E31" s="350"/>
      <c r="F31" s="350"/>
      <c r="G31" s="350"/>
      <c r="H31" s="350"/>
      <c r="I31" s="350"/>
      <c r="J31" s="342"/>
      <c r="K31" s="351"/>
      <c r="L31" s="380">
        <f>'[116]Dự toán vật tư'!G17</f>
        <v>86580000</v>
      </c>
      <c r="M31" s="393"/>
      <c r="N31" s="390"/>
      <c r="O31" s="344"/>
      <c r="P31" s="344"/>
      <c r="Q31" s="344"/>
      <c r="R31" s="392"/>
    </row>
    <row r="32" spans="1:19" s="338" customFormat="1" ht="16.5">
      <c r="A32" s="333"/>
      <c r="B32" s="352"/>
      <c r="C32" s="352"/>
      <c r="D32" s="352"/>
      <c r="E32" s="350"/>
      <c r="F32" s="350"/>
      <c r="G32" s="350"/>
      <c r="H32" s="350"/>
      <c r="I32" s="350"/>
      <c r="J32" s="351"/>
      <c r="K32" s="351"/>
      <c r="L32" s="382"/>
      <c r="M32" s="393"/>
      <c r="N32" s="390"/>
      <c r="O32" s="344"/>
      <c r="P32" s="344"/>
      <c r="Q32" s="344"/>
      <c r="R32" s="392"/>
    </row>
    <row r="33" spans="1:18" s="338" customFormat="1" ht="16.5">
      <c r="A33" s="333"/>
      <c r="B33" s="352"/>
      <c r="C33" s="352"/>
      <c r="D33" s="352"/>
      <c r="E33" s="350"/>
      <c r="F33" s="350"/>
      <c r="G33" s="350"/>
      <c r="H33" s="350"/>
      <c r="I33" s="350"/>
      <c r="J33" s="351"/>
      <c r="K33" s="351"/>
      <c r="L33" s="382"/>
      <c r="M33" s="393"/>
      <c r="N33" s="390"/>
      <c r="O33" s="344"/>
      <c r="P33" s="344"/>
      <c r="Q33" s="344"/>
      <c r="R33" s="392"/>
    </row>
    <row r="34" spans="1:18" s="338" customFormat="1">
      <c r="A34" s="326" t="s">
        <v>1317</v>
      </c>
      <c r="B34" s="327" t="s">
        <v>1318</v>
      </c>
      <c r="C34" s="327"/>
      <c r="D34" s="328" t="s">
        <v>1319</v>
      </c>
      <c r="E34" s="329"/>
      <c r="F34" s="329"/>
      <c r="G34" s="329"/>
      <c r="H34" s="329"/>
      <c r="I34" s="329"/>
      <c r="J34" s="331"/>
      <c r="K34" s="331"/>
      <c r="L34" s="381">
        <f>'[116]Dự toán vật tư'!G18</f>
        <v>67000000</v>
      </c>
      <c r="M34" s="393"/>
      <c r="N34" s="390"/>
      <c r="O34" s="344"/>
      <c r="P34" s="344"/>
      <c r="Q34" s="344"/>
      <c r="R34" s="376" t="str">
        <f>IF(L34&gt;Q34," OKE MUA TIẾP","BÁO CÁO BOM")</f>
        <v xml:space="preserve"> OKE MUA TIẾP</v>
      </c>
    </row>
    <row r="35" spans="1:18" s="322" customFormat="1" ht="16.5">
      <c r="A35" s="345">
        <v>1</v>
      </c>
      <c r="B35" s="349" t="s">
        <v>1320</v>
      </c>
      <c r="C35" s="349"/>
      <c r="D35" s="349" t="s">
        <v>1313</v>
      </c>
      <c r="E35" s="350"/>
      <c r="F35" s="350"/>
      <c r="G35" s="350"/>
      <c r="H35" s="350"/>
      <c r="I35" s="350"/>
      <c r="J35" s="351"/>
      <c r="K35" s="351"/>
      <c r="L35" s="380">
        <f>'[116]Dự toán vật tư'!G19</f>
        <v>60000000</v>
      </c>
      <c r="M35" s="396"/>
      <c r="N35" s="389"/>
      <c r="O35" s="388"/>
      <c r="P35" s="388"/>
      <c r="Q35" s="388"/>
      <c r="R35" s="395"/>
    </row>
    <row r="36" spans="1:18" s="322" customFormat="1" ht="16.5">
      <c r="A36" s="333"/>
      <c r="B36" s="352"/>
      <c r="C36" s="352"/>
      <c r="D36" s="352"/>
      <c r="E36" s="350"/>
      <c r="F36" s="350"/>
      <c r="G36" s="350"/>
      <c r="H36" s="350"/>
      <c r="I36" s="350"/>
      <c r="J36" s="351"/>
      <c r="K36" s="351"/>
      <c r="L36" s="382"/>
      <c r="M36" s="396"/>
      <c r="N36" s="389"/>
      <c r="O36" s="388"/>
      <c r="P36" s="388"/>
      <c r="Q36" s="388"/>
      <c r="R36" s="395"/>
    </row>
    <row r="37" spans="1:18" s="322" customFormat="1" ht="16.5">
      <c r="A37" s="333"/>
      <c r="B37" s="352"/>
      <c r="C37" s="352"/>
      <c r="D37" s="352"/>
      <c r="E37" s="350"/>
      <c r="F37" s="350"/>
      <c r="G37" s="350"/>
      <c r="H37" s="350"/>
      <c r="I37" s="350"/>
      <c r="J37" s="351"/>
      <c r="K37" s="351"/>
      <c r="L37" s="382"/>
      <c r="M37" s="396"/>
      <c r="N37" s="389"/>
      <c r="O37" s="388"/>
      <c r="P37" s="388"/>
      <c r="Q37" s="388"/>
      <c r="R37" s="395"/>
    </row>
    <row r="38" spans="1:18" s="338" customFormat="1" ht="16.5">
      <c r="A38" s="345">
        <v>2</v>
      </c>
      <c r="B38" s="349" t="s">
        <v>1321</v>
      </c>
      <c r="C38" s="349"/>
      <c r="D38" s="349" t="s">
        <v>1304</v>
      </c>
      <c r="E38" s="350"/>
      <c r="F38" s="350"/>
      <c r="G38" s="350"/>
      <c r="H38" s="350"/>
      <c r="I38" s="350"/>
      <c r="J38" s="351"/>
      <c r="K38" s="351"/>
      <c r="L38" s="384">
        <f>'[116]Dự toán vật tư'!G20</f>
        <v>7000000</v>
      </c>
      <c r="M38" s="393"/>
      <c r="N38" s="390"/>
      <c r="O38" s="344"/>
      <c r="P38" s="344"/>
      <c r="Q38" s="344"/>
      <c r="R38" s="392"/>
    </row>
    <row r="39" spans="1:18" s="338" customFormat="1" ht="16.5">
      <c r="A39" s="333"/>
      <c r="B39" s="352"/>
      <c r="C39" s="352"/>
      <c r="D39" s="352"/>
      <c r="E39" s="350"/>
      <c r="F39" s="350"/>
      <c r="G39" s="350"/>
      <c r="H39" s="350"/>
      <c r="I39" s="350"/>
      <c r="J39" s="351"/>
      <c r="K39" s="351"/>
      <c r="L39" s="385"/>
      <c r="M39" s="393"/>
      <c r="N39" s="390"/>
      <c r="O39" s="344"/>
      <c r="P39" s="344"/>
      <c r="Q39" s="344"/>
      <c r="R39" s="392"/>
    </row>
    <row r="40" spans="1:18" s="338" customFormat="1" ht="16.5">
      <c r="A40" s="333"/>
      <c r="B40" s="352"/>
      <c r="C40" s="352"/>
      <c r="D40" s="352"/>
      <c r="E40" s="350"/>
      <c r="F40" s="350"/>
      <c r="G40" s="350"/>
      <c r="H40" s="350"/>
      <c r="I40" s="350"/>
      <c r="J40" s="351"/>
      <c r="K40" s="351"/>
      <c r="L40" s="385"/>
      <c r="M40" s="393"/>
      <c r="N40" s="390"/>
      <c r="O40" s="344"/>
      <c r="P40" s="344"/>
      <c r="Q40" s="344"/>
      <c r="R40" s="392"/>
    </row>
    <row r="41" spans="1:18" s="338" customFormat="1">
      <c r="A41" s="326" t="s">
        <v>1322</v>
      </c>
      <c r="B41" s="327" t="s">
        <v>1323</v>
      </c>
      <c r="C41" s="327"/>
      <c r="D41" s="328" t="s">
        <v>1324</v>
      </c>
      <c r="E41" s="329"/>
      <c r="F41" s="329"/>
      <c r="G41" s="329"/>
      <c r="H41" s="329"/>
      <c r="I41" s="329"/>
      <c r="J41" s="331"/>
      <c r="K41" s="331"/>
      <c r="L41" s="381">
        <f>'[116]Dự toán vật tư'!G21</f>
        <v>307343625</v>
      </c>
      <c r="M41" s="393"/>
      <c r="N41" s="390"/>
      <c r="O41" s="344"/>
      <c r="P41" s="344"/>
      <c r="Q41" s="344"/>
      <c r="R41" s="376" t="str">
        <f>IF(L41&gt;Q41," OKE MUA TIẾP","BÁO CÁO BOM")</f>
        <v xml:space="preserve"> OKE MUA TIẾP</v>
      </c>
    </row>
    <row r="42" spans="1:18" s="322" customFormat="1" ht="16.5">
      <c r="A42" s="345">
        <v>1</v>
      </c>
      <c r="B42" s="353" t="s">
        <v>1325</v>
      </c>
      <c r="C42" s="353"/>
      <c r="D42" s="353" t="s">
        <v>1326</v>
      </c>
      <c r="E42" s="350"/>
      <c r="F42" s="350"/>
      <c r="G42" s="350"/>
      <c r="H42" s="350"/>
      <c r="I42" s="350"/>
      <c r="J42" s="351"/>
      <c r="K42" s="351"/>
      <c r="L42" s="380">
        <f>'[116]Dự toán vật tư'!G22</f>
        <v>141900000</v>
      </c>
      <c r="M42" s="396"/>
      <c r="N42" s="389"/>
      <c r="O42" s="388"/>
      <c r="P42" s="388"/>
      <c r="Q42" s="388"/>
      <c r="R42" s="395"/>
    </row>
    <row r="43" spans="1:18" s="322" customFormat="1" ht="16.5">
      <c r="A43" s="333">
        <v>1.1000000000000001</v>
      </c>
      <c r="B43" s="354" t="s">
        <v>1327</v>
      </c>
      <c r="C43" s="354"/>
      <c r="D43" s="354" t="s">
        <v>1328</v>
      </c>
      <c r="E43" s="350"/>
      <c r="F43" s="350"/>
      <c r="G43" s="350"/>
      <c r="H43" s="350"/>
      <c r="I43" s="350"/>
      <c r="J43" s="351"/>
      <c r="K43" s="351"/>
      <c r="L43" s="382"/>
      <c r="M43" s="396"/>
      <c r="N43" s="389"/>
      <c r="O43" s="388"/>
      <c r="P43" s="388"/>
      <c r="Q43" s="388"/>
      <c r="R43" s="395"/>
    </row>
    <row r="44" spans="1:18" s="322" customFormat="1" ht="16.5">
      <c r="A44" s="333"/>
      <c r="B44" s="354"/>
      <c r="C44" s="354"/>
      <c r="D44" s="354"/>
      <c r="E44" s="350"/>
      <c r="F44" s="350"/>
      <c r="G44" s="350"/>
      <c r="H44" s="350"/>
      <c r="I44" s="350"/>
      <c r="J44" s="351"/>
      <c r="K44" s="351"/>
      <c r="L44" s="382"/>
      <c r="M44" s="396"/>
      <c r="N44" s="389"/>
      <c r="O44" s="388"/>
      <c r="P44" s="388"/>
      <c r="Q44" s="388"/>
      <c r="R44" s="395"/>
    </row>
    <row r="45" spans="1:18" s="322" customFormat="1" ht="16.5">
      <c r="A45" s="333">
        <v>1.2</v>
      </c>
      <c r="B45" s="354" t="s">
        <v>1329</v>
      </c>
      <c r="C45" s="354"/>
      <c r="D45" s="354" t="s">
        <v>1330</v>
      </c>
      <c r="E45" s="350"/>
      <c r="F45" s="350"/>
      <c r="G45" s="350"/>
      <c r="H45" s="350"/>
      <c r="I45" s="350"/>
      <c r="J45" s="351"/>
      <c r="K45" s="351"/>
      <c r="L45" s="382"/>
      <c r="M45" s="396"/>
      <c r="N45" s="389"/>
      <c r="O45" s="388"/>
      <c r="P45" s="388"/>
      <c r="Q45" s="388"/>
      <c r="R45" s="395"/>
    </row>
    <row r="46" spans="1:18" s="322" customFormat="1" ht="16.5">
      <c r="A46" s="333"/>
      <c r="B46" s="354"/>
      <c r="C46" s="354"/>
      <c r="D46" s="354"/>
      <c r="E46" s="350"/>
      <c r="F46" s="350"/>
      <c r="G46" s="350"/>
      <c r="H46" s="350"/>
      <c r="I46" s="350"/>
      <c r="J46" s="351"/>
      <c r="K46" s="351"/>
      <c r="L46" s="382"/>
      <c r="M46" s="396"/>
      <c r="N46" s="389"/>
      <c r="O46" s="388"/>
      <c r="P46" s="388"/>
      <c r="Q46" s="388"/>
      <c r="R46" s="395"/>
    </row>
    <row r="47" spans="1:18" s="322" customFormat="1" ht="16.5">
      <c r="A47" s="333">
        <v>1.3</v>
      </c>
      <c r="B47" s="354" t="s">
        <v>1331</v>
      </c>
      <c r="C47" s="354"/>
      <c r="D47" s="354" t="s">
        <v>1332</v>
      </c>
      <c r="E47" s="350"/>
      <c r="F47" s="350"/>
      <c r="G47" s="350"/>
      <c r="H47" s="350"/>
      <c r="I47" s="350"/>
      <c r="J47" s="351"/>
      <c r="K47" s="351"/>
      <c r="L47" s="382"/>
      <c r="M47" s="396"/>
      <c r="N47" s="389"/>
      <c r="O47" s="388"/>
      <c r="P47" s="388"/>
      <c r="Q47" s="388"/>
      <c r="R47" s="395"/>
    </row>
    <row r="48" spans="1:18" s="322" customFormat="1" ht="16.5">
      <c r="A48" s="333"/>
      <c r="B48" s="354"/>
      <c r="C48" s="354"/>
      <c r="D48" s="354"/>
      <c r="E48" s="350"/>
      <c r="F48" s="350"/>
      <c r="G48" s="350"/>
      <c r="H48" s="350"/>
      <c r="I48" s="350"/>
      <c r="J48" s="351"/>
      <c r="K48" s="351"/>
      <c r="L48" s="382"/>
      <c r="M48" s="396"/>
      <c r="N48" s="389"/>
      <c r="O48" s="388"/>
      <c r="P48" s="388"/>
      <c r="Q48" s="388"/>
      <c r="R48" s="395"/>
    </row>
    <row r="49" spans="1:18" s="338" customFormat="1" ht="16.5">
      <c r="A49" s="345">
        <v>2</v>
      </c>
      <c r="B49" s="353" t="s">
        <v>1333</v>
      </c>
      <c r="C49" s="353"/>
      <c r="D49" s="353" t="s">
        <v>1334</v>
      </c>
      <c r="E49" s="350"/>
      <c r="F49" s="350"/>
      <c r="G49" s="350"/>
      <c r="H49" s="350"/>
      <c r="I49" s="350"/>
      <c r="J49" s="351"/>
      <c r="K49" s="351"/>
      <c r="L49" s="380">
        <f>'[116]Dự toán vật tư'!G23</f>
        <v>145490625</v>
      </c>
      <c r="M49" s="393"/>
      <c r="N49" s="390"/>
      <c r="O49" s="344"/>
      <c r="P49" s="344"/>
      <c r="Q49" s="344"/>
      <c r="R49" s="392"/>
    </row>
    <row r="50" spans="1:18" s="338" customFormat="1" ht="16.5">
      <c r="A50" s="333">
        <v>2.1</v>
      </c>
      <c r="B50" s="354" t="s">
        <v>1335</v>
      </c>
      <c r="C50" s="354"/>
      <c r="D50" s="354" t="s">
        <v>1336</v>
      </c>
      <c r="E50" s="355"/>
      <c r="F50" s="350"/>
      <c r="G50" s="350"/>
      <c r="H50" s="350"/>
      <c r="I50" s="350"/>
      <c r="J50" s="351"/>
      <c r="K50" s="351"/>
      <c r="L50" s="380"/>
      <c r="M50" s="393"/>
      <c r="N50" s="390"/>
      <c r="O50" s="344"/>
      <c r="P50" s="344"/>
      <c r="Q50" s="344"/>
      <c r="R50" s="392"/>
    </row>
    <row r="51" spans="1:18" s="338" customFormat="1" ht="16.5">
      <c r="A51" s="333"/>
      <c r="B51" s="353"/>
      <c r="C51" s="353"/>
      <c r="D51" s="353"/>
      <c r="E51" s="350"/>
      <c r="F51" s="350"/>
      <c r="G51" s="350"/>
      <c r="H51" s="350"/>
      <c r="I51" s="350"/>
      <c r="J51" s="351"/>
      <c r="K51" s="351"/>
      <c r="L51" s="380"/>
      <c r="M51" s="393"/>
      <c r="N51" s="390"/>
      <c r="O51" s="344"/>
      <c r="P51" s="344"/>
      <c r="Q51" s="344"/>
      <c r="R51" s="392"/>
    </row>
    <row r="52" spans="1:18" s="338" customFormat="1" ht="16.5">
      <c r="A52" s="333">
        <v>2.2000000000000002</v>
      </c>
      <c r="B52" s="354" t="s">
        <v>1337</v>
      </c>
      <c r="C52" s="354"/>
      <c r="D52" s="354" t="s">
        <v>1338</v>
      </c>
      <c r="E52" s="355"/>
      <c r="F52" s="350"/>
      <c r="G52" s="350"/>
      <c r="H52" s="350"/>
      <c r="I52" s="350"/>
      <c r="J52" s="351"/>
      <c r="K52" s="351"/>
      <c r="L52" s="380"/>
      <c r="M52" s="393"/>
      <c r="N52" s="390"/>
      <c r="O52" s="344"/>
      <c r="P52" s="344"/>
      <c r="Q52" s="344"/>
      <c r="R52" s="392"/>
    </row>
    <row r="53" spans="1:18" s="338" customFormat="1" ht="16.5">
      <c r="A53" s="333"/>
      <c r="B53" s="354"/>
      <c r="C53" s="354"/>
      <c r="D53" s="354"/>
      <c r="E53" s="350"/>
      <c r="F53" s="350"/>
      <c r="G53" s="350"/>
      <c r="H53" s="350"/>
      <c r="I53" s="350"/>
      <c r="J53" s="351"/>
      <c r="K53" s="351"/>
      <c r="L53" s="382"/>
      <c r="M53" s="393"/>
      <c r="N53" s="390"/>
      <c r="O53" s="344"/>
      <c r="P53" s="344"/>
      <c r="Q53" s="344"/>
      <c r="R53" s="392"/>
    </row>
    <row r="54" spans="1:18" s="338" customFormat="1" ht="16.5">
      <c r="A54" s="333">
        <v>2.2999999999999998</v>
      </c>
      <c r="B54" s="354" t="s">
        <v>1339</v>
      </c>
      <c r="C54" s="354"/>
      <c r="D54" s="354" t="s">
        <v>1340</v>
      </c>
      <c r="E54" s="355"/>
      <c r="F54" s="350"/>
      <c r="G54" s="350"/>
      <c r="H54" s="350"/>
      <c r="I54" s="350"/>
      <c r="J54" s="351"/>
      <c r="K54" s="351"/>
      <c r="L54" s="380"/>
      <c r="M54" s="393"/>
      <c r="N54" s="390"/>
      <c r="O54" s="344"/>
      <c r="P54" s="344"/>
      <c r="Q54" s="344"/>
      <c r="R54" s="392"/>
    </row>
    <row r="55" spans="1:18" s="338" customFormat="1" ht="16.5">
      <c r="A55" s="333"/>
      <c r="B55" s="354"/>
      <c r="C55" s="354"/>
      <c r="D55" s="354"/>
      <c r="E55" s="350"/>
      <c r="F55" s="350"/>
      <c r="G55" s="350"/>
      <c r="H55" s="350"/>
      <c r="I55" s="350"/>
      <c r="J55" s="351"/>
      <c r="K55" s="351"/>
      <c r="L55" s="382"/>
      <c r="M55" s="393"/>
      <c r="N55" s="390"/>
      <c r="O55" s="344"/>
      <c r="P55" s="344"/>
      <c r="Q55" s="344"/>
      <c r="R55" s="392"/>
    </row>
    <row r="56" spans="1:18" s="338" customFormat="1" ht="16.5">
      <c r="A56" s="333">
        <v>2.4</v>
      </c>
      <c r="B56" s="354" t="s">
        <v>1341</v>
      </c>
      <c r="C56" s="354"/>
      <c r="D56" s="354" t="s">
        <v>1342</v>
      </c>
      <c r="E56" s="355"/>
      <c r="F56" s="350"/>
      <c r="G56" s="350"/>
      <c r="H56" s="350"/>
      <c r="I56" s="350"/>
      <c r="J56" s="351"/>
      <c r="K56" s="351"/>
      <c r="L56" s="382"/>
      <c r="M56" s="393"/>
      <c r="N56" s="390"/>
      <c r="O56" s="344"/>
      <c r="P56" s="344"/>
      <c r="Q56" s="344"/>
      <c r="R56" s="392"/>
    </row>
    <row r="57" spans="1:18" s="338" customFormat="1" ht="16.5">
      <c r="A57" s="333"/>
      <c r="B57" s="354"/>
      <c r="C57" s="354"/>
      <c r="D57" s="354"/>
      <c r="E57" s="350"/>
      <c r="F57" s="350"/>
      <c r="G57" s="350"/>
      <c r="H57" s="350"/>
      <c r="I57" s="350"/>
      <c r="J57" s="351"/>
      <c r="K57" s="351"/>
      <c r="L57" s="382"/>
      <c r="M57" s="393"/>
      <c r="N57" s="390"/>
      <c r="O57" s="344"/>
      <c r="P57" s="344"/>
      <c r="Q57" s="344"/>
      <c r="R57" s="392"/>
    </row>
    <row r="58" spans="1:18" s="338" customFormat="1" ht="16.5">
      <c r="A58" s="333">
        <v>2.5</v>
      </c>
      <c r="B58" s="354" t="s">
        <v>1343</v>
      </c>
      <c r="C58" s="354"/>
      <c r="D58" s="354" t="s">
        <v>1344</v>
      </c>
      <c r="E58" s="355"/>
      <c r="F58" s="350"/>
      <c r="G58" s="350"/>
      <c r="H58" s="350"/>
      <c r="I58" s="350"/>
      <c r="J58" s="351"/>
      <c r="K58" s="351"/>
      <c r="L58" s="382"/>
      <c r="M58" s="393"/>
      <c r="N58" s="390"/>
      <c r="O58" s="344"/>
      <c r="P58" s="344"/>
      <c r="Q58" s="344"/>
      <c r="R58" s="392"/>
    </row>
    <row r="59" spans="1:18" s="338" customFormat="1" ht="16.5">
      <c r="A59" s="333"/>
      <c r="B59" s="354"/>
      <c r="C59" s="354"/>
      <c r="D59" s="354"/>
      <c r="E59" s="350"/>
      <c r="F59" s="350"/>
      <c r="G59" s="350"/>
      <c r="H59" s="350"/>
      <c r="I59" s="350"/>
      <c r="J59" s="351"/>
      <c r="K59" s="351"/>
      <c r="L59" s="382"/>
      <c r="M59" s="393"/>
      <c r="N59" s="390"/>
      <c r="O59" s="344"/>
      <c r="P59" s="344"/>
      <c r="Q59" s="344"/>
      <c r="R59" s="392"/>
    </row>
    <row r="60" spans="1:18" s="338" customFormat="1" ht="16.5">
      <c r="A60" s="333"/>
      <c r="B60" s="354"/>
      <c r="C60" s="354"/>
      <c r="D60" s="354"/>
      <c r="E60" s="350"/>
      <c r="F60" s="350"/>
      <c r="G60" s="350"/>
      <c r="H60" s="350"/>
      <c r="I60" s="350"/>
      <c r="J60" s="351"/>
      <c r="K60" s="351"/>
      <c r="L60" s="382"/>
      <c r="M60" s="393"/>
      <c r="N60" s="390"/>
      <c r="O60" s="344"/>
      <c r="P60" s="344"/>
      <c r="Q60" s="344"/>
      <c r="R60" s="392"/>
    </row>
    <row r="61" spans="1:18" s="338" customFormat="1" ht="16.5">
      <c r="A61" s="345">
        <v>3</v>
      </c>
      <c r="B61" s="353" t="s">
        <v>1345</v>
      </c>
      <c r="C61" s="353"/>
      <c r="D61" s="353" t="s">
        <v>1316</v>
      </c>
      <c r="E61" s="350"/>
      <c r="F61" s="350"/>
      <c r="G61" s="350"/>
      <c r="H61" s="350"/>
      <c r="I61" s="350"/>
      <c r="J61" s="351"/>
      <c r="K61" s="351"/>
      <c r="L61" s="380">
        <f>'[116]Dự toán vật tư'!G24</f>
        <v>19953000</v>
      </c>
      <c r="M61" s="393"/>
      <c r="N61" s="390"/>
      <c r="O61" s="344"/>
      <c r="P61" s="344"/>
      <c r="Q61" s="344"/>
      <c r="R61" s="392"/>
    </row>
    <row r="62" spans="1:18" s="338" customFormat="1" ht="16.5">
      <c r="A62" s="333"/>
      <c r="B62" s="354"/>
      <c r="C62" s="354"/>
      <c r="D62" s="354"/>
      <c r="E62" s="350"/>
      <c r="F62" s="350"/>
      <c r="G62" s="350"/>
      <c r="H62" s="350"/>
      <c r="I62" s="350"/>
      <c r="J62" s="351"/>
      <c r="K62" s="351"/>
      <c r="L62" s="382"/>
      <c r="M62" s="393"/>
      <c r="N62" s="390"/>
      <c r="O62" s="344"/>
      <c r="P62" s="344"/>
      <c r="Q62" s="344"/>
      <c r="R62" s="392"/>
    </row>
    <row r="63" spans="1:18" s="338" customFormat="1" ht="16.5">
      <c r="A63" s="333"/>
      <c r="B63" s="354"/>
      <c r="C63" s="354"/>
      <c r="D63" s="354"/>
      <c r="E63" s="350"/>
      <c r="F63" s="350"/>
      <c r="G63" s="350"/>
      <c r="H63" s="350"/>
      <c r="I63" s="350"/>
      <c r="J63" s="351"/>
      <c r="K63" s="351"/>
      <c r="L63" s="382"/>
      <c r="M63" s="393"/>
      <c r="N63" s="390"/>
      <c r="O63" s="344"/>
      <c r="P63" s="344"/>
      <c r="Q63" s="344"/>
      <c r="R63" s="392"/>
    </row>
    <row r="64" spans="1:18" s="338" customFormat="1" ht="16.5">
      <c r="A64" s="356" t="s">
        <v>1346</v>
      </c>
      <c r="B64" s="357" t="s">
        <v>1347</v>
      </c>
      <c r="C64" s="357"/>
      <c r="D64" s="357" t="s">
        <v>1348</v>
      </c>
      <c r="E64" s="326"/>
      <c r="F64" s="326"/>
      <c r="G64" s="326"/>
      <c r="H64" s="326"/>
      <c r="I64" s="326"/>
      <c r="J64" s="332"/>
      <c r="K64" s="332"/>
      <c r="L64" s="381">
        <f>'[116]Dự toán vật tư'!G25</f>
        <v>887932697</v>
      </c>
      <c r="M64" s="393"/>
      <c r="N64" s="390"/>
      <c r="O64" s="344"/>
      <c r="P64" s="344"/>
      <c r="Q64" s="344"/>
      <c r="R64" s="376" t="str">
        <f>IF(L64&gt;Q64," OKE MUA TIẾP","BÁO CÁO BOM")</f>
        <v xml:space="preserve"> OKE MUA TIẾP</v>
      </c>
    </row>
    <row r="65" spans="1:18" s="338" customFormat="1" ht="16.5">
      <c r="A65" s="333"/>
      <c r="B65" s="354"/>
      <c r="C65" s="354"/>
      <c r="D65" s="354"/>
      <c r="E65" s="341"/>
      <c r="F65" s="341"/>
      <c r="G65" s="341"/>
      <c r="H65" s="341"/>
      <c r="I65" s="341"/>
      <c r="J65" s="348"/>
      <c r="K65" s="348"/>
      <c r="L65" s="382"/>
      <c r="M65" s="393"/>
      <c r="N65" s="390"/>
      <c r="O65" s="344"/>
      <c r="P65" s="344"/>
      <c r="Q65" s="344"/>
      <c r="R65" s="392"/>
    </row>
    <row r="66" spans="1:18" s="338" customFormat="1" ht="16.5">
      <c r="A66" s="333"/>
      <c r="B66" s="354"/>
      <c r="C66" s="354"/>
      <c r="D66" s="354"/>
      <c r="E66" s="341"/>
      <c r="F66" s="341"/>
      <c r="G66" s="341"/>
      <c r="H66" s="341"/>
      <c r="I66" s="341"/>
      <c r="J66" s="348"/>
      <c r="K66" s="348"/>
      <c r="L66" s="382"/>
      <c r="M66" s="393"/>
      <c r="N66" s="390"/>
      <c r="O66" s="344"/>
      <c r="P66" s="344"/>
      <c r="Q66" s="344"/>
      <c r="R66" s="392"/>
    </row>
    <row r="67" spans="1:18" s="338" customFormat="1" ht="16.5">
      <c r="A67" s="333"/>
      <c r="B67" s="354"/>
      <c r="C67" s="354"/>
      <c r="D67" s="354"/>
      <c r="E67" s="341"/>
      <c r="F67" s="341"/>
      <c r="G67" s="341"/>
      <c r="H67" s="341"/>
      <c r="I67" s="341"/>
      <c r="J67" s="348"/>
      <c r="K67" s="348"/>
      <c r="L67" s="382"/>
      <c r="M67" s="393"/>
      <c r="N67" s="390"/>
      <c r="O67" s="344"/>
      <c r="P67" s="344"/>
      <c r="Q67" s="344"/>
      <c r="R67" s="392"/>
    </row>
    <row r="68" spans="1:18" s="338" customFormat="1" ht="16.5">
      <c r="A68" s="333"/>
      <c r="B68" s="354"/>
      <c r="C68" s="354"/>
      <c r="D68" s="354"/>
      <c r="E68" s="341"/>
      <c r="F68" s="341"/>
      <c r="G68" s="341"/>
      <c r="H68" s="341"/>
      <c r="I68" s="341"/>
      <c r="J68" s="348"/>
      <c r="K68" s="348"/>
      <c r="L68" s="382"/>
      <c r="M68" s="393"/>
      <c r="N68" s="390"/>
      <c r="O68" s="344"/>
      <c r="P68" s="344"/>
      <c r="Q68" s="344"/>
      <c r="R68" s="392"/>
    </row>
    <row r="69" spans="1:18" s="338" customFormat="1" ht="16.5">
      <c r="A69" s="333"/>
      <c r="B69" s="354"/>
      <c r="C69" s="354"/>
      <c r="D69" s="354"/>
      <c r="E69" s="341"/>
      <c r="F69" s="341"/>
      <c r="G69" s="341"/>
      <c r="H69" s="341"/>
      <c r="I69" s="341"/>
      <c r="J69" s="348"/>
      <c r="K69" s="348"/>
      <c r="L69" s="382"/>
      <c r="M69" s="393"/>
      <c r="N69" s="390"/>
      <c r="O69" s="344"/>
      <c r="P69" s="344"/>
      <c r="Q69" s="344"/>
      <c r="R69" s="392"/>
    </row>
    <row r="70" spans="1:18" s="322" customFormat="1" ht="25.4" customHeight="1" thickBot="1">
      <c r="A70" s="326" t="s">
        <v>1349</v>
      </c>
      <c r="B70" s="327" t="s">
        <v>1350</v>
      </c>
      <c r="C70" s="327"/>
      <c r="D70" s="328" t="s">
        <v>1351</v>
      </c>
      <c r="E70" s="329"/>
      <c r="F70" s="329"/>
      <c r="G70" s="329"/>
      <c r="H70" s="329"/>
      <c r="I70" s="329"/>
      <c r="J70" s="331"/>
      <c r="K70" s="331"/>
      <c r="L70" s="381">
        <f>'[116]Dự toán vật tư'!G30</f>
        <v>239869050.97500002</v>
      </c>
      <c r="M70" s="397"/>
      <c r="N70" s="398"/>
      <c r="O70" s="399"/>
      <c r="P70" s="399"/>
      <c r="Q70" s="399"/>
      <c r="R70" s="376" t="str">
        <f>IF(L70&gt;Q70," OKE MUA TIẾP","BÁO CÁO BOM")</f>
        <v xml:space="preserve"> OKE MUA TIẾP</v>
      </c>
    </row>
    <row r="71" spans="1:18" ht="22.4" customHeight="1">
      <c r="A71" s="358"/>
      <c r="B71" s="359"/>
      <c r="C71" s="359"/>
      <c r="D71" s="360" t="s">
        <v>1352</v>
      </c>
      <c r="E71" s="360"/>
      <c r="F71" s="360"/>
      <c r="G71" s="360"/>
      <c r="H71" s="360"/>
      <c r="I71" s="360"/>
      <c r="J71" s="361"/>
      <c r="K71" s="362"/>
      <c r="L71" s="363">
        <f>L70+L64+L41+L34+L28+L23+L6</f>
        <v>8609444180.4750004</v>
      </c>
      <c r="M71" s="324"/>
      <c r="N71" s="325"/>
      <c r="O71" s="324"/>
      <c r="P71" s="324"/>
      <c r="Q71" s="363">
        <f>Q70+Q64+Q41+Q34+Q28+Q23+Q6</f>
        <v>997509660.82109094</v>
      </c>
      <c r="R71" s="376" t="str">
        <f>IF(L71&gt;Q71," OKE MUA TIẾP","BÁO CÁO BOM")</f>
        <v xml:space="preserve"> OKE MUA TIẾP</v>
      </c>
    </row>
    <row r="73" spans="1:18">
      <c r="A73" s="364"/>
      <c r="B73" s="365"/>
      <c r="C73" s="365"/>
      <c r="J73" s="1395" t="s">
        <v>1353</v>
      </c>
      <c r="K73" s="1395"/>
      <c r="L73" s="1395"/>
      <c r="N73" s="314"/>
    </row>
    <row r="74" spans="1:18" s="369" customFormat="1" ht="15">
      <c r="A74" s="367"/>
      <c r="B74" s="368"/>
      <c r="C74" s="368"/>
      <c r="J74" s="1396" t="s">
        <v>1354</v>
      </c>
      <c r="K74" s="1396"/>
      <c r="L74" s="1396"/>
    </row>
  </sheetData>
  <autoFilter ref="A4:L4" xr:uid="{00000000-0001-0000-0600-000000000000}"/>
  <mergeCells count="19">
    <mergeCell ref="D1:L1"/>
    <mergeCell ref="A2:L2"/>
    <mergeCell ref="A4:A5"/>
    <mergeCell ref="B4:B5"/>
    <mergeCell ref="C4:C5"/>
    <mergeCell ref="D4:D5"/>
    <mergeCell ref="E4:E5"/>
    <mergeCell ref="F4:F5"/>
    <mergeCell ref="G4:I4"/>
    <mergeCell ref="J4:J5"/>
    <mergeCell ref="K4:K5"/>
    <mergeCell ref="L4:L5"/>
    <mergeCell ref="J73:L73"/>
    <mergeCell ref="J74:L74"/>
    <mergeCell ref="M3:R3"/>
    <mergeCell ref="M4:N4"/>
    <mergeCell ref="O4:P4"/>
    <mergeCell ref="Q4:Q5"/>
    <mergeCell ref="R4:R5"/>
  </mergeCells>
  <conditionalFormatting sqref="R1:R1048576">
    <cfRule type="cellIs" dxfId="28" priority="1" operator="equal">
      <formula>"BÁO CÁO BOM"</formula>
    </cfRule>
  </conditionalFormatting>
  <pageMargins left="0.15748031496062992" right="0.23622047244094491" top="0.49" bottom="0.15748031496062992" header="0.19685039370078741" footer="0.11811023622047245"/>
  <pageSetup paperSize="9" scale="94" fitToHeight="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60EB1-8FD0-4DA4-A70B-0360990639D9}">
  <sheetPr>
    <pageSetUpPr fitToPage="1"/>
  </sheetPr>
  <dimension ref="A1:O33"/>
  <sheetViews>
    <sheetView view="pageBreakPreview" topLeftCell="A2" zoomScale="70" zoomScaleNormal="70" zoomScaleSheetLayoutView="70" workbookViewId="0">
      <selection activeCell="A12" sqref="A12:C12"/>
    </sheetView>
  </sheetViews>
  <sheetFormatPr defaultColWidth="9.796875" defaultRowHeight="13"/>
  <cols>
    <col min="1" max="1" width="16.19921875" style="652" bestFit="1" customWidth="1"/>
    <col min="2" max="2" width="32.69921875" style="619" customWidth="1"/>
    <col min="3" max="3" width="30.19921875" style="619" customWidth="1"/>
    <col min="4" max="4" width="15.3984375" style="619" customWidth="1"/>
    <col min="5" max="7" width="11" style="619" customWidth="1"/>
    <col min="8" max="8" width="12.5" style="619" customWidth="1"/>
    <col min="9" max="9" width="15.69921875" style="619" customWidth="1"/>
    <col min="10" max="10" width="18.296875" style="619" customWidth="1"/>
    <col min="11" max="11" width="10.09765625" style="619" customWidth="1"/>
    <col min="12" max="12" width="11.19921875" style="619" bestFit="1" customWidth="1"/>
    <col min="13" max="13" width="17.59765625" style="619" customWidth="1"/>
    <col min="14" max="14" width="16.3984375" style="619" bestFit="1" customWidth="1"/>
    <col min="15" max="15" width="21.8984375" style="619" customWidth="1"/>
    <col min="16" max="16384" width="9.796875" style="619"/>
  </cols>
  <sheetData>
    <row r="1" spans="1:15" ht="51.65" customHeight="1">
      <c r="A1" s="1416" t="s">
        <v>1539</v>
      </c>
      <c r="B1" s="1416"/>
      <c r="C1" s="1416"/>
      <c r="D1" s="1416"/>
      <c r="E1" s="1416"/>
      <c r="F1" s="1416"/>
      <c r="G1" s="1416"/>
      <c r="H1" s="1416"/>
      <c r="I1" s="1416"/>
      <c r="J1" s="1416"/>
      <c r="K1" s="1416"/>
      <c r="L1" s="1416"/>
      <c r="M1" s="618"/>
      <c r="N1" s="618"/>
    </row>
    <row r="3" spans="1:15" ht="23" customHeight="1">
      <c r="A3" s="620" t="s">
        <v>1540</v>
      </c>
      <c r="B3" s="656" t="s">
        <v>1594</v>
      </c>
      <c r="C3" s="621"/>
      <c r="D3" s="621"/>
      <c r="E3" s="621"/>
      <c r="F3" s="621"/>
      <c r="G3" s="621"/>
      <c r="H3" s="622"/>
      <c r="I3" s="622"/>
      <c r="J3" s="622"/>
      <c r="K3" s="622"/>
      <c r="L3" s="622"/>
      <c r="M3" s="622"/>
      <c r="N3" s="622"/>
      <c r="O3" s="623"/>
    </row>
    <row r="4" spans="1:15" ht="15" customHeight="1">
      <c r="A4" s="624" t="s">
        <v>1541</v>
      </c>
      <c r="B4" s="625"/>
      <c r="C4" s="626"/>
      <c r="D4" s="626"/>
      <c r="E4" s="626"/>
      <c r="F4" s="626"/>
      <c r="G4" s="626"/>
      <c r="H4" s="627"/>
      <c r="I4" s="627"/>
      <c r="J4" s="627"/>
      <c r="K4" s="627"/>
      <c r="L4" s="627"/>
      <c r="M4" s="627"/>
      <c r="N4" s="627"/>
      <c r="O4" s="628"/>
    </row>
    <row r="5" spans="1:15" ht="15" customHeight="1">
      <c r="A5" s="620" t="s">
        <v>1542</v>
      </c>
      <c r="B5" s="1417" t="s">
        <v>1593</v>
      </c>
      <c r="C5" s="1418"/>
      <c r="D5" s="1418"/>
      <c r="E5" s="1418"/>
      <c r="F5" s="1418"/>
      <c r="G5" s="1418"/>
      <c r="H5" s="1418"/>
      <c r="I5" s="1418"/>
      <c r="J5" s="1418"/>
      <c r="K5" s="1418"/>
      <c r="L5" s="622"/>
      <c r="O5" s="629"/>
    </row>
    <row r="6" spans="1:15" ht="15" customHeight="1">
      <c r="A6" s="624" t="s">
        <v>1543</v>
      </c>
      <c r="B6" s="1419"/>
      <c r="C6" s="1420"/>
      <c r="D6" s="1420"/>
      <c r="E6" s="1420"/>
      <c r="F6" s="1420"/>
      <c r="G6" s="1420"/>
      <c r="H6" s="1420"/>
      <c r="I6" s="1420"/>
      <c r="J6" s="1420"/>
      <c r="K6" s="1420"/>
      <c r="L6" s="627"/>
      <c r="M6" s="627"/>
      <c r="N6" s="627"/>
      <c r="O6" s="628"/>
    </row>
    <row r="8" spans="1:15" ht="34.5" customHeight="1">
      <c r="A8" s="630" t="s">
        <v>1143</v>
      </c>
      <c r="B8" s="630" t="s">
        <v>1544</v>
      </c>
      <c r="C8" s="1421" t="s">
        <v>1545</v>
      </c>
      <c r="D8" s="1421"/>
      <c r="E8" s="1421"/>
      <c r="F8" s="1421"/>
      <c r="G8" s="1421" t="s">
        <v>1546</v>
      </c>
      <c r="H8" s="1421"/>
      <c r="I8" s="1421"/>
      <c r="J8" s="630" t="s">
        <v>1547</v>
      </c>
      <c r="K8" s="1422" t="s">
        <v>1548</v>
      </c>
      <c r="L8" s="1422"/>
      <c r="M8" s="1422"/>
      <c r="N8" s="1422" t="s">
        <v>1549</v>
      </c>
      <c r="O8" s="1421" t="s">
        <v>1406</v>
      </c>
    </row>
    <row r="9" spans="1:15" ht="45" customHeight="1">
      <c r="A9" s="1423" t="s">
        <v>1395</v>
      </c>
      <c r="B9" s="1423" t="s">
        <v>1396</v>
      </c>
      <c r="C9" s="1423" t="s">
        <v>13</v>
      </c>
      <c r="D9" s="1423" t="s">
        <v>14</v>
      </c>
      <c r="E9" s="1423" t="s">
        <v>529</v>
      </c>
      <c r="F9" s="1423" t="s">
        <v>531</v>
      </c>
      <c r="G9" s="1424" t="s">
        <v>1273</v>
      </c>
      <c r="H9" s="1424" t="s">
        <v>1274</v>
      </c>
      <c r="I9" s="1424" t="s">
        <v>1275</v>
      </c>
      <c r="J9" s="1424" t="s">
        <v>1275</v>
      </c>
      <c r="K9" s="1425" t="s">
        <v>1595</v>
      </c>
      <c r="L9" s="1425"/>
      <c r="M9" s="1425"/>
      <c r="N9" s="1422"/>
      <c r="O9" s="1421"/>
    </row>
    <row r="10" spans="1:15" ht="45">
      <c r="A10" s="1423"/>
      <c r="B10" s="1423"/>
      <c r="C10" s="1423"/>
      <c r="D10" s="1423"/>
      <c r="E10" s="1423"/>
      <c r="F10" s="1423"/>
      <c r="G10" s="1424"/>
      <c r="H10" s="1424"/>
      <c r="I10" s="1424"/>
      <c r="J10" s="1424"/>
      <c r="K10" s="658" t="s">
        <v>1550</v>
      </c>
      <c r="L10" s="658" t="s">
        <v>1401</v>
      </c>
      <c r="M10" s="658" t="s">
        <v>1551</v>
      </c>
      <c r="N10" s="1422"/>
      <c r="O10" s="1421"/>
    </row>
    <row r="11" spans="1:15" s="654" customFormat="1" ht="26" customHeight="1">
      <c r="A11" s="657" t="s">
        <v>1404</v>
      </c>
      <c r="B11" s="657"/>
      <c r="C11" s="657"/>
      <c r="D11" s="657"/>
      <c r="E11" s="657"/>
      <c r="F11" s="657"/>
      <c r="G11" s="659" t="s">
        <v>905</v>
      </c>
      <c r="H11" s="659" t="s">
        <v>905</v>
      </c>
      <c r="I11" s="659" t="s">
        <v>905</v>
      </c>
      <c r="J11" s="660">
        <v>81840000</v>
      </c>
      <c r="K11" s="658"/>
      <c r="L11" s="658"/>
      <c r="M11" s="658">
        <f>SUM(M12:M18)</f>
        <v>358940000</v>
      </c>
      <c r="N11" s="658"/>
      <c r="O11" s="661">
        <f>-J11-M11</f>
        <v>-440780000</v>
      </c>
    </row>
    <row r="12" spans="1:15" s="633" customFormat="1" ht="40.5" customHeight="1">
      <c r="A12" s="662">
        <v>1</v>
      </c>
      <c r="B12" s="663" t="s">
        <v>1574</v>
      </c>
      <c r="C12" s="664" t="s">
        <v>1575</v>
      </c>
      <c r="D12" s="664" t="s">
        <v>1576</v>
      </c>
      <c r="E12" s="662" t="s">
        <v>1552</v>
      </c>
      <c r="F12" s="664">
        <v>640</v>
      </c>
      <c r="G12" s="662" t="s">
        <v>905</v>
      </c>
      <c r="H12" s="662" t="s">
        <v>905</v>
      </c>
      <c r="I12" s="662"/>
      <c r="J12" s="662"/>
      <c r="K12" s="631" t="s">
        <v>1553</v>
      </c>
      <c r="L12" s="665">
        <v>350000</v>
      </c>
      <c r="M12" s="665">
        <v>224000000</v>
      </c>
      <c r="N12" s="632" t="s">
        <v>1596</v>
      </c>
      <c r="O12" s="1426" t="s">
        <v>1592</v>
      </c>
    </row>
    <row r="13" spans="1:15" s="633" customFormat="1" ht="15.5">
      <c r="A13" s="662">
        <v>2</v>
      </c>
      <c r="B13" s="663" t="s">
        <v>1577</v>
      </c>
      <c r="C13" s="664" t="s">
        <v>1578</v>
      </c>
      <c r="D13" s="666" t="s">
        <v>1579</v>
      </c>
      <c r="E13" s="662" t="s">
        <v>1552</v>
      </c>
      <c r="F13" s="666">
        <v>520</v>
      </c>
      <c r="G13" s="662" t="s">
        <v>905</v>
      </c>
      <c r="H13" s="662" t="s">
        <v>905</v>
      </c>
      <c r="I13" s="662"/>
      <c r="J13" s="662"/>
      <c r="K13" s="631" t="s">
        <v>1553</v>
      </c>
      <c r="L13" s="665">
        <v>118000</v>
      </c>
      <c r="M13" s="665">
        <v>61360000</v>
      </c>
      <c r="N13" s="632" t="s">
        <v>1596</v>
      </c>
      <c r="O13" s="1426"/>
    </row>
    <row r="14" spans="1:15" s="633" customFormat="1" ht="15.5">
      <c r="A14" s="662">
        <v>3</v>
      </c>
      <c r="B14" s="663" t="s">
        <v>1580</v>
      </c>
      <c r="C14" s="664" t="s">
        <v>1581</v>
      </c>
      <c r="D14" s="664" t="s">
        <v>1582</v>
      </c>
      <c r="E14" s="662" t="s">
        <v>1552</v>
      </c>
      <c r="F14" s="664">
        <v>320</v>
      </c>
      <c r="G14" s="662" t="s">
        <v>905</v>
      </c>
      <c r="H14" s="662" t="s">
        <v>905</v>
      </c>
      <c r="I14" s="662"/>
      <c r="J14" s="662"/>
      <c r="K14" s="631" t="s">
        <v>1553</v>
      </c>
      <c r="L14" s="665">
        <v>172900</v>
      </c>
      <c r="M14" s="665">
        <v>55328000</v>
      </c>
      <c r="N14" s="632" t="s">
        <v>1596</v>
      </c>
      <c r="O14" s="1426"/>
    </row>
    <row r="15" spans="1:15" s="633" customFormat="1" ht="15.5">
      <c r="A15" s="662">
        <v>4</v>
      </c>
      <c r="B15" s="663" t="s">
        <v>1583</v>
      </c>
      <c r="C15" s="664" t="s">
        <v>1584</v>
      </c>
      <c r="D15" s="664" t="s">
        <v>1582</v>
      </c>
      <c r="E15" s="662" t="s">
        <v>1552</v>
      </c>
      <c r="F15" s="664">
        <v>20</v>
      </c>
      <c r="G15" s="662" t="s">
        <v>905</v>
      </c>
      <c r="H15" s="662" t="s">
        <v>905</v>
      </c>
      <c r="I15" s="662"/>
      <c r="J15" s="662"/>
      <c r="K15" s="631" t="s">
        <v>1553</v>
      </c>
      <c r="L15" s="665">
        <v>208600</v>
      </c>
      <c r="M15" s="665">
        <v>4172000</v>
      </c>
      <c r="N15" s="632" t="s">
        <v>1596</v>
      </c>
      <c r="O15" s="1426"/>
    </row>
    <row r="16" spans="1:15" s="633" customFormat="1" ht="15.5">
      <c r="A16" s="662">
        <v>5</v>
      </c>
      <c r="B16" s="663" t="s">
        <v>1585</v>
      </c>
      <c r="C16" s="664" t="s">
        <v>1586</v>
      </c>
      <c r="D16" s="666" t="s">
        <v>1587</v>
      </c>
      <c r="E16" s="662" t="s">
        <v>1552</v>
      </c>
      <c r="F16" s="664">
        <v>80</v>
      </c>
      <c r="G16" s="662" t="s">
        <v>905</v>
      </c>
      <c r="H16" s="662" t="s">
        <v>905</v>
      </c>
      <c r="I16" s="662"/>
      <c r="J16" s="662"/>
      <c r="K16" s="631" t="s">
        <v>1553</v>
      </c>
      <c r="L16" s="665">
        <v>64000</v>
      </c>
      <c r="M16" s="665">
        <v>5120000</v>
      </c>
      <c r="N16" s="632" t="s">
        <v>1596</v>
      </c>
      <c r="O16" s="1426"/>
    </row>
    <row r="17" spans="1:15" s="633" customFormat="1" ht="15.5">
      <c r="A17" s="662">
        <v>6</v>
      </c>
      <c r="B17" s="663" t="s">
        <v>1588</v>
      </c>
      <c r="C17" s="664" t="s">
        <v>1589</v>
      </c>
      <c r="D17" s="666" t="s">
        <v>1587</v>
      </c>
      <c r="E17" s="662" t="s">
        <v>1552</v>
      </c>
      <c r="F17" s="664">
        <v>80</v>
      </c>
      <c r="G17" s="662" t="s">
        <v>905</v>
      </c>
      <c r="H17" s="662" t="s">
        <v>905</v>
      </c>
      <c r="I17" s="662"/>
      <c r="J17" s="662"/>
      <c r="K17" s="631" t="s">
        <v>1553</v>
      </c>
      <c r="L17" s="665">
        <v>64000</v>
      </c>
      <c r="M17" s="665">
        <v>5120000</v>
      </c>
      <c r="N17" s="632" t="s">
        <v>1596</v>
      </c>
      <c r="O17" s="1426"/>
    </row>
    <row r="18" spans="1:15" s="633" customFormat="1" ht="15.5">
      <c r="A18" s="662">
        <v>7</v>
      </c>
      <c r="B18" s="663" t="s">
        <v>1590</v>
      </c>
      <c r="C18" s="664" t="s">
        <v>1591</v>
      </c>
      <c r="D18" s="666" t="s">
        <v>1587</v>
      </c>
      <c r="E18" s="662" t="s">
        <v>1552</v>
      </c>
      <c r="F18" s="664">
        <v>60</v>
      </c>
      <c r="G18" s="662" t="s">
        <v>905</v>
      </c>
      <c r="H18" s="662" t="s">
        <v>905</v>
      </c>
      <c r="I18" s="662"/>
      <c r="J18" s="662"/>
      <c r="K18" s="631" t="s">
        <v>1553</v>
      </c>
      <c r="L18" s="665">
        <v>64000</v>
      </c>
      <c r="M18" s="665">
        <v>3840000</v>
      </c>
      <c r="N18" s="632" t="s">
        <v>1596</v>
      </c>
      <c r="O18" s="1426"/>
    </row>
    <row r="19" spans="1:15" s="639" customFormat="1">
      <c r="A19" s="634"/>
      <c r="B19" s="635" t="s">
        <v>1554</v>
      </c>
      <c r="C19" s="636"/>
      <c r="D19" s="634"/>
      <c r="E19" s="634"/>
      <c r="F19" s="634"/>
      <c r="G19" s="634"/>
      <c r="H19" s="637"/>
      <c r="I19" s="637"/>
      <c r="J19" s="637"/>
      <c r="K19" s="637"/>
      <c r="L19" s="638"/>
      <c r="M19" s="638"/>
      <c r="N19" s="638"/>
      <c r="O19" s="637"/>
    </row>
    <row r="20" spans="1:15" ht="15.5" hidden="1" customHeight="1">
      <c r="A20" s="640" t="s">
        <v>1555</v>
      </c>
      <c r="B20" s="641" t="s">
        <v>1556</v>
      </c>
      <c r="C20" s="642"/>
      <c r="D20" s="642"/>
      <c r="E20" s="642"/>
      <c r="F20" s="642"/>
      <c r="G20" s="642"/>
      <c r="H20" s="643"/>
      <c r="I20" s="637"/>
      <c r="J20" s="637"/>
      <c r="K20" s="637"/>
      <c r="L20" s="644"/>
      <c r="M20" s="644"/>
      <c r="N20" s="644"/>
      <c r="O20" s="643"/>
    </row>
    <row r="21" spans="1:15" ht="15.5" hidden="1" customHeight="1">
      <c r="A21" s="645">
        <v>1</v>
      </c>
      <c r="B21" s="646" t="s">
        <v>1557</v>
      </c>
      <c r="C21" s="645" t="s">
        <v>1283</v>
      </c>
      <c r="D21" s="645"/>
      <c r="E21" s="645"/>
      <c r="F21" s="645"/>
      <c r="G21" s="645"/>
      <c r="H21" s="643"/>
      <c r="I21" s="637"/>
      <c r="J21" s="637"/>
      <c r="K21" s="637"/>
      <c r="L21" s="644"/>
      <c r="M21" s="644"/>
      <c r="N21" s="644"/>
      <c r="O21" s="643"/>
    </row>
    <row r="22" spans="1:15" ht="15.5" hidden="1" customHeight="1">
      <c r="A22" s="645">
        <v>2</v>
      </c>
      <c r="B22" s="646" t="s">
        <v>1557</v>
      </c>
      <c r="C22" s="647"/>
      <c r="D22" s="647"/>
      <c r="E22" s="647"/>
      <c r="F22" s="647"/>
      <c r="G22" s="647"/>
      <c r="H22" s="643"/>
      <c r="I22" s="637"/>
      <c r="J22" s="637"/>
      <c r="K22" s="637"/>
      <c r="L22" s="644"/>
      <c r="M22" s="644"/>
      <c r="N22" s="644"/>
      <c r="O22" s="643"/>
    </row>
    <row r="23" spans="1:15" ht="15.5" hidden="1" customHeight="1">
      <c r="A23" s="640" t="s">
        <v>1558</v>
      </c>
      <c r="B23" s="641" t="s">
        <v>1559</v>
      </c>
      <c r="C23" s="640" t="s">
        <v>1560</v>
      </c>
      <c r="D23" s="640" t="s">
        <v>1561</v>
      </c>
      <c r="E23" s="640"/>
      <c r="F23" s="640"/>
      <c r="G23" s="640"/>
      <c r="H23" s="643"/>
      <c r="I23" s="637"/>
      <c r="J23" s="637"/>
      <c r="K23" s="637"/>
      <c r="L23" s="644"/>
      <c r="M23" s="644"/>
      <c r="N23" s="644"/>
      <c r="O23" s="643"/>
    </row>
    <row r="24" spans="1:15" ht="15.5" hidden="1" customHeight="1">
      <c r="A24" s="645">
        <v>1</v>
      </c>
      <c r="B24" s="646" t="s">
        <v>1562</v>
      </c>
      <c r="C24" s="647"/>
      <c r="D24" s="645"/>
      <c r="E24" s="645"/>
      <c r="F24" s="645"/>
      <c r="G24" s="645"/>
      <c r="H24" s="643"/>
      <c r="I24" s="637"/>
      <c r="J24" s="637"/>
      <c r="K24" s="637"/>
      <c r="L24" s="644"/>
      <c r="M24" s="644"/>
      <c r="N24" s="644"/>
      <c r="O24" s="643"/>
    </row>
    <row r="25" spans="1:15" ht="15.5" hidden="1" customHeight="1">
      <c r="A25" s="645"/>
      <c r="B25" s="646"/>
      <c r="C25" s="647"/>
      <c r="D25" s="647"/>
      <c r="E25" s="647"/>
      <c r="F25" s="647"/>
      <c r="G25" s="647"/>
      <c r="H25" s="643"/>
      <c r="I25" s="637"/>
      <c r="J25" s="637"/>
      <c r="K25" s="637"/>
      <c r="L25" s="644"/>
      <c r="M25" s="644"/>
      <c r="N25" s="644"/>
      <c r="O25" s="643"/>
    </row>
    <row r="26" spans="1:15" ht="13.5" hidden="1">
      <c r="A26" s="648" t="s">
        <v>1563</v>
      </c>
      <c r="B26" s="646" t="s">
        <v>1564</v>
      </c>
      <c r="C26" s="648"/>
      <c r="D26" s="648"/>
      <c r="E26" s="648"/>
      <c r="F26" s="648"/>
      <c r="G26" s="648"/>
      <c r="H26" s="643"/>
      <c r="I26" s="637"/>
      <c r="J26" s="637"/>
      <c r="K26" s="637"/>
      <c r="L26" s="644"/>
      <c r="M26" s="644"/>
      <c r="N26" s="644"/>
      <c r="O26" s="643"/>
    </row>
    <row r="27" spans="1:15" hidden="1">
      <c r="A27" s="645">
        <v>1</v>
      </c>
      <c r="B27" s="646" t="s">
        <v>1565</v>
      </c>
      <c r="C27" s="647"/>
      <c r="D27" s="645"/>
      <c r="E27" s="645"/>
      <c r="F27" s="645"/>
      <c r="G27" s="645"/>
      <c r="H27" s="643"/>
      <c r="I27" s="637"/>
      <c r="J27" s="637"/>
      <c r="K27" s="637"/>
      <c r="L27" s="644"/>
      <c r="M27" s="644"/>
      <c r="N27" s="644"/>
      <c r="O27" s="643"/>
    </row>
    <row r="28" spans="1:15" hidden="1">
      <c r="A28" s="645"/>
      <c r="B28" s="646" t="s">
        <v>1562</v>
      </c>
      <c r="C28" s="647"/>
      <c r="D28" s="645"/>
      <c r="E28" s="645"/>
      <c r="F28" s="645"/>
      <c r="G28" s="645"/>
      <c r="H28" s="643"/>
      <c r="I28" s="637"/>
      <c r="J28" s="637"/>
      <c r="K28" s="637"/>
      <c r="L28" s="644"/>
      <c r="M28" s="644"/>
      <c r="N28" s="644"/>
      <c r="O28" s="643"/>
    </row>
    <row r="29" spans="1:15" ht="53.5" hidden="1">
      <c r="A29" s="640" t="s">
        <v>1553</v>
      </c>
      <c r="B29" s="641" t="s">
        <v>1566</v>
      </c>
      <c r="C29" s="642"/>
      <c r="D29" s="642"/>
      <c r="E29" s="642"/>
      <c r="F29" s="642"/>
      <c r="G29" s="642"/>
      <c r="H29" s="643"/>
      <c r="I29" s="637"/>
      <c r="J29" s="637"/>
      <c r="K29" s="637"/>
      <c r="L29" s="644"/>
      <c r="M29" s="644"/>
      <c r="N29" s="644"/>
      <c r="O29" s="643"/>
    </row>
    <row r="30" spans="1:15" s="639" customFormat="1">
      <c r="A30" s="634"/>
      <c r="B30" s="635" t="s">
        <v>1567</v>
      </c>
      <c r="C30" s="636"/>
      <c r="D30" s="634"/>
      <c r="E30" s="634"/>
      <c r="F30" s="634"/>
      <c r="G30" s="634"/>
      <c r="H30" s="637"/>
      <c r="I30" s="637"/>
      <c r="J30" s="637"/>
      <c r="K30" s="637"/>
      <c r="L30" s="649">
        <v>1</v>
      </c>
      <c r="M30" s="649"/>
      <c r="N30" s="649"/>
      <c r="O30" s="637"/>
    </row>
    <row r="31" spans="1:15" s="633" customFormat="1" ht="32" customHeight="1">
      <c r="A31" s="667" t="s">
        <v>1597</v>
      </c>
    </row>
    <row r="32" spans="1:15" ht="55.25" customHeight="1">
      <c r="A32" s="1427" t="s">
        <v>1568</v>
      </c>
      <c r="B32" s="1427"/>
      <c r="C32" s="1427" t="s">
        <v>1569</v>
      </c>
      <c r="D32" s="1427"/>
      <c r="E32" s="650"/>
      <c r="F32" s="1428" t="s">
        <v>1570</v>
      </c>
      <c r="G32" s="1428"/>
      <c r="H32" s="1428"/>
      <c r="I32" s="1428"/>
      <c r="J32" s="1428"/>
      <c r="K32" s="1428"/>
      <c r="L32" s="1428"/>
      <c r="M32" s="651"/>
      <c r="N32" s="651"/>
    </row>
    <row r="33" spans="2:12" ht="14.4" customHeight="1">
      <c r="B33" s="653"/>
      <c r="C33" s="653"/>
      <c r="D33" s="654"/>
      <c r="E33" s="1429" t="s">
        <v>1571</v>
      </c>
      <c r="F33" s="1429"/>
      <c r="G33" s="1429"/>
      <c r="H33" s="1429" t="s">
        <v>1572</v>
      </c>
      <c r="I33" s="1429"/>
      <c r="J33" s="655"/>
      <c r="K33" s="1429" t="s">
        <v>1573</v>
      </c>
      <c r="L33" s="1429"/>
    </row>
  </sheetData>
  <mergeCells count="25">
    <mergeCell ref="O12:O18"/>
    <mergeCell ref="A32:B32"/>
    <mergeCell ref="C32:D32"/>
    <mergeCell ref="F32:L32"/>
    <mergeCell ref="E33:G33"/>
    <mergeCell ref="H33:I33"/>
    <mergeCell ref="K33:L33"/>
    <mergeCell ref="O8:O10"/>
    <mergeCell ref="A9:A10"/>
    <mergeCell ref="B9:B10"/>
    <mergeCell ref="C9:C10"/>
    <mergeCell ref="D9:D10"/>
    <mergeCell ref="E9:E10"/>
    <mergeCell ref="F9:F10"/>
    <mergeCell ref="G9:G10"/>
    <mergeCell ref="H9:H10"/>
    <mergeCell ref="N8:N10"/>
    <mergeCell ref="I9:I10"/>
    <mergeCell ref="J9:J10"/>
    <mergeCell ref="K9:M9"/>
    <mergeCell ref="A1:L1"/>
    <mergeCell ref="B5:K6"/>
    <mergeCell ref="C8:F8"/>
    <mergeCell ref="G8:I8"/>
    <mergeCell ref="K8:M8"/>
  </mergeCells>
  <pageMargins left="0.17" right="0.17" top="0.3" bottom="0.17" header="0.17" footer="0.17"/>
  <pageSetup paperSize="9" scale="64" fitToHeight="11111"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DF349"/>
  <sheetViews>
    <sheetView showGridLines="0" tabSelected="1" topLeftCell="A4" zoomScale="70" zoomScaleNormal="70" zoomScaleSheetLayoutView="70" workbookViewId="0">
      <selection activeCell="K355" sqref="K355"/>
    </sheetView>
  </sheetViews>
  <sheetFormatPr defaultColWidth="9" defaultRowHeight="15" customHeight="1" outlineLevelCol="1"/>
  <cols>
    <col min="1" max="1" width="9" style="187" customWidth="1"/>
    <col min="2" max="2" width="26.8984375" style="187" customWidth="1"/>
    <col min="3" max="3" width="22.8984375" style="187" customWidth="1"/>
    <col min="4" max="4" width="30.796875" style="187" customWidth="1"/>
    <col min="5" max="6" width="44.796875" style="187" customWidth="1"/>
    <col min="7" max="7" width="41.69921875" style="187" customWidth="1"/>
    <col min="8" max="8" width="25" style="187" customWidth="1"/>
    <col min="9" max="9" width="38.69921875" style="187" customWidth="1"/>
    <col min="10" max="10" width="41.69921875" style="187" customWidth="1"/>
    <col min="11" max="11" width="56.69921875" style="216" customWidth="1"/>
    <col min="12" max="12" width="43.09765625" style="187" customWidth="1"/>
    <col min="13" max="13" width="8.09765625" style="187" customWidth="1"/>
    <col min="14" max="14" width="11.69921875" style="187" customWidth="1"/>
    <col min="15" max="15" width="15.09765625" style="187" customWidth="1" outlineLevel="1"/>
    <col min="16" max="30" width="17.296875" style="187" customWidth="1" outlineLevel="1"/>
    <col min="31" max="42" width="17.296875" style="565" customWidth="1" outlineLevel="1"/>
    <col min="43" max="43" width="20.5" style="187" customWidth="1" outlineLevel="1"/>
    <col min="44" max="44" width="15.69921875" style="187" customWidth="1" outlineLevel="1"/>
    <col min="45" max="45" width="31.8984375" style="216" customWidth="1" outlineLevel="1"/>
    <col min="46" max="46" width="17.3984375" style="187" customWidth="1" outlineLevel="1"/>
    <col min="47" max="47" width="13" style="187" customWidth="1"/>
    <col min="48" max="48" width="17.3984375" style="187" customWidth="1"/>
    <col min="49" max="49" width="22.19921875" style="187" customWidth="1"/>
    <col min="50" max="50" width="17.69921875" style="187" customWidth="1"/>
    <col min="51" max="51" width="13.8984375" style="187" customWidth="1"/>
    <col min="52" max="52" width="16" style="187" customWidth="1"/>
    <col min="53" max="53" width="18.69921875" style="247" customWidth="1"/>
    <col min="54" max="54" width="26.69921875" style="217" customWidth="1" outlineLevel="1"/>
    <col min="55" max="55" width="33.8984375" style="217" customWidth="1" outlineLevel="1"/>
    <col min="56" max="56" width="47.796875" style="187" customWidth="1" outlineLevel="1"/>
    <col min="57" max="57" width="37.09765625" style="187" customWidth="1" outlineLevel="1"/>
    <col min="58" max="58" width="15.69921875" style="187" customWidth="1" outlineLevel="1"/>
    <col min="59" max="59" width="19.796875" style="187" customWidth="1" outlineLevel="1"/>
    <col min="60" max="60" width="14.296875" style="187" customWidth="1" outlineLevel="1"/>
    <col min="61" max="61" width="15" style="187" customWidth="1" outlineLevel="1"/>
    <col min="62" max="62" width="18.796875" style="187" customWidth="1" outlineLevel="1"/>
    <col min="63" max="63" width="24.796875" style="187" customWidth="1" outlineLevel="1"/>
    <col min="64" max="64" width="18.796875" style="187" customWidth="1" outlineLevel="1"/>
    <col min="65" max="65" width="25.8984375" style="187" customWidth="1" outlineLevel="1"/>
    <col min="66" max="66" width="20.296875" style="187" customWidth="1" outlineLevel="1"/>
    <col min="67" max="68" width="16.09765625" style="187" customWidth="1"/>
    <col min="69" max="69" width="22.3984375" style="187" customWidth="1" outlineLevel="1"/>
    <col min="70" max="70" width="13.69921875" style="187" customWidth="1" outlineLevel="1"/>
    <col min="71" max="71" width="18" style="187" customWidth="1" outlineLevel="1"/>
    <col min="72" max="72" width="21" style="187" customWidth="1"/>
    <col min="73" max="73" width="21" style="187" customWidth="1" outlineLevel="1"/>
    <col min="74" max="74" width="12.69921875" style="187" customWidth="1" outlineLevel="1"/>
    <col min="75" max="76" width="21.296875" style="187" customWidth="1" outlineLevel="1"/>
    <col min="77" max="80" width="18.09765625" style="187" customWidth="1" outlineLevel="1"/>
    <col min="81" max="81" width="13.69921875" style="187" customWidth="1" outlineLevel="1"/>
    <col min="82" max="82" width="18.09765625" style="187" customWidth="1" outlineLevel="1"/>
    <col min="83" max="83" width="13.69921875" style="187" customWidth="1" outlineLevel="1"/>
    <col min="84" max="84" width="13.8984375" style="187" customWidth="1" outlineLevel="1"/>
    <col min="85" max="87" width="13.69921875" style="187" customWidth="1" outlineLevel="1"/>
    <col min="88" max="88" width="16.3984375" style="187" customWidth="1" outlineLevel="1"/>
    <col min="89" max="89" width="13.69921875" style="187" customWidth="1" outlineLevel="1"/>
    <col min="90" max="90" width="23.19921875" style="187" customWidth="1" outlineLevel="1"/>
    <col min="91" max="92" width="13.69921875" style="187" customWidth="1"/>
    <col min="93" max="93" width="17.69921875" style="187" customWidth="1" outlineLevel="1"/>
    <col min="94" max="94" width="13.69921875" style="187" customWidth="1" outlineLevel="1"/>
    <col min="95" max="95" width="17" style="187" customWidth="1" outlineLevel="1"/>
    <col min="96" max="96" width="13.69921875" style="187" customWidth="1"/>
    <col min="97" max="97" width="19.296875" style="187" customWidth="1"/>
    <col min="98" max="98" width="18.59765625" style="187" customWidth="1"/>
    <col min="99" max="101" width="19.69921875" style="187" customWidth="1"/>
    <col min="102" max="102" width="15.69921875" style="187" customWidth="1"/>
    <col min="103" max="103" width="9" style="187" customWidth="1"/>
    <col min="104" max="104" width="49.296875" style="187" bestFit="1" customWidth="1"/>
    <col min="105" max="105" width="23" style="187" bestFit="1" customWidth="1"/>
    <col min="106" max="108" width="9" style="187" customWidth="1"/>
    <col min="109" max="109" width="12.8984375" style="187" bestFit="1" customWidth="1"/>
    <col min="110" max="110" width="13" style="187" bestFit="1" customWidth="1"/>
    <col min="111" max="16270" width="9" style="187" customWidth="1"/>
    <col min="16271" max="16384" width="9" style="187"/>
  </cols>
  <sheetData>
    <row r="1" spans="1:110" ht="40.5" customHeight="1">
      <c r="I1" s="286" t="s">
        <v>0</v>
      </c>
      <c r="J1" s="192"/>
      <c r="K1" s="192"/>
      <c r="L1" s="192"/>
      <c r="M1" s="192"/>
      <c r="N1" s="573" t="s">
        <v>1</v>
      </c>
      <c r="O1" s="574"/>
      <c r="P1" s="574"/>
      <c r="Q1" s="238"/>
      <c r="R1" s="573" t="s">
        <v>2</v>
      </c>
      <c r="S1" s="573"/>
      <c r="T1" s="573"/>
      <c r="U1" s="573"/>
      <c r="V1" s="573"/>
      <c r="W1" s="573"/>
      <c r="X1" s="573"/>
      <c r="Y1" s="573"/>
      <c r="Z1" s="573"/>
      <c r="AA1" s="573"/>
      <c r="AB1" s="573"/>
      <c r="AC1" s="573"/>
      <c r="AD1" s="573"/>
      <c r="AE1" s="575"/>
      <c r="AF1" s="575"/>
      <c r="AG1" s="575"/>
      <c r="AH1" s="575"/>
      <c r="AI1" s="575"/>
      <c r="AJ1" s="575"/>
      <c r="AK1" s="575"/>
      <c r="AL1" s="575"/>
      <c r="AM1" s="575"/>
      <c r="AN1" s="575"/>
      <c r="AO1" s="575"/>
      <c r="AP1" s="575"/>
      <c r="AQ1" s="193"/>
      <c r="AR1" s="192"/>
      <c r="AS1" s="192"/>
      <c r="AT1" s="192"/>
      <c r="AU1" s="192"/>
      <c r="AV1" s="192"/>
      <c r="AW1" s="192"/>
      <c r="AX1" s="192"/>
      <c r="AY1" s="192"/>
      <c r="AZ1" s="192"/>
      <c r="BA1" s="244"/>
      <c r="BB1" s="194"/>
      <c r="BC1" s="194"/>
      <c r="BD1" s="192"/>
      <c r="BE1" s="192"/>
      <c r="BF1" s="192"/>
      <c r="BG1" s="192"/>
      <c r="BH1" s="192"/>
      <c r="BI1" s="192"/>
      <c r="BJ1" s="192"/>
      <c r="BK1" s="192"/>
      <c r="BL1" s="192"/>
      <c r="BM1" s="192"/>
      <c r="BN1" s="192"/>
      <c r="BO1" s="192"/>
      <c r="BP1" s="192"/>
      <c r="BQ1" s="192"/>
      <c r="BR1" s="192"/>
      <c r="BS1" s="192"/>
      <c r="BT1" s="192"/>
      <c r="BU1" s="192"/>
      <c r="BV1" s="195"/>
      <c r="BW1" s="195"/>
      <c r="BX1" s="195"/>
      <c r="BY1" s="195"/>
      <c r="BZ1" s="195"/>
      <c r="CA1" s="195"/>
      <c r="CB1" s="195"/>
      <c r="CC1" s="196"/>
      <c r="CD1" s="192"/>
      <c r="CE1" s="192"/>
      <c r="CF1" s="192"/>
      <c r="CG1" s="192"/>
      <c r="CH1" s="192"/>
      <c r="CI1" s="192"/>
      <c r="CJ1" s="192"/>
      <c r="CK1" s="192"/>
      <c r="CL1" s="192"/>
      <c r="CM1" s="192"/>
      <c r="CN1" s="192"/>
      <c r="CO1" s="192"/>
      <c r="CP1" s="192"/>
      <c r="CQ1" s="192"/>
      <c r="CR1" s="192"/>
      <c r="CS1" s="192"/>
      <c r="CT1" s="192"/>
      <c r="CU1" s="192"/>
      <c r="CV1" s="192"/>
      <c r="CW1" s="192"/>
      <c r="CX1" s="238"/>
      <c r="CY1" s="1444" t="s">
        <v>535</v>
      </c>
      <c r="CZ1" s="1444"/>
      <c r="DA1" s="1444"/>
      <c r="DB1" s="1444"/>
      <c r="DC1" s="1444"/>
      <c r="DD1" s="1444"/>
      <c r="DE1" s="1444"/>
      <c r="DF1" s="1444"/>
    </row>
    <row r="2" spans="1:110" ht="30" customHeight="1">
      <c r="I2" s="286" t="s">
        <v>656</v>
      </c>
      <c r="J2" s="197"/>
      <c r="K2" s="197"/>
      <c r="L2" s="197"/>
      <c r="M2" s="197"/>
      <c r="N2" s="576" t="s">
        <v>4</v>
      </c>
      <c r="O2" s="577"/>
      <c r="P2" s="577" t="s">
        <v>5</v>
      </c>
      <c r="Q2" s="239"/>
      <c r="R2" s="576" t="s">
        <v>6</v>
      </c>
      <c r="S2" s="576"/>
      <c r="T2" s="576"/>
      <c r="U2" s="576"/>
      <c r="V2" s="576"/>
      <c r="W2" s="576"/>
      <c r="X2" s="576"/>
      <c r="Y2" s="576"/>
      <c r="Z2" s="576"/>
      <c r="AA2" s="576"/>
      <c r="AB2" s="576"/>
      <c r="AC2" s="576"/>
      <c r="AD2" s="576"/>
      <c r="AE2" s="578"/>
      <c r="AF2" s="578"/>
      <c r="AG2" s="578"/>
      <c r="AH2" s="578"/>
      <c r="AI2" s="578"/>
      <c r="AJ2" s="578"/>
      <c r="AK2" s="578"/>
      <c r="AL2" s="578"/>
      <c r="AM2" s="578"/>
      <c r="AN2" s="578"/>
      <c r="AO2" s="578"/>
      <c r="AP2" s="578"/>
      <c r="AQ2" s="198"/>
      <c r="AR2" s="198"/>
      <c r="AS2" s="197"/>
      <c r="AT2" s="197"/>
      <c r="AU2" s="197"/>
      <c r="AV2" s="197"/>
      <c r="AW2" s="197"/>
      <c r="AX2" s="197"/>
      <c r="AY2" s="197"/>
      <c r="AZ2" s="197"/>
      <c r="BA2" s="245"/>
      <c r="BB2" s="199"/>
      <c r="BC2" s="199"/>
      <c r="BD2" s="197"/>
      <c r="BE2" s="197"/>
      <c r="BF2" s="197"/>
      <c r="BG2" s="197"/>
      <c r="BH2" s="197"/>
      <c r="BI2" s="197"/>
      <c r="BJ2" s="197"/>
      <c r="BK2" s="197"/>
      <c r="BL2" s="197"/>
      <c r="BM2" s="197"/>
      <c r="BN2" s="197"/>
      <c r="BO2" s="197"/>
      <c r="BP2" s="197"/>
      <c r="BQ2" s="197"/>
      <c r="BR2" s="197"/>
      <c r="BS2" s="197"/>
      <c r="BT2" s="197"/>
      <c r="BU2" s="197"/>
      <c r="BV2" s="200"/>
      <c r="BW2" s="200"/>
      <c r="BX2" s="200"/>
      <c r="BY2" s="200"/>
      <c r="BZ2" s="200"/>
      <c r="CA2" s="200"/>
      <c r="CB2" s="200"/>
      <c r="CC2" s="201"/>
      <c r="CD2" s="197"/>
      <c r="CE2" s="197"/>
      <c r="CF2" s="197"/>
      <c r="CG2" s="197"/>
      <c r="CH2" s="197"/>
      <c r="CI2" s="197"/>
      <c r="CJ2" s="197"/>
      <c r="CK2" s="197"/>
      <c r="CL2" s="197"/>
      <c r="CM2" s="197"/>
      <c r="CN2" s="197"/>
      <c r="CO2" s="197"/>
      <c r="CP2" s="197"/>
      <c r="CQ2" s="197"/>
      <c r="CR2" s="197"/>
      <c r="CS2" s="192"/>
      <c r="CT2" s="192"/>
      <c r="CU2" s="192"/>
      <c r="CV2" s="197"/>
      <c r="CW2" s="197"/>
      <c r="CX2" s="239"/>
      <c r="CY2" s="1444"/>
      <c r="CZ2" s="1444"/>
      <c r="DA2" s="1444"/>
      <c r="DB2" s="1444"/>
      <c r="DC2" s="1444"/>
      <c r="DD2" s="1444"/>
      <c r="DE2" s="1444"/>
      <c r="DF2" s="1444"/>
    </row>
    <row r="3" spans="1:110" ht="27.75" customHeight="1">
      <c r="I3" s="287" t="s">
        <v>7</v>
      </c>
      <c r="J3" s="203"/>
      <c r="K3" s="204">
        <f ca="1">TODAY()</f>
        <v>46086</v>
      </c>
      <c r="L3" s="199"/>
      <c r="M3" s="199"/>
      <c r="N3" s="576" t="s">
        <v>8</v>
      </c>
      <c r="O3" s="577"/>
      <c r="P3" s="579" t="s">
        <v>9</v>
      </c>
      <c r="Q3" s="580"/>
      <c r="R3" s="576" t="s">
        <v>10</v>
      </c>
      <c r="S3" s="576"/>
      <c r="T3" s="576"/>
      <c r="U3" s="576"/>
      <c r="V3" s="576"/>
      <c r="W3" s="576"/>
      <c r="X3" s="576"/>
      <c r="Y3" s="576"/>
      <c r="Z3" s="576"/>
      <c r="AA3" s="576"/>
      <c r="AB3" s="576"/>
      <c r="AC3" s="576"/>
      <c r="AD3" s="576"/>
      <c r="AE3" s="578"/>
      <c r="AF3" s="578"/>
      <c r="AG3" s="578"/>
      <c r="AH3" s="578"/>
      <c r="AI3" s="578"/>
      <c r="AJ3" s="578"/>
      <c r="AK3" s="578"/>
      <c r="AL3" s="578"/>
      <c r="AM3" s="578"/>
      <c r="AN3" s="578"/>
      <c r="AO3" s="578"/>
      <c r="AP3" s="578"/>
      <c r="AQ3" s="257"/>
      <c r="AR3" s="257"/>
      <c r="AS3" s="197"/>
      <c r="AT3" s="203"/>
      <c r="AU3" s="203"/>
      <c r="AV3" s="257">
        <f>SUBTOTAL(9,AV7:AV1406)</f>
        <v>0</v>
      </c>
      <c r="AW3" s="203"/>
      <c r="AX3" s="203"/>
      <c r="AY3" s="203"/>
      <c r="AZ3" s="203"/>
      <c r="BA3" s="246"/>
      <c r="BB3" s="205"/>
      <c r="BC3" s="205"/>
      <c r="BD3" s="202"/>
      <c r="BE3" s="202"/>
      <c r="BF3" s="202"/>
      <c r="BG3" s="202"/>
      <c r="BH3" s="257"/>
      <c r="BI3" s="257"/>
      <c r="BJ3" s="202"/>
      <c r="BK3" s="202"/>
      <c r="BL3" s="202"/>
      <c r="BM3" s="257"/>
      <c r="BN3" s="202"/>
      <c r="BO3" s="202"/>
      <c r="BP3" s="202"/>
      <c r="BQ3" s="202"/>
      <c r="BR3" s="202"/>
      <c r="BS3" s="202"/>
      <c r="BT3" s="202"/>
      <c r="BU3" s="202"/>
      <c r="BV3" s="206"/>
      <c r="BW3" s="206"/>
      <c r="BX3" s="206"/>
      <c r="BY3" s="206"/>
      <c r="BZ3" s="206"/>
      <c r="CA3" s="206"/>
      <c r="CB3" s="206"/>
      <c r="CC3" s="207"/>
      <c r="CD3" s="202"/>
      <c r="CE3" s="202"/>
      <c r="CF3" s="202"/>
      <c r="CG3" s="202"/>
      <c r="CH3" s="202"/>
      <c r="CI3" s="202"/>
      <c r="CJ3" s="202"/>
      <c r="CK3" s="202"/>
      <c r="CL3" s="202"/>
      <c r="CM3" s="202"/>
      <c r="CN3" s="202"/>
      <c r="CO3" s="202"/>
      <c r="CP3" s="202"/>
      <c r="CQ3" s="202"/>
      <c r="CR3" s="202"/>
      <c r="CS3" s="192"/>
      <c r="CT3" s="192"/>
      <c r="CU3" s="192"/>
      <c r="CV3" s="202"/>
      <c r="CW3" s="202"/>
      <c r="CX3" s="240"/>
      <c r="CY3" s="1444"/>
      <c r="CZ3" s="1444"/>
      <c r="DA3" s="1444"/>
      <c r="DB3" s="1444"/>
      <c r="DC3" s="1444"/>
      <c r="DD3" s="1444"/>
      <c r="DE3" s="1444"/>
      <c r="DF3" s="1444"/>
    </row>
    <row r="4" spans="1:110" s="212" customFormat="1" ht="51.75" customHeight="1">
      <c r="A4" s="208"/>
      <c r="B4" s="1450" t="s">
        <v>400</v>
      </c>
      <c r="C4" s="1450"/>
      <c r="D4" s="1450"/>
      <c r="E4" s="1450"/>
      <c r="F4" s="582"/>
      <c r="G4" s="1453"/>
      <c r="H4" s="1453"/>
      <c r="I4" s="1452" t="s">
        <v>11</v>
      </c>
      <c r="J4" s="1451" t="s">
        <v>12</v>
      </c>
      <c r="K4" s="1451" t="s">
        <v>13</v>
      </c>
      <c r="L4" s="1451" t="s">
        <v>14</v>
      </c>
      <c r="M4" s="1451" t="s">
        <v>15</v>
      </c>
      <c r="N4" s="1451" t="s">
        <v>16</v>
      </c>
      <c r="O4" s="1451" t="s">
        <v>17</v>
      </c>
      <c r="P4" s="1455"/>
      <c r="Q4" s="1430" t="s">
        <v>780</v>
      </c>
      <c r="R4" s="1431"/>
      <c r="S4" s="1430" t="s">
        <v>843</v>
      </c>
      <c r="T4" s="1431"/>
      <c r="U4" s="1430" t="s">
        <v>1065</v>
      </c>
      <c r="V4" s="1431"/>
      <c r="W4" s="1430" t="s">
        <v>1075</v>
      </c>
      <c r="X4" s="1431"/>
      <c r="Y4" s="1430" t="s">
        <v>1136</v>
      </c>
      <c r="Z4" s="1431"/>
      <c r="AA4" s="1430" t="s">
        <v>1230</v>
      </c>
      <c r="AB4" s="1431"/>
      <c r="AC4" s="1430" t="s">
        <v>1525</v>
      </c>
      <c r="AD4" s="1431"/>
      <c r="AE4" s="1430" t="s">
        <v>1536</v>
      </c>
      <c r="AF4" s="1431"/>
      <c r="AG4" s="1441" t="s">
        <v>1777</v>
      </c>
      <c r="AH4" s="1442"/>
      <c r="AI4" s="1441" t="s">
        <v>1833</v>
      </c>
      <c r="AJ4" s="1442"/>
      <c r="AK4" s="1441" t="s">
        <v>1867</v>
      </c>
      <c r="AL4" s="1442"/>
      <c r="AM4" s="1441" t="s">
        <v>1882</v>
      </c>
      <c r="AN4" s="1442"/>
      <c r="AO4" s="1441" t="s">
        <v>1906</v>
      </c>
      <c r="AP4" s="1442"/>
      <c r="AQ4" s="1438" t="s">
        <v>20</v>
      </c>
      <c r="AR4" s="1439"/>
      <c r="AS4" s="1440" t="s">
        <v>27</v>
      </c>
      <c r="AT4" s="1435" t="s">
        <v>22</v>
      </c>
      <c r="AU4" s="1436"/>
      <c r="AV4" s="1436"/>
      <c r="AW4" s="1436"/>
      <c r="AX4" s="1437"/>
      <c r="AY4" s="1433" t="s">
        <v>23</v>
      </c>
      <c r="AZ4" s="1434"/>
      <c r="BA4" s="1432" t="s">
        <v>398</v>
      </c>
      <c r="BB4" s="1440" t="s">
        <v>399</v>
      </c>
      <c r="BC4" s="1440"/>
      <c r="BD4" s="1440"/>
      <c r="BE4" s="1440"/>
      <c r="BF4" s="1440"/>
      <c r="BG4" s="1440"/>
      <c r="BH4" s="1440"/>
      <c r="BI4" s="1440"/>
      <c r="BJ4" s="1440"/>
      <c r="BK4" s="1440"/>
      <c r="BL4" s="1440"/>
      <c r="BM4" s="1440"/>
      <c r="BN4" s="1440"/>
      <c r="BO4" s="1448" t="s">
        <v>394</v>
      </c>
      <c r="BP4" s="1448"/>
      <c r="BQ4" s="1447" t="s">
        <v>25</v>
      </c>
      <c r="BR4" s="1447"/>
      <c r="BS4" s="1447"/>
      <c r="BT4" s="1447"/>
      <c r="BU4" s="1446" t="s">
        <v>26</v>
      </c>
      <c r="BV4" s="1446"/>
      <c r="BW4" s="1446"/>
      <c r="BX4" s="1446"/>
      <c r="BY4" s="1446"/>
      <c r="BZ4" s="1446"/>
      <c r="CA4" s="1446"/>
      <c r="CB4" s="1446"/>
      <c r="CC4" s="1446"/>
      <c r="CD4" s="1446"/>
      <c r="CE4" s="1446"/>
      <c r="CF4" s="1446"/>
      <c r="CG4" s="1446"/>
      <c r="CH4" s="1446"/>
      <c r="CI4" s="1446"/>
      <c r="CJ4" s="1446"/>
      <c r="CK4" s="1446"/>
      <c r="CL4" s="1446"/>
      <c r="CM4" s="1448" t="s">
        <v>395</v>
      </c>
      <c r="CN4" s="1448"/>
      <c r="CO4" s="1440" t="s">
        <v>316</v>
      </c>
      <c r="CP4" s="1440"/>
      <c r="CQ4" s="1440"/>
      <c r="CR4" s="1440"/>
      <c r="CS4" s="1448" t="s">
        <v>397</v>
      </c>
      <c r="CT4" s="1449"/>
      <c r="CU4" s="1445" t="s">
        <v>396</v>
      </c>
      <c r="CV4" s="1445"/>
      <c r="CW4" s="1445"/>
      <c r="CX4" s="241" t="s">
        <v>27</v>
      </c>
      <c r="CY4" s="1444"/>
      <c r="CZ4" s="1444"/>
      <c r="DA4" s="1444"/>
      <c r="DB4" s="1444"/>
      <c r="DC4" s="1444"/>
      <c r="DD4" s="1444"/>
      <c r="DE4" s="1444"/>
      <c r="DF4" s="1444"/>
    </row>
    <row r="5" spans="1:110" s="212" customFormat="1" ht="56" customHeight="1">
      <c r="A5" s="208"/>
      <c r="B5" s="1450"/>
      <c r="C5" s="1450"/>
      <c r="D5" s="1450"/>
      <c r="E5" s="1450"/>
      <c r="F5" s="588"/>
      <c r="G5" s="1454"/>
      <c r="H5" s="1454"/>
      <c r="I5" s="1452"/>
      <c r="J5" s="1451"/>
      <c r="K5" s="1451"/>
      <c r="L5" s="1451"/>
      <c r="M5" s="1451"/>
      <c r="N5" s="1451"/>
      <c r="O5" s="583" t="s">
        <v>403</v>
      </c>
      <c r="P5" s="583" t="s">
        <v>402</v>
      </c>
      <c r="Q5" s="584" t="s">
        <v>403</v>
      </c>
      <c r="R5" s="584" t="s">
        <v>402</v>
      </c>
      <c r="S5" s="584" t="s">
        <v>403</v>
      </c>
      <c r="T5" s="584" t="s">
        <v>402</v>
      </c>
      <c r="U5" s="584" t="s">
        <v>403</v>
      </c>
      <c r="V5" s="584" t="s">
        <v>402</v>
      </c>
      <c r="W5" s="584" t="s">
        <v>403</v>
      </c>
      <c r="X5" s="584" t="s">
        <v>402</v>
      </c>
      <c r="Y5" s="584" t="s">
        <v>403</v>
      </c>
      <c r="Z5" s="584" t="s">
        <v>402</v>
      </c>
      <c r="AA5" s="584" t="s">
        <v>403</v>
      </c>
      <c r="AB5" s="584" t="s">
        <v>402</v>
      </c>
      <c r="AC5" s="584" t="s">
        <v>403</v>
      </c>
      <c r="AD5" s="584" t="s">
        <v>402</v>
      </c>
      <c r="AE5" s="584" t="s">
        <v>403</v>
      </c>
      <c r="AF5" s="584" t="s">
        <v>402</v>
      </c>
      <c r="AG5" s="585" t="s">
        <v>403</v>
      </c>
      <c r="AH5" s="585" t="s">
        <v>402</v>
      </c>
      <c r="AI5" s="585" t="s">
        <v>403</v>
      </c>
      <c r="AJ5" s="585" t="s">
        <v>402</v>
      </c>
      <c r="AK5" s="585" t="s">
        <v>403</v>
      </c>
      <c r="AL5" s="585" t="s">
        <v>402</v>
      </c>
      <c r="AM5" s="585" t="s">
        <v>403</v>
      </c>
      <c r="AN5" s="585" t="s">
        <v>402</v>
      </c>
      <c r="AO5" s="585" t="s">
        <v>403</v>
      </c>
      <c r="AP5" s="585" t="s">
        <v>402</v>
      </c>
      <c r="AQ5" s="583" t="s">
        <v>403</v>
      </c>
      <c r="AR5" s="583" t="s">
        <v>402</v>
      </c>
      <c r="AS5" s="1440"/>
      <c r="AT5" s="589" t="s">
        <v>393</v>
      </c>
      <c r="AU5" s="589" t="s">
        <v>403</v>
      </c>
      <c r="AV5" s="589" t="s">
        <v>402</v>
      </c>
      <c r="AW5" s="589" t="s">
        <v>524</v>
      </c>
      <c r="AX5" s="589" t="s">
        <v>27</v>
      </c>
      <c r="AY5" s="586" t="s">
        <v>403</v>
      </c>
      <c r="AZ5" s="586" t="s">
        <v>402</v>
      </c>
      <c r="BA5" s="1432"/>
      <c r="BB5" s="209" t="s">
        <v>34</v>
      </c>
      <c r="BC5" s="209" t="s">
        <v>36</v>
      </c>
      <c r="BD5" s="209" t="s">
        <v>13</v>
      </c>
      <c r="BE5" s="209" t="s">
        <v>14</v>
      </c>
      <c r="BF5" s="209" t="s">
        <v>404</v>
      </c>
      <c r="BG5" s="209" t="s">
        <v>37</v>
      </c>
      <c r="BH5" s="189" t="s">
        <v>405</v>
      </c>
      <c r="BI5" s="189" t="s">
        <v>406</v>
      </c>
      <c r="BJ5" s="213" t="s">
        <v>407</v>
      </c>
      <c r="BK5" s="213" t="s">
        <v>1600</v>
      </c>
      <c r="BL5" s="213" t="s">
        <v>1601</v>
      </c>
      <c r="BM5" s="213" t="s">
        <v>536</v>
      </c>
      <c r="BN5" s="209" t="s">
        <v>43</v>
      </c>
      <c r="BO5" s="586" t="s">
        <v>403</v>
      </c>
      <c r="BP5" s="586" t="s">
        <v>402</v>
      </c>
      <c r="BQ5" s="210" t="s">
        <v>393</v>
      </c>
      <c r="BR5" s="210" t="s">
        <v>40</v>
      </c>
      <c r="BS5" s="214" t="s">
        <v>41</v>
      </c>
      <c r="BT5" s="210" t="s">
        <v>42</v>
      </c>
      <c r="BU5" s="209" t="s">
        <v>34</v>
      </c>
      <c r="BV5" s="209" t="s">
        <v>36</v>
      </c>
      <c r="BW5" s="209" t="s">
        <v>13</v>
      </c>
      <c r="BX5" s="209" t="s">
        <v>14</v>
      </c>
      <c r="BY5" s="211" t="s">
        <v>33</v>
      </c>
      <c r="BZ5" s="209" t="s">
        <v>37</v>
      </c>
      <c r="CA5" s="189" t="s">
        <v>35</v>
      </c>
      <c r="CB5" s="189" t="s">
        <v>401</v>
      </c>
      <c r="CC5" s="213" t="s">
        <v>38</v>
      </c>
      <c r="CD5" s="209" t="s">
        <v>44</v>
      </c>
      <c r="CE5" s="209" t="s">
        <v>45</v>
      </c>
      <c r="CF5" s="209" t="s">
        <v>46</v>
      </c>
      <c r="CG5" s="209" t="s">
        <v>47</v>
      </c>
      <c r="CH5" s="209" t="s">
        <v>48</v>
      </c>
      <c r="CI5" s="209" t="s">
        <v>49</v>
      </c>
      <c r="CJ5" s="209" t="s">
        <v>50</v>
      </c>
      <c r="CK5" s="209" t="s">
        <v>51</v>
      </c>
      <c r="CL5" s="209" t="s">
        <v>43</v>
      </c>
      <c r="CM5" s="586" t="s">
        <v>403</v>
      </c>
      <c r="CN5" s="586" t="s">
        <v>402</v>
      </c>
      <c r="CO5" s="209" t="s">
        <v>393</v>
      </c>
      <c r="CP5" s="209" t="s">
        <v>40</v>
      </c>
      <c r="CQ5" s="209" t="s">
        <v>41</v>
      </c>
      <c r="CR5" s="209" t="s">
        <v>42</v>
      </c>
      <c r="CS5" s="586" t="s">
        <v>403</v>
      </c>
      <c r="CT5" s="586" t="s">
        <v>402</v>
      </c>
      <c r="CU5" s="589" t="s">
        <v>403</v>
      </c>
      <c r="CV5" s="589" t="s">
        <v>402</v>
      </c>
      <c r="CW5" s="587" t="s">
        <v>400</v>
      </c>
      <c r="CX5" s="242"/>
      <c r="CY5" s="590" t="s">
        <v>303</v>
      </c>
      <c r="CZ5" s="1443" t="s">
        <v>528</v>
      </c>
      <c r="DA5" s="1443"/>
      <c r="DB5" s="590" t="s">
        <v>529</v>
      </c>
      <c r="DC5" s="591" t="s">
        <v>530</v>
      </c>
      <c r="DD5" s="591" t="s">
        <v>531</v>
      </c>
      <c r="DE5" s="591" t="s">
        <v>532</v>
      </c>
      <c r="DF5" s="592" t="s">
        <v>533</v>
      </c>
    </row>
    <row r="6" spans="1:110" s="212" customFormat="1" ht="45" customHeight="1">
      <c r="A6" s="208"/>
      <c r="B6" s="208"/>
      <c r="C6" s="581" t="s">
        <v>520</v>
      </c>
      <c r="D6" s="593" t="s">
        <v>791</v>
      </c>
      <c r="E6" s="259" t="s">
        <v>795</v>
      </c>
      <c r="F6" s="259"/>
      <c r="G6" s="594" t="s">
        <v>791</v>
      </c>
      <c r="H6" s="594"/>
      <c r="I6" s="288">
        <v>1</v>
      </c>
      <c r="J6" s="215">
        <f>I6+1</f>
        <v>2</v>
      </c>
      <c r="K6" s="215">
        <f t="shared" ref="K6" si="0">J6+1</f>
        <v>3</v>
      </c>
      <c r="L6" s="215">
        <f t="shared" ref="L6" si="1">K6+1</f>
        <v>4</v>
      </c>
      <c r="M6" s="215">
        <f t="shared" ref="M6" si="2">L6+1</f>
        <v>5</v>
      </c>
      <c r="N6" s="215">
        <f t="shared" ref="N6" si="3">M6+1</f>
        <v>6</v>
      </c>
      <c r="O6" s="215">
        <f t="shared" ref="O6" si="4">N6+1</f>
        <v>7</v>
      </c>
      <c r="P6" s="215">
        <f t="shared" ref="P6" si="5">O6+1</f>
        <v>8</v>
      </c>
      <c r="Q6" s="215">
        <f t="shared" ref="Q6" si="6">P6+1</f>
        <v>9</v>
      </c>
      <c r="R6" s="215">
        <f t="shared" ref="R6" si="7">Q6+1</f>
        <v>10</v>
      </c>
      <c r="S6" s="215">
        <f t="shared" ref="S6" si="8">R6+1</f>
        <v>11</v>
      </c>
      <c r="T6" s="215">
        <f t="shared" ref="T6" si="9">S6+1</f>
        <v>12</v>
      </c>
      <c r="U6" s="215">
        <f t="shared" ref="U6" si="10">T6+1</f>
        <v>13</v>
      </c>
      <c r="V6" s="215">
        <f t="shared" ref="V6" si="11">U6+1</f>
        <v>14</v>
      </c>
      <c r="W6" s="215">
        <f t="shared" ref="W6" si="12">V6+1</f>
        <v>15</v>
      </c>
      <c r="X6" s="215">
        <f t="shared" ref="X6" si="13">W6+1</f>
        <v>16</v>
      </c>
      <c r="Y6" s="215">
        <f t="shared" ref="Y6" si="14">X6+1</f>
        <v>17</v>
      </c>
      <c r="Z6" s="215">
        <f t="shared" ref="Z6" si="15">Y6+1</f>
        <v>18</v>
      </c>
      <c r="AA6" s="215">
        <f t="shared" ref="AA6" si="16">Z6+1</f>
        <v>19</v>
      </c>
      <c r="AB6" s="215">
        <f t="shared" ref="AB6" si="17">AA6+1</f>
        <v>20</v>
      </c>
      <c r="AC6" s="215">
        <f t="shared" ref="AC6" si="18">AB6+1</f>
        <v>21</v>
      </c>
      <c r="AD6" s="215">
        <f t="shared" ref="AD6" si="19">AC6+1</f>
        <v>22</v>
      </c>
      <c r="AE6" s="215">
        <f t="shared" ref="AE6" si="20">AD6+1</f>
        <v>23</v>
      </c>
      <c r="AF6" s="215">
        <f t="shared" ref="AF6" si="21">AE6+1</f>
        <v>24</v>
      </c>
      <c r="AG6" s="215">
        <f t="shared" ref="AG6" si="22">AF6+1</f>
        <v>25</v>
      </c>
      <c r="AH6" s="215">
        <f t="shared" ref="AH6" si="23">AG6+1</f>
        <v>26</v>
      </c>
      <c r="AI6" s="215">
        <f t="shared" ref="AI6" si="24">AH6+1</f>
        <v>27</v>
      </c>
      <c r="AJ6" s="215">
        <f t="shared" ref="AJ6" si="25">AI6+1</f>
        <v>28</v>
      </c>
      <c r="AK6" s="215">
        <f t="shared" ref="AK6" si="26">AJ6+1</f>
        <v>29</v>
      </c>
      <c r="AL6" s="215">
        <f t="shared" ref="AL6" si="27">AK6+1</f>
        <v>30</v>
      </c>
      <c r="AM6" s="215">
        <f t="shared" ref="AM6" si="28">AL6+1</f>
        <v>31</v>
      </c>
      <c r="AN6" s="215">
        <f t="shared" ref="AN6" si="29">AM6+1</f>
        <v>32</v>
      </c>
      <c r="AO6" s="215">
        <f t="shared" ref="AO6" si="30">AN6+1</f>
        <v>33</v>
      </c>
      <c r="AP6" s="215">
        <f t="shared" ref="AP6" si="31">AO6+1</f>
        <v>34</v>
      </c>
      <c r="AQ6" s="215">
        <f t="shared" ref="AQ6" si="32">AP6+1</f>
        <v>35</v>
      </c>
      <c r="AR6" s="215">
        <f t="shared" ref="AR6" si="33">AQ6+1</f>
        <v>36</v>
      </c>
      <c r="AS6" s="215">
        <f t="shared" ref="AS6" si="34">AR6+1</f>
        <v>37</v>
      </c>
      <c r="AT6" s="215">
        <f t="shared" ref="AT6" si="35">AS6+1</f>
        <v>38</v>
      </c>
      <c r="AU6" s="215">
        <f t="shared" ref="AU6" si="36">AT6+1</f>
        <v>39</v>
      </c>
      <c r="AV6" s="215">
        <f t="shared" ref="AV6" si="37">AU6+1</f>
        <v>40</v>
      </c>
      <c r="AW6" s="215">
        <f t="shared" ref="AW6" si="38">AV6+1</f>
        <v>41</v>
      </c>
      <c r="AX6" s="215">
        <f t="shared" ref="AX6" si="39">AW6+1</f>
        <v>42</v>
      </c>
      <c r="AY6" s="215">
        <f t="shared" ref="AY6" si="40">AX6+1</f>
        <v>43</v>
      </c>
      <c r="AZ6" s="215">
        <f t="shared" ref="AZ6" si="41">AY6+1</f>
        <v>44</v>
      </c>
      <c r="BA6" s="215">
        <f t="shared" ref="BA6" si="42">AZ6+1</f>
        <v>45</v>
      </c>
      <c r="BB6" s="215">
        <f t="shared" ref="BB6" si="43">BA6+1</f>
        <v>46</v>
      </c>
      <c r="BC6" s="215">
        <f t="shared" ref="BC6" si="44">BB6+1</f>
        <v>47</v>
      </c>
      <c r="BD6" s="215">
        <f t="shared" ref="BD6" si="45">BC6+1</f>
        <v>48</v>
      </c>
      <c r="BE6" s="215">
        <f t="shared" ref="BE6" si="46">BD6+1</f>
        <v>49</v>
      </c>
      <c r="BF6" s="215">
        <f t="shared" ref="BF6" si="47">BE6+1</f>
        <v>50</v>
      </c>
      <c r="BG6" s="215">
        <f t="shared" ref="BG6" si="48">BF6+1</f>
        <v>51</v>
      </c>
      <c r="BH6" s="215">
        <f t="shared" ref="BH6" si="49">BG6+1</f>
        <v>52</v>
      </c>
      <c r="BI6" s="215">
        <f t="shared" ref="BI6" si="50">BH6+1</f>
        <v>53</v>
      </c>
      <c r="BJ6" s="215">
        <f t="shared" ref="BJ6" si="51">BI6+1</f>
        <v>54</v>
      </c>
      <c r="BK6" s="215">
        <f t="shared" ref="BK6" si="52">BJ6+1</f>
        <v>55</v>
      </c>
      <c r="BL6" s="215">
        <f t="shared" ref="BL6" si="53">BK6+1</f>
        <v>56</v>
      </c>
      <c r="BM6" s="215">
        <f t="shared" ref="BM6" si="54">BL6+1</f>
        <v>57</v>
      </c>
      <c r="BN6" s="215">
        <f t="shared" ref="BN6" si="55">BM6+1</f>
        <v>58</v>
      </c>
      <c r="BO6" s="215">
        <f t="shared" ref="BO6" si="56">BN6+1</f>
        <v>59</v>
      </c>
      <c r="BP6" s="215">
        <f t="shared" ref="BP6" si="57">BO6+1</f>
        <v>60</v>
      </c>
      <c r="BQ6" s="215">
        <f t="shared" ref="BQ6" si="58">BP6+1</f>
        <v>61</v>
      </c>
      <c r="BR6" s="215">
        <f t="shared" ref="BR6" si="59">BQ6+1</f>
        <v>62</v>
      </c>
      <c r="BS6" s="215">
        <f t="shared" ref="BS6" si="60">BR6+1</f>
        <v>63</v>
      </c>
      <c r="BT6" s="215">
        <f t="shared" ref="BT6" si="61">BS6+1</f>
        <v>64</v>
      </c>
      <c r="BU6" s="215">
        <f t="shared" ref="BU6" si="62">BT6+1</f>
        <v>65</v>
      </c>
      <c r="BV6" s="215">
        <f t="shared" ref="BV6" si="63">BU6+1</f>
        <v>66</v>
      </c>
      <c r="BW6" s="215">
        <f t="shared" ref="BW6" si="64">BV6+1</f>
        <v>67</v>
      </c>
      <c r="BX6" s="215">
        <f t="shared" ref="BX6" si="65">BW6+1</f>
        <v>68</v>
      </c>
      <c r="BY6" s="215">
        <f t="shared" ref="BY6" si="66">BX6+1</f>
        <v>69</v>
      </c>
      <c r="BZ6" s="215">
        <f t="shared" ref="BZ6" si="67">BY6+1</f>
        <v>70</v>
      </c>
      <c r="CA6" s="215">
        <f t="shared" ref="CA6" si="68">BZ6+1</f>
        <v>71</v>
      </c>
      <c r="CB6" s="215">
        <f t="shared" ref="CB6" si="69">CA6+1</f>
        <v>72</v>
      </c>
      <c r="CC6" s="215">
        <f t="shared" ref="CC6" si="70">CB6+1</f>
        <v>73</v>
      </c>
      <c r="CD6" s="215">
        <f t="shared" ref="CD6" si="71">CC6+1</f>
        <v>74</v>
      </c>
      <c r="CE6" s="215">
        <f t="shared" ref="CE6" si="72">CD6+1</f>
        <v>75</v>
      </c>
      <c r="CF6" s="215">
        <f t="shared" ref="CF6" si="73">CE6+1</f>
        <v>76</v>
      </c>
      <c r="CG6" s="215">
        <f t="shared" ref="CG6" si="74">CF6+1</f>
        <v>77</v>
      </c>
      <c r="CH6" s="215">
        <f t="shared" ref="CH6" si="75">CG6+1</f>
        <v>78</v>
      </c>
      <c r="CI6" s="215">
        <f t="shared" ref="CI6" si="76">CH6+1</f>
        <v>79</v>
      </c>
      <c r="CJ6" s="215">
        <f t="shared" ref="CJ6" si="77">CI6+1</f>
        <v>80</v>
      </c>
      <c r="CK6" s="215">
        <f t="shared" ref="CK6" si="78">CJ6+1</f>
        <v>81</v>
      </c>
      <c r="CL6" s="215">
        <f t="shared" ref="CL6" si="79">CK6+1</f>
        <v>82</v>
      </c>
      <c r="CM6" s="215">
        <f t="shared" ref="CM6" si="80">CL6+1</f>
        <v>83</v>
      </c>
      <c r="CN6" s="215">
        <f t="shared" ref="CN6" si="81">CM6+1</f>
        <v>84</v>
      </c>
      <c r="CO6" s="215">
        <f t="shared" ref="CO6" si="82">CN6+1</f>
        <v>85</v>
      </c>
      <c r="CP6" s="215">
        <f t="shared" ref="CP6" si="83">CO6+1</f>
        <v>86</v>
      </c>
      <c r="CQ6" s="215">
        <f t="shared" ref="CQ6" si="84">CP6+1</f>
        <v>87</v>
      </c>
      <c r="CR6" s="215">
        <f t="shared" ref="CR6" si="85">CQ6+1</f>
        <v>88</v>
      </c>
      <c r="CS6" s="215">
        <f t="shared" ref="CS6" si="86">CR6+1</f>
        <v>89</v>
      </c>
      <c r="CT6" s="215">
        <f t="shared" ref="CT6" si="87">CS6+1</f>
        <v>90</v>
      </c>
      <c r="CU6" s="215">
        <f t="shared" ref="CU6" si="88">CT6+1</f>
        <v>91</v>
      </c>
      <c r="CV6" s="215">
        <f t="shared" ref="CV6" si="89">CU6+1</f>
        <v>92</v>
      </c>
      <c r="CW6" s="215">
        <f t="shared" ref="CW6" si="90">CV6+1</f>
        <v>93</v>
      </c>
      <c r="CX6" s="215">
        <f t="shared" ref="CX6" si="91">CW6+1</f>
        <v>94</v>
      </c>
      <c r="CY6" s="595"/>
      <c r="CZ6" s="596"/>
      <c r="DA6" s="595"/>
      <c r="DB6" s="595"/>
      <c r="DC6" s="597"/>
      <c r="DD6" s="597"/>
      <c r="DE6" s="597"/>
      <c r="DF6" s="598"/>
    </row>
    <row r="7" spans="1:110" ht="54.5" hidden="1" customHeight="1">
      <c r="A7" s="190"/>
      <c r="B7" s="258"/>
      <c r="C7" s="258"/>
      <c r="D7" s="258"/>
      <c r="E7" s="258"/>
      <c r="F7" s="258" t="s">
        <v>791</v>
      </c>
      <c r="G7" s="191"/>
      <c r="H7" s="191"/>
      <c r="I7" s="599" t="s">
        <v>652</v>
      </c>
      <c r="J7" s="189" t="s">
        <v>653</v>
      </c>
      <c r="K7" s="189"/>
      <c r="L7" s="218"/>
      <c r="M7" s="189"/>
      <c r="N7" s="189"/>
      <c r="O7" s="189"/>
      <c r="P7" s="189"/>
      <c r="Q7" s="600"/>
      <c r="R7" s="601"/>
      <c r="S7" s="601"/>
      <c r="T7" s="601"/>
      <c r="U7" s="601"/>
      <c r="V7" s="601"/>
      <c r="W7" s="601"/>
      <c r="X7" s="601"/>
      <c r="Y7" s="601"/>
      <c r="Z7" s="601"/>
      <c r="AA7" s="601"/>
      <c r="AB7" s="601"/>
      <c r="AC7" s="601"/>
      <c r="AD7" s="601"/>
      <c r="AE7" s="602"/>
      <c r="AF7" s="602"/>
      <c r="AG7" s="602"/>
      <c r="AH7" s="602"/>
      <c r="AI7" s="602"/>
      <c r="AJ7" s="602"/>
      <c r="AK7" s="602"/>
      <c r="AL7" s="602"/>
      <c r="AM7" s="602"/>
      <c r="AN7" s="602"/>
      <c r="AO7" s="602"/>
      <c r="AP7" s="602"/>
      <c r="AQ7" s="600">
        <f t="shared" ref="AQ7:BV7" si="92">SUM(AQ8:AQ121)</f>
        <v>7442.1193191082793</v>
      </c>
      <c r="AR7" s="600">
        <f t="shared" si="92"/>
        <v>178328.59499739858</v>
      </c>
      <c r="AS7" s="600">
        <f t="shared" si="92"/>
        <v>0</v>
      </c>
      <c r="AT7" s="600">
        <f t="shared" si="92"/>
        <v>0</v>
      </c>
      <c r="AU7" s="600">
        <f t="shared" si="92"/>
        <v>304.2928</v>
      </c>
      <c r="AV7" s="600">
        <f t="shared" si="92"/>
        <v>3634.4785868989939</v>
      </c>
      <c r="AW7" s="600">
        <f t="shared" si="92"/>
        <v>0</v>
      </c>
      <c r="AX7" s="600">
        <f t="shared" si="92"/>
        <v>0</v>
      </c>
      <c r="AY7" s="600">
        <f t="shared" si="92"/>
        <v>7137.8265191082783</v>
      </c>
      <c r="AZ7" s="600">
        <f t="shared" si="92"/>
        <v>174694.11641049958</v>
      </c>
      <c r="BA7" s="600">
        <f t="shared" si="92"/>
        <v>1789788</v>
      </c>
      <c r="BB7" s="600">
        <f t="shared" si="92"/>
        <v>0</v>
      </c>
      <c r="BC7" s="600">
        <f t="shared" si="92"/>
        <v>0</v>
      </c>
      <c r="BD7" s="600">
        <f t="shared" si="92"/>
        <v>0</v>
      </c>
      <c r="BE7" s="600">
        <f t="shared" si="92"/>
        <v>0</v>
      </c>
      <c r="BF7" s="600">
        <f t="shared" si="92"/>
        <v>175393.33511945882</v>
      </c>
      <c r="BG7" s="600">
        <f t="shared" si="92"/>
        <v>4593714</v>
      </c>
      <c r="BH7" s="600">
        <f t="shared" si="92"/>
        <v>7200.1214499999996</v>
      </c>
      <c r="BI7" s="600">
        <f t="shared" si="92"/>
        <v>175393.33511945882</v>
      </c>
      <c r="BJ7" s="600">
        <f t="shared" si="92"/>
        <v>3069545.4690909092</v>
      </c>
      <c r="BK7" s="600">
        <f t="shared" si="92"/>
        <v>3135661936.3716245</v>
      </c>
      <c r="BL7" s="600">
        <f t="shared" si="92"/>
        <v>10.599999999999994</v>
      </c>
      <c r="BM7" s="600">
        <f t="shared" si="92"/>
        <v>2850601760.3378415</v>
      </c>
      <c r="BN7" s="600">
        <f t="shared" si="92"/>
        <v>4824336</v>
      </c>
      <c r="BO7" s="600">
        <f t="shared" ca="1" si="92"/>
        <v>7420.1214499999996</v>
      </c>
      <c r="BP7" s="600">
        <f t="shared" si="92"/>
        <v>175393.3351194589</v>
      </c>
      <c r="BQ7" s="600">
        <f t="shared" si="92"/>
        <v>0</v>
      </c>
      <c r="BR7" s="600">
        <f t="shared" si="92"/>
        <v>0</v>
      </c>
      <c r="BS7" s="600">
        <f t="shared" si="92"/>
        <v>0</v>
      </c>
      <c r="BT7" s="600">
        <f t="shared" si="92"/>
        <v>0</v>
      </c>
      <c r="BU7" s="600">
        <f t="shared" si="92"/>
        <v>0</v>
      </c>
      <c r="BV7" s="600">
        <f t="shared" si="92"/>
        <v>0</v>
      </c>
      <c r="BW7" s="600">
        <f t="shared" ref="BW7:CX7" si="93">SUM(BW8:BW121)</f>
        <v>0</v>
      </c>
      <c r="BX7" s="600">
        <f t="shared" si="93"/>
        <v>0</v>
      </c>
      <c r="BY7" s="600">
        <f t="shared" si="93"/>
        <v>11386</v>
      </c>
      <c r="BZ7" s="600">
        <f t="shared" si="93"/>
        <v>91966</v>
      </c>
      <c r="CA7" s="600">
        <f t="shared" si="93"/>
        <v>732</v>
      </c>
      <c r="CB7" s="600">
        <f t="shared" si="93"/>
        <v>11386</v>
      </c>
      <c r="CC7" s="600">
        <f t="shared" si="93"/>
        <v>1.5209999999999999</v>
      </c>
      <c r="CD7" s="600">
        <f t="shared" si="93"/>
        <v>8690.58</v>
      </c>
      <c r="CE7" s="600">
        <f t="shared" si="93"/>
        <v>0</v>
      </c>
      <c r="CF7" s="600">
        <f t="shared" si="93"/>
        <v>0</v>
      </c>
      <c r="CG7" s="600">
        <f t="shared" si="93"/>
        <v>0</v>
      </c>
      <c r="CH7" s="600">
        <f t="shared" si="93"/>
        <v>0</v>
      </c>
      <c r="CI7" s="600">
        <f t="shared" si="93"/>
        <v>0</v>
      </c>
      <c r="CJ7" s="600">
        <f t="shared" si="93"/>
        <v>0</v>
      </c>
      <c r="CK7" s="600">
        <f t="shared" si="93"/>
        <v>0</v>
      </c>
      <c r="CL7" s="600">
        <f t="shared" si="93"/>
        <v>92068</v>
      </c>
      <c r="CM7" s="600">
        <f t="shared" si="93"/>
        <v>732</v>
      </c>
      <c r="CN7" s="600">
        <f t="shared" si="93"/>
        <v>11386</v>
      </c>
      <c r="CO7" s="600">
        <f t="shared" si="93"/>
        <v>0</v>
      </c>
      <c r="CP7" s="600">
        <f t="shared" si="93"/>
        <v>0</v>
      </c>
      <c r="CQ7" s="600">
        <f t="shared" si="93"/>
        <v>0</v>
      </c>
      <c r="CR7" s="600">
        <f t="shared" si="93"/>
        <v>0</v>
      </c>
      <c r="CS7" s="600">
        <f t="shared" si="93"/>
        <v>7932.1214499999996</v>
      </c>
      <c r="CT7" s="600">
        <f t="shared" si="93"/>
        <v>186779.3351194589</v>
      </c>
      <c r="CU7" s="600">
        <f t="shared" si="93"/>
        <v>-794.29493089172024</v>
      </c>
      <c r="CV7" s="600">
        <f t="shared" si="93"/>
        <v>-12085.218708959268</v>
      </c>
      <c r="CW7" s="600">
        <f t="shared" si="93"/>
        <v>0</v>
      </c>
      <c r="CX7" s="600">
        <f t="shared" si="93"/>
        <v>0</v>
      </c>
      <c r="CY7" s="243" t="s">
        <v>534</v>
      </c>
      <c r="CZ7" s="243"/>
      <c r="DA7" s="243"/>
      <c r="DB7" s="243"/>
      <c r="DC7" s="243"/>
      <c r="DD7" s="243"/>
      <c r="DE7" s="243"/>
      <c r="DF7" s="243"/>
    </row>
    <row r="8" spans="1:110" s="271" customFormat="1" ht="30" hidden="1" customHeight="1">
      <c r="A8" s="248" t="str">
        <f t="shared" ref="A8:A88" si="94">IF(I8=I7,"ok","Hiện")</f>
        <v>Hiện</v>
      </c>
      <c r="B8" s="249" t="str">
        <f>CONCATENATE(CW8," Thiếu ít")</f>
        <v>Thiếu Thiếu ít</v>
      </c>
      <c r="C8" s="249">
        <f>CU8</f>
        <v>1.3251999999999953</v>
      </c>
      <c r="D8" s="249"/>
      <c r="E8" s="272" t="s">
        <v>781</v>
      </c>
      <c r="F8" s="272" t="s">
        <v>1781</v>
      </c>
      <c r="G8" s="249"/>
      <c r="H8" s="249"/>
      <c r="I8" s="282" t="s">
        <v>552</v>
      </c>
      <c r="J8" s="280" t="s">
        <v>553</v>
      </c>
      <c r="K8" s="281" t="s">
        <v>554</v>
      </c>
      <c r="L8" s="281" t="s">
        <v>60</v>
      </c>
      <c r="M8" s="279" t="s">
        <v>116</v>
      </c>
      <c r="N8" s="603">
        <v>9.36</v>
      </c>
      <c r="O8" s="603">
        <v>90.231999999999999</v>
      </c>
      <c r="P8" s="603">
        <v>844</v>
      </c>
      <c r="Q8" s="231">
        <v>99.255200000000002</v>
      </c>
      <c r="R8" s="232">
        <v>929.02867199999991</v>
      </c>
      <c r="S8" s="232"/>
      <c r="T8" s="232"/>
      <c r="U8" s="232">
        <v>142.07</v>
      </c>
      <c r="V8" s="232">
        <v>1329.7751999999998</v>
      </c>
      <c r="W8" s="232">
        <v>0</v>
      </c>
      <c r="X8" s="232">
        <v>0</v>
      </c>
      <c r="Y8" s="232">
        <v>0</v>
      </c>
      <c r="Z8" s="232">
        <v>0</v>
      </c>
      <c r="AA8" s="232"/>
      <c r="AB8" s="232"/>
      <c r="AC8" s="232"/>
      <c r="AD8" s="232"/>
      <c r="AE8" s="232"/>
      <c r="AF8" s="232"/>
      <c r="AG8" s="232">
        <v>0</v>
      </c>
      <c r="AH8" s="232">
        <v>0</v>
      </c>
      <c r="AI8" s="232"/>
      <c r="AJ8" s="232"/>
      <c r="AK8" s="232">
        <v>0</v>
      </c>
      <c r="AL8" s="232">
        <v>0</v>
      </c>
      <c r="AM8" s="232">
        <v>0</v>
      </c>
      <c r="AN8" s="232">
        <v>0</v>
      </c>
      <c r="AO8" s="232">
        <v>0</v>
      </c>
      <c r="AP8" s="232">
        <v>0</v>
      </c>
      <c r="AQ8" s="250">
        <f>Q8+S8+U8+W8+Y8+AA8+AC8+AE8+AG8+AI8+AK8+AM8+AO8</f>
        <v>241.3252</v>
      </c>
      <c r="AR8" s="250">
        <f>R8+T8+V8+X8+Z8+AB8+AD8+AF8+AH8+AJ8+AL8+AN8+AP8</f>
        <v>2258.8038719999995</v>
      </c>
      <c r="AS8" s="252" t="s">
        <v>1066</v>
      </c>
      <c r="AT8" s="261"/>
      <c r="AU8" s="252"/>
      <c r="AV8" s="272"/>
      <c r="AW8" s="262"/>
      <c r="AX8" s="233"/>
      <c r="AY8" s="251">
        <f>IF(AQ8&gt;AU8,AQ8-AU8,"0")</f>
        <v>241.3252</v>
      </c>
      <c r="AZ8" s="251">
        <f>IF(AR8&gt;AV8,AR8-AV8,"0")</f>
        <v>2258.8038719999995</v>
      </c>
      <c r="BA8" s="252">
        <v>45892</v>
      </c>
      <c r="BB8" s="261" t="s">
        <v>1088</v>
      </c>
      <c r="BC8" s="271" t="s">
        <v>62</v>
      </c>
      <c r="BD8" s="272" t="s">
        <v>798</v>
      </c>
      <c r="BE8" s="1012" t="s">
        <v>342</v>
      </c>
      <c r="BF8" s="1013">
        <v>1010.88</v>
      </c>
      <c r="BG8" s="263">
        <v>45889</v>
      </c>
      <c r="BH8" s="1014">
        <v>108</v>
      </c>
      <c r="BI8" s="233">
        <v>1010.88</v>
      </c>
      <c r="BJ8" s="234">
        <v>17636.36</v>
      </c>
      <c r="BK8" s="234">
        <f t="shared" ref="BK8:BK23" si="95">BJ8*BI8*1.1</f>
        <v>19611067.95648</v>
      </c>
      <c r="BL8" s="668">
        <f>(BK8-BM8)/BM8</f>
        <v>0.10000000000000005</v>
      </c>
      <c r="BM8" s="234">
        <f t="shared" ref="BM8:BM23" si="96">BJ8*BI8*1</f>
        <v>17828243.596799999</v>
      </c>
      <c r="BN8" s="263">
        <v>45892</v>
      </c>
      <c r="BO8" s="251">
        <f>SUMIF($I:$I,I8,$BH:$BH)</f>
        <v>240</v>
      </c>
      <c r="BP8" s="251">
        <f>SUMIF($I:$I,I8,$BI:$BI)</f>
        <v>2246.44</v>
      </c>
      <c r="BQ8" s="249"/>
      <c r="BR8" s="249"/>
      <c r="BS8" s="264"/>
      <c r="BT8" s="248"/>
      <c r="BU8" s="248"/>
      <c r="BV8" s="251"/>
      <c r="BW8" s="251"/>
      <c r="BX8" s="251"/>
      <c r="BY8" s="251"/>
      <c r="BZ8" s="251"/>
      <c r="CA8" s="251"/>
      <c r="CB8" s="251"/>
      <c r="CC8" s="250"/>
      <c r="CD8" s="265"/>
      <c r="CE8" s="252"/>
      <c r="CF8" s="252"/>
      <c r="CG8" s="252"/>
      <c r="CH8" s="252"/>
      <c r="CI8" s="252"/>
      <c r="CJ8" s="252"/>
      <c r="CK8" s="252"/>
      <c r="CL8" s="252"/>
      <c r="CM8" s="251">
        <f>SUMIF($I:$I,I8,$CA:$CA)</f>
        <v>0</v>
      </c>
      <c r="CN8" s="249">
        <f>SUMIF($I:$I,I8,$CB:$CB)</f>
        <v>0</v>
      </c>
      <c r="CO8" s="252"/>
      <c r="CP8" s="252"/>
      <c r="CQ8" s="252"/>
      <c r="CR8" s="252"/>
      <c r="CS8" s="251">
        <f>BO8+CM8</f>
        <v>240</v>
      </c>
      <c r="CT8" s="251">
        <f>BP8+CN8</f>
        <v>2246.44</v>
      </c>
      <c r="CU8" s="251">
        <f>AY8-CS8</f>
        <v>1.3251999999999953</v>
      </c>
      <c r="CV8" s="251">
        <f>AZ8-CT8</f>
        <v>12.363871999999446</v>
      </c>
      <c r="CW8" s="249" t="str">
        <f>IF(CU8&lt;0,"Thừa",IF(CU8=0,"Đủ","Thiếu"))</f>
        <v>Thiếu</v>
      </c>
      <c r="CX8" s="266"/>
      <c r="CY8" s="267"/>
      <c r="CZ8" s="268"/>
      <c r="DA8" s="269"/>
      <c r="DB8" s="270"/>
      <c r="DC8" s="235"/>
      <c r="DD8" s="236"/>
      <c r="DE8" s="237"/>
      <c r="DF8" s="237"/>
    </row>
    <row r="9" spans="1:110" s="271" customFormat="1" ht="30" hidden="1" customHeight="1">
      <c r="A9" s="248" t="str">
        <f t="shared" si="94"/>
        <v>ok</v>
      </c>
      <c r="B9" s="249"/>
      <c r="C9" s="249"/>
      <c r="D9" s="249"/>
      <c r="E9" s="272"/>
      <c r="F9" s="272"/>
      <c r="G9" s="249"/>
      <c r="H9" s="249"/>
      <c r="I9" s="282" t="s">
        <v>552</v>
      </c>
      <c r="J9" s="280" t="s">
        <v>553</v>
      </c>
      <c r="K9" s="281" t="s">
        <v>554</v>
      </c>
      <c r="L9" s="281" t="s">
        <v>60</v>
      </c>
      <c r="M9" s="279" t="s">
        <v>116</v>
      </c>
      <c r="N9" s="603"/>
      <c r="O9" s="603"/>
      <c r="P9" s="603"/>
      <c r="Q9" s="231"/>
      <c r="R9" s="232"/>
      <c r="S9" s="232"/>
      <c r="T9" s="232"/>
      <c r="U9" s="232"/>
      <c r="V9" s="232"/>
      <c r="W9" s="232"/>
      <c r="X9" s="232"/>
      <c r="Y9" s="232"/>
      <c r="Z9" s="232"/>
      <c r="AA9" s="232"/>
      <c r="AB9" s="232"/>
      <c r="AC9" s="232"/>
      <c r="AD9" s="232"/>
      <c r="AE9" s="232"/>
      <c r="AF9" s="232"/>
      <c r="AG9" s="232"/>
      <c r="AH9" s="232"/>
      <c r="AI9" s="232"/>
      <c r="AJ9" s="232"/>
      <c r="AK9" s="232"/>
      <c r="AL9" s="232"/>
      <c r="AM9" s="232"/>
      <c r="AN9" s="232"/>
      <c r="AO9" s="232"/>
      <c r="AP9" s="232"/>
      <c r="AQ9" s="250"/>
      <c r="AR9" s="250"/>
      <c r="AS9" s="252"/>
      <c r="AT9" s="261"/>
      <c r="AU9" s="252"/>
      <c r="AV9" s="272"/>
      <c r="AW9" s="262"/>
      <c r="AX9" s="233"/>
      <c r="AY9" s="251"/>
      <c r="AZ9" s="251"/>
      <c r="BA9" s="252"/>
      <c r="BB9" s="261" t="s">
        <v>1806</v>
      </c>
      <c r="BC9" s="271" t="s">
        <v>1807</v>
      </c>
      <c r="BD9" s="272" t="s">
        <v>1808</v>
      </c>
      <c r="BE9" s="1012" t="s">
        <v>60</v>
      </c>
      <c r="BF9" s="1013">
        <v>337</v>
      </c>
      <c r="BG9" s="263">
        <v>46010</v>
      </c>
      <c r="BH9" s="1014">
        <v>36</v>
      </c>
      <c r="BI9" s="233">
        <v>337</v>
      </c>
      <c r="BJ9" s="234">
        <v>17090.91</v>
      </c>
      <c r="BK9" s="234">
        <f>BJ9*BI9*(1+BL9)</f>
        <v>6335600.3370000003</v>
      </c>
      <c r="BL9" s="668">
        <v>0.1</v>
      </c>
      <c r="BM9" s="234">
        <f>BJ9*BI9</f>
        <v>5759636.6699999999</v>
      </c>
      <c r="BN9" s="263">
        <v>46029</v>
      </c>
      <c r="BO9" s="251"/>
      <c r="BP9" s="251"/>
      <c r="BQ9" s="249"/>
      <c r="BR9" s="249"/>
      <c r="BS9" s="264"/>
      <c r="BT9" s="248"/>
      <c r="BU9" s="248"/>
      <c r="BV9" s="251"/>
      <c r="BW9" s="251"/>
      <c r="BX9" s="251"/>
      <c r="BY9" s="251"/>
      <c r="BZ9" s="251"/>
      <c r="CA9" s="251"/>
      <c r="CB9" s="251"/>
      <c r="CC9" s="250"/>
      <c r="CD9" s="265"/>
      <c r="CE9" s="252"/>
      <c r="CF9" s="252"/>
      <c r="CG9" s="252"/>
      <c r="CH9" s="252"/>
      <c r="CI9" s="252"/>
      <c r="CJ9" s="252"/>
      <c r="CK9" s="252"/>
      <c r="CL9" s="252"/>
      <c r="CM9" s="251"/>
      <c r="CN9" s="249"/>
      <c r="CO9" s="252"/>
      <c r="CP9" s="252"/>
      <c r="CQ9" s="252"/>
      <c r="CR9" s="252"/>
      <c r="CS9" s="251"/>
      <c r="CT9" s="251"/>
      <c r="CU9" s="251"/>
      <c r="CV9" s="251"/>
      <c r="CW9" s="249"/>
      <c r="CX9" s="266"/>
      <c r="CY9" s="267"/>
      <c r="CZ9" s="268"/>
      <c r="DA9" s="269"/>
      <c r="DB9" s="270"/>
      <c r="DC9" s="235"/>
      <c r="DD9" s="236"/>
      <c r="DE9" s="237"/>
      <c r="DF9" s="237"/>
    </row>
    <row r="10" spans="1:110" s="271" customFormat="1" ht="30" hidden="1" customHeight="1">
      <c r="A10" s="248" t="str">
        <f t="shared" si="94"/>
        <v>ok</v>
      </c>
      <c r="B10" s="249"/>
      <c r="C10" s="249"/>
      <c r="D10" s="249"/>
      <c r="E10" s="272"/>
      <c r="F10" s="272"/>
      <c r="G10" s="249"/>
      <c r="H10" s="249"/>
      <c r="I10" s="282" t="s">
        <v>552</v>
      </c>
      <c r="J10" s="280" t="s">
        <v>553</v>
      </c>
      <c r="K10" s="281" t="s">
        <v>554</v>
      </c>
      <c r="L10" s="281" t="s">
        <v>60</v>
      </c>
      <c r="M10" s="279" t="s">
        <v>116</v>
      </c>
      <c r="N10" s="603"/>
      <c r="O10" s="603"/>
      <c r="P10" s="603"/>
      <c r="Q10" s="231"/>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50"/>
      <c r="AR10" s="250"/>
      <c r="AS10" s="252"/>
      <c r="AT10" s="261"/>
      <c r="AU10" s="252"/>
      <c r="AV10" s="272"/>
      <c r="AW10" s="262"/>
      <c r="AX10" s="233"/>
      <c r="AY10" s="251"/>
      <c r="AZ10" s="251"/>
      <c r="BA10" s="252"/>
      <c r="BB10" s="261" t="s">
        <v>1110</v>
      </c>
      <c r="BC10" s="271" t="s">
        <v>62</v>
      </c>
      <c r="BD10" s="272" t="s">
        <v>1118</v>
      </c>
      <c r="BE10" s="1012"/>
      <c r="BF10" s="233">
        <v>898.56</v>
      </c>
      <c r="BG10" s="263">
        <v>45940</v>
      </c>
      <c r="BH10" s="292">
        <v>96</v>
      </c>
      <c r="BI10" s="233">
        <v>898.56</v>
      </c>
      <c r="BJ10" s="233">
        <v>17681.82</v>
      </c>
      <c r="BK10" s="234">
        <f t="shared" si="95"/>
        <v>17476993.797120001</v>
      </c>
      <c r="BL10" s="668">
        <f t="shared" ref="BL10:BL81" si="97">(BK10-BM10)/BM10</f>
        <v>0.10000000000000013</v>
      </c>
      <c r="BM10" s="234">
        <f t="shared" si="96"/>
        <v>15888176.179199999</v>
      </c>
      <c r="BN10" s="263">
        <v>45947</v>
      </c>
      <c r="BO10" s="251"/>
      <c r="BP10" s="251"/>
      <c r="BQ10" s="249"/>
      <c r="BR10" s="249"/>
      <c r="BS10" s="264"/>
      <c r="BT10" s="248"/>
      <c r="BU10" s="248"/>
      <c r="BV10" s="251"/>
      <c r="BW10" s="251"/>
      <c r="BX10" s="251"/>
      <c r="BY10" s="251"/>
      <c r="BZ10" s="251"/>
      <c r="CA10" s="251"/>
      <c r="CB10" s="251"/>
      <c r="CC10" s="250"/>
      <c r="CD10" s="265"/>
      <c r="CE10" s="252"/>
      <c r="CF10" s="252"/>
      <c r="CG10" s="252"/>
      <c r="CH10" s="252"/>
      <c r="CI10" s="252"/>
      <c r="CJ10" s="252"/>
      <c r="CK10" s="252"/>
      <c r="CL10" s="252"/>
      <c r="CM10" s="251"/>
      <c r="CN10" s="249"/>
      <c r="CO10" s="252"/>
      <c r="CP10" s="252"/>
      <c r="CQ10" s="252"/>
      <c r="CR10" s="252"/>
      <c r="CS10" s="251"/>
      <c r="CT10" s="251"/>
      <c r="CU10" s="251"/>
      <c r="CV10" s="251"/>
      <c r="CW10" s="249"/>
      <c r="CX10" s="266"/>
      <c r="CY10" s="267"/>
      <c r="CZ10" s="268"/>
      <c r="DA10" s="269"/>
      <c r="DB10" s="270"/>
      <c r="DC10" s="235"/>
      <c r="DD10" s="236"/>
      <c r="DE10" s="237"/>
      <c r="DF10" s="237"/>
    </row>
    <row r="11" spans="1:110" s="271" customFormat="1" ht="51" hidden="1" customHeight="1">
      <c r="A11" s="248" t="str">
        <f t="shared" si="94"/>
        <v>Hiện</v>
      </c>
      <c r="B11" s="249" t="str">
        <f>CW11</f>
        <v>Thừa</v>
      </c>
      <c r="C11" s="249">
        <f t="shared" ref="C11:C82" si="98">CU11</f>
        <v>-4.9126500000003261</v>
      </c>
      <c r="D11" s="249"/>
      <c r="E11" s="272" t="s">
        <v>1067</v>
      </c>
      <c r="F11" s="272" t="s">
        <v>1781</v>
      </c>
      <c r="G11" s="249"/>
      <c r="H11" s="249"/>
      <c r="I11" s="282" t="s">
        <v>555</v>
      </c>
      <c r="J11" s="280" t="s">
        <v>553</v>
      </c>
      <c r="K11" s="281" t="s">
        <v>115</v>
      </c>
      <c r="L11" s="281" t="s">
        <v>60</v>
      </c>
      <c r="M11" s="279" t="s">
        <v>116</v>
      </c>
      <c r="N11" s="603">
        <v>13.4</v>
      </c>
      <c r="O11" s="603">
        <v>296.40199999999987</v>
      </c>
      <c r="P11" s="603">
        <v>3980.4</v>
      </c>
      <c r="Q11" s="231">
        <v>326.04219999999987</v>
      </c>
      <c r="R11" s="232">
        <v>4368.965479999998</v>
      </c>
      <c r="S11" s="232"/>
      <c r="T11" s="232"/>
      <c r="U11" s="232">
        <v>629.04514999999981</v>
      </c>
      <c r="V11" s="232">
        <v>8429.2050099999979</v>
      </c>
      <c r="W11" s="232">
        <v>0</v>
      </c>
      <c r="X11" s="232">
        <v>0</v>
      </c>
      <c r="Y11" s="232">
        <v>0</v>
      </c>
      <c r="Z11" s="232">
        <v>0</v>
      </c>
      <c r="AA11" s="232"/>
      <c r="AB11" s="232"/>
      <c r="AC11" s="232"/>
      <c r="AD11" s="232"/>
      <c r="AE11" s="232"/>
      <c r="AF11" s="232"/>
      <c r="AG11" s="232">
        <v>0</v>
      </c>
      <c r="AH11" s="232">
        <v>0</v>
      </c>
      <c r="AI11" s="232"/>
      <c r="AJ11" s="232"/>
      <c r="AK11" s="232">
        <v>0</v>
      </c>
      <c r="AL11" s="232">
        <v>0</v>
      </c>
      <c r="AM11" s="232">
        <v>0</v>
      </c>
      <c r="AN11" s="232">
        <v>0</v>
      </c>
      <c r="AO11" s="232">
        <v>0</v>
      </c>
      <c r="AP11" s="232">
        <v>0</v>
      </c>
      <c r="AQ11" s="250">
        <f>Q11+S11+U11+W11+Y11+AA11+AC11+AE11+AG11+AI11+AK11+AM11+AO11</f>
        <v>955.08734999999967</v>
      </c>
      <c r="AR11" s="250">
        <f>R11+T11+V11+X11+Z11+AB11+AD11+AF11+AH11+AJ11+AL11+AN11+AP11</f>
        <v>12798.170489999997</v>
      </c>
      <c r="AS11" s="252" t="s">
        <v>1066</v>
      </c>
      <c r="AT11" s="248"/>
      <c r="AU11" s="251"/>
      <c r="AV11" s="251"/>
      <c r="AW11" s="260"/>
      <c r="AX11" s="1007"/>
      <c r="AY11" s="251">
        <f>IF(AQ11&gt;AU11,AQ11-AU11,"0")</f>
        <v>955.08734999999967</v>
      </c>
      <c r="AZ11" s="251">
        <f>IF(AR11&gt;AV11,AR11-AV11,"0")</f>
        <v>12798.170489999997</v>
      </c>
      <c r="BA11" s="252">
        <v>45892</v>
      </c>
      <c r="BB11" s="261" t="s">
        <v>1088</v>
      </c>
      <c r="BC11" s="271" t="s">
        <v>62</v>
      </c>
      <c r="BD11" s="272" t="s">
        <v>799</v>
      </c>
      <c r="BE11" s="1012" t="s">
        <v>342</v>
      </c>
      <c r="BF11" s="1013">
        <v>4502.3999999999996</v>
      </c>
      <c r="BG11" s="263">
        <v>45889</v>
      </c>
      <c r="BH11" s="1015">
        <v>336</v>
      </c>
      <c r="BI11" s="233">
        <v>4502.3999999999996</v>
      </c>
      <c r="BJ11" s="234">
        <v>17636.36</v>
      </c>
      <c r="BK11" s="234">
        <f t="shared" si="95"/>
        <v>87346541.990400001</v>
      </c>
      <c r="BL11" s="668">
        <f t="shared" si="97"/>
        <v>0.10000000000000003</v>
      </c>
      <c r="BM11" s="234">
        <f t="shared" si="96"/>
        <v>79405947.263999999</v>
      </c>
      <c r="BN11" s="263">
        <v>45892</v>
      </c>
      <c r="BO11" s="251">
        <f>SUMIF($I:$I,I11,$BH:$BH)</f>
        <v>960</v>
      </c>
      <c r="BP11" s="251">
        <f>SUMIF($I:$I,I11,$BI:$BI)</f>
        <v>12864.4</v>
      </c>
      <c r="BQ11" s="249"/>
      <c r="BR11" s="249"/>
      <c r="BS11" s="264"/>
      <c r="BT11" s="248"/>
      <c r="BU11" s="248"/>
      <c r="BV11" s="251"/>
      <c r="BW11" s="251"/>
      <c r="BX11" s="251"/>
      <c r="BY11" s="251"/>
      <c r="BZ11" s="251"/>
      <c r="CA11" s="251"/>
      <c r="CB11" s="251"/>
      <c r="CC11" s="250"/>
      <c r="CD11" s="265"/>
      <c r="CE11" s="252"/>
      <c r="CF11" s="252"/>
      <c r="CG11" s="252"/>
      <c r="CH11" s="252"/>
      <c r="CI11" s="252"/>
      <c r="CJ11" s="252"/>
      <c r="CK11" s="252"/>
      <c r="CL11" s="252"/>
      <c r="CM11" s="251">
        <f>SUMIF($I:$I,I11,$CA:$CA)</f>
        <v>0</v>
      </c>
      <c r="CN11" s="249">
        <f>SUMIF($I:$I,I11,$CB:$CB)</f>
        <v>0</v>
      </c>
      <c r="CO11" s="252"/>
      <c r="CP11" s="252"/>
      <c r="CQ11" s="252"/>
      <c r="CR11" s="252"/>
      <c r="CS11" s="251">
        <f>BO11+CM11</f>
        <v>960</v>
      </c>
      <c r="CT11" s="251">
        <f>BP11+CN11</f>
        <v>12864.4</v>
      </c>
      <c r="CU11" s="251">
        <f>AY11-CS11</f>
        <v>-4.9126500000003261</v>
      </c>
      <c r="CV11" s="251">
        <f>AZ11-CT11</f>
        <v>-66.229510000002847</v>
      </c>
      <c r="CW11" s="249" t="str">
        <f>IF(CU11&lt;0,"Thừa",IF(CU11=0,"Đủ","Thiếu"))</f>
        <v>Thừa</v>
      </c>
      <c r="CX11" s="266"/>
      <c r="CY11" s="267"/>
      <c r="CZ11" s="268"/>
      <c r="DA11" s="269"/>
      <c r="DB11" s="270"/>
      <c r="DC11" s="235"/>
      <c r="DD11" s="236"/>
      <c r="DE11" s="237"/>
      <c r="DF11" s="237"/>
    </row>
    <row r="12" spans="1:110" s="271" customFormat="1" ht="51" hidden="1" customHeight="1">
      <c r="A12" s="248" t="str">
        <f t="shared" si="94"/>
        <v>ok</v>
      </c>
      <c r="B12" s="249"/>
      <c r="C12" s="249"/>
      <c r="D12" s="249"/>
      <c r="E12" s="272"/>
      <c r="F12" s="272"/>
      <c r="G12" s="249"/>
      <c r="H12" s="249"/>
      <c r="I12" s="282" t="s">
        <v>555</v>
      </c>
      <c r="J12" s="280" t="s">
        <v>553</v>
      </c>
      <c r="K12" s="281" t="s">
        <v>115</v>
      </c>
      <c r="L12" s="281" t="s">
        <v>60</v>
      </c>
      <c r="M12" s="279" t="s">
        <v>116</v>
      </c>
      <c r="N12" s="603"/>
      <c r="O12" s="603"/>
      <c r="P12" s="603"/>
      <c r="Q12" s="231"/>
      <c r="R12" s="232"/>
      <c r="S12" s="232"/>
      <c r="T12" s="232"/>
      <c r="U12" s="232"/>
      <c r="V12" s="232"/>
      <c r="W12" s="232"/>
      <c r="X12" s="232"/>
      <c r="Y12" s="232"/>
      <c r="Z12" s="232"/>
      <c r="AA12" s="232"/>
      <c r="AB12" s="232"/>
      <c r="AC12" s="232"/>
      <c r="AD12" s="232"/>
      <c r="AE12" s="232"/>
      <c r="AF12" s="232"/>
      <c r="AG12" s="232"/>
      <c r="AH12" s="232"/>
      <c r="AI12" s="232"/>
      <c r="AJ12" s="232"/>
      <c r="AK12" s="232"/>
      <c r="AL12" s="232"/>
      <c r="AM12" s="232"/>
      <c r="AN12" s="232"/>
      <c r="AO12" s="232"/>
      <c r="AP12" s="232"/>
      <c r="AQ12" s="250"/>
      <c r="AR12" s="250"/>
      <c r="AS12" s="252"/>
      <c r="AT12" s="248"/>
      <c r="AU12" s="251"/>
      <c r="AV12" s="251"/>
      <c r="AW12" s="260"/>
      <c r="AX12" s="1007"/>
      <c r="AY12" s="251"/>
      <c r="AZ12" s="251"/>
      <c r="BA12" s="252"/>
      <c r="BB12" s="261" t="s">
        <v>1806</v>
      </c>
      <c r="BC12" s="271" t="s">
        <v>1807</v>
      </c>
      <c r="BD12" s="272" t="s">
        <v>1809</v>
      </c>
      <c r="BE12" s="1012" t="s">
        <v>60</v>
      </c>
      <c r="BF12" s="1013">
        <v>3216</v>
      </c>
      <c r="BG12" s="263">
        <v>46010</v>
      </c>
      <c r="BH12" s="1014">
        <v>240</v>
      </c>
      <c r="BI12" s="233">
        <v>3216</v>
      </c>
      <c r="BJ12" s="234">
        <v>17090.91</v>
      </c>
      <c r="BK12" s="234">
        <f>BJ12*BI12*(1+BL12)</f>
        <v>60460803.216000006</v>
      </c>
      <c r="BL12" s="668">
        <v>0.1</v>
      </c>
      <c r="BM12" s="234">
        <f>BJ12*BI12</f>
        <v>54964366.560000002</v>
      </c>
      <c r="BN12" s="263">
        <v>46029</v>
      </c>
      <c r="BO12" s="251"/>
      <c r="BP12" s="251"/>
      <c r="BQ12" s="249"/>
      <c r="BR12" s="249"/>
      <c r="BS12" s="264"/>
      <c r="BT12" s="248"/>
      <c r="BU12" s="248"/>
      <c r="BV12" s="251"/>
      <c r="BW12" s="251"/>
      <c r="BX12" s="251"/>
      <c r="BY12" s="251"/>
      <c r="BZ12" s="251"/>
      <c r="CA12" s="251"/>
      <c r="CB12" s="251"/>
      <c r="CC12" s="250"/>
      <c r="CD12" s="265"/>
      <c r="CE12" s="252"/>
      <c r="CF12" s="252"/>
      <c r="CG12" s="252"/>
      <c r="CH12" s="252"/>
      <c r="CI12" s="252"/>
      <c r="CJ12" s="252"/>
      <c r="CK12" s="252"/>
      <c r="CL12" s="252"/>
      <c r="CM12" s="251"/>
      <c r="CN12" s="249"/>
      <c r="CO12" s="252"/>
      <c r="CP12" s="252"/>
      <c r="CQ12" s="252"/>
      <c r="CR12" s="252"/>
      <c r="CS12" s="251"/>
      <c r="CT12" s="251"/>
      <c r="CU12" s="251"/>
      <c r="CV12" s="251"/>
      <c r="CW12" s="249"/>
      <c r="CX12" s="266"/>
      <c r="CY12" s="267"/>
      <c r="CZ12" s="268"/>
      <c r="DA12" s="269"/>
      <c r="DB12" s="270"/>
      <c r="DC12" s="235"/>
      <c r="DD12" s="236"/>
      <c r="DE12" s="237"/>
      <c r="DF12" s="237"/>
    </row>
    <row r="13" spans="1:110" s="271" customFormat="1" ht="51" hidden="1" customHeight="1">
      <c r="A13" s="248" t="str">
        <f t="shared" si="94"/>
        <v>ok</v>
      </c>
      <c r="B13" s="249"/>
      <c r="C13" s="249"/>
      <c r="D13" s="249"/>
      <c r="E13" s="272"/>
      <c r="F13" s="272"/>
      <c r="G13" s="249"/>
      <c r="H13" s="249"/>
      <c r="I13" s="282" t="s">
        <v>555</v>
      </c>
      <c r="J13" s="280" t="s">
        <v>553</v>
      </c>
      <c r="K13" s="281" t="s">
        <v>115</v>
      </c>
      <c r="L13" s="281" t="s">
        <v>60</v>
      </c>
      <c r="M13" s="279" t="s">
        <v>116</v>
      </c>
      <c r="N13" s="603"/>
      <c r="O13" s="603"/>
      <c r="P13" s="603"/>
      <c r="Q13" s="231"/>
      <c r="R13" s="232"/>
      <c r="S13" s="232"/>
      <c r="T13" s="232"/>
      <c r="U13" s="232"/>
      <c r="V13" s="232"/>
      <c r="W13" s="232"/>
      <c r="X13" s="232"/>
      <c r="Y13" s="232"/>
      <c r="Z13" s="232"/>
      <c r="AA13" s="232"/>
      <c r="AB13" s="232"/>
      <c r="AC13" s="232"/>
      <c r="AD13" s="232"/>
      <c r="AE13" s="232"/>
      <c r="AF13" s="232"/>
      <c r="AG13" s="232"/>
      <c r="AH13" s="232"/>
      <c r="AI13" s="232"/>
      <c r="AJ13" s="232"/>
      <c r="AK13" s="232"/>
      <c r="AL13" s="232"/>
      <c r="AM13" s="232"/>
      <c r="AN13" s="232"/>
      <c r="AO13" s="232"/>
      <c r="AP13" s="232"/>
      <c r="AQ13" s="250"/>
      <c r="AR13" s="250"/>
      <c r="AS13" s="252"/>
      <c r="AT13" s="248"/>
      <c r="AU13" s="251"/>
      <c r="AV13" s="251"/>
      <c r="AW13" s="260"/>
      <c r="AX13" s="1007"/>
      <c r="AY13" s="251"/>
      <c r="AZ13" s="251"/>
      <c r="BA13" s="252"/>
      <c r="BB13" s="261" t="s">
        <v>1242</v>
      </c>
      <c r="BC13" s="271" t="s">
        <v>1807</v>
      </c>
      <c r="BD13" s="272" t="s">
        <v>1243</v>
      </c>
      <c r="BE13" s="1012"/>
      <c r="BF13" s="233">
        <v>5146</v>
      </c>
      <c r="BG13" s="263">
        <v>45945</v>
      </c>
      <c r="BH13" s="1017">
        <v>384</v>
      </c>
      <c r="BI13" s="233">
        <v>5146</v>
      </c>
      <c r="BJ13" s="234">
        <v>17545.45</v>
      </c>
      <c r="BK13" s="234">
        <f t="shared" si="95"/>
        <v>99317774.270000011</v>
      </c>
      <c r="BL13" s="668">
        <f t="shared" si="97"/>
        <v>0.10000000000000009</v>
      </c>
      <c r="BM13" s="234">
        <f t="shared" si="96"/>
        <v>90288885.700000003</v>
      </c>
      <c r="BN13" s="263">
        <v>45954</v>
      </c>
      <c r="BO13" s="251"/>
      <c r="BP13" s="251"/>
      <c r="BQ13" s="249"/>
      <c r="BR13" s="249"/>
      <c r="BS13" s="264"/>
      <c r="BT13" s="248"/>
      <c r="BU13" s="248"/>
      <c r="BV13" s="251"/>
      <c r="BW13" s="251"/>
      <c r="BX13" s="251"/>
      <c r="BY13" s="251"/>
      <c r="BZ13" s="251"/>
      <c r="CA13" s="251"/>
      <c r="CB13" s="251"/>
      <c r="CC13" s="250"/>
      <c r="CD13" s="265"/>
      <c r="CE13" s="252"/>
      <c r="CF13" s="252"/>
      <c r="CG13" s="252"/>
      <c r="CH13" s="252"/>
      <c r="CI13" s="252"/>
      <c r="CJ13" s="252"/>
      <c r="CK13" s="252"/>
      <c r="CL13" s="252"/>
      <c r="CM13" s="251"/>
      <c r="CN13" s="249"/>
      <c r="CO13" s="252"/>
      <c r="CP13" s="252"/>
      <c r="CQ13" s="252"/>
      <c r="CR13" s="252"/>
      <c r="CS13" s="251"/>
      <c r="CT13" s="251"/>
      <c r="CU13" s="251"/>
      <c r="CV13" s="251"/>
      <c r="CW13" s="249"/>
      <c r="CX13" s="266"/>
      <c r="CY13" s="267"/>
      <c r="CZ13" s="268"/>
      <c r="DA13" s="269"/>
      <c r="DB13" s="270"/>
      <c r="DC13" s="235"/>
      <c r="DD13" s="236"/>
      <c r="DE13" s="237"/>
      <c r="DF13" s="237"/>
    </row>
    <row r="14" spans="1:110" s="271" customFormat="1" ht="30" hidden="1" customHeight="1">
      <c r="A14" s="248" t="str">
        <f t="shared" si="94"/>
        <v>Hiện</v>
      </c>
      <c r="B14" s="249" t="str">
        <f>CW14</f>
        <v>Thừa</v>
      </c>
      <c r="C14" s="249">
        <f t="shared" si="98"/>
        <v>-1.8880999999999517</v>
      </c>
      <c r="D14" s="249"/>
      <c r="E14" s="272" t="s">
        <v>1068</v>
      </c>
      <c r="F14" s="272" t="s">
        <v>1781</v>
      </c>
      <c r="G14" s="249"/>
      <c r="H14" s="249"/>
      <c r="I14" s="282" t="s">
        <v>556</v>
      </c>
      <c r="J14" s="280" t="s">
        <v>553</v>
      </c>
      <c r="K14" s="281" t="s">
        <v>124</v>
      </c>
      <c r="L14" s="281" t="s">
        <v>60</v>
      </c>
      <c r="M14" s="279" t="s">
        <v>116</v>
      </c>
      <c r="N14" s="603">
        <v>30.34</v>
      </c>
      <c r="O14" s="603">
        <v>71.076000000000008</v>
      </c>
      <c r="P14" s="603">
        <v>2167.7999999999997</v>
      </c>
      <c r="Q14" s="231">
        <v>78.183600000000013</v>
      </c>
      <c r="R14" s="232">
        <v>2372.0904240000004</v>
      </c>
      <c r="S14" s="232"/>
      <c r="T14" s="232"/>
      <c r="U14" s="232">
        <v>111.92830000000005</v>
      </c>
      <c r="V14" s="232">
        <v>3395.9046220000014</v>
      </c>
      <c r="W14" s="232">
        <v>0</v>
      </c>
      <c r="X14" s="232">
        <v>0</v>
      </c>
      <c r="Y14" s="232">
        <v>0</v>
      </c>
      <c r="Z14" s="232">
        <v>0</v>
      </c>
      <c r="AA14" s="232"/>
      <c r="AB14" s="232"/>
      <c r="AC14" s="232"/>
      <c r="AD14" s="232"/>
      <c r="AE14" s="232"/>
      <c r="AF14" s="232"/>
      <c r="AG14" s="232">
        <v>0</v>
      </c>
      <c r="AH14" s="232">
        <v>0</v>
      </c>
      <c r="AI14" s="232"/>
      <c r="AJ14" s="232"/>
      <c r="AK14" s="232">
        <v>0</v>
      </c>
      <c r="AL14" s="232">
        <v>0</v>
      </c>
      <c r="AM14" s="232">
        <v>0</v>
      </c>
      <c r="AN14" s="232">
        <v>0</v>
      </c>
      <c r="AO14" s="232">
        <v>0</v>
      </c>
      <c r="AP14" s="232">
        <v>0</v>
      </c>
      <c r="AQ14" s="250">
        <f>Q14+S14+U14+W14+Y14+AA14+AC14+AE14+AG14+AI14+AK14+AM14+AO14</f>
        <v>190.11190000000005</v>
      </c>
      <c r="AR14" s="250">
        <f>R14+T14+V14+X14+Z14+AB14+AD14+AF14+AH14+AJ14+AL14+AN14+AP14</f>
        <v>5767.9950460000018</v>
      </c>
      <c r="AS14" s="252" t="s">
        <v>1066</v>
      </c>
      <c r="AT14" s="248"/>
      <c r="AU14" s="251"/>
      <c r="AV14" s="251"/>
      <c r="AW14" s="260"/>
      <c r="AX14" s="1007"/>
      <c r="AY14" s="251">
        <f>IF(AQ14&gt;AU14,AQ14-AU14,"0")</f>
        <v>190.11190000000005</v>
      </c>
      <c r="AZ14" s="251">
        <f>IF(AR14&gt;AV14,AR14-AV14,"0")</f>
        <v>5767.9950460000018</v>
      </c>
      <c r="BA14" s="252">
        <v>45892</v>
      </c>
      <c r="BB14" s="261" t="s">
        <v>1088</v>
      </c>
      <c r="BC14" s="271" t="s">
        <v>62</v>
      </c>
      <c r="BD14" s="272" t="s">
        <v>800</v>
      </c>
      <c r="BE14" s="1012" t="s">
        <v>342</v>
      </c>
      <c r="BF14" s="1013">
        <v>2181.6</v>
      </c>
      <c r="BG14" s="263">
        <v>45889</v>
      </c>
      <c r="BH14" s="1014">
        <v>72</v>
      </c>
      <c r="BI14" s="233">
        <v>2181.6</v>
      </c>
      <c r="BJ14" s="234">
        <v>17636.36</v>
      </c>
      <c r="BK14" s="234">
        <f t="shared" si="95"/>
        <v>42323031.273599997</v>
      </c>
      <c r="BL14" s="668">
        <f t="shared" si="97"/>
        <v>0.10000000000000003</v>
      </c>
      <c r="BM14" s="234">
        <f t="shared" si="96"/>
        <v>38475482.975999996</v>
      </c>
      <c r="BN14" s="263">
        <v>45892</v>
      </c>
      <c r="BO14" s="251">
        <f>SUMIF($I:$I,I14,$BH:$BH)</f>
        <v>192</v>
      </c>
      <c r="BP14" s="251">
        <f>SUMIF($I:$I,I14,$BI:$BI)</f>
        <v>5819.3600000000006</v>
      </c>
      <c r="BQ14" s="249"/>
      <c r="BR14" s="249"/>
      <c r="BS14" s="264"/>
      <c r="BT14" s="248"/>
      <c r="BU14" s="248"/>
      <c r="BV14" s="251"/>
      <c r="BW14" s="251"/>
      <c r="BX14" s="251"/>
      <c r="BY14" s="251"/>
      <c r="BZ14" s="251"/>
      <c r="CA14" s="251"/>
      <c r="CB14" s="251"/>
      <c r="CC14" s="250"/>
      <c r="CD14" s="265"/>
      <c r="CE14" s="252"/>
      <c r="CF14" s="252"/>
      <c r="CG14" s="252"/>
      <c r="CH14" s="252"/>
      <c r="CI14" s="252"/>
      <c r="CJ14" s="252"/>
      <c r="CK14" s="252"/>
      <c r="CL14" s="252"/>
      <c r="CM14" s="251">
        <f>SUMIF($I:$I,I14,$CA:$CA)</f>
        <v>0</v>
      </c>
      <c r="CN14" s="249">
        <f>SUMIF($I:$I,I14,$CB:$CB)</f>
        <v>0</v>
      </c>
      <c r="CO14" s="252"/>
      <c r="CP14" s="252"/>
      <c r="CQ14" s="252"/>
      <c r="CR14" s="252"/>
      <c r="CS14" s="251">
        <f>BO14+CM14</f>
        <v>192</v>
      </c>
      <c r="CT14" s="251">
        <f>BP14+CN14</f>
        <v>5819.3600000000006</v>
      </c>
      <c r="CU14" s="251">
        <f>AY14-CS14</f>
        <v>-1.8880999999999517</v>
      </c>
      <c r="CV14" s="251">
        <f>AZ14-CT14</f>
        <v>-51.364953999998761</v>
      </c>
      <c r="CW14" s="249" t="str">
        <f>IF(CU14&lt;0,"Thừa",IF(CU14=0,"Đủ","Thiếu"))</f>
        <v>Thừa</v>
      </c>
      <c r="CX14" s="266"/>
      <c r="CY14" s="267"/>
      <c r="CZ14" s="268"/>
      <c r="DA14" s="269"/>
      <c r="DB14" s="270"/>
      <c r="DC14" s="235"/>
      <c r="DD14" s="236"/>
      <c r="DE14" s="237"/>
      <c r="DF14" s="237"/>
    </row>
    <row r="15" spans="1:110" s="271" customFormat="1" ht="30" hidden="1" customHeight="1">
      <c r="A15" s="248" t="str">
        <f t="shared" si="94"/>
        <v>ok</v>
      </c>
      <c r="B15" s="249"/>
      <c r="C15" s="249"/>
      <c r="D15" s="249"/>
      <c r="E15" s="272"/>
      <c r="F15" s="272"/>
      <c r="G15" s="249"/>
      <c r="H15" s="249"/>
      <c r="I15" s="282" t="s">
        <v>556</v>
      </c>
      <c r="J15" s="280" t="s">
        <v>553</v>
      </c>
      <c r="K15" s="281" t="s">
        <v>124</v>
      </c>
      <c r="L15" s="281" t="s">
        <v>60</v>
      </c>
      <c r="M15" s="279" t="s">
        <v>116</v>
      </c>
      <c r="N15" s="603"/>
      <c r="O15" s="603"/>
      <c r="P15" s="603"/>
      <c r="Q15" s="231"/>
      <c r="R15" s="232"/>
      <c r="S15" s="232"/>
      <c r="T15" s="232"/>
      <c r="U15" s="232"/>
      <c r="V15" s="232"/>
      <c r="W15" s="232"/>
      <c r="X15" s="232"/>
      <c r="Y15" s="232"/>
      <c r="Z15" s="232"/>
      <c r="AA15" s="232"/>
      <c r="AB15" s="232"/>
      <c r="AC15" s="232"/>
      <c r="AD15" s="232"/>
      <c r="AE15" s="232"/>
      <c r="AF15" s="232"/>
      <c r="AG15" s="232"/>
      <c r="AH15" s="232"/>
      <c r="AI15" s="232"/>
      <c r="AJ15" s="232"/>
      <c r="AK15" s="232"/>
      <c r="AL15" s="232"/>
      <c r="AM15" s="232"/>
      <c r="AN15" s="232"/>
      <c r="AO15" s="232"/>
      <c r="AP15" s="232"/>
      <c r="AQ15" s="250"/>
      <c r="AR15" s="250"/>
      <c r="AS15" s="252"/>
      <c r="AT15" s="248"/>
      <c r="AU15" s="251"/>
      <c r="AV15" s="251"/>
      <c r="AW15" s="260"/>
      <c r="AX15" s="1007"/>
      <c r="AY15" s="251"/>
      <c r="AZ15" s="251"/>
      <c r="BA15" s="252"/>
      <c r="BB15" s="261" t="s">
        <v>1806</v>
      </c>
      <c r="BC15" s="271" t="s">
        <v>1807</v>
      </c>
      <c r="BD15" s="272" t="s">
        <v>1864</v>
      </c>
      <c r="BE15" s="1012" t="s">
        <v>60</v>
      </c>
      <c r="BF15" s="1013">
        <v>1454</v>
      </c>
      <c r="BG15" s="263">
        <v>46010</v>
      </c>
      <c r="BH15" s="1014">
        <v>48</v>
      </c>
      <c r="BI15" s="233">
        <v>1454</v>
      </c>
      <c r="BJ15" s="234">
        <v>17272.73</v>
      </c>
      <c r="BK15" s="234">
        <f>BJ15*BI15*(1+BL15)</f>
        <v>27626004.362</v>
      </c>
      <c r="BL15" s="668">
        <v>0.1</v>
      </c>
      <c r="BM15" s="234">
        <f>BJ15*BI15</f>
        <v>25114549.419999998</v>
      </c>
      <c r="BN15" s="263">
        <v>46036</v>
      </c>
      <c r="BO15" s="251"/>
      <c r="BP15" s="251"/>
      <c r="BQ15" s="249"/>
      <c r="BR15" s="249"/>
      <c r="BS15" s="264"/>
      <c r="BT15" s="248"/>
      <c r="BU15" s="248"/>
      <c r="BV15" s="251"/>
      <c r="BW15" s="251"/>
      <c r="BX15" s="251"/>
      <c r="BY15" s="251"/>
      <c r="BZ15" s="251"/>
      <c r="CA15" s="251"/>
      <c r="CB15" s="251"/>
      <c r="CC15" s="250"/>
      <c r="CD15" s="265"/>
      <c r="CE15" s="252"/>
      <c r="CF15" s="252"/>
      <c r="CG15" s="252"/>
      <c r="CH15" s="252"/>
      <c r="CI15" s="252"/>
      <c r="CJ15" s="252"/>
      <c r="CK15" s="252"/>
      <c r="CL15" s="252"/>
      <c r="CM15" s="251"/>
      <c r="CN15" s="249"/>
      <c r="CO15" s="252"/>
      <c r="CP15" s="252"/>
      <c r="CQ15" s="252"/>
      <c r="CR15" s="252"/>
      <c r="CS15" s="251"/>
      <c r="CT15" s="251"/>
      <c r="CU15" s="251"/>
      <c r="CV15" s="251"/>
      <c r="CW15" s="249"/>
      <c r="CX15" s="266"/>
      <c r="CY15" s="267"/>
      <c r="CZ15" s="268"/>
      <c r="DA15" s="269"/>
      <c r="DB15" s="270"/>
      <c r="DC15" s="235"/>
      <c r="DD15" s="236"/>
      <c r="DE15" s="237"/>
      <c r="DF15" s="237"/>
    </row>
    <row r="16" spans="1:110" s="271" customFormat="1" ht="30" hidden="1" customHeight="1">
      <c r="A16" s="248" t="str">
        <f t="shared" si="94"/>
        <v>ok</v>
      </c>
      <c r="B16" s="249"/>
      <c r="C16" s="249"/>
      <c r="D16" s="249"/>
      <c r="E16" s="272"/>
      <c r="F16" s="272"/>
      <c r="G16" s="249"/>
      <c r="H16" s="249"/>
      <c r="I16" s="282" t="s">
        <v>556</v>
      </c>
      <c r="J16" s="280" t="s">
        <v>553</v>
      </c>
      <c r="K16" s="281" t="s">
        <v>124</v>
      </c>
      <c r="L16" s="281" t="s">
        <v>60</v>
      </c>
      <c r="M16" s="279" t="s">
        <v>116</v>
      </c>
      <c r="N16" s="603"/>
      <c r="O16" s="603"/>
      <c r="P16" s="603"/>
      <c r="Q16" s="231"/>
      <c r="R16" s="232"/>
      <c r="S16" s="232"/>
      <c r="T16" s="232"/>
      <c r="U16" s="232"/>
      <c r="V16" s="232"/>
      <c r="W16" s="232"/>
      <c r="X16" s="232"/>
      <c r="Y16" s="232"/>
      <c r="Z16" s="232"/>
      <c r="AA16" s="232"/>
      <c r="AB16" s="232"/>
      <c r="AC16" s="232"/>
      <c r="AD16" s="232"/>
      <c r="AE16" s="232"/>
      <c r="AF16" s="232"/>
      <c r="AG16" s="232"/>
      <c r="AH16" s="232"/>
      <c r="AI16" s="232"/>
      <c r="AJ16" s="232"/>
      <c r="AK16" s="232"/>
      <c r="AL16" s="232"/>
      <c r="AM16" s="232"/>
      <c r="AN16" s="232"/>
      <c r="AO16" s="232"/>
      <c r="AP16" s="232"/>
      <c r="AQ16" s="250"/>
      <c r="AR16" s="250"/>
      <c r="AS16" s="252"/>
      <c r="AT16" s="248"/>
      <c r="AU16" s="251"/>
      <c r="AV16" s="251"/>
      <c r="AW16" s="260"/>
      <c r="AX16" s="1007"/>
      <c r="AY16" s="251"/>
      <c r="AZ16" s="251"/>
      <c r="BA16" s="252"/>
      <c r="BB16" s="261" t="s">
        <v>1110</v>
      </c>
      <c r="BC16" s="271" t="s">
        <v>62</v>
      </c>
      <c r="BD16" s="272" t="s">
        <v>1119</v>
      </c>
      <c r="BE16" s="1012"/>
      <c r="BF16" s="233">
        <v>2183.7600000000002</v>
      </c>
      <c r="BG16" s="263">
        <v>45940</v>
      </c>
      <c r="BH16" s="292">
        <v>72</v>
      </c>
      <c r="BI16" s="233">
        <v>2183.7600000000002</v>
      </c>
      <c r="BJ16" s="233">
        <v>17681.82</v>
      </c>
      <c r="BK16" s="234">
        <f t="shared" si="95"/>
        <v>42474136.367520005</v>
      </c>
      <c r="BL16" s="668">
        <f t="shared" si="97"/>
        <v>0.1</v>
      </c>
      <c r="BM16" s="234">
        <f t="shared" si="96"/>
        <v>38612851.243200004</v>
      </c>
      <c r="BN16" s="263">
        <v>45947</v>
      </c>
      <c r="BO16" s="251"/>
      <c r="BP16" s="251"/>
      <c r="BQ16" s="249"/>
      <c r="BR16" s="249"/>
      <c r="BS16" s="264"/>
      <c r="BT16" s="248"/>
      <c r="BU16" s="248"/>
      <c r="BV16" s="251"/>
      <c r="BW16" s="251"/>
      <c r="BX16" s="251"/>
      <c r="BY16" s="251"/>
      <c r="BZ16" s="251"/>
      <c r="CA16" s="251"/>
      <c r="CB16" s="251"/>
      <c r="CC16" s="250"/>
      <c r="CD16" s="265"/>
      <c r="CE16" s="252"/>
      <c r="CF16" s="252"/>
      <c r="CG16" s="252"/>
      <c r="CH16" s="252"/>
      <c r="CI16" s="252"/>
      <c r="CJ16" s="252"/>
      <c r="CK16" s="252"/>
      <c r="CL16" s="252"/>
      <c r="CM16" s="251"/>
      <c r="CN16" s="249"/>
      <c r="CO16" s="252"/>
      <c r="CP16" s="252"/>
      <c r="CQ16" s="252"/>
      <c r="CR16" s="252"/>
      <c r="CS16" s="251"/>
      <c r="CT16" s="251"/>
      <c r="CU16" s="251"/>
      <c r="CV16" s="251"/>
      <c r="CW16" s="249"/>
      <c r="CX16" s="266"/>
      <c r="CY16" s="267"/>
      <c r="CZ16" s="268"/>
      <c r="DA16" s="269"/>
      <c r="DB16" s="270"/>
      <c r="DC16" s="235"/>
      <c r="DD16" s="236"/>
      <c r="DE16" s="237"/>
      <c r="DF16" s="237"/>
    </row>
    <row r="17" spans="1:110" s="271" customFormat="1" ht="30" hidden="1" customHeight="1">
      <c r="A17" s="248" t="str">
        <f t="shared" si="94"/>
        <v>Hiện</v>
      </c>
      <c r="B17" s="249" t="str">
        <f>CW17</f>
        <v>Thừa</v>
      </c>
      <c r="C17" s="249">
        <f t="shared" si="98"/>
        <v>-0.80259999999999998</v>
      </c>
      <c r="D17" s="1219" t="s">
        <v>1073</v>
      </c>
      <c r="E17" s="1220"/>
      <c r="F17" s="1220"/>
      <c r="G17" s="249"/>
      <c r="H17" s="249"/>
      <c r="I17" s="282" t="s">
        <v>557</v>
      </c>
      <c r="J17" s="280" t="s">
        <v>558</v>
      </c>
      <c r="K17" s="281" t="s">
        <v>559</v>
      </c>
      <c r="L17" s="281" t="s">
        <v>60</v>
      </c>
      <c r="M17" s="279" t="s">
        <v>116</v>
      </c>
      <c r="N17" s="603">
        <v>2.0267531414673692</v>
      </c>
      <c r="O17" s="603">
        <v>4.9340000000000002</v>
      </c>
      <c r="P17" s="603">
        <v>10</v>
      </c>
      <c r="Q17" s="231">
        <v>5.4274000000000004</v>
      </c>
      <c r="R17" s="232">
        <v>11</v>
      </c>
      <c r="S17" s="232"/>
      <c r="T17" s="232"/>
      <c r="U17" s="232">
        <v>7.77</v>
      </c>
      <c r="V17" s="232">
        <v>15.747871909201457</v>
      </c>
      <c r="W17" s="232">
        <v>0</v>
      </c>
      <c r="X17" s="232">
        <v>0</v>
      </c>
      <c r="Y17" s="232">
        <v>0</v>
      </c>
      <c r="Z17" s="232">
        <v>0</v>
      </c>
      <c r="AA17" s="232"/>
      <c r="AB17" s="232"/>
      <c r="AC17" s="232"/>
      <c r="AD17" s="232"/>
      <c r="AE17" s="232"/>
      <c r="AF17" s="232"/>
      <c r="AG17" s="232">
        <v>0</v>
      </c>
      <c r="AH17" s="232">
        <v>0</v>
      </c>
      <c r="AI17" s="232"/>
      <c r="AJ17" s="232"/>
      <c r="AK17" s="232">
        <v>0</v>
      </c>
      <c r="AL17" s="232">
        <v>0</v>
      </c>
      <c r="AM17" s="232">
        <v>0</v>
      </c>
      <c r="AN17" s="232">
        <v>0</v>
      </c>
      <c r="AO17" s="232">
        <v>0</v>
      </c>
      <c r="AP17" s="232">
        <v>0</v>
      </c>
      <c r="AQ17" s="250">
        <f>Q17+S17+U17+W17+Y17+AA17+AC17+AE17+AG17+AI17+AK17+AM17+AO17</f>
        <v>13.1974</v>
      </c>
      <c r="AR17" s="250">
        <f>R17+T17+V17+X17+Z17+AB17+AD17+AF17+AH17+AJ17+AL17+AN17+AP17</f>
        <v>26.747871909201457</v>
      </c>
      <c r="AS17" s="252" t="s">
        <v>1066</v>
      </c>
      <c r="AT17" s="248"/>
      <c r="AU17" s="251">
        <v>2</v>
      </c>
      <c r="AV17" s="251">
        <f>AU17*N17</f>
        <v>4.0535062829347384</v>
      </c>
      <c r="AW17" s="260"/>
      <c r="AX17" s="1007" t="s">
        <v>1241</v>
      </c>
      <c r="AY17" s="251">
        <f>IF(AQ17&gt;AU17,AQ17-AU17,"0")</f>
        <v>11.1974</v>
      </c>
      <c r="AZ17" s="251">
        <f>IF(AR17&gt;AV17,AR17-AV17,"0")</f>
        <v>22.69436562626672</v>
      </c>
      <c r="BA17" s="252">
        <v>45892</v>
      </c>
      <c r="BB17" s="261" t="s">
        <v>925</v>
      </c>
      <c r="BC17" s="252" t="s">
        <v>920</v>
      </c>
      <c r="BD17" s="294" t="s">
        <v>921</v>
      </c>
      <c r="BE17" s="262" t="s">
        <v>926</v>
      </c>
      <c r="BF17" s="233">
        <v>12</v>
      </c>
      <c r="BG17" s="252">
        <v>45891</v>
      </c>
      <c r="BH17" s="284">
        <v>6</v>
      </c>
      <c r="BI17" s="233">
        <v>12</v>
      </c>
      <c r="BJ17" s="234">
        <v>18500</v>
      </c>
      <c r="BK17" s="234">
        <f t="shared" si="95"/>
        <v>244200.00000000003</v>
      </c>
      <c r="BL17" s="668">
        <f t="shared" si="97"/>
        <v>0.10000000000000013</v>
      </c>
      <c r="BM17" s="234">
        <f t="shared" si="96"/>
        <v>222000</v>
      </c>
      <c r="BN17" s="263">
        <v>45903</v>
      </c>
      <c r="BO17" s="251">
        <f>SUMIF($I:$I,I17,$BH:$BH)</f>
        <v>12</v>
      </c>
      <c r="BP17" s="251">
        <f>SUMIF($I:$I,I17,$BI:$BI)</f>
        <v>24</v>
      </c>
      <c r="BQ17" s="249"/>
      <c r="BR17" s="249"/>
      <c r="BS17" s="264"/>
      <c r="BT17" s="248"/>
      <c r="BU17" s="248"/>
      <c r="BV17" s="251"/>
      <c r="BW17" s="251"/>
      <c r="BX17" s="251"/>
      <c r="BY17" s="251"/>
      <c r="BZ17" s="251"/>
      <c r="CA17" s="251"/>
      <c r="CB17" s="251"/>
      <c r="CC17" s="250"/>
      <c r="CD17" s="265"/>
      <c r="CE17" s="252"/>
      <c r="CF17" s="252"/>
      <c r="CG17" s="252"/>
      <c r="CH17" s="252"/>
      <c r="CI17" s="252"/>
      <c r="CJ17" s="252"/>
      <c r="CK17" s="252"/>
      <c r="CL17" s="252"/>
      <c r="CM17" s="251">
        <f>SUMIF($I:$I,I17,$CA:$CA)</f>
        <v>0</v>
      </c>
      <c r="CN17" s="249">
        <f>SUMIF($I:$I,I17,$CB:$CB)</f>
        <v>0</v>
      </c>
      <c r="CO17" s="252"/>
      <c r="CP17" s="252"/>
      <c r="CQ17" s="252"/>
      <c r="CR17" s="252"/>
      <c r="CS17" s="251">
        <f>BO17+CM17</f>
        <v>12</v>
      </c>
      <c r="CT17" s="251">
        <f>BP17+CN17</f>
        <v>24</v>
      </c>
      <c r="CU17" s="251">
        <f>AY17-CS17</f>
        <v>-0.80259999999999998</v>
      </c>
      <c r="CV17" s="251">
        <f>AZ17-CT17</f>
        <v>-1.3056343737332803</v>
      </c>
      <c r="CW17" s="249" t="str">
        <f>IF(CU17&lt;0,"Thừa",IF(CU17=0,"Đủ","Thiếu"))</f>
        <v>Thừa</v>
      </c>
      <c r="CX17" s="266"/>
      <c r="CY17" s="267"/>
      <c r="CZ17" s="268"/>
      <c r="DA17" s="269"/>
      <c r="DB17" s="270"/>
      <c r="DC17" s="235"/>
      <c r="DD17" s="236"/>
      <c r="DE17" s="237"/>
      <c r="DF17" s="237"/>
    </row>
    <row r="18" spans="1:110" s="271" customFormat="1" ht="30" hidden="1" customHeight="1">
      <c r="A18" s="248" t="str">
        <f t="shared" si="94"/>
        <v>ok</v>
      </c>
      <c r="B18" s="249"/>
      <c r="C18" s="249"/>
      <c r="D18" s="1219"/>
      <c r="E18" s="1220"/>
      <c r="F18" s="1220"/>
      <c r="G18" s="249"/>
      <c r="H18" s="249"/>
      <c r="I18" s="282" t="s">
        <v>557</v>
      </c>
      <c r="J18" s="280" t="s">
        <v>558</v>
      </c>
      <c r="K18" s="281" t="s">
        <v>559</v>
      </c>
      <c r="L18" s="281" t="s">
        <v>60</v>
      </c>
      <c r="M18" s="279"/>
      <c r="N18" s="603"/>
      <c r="O18" s="603"/>
      <c r="P18" s="603"/>
      <c r="Q18" s="231"/>
      <c r="R18" s="232"/>
      <c r="S18" s="232"/>
      <c r="T18" s="232"/>
      <c r="U18" s="232"/>
      <c r="V18" s="232"/>
      <c r="W18" s="232"/>
      <c r="X18" s="232"/>
      <c r="Y18" s="232"/>
      <c r="Z18" s="232"/>
      <c r="AA18" s="232"/>
      <c r="AB18" s="232"/>
      <c r="AC18" s="232"/>
      <c r="AD18" s="232"/>
      <c r="AE18" s="232"/>
      <c r="AF18" s="232"/>
      <c r="AG18" s="232"/>
      <c r="AH18" s="232"/>
      <c r="AI18" s="232"/>
      <c r="AJ18" s="232"/>
      <c r="AK18" s="232"/>
      <c r="AL18" s="232"/>
      <c r="AM18" s="232"/>
      <c r="AN18" s="232"/>
      <c r="AO18" s="232"/>
      <c r="AP18" s="232"/>
      <c r="AQ18" s="250"/>
      <c r="AR18" s="250"/>
      <c r="AS18" s="252"/>
      <c r="AT18" s="248"/>
      <c r="AU18" s="251"/>
      <c r="AV18" s="251"/>
      <c r="AW18" s="260"/>
      <c r="AX18" s="1007"/>
      <c r="AY18" s="251"/>
      <c r="AZ18" s="251"/>
      <c r="BA18" s="252"/>
      <c r="BB18" s="261" t="s">
        <v>1240</v>
      </c>
      <c r="BC18" s="252" t="s">
        <v>920</v>
      </c>
      <c r="BD18" s="1019" t="s">
        <v>1233</v>
      </c>
      <c r="BE18" s="262"/>
      <c r="BF18" s="1020">
        <v>12</v>
      </c>
      <c r="BG18" s="252">
        <v>45940</v>
      </c>
      <c r="BH18" s="1020">
        <v>6</v>
      </c>
      <c r="BI18" s="1020">
        <v>12</v>
      </c>
      <c r="BJ18" s="1021">
        <v>16818.181818181816</v>
      </c>
      <c r="BK18" s="234">
        <f t="shared" si="95"/>
        <v>222000</v>
      </c>
      <c r="BL18" s="668">
        <f t="shared" si="97"/>
        <v>0.10000000000000013</v>
      </c>
      <c r="BM18" s="234">
        <f t="shared" si="96"/>
        <v>201818.18181818179</v>
      </c>
      <c r="BN18" s="263">
        <v>45953</v>
      </c>
      <c r="BO18" s="251"/>
      <c r="BP18" s="251"/>
      <c r="BQ18" s="249"/>
      <c r="BR18" s="249"/>
      <c r="BS18" s="264"/>
      <c r="BT18" s="248"/>
      <c r="BU18" s="248"/>
      <c r="BV18" s="251"/>
      <c r="BW18" s="251"/>
      <c r="BX18" s="251"/>
      <c r="BY18" s="251"/>
      <c r="BZ18" s="251"/>
      <c r="CA18" s="251"/>
      <c r="CB18" s="251"/>
      <c r="CC18" s="250"/>
      <c r="CD18" s="265"/>
      <c r="CE18" s="252"/>
      <c r="CF18" s="252"/>
      <c r="CG18" s="252"/>
      <c r="CH18" s="252"/>
      <c r="CI18" s="252"/>
      <c r="CJ18" s="252"/>
      <c r="CK18" s="252"/>
      <c r="CL18" s="252"/>
      <c r="CM18" s="251"/>
      <c r="CN18" s="249"/>
      <c r="CO18" s="252"/>
      <c r="CP18" s="252"/>
      <c r="CQ18" s="252"/>
      <c r="CR18" s="252"/>
      <c r="CS18" s="251"/>
      <c r="CT18" s="251"/>
      <c r="CU18" s="251"/>
      <c r="CV18" s="251"/>
      <c r="CW18" s="249"/>
      <c r="CX18" s="266"/>
      <c r="CY18" s="267"/>
      <c r="CZ18" s="268"/>
      <c r="DA18" s="269"/>
      <c r="DB18" s="270"/>
      <c r="DC18" s="235"/>
      <c r="DD18" s="236"/>
      <c r="DE18" s="237"/>
      <c r="DF18" s="237"/>
    </row>
    <row r="19" spans="1:110" s="271" customFormat="1" ht="30" hidden="1" customHeight="1">
      <c r="A19" s="248" t="str">
        <f t="shared" si="94"/>
        <v>Hiện</v>
      </c>
      <c r="B19" s="249" t="str">
        <f>CW19</f>
        <v>Thừa</v>
      </c>
      <c r="C19" s="249">
        <f t="shared" si="98"/>
        <v>-0.77459999999999241</v>
      </c>
      <c r="D19" s="1219"/>
      <c r="E19" s="1220"/>
      <c r="F19" s="1220"/>
      <c r="G19" s="249"/>
      <c r="H19" s="249"/>
      <c r="I19" s="282" t="s">
        <v>560</v>
      </c>
      <c r="J19" s="280" t="s">
        <v>558</v>
      </c>
      <c r="K19" s="281" t="s">
        <v>561</v>
      </c>
      <c r="L19" s="281" t="s">
        <v>60</v>
      </c>
      <c r="M19" s="279" t="s">
        <v>116</v>
      </c>
      <c r="N19" s="603">
        <v>3.9633805961817568</v>
      </c>
      <c r="O19" s="603">
        <v>17.914000000000001</v>
      </c>
      <c r="P19" s="603">
        <v>71</v>
      </c>
      <c r="Q19" s="231">
        <v>19.705400000000004</v>
      </c>
      <c r="R19" s="232">
        <v>78.100000000000009</v>
      </c>
      <c r="S19" s="232"/>
      <c r="T19" s="232"/>
      <c r="U19" s="232">
        <v>27.52</v>
      </c>
      <c r="V19" s="232">
        <v>109.07223400692195</v>
      </c>
      <c r="W19" s="232">
        <v>0</v>
      </c>
      <c r="X19" s="232">
        <v>0</v>
      </c>
      <c r="Y19" s="232">
        <v>0</v>
      </c>
      <c r="Z19" s="232">
        <v>0</v>
      </c>
      <c r="AA19" s="232"/>
      <c r="AB19" s="232"/>
      <c r="AC19" s="232"/>
      <c r="AD19" s="232"/>
      <c r="AE19" s="232"/>
      <c r="AF19" s="232"/>
      <c r="AG19" s="232">
        <v>0</v>
      </c>
      <c r="AH19" s="232">
        <v>0</v>
      </c>
      <c r="AI19" s="232"/>
      <c r="AJ19" s="232"/>
      <c r="AK19" s="232">
        <v>0</v>
      </c>
      <c r="AL19" s="232">
        <v>0</v>
      </c>
      <c r="AM19" s="232">
        <v>0</v>
      </c>
      <c r="AN19" s="232">
        <v>0</v>
      </c>
      <c r="AO19" s="232">
        <v>0</v>
      </c>
      <c r="AP19" s="232">
        <v>0</v>
      </c>
      <c r="AQ19" s="250">
        <f>Q19+S19+U19+W19+Y19+AA19+AC19+AE19+AG19+AI19+AK19+AM19+AO19</f>
        <v>47.225400000000008</v>
      </c>
      <c r="AR19" s="250">
        <f>R19+T19+V19+X19+Z19+AB19+AD19+AF19+AH19+AJ19+AL19+AN19+AP19</f>
        <v>187.17223400692194</v>
      </c>
      <c r="AS19" s="252" t="s">
        <v>1066</v>
      </c>
      <c r="AT19" s="248"/>
      <c r="AU19" s="251"/>
      <c r="AV19" s="251"/>
      <c r="AW19" s="260"/>
      <c r="AX19" s="1007"/>
      <c r="AY19" s="251">
        <f>IF(AQ19&gt;AU19,AQ19-AU19,"0")</f>
        <v>47.225400000000008</v>
      </c>
      <c r="AZ19" s="251">
        <f>IF(AR19&gt;AV19,AR19-AV19,"0")</f>
        <v>187.17223400692194</v>
      </c>
      <c r="BA19" s="252">
        <v>45892</v>
      </c>
      <c r="BB19" s="261" t="s">
        <v>925</v>
      </c>
      <c r="BC19" s="252" t="s">
        <v>920</v>
      </c>
      <c r="BD19" s="294" t="s">
        <v>922</v>
      </c>
      <c r="BE19" s="262" t="s">
        <v>926</v>
      </c>
      <c r="BF19" s="233">
        <v>90</v>
      </c>
      <c r="BG19" s="252">
        <v>45891</v>
      </c>
      <c r="BH19" s="284">
        <v>24</v>
      </c>
      <c r="BI19" s="233">
        <v>90</v>
      </c>
      <c r="BJ19" s="234">
        <v>18500</v>
      </c>
      <c r="BK19" s="234">
        <f t="shared" si="95"/>
        <v>1831500.0000000002</v>
      </c>
      <c r="BL19" s="668">
        <f t="shared" si="97"/>
        <v>0.10000000000000014</v>
      </c>
      <c r="BM19" s="234">
        <f t="shared" si="96"/>
        <v>1665000</v>
      </c>
      <c r="BN19" s="263">
        <v>45903</v>
      </c>
      <c r="BO19" s="251">
        <f>SUMIF($I:$I,I19,$BH:$BH)</f>
        <v>48</v>
      </c>
      <c r="BP19" s="251">
        <f>SUMIF($I:$I,I19,$BI:$BI)</f>
        <v>180</v>
      </c>
      <c r="BQ19" s="249"/>
      <c r="BR19" s="249"/>
      <c r="BS19" s="264"/>
      <c r="BT19" s="248"/>
      <c r="BU19" s="248"/>
      <c r="BV19" s="251"/>
      <c r="BW19" s="251"/>
      <c r="BX19" s="251"/>
      <c r="BY19" s="251"/>
      <c r="BZ19" s="251"/>
      <c r="CA19" s="251"/>
      <c r="CB19" s="251"/>
      <c r="CC19" s="250"/>
      <c r="CD19" s="265"/>
      <c r="CE19" s="252"/>
      <c r="CF19" s="252"/>
      <c r="CG19" s="252"/>
      <c r="CH19" s="252"/>
      <c r="CI19" s="252"/>
      <c r="CJ19" s="252"/>
      <c r="CK19" s="252"/>
      <c r="CL19" s="252"/>
      <c r="CM19" s="251">
        <f>SUMIF($I:$I,I19,$CA:$CA)</f>
        <v>0</v>
      </c>
      <c r="CN19" s="249">
        <f>SUMIF($I:$I,I19,$CB:$CB)</f>
        <v>0</v>
      </c>
      <c r="CO19" s="252"/>
      <c r="CP19" s="252"/>
      <c r="CQ19" s="252"/>
      <c r="CR19" s="252"/>
      <c r="CS19" s="251">
        <f>BO19+CM19</f>
        <v>48</v>
      </c>
      <c r="CT19" s="251">
        <f>BP19+CN19</f>
        <v>180</v>
      </c>
      <c r="CU19" s="251">
        <f>AY19-CS19</f>
        <v>-0.77459999999999241</v>
      </c>
      <c r="CV19" s="251">
        <f>AZ19-CT19</f>
        <v>7.1722340069219399</v>
      </c>
      <c r="CW19" s="249" t="str">
        <f>IF(CU19&lt;0,"Thừa",IF(CU19=0,"Đủ","Thiếu"))</f>
        <v>Thừa</v>
      </c>
      <c r="CX19" s="266"/>
      <c r="CY19" s="267"/>
      <c r="CZ19" s="268"/>
      <c r="DA19" s="269"/>
      <c r="DB19" s="270"/>
      <c r="DC19" s="235"/>
      <c r="DD19" s="236"/>
      <c r="DE19" s="237"/>
      <c r="DF19" s="237"/>
    </row>
    <row r="20" spans="1:110" s="271" customFormat="1" ht="30" hidden="1" customHeight="1">
      <c r="A20" s="248" t="str">
        <f t="shared" si="94"/>
        <v>ok</v>
      </c>
      <c r="B20" s="249"/>
      <c r="C20" s="249"/>
      <c r="D20" s="1219"/>
      <c r="E20" s="1220"/>
      <c r="F20" s="1220"/>
      <c r="G20" s="249"/>
      <c r="H20" s="249"/>
      <c r="I20" s="282" t="s">
        <v>560</v>
      </c>
      <c r="J20" s="280" t="s">
        <v>558</v>
      </c>
      <c r="K20" s="281" t="s">
        <v>561</v>
      </c>
      <c r="L20" s="281" t="s">
        <v>60</v>
      </c>
      <c r="M20" s="279"/>
      <c r="N20" s="603"/>
      <c r="O20" s="603"/>
      <c r="P20" s="603"/>
      <c r="Q20" s="231"/>
      <c r="R20" s="232"/>
      <c r="S20" s="232"/>
      <c r="T20" s="232"/>
      <c r="U20" s="232"/>
      <c r="V20" s="232"/>
      <c r="W20" s="232"/>
      <c r="X20" s="232"/>
      <c r="Y20" s="232"/>
      <c r="Z20" s="232"/>
      <c r="AA20" s="232"/>
      <c r="AB20" s="232"/>
      <c r="AC20" s="232"/>
      <c r="AD20" s="232"/>
      <c r="AE20" s="232"/>
      <c r="AF20" s="232"/>
      <c r="AG20" s="232"/>
      <c r="AH20" s="232"/>
      <c r="AI20" s="232"/>
      <c r="AJ20" s="232"/>
      <c r="AK20" s="232"/>
      <c r="AL20" s="232"/>
      <c r="AM20" s="232"/>
      <c r="AN20" s="232"/>
      <c r="AO20" s="232"/>
      <c r="AP20" s="232"/>
      <c r="AQ20" s="250"/>
      <c r="AR20" s="250"/>
      <c r="AS20" s="252"/>
      <c r="AT20" s="248"/>
      <c r="AU20" s="251"/>
      <c r="AV20" s="251"/>
      <c r="AW20" s="260"/>
      <c r="AX20" s="1007"/>
      <c r="AY20" s="251"/>
      <c r="AZ20" s="251"/>
      <c r="BA20" s="252"/>
      <c r="BB20" s="261" t="s">
        <v>1240</v>
      </c>
      <c r="BC20" s="252" t="s">
        <v>920</v>
      </c>
      <c r="BD20" s="1019" t="s">
        <v>1234</v>
      </c>
      <c r="BE20" s="262"/>
      <c r="BF20" s="1020">
        <v>90</v>
      </c>
      <c r="BG20" s="252">
        <v>45940</v>
      </c>
      <c r="BH20" s="1020">
        <v>24</v>
      </c>
      <c r="BI20" s="1020">
        <v>90</v>
      </c>
      <c r="BJ20" s="1021">
        <v>16818.181818181816</v>
      </c>
      <c r="BK20" s="234">
        <f t="shared" si="95"/>
        <v>1665000</v>
      </c>
      <c r="BL20" s="668">
        <f t="shared" si="97"/>
        <v>0.10000000000000007</v>
      </c>
      <c r="BM20" s="234">
        <f t="shared" si="96"/>
        <v>1513636.3636363635</v>
      </c>
      <c r="BN20" s="263">
        <v>45953</v>
      </c>
      <c r="BO20" s="251"/>
      <c r="BP20" s="251"/>
      <c r="BQ20" s="249"/>
      <c r="BR20" s="249"/>
      <c r="BS20" s="264"/>
      <c r="BT20" s="248"/>
      <c r="BU20" s="248"/>
      <c r="BV20" s="251"/>
      <c r="BW20" s="251"/>
      <c r="BX20" s="251"/>
      <c r="BY20" s="251"/>
      <c r="BZ20" s="251"/>
      <c r="CA20" s="251"/>
      <c r="CB20" s="251"/>
      <c r="CC20" s="250"/>
      <c r="CD20" s="265"/>
      <c r="CE20" s="252"/>
      <c r="CF20" s="252"/>
      <c r="CG20" s="252"/>
      <c r="CH20" s="252"/>
      <c r="CI20" s="252"/>
      <c r="CJ20" s="252"/>
      <c r="CK20" s="252"/>
      <c r="CL20" s="252"/>
      <c r="CM20" s="251"/>
      <c r="CN20" s="249"/>
      <c r="CO20" s="252"/>
      <c r="CP20" s="252"/>
      <c r="CQ20" s="252"/>
      <c r="CR20" s="252"/>
      <c r="CS20" s="251"/>
      <c r="CT20" s="251"/>
      <c r="CU20" s="251"/>
      <c r="CV20" s="251"/>
      <c r="CW20" s="249"/>
      <c r="CX20" s="266"/>
      <c r="CY20" s="267"/>
      <c r="CZ20" s="268"/>
      <c r="DA20" s="269"/>
      <c r="DB20" s="270"/>
      <c r="DC20" s="235"/>
      <c r="DD20" s="236"/>
      <c r="DE20" s="237"/>
      <c r="DF20" s="237"/>
    </row>
    <row r="21" spans="1:110" s="271" customFormat="1" ht="52" hidden="1" customHeight="1">
      <c r="A21" s="248" t="str">
        <f t="shared" si="94"/>
        <v>Hiện</v>
      </c>
      <c r="B21" s="249" t="str">
        <f>CW21</f>
        <v>Thừa</v>
      </c>
      <c r="C21" s="249">
        <f t="shared" si="98"/>
        <v>-96</v>
      </c>
      <c r="D21" s="1220" t="s">
        <v>1072</v>
      </c>
      <c r="E21" s="1220"/>
      <c r="F21" s="1220"/>
      <c r="G21" s="249"/>
      <c r="H21" s="249"/>
      <c r="I21" s="282" t="s">
        <v>562</v>
      </c>
      <c r="J21" s="280" t="s">
        <v>558</v>
      </c>
      <c r="K21" s="281" t="s">
        <v>563</v>
      </c>
      <c r="L21" s="281" t="s">
        <v>60</v>
      </c>
      <c r="M21" s="279" t="s">
        <v>116</v>
      </c>
      <c r="N21" s="603">
        <v>4.0427426536064122</v>
      </c>
      <c r="O21" s="603">
        <v>85.347999999999985</v>
      </c>
      <c r="P21" s="603">
        <v>345.04</v>
      </c>
      <c r="Q21" s="231">
        <v>93.882799999999989</v>
      </c>
      <c r="R21" s="232">
        <v>379.54400000000004</v>
      </c>
      <c r="S21" s="232"/>
      <c r="T21" s="232"/>
      <c r="U21" s="232">
        <v>134.41</v>
      </c>
      <c r="V21" s="232">
        <v>543.38504007123788</v>
      </c>
      <c r="W21" s="232">
        <v>0</v>
      </c>
      <c r="X21" s="232">
        <v>0</v>
      </c>
      <c r="Y21" s="232">
        <v>0</v>
      </c>
      <c r="Z21" s="232">
        <v>0</v>
      </c>
      <c r="AA21" s="232"/>
      <c r="AB21" s="232"/>
      <c r="AC21" s="232"/>
      <c r="AD21" s="232"/>
      <c r="AE21" s="232"/>
      <c r="AF21" s="232"/>
      <c r="AG21" s="232">
        <v>0</v>
      </c>
      <c r="AH21" s="232">
        <v>0</v>
      </c>
      <c r="AI21" s="232"/>
      <c r="AJ21" s="232"/>
      <c r="AK21" s="232">
        <v>0</v>
      </c>
      <c r="AL21" s="232">
        <v>0</v>
      </c>
      <c r="AM21" s="232">
        <v>0</v>
      </c>
      <c r="AN21" s="232">
        <v>0</v>
      </c>
      <c r="AO21" s="232">
        <v>0</v>
      </c>
      <c r="AP21" s="232">
        <v>0</v>
      </c>
      <c r="AQ21" s="250">
        <f>Q21+S21+U21+W21+Y21+AA21+AC21+AE21+AG21+AI21+AK21+AM21+AO21</f>
        <v>228.2928</v>
      </c>
      <c r="AR21" s="250">
        <f>R21+T21+V21+X21+Z21+AB21+AD21+AF21+AH21+AJ21+AL21+AN21+AP21</f>
        <v>922.92904007123798</v>
      </c>
      <c r="AS21" s="252" t="s">
        <v>1066</v>
      </c>
      <c r="AT21" s="248"/>
      <c r="AU21" s="251">
        <v>228.2928</v>
      </c>
      <c r="AV21" s="251">
        <v>922.92904007123798</v>
      </c>
      <c r="AW21" s="260"/>
      <c r="AX21" s="1007" t="s">
        <v>1102</v>
      </c>
      <c r="AY21" s="251" t="str">
        <f t="shared" ref="AY21:AY22" si="99">IF(AQ21&gt;AU21,AQ21-AU21,"0")</f>
        <v>0</v>
      </c>
      <c r="AZ21" s="251" t="str">
        <f t="shared" ref="AZ21:AZ22" si="100">IF(AR21&gt;AV21,AR21-AV21,"0")</f>
        <v>0</v>
      </c>
      <c r="BA21" s="252">
        <v>45892</v>
      </c>
      <c r="BB21" s="261" t="s">
        <v>925</v>
      </c>
      <c r="BC21" s="252" t="s">
        <v>920</v>
      </c>
      <c r="BD21" s="294" t="s">
        <v>923</v>
      </c>
      <c r="BE21" s="262" t="s">
        <v>926</v>
      </c>
      <c r="BF21" s="233">
        <v>391</v>
      </c>
      <c r="BG21" s="252">
        <v>45891</v>
      </c>
      <c r="BH21" s="284">
        <v>96</v>
      </c>
      <c r="BI21" s="233">
        <v>391</v>
      </c>
      <c r="BJ21" s="234">
        <v>18500</v>
      </c>
      <c r="BK21" s="234">
        <f t="shared" si="95"/>
        <v>7956850.0000000009</v>
      </c>
      <c r="BL21" s="668">
        <f t="shared" si="97"/>
        <v>0.10000000000000013</v>
      </c>
      <c r="BM21" s="234">
        <f t="shared" si="96"/>
        <v>7233500</v>
      </c>
      <c r="BN21" s="263">
        <v>45903</v>
      </c>
      <c r="BO21" s="251">
        <f>SUMIF($I:$I,I21,$BH:$BH)</f>
        <v>96</v>
      </c>
      <c r="BP21" s="251">
        <f>SUMIF($I:$I,I21,$BI:$BI)</f>
        <v>391</v>
      </c>
      <c r="BQ21" s="249"/>
      <c r="BR21" s="249"/>
      <c r="BS21" s="264"/>
      <c r="BT21" s="248"/>
      <c r="BU21" s="248"/>
      <c r="BV21" s="251"/>
      <c r="BW21" s="251"/>
      <c r="BX21" s="251"/>
      <c r="BY21" s="251"/>
      <c r="BZ21" s="251"/>
      <c r="CA21" s="251"/>
      <c r="CB21" s="251"/>
      <c r="CC21" s="250"/>
      <c r="CD21" s="265"/>
      <c r="CE21" s="252"/>
      <c r="CF21" s="252"/>
      <c r="CG21" s="252"/>
      <c r="CH21" s="252"/>
      <c r="CI21" s="252"/>
      <c r="CJ21" s="252"/>
      <c r="CK21" s="252"/>
      <c r="CL21" s="252"/>
      <c r="CM21" s="251">
        <f>SUMIF($I:$I,I21,$CA:$CA)</f>
        <v>0</v>
      </c>
      <c r="CN21" s="249">
        <f>SUMIF($I:$I,I21,$CB:$CB)</f>
        <v>0</v>
      </c>
      <c r="CO21" s="252"/>
      <c r="CP21" s="252"/>
      <c r="CQ21" s="252"/>
      <c r="CR21" s="252"/>
      <c r="CS21" s="251">
        <f t="shared" ref="CS21:CS22" si="101">BO21+CM21</f>
        <v>96</v>
      </c>
      <c r="CT21" s="251">
        <f t="shared" ref="CT21:CT22" si="102">BP21+CN21</f>
        <v>391</v>
      </c>
      <c r="CU21" s="251">
        <f t="shared" ref="CU21:CU22" si="103">AY21-CS21</f>
        <v>-96</v>
      </c>
      <c r="CV21" s="251">
        <f t="shared" ref="CV21:CV22" si="104">AZ21-CT21</f>
        <v>-391</v>
      </c>
      <c r="CW21" s="249" t="str">
        <f t="shared" ref="CW21:CW22" si="105">IF(CU21&lt;0,"Thừa",IF(CU21=0,"Đủ","Thiếu"))</f>
        <v>Thừa</v>
      </c>
      <c r="CX21" s="266"/>
      <c r="CY21" s="267"/>
      <c r="CZ21" s="268"/>
      <c r="DA21" s="269"/>
      <c r="DB21" s="270"/>
      <c r="DC21" s="235"/>
      <c r="DD21" s="236"/>
      <c r="DE21" s="237"/>
      <c r="DF21" s="237"/>
    </row>
    <row r="22" spans="1:110" s="1011" customFormat="1" ht="47.5" hidden="1" customHeight="1">
      <c r="A22" s="248" t="str">
        <f t="shared" si="94"/>
        <v>Hiện</v>
      </c>
      <c r="B22" s="249" t="str">
        <f>CW22</f>
        <v>Thừa</v>
      </c>
      <c r="C22" s="249">
        <f t="shared" si="98"/>
        <v>-3.0627999999999993</v>
      </c>
      <c r="D22" s="1219"/>
      <c r="E22" s="1220"/>
      <c r="F22" s="1220"/>
      <c r="G22" s="249"/>
      <c r="H22" s="249"/>
      <c r="I22" s="282" t="s">
        <v>564</v>
      </c>
      <c r="J22" s="280" t="s">
        <v>558</v>
      </c>
      <c r="K22" s="281" t="s">
        <v>565</v>
      </c>
      <c r="L22" s="281" t="s">
        <v>60</v>
      </c>
      <c r="M22" s="279" t="s">
        <v>116</v>
      </c>
      <c r="N22" s="603">
        <v>4.5487106017191978</v>
      </c>
      <c r="O22" s="603">
        <v>5.5839999999999996</v>
      </c>
      <c r="P22" s="603">
        <v>25.4</v>
      </c>
      <c r="Q22" s="231">
        <v>6.1424000000000003</v>
      </c>
      <c r="R22" s="232">
        <v>27.94</v>
      </c>
      <c r="S22" s="232"/>
      <c r="T22" s="232"/>
      <c r="U22" s="232">
        <v>8.7948000000000004</v>
      </c>
      <c r="V22" s="232">
        <v>40.005000000000003</v>
      </c>
      <c r="W22" s="232">
        <v>0</v>
      </c>
      <c r="X22" s="232">
        <v>0</v>
      </c>
      <c r="Y22" s="232">
        <v>0</v>
      </c>
      <c r="Z22" s="232">
        <v>0</v>
      </c>
      <c r="AA22" s="232"/>
      <c r="AB22" s="232"/>
      <c r="AC22" s="232"/>
      <c r="AD22" s="232"/>
      <c r="AE22" s="232"/>
      <c r="AF22" s="232"/>
      <c r="AG22" s="232">
        <v>0</v>
      </c>
      <c r="AH22" s="232">
        <v>0</v>
      </c>
      <c r="AI22" s="232"/>
      <c r="AJ22" s="232"/>
      <c r="AK22" s="232">
        <v>0</v>
      </c>
      <c r="AL22" s="232">
        <v>0</v>
      </c>
      <c r="AM22" s="232">
        <v>0</v>
      </c>
      <c r="AN22" s="232">
        <v>0</v>
      </c>
      <c r="AO22" s="232">
        <v>0</v>
      </c>
      <c r="AP22" s="232">
        <v>0</v>
      </c>
      <c r="AQ22" s="250">
        <f>Q22+S22+U22+W22+Y22+AA22+AC22+AE22+AG22+AI22+AK22+AM22+AO22</f>
        <v>14.937200000000001</v>
      </c>
      <c r="AR22" s="250">
        <f>R22+T22+V22+X22+Z22+AB22+AD22+AF22+AH22+AJ22+AL22+AN22+AP22</f>
        <v>67.945000000000007</v>
      </c>
      <c r="AS22" s="252" t="s">
        <v>1066</v>
      </c>
      <c r="AT22" s="248"/>
      <c r="AU22" s="251"/>
      <c r="AV22" s="251"/>
      <c r="AW22" s="260"/>
      <c r="AX22" s="1007"/>
      <c r="AY22" s="251">
        <f t="shared" si="99"/>
        <v>14.937200000000001</v>
      </c>
      <c r="AZ22" s="251">
        <f t="shared" si="100"/>
        <v>67.945000000000007</v>
      </c>
      <c r="BA22" s="252">
        <v>45892</v>
      </c>
      <c r="BB22" s="261" t="s">
        <v>925</v>
      </c>
      <c r="BC22" s="252" t="s">
        <v>920</v>
      </c>
      <c r="BD22" s="294" t="s">
        <v>924</v>
      </c>
      <c r="BE22" s="262" t="s">
        <v>926</v>
      </c>
      <c r="BF22" s="233">
        <v>48</v>
      </c>
      <c r="BG22" s="252">
        <v>45891</v>
      </c>
      <c r="BH22" s="284">
        <v>12</v>
      </c>
      <c r="BI22" s="233">
        <v>48</v>
      </c>
      <c r="BJ22" s="234">
        <v>18500</v>
      </c>
      <c r="BK22" s="234">
        <f t="shared" si="95"/>
        <v>976800.00000000012</v>
      </c>
      <c r="BL22" s="668">
        <f t="shared" si="97"/>
        <v>0.10000000000000013</v>
      </c>
      <c r="BM22" s="234">
        <f t="shared" si="96"/>
        <v>888000</v>
      </c>
      <c r="BN22" s="263">
        <v>45903</v>
      </c>
      <c r="BO22" s="251">
        <f>SUMIF($I:$I,I22,$BH:$BH)</f>
        <v>18</v>
      </c>
      <c r="BP22" s="251">
        <f>SUMIF($I:$I,I22,$BI:$BI)</f>
        <v>72</v>
      </c>
      <c r="BQ22" s="249"/>
      <c r="BR22" s="249"/>
      <c r="BS22" s="264"/>
      <c r="BT22" s="248"/>
      <c r="BU22" s="248"/>
      <c r="BV22" s="251"/>
      <c r="BW22" s="251"/>
      <c r="BX22" s="251"/>
      <c r="BY22" s="251"/>
      <c r="BZ22" s="251"/>
      <c r="CA22" s="251"/>
      <c r="CB22" s="251"/>
      <c r="CC22" s="250"/>
      <c r="CD22" s="265"/>
      <c r="CE22" s="252"/>
      <c r="CF22" s="252"/>
      <c r="CG22" s="252"/>
      <c r="CH22" s="252"/>
      <c r="CI22" s="252"/>
      <c r="CJ22" s="252"/>
      <c r="CK22" s="252"/>
      <c r="CL22" s="252"/>
      <c r="CM22" s="251">
        <f>SUMIF($I:$I,I22,$CA:$CA)</f>
        <v>0</v>
      </c>
      <c r="CN22" s="249">
        <f>SUMIF($I:$I,I22,$CB:$CB)</f>
        <v>0</v>
      </c>
      <c r="CO22" s="252"/>
      <c r="CP22" s="252"/>
      <c r="CQ22" s="252"/>
      <c r="CR22" s="252"/>
      <c r="CS22" s="251">
        <f t="shared" si="101"/>
        <v>18</v>
      </c>
      <c r="CT22" s="251">
        <f t="shared" si="102"/>
        <v>72</v>
      </c>
      <c r="CU22" s="251">
        <f t="shared" si="103"/>
        <v>-3.0627999999999993</v>
      </c>
      <c r="CV22" s="251">
        <f t="shared" si="104"/>
        <v>-4.0549999999999926</v>
      </c>
      <c r="CW22" s="249" t="str">
        <f t="shared" si="105"/>
        <v>Thừa</v>
      </c>
      <c r="CX22" s="266"/>
      <c r="CY22" s="267"/>
      <c r="CZ22" s="268"/>
      <c r="DA22" s="269"/>
      <c r="DB22" s="270"/>
      <c r="DC22" s="235"/>
      <c r="DD22" s="236"/>
      <c r="DE22" s="237"/>
      <c r="DF22" s="237"/>
    </row>
    <row r="23" spans="1:110" s="1011" customFormat="1" ht="47.5" hidden="1" customHeight="1">
      <c r="A23" s="248" t="str">
        <f t="shared" si="94"/>
        <v>ok</v>
      </c>
      <c r="B23" s="249"/>
      <c r="C23" s="249"/>
      <c r="D23" s="1219"/>
      <c r="E23" s="1220"/>
      <c r="F23" s="1220"/>
      <c r="G23" s="249"/>
      <c r="H23" s="249"/>
      <c r="I23" s="282" t="s">
        <v>564</v>
      </c>
      <c r="J23" s="280" t="s">
        <v>558</v>
      </c>
      <c r="K23" s="281" t="s">
        <v>565</v>
      </c>
      <c r="L23" s="281" t="s">
        <v>60</v>
      </c>
      <c r="M23" s="279" t="s">
        <v>116</v>
      </c>
      <c r="N23" s="603"/>
      <c r="O23" s="603"/>
      <c r="P23" s="603"/>
      <c r="Q23" s="231"/>
      <c r="R23" s="232"/>
      <c r="S23" s="232"/>
      <c r="T23" s="232"/>
      <c r="U23" s="232"/>
      <c r="V23" s="232"/>
      <c r="W23" s="232"/>
      <c r="X23" s="232"/>
      <c r="Y23" s="232"/>
      <c r="Z23" s="232"/>
      <c r="AA23" s="232"/>
      <c r="AB23" s="232"/>
      <c r="AC23" s="232"/>
      <c r="AD23" s="232"/>
      <c r="AE23" s="232"/>
      <c r="AF23" s="232"/>
      <c r="AG23" s="232"/>
      <c r="AH23" s="232"/>
      <c r="AI23" s="232"/>
      <c r="AJ23" s="232"/>
      <c r="AK23" s="232"/>
      <c r="AL23" s="232"/>
      <c r="AM23" s="232"/>
      <c r="AN23" s="232"/>
      <c r="AO23" s="232"/>
      <c r="AP23" s="232"/>
      <c r="AQ23" s="250"/>
      <c r="AR23" s="250"/>
      <c r="AS23" s="252"/>
      <c r="AT23" s="248"/>
      <c r="AU23" s="251"/>
      <c r="AV23" s="251"/>
      <c r="AW23" s="260"/>
      <c r="AX23" s="1007"/>
      <c r="AY23" s="251"/>
      <c r="AZ23" s="251"/>
      <c r="BA23" s="252"/>
      <c r="BB23" s="261" t="s">
        <v>1240</v>
      </c>
      <c r="BC23" s="252" t="s">
        <v>920</v>
      </c>
      <c r="BD23" s="1019" t="s">
        <v>1235</v>
      </c>
      <c r="BE23" s="262"/>
      <c r="BF23" s="1020">
        <v>24</v>
      </c>
      <c r="BG23" s="252">
        <v>45940</v>
      </c>
      <c r="BH23" s="1020">
        <v>6</v>
      </c>
      <c r="BI23" s="1020">
        <v>24</v>
      </c>
      <c r="BJ23" s="1021">
        <v>16818.181818181816</v>
      </c>
      <c r="BK23" s="234">
        <f t="shared" si="95"/>
        <v>444000</v>
      </c>
      <c r="BL23" s="668">
        <f t="shared" si="97"/>
        <v>0.10000000000000013</v>
      </c>
      <c r="BM23" s="234">
        <f t="shared" si="96"/>
        <v>403636.36363636359</v>
      </c>
      <c r="BN23" s="263">
        <v>45953</v>
      </c>
      <c r="BO23" s="251"/>
      <c r="BP23" s="251"/>
      <c r="BQ23" s="249"/>
      <c r="BR23" s="249"/>
      <c r="BS23" s="264"/>
      <c r="BT23" s="248"/>
      <c r="BU23" s="248"/>
      <c r="BV23" s="251"/>
      <c r="BW23" s="251"/>
      <c r="BX23" s="251"/>
      <c r="BY23" s="251"/>
      <c r="BZ23" s="251"/>
      <c r="CA23" s="251"/>
      <c r="CB23" s="251"/>
      <c r="CC23" s="250"/>
      <c r="CD23" s="265"/>
      <c r="CE23" s="252"/>
      <c r="CF23" s="252"/>
      <c r="CG23" s="252"/>
      <c r="CH23" s="252"/>
      <c r="CI23" s="252"/>
      <c r="CJ23" s="252"/>
      <c r="CK23" s="252"/>
      <c r="CL23" s="252"/>
      <c r="CM23" s="251"/>
      <c r="CN23" s="249"/>
      <c r="CO23" s="252"/>
      <c r="CP23" s="252"/>
      <c r="CQ23" s="252"/>
      <c r="CR23" s="252"/>
      <c r="CS23" s="251"/>
      <c r="CT23" s="251"/>
      <c r="CU23" s="251"/>
      <c r="CV23" s="251"/>
      <c r="CW23" s="249"/>
      <c r="CX23" s="266"/>
      <c r="CY23" s="267"/>
      <c r="CZ23" s="268"/>
      <c r="DA23" s="269"/>
      <c r="DB23" s="270"/>
      <c r="DC23" s="235"/>
      <c r="DD23" s="236"/>
      <c r="DE23" s="237"/>
      <c r="DF23" s="237"/>
    </row>
    <row r="24" spans="1:110" s="1011" customFormat="1" ht="30" hidden="1" customHeight="1">
      <c r="A24" s="248" t="str">
        <f t="shared" si="94"/>
        <v>Hiện</v>
      </c>
      <c r="B24" s="249" t="str">
        <f>CW24</f>
        <v>Đủ</v>
      </c>
      <c r="C24" s="249">
        <f t="shared" si="98"/>
        <v>0</v>
      </c>
      <c r="D24" s="249"/>
      <c r="E24" s="311"/>
      <c r="F24" s="311" t="s">
        <v>1103</v>
      </c>
      <c r="G24" s="249" t="s">
        <v>797</v>
      </c>
      <c r="H24" s="249"/>
      <c r="I24" s="282" t="s">
        <v>566</v>
      </c>
      <c r="J24" s="280" t="s">
        <v>567</v>
      </c>
      <c r="K24" s="281" t="s">
        <v>568</v>
      </c>
      <c r="L24" s="281" t="s">
        <v>60</v>
      </c>
      <c r="M24" s="279" t="s">
        <v>253</v>
      </c>
      <c r="N24" s="603">
        <v>0</v>
      </c>
      <c r="O24" s="603">
        <v>18</v>
      </c>
      <c r="P24" s="603">
        <v>0</v>
      </c>
      <c r="Q24" s="231">
        <v>20</v>
      </c>
      <c r="R24" s="232"/>
      <c r="S24" s="232"/>
      <c r="T24" s="232"/>
      <c r="U24" s="232">
        <v>28</v>
      </c>
      <c r="V24" s="232">
        <v>0</v>
      </c>
      <c r="W24" s="232">
        <v>0</v>
      </c>
      <c r="X24" s="232">
        <v>0</v>
      </c>
      <c r="Y24" s="232">
        <v>0</v>
      </c>
      <c r="Z24" s="232">
        <v>0</v>
      </c>
      <c r="AA24" s="232"/>
      <c r="AB24" s="232"/>
      <c r="AC24" s="232"/>
      <c r="AD24" s="232"/>
      <c r="AE24" s="232"/>
      <c r="AF24" s="232"/>
      <c r="AG24" s="232">
        <v>0</v>
      </c>
      <c r="AH24" s="232">
        <v>0</v>
      </c>
      <c r="AI24" s="232"/>
      <c r="AJ24" s="232"/>
      <c r="AK24" s="232">
        <v>0</v>
      </c>
      <c r="AL24" s="232">
        <v>0</v>
      </c>
      <c r="AM24" s="232">
        <v>0</v>
      </c>
      <c r="AN24" s="232">
        <v>0</v>
      </c>
      <c r="AO24" s="232">
        <v>0</v>
      </c>
      <c r="AP24" s="232">
        <v>0</v>
      </c>
      <c r="AQ24" s="250">
        <f>Q24+S24+U24+W24+Y24+AA24+AC24+AE24+AG24+AI24+AK24+AM24+AO24</f>
        <v>48</v>
      </c>
      <c r="AR24" s="250">
        <f>R24+T24+V24+X24+Z24+AB24+AD24+AF24+AH24+AJ24+AL24+AN24+AP24</f>
        <v>0</v>
      </c>
      <c r="AS24" s="252" t="s">
        <v>1066</v>
      </c>
      <c r="AT24" s="248"/>
      <c r="AU24" s="251"/>
      <c r="AV24" s="251"/>
      <c r="AW24" s="260"/>
      <c r="AX24" s="1007"/>
      <c r="AY24" s="251">
        <f>IF(AQ24&gt;AU24,AQ24-AU24,"0")</f>
        <v>48</v>
      </c>
      <c r="AZ24" s="251" t="str">
        <f>IF(AR24&gt;AV24,AR24-AV24,"0")</f>
        <v>0</v>
      </c>
      <c r="BA24" s="252">
        <v>45892</v>
      </c>
      <c r="BB24" s="261" t="s">
        <v>932</v>
      </c>
      <c r="BC24" s="252" t="s">
        <v>797</v>
      </c>
      <c r="BD24" s="281" t="s">
        <v>568</v>
      </c>
      <c r="BE24" s="262"/>
      <c r="BF24" s="233" t="s">
        <v>905</v>
      </c>
      <c r="BG24" s="252">
        <v>45889</v>
      </c>
      <c r="BH24" s="284">
        <v>20</v>
      </c>
      <c r="BI24" s="233" t="s">
        <v>905</v>
      </c>
      <c r="BJ24" s="234">
        <v>26000</v>
      </c>
      <c r="BK24" s="234">
        <f t="shared" ref="BK24:BK29" si="106">BJ24*BH24*1.1</f>
        <v>572000</v>
      </c>
      <c r="BL24" s="668">
        <f t="shared" si="97"/>
        <v>0.1</v>
      </c>
      <c r="BM24" s="234">
        <f t="shared" ref="BM24:BM29" si="107">BJ24*BH24*1</f>
        <v>520000</v>
      </c>
      <c r="BN24" s="263">
        <v>45911</v>
      </c>
      <c r="BO24" s="251">
        <f>SUMIF($I:$I,I24,$BH:$BH)</f>
        <v>48</v>
      </c>
      <c r="BP24" s="251">
        <f>SUMIF($I:$I,I24,$BI:$BI)</f>
        <v>0</v>
      </c>
      <c r="BQ24" s="249"/>
      <c r="BR24" s="249"/>
      <c r="BS24" s="264"/>
      <c r="BT24" s="248"/>
      <c r="BU24" s="248"/>
      <c r="BV24" s="251"/>
      <c r="BW24" s="251"/>
      <c r="BX24" s="251"/>
      <c r="BY24" s="251"/>
      <c r="BZ24" s="251"/>
      <c r="CA24" s="251"/>
      <c r="CB24" s="251"/>
      <c r="CC24" s="250"/>
      <c r="CD24" s="265"/>
      <c r="CE24" s="252"/>
      <c r="CF24" s="252"/>
      <c r="CG24" s="252"/>
      <c r="CH24" s="252"/>
      <c r="CI24" s="252"/>
      <c r="CJ24" s="252"/>
      <c r="CK24" s="252"/>
      <c r="CL24" s="252"/>
      <c r="CM24" s="251">
        <f>SUMIF($I:$I,I24,$CA:$CA)</f>
        <v>0</v>
      </c>
      <c r="CN24" s="249">
        <f>SUMIF($I:$I,I24,$CB:$CB)</f>
        <v>0</v>
      </c>
      <c r="CO24" s="252"/>
      <c r="CP24" s="252"/>
      <c r="CQ24" s="252"/>
      <c r="CR24" s="252"/>
      <c r="CS24" s="251">
        <f>BO24+CM24</f>
        <v>48</v>
      </c>
      <c r="CT24" s="251">
        <f>BP24+CN24</f>
        <v>0</v>
      </c>
      <c r="CU24" s="251">
        <f>AY24-CS24</f>
        <v>0</v>
      </c>
      <c r="CV24" s="251">
        <f>AZ24-CT24</f>
        <v>0</v>
      </c>
      <c r="CW24" s="249" t="str">
        <f>IF(CU24&lt;0,"Thừa",IF(CU24=0,"Đủ","Thiếu"))</f>
        <v>Đủ</v>
      </c>
      <c r="CX24" s="266"/>
      <c r="CY24" s="267"/>
      <c r="CZ24" s="268"/>
      <c r="DA24" s="269"/>
      <c r="DB24" s="270"/>
      <c r="DC24" s="235"/>
      <c r="DD24" s="236"/>
      <c r="DE24" s="237"/>
      <c r="DF24" s="237"/>
    </row>
    <row r="25" spans="1:110" s="1011" customFormat="1" ht="30" hidden="1" customHeight="1">
      <c r="A25" s="248" t="str">
        <f t="shared" si="94"/>
        <v>ok</v>
      </c>
      <c r="B25" s="249"/>
      <c r="C25" s="249"/>
      <c r="D25" s="249"/>
      <c r="E25" s="1022"/>
      <c r="F25" s="1022"/>
      <c r="G25" s="249"/>
      <c r="H25" s="249"/>
      <c r="I25" s="1023" t="s">
        <v>566</v>
      </c>
      <c r="J25" s="1024" t="s">
        <v>567</v>
      </c>
      <c r="K25" s="1025" t="s">
        <v>568</v>
      </c>
      <c r="L25" s="1025" t="s">
        <v>60</v>
      </c>
      <c r="M25" s="1026" t="s">
        <v>253</v>
      </c>
      <c r="N25" s="604"/>
      <c r="O25" s="604"/>
      <c r="P25" s="604"/>
      <c r="Q25" s="566"/>
      <c r="R25" s="567"/>
      <c r="S25" s="567"/>
      <c r="T25" s="567"/>
      <c r="U25" s="567"/>
      <c r="V25" s="567"/>
      <c r="W25" s="567"/>
      <c r="X25" s="567"/>
      <c r="Y25" s="567"/>
      <c r="Z25" s="567"/>
      <c r="AA25" s="567"/>
      <c r="AB25" s="567"/>
      <c r="AC25" s="567"/>
      <c r="AD25" s="567"/>
      <c r="AE25" s="567"/>
      <c r="AF25" s="567"/>
      <c r="AG25" s="567"/>
      <c r="AH25" s="567"/>
      <c r="AI25" s="567"/>
      <c r="AJ25" s="567"/>
      <c r="AK25" s="567"/>
      <c r="AL25" s="567"/>
      <c r="AM25" s="567"/>
      <c r="AN25" s="567"/>
      <c r="AO25" s="567"/>
      <c r="AP25" s="567"/>
      <c r="AQ25" s="250"/>
      <c r="AR25" s="250"/>
      <c r="AS25" s="252"/>
      <c r="AT25" s="248"/>
      <c r="AU25" s="251"/>
      <c r="AV25" s="251"/>
      <c r="AW25" s="260"/>
      <c r="AX25" s="1027"/>
      <c r="AY25" s="251"/>
      <c r="AZ25" s="251"/>
      <c r="BA25" s="252"/>
      <c r="BB25" s="261" t="s">
        <v>1085</v>
      </c>
      <c r="BC25" s="252" t="s">
        <v>797</v>
      </c>
      <c r="BD25" s="1028" t="s">
        <v>1530</v>
      </c>
      <c r="BE25" s="208"/>
      <c r="BF25" s="568" t="s">
        <v>905</v>
      </c>
      <c r="BG25" s="252" t="s">
        <v>1085</v>
      </c>
      <c r="BH25" s="1029">
        <v>28</v>
      </c>
      <c r="BI25" s="568" t="s">
        <v>905</v>
      </c>
      <c r="BJ25" s="568">
        <v>26000</v>
      </c>
      <c r="BK25" s="569">
        <f t="shared" si="106"/>
        <v>800800.00000000012</v>
      </c>
      <c r="BL25" s="668">
        <f t="shared" si="97"/>
        <v>0.10000000000000016</v>
      </c>
      <c r="BM25" s="569">
        <f t="shared" si="107"/>
        <v>728000</v>
      </c>
      <c r="BN25" s="263">
        <v>45968</v>
      </c>
      <c r="BO25" s="251"/>
      <c r="BP25" s="251"/>
      <c r="BQ25" s="249"/>
      <c r="BR25" s="249"/>
      <c r="BS25" s="264"/>
      <c r="BT25" s="248"/>
      <c r="BU25" s="248"/>
      <c r="BV25" s="251"/>
      <c r="BW25" s="251"/>
      <c r="BX25" s="251"/>
      <c r="BY25" s="251"/>
      <c r="BZ25" s="251"/>
      <c r="CA25" s="251"/>
      <c r="CB25" s="251"/>
      <c r="CC25" s="250"/>
      <c r="CD25" s="265"/>
      <c r="CE25" s="252"/>
      <c r="CF25" s="252"/>
      <c r="CG25" s="252"/>
      <c r="CH25" s="252"/>
      <c r="CI25" s="252"/>
      <c r="CJ25" s="252"/>
      <c r="CK25" s="252"/>
      <c r="CL25" s="252"/>
      <c r="CM25" s="251"/>
      <c r="CN25" s="249"/>
      <c r="CO25" s="252"/>
      <c r="CP25" s="252"/>
      <c r="CQ25" s="252"/>
      <c r="CR25" s="252"/>
      <c r="CS25" s="251"/>
      <c r="CT25" s="251"/>
      <c r="CU25" s="251"/>
      <c r="CV25" s="251"/>
      <c r="CW25" s="249"/>
      <c r="CX25" s="266"/>
      <c r="CY25" s="1030"/>
      <c r="CZ25" s="1031"/>
      <c r="DA25" s="1032"/>
      <c r="DB25" s="1033"/>
      <c r="DC25" s="570"/>
      <c r="DD25" s="571"/>
      <c r="DE25" s="572"/>
      <c r="DF25" s="572"/>
    </row>
    <row r="26" spans="1:110" s="1011" customFormat="1" ht="30" hidden="1" customHeight="1">
      <c r="A26" s="248" t="str">
        <f t="shared" si="94"/>
        <v>Hiện</v>
      </c>
      <c r="B26" s="249" t="str">
        <f>CW26</f>
        <v>Đủ</v>
      </c>
      <c r="C26" s="249">
        <f t="shared" si="98"/>
        <v>0</v>
      </c>
      <c r="D26" s="249"/>
      <c r="E26" s="311"/>
      <c r="F26" s="311" t="s">
        <v>1104</v>
      </c>
      <c r="G26" s="249" t="s">
        <v>797</v>
      </c>
      <c r="H26" s="249"/>
      <c r="I26" s="282" t="s">
        <v>569</v>
      </c>
      <c r="J26" s="280" t="s">
        <v>567</v>
      </c>
      <c r="K26" s="281" t="s">
        <v>570</v>
      </c>
      <c r="L26" s="281" t="s">
        <v>60</v>
      </c>
      <c r="M26" s="279" t="s">
        <v>253</v>
      </c>
      <c r="N26" s="603">
        <v>0</v>
      </c>
      <c r="O26" s="603">
        <v>32</v>
      </c>
      <c r="P26" s="603">
        <v>0</v>
      </c>
      <c r="Q26" s="231">
        <v>36</v>
      </c>
      <c r="R26" s="232"/>
      <c r="S26" s="232"/>
      <c r="T26" s="232"/>
      <c r="U26" s="232">
        <v>49</v>
      </c>
      <c r="V26" s="232">
        <v>0</v>
      </c>
      <c r="W26" s="232">
        <v>0</v>
      </c>
      <c r="X26" s="232">
        <v>0</v>
      </c>
      <c r="Y26" s="232">
        <v>0</v>
      </c>
      <c r="Z26" s="232">
        <v>0</v>
      </c>
      <c r="AA26" s="232"/>
      <c r="AB26" s="232"/>
      <c r="AC26" s="232"/>
      <c r="AD26" s="232"/>
      <c r="AE26" s="232"/>
      <c r="AF26" s="232"/>
      <c r="AG26" s="232">
        <v>0</v>
      </c>
      <c r="AH26" s="232">
        <v>0</v>
      </c>
      <c r="AI26" s="232"/>
      <c r="AJ26" s="232"/>
      <c r="AK26" s="232">
        <v>0</v>
      </c>
      <c r="AL26" s="232">
        <v>0</v>
      </c>
      <c r="AM26" s="232">
        <v>0</v>
      </c>
      <c r="AN26" s="232">
        <v>0</v>
      </c>
      <c r="AO26" s="232">
        <v>0</v>
      </c>
      <c r="AP26" s="232">
        <v>0</v>
      </c>
      <c r="AQ26" s="250">
        <f>Q26+S26+U26+W26+Y26+AA26+AC26+AE26+AG26+AI26+AK26+AM26+AO26</f>
        <v>85</v>
      </c>
      <c r="AR26" s="250">
        <f>R26+T26+V26+X26+Z26+AB26+AD26+AF26+AH26+AJ26+AL26+AN26+AP26</f>
        <v>0</v>
      </c>
      <c r="AS26" s="252" t="s">
        <v>1066</v>
      </c>
      <c r="AT26" s="248"/>
      <c r="AU26" s="251"/>
      <c r="AV26" s="251"/>
      <c r="AW26" s="260"/>
      <c r="AX26" s="1007"/>
      <c r="AY26" s="251">
        <f>IF(AQ26&gt;AU26,AQ26-AU26,"0")</f>
        <v>85</v>
      </c>
      <c r="AZ26" s="251" t="str">
        <f>IF(AR26&gt;AV26,AR26-AV26,"0")</f>
        <v>0</v>
      </c>
      <c r="BA26" s="252">
        <v>45892</v>
      </c>
      <c r="BB26" s="261" t="s">
        <v>932</v>
      </c>
      <c r="BC26" s="252" t="s">
        <v>797</v>
      </c>
      <c r="BD26" s="281" t="s">
        <v>570</v>
      </c>
      <c r="BE26" s="262"/>
      <c r="BF26" s="233" t="s">
        <v>905</v>
      </c>
      <c r="BG26" s="252">
        <v>45889</v>
      </c>
      <c r="BH26" s="284">
        <v>36</v>
      </c>
      <c r="BI26" s="233" t="s">
        <v>905</v>
      </c>
      <c r="BJ26" s="234">
        <v>18000</v>
      </c>
      <c r="BK26" s="234">
        <f t="shared" si="106"/>
        <v>712800</v>
      </c>
      <c r="BL26" s="668">
        <f t="shared" si="97"/>
        <v>0.1</v>
      </c>
      <c r="BM26" s="234">
        <f t="shared" si="107"/>
        <v>648000</v>
      </c>
      <c r="BN26" s="263">
        <v>45911</v>
      </c>
      <c r="BO26" s="251">
        <f>SUMIF($I:$I,I26,$BH:$BH)</f>
        <v>85</v>
      </c>
      <c r="BP26" s="251">
        <f>SUMIF($I:$I,I26,$BI:$BI)</f>
        <v>0</v>
      </c>
      <c r="BQ26" s="249"/>
      <c r="BR26" s="249"/>
      <c r="BS26" s="264"/>
      <c r="BT26" s="248"/>
      <c r="BU26" s="248"/>
      <c r="BV26" s="251"/>
      <c r="BW26" s="251"/>
      <c r="BX26" s="251"/>
      <c r="BY26" s="251"/>
      <c r="BZ26" s="251"/>
      <c r="CA26" s="251"/>
      <c r="CB26" s="251"/>
      <c r="CC26" s="250"/>
      <c r="CD26" s="265"/>
      <c r="CE26" s="252"/>
      <c r="CF26" s="252"/>
      <c r="CG26" s="252"/>
      <c r="CH26" s="252"/>
      <c r="CI26" s="252"/>
      <c r="CJ26" s="252"/>
      <c r="CK26" s="252"/>
      <c r="CL26" s="252"/>
      <c r="CM26" s="251">
        <f>SUMIF($I:$I,I26,$CA:$CA)</f>
        <v>0</v>
      </c>
      <c r="CN26" s="249">
        <f>SUMIF($I:$I,I26,$CB:$CB)</f>
        <v>0</v>
      </c>
      <c r="CO26" s="252"/>
      <c r="CP26" s="252"/>
      <c r="CQ26" s="252"/>
      <c r="CR26" s="252"/>
      <c r="CS26" s="251">
        <f>BO26+CM26</f>
        <v>85</v>
      </c>
      <c r="CT26" s="251">
        <f>BP26+CN26</f>
        <v>0</v>
      </c>
      <c r="CU26" s="251">
        <f>AY26-CS26</f>
        <v>0</v>
      </c>
      <c r="CV26" s="251">
        <f>AZ26-CT26</f>
        <v>0</v>
      </c>
      <c r="CW26" s="249" t="str">
        <f>IF(CU26&lt;0,"Thừa",IF(CU26=0,"Đủ","Thiếu"))</f>
        <v>Đủ</v>
      </c>
      <c r="CX26" s="266"/>
      <c r="CY26" s="267"/>
      <c r="CZ26" s="268"/>
      <c r="DA26" s="269"/>
      <c r="DB26" s="270"/>
      <c r="DC26" s="235"/>
      <c r="DD26" s="236"/>
      <c r="DE26" s="237"/>
      <c r="DF26" s="237"/>
    </row>
    <row r="27" spans="1:110" s="1011" customFormat="1" ht="30" hidden="1" customHeight="1">
      <c r="A27" s="248" t="str">
        <f t="shared" si="94"/>
        <v>ok</v>
      </c>
      <c r="B27" s="249"/>
      <c r="C27" s="249"/>
      <c r="D27" s="249"/>
      <c r="E27" s="1022"/>
      <c r="F27" s="1022"/>
      <c r="G27" s="249"/>
      <c r="H27" s="249"/>
      <c r="I27" s="1023" t="s">
        <v>569</v>
      </c>
      <c r="J27" s="1024" t="s">
        <v>567</v>
      </c>
      <c r="K27" s="1025" t="s">
        <v>570</v>
      </c>
      <c r="L27" s="1025" t="s">
        <v>60</v>
      </c>
      <c r="M27" s="1026" t="s">
        <v>253</v>
      </c>
      <c r="N27" s="604"/>
      <c r="O27" s="604"/>
      <c r="P27" s="604"/>
      <c r="Q27" s="566"/>
      <c r="R27" s="567"/>
      <c r="S27" s="567"/>
      <c r="T27" s="567"/>
      <c r="U27" s="567"/>
      <c r="V27" s="567"/>
      <c r="W27" s="567"/>
      <c r="X27" s="567"/>
      <c r="Y27" s="567"/>
      <c r="Z27" s="567"/>
      <c r="AA27" s="567"/>
      <c r="AB27" s="567"/>
      <c r="AC27" s="567"/>
      <c r="AD27" s="567"/>
      <c r="AE27" s="567"/>
      <c r="AF27" s="567"/>
      <c r="AG27" s="567"/>
      <c r="AH27" s="567"/>
      <c r="AI27" s="567"/>
      <c r="AJ27" s="567"/>
      <c r="AK27" s="567"/>
      <c r="AL27" s="567"/>
      <c r="AM27" s="567"/>
      <c r="AN27" s="567"/>
      <c r="AO27" s="567"/>
      <c r="AP27" s="567"/>
      <c r="AQ27" s="250"/>
      <c r="AR27" s="250"/>
      <c r="AS27" s="252"/>
      <c r="AT27" s="248"/>
      <c r="AU27" s="251"/>
      <c r="AV27" s="251"/>
      <c r="AW27" s="260"/>
      <c r="AX27" s="1027"/>
      <c r="AY27" s="251"/>
      <c r="AZ27" s="251"/>
      <c r="BA27" s="252"/>
      <c r="BB27" s="261" t="s">
        <v>1085</v>
      </c>
      <c r="BC27" s="252" t="s">
        <v>797</v>
      </c>
      <c r="BD27" s="1028" t="s">
        <v>1531</v>
      </c>
      <c r="BE27" s="208"/>
      <c r="BF27" s="568" t="s">
        <v>905</v>
      </c>
      <c r="BG27" s="252"/>
      <c r="BH27" s="1034">
        <v>49</v>
      </c>
      <c r="BI27" s="568" t="s">
        <v>905</v>
      </c>
      <c r="BJ27" s="1035">
        <v>18000</v>
      </c>
      <c r="BK27" s="569">
        <f t="shared" si="106"/>
        <v>970200.00000000012</v>
      </c>
      <c r="BL27" s="668">
        <f t="shared" si="97"/>
        <v>0.10000000000000013</v>
      </c>
      <c r="BM27" s="569">
        <f t="shared" si="107"/>
        <v>882000</v>
      </c>
      <c r="BN27" s="263">
        <v>45968</v>
      </c>
      <c r="BO27" s="251"/>
      <c r="BP27" s="251"/>
      <c r="BQ27" s="249"/>
      <c r="BR27" s="249"/>
      <c r="BS27" s="264"/>
      <c r="BT27" s="248"/>
      <c r="BU27" s="248"/>
      <c r="BV27" s="251"/>
      <c r="BW27" s="251"/>
      <c r="BX27" s="251"/>
      <c r="BY27" s="251"/>
      <c r="BZ27" s="251"/>
      <c r="CA27" s="251"/>
      <c r="CB27" s="251"/>
      <c r="CC27" s="250"/>
      <c r="CD27" s="265"/>
      <c r="CE27" s="252"/>
      <c r="CF27" s="252"/>
      <c r="CG27" s="252"/>
      <c r="CH27" s="252"/>
      <c r="CI27" s="252"/>
      <c r="CJ27" s="252"/>
      <c r="CK27" s="252"/>
      <c r="CL27" s="252"/>
      <c r="CM27" s="251"/>
      <c r="CN27" s="249"/>
      <c r="CO27" s="252"/>
      <c r="CP27" s="252"/>
      <c r="CQ27" s="252"/>
      <c r="CR27" s="252"/>
      <c r="CS27" s="251"/>
      <c r="CT27" s="251"/>
      <c r="CU27" s="251"/>
      <c r="CV27" s="251"/>
      <c r="CW27" s="249"/>
      <c r="CX27" s="266"/>
      <c r="CY27" s="1030"/>
      <c r="CZ27" s="1031"/>
      <c r="DA27" s="1032"/>
      <c r="DB27" s="1033"/>
      <c r="DC27" s="570"/>
      <c r="DD27" s="571"/>
      <c r="DE27" s="572"/>
      <c r="DF27" s="572"/>
    </row>
    <row r="28" spans="1:110" s="1011" customFormat="1" ht="30" hidden="1" customHeight="1">
      <c r="A28" s="248" t="str">
        <f t="shared" si="94"/>
        <v>Hiện</v>
      </c>
      <c r="B28" s="249" t="str">
        <f>CW28</f>
        <v>Đủ</v>
      </c>
      <c r="C28" s="249">
        <f t="shared" si="98"/>
        <v>0</v>
      </c>
      <c r="D28" s="249"/>
      <c r="E28" s="311"/>
      <c r="F28" s="311" t="s">
        <v>1105</v>
      </c>
      <c r="G28" s="249" t="s">
        <v>797</v>
      </c>
      <c r="H28" s="249"/>
      <c r="I28" s="282" t="s">
        <v>571</v>
      </c>
      <c r="J28" s="280" t="s">
        <v>567</v>
      </c>
      <c r="K28" s="281" t="s">
        <v>572</v>
      </c>
      <c r="L28" s="281" t="s">
        <v>60</v>
      </c>
      <c r="M28" s="279" t="s">
        <v>253</v>
      </c>
      <c r="N28" s="603">
        <v>0</v>
      </c>
      <c r="O28" s="603">
        <v>32</v>
      </c>
      <c r="P28" s="603">
        <v>0</v>
      </c>
      <c r="Q28" s="231">
        <v>36</v>
      </c>
      <c r="R28" s="232"/>
      <c r="S28" s="232"/>
      <c r="T28" s="232"/>
      <c r="U28" s="232">
        <v>49</v>
      </c>
      <c r="V28" s="232">
        <v>0</v>
      </c>
      <c r="W28" s="232">
        <v>0</v>
      </c>
      <c r="X28" s="232">
        <v>0</v>
      </c>
      <c r="Y28" s="232">
        <v>0</v>
      </c>
      <c r="Z28" s="232">
        <v>0</v>
      </c>
      <c r="AA28" s="232"/>
      <c r="AB28" s="232"/>
      <c r="AC28" s="232"/>
      <c r="AD28" s="232"/>
      <c r="AE28" s="232"/>
      <c r="AF28" s="232"/>
      <c r="AG28" s="232">
        <v>0</v>
      </c>
      <c r="AH28" s="232">
        <v>0</v>
      </c>
      <c r="AI28" s="232"/>
      <c r="AJ28" s="232"/>
      <c r="AK28" s="232">
        <v>0</v>
      </c>
      <c r="AL28" s="232">
        <v>0</v>
      </c>
      <c r="AM28" s="232">
        <v>0</v>
      </c>
      <c r="AN28" s="232">
        <v>0</v>
      </c>
      <c r="AO28" s="232">
        <v>0</v>
      </c>
      <c r="AP28" s="232">
        <v>0</v>
      </c>
      <c r="AQ28" s="250">
        <f>Q28+S28+U28+W28+Y28+AA28+AC28+AE28+AG28+AI28+AK28+AM28+AO28</f>
        <v>85</v>
      </c>
      <c r="AR28" s="250">
        <f>R28+T28+V28+X28+Z28+AB28+AD28+AF28+AH28+AJ28+AL28+AN28+AP28</f>
        <v>0</v>
      </c>
      <c r="AS28" s="252" t="s">
        <v>1066</v>
      </c>
      <c r="AT28" s="248"/>
      <c r="AU28" s="251"/>
      <c r="AV28" s="251"/>
      <c r="AW28" s="260"/>
      <c r="AX28" s="1007"/>
      <c r="AY28" s="251">
        <f>IF(AQ28&gt;AU28,AQ28-AU28,"0")</f>
        <v>85</v>
      </c>
      <c r="AZ28" s="251" t="str">
        <f>IF(AR28&gt;AV28,AR28-AV28,"0")</f>
        <v>0</v>
      </c>
      <c r="BA28" s="252">
        <v>45892</v>
      </c>
      <c r="BB28" s="261" t="s">
        <v>932</v>
      </c>
      <c r="BC28" s="252" t="s">
        <v>797</v>
      </c>
      <c r="BD28" s="281" t="s">
        <v>572</v>
      </c>
      <c r="BE28" s="262"/>
      <c r="BF28" s="233" t="s">
        <v>905</v>
      </c>
      <c r="BG28" s="252">
        <v>45889</v>
      </c>
      <c r="BH28" s="284">
        <v>36</v>
      </c>
      <c r="BI28" s="233" t="s">
        <v>905</v>
      </c>
      <c r="BJ28" s="234">
        <v>32000</v>
      </c>
      <c r="BK28" s="234">
        <f t="shared" si="106"/>
        <v>1267200</v>
      </c>
      <c r="BL28" s="668">
        <f t="shared" si="97"/>
        <v>0.1</v>
      </c>
      <c r="BM28" s="234">
        <f t="shared" si="107"/>
        <v>1152000</v>
      </c>
      <c r="BN28" s="263">
        <v>45911</v>
      </c>
      <c r="BO28" s="251">
        <f>SUMIF($I:$I,I28,$BH:$BH)</f>
        <v>85</v>
      </c>
      <c r="BP28" s="251">
        <f>SUMIF($I:$I,I28,$BI:$BI)</f>
        <v>0</v>
      </c>
      <c r="BQ28" s="249"/>
      <c r="BR28" s="249"/>
      <c r="BS28" s="264"/>
      <c r="BT28" s="248"/>
      <c r="BU28" s="248"/>
      <c r="BV28" s="251"/>
      <c r="BW28" s="251"/>
      <c r="BX28" s="251"/>
      <c r="BY28" s="251"/>
      <c r="BZ28" s="251"/>
      <c r="CA28" s="251"/>
      <c r="CB28" s="251"/>
      <c r="CC28" s="250"/>
      <c r="CD28" s="265"/>
      <c r="CE28" s="252"/>
      <c r="CF28" s="252"/>
      <c r="CG28" s="252"/>
      <c r="CH28" s="252"/>
      <c r="CI28" s="252"/>
      <c r="CJ28" s="252"/>
      <c r="CK28" s="252"/>
      <c r="CL28" s="252"/>
      <c r="CM28" s="251">
        <f>SUMIF($I:$I,I28,$CA:$CA)</f>
        <v>0</v>
      </c>
      <c r="CN28" s="249">
        <f>SUMIF($I:$I,I28,$CB:$CB)</f>
        <v>0</v>
      </c>
      <c r="CO28" s="252"/>
      <c r="CP28" s="252"/>
      <c r="CQ28" s="252"/>
      <c r="CR28" s="252"/>
      <c r="CS28" s="251">
        <f>BO28+CM28</f>
        <v>85</v>
      </c>
      <c r="CT28" s="251">
        <f>BP28+CN28</f>
        <v>0</v>
      </c>
      <c r="CU28" s="251">
        <f>AY28-CS28</f>
        <v>0</v>
      </c>
      <c r="CV28" s="251">
        <f>AZ28-CT28</f>
        <v>0</v>
      </c>
      <c r="CW28" s="249" t="str">
        <f>IF(CU28&lt;0,"Thừa",IF(CU28=0,"Đủ","Thiếu"))</f>
        <v>Đủ</v>
      </c>
      <c r="CX28" s="266"/>
      <c r="CY28" s="267"/>
      <c r="CZ28" s="268"/>
      <c r="DA28" s="269"/>
      <c r="DB28" s="270"/>
      <c r="DC28" s="235"/>
      <c r="DD28" s="236"/>
      <c r="DE28" s="237"/>
      <c r="DF28" s="237"/>
    </row>
    <row r="29" spans="1:110" s="1011" customFormat="1" ht="30" hidden="1" customHeight="1">
      <c r="A29" s="248" t="str">
        <f t="shared" si="94"/>
        <v>ok</v>
      </c>
      <c r="B29" s="249"/>
      <c r="C29" s="249"/>
      <c r="D29" s="249"/>
      <c r="E29" s="1022"/>
      <c r="F29" s="1022"/>
      <c r="G29" s="249"/>
      <c r="H29" s="249"/>
      <c r="I29" s="1023" t="s">
        <v>571</v>
      </c>
      <c r="J29" s="1024" t="s">
        <v>567</v>
      </c>
      <c r="K29" s="1025" t="s">
        <v>572</v>
      </c>
      <c r="L29" s="1025" t="s">
        <v>60</v>
      </c>
      <c r="M29" s="1026" t="s">
        <v>253</v>
      </c>
      <c r="N29" s="604"/>
      <c r="O29" s="604"/>
      <c r="P29" s="604"/>
      <c r="Q29" s="566"/>
      <c r="R29" s="567"/>
      <c r="S29" s="567"/>
      <c r="T29" s="567"/>
      <c r="U29" s="567"/>
      <c r="V29" s="567"/>
      <c r="W29" s="567"/>
      <c r="X29" s="567"/>
      <c r="Y29" s="567"/>
      <c r="Z29" s="567"/>
      <c r="AA29" s="567"/>
      <c r="AB29" s="567"/>
      <c r="AC29" s="567"/>
      <c r="AD29" s="567"/>
      <c r="AE29" s="567"/>
      <c r="AF29" s="567"/>
      <c r="AG29" s="567"/>
      <c r="AH29" s="567"/>
      <c r="AI29" s="567"/>
      <c r="AJ29" s="567"/>
      <c r="AK29" s="567"/>
      <c r="AL29" s="567"/>
      <c r="AM29" s="567"/>
      <c r="AN29" s="567"/>
      <c r="AO29" s="567"/>
      <c r="AP29" s="567"/>
      <c r="AQ29" s="250"/>
      <c r="AR29" s="250"/>
      <c r="AS29" s="252"/>
      <c r="AT29" s="248"/>
      <c r="AU29" s="251"/>
      <c r="AV29" s="251"/>
      <c r="AW29" s="260"/>
      <c r="AX29" s="1027"/>
      <c r="AY29" s="251"/>
      <c r="AZ29" s="251"/>
      <c r="BA29" s="252"/>
      <c r="BB29" s="261" t="s">
        <v>1085</v>
      </c>
      <c r="BC29" s="252" t="s">
        <v>797</v>
      </c>
      <c r="BD29" s="1028" t="s">
        <v>1532</v>
      </c>
      <c r="BE29" s="1036"/>
      <c r="BF29" s="568" t="s">
        <v>905</v>
      </c>
      <c r="BG29" s="252"/>
      <c r="BH29" s="1034">
        <v>49</v>
      </c>
      <c r="BI29" s="568" t="s">
        <v>905</v>
      </c>
      <c r="BJ29" s="1035">
        <v>32000</v>
      </c>
      <c r="BK29" s="569">
        <f t="shared" si="106"/>
        <v>1724800.0000000002</v>
      </c>
      <c r="BL29" s="668">
        <f t="shared" si="97"/>
        <v>0.10000000000000014</v>
      </c>
      <c r="BM29" s="569">
        <f t="shared" si="107"/>
        <v>1568000</v>
      </c>
      <c r="BN29" s="263">
        <v>45968</v>
      </c>
      <c r="BO29" s="251"/>
      <c r="BP29" s="251"/>
      <c r="BQ29" s="249"/>
      <c r="BR29" s="249"/>
      <c r="BS29" s="264"/>
      <c r="BT29" s="248"/>
      <c r="BU29" s="248"/>
      <c r="BV29" s="251"/>
      <c r="BW29" s="251"/>
      <c r="BX29" s="251"/>
      <c r="BY29" s="251"/>
      <c r="BZ29" s="251"/>
      <c r="CA29" s="251"/>
      <c r="CB29" s="251"/>
      <c r="CC29" s="250"/>
      <c r="CD29" s="265"/>
      <c r="CE29" s="252"/>
      <c r="CF29" s="252"/>
      <c r="CG29" s="252"/>
      <c r="CH29" s="252"/>
      <c r="CI29" s="252"/>
      <c r="CJ29" s="252"/>
      <c r="CK29" s="252"/>
      <c r="CL29" s="252"/>
      <c r="CM29" s="251"/>
      <c r="CN29" s="249"/>
      <c r="CO29" s="252"/>
      <c r="CP29" s="252"/>
      <c r="CQ29" s="252"/>
      <c r="CR29" s="252"/>
      <c r="CS29" s="251"/>
      <c r="CT29" s="251"/>
      <c r="CU29" s="251"/>
      <c r="CV29" s="251"/>
      <c r="CW29" s="249"/>
      <c r="CX29" s="266"/>
      <c r="CY29" s="1030"/>
      <c r="CZ29" s="1031"/>
      <c r="DA29" s="1032"/>
      <c r="DB29" s="1033"/>
      <c r="DC29" s="570"/>
      <c r="DD29" s="571"/>
      <c r="DE29" s="572"/>
      <c r="DF29" s="572"/>
    </row>
    <row r="30" spans="1:110" s="1011" customFormat="1" ht="30" hidden="1" customHeight="1">
      <c r="A30" s="248" t="str">
        <f t="shared" si="94"/>
        <v>Hiện</v>
      </c>
      <c r="B30" s="249" t="str">
        <f>CW30</f>
        <v>Thừa</v>
      </c>
      <c r="C30" s="249">
        <f t="shared" si="98"/>
        <v>-4.5199999999999996</v>
      </c>
      <c r="D30" s="249"/>
      <c r="E30" s="272" t="s">
        <v>782</v>
      </c>
      <c r="F30" s="272"/>
      <c r="G30" s="249"/>
      <c r="H30" s="249"/>
      <c r="I30" s="282" t="s">
        <v>573</v>
      </c>
      <c r="J30" s="280" t="s">
        <v>574</v>
      </c>
      <c r="K30" s="281" t="s">
        <v>575</v>
      </c>
      <c r="L30" s="281" t="s">
        <v>60</v>
      </c>
      <c r="M30" s="279" t="s">
        <v>116</v>
      </c>
      <c r="N30" s="603">
        <v>17.2</v>
      </c>
      <c r="O30" s="603">
        <v>7.2840000000000007</v>
      </c>
      <c r="P30" s="603">
        <v>123.4</v>
      </c>
      <c r="Q30" s="231">
        <v>12</v>
      </c>
      <c r="R30" s="232">
        <v>206.39999999999998</v>
      </c>
      <c r="S30" s="232"/>
      <c r="T30" s="232"/>
      <c r="U30" s="232">
        <v>7.48</v>
      </c>
      <c r="V30" s="232">
        <v>128.65600000000001</v>
      </c>
      <c r="W30" s="232">
        <v>0</v>
      </c>
      <c r="X30" s="232">
        <v>0</v>
      </c>
      <c r="Y30" s="232">
        <v>0</v>
      </c>
      <c r="Z30" s="232">
        <v>0</v>
      </c>
      <c r="AA30" s="232"/>
      <c r="AB30" s="232"/>
      <c r="AC30" s="232"/>
      <c r="AD30" s="232"/>
      <c r="AE30" s="232"/>
      <c r="AF30" s="232"/>
      <c r="AG30" s="232">
        <v>0</v>
      </c>
      <c r="AH30" s="232">
        <v>0</v>
      </c>
      <c r="AI30" s="232"/>
      <c r="AJ30" s="232"/>
      <c r="AK30" s="232">
        <v>0</v>
      </c>
      <c r="AL30" s="232">
        <v>0</v>
      </c>
      <c r="AM30" s="232">
        <v>0</v>
      </c>
      <c r="AN30" s="232">
        <v>0</v>
      </c>
      <c r="AO30" s="232">
        <v>0</v>
      </c>
      <c r="AP30" s="232">
        <v>0</v>
      </c>
      <c r="AQ30" s="250">
        <f>Q30+S30+U30+W30+Y30+AA30+AC30+AE30+AG30+AI30+AK30+AM30+AO30</f>
        <v>19.48</v>
      </c>
      <c r="AR30" s="250">
        <f>R30+T30+V30+X30+Z30+AB30+AD30+AF30+AH30+AJ30+AL30+AN30+AP30</f>
        <v>335.05599999999998</v>
      </c>
      <c r="AS30" s="252" t="s">
        <v>1066</v>
      </c>
      <c r="AT30" s="248"/>
      <c r="AU30" s="251"/>
      <c r="AV30" s="251"/>
      <c r="AW30" s="260"/>
      <c r="AX30" s="1007"/>
      <c r="AY30" s="251">
        <f>IF(AQ30&gt;AU30,AQ30-AU30,"0")</f>
        <v>19.48</v>
      </c>
      <c r="AZ30" s="251">
        <f>IF(AR30&gt;AV30,AR30-AV30,"0")</f>
        <v>335.05599999999998</v>
      </c>
      <c r="BA30" s="252">
        <v>45892</v>
      </c>
      <c r="BB30" s="261" t="s">
        <v>1088</v>
      </c>
      <c r="BC30" s="271" t="s">
        <v>62</v>
      </c>
      <c r="BD30" s="272" t="s">
        <v>801</v>
      </c>
      <c r="BE30" s="1012" t="s">
        <v>342</v>
      </c>
      <c r="BF30" s="1013">
        <v>206.4</v>
      </c>
      <c r="BG30" s="263">
        <v>45889</v>
      </c>
      <c r="BH30" s="1015">
        <v>12</v>
      </c>
      <c r="BI30" s="233">
        <v>206.4</v>
      </c>
      <c r="BJ30" s="234">
        <v>17636.36</v>
      </c>
      <c r="BK30" s="234">
        <f t="shared" ref="BK30:BK50" si="108">BJ30*BI30*1.1</f>
        <v>4004159.1744000008</v>
      </c>
      <c r="BL30" s="668">
        <f t="shared" si="97"/>
        <v>0.10000000000000012</v>
      </c>
      <c r="BM30" s="234">
        <f t="shared" ref="BM30:BM50" si="109">BJ30*BI30*1</f>
        <v>3640144.7040000004</v>
      </c>
      <c r="BN30" s="263">
        <v>45892</v>
      </c>
      <c r="BO30" s="251">
        <f>SUMIF($I:$I,I30,$BH:$BH)</f>
        <v>24</v>
      </c>
      <c r="BP30" s="251">
        <f>SUMIF($I:$I,I30,$BI:$BI)</f>
        <v>409.2</v>
      </c>
      <c r="BQ30" s="249"/>
      <c r="BR30" s="249"/>
      <c r="BS30" s="264"/>
      <c r="BT30" s="248"/>
      <c r="BU30" s="248"/>
      <c r="BV30" s="251"/>
      <c r="BW30" s="251"/>
      <c r="BX30" s="251"/>
      <c r="BY30" s="251"/>
      <c r="BZ30" s="251"/>
      <c r="CA30" s="251"/>
      <c r="CB30" s="251"/>
      <c r="CC30" s="250"/>
      <c r="CD30" s="265"/>
      <c r="CE30" s="252"/>
      <c r="CF30" s="252"/>
      <c r="CG30" s="252"/>
      <c r="CH30" s="252"/>
      <c r="CI30" s="252"/>
      <c r="CJ30" s="252"/>
      <c r="CK30" s="252"/>
      <c r="CL30" s="252"/>
      <c r="CM30" s="251">
        <f>SUMIF($I:$I,I30,$CA:$CA)</f>
        <v>0</v>
      </c>
      <c r="CN30" s="249">
        <f>SUMIF($I:$I,I30,$CB:$CB)</f>
        <v>0</v>
      </c>
      <c r="CO30" s="252"/>
      <c r="CP30" s="252"/>
      <c r="CQ30" s="252"/>
      <c r="CR30" s="252"/>
      <c r="CS30" s="251">
        <f>BO30+CM30</f>
        <v>24</v>
      </c>
      <c r="CT30" s="251">
        <f>BP30+CN30</f>
        <v>409.2</v>
      </c>
      <c r="CU30" s="251">
        <f>AY30-CS30</f>
        <v>-4.5199999999999996</v>
      </c>
      <c r="CV30" s="251">
        <f>AZ30-CT30</f>
        <v>-74.144000000000005</v>
      </c>
      <c r="CW30" s="249" t="str">
        <f>IF(CU30&lt;0,"Thừa",IF(CU30=0,"Đủ","Thiếu"))</f>
        <v>Thừa</v>
      </c>
      <c r="CX30" s="266"/>
      <c r="CY30" s="267"/>
      <c r="CZ30" s="268"/>
      <c r="DA30" s="269"/>
      <c r="DB30" s="270"/>
      <c r="DC30" s="235"/>
      <c r="DD30" s="236"/>
      <c r="DE30" s="237"/>
      <c r="DF30" s="237"/>
    </row>
    <row r="31" spans="1:110" s="1011" customFormat="1" ht="30" hidden="1" customHeight="1">
      <c r="A31" s="248" t="str">
        <f t="shared" si="94"/>
        <v>ok</v>
      </c>
      <c r="B31" s="249"/>
      <c r="C31" s="249"/>
      <c r="D31" s="249"/>
      <c r="E31" s="272"/>
      <c r="F31" s="272"/>
      <c r="G31" s="249"/>
      <c r="H31" s="249"/>
      <c r="I31" s="282" t="s">
        <v>573</v>
      </c>
      <c r="J31" s="280" t="s">
        <v>574</v>
      </c>
      <c r="K31" s="281" t="s">
        <v>575</v>
      </c>
      <c r="L31" s="281" t="s">
        <v>60</v>
      </c>
      <c r="M31" s="279" t="s">
        <v>116</v>
      </c>
      <c r="N31" s="603"/>
      <c r="O31" s="603"/>
      <c r="P31" s="603"/>
      <c r="Q31" s="231"/>
      <c r="R31" s="232"/>
      <c r="S31" s="232"/>
      <c r="T31" s="232"/>
      <c r="U31" s="232"/>
      <c r="V31" s="232"/>
      <c r="W31" s="232"/>
      <c r="X31" s="232"/>
      <c r="Y31" s="232"/>
      <c r="Z31" s="232"/>
      <c r="AA31" s="232"/>
      <c r="AB31" s="232"/>
      <c r="AC31" s="232"/>
      <c r="AD31" s="232"/>
      <c r="AE31" s="232"/>
      <c r="AF31" s="232"/>
      <c r="AG31" s="232"/>
      <c r="AH31" s="232"/>
      <c r="AI31" s="232"/>
      <c r="AJ31" s="232"/>
      <c r="AK31" s="232"/>
      <c r="AL31" s="232"/>
      <c r="AM31" s="232"/>
      <c r="AN31" s="232"/>
      <c r="AO31" s="232"/>
      <c r="AP31" s="232"/>
      <c r="AQ31" s="250"/>
      <c r="AR31" s="250"/>
      <c r="AS31" s="252"/>
      <c r="AT31" s="248"/>
      <c r="AU31" s="251"/>
      <c r="AV31" s="251"/>
      <c r="AW31" s="260"/>
      <c r="AX31" s="1007"/>
      <c r="AY31" s="251"/>
      <c r="AZ31" s="251"/>
      <c r="BA31" s="252"/>
      <c r="BB31" s="261" t="s">
        <v>1090</v>
      </c>
      <c r="BC31" s="271" t="s">
        <v>1089</v>
      </c>
      <c r="BD31" s="1037" t="s">
        <v>1091</v>
      </c>
      <c r="BE31" s="1037" t="s">
        <v>60</v>
      </c>
      <c r="BF31" s="289">
        <v>202.79999999999998</v>
      </c>
      <c r="BG31" s="263">
        <v>45933</v>
      </c>
      <c r="BH31" s="289">
        <f>1*12</f>
        <v>12</v>
      </c>
      <c r="BI31" s="289">
        <v>202.79999999999998</v>
      </c>
      <c r="BJ31" s="289">
        <v>17636.363636363636</v>
      </c>
      <c r="BK31" s="234">
        <f t="shared" si="108"/>
        <v>3934319.9999999995</v>
      </c>
      <c r="BL31" s="668">
        <f t="shared" si="97"/>
        <v>0.10000000000000002</v>
      </c>
      <c r="BM31" s="234">
        <f t="shared" si="109"/>
        <v>3576654.5454545449</v>
      </c>
      <c r="BN31" s="263">
        <v>45940</v>
      </c>
      <c r="BO31" s="251"/>
      <c r="BP31" s="251"/>
      <c r="BQ31" s="249"/>
      <c r="BR31" s="249"/>
      <c r="BS31" s="264"/>
      <c r="BT31" s="248"/>
      <c r="BU31" s="248"/>
      <c r="BV31" s="251"/>
      <c r="BW31" s="251"/>
      <c r="BX31" s="251"/>
      <c r="BY31" s="251"/>
      <c r="BZ31" s="251"/>
      <c r="CA31" s="251"/>
      <c r="CB31" s="251"/>
      <c r="CC31" s="250"/>
      <c r="CD31" s="265"/>
      <c r="CE31" s="252"/>
      <c r="CF31" s="252"/>
      <c r="CG31" s="252"/>
      <c r="CH31" s="252"/>
      <c r="CI31" s="252"/>
      <c r="CJ31" s="252"/>
      <c r="CK31" s="252"/>
      <c r="CL31" s="252"/>
      <c r="CM31" s="251"/>
      <c r="CN31" s="249"/>
      <c r="CO31" s="252"/>
      <c r="CP31" s="252"/>
      <c r="CQ31" s="252"/>
      <c r="CR31" s="252"/>
      <c r="CS31" s="251"/>
      <c r="CT31" s="251"/>
      <c r="CU31" s="251"/>
      <c r="CV31" s="251"/>
      <c r="CW31" s="249"/>
      <c r="CX31" s="266"/>
      <c r="CY31" s="267"/>
      <c r="CZ31" s="268"/>
      <c r="DA31" s="269"/>
      <c r="DB31" s="270"/>
      <c r="DC31" s="235"/>
      <c r="DD31" s="236"/>
      <c r="DE31" s="237"/>
      <c r="DF31" s="237"/>
    </row>
    <row r="32" spans="1:110" s="1011" customFormat="1" ht="30" hidden="1" customHeight="1">
      <c r="A32" s="248" t="str">
        <f t="shared" si="94"/>
        <v>Hiện</v>
      </c>
      <c r="B32" s="249" t="str">
        <f>CW32</f>
        <v>Thừa</v>
      </c>
      <c r="C32" s="249">
        <f t="shared" si="98"/>
        <v>-4.38</v>
      </c>
      <c r="D32" s="249"/>
      <c r="E32" s="272" t="s">
        <v>783</v>
      </c>
      <c r="F32" s="272"/>
      <c r="G32" s="249"/>
      <c r="H32" s="249"/>
      <c r="I32" s="282" t="s">
        <v>576</v>
      </c>
      <c r="J32" s="280" t="s">
        <v>574</v>
      </c>
      <c r="K32" s="281" t="s">
        <v>577</v>
      </c>
      <c r="L32" s="281" t="s">
        <v>60</v>
      </c>
      <c r="M32" s="279" t="s">
        <v>116</v>
      </c>
      <c r="N32" s="603">
        <v>30.6</v>
      </c>
      <c r="O32" s="603">
        <v>2.85</v>
      </c>
      <c r="P32" s="603">
        <v>85.2</v>
      </c>
      <c r="Q32" s="231">
        <v>6</v>
      </c>
      <c r="R32" s="232">
        <v>183.60000000000002</v>
      </c>
      <c r="S32" s="232"/>
      <c r="T32" s="232"/>
      <c r="U32" s="232">
        <v>1.62</v>
      </c>
      <c r="V32" s="232">
        <v>49.572000000000003</v>
      </c>
      <c r="W32" s="232">
        <v>0</v>
      </c>
      <c r="X32" s="232">
        <v>0</v>
      </c>
      <c r="Y32" s="232">
        <v>0</v>
      </c>
      <c r="Z32" s="232">
        <v>0</v>
      </c>
      <c r="AA32" s="232"/>
      <c r="AB32" s="232"/>
      <c r="AC32" s="232"/>
      <c r="AD32" s="232"/>
      <c r="AE32" s="232"/>
      <c r="AF32" s="232"/>
      <c r="AG32" s="232">
        <v>0</v>
      </c>
      <c r="AH32" s="232">
        <v>0</v>
      </c>
      <c r="AI32" s="232"/>
      <c r="AJ32" s="232"/>
      <c r="AK32" s="232">
        <v>0</v>
      </c>
      <c r="AL32" s="232">
        <v>0</v>
      </c>
      <c r="AM32" s="232">
        <v>0</v>
      </c>
      <c r="AN32" s="232">
        <v>0</v>
      </c>
      <c r="AO32" s="232">
        <v>0</v>
      </c>
      <c r="AP32" s="232">
        <v>0</v>
      </c>
      <c r="AQ32" s="250">
        <f>Q32+S32+U32+W32+Y32+AA32+AC32+AE32+AG32+AI32+AK32+AM32+AO32</f>
        <v>7.62</v>
      </c>
      <c r="AR32" s="250">
        <f>R32+T32+V32+X32+Z32+AB32+AD32+AF32+AH32+AJ32+AL32+AN32+AP32</f>
        <v>233.17200000000003</v>
      </c>
      <c r="AS32" s="252" t="s">
        <v>1066</v>
      </c>
      <c r="AT32" s="248"/>
      <c r="AU32" s="251"/>
      <c r="AV32" s="251"/>
      <c r="AW32" s="260"/>
      <c r="AX32" s="1007"/>
      <c r="AY32" s="251">
        <f t="shared" ref="AY32:AY33" si="110">IF(AQ32&gt;AU32,AQ32-AU32,"0")</f>
        <v>7.62</v>
      </c>
      <c r="AZ32" s="251">
        <f t="shared" ref="AZ32:AZ33" si="111">IF(AR32&gt;AV32,AR32-AV32,"0")</f>
        <v>233.17200000000003</v>
      </c>
      <c r="BA32" s="252">
        <v>45892</v>
      </c>
      <c r="BB32" s="261" t="s">
        <v>1088</v>
      </c>
      <c r="BC32" s="271" t="s">
        <v>62</v>
      </c>
      <c r="BD32" s="272" t="s">
        <v>802</v>
      </c>
      <c r="BE32" s="1012" t="s">
        <v>342</v>
      </c>
      <c r="BF32" s="1013">
        <v>367.2</v>
      </c>
      <c r="BG32" s="263">
        <v>45889</v>
      </c>
      <c r="BH32" s="1015">
        <v>12</v>
      </c>
      <c r="BI32" s="233">
        <v>367.2</v>
      </c>
      <c r="BJ32" s="234">
        <v>17636.36</v>
      </c>
      <c r="BK32" s="234">
        <f t="shared" si="108"/>
        <v>7123678.531200001</v>
      </c>
      <c r="BL32" s="668">
        <f t="shared" si="97"/>
        <v>0.10000000000000016</v>
      </c>
      <c r="BM32" s="234">
        <f t="shared" si="109"/>
        <v>6476071.392</v>
      </c>
      <c r="BN32" s="263">
        <v>45892</v>
      </c>
      <c r="BO32" s="251">
        <f>SUMIF($I:$I,I32,$BH:$BH)</f>
        <v>12</v>
      </c>
      <c r="BP32" s="251">
        <f>SUMIF($I:$I,I32,$BI:$BI)</f>
        <v>367.2</v>
      </c>
      <c r="BQ32" s="249"/>
      <c r="BR32" s="249"/>
      <c r="BS32" s="264"/>
      <c r="BT32" s="248"/>
      <c r="BU32" s="248"/>
      <c r="BV32" s="251"/>
      <c r="BW32" s="251"/>
      <c r="BX32" s="251"/>
      <c r="BY32" s="251"/>
      <c r="BZ32" s="251"/>
      <c r="CA32" s="251"/>
      <c r="CB32" s="251"/>
      <c r="CC32" s="250"/>
      <c r="CD32" s="265"/>
      <c r="CE32" s="252"/>
      <c r="CF32" s="252"/>
      <c r="CG32" s="252"/>
      <c r="CH32" s="252"/>
      <c r="CI32" s="252"/>
      <c r="CJ32" s="252"/>
      <c r="CK32" s="252"/>
      <c r="CL32" s="252"/>
      <c r="CM32" s="251">
        <f>SUMIF($I:$I,I32,$CA:$CA)</f>
        <v>0</v>
      </c>
      <c r="CN32" s="249">
        <f>SUMIF($I:$I,I32,$CB:$CB)</f>
        <v>0</v>
      </c>
      <c r="CO32" s="252"/>
      <c r="CP32" s="252"/>
      <c r="CQ32" s="252"/>
      <c r="CR32" s="252"/>
      <c r="CS32" s="251">
        <f t="shared" ref="CS32:CS33" si="112">BO32+CM32</f>
        <v>12</v>
      </c>
      <c r="CT32" s="251">
        <f t="shared" ref="CT32:CT33" si="113">BP32+CN32</f>
        <v>367.2</v>
      </c>
      <c r="CU32" s="251">
        <f t="shared" ref="CU32:CU33" si="114">AY32-CS32</f>
        <v>-4.38</v>
      </c>
      <c r="CV32" s="251">
        <f t="shared" ref="CV32:CV33" si="115">AZ32-CT32</f>
        <v>-134.02799999999996</v>
      </c>
      <c r="CW32" s="249" t="str">
        <f t="shared" ref="CW32:CW33" si="116">IF(CU32&lt;0,"Thừa",IF(CU32=0,"Đủ","Thiếu"))</f>
        <v>Thừa</v>
      </c>
      <c r="CX32" s="266"/>
      <c r="CY32" s="267"/>
      <c r="CZ32" s="268"/>
      <c r="DA32" s="269"/>
      <c r="DB32" s="270"/>
      <c r="DC32" s="235"/>
      <c r="DD32" s="236"/>
      <c r="DE32" s="237"/>
      <c r="DF32" s="237"/>
    </row>
    <row r="33" spans="1:110" s="1011" customFormat="1" ht="30" hidden="1" customHeight="1">
      <c r="A33" s="248" t="str">
        <f t="shared" si="94"/>
        <v>Hiện</v>
      </c>
      <c r="B33" s="249" t="str">
        <f>CONCATENATE(CW33," thiếu ít đủ")</f>
        <v>Thiếu thiếu ít đủ</v>
      </c>
      <c r="C33" s="249">
        <f t="shared" si="98"/>
        <v>3</v>
      </c>
      <c r="D33" s="249"/>
      <c r="E33" s="272" t="s">
        <v>784</v>
      </c>
      <c r="F33" s="272" t="s">
        <v>1727</v>
      </c>
      <c r="G33" s="249"/>
      <c r="H33" s="249"/>
      <c r="I33" s="282" t="s">
        <v>578</v>
      </c>
      <c r="J33" s="280" t="s">
        <v>574</v>
      </c>
      <c r="K33" s="281" t="s">
        <v>579</v>
      </c>
      <c r="L33" s="281" t="s">
        <v>60</v>
      </c>
      <c r="M33" s="279" t="s">
        <v>116</v>
      </c>
      <c r="N33" s="603">
        <v>94</v>
      </c>
      <c r="O33" s="603">
        <v>61.4</v>
      </c>
      <c r="P33" s="603">
        <v>5711.2</v>
      </c>
      <c r="Q33" s="231">
        <v>72</v>
      </c>
      <c r="R33" s="232">
        <v>6768</v>
      </c>
      <c r="S33" s="232"/>
      <c r="T33" s="232"/>
      <c r="U33" s="232">
        <v>171</v>
      </c>
      <c r="V33" s="232">
        <v>16074</v>
      </c>
      <c r="W33" s="232">
        <v>0</v>
      </c>
      <c r="X33" s="232">
        <v>0</v>
      </c>
      <c r="Y33" s="232">
        <v>0</v>
      </c>
      <c r="Z33" s="232">
        <v>0</v>
      </c>
      <c r="AA33" s="232"/>
      <c r="AB33" s="232"/>
      <c r="AC33" s="232"/>
      <c r="AD33" s="232"/>
      <c r="AE33" s="232"/>
      <c r="AF33" s="232"/>
      <c r="AG33" s="232">
        <v>0</v>
      </c>
      <c r="AH33" s="232">
        <v>0</v>
      </c>
      <c r="AI33" s="232"/>
      <c r="AJ33" s="232"/>
      <c r="AK33" s="232">
        <v>0</v>
      </c>
      <c r="AL33" s="232">
        <v>0</v>
      </c>
      <c r="AM33" s="232">
        <v>0</v>
      </c>
      <c r="AN33" s="232">
        <v>0</v>
      </c>
      <c r="AO33" s="232">
        <v>0</v>
      </c>
      <c r="AP33" s="232">
        <v>0</v>
      </c>
      <c r="AQ33" s="250">
        <f>Q33+S33+U33+W33+Y33+AA33+AC33+AE33+AG33+AI33+AK33+AM33+AO33</f>
        <v>243</v>
      </c>
      <c r="AR33" s="250">
        <f>R33+T33+V33+X33+Z33+AB33+AD33+AF33+AH33+AJ33+AL33+AN33+AP33</f>
        <v>22842</v>
      </c>
      <c r="AS33" s="252" t="s">
        <v>1066</v>
      </c>
      <c r="AT33" s="248"/>
      <c r="AU33" s="251"/>
      <c r="AV33" s="251"/>
      <c r="AW33" s="260"/>
      <c r="AX33" s="1007"/>
      <c r="AY33" s="251">
        <f t="shared" si="110"/>
        <v>243</v>
      </c>
      <c r="AZ33" s="251">
        <f t="shared" si="111"/>
        <v>22842</v>
      </c>
      <c r="BA33" s="252">
        <v>45892</v>
      </c>
      <c r="BB33" s="261" t="s">
        <v>1088</v>
      </c>
      <c r="BC33" s="271" t="s">
        <v>62</v>
      </c>
      <c r="BD33" s="272" t="s">
        <v>803</v>
      </c>
      <c r="BE33" s="1012" t="s">
        <v>342</v>
      </c>
      <c r="BF33" s="1013">
        <v>6768</v>
      </c>
      <c r="BG33" s="263">
        <v>45889</v>
      </c>
      <c r="BH33" s="1015">
        <v>72</v>
      </c>
      <c r="BI33" s="233">
        <v>6768</v>
      </c>
      <c r="BJ33" s="234">
        <v>17636.36</v>
      </c>
      <c r="BK33" s="234">
        <f t="shared" si="108"/>
        <v>131299172.92800002</v>
      </c>
      <c r="BL33" s="668">
        <f t="shared" si="97"/>
        <v>0.10000000000000012</v>
      </c>
      <c r="BM33" s="234">
        <f t="shared" si="109"/>
        <v>119362884.48</v>
      </c>
      <c r="BN33" s="263">
        <v>45892</v>
      </c>
      <c r="BO33" s="251">
        <f>SUMIF($I:$I,I33,$BH:$BH)</f>
        <v>180</v>
      </c>
      <c r="BP33" s="251">
        <f>SUMIF($I:$I,I33,$BI:$BI)</f>
        <v>16812</v>
      </c>
      <c r="BQ33" s="249"/>
      <c r="BR33" s="249"/>
      <c r="BS33" s="264"/>
      <c r="BT33" s="248"/>
      <c r="BU33" s="1164" t="s">
        <v>1891</v>
      </c>
      <c r="BV33" s="251" t="s">
        <v>1612</v>
      </c>
      <c r="BW33" s="1038" t="s">
        <v>579</v>
      </c>
      <c r="BX33" s="1069" t="s">
        <v>60</v>
      </c>
      <c r="BY33" s="251">
        <v>5580</v>
      </c>
      <c r="BZ33" s="252">
        <v>45988</v>
      </c>
      <c r="CA33" s="828">
        <v>60</v>
      </c>
      <c r="CB33" s="251">
        <v>5580</v>
      </c>
      <c r="CC33" s="265">
        <v>0.621</v>
      </c>
      <c r="CD33" s="265">
        <f>CC33*CB33</f>
        <v>3465.18</v>
      </c>
      <c r="CE33" s="252"/>
      <c r="CF33" s="252"/>
      <c r="CG33" s="252"/>
      <c r="CH33" s="252"/>
      <c r="CI33" s="252"/>
      <c r="CJ33" s="252"/>
      <c r="CK33" s="252"/>
      <c r="CL33" s="252">
        <v>46047</v>
      </c>
      <c r="CM33" s="251">
        <f>SUMIF($I:$I,I33,$CA:$CA)</f>
        <v>60</v>
      </c>
      <c r="CN33" s="249">
        <f>SUMIF($I:$I,I33,$CB:$CB)</f>
        <v>5580</v>
      </c>
      <c r="CO33" s="252"/>
      <c r="CP33" s="252"/>
      <c r="CQ33" s="252"/>
      <c r="CR33" s="252"/>
      <c r="CS33" s="251">
        <f t="shared" si="112"/>
        <v>240</v>
      </c>
      <c r="CT33" s="251">
        <f t="shared" si="113"/>
        <v>22392</v>
      </c>
      <c r="CU33" s="251">
        <f t="shared" si="114"/>
        <v>3</v>
      </c>
      <c r="CV33" s="251">
        <f t="shared" si="115"/>
        <v>450</v>
      </c>
      <c r="CW33" s="249" t="str">
        <f t="shared" si="116"/>
        <v>Thiếu</v>
      </c>
      <c r="CX33" s="266"/>
      <c r="CY33" s="267"/>
      <c r="CZ33" s="268"/>
      <c r="DA33" s="269"/>
      <c r="DB33" s="270"/>
      <c r="DC33" s="235"/>
      <c r="DD33" s="236"/>
      <c r="DE33" s="237"/>
      <c r="DF33" s="237"/>
    </row>
    <row r="34" spans="1:110" s="1011" customFormat="1" ht="30" hidden="1" customHeight="1">
      <c r="A34" s="248" t="str">
        <f t="shared" si="94"/>
        <v>ok</v>
      </c>
      <c r="B34" s="249"/>
      <c r="C34" s="249"/>
      <c r="D34" s="249"/>
      <c r="E34" s="272"/>
      <c r="F34" s="272"/>
      <c r="G34" s="249"/>
      <c r="H34" s="249"/>
      <c r="I34" s="282" t="s">
        <v>578</v>
      </c>
      <c r="J34" s="280" t="s">
        <v>574</v>
      </c>
      <c r="K34" s="281" t="s">
        <v>579</v>
      </c>
      <c r="L34" s="281" t="s">
        <v>60</v>
      </c>
      <c r="M34" s="279" t="s">
        <v>116</v>
      </c>
      <c r="N34" s="603"/>
      <c r="O34" s="603"/>
      <c r="P34" s="603"/>
      <c r="Q34" s="231"/>
      <c r="R34" s="232"/>
      <c r="S34" s="232"/>
      <c r="T34" s="232"/>
      <c r="U34" s="232"/>
      <c r="V34" s="232"/>
      <c r="W34" s="232"/>
      <c r="X34" s="232"/>
      <c r="Y34" s="232"/>
      <c r="Z34" s="232"/>
      <c r="AA34" s="232"/>
      <c r="AB34" s="232"/>
      <c r="AC34" s="232"/>
      <c r="AD34" s="232"/>
      <c r="AE34" s="232"/>
      <c r="AF34" s="232"/>
      <c r="AG34" s="232"/>
      <c r="AH34" s="232"/>
      <c r="AI34" s="232"/>
      <c r="AJ34" s="232"/>
      <c r="AK34" s="232"/>
      <c r="AL34" s="232"/>
      <c r="AM34" s="232"/>
      <c r="AN34" s="232"/>
      <c r="AO34" s="232"/>
      <c r="AP34" s="232"/>
      <c r="AQ34" s="250"/>
      <c r="AR34" s="250"/>
      <c r="AS34" s="252"/>
      <c r="AT34" s="248"/>
      <c r="AU34" s="251"/>
      <c r="AV34" s="251"/>
      <c r="AW34" s="260"/>
      <c r="AX34" s="1007"/>
      <c r="AY34" s="251"/>
      <c r="AZ34" s="251"/>
      <c r="BA34" s="252"/>
      <c r="BB34" s="261" t="s">
        <v>1090</v>
      </c>
      <c r="BC34" s="271" t="s">
        <v>1089</v>
      </c>
      <c r="BD34" s="1037" t="s">
        <v>1092</v>
      </c>
      <c r="BE34" s="1037" t="s">
        <v>1081</v>
      </c>
      <c r="BF34" s="289">
        <v>10044</v>
      </c>
      <c r="BG34" s="263">
        <v>45933</v>
      </c>
      <c r="BH34" s="289">
        <f>9*12</f>
        <v>108</v>
      </c>
      <c r="BI34" s="289">
        <v>10044</v>
      </c>
      <c r="BJ34" s="289">
        <v>17636.363636363636</v>
      </c>
      <c r="BK34" s="234">
        <f t="shared" si="108"/>
        <v>194853600.00000003</v>
      </c>
      <c r="BL34" s="668">
        <f t="shared" si="97"/>
        <v>0.1000000000000001</v>
      </c>
      <c r="BM34" s="234">
        <f t="shared" si="109"/>
        <v>177139636.36363637</v>
      </c>
      <c r="BN34" s="263">
        <v>45940</v>
      </c>
      <c r="BO34" s="251"/>
      <c r="BP34" s="251"/>
      <c r="BQ34" s="249"/>
      <c r="BR34" s="249"/>
      <c r="BS34" s="264"/>
      <c r="BT34" s="248"/>
      <c r="BU34" s="248"/>
      <c r="BV34" s="251"/>
      <c r="BW34" s="251"/>
      <c r="BX34" s="251"/>
      <c r="BY34" s="251"/>
      <c r="BZ34" s="251"/>
      <c r="CA34" s="251"/>
      <c r="CB34" s="251"/>
      <c r="CC34" s="250"/>
      <c r="CD34" s="265"/>
      <c r="CE34" s="252"/>
      <c r="CF34" s="252"/>
      <c r="CG34" s="252"/>
      <c r="CH34" s="252"/>
      <c r="CI34" s="252"/>
      <c r="CJ34" s="252"/>
      <c r="CK34" s="252"/>
      <c r="CL34" s="252"/>
      <c r="CM34" s="251"/>
      <c r="CN34" s="249"/>
      <c r="CO34" s="252"/>
      <c r="CP34" s="252"/>
      <c r="CQ34" s="252"/>
      <c r="CR34" s="252"/>
      <c r="CS34" s="251"/>
      <c r="CT34" s="251"/>
      <c r="CU34" s="251"/>
      <c r="CV34" s="251"/>
      <c r="CW34" s="249"/>
      <c r="CX34" s="266"/>
      <c r="CY34" s="267"/>
      <c r="CZ34" s="268"/>
      <c r="DA34" s="269"/>
      <c r="DB34" s="270"/>
      <c r="DC34" s="235"/>
      <c r="DD34" s="236"/>
      <c r="DE34" s="237"/>
      <c r="DF34" s="237"/>
    </row>
    <row r="35" spans="1:110" s="1011" customFormat="1" ht="30" hidden="1" customHeight="1">
      <c r="A35" s="248" t="str">
        <f t="shared" si="94"/>
        <v>Hiện</v>
      </c>
      <c r="B35" s="249" t="str">
        <f>CW35</f>
        <v>Thừa</v>
      </c>
      <c r="C35" s="249">
        <f t="shared" si="98"/>
        <v>-9.1200000000000045</v>
      </c>
      <c r="D35" s="272" t="s">
        <v>785</v>
      </c>
      <c r="E35" s="272" t="s">
        <v>785</v>
      </c>
      <c r="F35" s="272"/>
      <c r="G35" s="249"/>
      <c r="H35" s="249"/>
      <c r="I35" s="282" t="s">
        <v>580</v>
      </c>
      <c r="J35" s="280" t="s">
        <v>581</v>
      </c>
      <c r="K35" s="281" t="s">
        <v>582</v>
      </c>
      <c r="L35" s="281" t="s">
        <v>60</v>
      </c>
      <c r="M35" s="279" t="s">
        <v>116</v>
      </c>
      <c r="N35" s="603">
        <v>19</v>
      </c>
      <c r="O35" s="603">
        <v>32.480000000000004</v>
      </c>
      <c r="P35" s="603">
        <v>616</v>
      </c>
      <c r="Q35" s="231">
        <v>36</v>
      </c>
      <c r="R35" s="232">
        <v>684</v>
      </c>
      <c r="S35" s="232"/>
      <c r="T35" s="232"/>
      <c r="U35" s="232">
        <v>50.88</v>
      </c>
      <c r="V35" s="232">
        <v>966.72</v>
      </c>
      <c r="W35" s="232">
        <v>0</v>
      </c>
      <c r="X35" s="232">
        <v>0</v>
      </c>
      <c r="Y35" s="232">
        <v>0</v>
      </c>
      <c r="Z35" s="232">
        <v>0</v>
      </c>
      <c r="AA35" s="232"/>
      <c r="AB35" s="232"/>
      <c r="AC35" s="232"/>
      <c r="AD35" s="232"/>
      <c r="AE35" s="232"/>
      <c r="AF35" s="232"/>
      <c r="AG35" s="232">
        <v>0</v>
      </c>
      <c r="AH35" s="232">
        <v>0</v>
      </c>
      <c r="AI35" s="232"/>
      <c r="AJ35" s="232"/>
      <c r="AK35" s="232">
        <v>0</v>
      </c>
      <c r="AL35" s="232">
        <v>0</v>
      </c>
      <c r="AM35" s="232">
        <v>0</v>
      </c>
      <c r="AN35" s="232">
        <v>0</v>
      </c>
      <c r="AO35" s="232">
        <v>0</v>
      </c>
      <c r="AP35" s="232">
        <v>0</v>
      </c>
      <c r="AQ35" s="250">
        <f>Q35+S35+U35+W35+Y35+AA35+AC35+AE35+AG35+AI35+AK35+AM35+AO35</f>
        <v>86.88</v>
      </c>
      <c r="AR35" s="250">
        <f>R35+T35+V35+X35+Z35+AB35+AD35+AF35+AH35+AJ35+AL35+AN35+AP35</f>
        <v>1650.72</v>
      </c>
      <c r="AS35" s="252" t="s">
        <v>1066</v>
      </c>
      <c r="AT35" s="248"/>
      <c r="AU35" s="251"/>
      <c r="AV35" s="251"/>
      <c r="AW35" s="260"/>
      <c r="AX35" s="1007"/>
      <c r="AY35" s="251">
        <f>IF(AQ35&gt;AU35,AQ35-AU35,"0")</f>
        <v>86.88</v>
      </c>
      <c r="AZ35" s="251">
        <f>IF(AR35&gt;AV35,AR35-AV35,"0")</f>
        <v>1650.72</v>
      </c>
      <c r="BA35" s="252">
        <v>45892</v>
      </c>
      <c r="BB35" s="261" t="s">
        <v>1088</v>
      </c>
      <c r="BC35" s="271" t="s">
        <v>62</v>
      </c>
      <c r="BD35" s="272" t="s">
        <v>804</v>
      </c>
      <c r="BE35" s="272" t="s">
        <v>60</v>
      </c>
      <c r="BF35" s="1013">
        <v>829.98</v>
      </c>
      <c r="BG35" s="263">
        <v>45889</v>
      </c>
      <c r="BH35" s="1015">
        <v>36</v>
      </c>
      <c r="BI35" s="233">
        <v>829.98</v>
      </c>
      <c r="BJ35" s="234">
        <v>17636.36</v>
      </c>
      <c r="BK35" s="234">
        <f t="shared" si="108"/>
        <v>16101608.680080002</v>
      </c>
      <c r="BL35" s="668">
        <f t="shared" si="97"/>
        <v>0.10000000000000006</v>
      </c>
      <c r="BM35" s="234">
        <f t="shared" si="109"/>
        <v>14637826.072800001</v>
      </c>
      <c r="BN35" s="263">
        <v>45892</v>
      </c>
      <c r="BO35" s="251">
        <f>SUMIF($I:$I,I35,$BH:$BH)</f>
        <v>96</v>
      </c>
      <c r="BP35" s="251">
        <f>SUMIF($I:$I,I35,$BI:$BI)</f>
        <v>2209.98</v>
      </c>
      <c r="BQ35" s="249"/>
      <c r="BR35" s="249"/>
      <c r="BS35" s="264"/>
      <c r="BT35" s="248"/>
      <c r="BU35" s="248"/>
      <c r="BV35" s="251"/>
      <c r="BW35" s="251"/>
      <c r="BX35" s="251"/>
      <c r="BY35" s="251"/>
      <c r="BZ35" s="251"/>
      <c r="CA35" s="251"/>
      <c r="CB35" s="251"/>
      <c r="CC35" s="250"/>
      <c r="CD35" s="265"/>
      <c r="CE35" s="252"/>
      <c r="CF35" s="252"/>
      <c r="CG35" s="252"/>
      <c r="CH35" s="252"/>
      <c r="CI35" s="252"/>
      <c r="CJ35" s="252"/>
      <c r="CK35" s="252"/>
      <c r="CL35" s="252"/>
      <c r="CM35" s="251">
        <f>SUMIF($I:$I,I35,$CA:$CA)</f>
        <v>0</v>
      </c>
      <c r="CN35" s="249">
        <f>SUMIF($I:$I,I35,$CB:$CB)</f>
        <v>0</v>
      </c>
      <c r="CO35" s="252"/>
      <c r="CP35" s="252"/>
      <c r="CQ35" s="252"/>
      <c r="CR35" s="252"/>
      <c r="CS35" s="251">
        <f>BO35+CM35</f>
        <v>96</v>
      </c>
      <c r="CT35" s="251">
        <f>BP35+CN35</f>
        <v>2209.98</v>
      </c>
      <c r="CU35" s="251">
        <f>AY35-CS35</f>
        <v>-9.1200000000000045</v>
      </c>
      <c r="CV35" s="251">
        <f>AZ35-CT35</f>
        <v>-559.26</v>
      </c>
      <c r="CW35" s="249" t="str">
        <f>IF(CU35&lt;0,"Thừa",IF(CU35=0,"Đủ","Thiếu"))</f>
        <v>Thừa</v>
      </c>
      <c r="CX35" s="266"/>
      <c r="CY35" s="267"/>
      <c r="CZ35" s="268"/>
      <c r="DA35" s="269"/>
      <c r="DB35" s="270"/>
      <c r="DC35" s="235"/>
      <c r="DD35" s="236"/>
      <c r="DE35" s="237"/>
      <c r="DF35" s="237"/>
    </row>
    <row r="36" spans="1:110" s="1011" customFormat="1" ht="30" hidden="1" customHeight="1">
      <c r="A36" s="248" t="str">
        <f t="shared" si="94"/>
        <v>ok</v>
      </c>
      <c r="B36" s="249"/>
      <c r="C36" s="249"/>
      <c r="D36" s="272"/>
      <c r="E36" s="272"/>
      <c r="F36" s="272"/>
      <c r="G36" s="249"/>
      <c r="H36" s="249"/>
      <c r="I36" s="282" t="s">
        <v>580</v>
      </c>
      <c r="J36" s="280" t="s">
        <v>581</v>
      </c>
      <c r="K36" s="281" t="s">
        <v>582</v>
      </c>
      <c r="L36" s="281" t="s">
        <v>60</v>
      </c>
      <c r="M36" s="279" t="s">
        <v>116</v>
      </c>
      <c r="N36" s="603"/>
      <c r="O36" s="603"/>
      <c r="P36" s="603"/>
      <c r="Q36" s="231"/>
      <c r="R36" s="232"/>
      <c r="S36" s="232"/>
      <c r="T36" s="232"/>
      <c r="U36" s="232"/>
      <c r="V36" s="232"/>
      <c r="W36" s="232"/>
      <c r="X36" s="232"/>
      <c r="Y36" s="232"/>
      <c r="Z36" s="232"/>
      <c r="AA36" s="232"/>
      <c r="AB36" s="232"/>
      <c r="AC36" s="232"/>
      <c r="AD36" s="232"/>
      <c r="AE36" s="232"/>
      <c r="AF36" s="232"/>
      <c r="AG36" s="232"/>
      <c r="AH36" s="232"/>
      <c r="AI36" s="232"/>
      <c r="AJ36" s="232"/>
      <c r="AK36" s="232"/>
      <c r="AL36" s="232"/>
      <c r="AM36" s="232"/>
      <c r="AN36" s="232"/>
      <c r="AO36" s="232"/>
      <c r="AP36" s="232"/>
      <c r="AQ36" s="250"/>
      <c r="AR36" s="250"/>
      <c r="AS36" s="1006"/>
      <c r="AT36" s="248"/>
      <c r="AU36" s="251"/>
      <c r="AV36" s="251"/>
      <c r="AW36" s="260"/>
      <c r="AX36" s="1007"/>
      <c r="AY36" s="251"/>
      <c r="AZ36" s="251"/>
      <c r="BA36" s="252"/>
      <c r="BB36" s="261" t="s">
        <v>1242</v>
      </c>
      <c r="BC36" s="271" t="s">
        <v>1807</v>
      </c>
      <c r="BD36" s="1016" t="s">
        <v>1244</v>
      </c>
      <c r="BE36" s="272"/>
      <c r="BF36" s="233">
        <v>1380</v>
      </c>
      <c r="BG36" s="263">
        <v>45945</v>
      </c>
      <c r="BH36" s="1015">
        <v>60</v>
      </c>
      <c r="BI36" s="233">
        <v>1380</v>
      </c>
      <c r="BJ36" s="234">
        <v>15818.18</v>
      </c>
      <c r="BK36" s="234">
        <f t="shared" si="108"/>
        <v>24011997.240000006</v>
      </c>
      <c r="BL36" s="668">
        <f t="shared" si="97"/>
        <v>0.10000000000000016</v>
      </c>
      <c r="BM36" s="234">
        <f t="shared" si="109"/>
        <v>21829088.400000002</v>
      </c>
      <c r="BN36" s="263">
        <v>45954</v>
      </c>
      <c r="BO36" s="251"/>
      <c r="BP36" s="251"/>
      <c r="BQ36" s="249"/>
      <c r="BR36" s="249"/>
      <c r="BS36" s="264"/>
      <c r="BT36" s="248"/>
      <c r="BU36" s="248"/>
      <c r="BV36" s="251"/>
      <c r="BW36" s="251"/>
      <c r="BX36" s="251"/>
      <c r="BY36" s="251"/>
      <c r="BZ36" s="251"/>
      <c r="CA36" s="251"/>
      <c r="CB36" s="251"/>
      <c r="CC36" s="250"/>
      <c r="CD36" s="265"/>
      <c r="CE36" s="252"/>
      <c r="CF36" s="252"/>
      <c r="CG36" s="252"/>
      <c r="CH36" s="252"/>
      <c r="CI36" s="252"/>
      <c r="CJ36" s="252"/>
      <c r="CK36" s="252"/>
      <c r="CL36" s="252"/>
      <c r="CM36" s="251"/>
      <c r="CN36" s="249"/>
      <c r="CO36" s="252"/>
      <c r="CP36" s="252"/>
      <c r="CQ36" s="252"/>
      <c r="CR36" s="252"/>
      <c r="CS36" s="251"/>
      <c r="CT36" s="251"/>
      <c r="CU36" s="251"/>
      <c r="CV36" s="251"/>
      <c r="CW36" s="249"/>
      <c r="CX36" s="266"/>
      <c r="CY36" s="267"/>
      <c r="CZ36" s="268"/>
      <c r="DA36" s="269"/>
      <c r="DB36" s="270"/>
      <c r="DC36" s="235"/>
      <c r="DD36" s="236"/>
      <c r="DE36" s="237"/>
      <c r="DF36" s="237"/>
    </row>
    <row r="37" spans="1:110" s="1011" customFormat="1" ht="30" hidden="1" customHeight="1">
      <c r="A37" s="248" t="str">
        <f t="shared" si="94"/>
        <v>Hiện</v>
      </c>
      <c r="B37" s="249" t="str">
        <f>CW37</f>
        <v>Thừa</v>
      </c>
      <c r="C37" s="249">
        <f t="shared" si="98"/>
        <v>-6</v>
      </c>
      <c r="D37" s="272"/>
      <c r="E37" s="272" t="s">
        <v>785</v>
      </c>
      <c r="F37" s="272"/>
      <c r="G37" s="249"/>
      <c r="H37" s="249"/>
      <c r="I37" s="282" t="s">
        <v>583</v>
      </c>
      <c r="J37" s="280" t="s">
        <v>581</v>
      </c>
      <c r="K37" s="281" t="s">
        <v>584</v>
      </c>
      <c r="L37" s="281" t="s">
        <v>60</v>
      </c>
      <c r="M37" s="279" t="s">
        <v>116</v>
      </c>
      <c r="N37" s="603">
        <v>23</v>
      </c>
      <c r="O37" s="603">
        <v>1.8279999999999998</v>
      </c>
      <c r="P37" s="603">
        <v>42</v>
      </c>
      <c r="Q37" s="231">
        <v>6</v>
      </c>
      <c r="R37" s="232">
        <v>138</v>
      </c>
      <c r="S37" s="232"/>
      <c r="T37" s="232"/>
      <c r="U37" s="232">
        <v>0</v>
      </c>
      <c r="V37" s="232">
        <v>0</v>
      </c>
      <c r="W37" s="232">
        <v>0</v>
      </c>
      <c r="X37" s="232">
        <v>0</v>
      </c>
      <c r="Y37" s="232">
        <v>0</v>
      </c>
      <c r="Z37" s="232">
        <v>0</v>
      </c>
      <c r="AA37" s="232"/>
      <c r="AB37" s="232"/>
      <c r="AC37" s="232"/>
      <c r="AD37" s="232"/>
      <c r="AE37" s="232"/>
      <c r="AF37" s="232"/>
      <c r="AG37" s="232">
        <v>0</v>
      </c>
      <c r="AH37" s="232">
        <v>0</v>
      </c>
      <c r="AI37" s="232"/>
      <c r="AJ37" s="232"/>
      <c r="AK37" s="232">
        <v>0</v>
      </c>
      <c r="AL37" s="232">
        <v>0</v>
      </c>
      <c r="AM37" s="232">
        <v>0</v>
      </c>
      <c r="AN37" s="232">
        <v>0</v>
      </c>
      <c r="AO37" s="232">
        <v>0</v>
      </c>
      <c r="AP37" s="232">
        <v>0</v>
      </c>
      <c r="AQ37" s="250">
        <f>Q37+S37+U37+W37+Y37+AA37+AC37+AE37+AG37+AI37+AK37+AM37+AO37</f>
        <v>6</v>
      </c>
      <c r="AR37" s="250">
        <f>R37+T37+V37+X37+Z37+AB37+AD37+AF37+AH37+AJ37+AL37+AN37+AP37</f>
        <v>138</v>
      </c>
      <c r="AS37" s="253"/>
      <c r="AT37" s="248"/>
      <c r="AU37" s="251"/>
      <c r="AV37" s="251"/>
      <c r="AW37" s="260"/>
      <c r="AX37" s="1007"/>
      <c r="AY37" s="251">
        <f t="shared" ref="AY37:AY38" si="117">IF(AQ37&gt;AU37,AQ37-AU37,"0")</f>
        <v>6</v>
      </c>
      <c r="AZ37" s="251">
        <f t="shared" ref="AZ37:AZ38" si="118">IF(AR37&gt;AV37,AR37-AV37,"0")</f>
        <v>138</v>
      </c>
      <c r="BA37" s="252">
        <v>45892</v>
      </c>
      <c r="BB37" s="261" t="s">
        <v>1088</v>
      </c>
      <c r="BC37" s="271" t="s">
        <v>62</v>
      </c>
      <c r="BD37" s="272" t="s">
        <v>805</v>
      </c>
      <c r="BE37" s="272" t="s">
        <v>60</v>
      </c>
      <c r="BF37" s="1013">
        <v>276.66000000000003</v>
      </c>
      <c r="BG37" s="263">
        <v>45889</v>
      </c>
      <c r="BH37" s="1015">
        <v>12</v>
      </c>
      <c r="BI37" s="233">
        <v>276.66000000000003</v>
      </c>
      <c r="BJ37" s="234">
        <v>16818.18</v>
      </c>
      <c r="BK37" s="234">
        <f t="shared" si="108"/>
        <v>5118209.446680001</v>
      </c>
      <c r="BL37" s="668">
        <f t="shared" si="97"/>
        <v>0.10000000000000002</v>
      </c>
      <c r="BM37" s="234">
        <f t="shared" si="109"/>
        <v>4652917.6788000008</v>
      </c>
      <c r="BN37" s="263">
        <v>45892</v>
      </c>
      <c r="BO37" s="251">
        <f>SUMIF($I:$I,I37,$BH:$BH)</f>
        <v>12</v>
      </c>
      <c r="BP37" s="251">
        <f>SUMIF($I:$I,I37,$BI:$BI)</f>
        <v>276.66000000000003</v>
      </c>
      <c r="BQ37" s="249"/>
      <c r="BR37" s="249"/>
      <c r="BS37" s="264"/>
      <c r="BT37" s="248"/>
      <c r="BU37" s="248"/>
      <c r="BV37" s="251"/>
      <c r="BW37" s="251"/>
      <c r="BX37" s="251"/>
      <c r="BY37" s="251"/>
      <c r="BZ37" s="251"/>
      <c r="CA37" s="251"/>
      <c r="CB37" s="251"/>
      <c r="CC37" s="250"/>
      <c r="CD37" s="265"/>
      <c r="CE37" s="252"/>
      <c r="CF37" s="252"/>
      <c r="CG37" s="252"/>
      <c r="CH37" s="252"/>
      <c r="CI37" s="252"/>
      <c r="CJ37" s="252"/>
      <c r="CK37" s="252"/>
      <c r="CL37" s="252"/>
      <c r="CM37" s="251">
        <f>SUMIF($I:$I,I37,$CA:$CA)</f>
        <v>0</v>
      </c>
      <c r="CN37" s="249">
        <f>SUMIF($I:$I,I37,$CB:$CB)</f>
        <v>0</v>
      </c>
      <c r="CO37" s="252"/>
      <c r="CP37" s="252"/>
      <c r="CQ37" s="252"/>
      <c r="CR37" s="252"/>
      <c r="CS37" s="251">
        <f t="shared" ref="CS37:CS38" si="119">BO37+CM37</f>
        <v>12</v>
      </c>
      <c r="CT37" s="251">
        <f t="shared" ref="CT37:CT38" si="120">BP37+CN37</f>
        <v>276.66000000000003</v>
      </c>
      <c r="CU37" s="251">
        <f t="shared" ref="CU37:CU38" si="121">AY37-CS37</f>
        <v>-6</v>
      </c>
      <c r="CV37" s="251">
        <f t="shared" ref="CV37:CV38" si="122">AZ37-CT37</f>
        <v>-138.66000000000003</v>
      </c>
      <c r="CW37" s="249" t="str">
        <f t="shared" ref="CW37:CW38" si="123">IF(CU37&lt;0,"Thừa",IF(CU37=0,"Đủ","Thiếu"))</f>
        <v>Thừa</v>
      </c>
      <c r="CX37" s="266"/>
      <c r="CY37" s="267"/>
      <c r="CZ37" s="268"/>
      <c r="DA37" s="269"/>
      <c r="DB37" s="270"/>
      <c r="DC37" s="235"/>
      <c r="DD37" s="236"/>
      <c r="DE37" s="237"/>
      <c r="DF37" s="237"/>
    </row>
    <row r="38" spans="1:110" s="1011" customFormat="1" ht="30" hidden="1" customHeight="1">
      <c r="A38" s="248" t="str">
        <f t="shared" si="94"/>
        <v>Hiện</v>
      </c>
      <c r="B38" s="249" t="str">
        <f>CW38</f>
        <v>Thừa</v>
      </c>
      <c r="C38" s="249">
        <f t="shared" si="98"/>
        <v>-3.0900000000000034</v>
      </c>
      <c r="D38" s="272" t="s">
        <v>786</v>
      </c>
      <c r="E38" s="272" t="s">
        <v>786</v>
      </c>
      <c r="F38" s="272"/>
      <c r="G38" s="249"/>
      <c r="H38" s="249"/>
      <c r="I38" s="282" t="s">
        <v>585</v>
      </c>
      <c r="J38" s="280" t="s">
        <v>581</v>
      </c>
      <c r="K38" s="281" t="s">
        <v>586</v>
      </c>
      <c r="L38" s="281" t="s">
        <v>60</v>
      </c>
      <c r="M38" s="279" t="s">
        <v>116</v>
      </c>
      <c r="N38" s="603">
        <v>2.9583875162548763</v>
      </c>
      <c r="O38" s="603">
        <v>12.304</v>
      </c>
      <c r="P38" s="603">
        <v>36.4</v>
      </c>
      <c r="Q38" s="231">
        <v>18</v>
      </c>
      <c r="R38" s="232">
        <v>53.250975292587775</v>
      </c>
      <c r="S38" s="232"/>
      <c r="T38" s="232"/>
      <c r="U38" s="232">
        <v>14.91</v>
      </c>
      <c r="V38" s="232">
        <v>44.109557867360209</v>
      </c>
      <c r="W38" s="232">
        <v>0</v>
      </c>
      <c r="X38" s="232">
        <v>0</v>
      </c>
      <c r="Y38" s="232">
        <v>0</v>
      </c>
      <c r="Z38" s="232">
        <v>0</v>
      </c>
      <c r="AA38" s="232"/>
      <c r="AB38" s="232"/>
      <c r="AC38" s="232"/>
      <c r="AD38" s="232"/>
      <c r="AE38" s="232"/>
      <c r="AF38" s="232"/>
      <c r="AG38" s="232">
        <v>0</v>
      </c>
      <c r="AH38" s="232">
        <v>0</v>
      </c>
      <c r="AI38" s="232"/>
      <c r="AJ38" s="232"/>
      <c r="AK38" s="232">
        <v>0</v>
      </c>
      <c r="AL38" s="232">
        <v>0</v>
      </c>
      <c r="AM38" s="232">
        <v>0</v>
      </c>
      <c r="AN38" s="232">
        <v>0</v>
      </c>
      <c r="AO38" s="232">
        <v>0</v>
      </c>
      <c r="AP38" s="232">
        <v>0</v>
      </c>
      <c r="AQ38" s="250">
        <f>Q38+S38+U38+W38+Y38+AA38+AC38+AE38+AG38+AI38+AK38+AM38+AO38</f>
        <v>32.909999999999997</v>
      </c>
      <c r="AR38" s="250">
        <f>R38+T38+V38+X38+Z38+AB38+AD38+AF38+AH38+AJ38+AL38+AN38+AP38</f>
        <v>97.360533159947977</v>
      </c>
      <c r="AS38" s="252" t="s">
        <v>1066</v>
      </c>
      <c r="AT38" s="248"/>
      <c r="AU38" s="251"/>
      <c r="AV38" s="251"/>
      <c r="AW38" s="260"/>
      <c r="AX38" s="1007"/>
      <c r="AY38" s="251">
        <f t="shared" si="117"/>
        <v>32.909999999999997</v>
      </c>
      <c r="AZ38" s="251">
        <f t="shared" si="118"/>
        <v>97.360533159947977</v>
      </c>
      <c r="BA38" s="252">
        <v>45892</v>
      </c>
      <c r="BB38" s="261" t="s">
        <v>1088</v>
      </c>
      <c r="BC38" s="271" t="s">
        <v>62</v>
      </c>
      <c r="BD38" s="272" t="s">
        <v>806</v>
      </c>
      <c r="BE38" s="1012" t="s">
        <v>60</v>
      </c>
      <c r="BF38" s="1013">
        <v>67.95</v>
      </c>
      <c r="BG38" s="263">
        <v>45889</v>
      </c>
      <c r="BH38" s="1015">
        <v>18</v>
      </c>
      <c r="BI38" s="233">
        <v>67.95</v>
      </c>
      <c r="BJ38" s="234">
        <v>14181.82</v>
      </c>
      <c r="BK38" s="234">
        <f t="shared" si="108"/>
        <v>1060020.1359000001</v>
      </c>
      <c r="BL38" s="668">
        <f t="shared" si="97"/>
        <v>0.10000000000000012</v>
      </c>
      <c r="BM38" s="234">
        <f t="shared" si="109"/>
        <v>963654.66899999999</v>
      </c>
      <c r="BN38" s="263">
        <v>45892</v>
      </c>
      <c r="BO38" s="251">
        <f>SUMIF($I:$I,I38,$BH:$BH)</f>
        <v>36</v>
      </c>
      <c r="BP38" s="251">
        <f>SUMIF($I:$I,I38,$BI:$BI)</f>
        <v>135.60112262521588</v>
      </c>
      <c r="BQ38" s="249"/>
      <c r="BR38" s="249"/>
      <c r="BS38" s="264"/>
      <c r="BT38" s="248"/>
      <c r="BU38" s="248"/>
      <c r="BV38" s="251"/>
      <c r="BW38" s="251"/>
      <c r="BX38" s="251"/>
      <c r="BY38" s="251"/>
      <c r="BZ38" s="251"/>
      <c r="CA38" s="251"/>
      <c r="CB38" s="251"/>
      <c r="CC38" s="250"/>
      <c r="CD38" s="265"/>
      <c r="CE38" s="252"/>
      <c r="CF38" s="252"/>
      <c r="CG38" s="252"/>
      <c r="CH38" s="252"/>
      <c r="CI38" s="252"/>
      <c r="CJ38" s="252"/>
      <c r="CK38" s="252"/>
      <c r="CL38" s="252"/>
      <c r="CM38" s="251">
        <f>SUMIF($I:$I,I38,$CA:$CA)</f>
        <v>0</v>
      </c>
      <c r="CN38" s="249">
        <f>SUMIF($I:$I,I38,$CB:$CB)</f>
        <v>0</v>
      </c>
      <c r="CO38" s="252"/>
      <c r="CP38" s="252"/>
      <c r="CQ38" s="252"/>
      <c r="CR38" s="252"/>
      <c r="CS38" s="251">
        <f t="shared" si="119"/>
        <v>36</v>
      </c>
      <c r="CT38" s="251">
        <f t="shared" si="120"/>
        <v>135.60112262521588</v>
      </c>
      <c r="CU38" s="251">
        <f t="shared" si="121"/>
        <v>-3.0900000000000034</v>
      </c>
      <c r="CV38" s="251">
        <f t="shared" si="122"/>
        <v>-38.240589465267902</v>
      </c>
      <c r="CW38" s="249" t="str">
        <f t="shared" si="123"/>
        <v>Thừa</v>
      </c>
      <c r="CX38" s="266"/>
      <c r="CY38" s="267"/>
      <c r="CZ38" s="268"/>
      <c r="DA38" s="269"/>
      <c r="DB38" s="270"/>
      <c r="DC38" s="235"/>
      <c r="DD38" s="236"/>
      <c r="DE38" s="237"/>
      <c r="DF38" s="237"/>
    </row>
    <row r="39" spans="1:110" s="1011" customFormat="1" ht="30" hidden="1" customHeight="1">
      <c r="A39" s="248" t="str">
        <f t="shared" si="94"/>
        <v>ok</v>
      </c>
      <c r="B39" s="249"/>
      <c r="C39" s="249"/>
      <c r="D39" s="272"/>
      <c r="E39" s="272"/>
      <c r="F39" s="272"/>
      <c r="G39" s="249"/>
      <c r="H39" s="249"/>
      <c r="I39" s="282" t="s">
        <v>585</v>
      </c>
      <c r="J39" s="280" t="s">
        <v>581</v>
      </c>
      <c r="K39" s="281" t="s">
        <v>586</v>
      </c>
      <c r="L39" s="281" t="s">
        <v>60</v>
      </c>
      <c r="M39" s="279" t="s">
        <v>116</v>
      </c>
      <c r="N39" s="603"/>
      <c r="O39" s="603"/>
      <c r="P39" s="603"/>
      <c r="Q39" s="231"/>
      <c r="R39" s="232"/>
      <c r="S39" s="232"/>
      <c r="T39" s="232"/>
      <c r="U39" s="232"/>
      <c r="V39" s="232"/>
      <c r="W39" s="232"/>
      <c r="X39" s="232"/>
      <c r="Y39" s="232"/>
      <c r="Z39" s="232"/>
      <c r="AA39" s="232"/>
      <c r="AB39" s="232"/>
      <c r="AC39" s="232"/>
      <c r="AD39" s="232"/>
      <c r="AE39" s="232"/>
      <c r="AF39" s="232"/>
      <c r="AG39" s="232"/>
      <c r="AH39" s="232"/>
      <c r="AI39" s="232"/>
      <c r="AJ39" s="232"/>
      <c r="AK39" s="232"/>
      <c r="AL39" s="232"/>
      <c r="AM39" s="232"/>
      <c r="AN39" s="232"/>
      <c r="AO39" s="232"/>
      <c r="AP39" s="232"/>
      <c r="AQ39" s="250"/>
      <c r="AR39" s="250"/>
      <c r="AS39" s="252"/>
      <c r="AT39" s="248"/>
      <c r="AU39" s="251"/>
      <c r="AV39" s="251"/>
      <c r="AW39" s="260"/>
      <c r="AX39" s="1007"/>
      <c r="AY39" s="251"/>
      <c r="AZ39" s="251"/>
      <c r="BA39" s="252"/>
      <c r="BB39" s="261" t="s">
        <v>1090</v>
      </c>
      <c r="BC39" s="271" t="s">
        <v>1089</v>
      </c>
      <c r="BD39" s="1037" t="s">
        <v>1093</v>
      </c>
      <c r="BE39" s="1037" t="s">
        <v>60</v>
      </c>
      <c r="BF39" s="289">
        <v>67.651122625215876</v>
      </c>
      <c r="BG39" s="263">
        <v>45933</v>
      </c>
      <c r="BH39" s="289">
        <f>3*6</f>
        <v>18</v>
      </c>
      <c r="BI39" s="289">
        <v>67.651122625215876</v>
      </c>
      <c r="BJ39" s="289">
        <v>13818.181818181816</v>
      </c>
      <c r="BK39" s="234">
        <f t="shared" si="108"/>
        <v>1028297.0639032812</v>
      </c>
      <c r="BL39" s="668">
        <f t="shared" si="97"/>
        <v>0.10000000000000005</v>
      </c>
      <c r="BM39" s="234">
        <f t="shared" si="109"/>
        <v>934815.51263934653</v>
      </c>
      <c r="BN39" s="263">
        <v>45940</v>
      </c>
      <c r="BO39" s="251"/>
      <c r="BP39" s="251"/>
      <c r="BQ39" s="249"/>
      <c r="BR39" s="249"/>
      <c r="BS39" s="264"/>
      <c r="BT39" s="248"/>
      <c r="BU39" s="248"/>
      <c r="BV39" s="251"/>
      <c r="BW39" s="251"/>
      <c r="BX39" s="251"/>
      <c r="BY39" s="251"/>
      <c r="BZ39" s="251"/>
      <c r="CA39" s="251"/>
      <c r="CB39" s="251"/>
      <c r="CC39" s="250"/>
      <c r="CD39" s="265"/>
      <c r="CE39" s="252"/>
      <c r="CF39" s="252"/>
      <c r="CG39" s="252"/>
      <c r="CH39" s="252"/>
      <c r="CI39" s="252"/>
      <c r="CJ39" s="252"/>
      <c r="CK39" s="252"/>
      <c r="CL39" s="252"/>
      <c r="CM39" s="251"/>
      <c r="CN39" s="249"/>
      <c r="CO39" s="252"/>
      <c r="CP39" s="252"/>
      <c r="CQ39" s="252"/>
      <c r="CR39" s="252"/>
      <c r="CS39" s="251"/>
      <c r="CT39" s="251"/>
      <c r="CU39" s="251"/>
      <c r="CV39" s="251"/>
      <c r="CW39" s="249"/>
      <c r="CX39" s="266"/>
      <c r="CY39" s="267"/>
      <c r="CZ39" s="268"/>
      <c r="DA39" s="269"/>
      <c r="DB39" s="270"/>
      <c r="DC39" s="235"/>
      <c r="DD39" s="236"/>
      <c r="DE39" s="237"/>
      <c r="DF39" s="237"/>
    </row>
    <row r="40" spans="1:110" s="1011" customFormat="1" ht="30" hidden="1" customHeight="1">
      <c r="A40" s="248" t="str">
        <f t="shared" si="94"/>
        <v>Hiện</v>
      </c>
      <c r="B40" s="249" t="str">
        <f>CW40</f>
        <v>Thừa</v>
      </c>
      <c r="C40" s="249">
        <f t="shared" si="98"/>
        <v>-4.2399999999999949</v>
      </c>
      <c r="D40" s="272"/>
      <c r="E40" s="272" t="s">
        <v>786</v>
      </c>
      <c r="F40" s="272" t="s">
        <v>1781</v>
      </c>
      <c r="G40" s="249"/>
      <c r="H40" s="249"/>
      <c r="I40" s="282" t="s">
        <v>587</v>
      </c>
      <c r="J40" s="280" t="s">
        <v>581</v>
      </c>
      <c r="K40" s="281" t="s">
        <v>588</v>
      </c>
      <c r="L40" s="281" t="s">
        <v>60</v>
      </c>
      <c r="M40" s="279" t="s">
        <v>116</v>
      </c>
      <c r="N40" s="603">
        <v>3.758395701400882</v>
      </c>
      <c r="O40" s="603">
        <v>20.844000000000005</v>
      </c>
      <c r="P40" s="603">
        <v>78.34</v>
      </c>
      <c r="Q40" s="231">
        <v>24</v>
      </c>
      <c r="R40" s="232">
        <v>90.201496833621164</v>
      </c>
      <c r="S40" s="232"/>
      <c r="T40" s="232"/>
      <c r="U40" s="232">
        <v>31.76</v>
      </c>
      <c r="V40" s="232">
        <v>119.36664747649202</v>
      </c>
      <c r="W40" s="232">
        <v>0</v>
      </c>
      <c r="X40" s="232">
        <v>0</v>
      </c>
      <c r="Y40" s="232">
        <v>0</v>
      </c>
      <c r="Z40" s="232">
        <v>0</v>
      </c>
      <c r="AA40" s="232"/>
      <c r="AB40" s="232"/>
      <c r="AC40" s="232"/>
      <c r="AD40" s="232"/>
      <c r="AE40" s="232"/>
      <c r="AF40" s="232"/>
      <c r="AG40" s="232">
        <v>0</v>
      </c>
      <c r="AH40" s="232">
        <v>0</v>
      </c>
      <c r="AI40" s="232"/>
      <c r="AJ40" s="232"/>
      <c r="AK40" s="232">
        <v>0</v>
      </c>
      <c r="AL40" s="232">
        <v>0</v>
      </c>
      <c r="AM40" s="232">
        <v>0</v>
      </c>
      <c r="AN40" s="232">
        <v>0</v>
      </c>
      <c r="AO40" s="232">
        <v>0</v>
      </c>
      <c r="AP40" s="232">
        <v>0</v>
      </c>
      <c r="AQ40" s="250">
        <f>Q40+S40+U40+W40+Y40+AA40+AC40+AE40+AG40+AI40+AK40+AM40+AO40</f>
        <v>55.760000000000005</v>
      </c>
      <c r="AR40" s="250">
        <f>R40+T40+V40+X40+Z40+AB40+AD40+AF40+AH40+AJ40+AL40+AN40+AP40</f>
        <v>209.56814431011318</v>
      </c>
      <c r="AS40" s="252" t="s">
        <v>1066</v>
      </c>
      <c r="AT40" s="248"/>
      <c r="AU40" s="251"/>
      <c r="AV40" s="251"/>
      <c r="AW40" s="260"/>
      <c r="AX40" s="1007"/>
      <c r="AY40" s="251">
        <f>IF(AQ40&gt;AU40,AQ40-AU40,"0")</f>
        <v>55.760000000000005</v>
      </c>
      <c r="AZ40" s="251">
        <f>IF(AR40&gt;AV40,AR40-AV40,"0")</f>
        <v>209.56814431011318</v>
      </c>
      <c r="BA40" s="252">
        <v>45892</v>
      </c>
      <c r="BB40" s="261" t="s">
        <v>1088</v>
      </c>
      <c r="BC40" s="271" t="s">
        <v>62</v>
      </c>
      <c r="BD40" s="272" t="s">
        <v>807</v>
      </c>
      <c r="BE40" s="1012" t="s">
        <v>60</v>
      </c>
      <c r="BF40" s="1013">
        <v>90.6</v>
      </c>
      <c r="BG40" s="263">
        <v>45889</v>
      </c>
      <c r="BH40" s="1015">
        <v>24</v>
      </c>
      <c r="BI40" s="233">
        <v>90.6</v>
      </c>
      <c r="BJ40" s="234">
        <v>14181.82</v>
      </c>
      <c r="BK40" s="234">
        <f t="shared" si="108"/>
        <v>1413360.1812</v>
      </c>
      <c r="BL40" s="668">
        <f t="shared" si="97"/>
        <v>0.1</v>
      </c>
      <c r="BM40" s="234">
        <f t="shared" si="109"/>
        <v>1284872.892</v>
      </c>
      <c r="BN40" s="263">
        <v>45892</v>
      </c>
      <c r="BO40" s="251">
        <f>SUMIF($I:$I,I40,$BH:$BH)</f>
        <v>60</v>
      </c>
      <c r="BP40" s="251">
        <f>SUMIF($I:$I,I40,$BI:$BI)</f>
        <v>225.80149683362117</v>
      </c>
      <c r="BQ40" s="249"/>
      <c r="BR40" s="249"/>
      <c r="BS40" s="264"/>
      <c r="BT40" s="248"/>
      <c r="BU40" s="248"/>
      <c r="BV40" s="251"/>
      <c r="BW40" s="251"/>
      <c r="BX40" s="251"/>
      <c r="BY40" s="251"/>
      <c r="BZ40" s="251"/>
      <c r="CA40" s="251"/>
      <c r="CB40" s="251"/>
      <c r="CC40" s="250"/>
      <c r="CD40" s="265"/>
      <c r="CE40" s="252"/>
      <c r="CF40" s="252"/>
      <c r="CG40" s="252"/>
      <c r="CH40" s="252"/>
      <c r="CI40" s="252"/>
      <c r="CJ40" s="252"/>
      <c r="CK40" s="252"/>
      <c r="CL40" s="252"/>
      <c r="CM40" s="251">
        <f>SUMIF($I:$I,I40,$CA:$CA)</f>
        <v>0</v>
      </c>
      <c r="CN40" s="249">
        <f>SUMIF($I:$I,I40,$CB:$CB)</f>
        <v>0</v>
      </c>
      <c r="CO40" s="252"/>
      <c r="CP40" s="252"/>
      <c r="CQ40" s="252"/>
      <c r="CR40" s="252"/>
      <c r="CS40" s="251">
        <f>BO40+CM40</f>
        <v>60</v>
      </c>
      <c r="CT40" s="251">
        <f>BP40+CN40</f>
        <v>225.80149683362117</v>
      </c>
      <c r="CU40" s="251">
        <f>AY40-CS40</f>
        <v>-4.2399999999999949</v>
      </c>
      <c r="CV40" s="251">
        <f>AZ40-CT40</f>
        <v>-16.233352523507989</v>
      </c>
      <c r="CW40" s="249" t="str">
        <f>IF(CU40&lt;0,"Thừa",IF(CU40=0,"Đủ","Thiếu"))</f>
        <v>Thừa</v>
      </c>
      <c r="CX40" s="266"/>
      <c r="CY40" s="267"/>
      <c r="CZ40" s="268"/>
      <c r="DA40" s="269"/>
      <c r="DB40" s="270"/>
      <c r="DC40" s="235"/>
      <c r="DD40" s="236"/>
      <c r="DE40" s="237"/>
      <c r="DF40" s="237"/>
    </row>
    <row r="41" spans="1:110" s="1011" customFormat="1" ht="30" hidden="1" customHeight="1">
      <c r="A41" s="248" t="str">
        <f t="shared" si="94"/>
        <v>ok</v>
      </c>
      <c r="B41" s="249"/>
      <c r="C41" s="249"/>
      <c r="D41" s="272"/>
      <c r="E41" s="272"/>
      <c r="F41" s="272"/>
      <c r="G41" s="249"/>
      <c r="H41" s="249"/>
      <c r="I41" s="282" t="s">
        <v>587</v>
      </c>
      <c r="J41" s="280" t="s">
        <v>581</v>
      </c>
      <c r="K41" s="281" t="s">
        <v>588</v>
      </c>
      <c r="L41" s="281" t="s">
        <v>60</v>
      </c>
      <c r="M41" s="279" t="s">
        <v>116</v>
      </c>
      <c r="N41" s="603"/>
      <c r="O41" s="603"/>
      <c r="P41" s="603"/>
      <c r="Q41" s="231"/>
      <c r="R41" s="232"/>
      <c r="S41" s="232"/>
      <c r="T41" s="232"/>
      <c r="U41" s="232"/>
      <c r="V41" s="232"/>
      <c r="W41" s="232"/>
      <c r="X41" s="232"/>
      <c r="Y41" s="232"/>
      <c r="Z41" s="232"/>
      <c r="AA41" s="232"/>
      <c r="AB41" s="232"/>
      <c r="AC41" s="232"/>
      <c r="AD41" s="232"/>
      <c r="AE41" s="232"/>
      <c r="AF41" s="232"/>
      <c r="AG41" s="232"/>
      <c r="AH41" s="232"/>
      <c r="AI41" s="232"/>
      <c r="AJ41" s="232"/>
      <c r="AK41" s="232"/>
      <c r="AL41" s="232"/>
      <c r="AM41" s="232"/>
      <c r="AN41" s="232"/>
      <c r="AO41" s="232"/>
      <c r="AP41" s="232"/>
      <c r="AQ41" s="250"/>
      <c r="AR41" s="250"/>
      <c r="AS41" s="1006"/>
      <c r="AT41" s="248"/>
      <c r="AU41" s="251"/>
      <c r="AV41" s="251"/>
      <c r="AW41" s="260"/>
      <c r="AX41" s="1007"/>
      <c r="AY41" s="251"/>
      <c r="AZ41" s="251"/>
      <c r="BA41" s="252"/>
      <c r="BB41" s="261" t="s">
        <v>1806</v>
      </c>
      <c r="BC41" s="271" t="s">
        <v>1807</v>
      </c>
      <c r="BD41" s="272" t="s">
        <v>1857</v>
      </c>
      <c r="BE41" s="1012" t="s">
        <v>60</v>
      </c>
      <c r="BF41" s="1013">
        <v>45</v>
      </c>
      <c r="BG41" s="263">
        <v>46010</v>
      </c>
      <c r="BH41" s="1014">
        <v>12</v>
      </c>
      <c r="BI41" s="233">
        <v>45</v>
      </c>
      <c r="BJ41" s="234">
        <v>13909.09</v>
      </c>
      <c r="BK41" s="234">
        <f>BJ41*BI41*(1+BL41)</f>
        <v>688499.95500000007</v>
      </c>
      <c r="BL41" s="668">
        <v>0.1</v>
      </c>
      <c r="BM41" s="234">
        <f>BJ41*BI41</f>
        <v>625909.05000000005</v>
      </c>
      <c r="BN41" s="263">
        <v>46029</v>
      </c>
      <c r="BO41" s="251"/>
      <c r="BP41" s="251"/>
      <c r="BQ41" s="249"/>
      <c r="BR41" s="249"/>
      <c r="BS41" s="264"/>
      <c r="BT41" s="248"/>
      <c r="BU41" s="248"/>
      <c r="BV41" s="251"/>
      <c r="BW41" s="251"/>
      <c r="BX41" s="251"/>
      <c r="BY41" s="251"/>
      <c r="BZ41" s="251"/>
      <c r="CA41" s="251"/>
      <c r="CB41" s="251"/>
      <c r="CC41" s="250"/>
      <c r="CD41" s="265"/>
      <c r="CE41" s="252"/>
      <c r="CF41" s="252"/>
      <c r="CG41" s="252"/>
      <c r="CH41" s="252"/>
      <c r="CI41" s="252"/>
      <c r="CJ41" s="252"/>
      <c r="CK41" s="252"/>
      <c r="CL41" s="252"/>
      <c r="CM41" s="251"/>
      <c r="CN41" s="249"/>
      <c r="CO41" s="252"/>
      <c r="CP41" s="252"/>
      <c r="CQ41" s="252"/>
      <c r="CR41" s="252"/>
      <c r="CS41" s="251"/>
      <c r="CT41" s="251"/>
      <c r="CU41" s="251"/>
      <c r="CV41" s="251"/>
      <c r="CW41" s="249"/>
      <c r="CX41" s="266"/>
      <c r="CY41" s="267"/>
      <c r="CZ41" s="268"/>
      <c r="DA41" s="269"/>
      <c r="DB41" s="270"/>
      <c r="DC41" s="235"/>
      <c r="DD41" s="236"/>
      <c r="DE41" s="237"/>
      <c r="DF41" s="237"/>
    </row>
    <row r="42" spans="1:110" s="1011" customFormat="1" ht="30" hidden="1" customHeight="1">
      <c r="A42" s="248" t="str">
        <f t="shared" si="94"/>
        <v>ok</v>
      </c>
      <c r="B42" s="249"/>
      <c r="C42" s="249"/>
      <c r="D42" s="272"/>
      <c r="E42" s="272"/>
      <c r="F42" s="272"/>
      <c r="G42" s="249"/>
      <c r="H42" s="249"/>
      <c r="I42" s="282" t="s">
        <v>587</v>
      </c>
      <c r="J42" s="280" t="s">
        <v>581</v>
      </c>
      <c r="K42" s="281" t="s">
        <v>588</v>
      </c>
      <c r="L42" s="281" t="s">
        <v>60</v>
      </c>
      <c r="M42" s="279" t="s">
        <v>116</v>
      </c>
      <c r="N42" s="603"/>
      <c r="O42" s="603"/>
      <c r="P42" s="603"/>
      <c r="Q42" s="231"/>
      <c r="R42" s="232"/>
      <c r="S42" s="232"/>
      <c r="T42" s="232"/>
      <c r="U42" s="232"/>
      <c r="V42" s="232"/>
      <c r="W42" s="232"/>
      <c r="X42" s="232"/>
      <c r="Y42" s="232"/>
      <c r="Z42" s="232"/>
      <c r="AA42" s="232"/>
      <c r="AB42" s="232"/>
      <c r="AC42" s="232"/>
      <c r="AD42" s="232"/>
      <c r="AE42" s="232"/>
      <c r="AF42" s="232"/>
      <c r="AG42" s="232"/>
      <c r="AH42" s="232"/>
      <c r="AI42" s="232"/>
      <c r="AJ42" s="232"/>
      <c r="AK42" s="232"/>
      <c r="AL42" s="232"/>
      <c r="AM42" s="232"/>
      <c r="AN42" s="232"/>
      <c r="AO42" s="232"/>
      <c r="AP42" s="232"/>
      <c r="AQ42" s="250"/>
      <c r="AR42" s="250"/>
      <c r="AS42" s="1006"/>
      <c r="AT42" s="248"/>
      <c r="AU42" s="251"/>
      <c r="AV42" s="251"/>
      <c r="AW42" s="260"/>
      <c r="AX42" s="1007"/>
      <c r="AY42" s="251"/>
      <c r="AZ42" s="251"/>
      <c r="BA42" s="252"/>
      <c r="BB42" s="261" t="s">
        <v>1090</v>
      </c>
      <c r="BC42" s="271" t="s">
        <v>1089</v>
      </c>
      <c r="BD42" s="1037" t="s">
        <v>1094</v>
      </c>
      <c r="BE42" s="1037" t="s">
        <v>60</v>
      </c>
      <c r="BF42" s="289">
        <v>90.201496833621164</v>
      </c>
      <c r="BG42" s="263">
        <v>45933</v>
      </c>
      <c r="BH42" s="289">
        <f>4*6</f>
        <v>24</v>
      </c>
      <c r="BI42" s="289">
        <v>90.201496833621164</v>
      </c>
      <c r="BJ42" s="289">
        <v>13818.181818181816</v>
      </c>
      <c r="BK42" s="234">
        <f t="shared" si="108"/>
        <v>1371062.7518710417</v>
      </c>
      <c r="BL42" s="668">
        <f t="shared" si="97"/>
        <v>0.10000000000000012</v>
      </c>
      <c r="BM42" s="234">
        <f t="shared" si="109"/>
        <v>1246420.6835191287</v>
      </c>
      <c r="BN42" s="263">
        <v>45940</v>
      </c>
      <c r="BO42" s="251"/>
      <c r="BP42" s="251"/>
      <c r="BQ42" s="249"/>
      <c r="BR42" s="249"/>
      <c r="BS42" s="264"/>
      <c r="BT42" s="248"/>
      <c r="BU42" s="248"/>
      <c r="BV42" s="251"/>
      <c r="BW42" s="251"/>
      <c r="BX42" s="251"/>
      <c r="BY42" s="251"/>
      <c r="BZ42" s="251"/>
      <c r="CA42" s="251"/>
      <c r="CB42" s="251"/>
      <c r="CC42" s="250"/>
      <c r="CD42" s="265"/>
      <c r="CE42" s="252"/>
      <c r="CF42" s="252"/>
      <c r="CG42" s="252"/>
      <c r="CH42" s="252"/>
      <c r="CI42" s="252"/>
      <c r="CJ42" s="252"/>
      <c r="CK42" s="252"/>
      <c r="CL42" s="252"/>
      <c r="CM42" s="251"/>
      <c r="CN42" s="249"/>
      <c r="CO42" s="252"/>
      <c r="CP42" s="252"/>
      <c r="CQ42" s="252"/>
      <c r="CR42" s="252"/>
      <c r="CS42" s="251"/>
      <c r="CT42" s="251"/>
      <c r="CU42" s="251"/>
      <c r="CV42" s="251"/>
      <c r="CW42" s="249"/>
      <c r="CX42" s="266"/>
      <c r="CY42" s="267"/>
      <c r="CZ42" s="268"/>
      <c r="DA42" s="269"/>
      <c r="DB42" s="270"/>
      <c r="DC42" s="235"/>
      <c r="DD42" s="236"/>
      <c r="DE42" s="237"/>
      <c r="DF42" s="237"/>
    </row>
    <row r="43" spans="1:110" s="1011" customFormat="1" ht="30" hidden="1" customHeight="1">
      <c r="A43" s="248" t="str">
        <f t="shared" si="94"/>
        <v>Hiện</v>
      </c>
      <c r="B43" s="249" t="str">
        <f>CW43</f>
        <v>Đủ</v>
      </c>
      <c r="C43" s="249">
        <f t="shared" si="98"/>
        <v>0</v>
      </c>
      <c r="D43" s="272" t="s">
        <v>786</v>
      </c>
      <c r="E43" s="272"/>
      <c r="F43" s="272"/>
      <c r="G43" s="249"/>
      <c r="H43" s="249"/>
      <c r="I43" s="282" t="s">
        <v>589</v>
      </c>
      <c r="J43" s="280" t="s">
        <v>581</v>
      </c>
      <c r="K43" s="281" t="s">
        <v>590</v>
      </c>
      <c r="L43" s="281" t="s">
        <v>60</v>
      </c>
      <c r="M43" s="279" t="s">
        <v>116</v>
      </c>
      <c r="N43" s="603">
        <v>3.7727272727272725</v>
      </c>
      <c r="O43" s="603">
        <v>1.76</v>
      </c>
      <c r="P43" s="603">
        <v>6.64</v>
      </c>
      <c r="Q43" s="231">
        <v>6</v>
      </c>
      <c r="R43" s="232">
        <v>22.636363636363633</v>
      </c>
      <c r="S43" s="232"/>
      <c r="T43" s="232"/>
      <c r="U43" s="232">
        <v>0</v>
      </c>
      <c r="V43" s="232">
        <v>0</v>
      </c>
      <c r="W43" s="232">
        <v>0</v>
      </c>
      <c r="X43" s="232">
        <v>0</v>
      </c>
      <c r="Y43" s="232">
        <v>0</v>
      </c>
      <c r="Z43" s="232">
        <v>0</v>
      </c>
      <c r="AA43" s="232"/>
      <c r="AB43" s="232"/>
      <c r="AC43" s="232"/>
      <c r="AD43" s="232"/>
      <c r="AE43" s="232"/>
      <c r="AF43" s="232"/>
      <c r="AG43" s="232">
        <v>0</v>
      </c>
      <c r="AH43" s="232">
        <v>0</v>
      </c>
      <c r="AI43" s="232"/>
      <c r="AJ43" s="232"/>
      <c r="AK43" s="232">
        <v>0</v>
      </c>
      <c r="AL43" s="232">
        <v>0</v>
      </c>
      <c r="AM43" s="232">
        <v>0</v>
      </c>
      <c r="AN43" s="232">
        <v>0</v>
      </c>
      <c r="AO43" s="232">
        <v>0</v>
      </c>
      <c r="AP43" s="232">
        <v>0</v>
      </c>
      <c r="AQ43" s="250">
        <f>Q43+S43+U43+W43+Y43+AA43+AC43+AE43+AG43+AI43+AK43+AM43+AO43</f>
        <v>6</v>
      </c>
      <c r="AR43" s="250">
        <f>R43+T43+V43+X43+Z43+AB43+AD43+AF43+AH43+AJ43+AL43+AN43+AP43</f>
        <v>22.636363636363633</v>
      </c>
      <c r="AS43" s="253"/>
      <c r="AT43" s="248"/>
      <c r="AU43" s="251"/>
      <c r="AV43" s="251"/>
      <c r="AW43" s="260"/>
      <c r="AX43" s="1007"/>
      <c r="AY43" s="251">
        <f t="shared" ref="AY43:AY44" si="124">IF(AQ43&gt;AU43,AQ43-AU43,"0")</f>
        <v>6</v>
      </c>
      <c r="AZ43" s="251">
        <f t="shared" ref="AZ43:AZ44" si="125">IF(AR43&gt;AV43,AR43-AV43,"0")</f>
        <v>22.636363636363633</v>
      </c>
      <c r="BA43" s="252">
        <v>45892</v>
      </c>
      <c r="BB43" s="261" t="s">
        <v>1088</v>
      </c>
      <c r="BC43" s="271" t="s">
        <v>62</v>
      </c>
      <c r="BD43" s="272" t="s">
        <v>813</v>
      </c>
      <c r="BE43" s="1012" t="s">
        <v>60</v>
      </c>
      <c r="BF43" s="233">
        <v>28.85</v>
      </c>
      <c r="BG43" s="263">
        <v>45889</v>
      </c>
      <c r="BH43" s="1015">
        <v>6</v>
      </c>
      <c r="BI43" s="233">
        <v>28.85</v>
      </c>
      <c r="BJ43" s="233">
        <v>14181.82</v>
      </c>
      <c r="BK43" s="234">
        <f t="shared" si="108"/>
        <v>450060.0577</v>
      </c>
      <c r="BL43" s="668">
        <f t="shared" si="97"/>
        <v>0.10000000000000006</v>
      </c>
      <c r="BM43" s="234">
        <f t="shared" si="109"/>
        <v>409145.50699999998</v>
      </c>
      <c r="BN43" s="263">
        <v>45892</v>
      </c>
      <c r="BO43" s="251">
        <f>SUMIF($I:$I,I43,$BH:$BH)</f>
        <v>6</v>
      </c>
      <c r="BP43" s="251">
        <f>SUMIF($I:$I,I43,$BI:$BI)</f>
        <v>28.85</v>
      </c>
      <c r="BQ43" s="249"/>
      <c r="BR43" s="249"/>
      <c r="BS43" s="264"/>
      <c r="BT43" s="248"/>
      <c r="BU43" s="248"/>
      <c r="BV43" s="251"/>
      <c r="BW43" s="251"/>
      <c r="BX43" s="251"/>
      <c r="BY43" s="251"/>
      <c r="BZ43" s="251"/>
      <c r="CA43" s="251"/>
      <c r="CB43" s="251"/>
      <c r="CC43" s="250"/>
      <c r="CD43" s="265"/>
      <c r="CE43" s="252"/>
      <c r="CF43" s="252"/>
      <c r="CG43" s="252"/>
      <c r="CH43" s="252"/>
      <c r="CI43" s="252"/>
      <c r="CJ43" s="252"/>
      <c r="CK43" s="252"/>
      <c r="CL43" s="252"/>
      <c r="CM43" s="251">
        <f>SUMIF($I:$I,I43,$CA:$CA)</f>
        <v>0</v>
      </c>
      <c r="CN43" s="249">
        <f>SUMIF($I:$I,I43,$CB:$CB)</f>
        <v>0</v>
      </c>
      <c r="CO43" s="252"/>
      <c r="CP43" s="252"/>
      <c r="CQ43" s="252"/>
      <c r="CR43" s="252"/>
      <c r="CS43" s="251">
        <f t="shared" ref="CS43:CS44" si="126">BO43+CM43</f>
        <v>6</v>
      </c>
      <c r="CT43" s="251">
        <f t="shared" ref="CT43:CT44" si="127">BP43+CN43</f>
        <v>28.85</v>
      </c>
      <c r="CU43" s="251">
        <f t="shared" ref="CU43:CU44" si="128">AY43-CS43</f>
        <v>0</v>
      </c>
      <c r="CV43" s="251">
        <f t="shared" ref="CV43:CV44" si="129">AZ43-CT43</f>
        <v>-6.2136363636363683</v>
      </c>
      <c r="CW43" s="249" t="str">
        <f t="shared" ref="CW43:CW44" si="130">IF(CU43&lt;0,"Thừa",IF(CU43=0,"Đủ","Thiếu"))</f>
        <v>Đủ</v>
      </c>
      <c r="CX43" s="266"/>
      <c r="CY43" s="267"/>
      <c r="CZ43" s="268"/>
      <c r="DA43" s="269"/>
      <c r="DB43" s="270"/>
      <c r="DC43" s="235"/>
      <c r="DD43" s="236"/>
      <c r="DE43" s="237"/>
      <c r="DF43" s="237"/>
    </row>
    <row r="44" spans="1:110" s="1011" customFormat="1" ht="30" hidden="1" customHeight="1">
      <c r="A44" s="248" t="str">
        <f t="shared" si="94"/>
        <v>Hiện</v>
      </c>
      <c r="B44" s="249" t="str">
        <f>CW44</f>
        <v>Thừa</v>
      </c>
      <c r="C44" s="249">
        <f t="shared" si="98"/>
        <v>-6.0200000000000102</v>
      </c>
      <c r="D44" s="272" t="s">
        <v>796</v>
      </c>
      <c r="E44" s="311"/>
      <c r="F44" s="311"/>
      <c r="G44" s="249"/>
      <c r="H44" s="249"/>
      <c r="I44" s="282" t="s">
        <v>591</v>
      </c>
      <c r="J44" s="280" t="s">
        <v>581</v>
      </c>
      <c r="K44" s="281" t="s">
        <v>150</v>
      </c>
      <c r="L44" s="281" t="s">
        <v>60</v>
      </c>
      <c r="M44" s="279" t="s">
        <v>116</v>
      </c>
      <c r="N44" s="603">
        <v>7.66</v>
      </c>
      <c r="O44" s="603">
        <v>29.152000000000001</v>
      </c>
      <c r="P44" s="603">
        <v>219.60000000000002</v>
      </c>
      <c r="Q44" s="231">
        <v>36</v>
      </c>
      <c r="R44" s="232">
        <v>275.76</v>
      </c>
      <c r="S44" s="232"/>
      <c r="T44" s="232"/>
      <c r="U44" s="232">
        <v>41.98</v>
      </c>
      <c r="V44" s="232">
        <v>321.5668</v>
      </c>
      <c r="W44" s="232">
        <v>0</v>
      </c>
      <c r="X44" s="232">
        <v>0</v>
      </c>
      <c r="Y44" s="232">
        <v>0</v>
      </c>
      <c r="Z44" s="232">
        <v>0</v>
      </c>
      <c r="AA44" s="232"/>
      <c r="AB44" s="232"/>
      <c r="AC44" s="232"/>
      <c r="AD44" s="232"/>
      <c r="AE44" s="232"/>
      <c r="AF44" s="232"/>
      <c r="AG44" s="232">
        <v>0</v>
      </c>
      <c r="AH44" s="232">
        <v>0</v>
      </c>
      <c r="AI44" s="232"/>
      <c r="AJ44" s="232"/>
      <c r="AK44" s="232">
        <v>0</v>
      </c>
      <c r="AL44" s="232">
        <v>0</v>
      </c>
      <c r="AM44" s="232">
        <v>0</v>
      </c>
      <c r="AN44" s="232">
        <v>0</v>
      </c>
      <c r="AO44" s="232">
        <v>0</v>
      </c>
      <c r="AP44" s="232">
        <v>0</v>
      </c>
      <c r="AQ44" s="250">
        <f>Q44+S44+U44+W44+Y44+AA44+AC44+AE44+AG44+AI44+AK44+AM44+AO44</f>
        <v>77.97999999999999</v>
      </c>
      <c r="AR44" s="250">
        <f>R44+T44+V44+X44+Z44+AB44+AD44+AF44+AH44+AJ44+AL44+AN44+AP44</f>
        <v>597.32680000000005</v>
      </c>
      <c r="AS44" s="252" t="s">
        <v>1066</v>
      </c>
      <c r="AT44" s="248"/>
      <c r="AU44" s="251"/>
      <c r="AV44" s="251"/>
      <c r="AW44" s="260"/>
      <c r="AX44" s="1007"/>
      <c r="AY44" s="251">
        <f t="shared" si="124"/>
        <v>77.97999999999999</v>
      </c>
      <c r="AZ44" s="251">
        <f t="shared" si="125"/>
        <v>597.32680000000005</v>
      </c>
      <c r="BA44" s="252">
        <v>45892</v>
      </c>
      <c r="BB44" s="261" t="s">
        <v>917</v>
      </c>
      <c r="BC44" s="271" t="s">
        <v>1807</v>
      </c>
      <c r="BD44" s="1039" t="s">
        <v>916</v>
      </c>
      <c r="BE44" s="1012" t="s">
        <v>60</v>
      </c>
      <c r="BF44" s="290">
        <v>269</v>
      </c>
      <c r="BG44" s="252">
        <v>45898</v>
      </c>
      <c r="BH44" s="284">
        <f>3*12</f>
        <v>36</v>
      </c>
      <c r="BI44" s="290">
        <v>269</v>
      </c>
      <c r="BJ44" s="291">
        <v>15454.55</v>
      </c>
      <c r="BK44" s="234">
        <f t="shared" si="108"/>
        <v>4573001.3449999997</v>
      </c>
      <c r="BL44" s="668">
        <f t="shared" si="97"/>
        <v>0.1</v>
      </c>
      <c r="BM44" s="234">
        <f t="shared" si="109"/>
        <v>4157273.9499999997</v>
      </c>
      <c r="BN44" s="263">
        <v>45898</v>
      </c>
      <c r="BO44" s="251">
        <f>SUMIF($I:$I,I44,$BH:$BH)</f>
        <v>84</v>
      </c>
      <c r="BP44" s="251">
        <f>SUMIF($I:$I,I44,$BI:$BI)</f>
        <v>628</v>
      </c>
      <c r="BQ44" s="249"/>
      <c r="BR44" s="249"/>
      <c r="BS44" s="264"/>
      <c r="BT44" s="248"/>
      <c r="BU44" s="248"/>
      <c r="BV44" s="251"/>
      <c r="BW44" s="251"/>
      <c r="BX44" s="251"/>
      <c r="BY44" s="251"/>
      <c r="BZ44" s="251"/>
      <c r="CA44" s="251"/>
      <c r="CB44" s="251"/>
      <c r="CC44" s="250"/>
      <c r="CD44" s="265"/>
      <c r="CE44" s="252"/>
      <c r="CF44" s="252"/>
      <c r="CG44" s="252"/>
      <c r="CH44" s="252"/>
      <c r="CI44" s="252"/>
      <c r="CJ44" s="252"/>
      <c r="CK44" s="252"/>
      <c r="CL44" s="252"/>
      <c r="CM44" s="251">
        <f>SUMIF($I:$I,I44,$CA:$CA)</f>
        <v>0</v>
      </c>
      <c r="CN44" s="249">
        <f>SUMIF($I:$I,I44,$CB:$CB)</f>
        <v>0</v>
      </c>
      <c r="CO44" s="252"/>
      <c r="CP44" s="252"/>
      <c r="CQ44" s="252"/>
      <c r="CR44" s="252"/>
      <c r="CS44" s="251">
        <f t="shared" si="126"/>
        <v>84</v>
      </c>
      <c r="CT44" s="251">
        <f t="shared" si="127"/>
        <v>628</v>
      </c>
      <c r="CU44" s="251">
        <f t="shared" si="128"/>
        <v>-6.0200000000000102</v>
      </c>
      <c r="CV44" s="251">
        <f t="shared" si="129"/>
        <v>-30.673199999999952</v>
      </c>
      <c r="CW44" s="249" t="str">
        <f t="shared" si="130"/>
        <v>Thừa</v>
      </c>
      <c r="CX44" s="266"/>
      <c r="CY44" s="267"/>
      <c r="CZ44" s="268"/>
      <c r="DA44" s="269"/>
      <c r="DB44" s="270"/>
      <c r="DC44" s="235"/>
      <c r="DD44" s="236"/>
      <c r="DE44" s="237"/>
      <c r="DF44" s="237"/>
    </row>
    <row r="45" spans="1:110" s="1011" customFormat="1" ht="30" hidden="1" customHeight="1">
      <c r="A45" s="248" t="str">
        <f t="shared" si="94"/>
        <v>ok</v>
      </c>
      <c r="B45" s="249"/>
      <c r="C45" s="249"/>
      <c r="D45" s="272"/>
      <c r="E45" s="311"/>
      <c r="F45" s="311"/>
      <c r="G45" s="249"/>
      <c r="H45" s="249"/>
      <c r="I45" s="282" t="s">
        <v>591</v>
      </c>
      <c r="J45" s="280" t="s">
        <v>581</v>
      </c>
      <c r="K45" s="281" t="s">
        <v>150</v>
      </c>
      <c r="L45" s="281" t="s">
        <v>60</v>
      </c>
      <c r="M45" s="279" t="s">
        <v>116</v>
      </c>
      <c r="N45" s="603"/>
      <c r="O45" s="603"/>
      <c r="P45" s="603"/>
      <c r="Q45" s="231"/>
      <c r="R45" s="232"/>
      <c r="S45" s="232"/>
      <c r="T45" s="232"/>
      <c r="U45" s="232"/>
      <c r="V45" s="232"/>
      <c r="W45" s="232"/>
      <c r="X45" s="232"/>
      <c r="Y45" s="232"/>
      <c r="Z45" s="232"/>
      <c r="AA45" s="232"/>
      <c r="AB45" s="232"/>
      <c r="AC45" s="232"/>
      <c r="AD45" s="232"/>
      <c r="AE45" s="232"/>
      <c r="AF45" s="232"/>
      <c r="AG45" s="232"/>
      <c r="AH45" s="232"/>
      <c r="AI45" s="232"/>
      <c r="AJ45" s="232"/>
      <c r="AK45" s="232"/>
      <c r="AL45" s="232"/>
      <c r="AM45" s="232"/>
      <c r="AN45" s="232"/>
      <c r="AO45" s="232"/>
      <c r="AP45" s="232"/>
      <c r="AQ45" s="250"/>
      <c r="AR45" s="250"/>
      <c r="AS45" s="252"/>
      <c r="AT45" s="248"/>
      <c r="AU45" s="251"/>
      <c r="AV45" s="251"/>
      <c r="AW45" s="260"/>
      <c r="AX45" s="1007"/>
      <c r="AY45" s="251"/>
      <c r="AZ45" s="251"/>
      <c r="BA45" s="252"/>
      <c r="BB45" s="261" t="s">
        <v>1242</v>
      </c>
      <c r="BC45" s="271" t="s">
        <v>1807</v>
      </c>
      <c r="BD45" s="1016" t="s">
        <v>1245</v>
      </c>
      <c r="BE45" s="1012"/>
      <c r="BF45" s="309">
        <v>359</v>
      </c>
      <c r="BG45" s="263">
        <v>45945</v>
      </c>
      <c r="BH45" s="284">
        <v>48</v>
      </c>
      <c r="BI45" s="309">
        <v>359</v>
      </c>
      <c r="BJ45" s="310">
        <v>15454.55</v>
      </c>
      <c r="BK45" s="234">
        <f t="shared" si="108"/>
        <v>6103001.7950000009</v>
      </c>
      <c r="BL45" s="668">
        <f t="shared" si="97"/>
        <v>0.10000000000000012</v>
      </c>
      <c r="BM45" s="234">
        <f t="shared" si="109"/>
        <v>5548183.4500000002</v>
      </c>
      <c r="BN45" s="263">
        <v>45954</v>
      </c>
      <c r="BO45" s="251"/>
      <c r="BP45" s="251"/>
      <c r="BQ45" s="249"/>
      <c r="BR45" s="249"/>
      <c r="BS45" s="264"/>
      <c r="BT45" s="248"/>
      <c r="BU45" s="248"/>
      <c r="BV45" s="251"/>
      <c r="BW45" s="251"/>
      <c r="BX45" s="251"/>
      <c r="BY45" s="251"/>
      <c r="BZ45" s="251"/>
      <c r="CA45" s="251"/>
      <c r="CB45" s="251"/>
      <c r="CC45" s="250"/>
      <c r="CD45" s="265"/>
      <c r="CE45" s="252"/>
      <c r="CF45" s="252"/>
      <c r="CG45" s="252"/>
      <c r="CH45" s="252"/>
      <c r="CI45" s="252"/>
      <c r="CJ45" s="252"/>
      <c r="CK45" s="252"/>
      <c r="CL45" s="252"/>
      <c r="CM45" s="251"/>
      <c r="CN45" s="249"/>
      <c r="CO45" s="252"/>
      <c r="CP45" s="252"/>
      <c r="CQ45" s="252"/>
      <c r="CR45" s="252"/>
      <c r="CS45" s="251"/>
      <c r="CT45" s="251"/>
      <c r="CU45" s="251"/>
      <c r="CV45" s="251"/>
      <c r="CW45" s="249"/>
      <c r="CX45" s="266"/>
      <c r="CY45" s="267"/>
      <c r="CZ45" s="268"/>
      <c r="DA45" s="269"/>
      <c r="DB45" s="270"/>
      <c r="DC45" s="235"/>
      <c r="DD45" s="236"/>
      <c r="DE45" s="237"/>
      <c r="DF45" s="237"/>
    </row>
    <row r="46" spans="1:110" s="1011" customFormat="1" ht="30" hidden="1" customHeight="1">
      <c r="A46" s="248" t="str">
        <f t="shared" si="94"/>
        <v>Hiện</v>
      </c>
      <c r="B46" s="249" t="str">
        <f>CW46</f>
        <v>Thừa</v>
      </c>
      <c r="C46" s="249">
        <f t="shared" si="98"/>
        <v>-1.7700000000000031</v>
      </c>
      <c r="D46" s="249"/>
      <c r="E46" s="272" t="s">
        <v>787</v>
      </c>
      <c r="F46" s="272"/>
      <c r="G46" s="249"/>
      <c r="H46" s="249"/>
      <c r="I46" s="282" t="s">
        <v>592</v>
      </c>
      <c r="J46" s="280" t="s">
        <v>581</v>
      </c>
      <c r="K46" s="281" t="s">
        <v>593</v>
      </c>
      <c r="L46" s="281" t="s">
        <v>60</v>
      </c>
      <c r="M46" s="279" t="s">
        <v>116</v>
      </c>
      <c r="N46" s="603">
        <v>7.3676957001102519</v>
      </c>
      <c r="O46" s="603">
        <v>21.768000000000004</v>
      </c>
      <c r="P46" s="603">
        <v>160.38</v>
      </c>
      <c r="Q46" s="231">
        <v>24</v>
      </c>
      <c r="R46" s="232">
        <v>176.82469680264603</v>
      </c>
      <c r="S46" s="232"/>
      <c r="T46" s="232"/>
      <c r="U46" s="232">
        <v>34.229999999999997</v>
      </c>
      <c r="V46" s="232">
        <v>252.1962238147739</v>
      </c>
      <c r="W46" s="232">
        <v>0</v>
      </c>
      <c r="X46" s="232">
        <v>0</v>
      </c>
      <c r="Y46" s="232">
        <v>0</v>
      </c>
      <c r="Z46" s="232">
        <v>0</v>
      </c>
      <c r="AA46" s="232"/>
      <c r="AB46" s="232"/>
      <c r="AC46" s="232"/>
      <c r="AD46" s="232"/>
      <c r="AE46" s="232"/>
      <c r="AF46" s="232"/>
      <c r="AG46" s="232">
        <v>0</v>
      </c>
      <c r="AH46" s="232">
        <v>0</v>
      </c>
      <c r="AI46" s="232"/>
      <c r="AJ46" s="232"/>
      <c r="AK46" s="232">
        <v>0</v>
      </c>
      <c r="AL46" s="232">
        <v>0</v>
      </c>
      <c r="AM46" s="232">
        <v>0</v>
      </c>
      <c r="AN46" s="232">
        <v>0</v>
      </c>
      <c r="AO46" s="232">
        <v>0</v>
      </c>
      <c r="AP46" s="232">
        <v>0</v>
      </c>
      <c r="AQ46" s="250">
        <f>Q46+S46+U46+W46+Y46+AA46+AC46+AE46+AG46+AI46+AK46+AM46+AO46</f>
        <v>58.23</v>
      </c>
      <c r="AR46" s="250">
        <f>R46+T46+V46+X46+Z46+AB46+AD46+AF46+AH46+AJ46+AL46+AN46+AP46</f>
        <v>429.02092061741996</v>
      </c>
      <c r="AS46" s="252" t="s">
        <v>1066</v>
      </c>
      <c r="AT46" s="248"/>
      <c r="AU46" s="251"/>
      <c r="AV46" s="251"/>
      <c r="AW46" s="260"/>
      <c r="AX46" s="1007"/>
      <c r="AY46" s="251">
        <f>IF(AQ46&gt;AU46,AQ46-AU46,"0")</f>
        <v>58.23</v>
      </c>
      <c r="AZ46" s="251">
        <f>IF(AR46&gt;AV46,AR46-AV46,"0")</f>
        <v>429.02092061741996</v>
      </c>
      <c r="BA46" s="252">
        <v>45892</v>
      </c>
      <c r="BB46" s="261" t="s">
        <v>1088</v>
      </c>
      <c r="BC46" s="271" t="s">
        <v>62</v>
      </c>
      <c r="BD46" s="272" t="s">
        <v>808</v>
      </c>
      <c r="BE46" s="1012" t="s">
        <v>60</v>
      </c>
      <c r="BF46" s="1013">
        <v>177.6</v>
      </c>
      <c r="BG46" s="263">
        <v>45889</v>
      </c>
      <c r="BH46" s="1015">
        <v>24</v>
      </c>
      <c r="BI46" s="233">
        <v>177.6</v>
      </c>
      <c r="BJ46" s="234">
        <v>14181.82</v>
      </c>
      <c r="BK46" s="234">
        <f t="shared" si="108"/>
        <v>2770560.3552000001</v>
      </c>
      <c r="BL46" s="668">
        <f t="shared" si="97"/>
        <v>0.10000000000000012</v>
      </c>
      <c r="BM46" s="234">
        <f t="shared" si="109"/>
        <v>2518691.2319999998</v>
      </c>
      <c r="BN46" s="263">
        <v>45892</v>
      </c>
      <c r="BO46" s="251">
        <f>SUMIF($I:$I,I46,$BH:$BH)</f>
        <v>60</v>
      </c>
      <c r="BP46" s="251">
        <f>SUMIF($I:$I,I46,$BI:$BI)</f>
        <v>443.6</v>
      </c>
      <c r="BQ46" s="249"/>
      <c r="BR46" s="249"/>
      <c r="BS46" s="264"/>
      <c r="BT46" s="248"/>
      <c r="BU46" s="248"/>
      <c r="BV46" s="251"/>
      <c r="BW46" s="251"/>
      <c r="BX46" s="251"/>
      <c r="BY46" s="251"/>
      <c r="BZ46" s="251"/>
      <c r="CA46" s="251"/>
      <c r="CB46" s="251"/>
      <c r="CC46" s="250"/>
      <c r="CD46" s="265"/>
      <c r="CE46" s="252"/>
      <c r="CF46" s="252"/>
      <c r="CG46" s="252"/>
      <c r="CH46" s="252"/>
      <c r="CI46" s="252"/>
      <c r="CJ46" s="252"/>
      <c r="CK46" s="252"/>
      <c r="CL46" s="252"/>
      <c r="CM46" s="251">
        <f>SUMIF($I:$I,I46,$CA:$CA)</f>
        <v>0</v>
      </c>
      <c r="CN46" s="249">
        <f>SUMIF($I:$I,I46,$CB:$CB)</f>
        <v>0</v>
      </c>
      <c r="CO46" s="252"/>
      <c r="CP46" s="252"/>
      <c r="CQ46" s="252"/>
      <c r="CR46" s="252"/>
      <c r="CS46" s="251">
        <f>BO46+CM46</f>
        <v>60</v>
      </c>
      <c r="CT46" s="251">
        <f>BP46+CN46</f>
        <v>443.6</v>
      </c>
      <c r="CU46" s="251">
        <f>AY46-CS46</f>
        <v>-1.7700000000000031</v>
      </c>
      <c r="CV46" s="251">
        <f>AZ46-CT46</f>
        <v>-14.579079382580062</v>
      </c>
      <c r="CW46" s="249" t="str">
        <f>IF(CU46&lt;0,"Thừa",IF(CU46=0,"Đủ","Thiếu"))</f>
        <v>Thừa</v>
      </c>
      <c r="CX46" s="266"/>
      <c r="CY46" s="267"/>
      <c r="CZ46" s="268"/>
      <c r="DA46" s="269"/>
      <c r="DB46" s="270"/>
      <c r="DC46" s="235"/>
      <c r="DD46" s="236"/>
      <c r="DE46" s="237"/>
      <c r="DF46" s="237"/>
    </row>
    <row r="47" spans="1:110" s="1011" customFormat="1" ht="30" hidden="1" customHeight="1">
      <c r="A47" s="248" t="str">
        <f t="shared" si="94"/>
        <v>ok</v>
      </c>
      <c r="B47" s="249"/>
      <c r="C47" s="249"/>
      <c r="D47" s="249"/>
      <c r="E47" s="272"/>
      <c r="F47" s="272"/>
      <c r="G47" s="249"/>
      <c r="H47" s="249"/>
      <c r="I47" s="282" t="s">
        <v>592</v>
      </c>
      <c r="J47" s="280" t="s">
        <v>581</v>
      </c>
      <c r="K47" s="281" t="s">
        <v>593</v>
      </c>
      <c r="L47" s="281" t="s">
        <v>60</v>
      </c>
      <c r="M47" s="279" t="s">
        <v>116</v>
      </c>
      <c r="N47" s="603"/>
      <c r="O47" s="603"/>
      <c r="P47" s="603"/>
      <c r="Q47" s="231"/>
      <c r="R47" s="232"/>
      <c r="S47" s="232"/>
      <c r="T47" s="232"/>
      <c r="U47" s="232"/>
      <c r="V47" s="232"/>
      <c r="W47" s="232"/>
      <c r="X47" s="232"/>
      <c r="Y47" s="232"/>
      <c r="Z47" s="232"/>
      <c r="AA47" s="232"/>
      <c r="AB47" s="232"/>
      <c r="AC47" s="232"/>
      <c r="AD47" s="232"/>
      <c r="AE47" s="232"/>
      <c r="AF47" s="232"/>
      <c r="AG47" s="232"/>
      <c r="AH47" s="232"/>
      <c r="AI47" s="232"/>
      <c r="AJ47" s="232"/>
      <c r="AK47" s="232"/>
      <c r="AL47" s="232"/>
      <c r="AM47" s="232"/>
      <c r="AN47" s="232"/>
      <c r="AO47" s="232"/>
      <c r="AP47" s="232"/>
      <c r="AQ47" s="250"/>
      <c r="AR47" s="250"/>
      <c r="AS47" s="252"/>
      <c r="AT47" s="248"/>
      <c r="AU47" s="251"/>
      <c r="AV47" s="251"/>
      <c r="AW47" s="260"/>
      <c r="AX47" s="1007"/>
      <c r="AY47" s="251"/>
      <c r="AZ47" s="251"/>
      <c r="BA47" s="252"/>
      <c r="BB47" s="261" t="s">
        <v>1242</v>
      </c>
      <c r="BC47" s="271" t="s">
        <v>1807</v>
      </c>
      <c r="BD47" s="1016" t="s">
        <v>1246</v>
      </c>
      <c r="BE47" s="1012"/>
      <c r="BF47" s="233">
        <v>266</v>
      </c>
      <c r="BG47" s="263">
        <v>45945</v>
      </c>
      <c r="BH47" s="1015">
        <v>36</v>
      </c>
      <c r="BI47" s="233">
        <v>266</v>
      </c>
      <c r="BJ47" s="234">
        <v>13909.09</v>
      </c>
      <c r="BK47" s="234">
        <f t="shared" si="108"/>
        <v>4069799.7340000002</v>
      </c>
      <c r="BL47" s="668">
        <f t="shared" si="97"/>
        <v>0.10000000000000006</v>
      </c>
      <c r="BM47" s="234">
        <f t="shared" si="109"/>
        <v>3699817.94</v>
      </c>
      <c r="BN47" s="263">
        <v>45954</v>
      </c>
      <c r="BO47" s="251"/>
      <c r="BP47" s="251"/>
      <c r="BQ47" s="249"/>
      <c r="BR47" s="249"/>
      <c r="BS47" s="264"/>
      <c r="BT47" s="248"/>
      <c r="BU47" s="248"/>
      <c r="BV47" s="251"/>
      <c r="BW47" s="251"/>
      <c r="BX47" s="251"/>
      <c r="BY47" s="251"/>
      <c r="BZ47" s="251"/>
      <c r="CA47" s="251"/>
      <c r="CB47" s="251"/>
      <c r="CC47" s="250"/>
      <c r="CD47" s="265"/>
      <c r="CE47" s="252"/>
      <c r="CF47" s="252"/>
      <c r="CG47" s="252"/>
      <c r="CH47" s="252"/>
      <c r="CI47" s="252"/>
      <c r="CJ47" s="252"/>
      <c r="CK47" s="252"/>
      <c r="CL47" s="252"/>
      <c r="CM47" s="251"/>
      <c r="CN47" s="249"/>
      <c r="CO47" s="252"/>
      <c r="CP47" s="252"/>
      <c r="CQ47" s="252"/>
      <c r="CR47" s="252"/>
      <c r="CS47" s="251"/>
      <c r="CT47" s="251"/>
      <c r="CU47" s="251"/>
      <c r="CV47" s="251"/>
      <c r="CW47" s="249"/>
      <c r="CX47" s="266"/>
      <c r="CY47" s="267"/>
      <c r="CZ47" s="268"/>
      <c r="DA47" s="269"/>
      <c r="DB47" s="270"/>
      <c r="DC47" s="235"/>
      <c r="DD47" s="236"/>
      <c r="DE47" s="237"/>
      <c r="DF47" s="237"/>
    </row>
    <row r="48" spans="1:110" s="1011" customFormat="1" ht="30" hidden="1" customHeight="1">
      <c r="A48" s="248" t="str">
        <f t="shared" si="94"/>
        <v>Hiện</v>
      </c>
      <c r="B48" s="249" t="str">
        <f t="shared" ref="B48" si="131">CW48</f>
        <v>Đủ</v>
      </c>
      <c r="C48" s="249">
        <f t="shared" si="98"/>
        <v>0</v>
      </c>
      <c r="D48" s="272" t="s">
        <v>788</v>
      </c>
      <c r="E48" s="272" t="s">
        <v>788</v>
      </c>
      <c r="F48" s="272" t="s">
        <v>1921</v>
      </c>
      <c r="G48" s="249"/>
      <c r="H48" s="249"/>
      <c r="I48" s="282" t="s">
        <v>594</v>
      </c>
      <c r="J48" s="280" t="s">
        <v>581</v>
      </c>
      <c r="K48" s="281" t="s">
        <v>595</v>
      </c>
      <c r="L48" s="281" t="s">
        <v>60</v>
      </c>
      <c r="M48" s="279" t="s">
        <v>116</v>
      </c>
      <c r="N48" s="603">
        <v>6.5090261886600569</v>
      </c>
      <c r="O48" s="603">
        <v>15.731999999999999</v>
      </c>
      <c r="P48" s="603">
        <v>102.4</v>
      </c>
      <c r="Q48" s="231">
        <v>18</v>
      </c>
      <c r="R48" s="232">
        <v>117.16247139588103</v>
      </c>
      <c r="S48" s="232"/>
      <c r="T48" s="232"/>
      <c r="U48" s="232">
        <v>24.08</v>
      </c>
      <c r="V48" s="232">
        <v>156.73735062293417</v>
      </c>
      <c r="W48" s="232">
        <v>0</v>
      </c>
      <c r="X48" s="232">
        <v>0</v>
      </c>
      <c r="Y48" s="232">
        <v>0</v>
      </c>
      <c r="Z48" s="232">
        <v>0</v>
      </c>
      <c r="AA48" s="232"/>
      <c r="AB48" s="232"/>
      <c r="AC48" s="232"/>
      <c r="AD48" s="232"/>
      <c r="AE48" s="232"/>
      <c r="AF48" s="232"/>
      <c r="AG48" s="232">
        <v>0</v>
      </c>
      <c r="AH48" s="232">
        <v>0</v>
      </c>
      <c r="AI48" s="232"/>
      <c r="AJ48" s="232"/>
      <c r="AK48" s="232">
        <v>0</v>
      </c>
      <c r="AL48" s="232">
        <v>0</v>
      </c>
      <c r="AM48" s="232">
        <v>0</v>
      </c>
      <c r="AN48" s="232">
        <v>0</v>
      </c>
      <c r="AO48" s="232">
        <v>11.92</v>
      </c>
      <c r="AP48" s="232">
        <v>77.587592168827882</v>
      </c>
      <c r="AQ48" s="250">
        <f>Q48+S48+U48+W48+Y48+AA48+AC48+AE48+AG48+AI48+AK48+AM48+AO48</f>
        <v>54</v>
      </c>
      <c r="AR48" s="250">
        <f>R48+T48+V48+X48+Z48+AB48+AD48+AF48+AH48+AJ48+AL48+AN48+AP48</f>
        <v>351.48741418764308</v>
      </c>
      <c r="AS48" s="252" t="s">
        <v>1910</v>
      </c>
      <c r="AT48" s="248"/>
      <c r="AU48" s="251"/>
      <c r="AV48" s="251"/>
      <c r="AW48" s="260"/>
      <c r="AX48" s="1007"/>
      <c r="AY48" s="251">
        <f>IF(AQ48&gt;AU48,AQ48-AU48,"0")</f>
        <v>54</v>
      </c>
      <c r="AZ48" s="251">
        <f>IF(AR48&gt;AV48,AR48-AV48,"0")</f>
        <v>351.48741418764308</v>
      </c>
      <c r="BA48" s="252">
        <v>45892</v>
      </c>
      <c r="BB48" s="261" t="s">
        <v>1088</v>
      </c>
      <c r="BC48" s="271" t="s">
        <v>62</v>
      </c>
      <c r="BD48" s="272" t="s">
        <v>809</v>
      </c>
      <c r="BE48" s="1012" t="s">
        <v>60</v>
      </c>
      <c r="BF48" s="1013">
        <v>143.22</v>
      </c>
      <c r="BG48" s="263">
        <v>45889</v>
      </c>
      <c r="BH48" s="1015">
        <v>18</v>
      </c>
      <c r="BI48" s="233">
        <v>143.22</v>
      </c>
      <c r="BJ48" s="234">
        <v>14181.82</v>
      </c>
      <c r="BK48" s="234">
        <f t="shared" si="108"/>
        <v>2234232.2864400004</v>
      </c>
      <c r="BL48" s="668">
        <f t="shared" si="97"/>
        <v>0.10000000000000019</v>
      </c>
      <c r="BM48" s="234">
        <f t="shared" si="109"/>
        <v>2031120.2604</v>
      </c>
      <c r="BN48" s="263">
        <v>45892</v>
      </c>
      <c r="BO48" s="251">
        <f>SUMIF($I:$I,I48,$BH:$BH)</f>
        <v>54</v>
      </c>
      <c r="BP48" s="251">
        <f>SUMIF($I:$I,I48,$BI:$BI)</f>
        <v>430.18</v>
      </c>
      <c r="BQ48" s="249"/>
      <c r="BR48" s="249"/>
      <c r="BS48" s="264"/>
      <c r="BT48" s="248"/>
      <c r="BU48" s="248"/>
      <c r="BV48" s="251"/>
      <c r="BW48" s="251"/>
      <c r="BX48" s="251"/>
      <c r="BY48" s="251"/>
      <c r="BZ48" s="251"/>
      <c r="CA48" s="251"/>
      <c r="CB48" s="251"/>
      <c r="CC48" s="250"/>
      <c r="CD48" s="265"/>
      <c r="CE48" s="252"/>
      <c r="CF48" s="252"/>
      <c r="CG48" s="252"/>
      <c r="CH48" s="252"/>
      <c r="CI48" s="252"/>
      <c r="CJ48" s="252"/>
      <c r="CK48" s="252"/>
      <c r="CL48" s="252"/>
      <c r="CM48" s="251">
        <f>SUMIF($I:$I,I48,$CA:$CA)</f>
        <v>0</v>
      </c>
      <c r="CN48" s="249">
        <f>SUMIF($I:$I,I48,$CB:$CB)</f>
        <v>0</v>
      </c>
      <c r="CO48" s="252"/>
      <c r="CP48" s="252"/>
      <c r="CQ48" s="252"/>
      <c r="CR48" s="252"/>
      <c r="CS48" s="251">
        <f>BO48+CM48</f>
        <v>54</v>
      </c>
      <c r="CT48" s="251">
        <f>BP48+CN48</f>
        <v>430.18</v>
      </c>
      <c r="CU48" s="251">
        <f>AY48-CS48</f>
        <v>0</v>
      </c>
      <c r="CV48" s="251">
        <f>AZ48-CT48</f>
        <v>-78.692585812356924</v>
      </c>
      <c r="CW48" s="249" t="str">
        <f>IF(CU48&lt;0,"Thừa",IF(CU48=0,"Đủ","Thiếu"))</f>
        <v>Đủ</v>
      </c>
      <c r="CX48" s="266"/>
      <c r="CY48" s="267"/>
      <c r="CZ48" s="268"/>
      <c r="DA48" s="269"/>
      <c r="DB48" s="270"/>
      <c r="DC48" s="235"/>
      <c r="DD48" s="236"/>
      <c r="DE48" s="237"/>
      <c r="DF48" s="237"/>
    </row>
    <row r="49" spans="1:110" s="1011" customFormat="1" ht="30" hidden="1" customHeight="1">
      <c r="A49" s="248" t="str">
        <f t="shared" si="94"/>
        <v>ok</v>
      </c>
      <c r="B49" s="249"/>
      <c r="C49" s="249"/>
      <c r="D49" s="272"/>
      <c r="E49" s="272"/>
      <c r="F49" s="272"/>
      <c r="G49" s="249"/>
      <c r="H49" s="249"/>
      <c r="I49" s="282" t="s">
        <v>594</v>
      </c>
      <c r="J49" s="280" t="s">
        <v>581</v>
      </c>
      <c r="K49" s="281" t="s">
        <v>595</v>
      </c>
      <c r="L49" s="281" t="s">
        <v>60</v>
      </c>
      <c r="M49" s="279" t="s">
        <v>116</v>
      </c>
      <c r="N49" s="603"/>
      <c r="O49" s="603"/>
      <c r="P49" s="603"/>
      <c r="Q49" s="231"/>
      <c r="R49" s="232"/>
      <c r="S49" s="232"/>
      <c r="T49" s="232"/>
      <c r="U49" s="232"/>
      <c r="V49" s="232"/>
      <c r="W49" s="232"/>
      <c r="X49" s="232"/>
      <c r="Y49" s="232"/>
      <c r="Z49" s="232"/>
      <c r="AA49" s="232"/>
      <c r="AB49" s="232"/>
      <c r="AC49" s="232"/>
      <c r="AD49" s="232"/>
      <c r="AE49" s="232"/>
      <c r="AF49" s="232"/>
      <c r="AG49" s="232"/>
      <c r="AH49" s="232"/>
      <c r="AI49" s="232"/>
      <c r="AJ49" s="232"/>
      <c r="AK49" s="232"/>
      <c r="AL49" s="232"/>
      <c r="AM49" s="232"/>
      <c r="AN49" s="232"/>
      <c r="AO49" s="232"/>
      <c r="AP49" s="232"/>
      <c r="AQ49" s="250"/>
      <c r="AR49" s="250"/>
      <c r="AS49" s="1006"/>
      <c r="AT49" s="248"/>
      <c r="AU49" s="251"/>
      <c r="AV49" s="251"/>
      <c r="AW49" s="260"/>
      <c r="AX49" s="1007"/>
      <c r="AY49" s="251"/>
      <c r="AZ49" s="251"/>
      <c r="BA49" s="252"/>
      <c r="BB49" s="261" t="s">
        <v>1928</v>
      </c>
      <c r="BC49" s="271" t="s">
        <v>1807</v>
      </c>
      <c r="BD49" s="272" t="s">
        <v>1926</v>
      </c>
      <c r="BE49" s="1012" t="s">
        <v>60</v>
      </c>
      <c r="BF49" s="233">
        <v>96</v>
      </c>
      <c r="BG49" s="263">
        <v>46065</v>
      </c>
      <c r="BH49" s="1015">
        <v>12</v>
      </c>
      <c r="BI49" s="233">
        <v>96</v>
      </c>
      <c r="BJ49" s="234">
        <v>14000</v>
      </c>
      <c r="BK49" s="234">
        <f t="shared" ref="BK49" si="132">BJ49*BI49*1.1</f>
        <v>1478400.0000000002</v>
      </c>
      <c r="BL49" s="668">
        <f t="shared" ref="BL49" si="133">(BK49-BM49)/BM49</f>
        <v>0.10000000000000017</v>
      </c>
      <c r="BM49" s="234">
        <f t="shared" ref="BM49" si="134">BJ49*BI49*1</f>
        <v>1344000</v>
      </c>
      <c r="BN49" s="263">
        <v>46065</v>
      </c>
      <c r="BO49" s="251"/>
      <c r="BP49" s="251"/>
      <c r="BQ49" s="249"/>
      <c r="BR49" s="249"/>
      <c r="BS49" s="264"/>
      <c r="BT49" s="248"/>
      <c r="BU49" s="248"/>
      <c r="BV49" s="251"/>
      <c r="BW49" s="251"/>
      <c r="BX49" s="251"/>
      <c r="BY49" s="251"/>
      <c r="BZ49" s="251"/>
      <c r="CA49" s="251"/>
      <c r="CB49" s="251"/>
      <c r="CC49" s="250"/>
      <c r="CD49" s="265"/>
      <c r="CE49" s="252"/>
      <c r="CF49" s="252"/>
      <c r="CG49" s="252"/>
      <c r="CH49" s="252"/>
      <c r="CI49" s="252"/>
      <c r="CJ49" s="252"/>
      <c r="CK49" s="252"/>
      <c r="CL49" s="252"/>
      <c r="CM49" s="251"/>
      <c r="CN49" s="249"/>
      <c r="CO49" s="252"/>
      <c r="CP49" s="252"/>
      <c r="CQ49" s="252"/>
      <c r="CR49" s="252"/>
      <c r="CS49" s="251"/>
      <c r="CT49" s="251"/>
      <c r="CU49" s="251"/>
      <c r="CV49" s="251"/>
      <c r="CW49" s="249"/>
      <c r="CX49" s="266"/>
      <c r="CY49" s="267"/>
      <c r="CZ49" s="268"/>
      <c r="DA49" s="269"/>
      <c r="DB49" s="270"/>
      <c r="DC49" s="235"/>
      <c r="DD49" s="236"/>
      <c r="DE49" s="237"/>
      <c r="DF49" s="237"/>
    </row>
    <row r="50" spans="1:110" s="1011" customFormat="1" ht="30" hidden="1" customHeight="1">
      <c r="A50" s="1244" t="str">
        <f t="shared" si="94"/>
        <v>ok</v>
      </c>
      <c r="B50" s="249"/>
      <c r="C50" s="249"/>
      <c r="D50" s="272"/>
      <c r="E50" s="272"/>
      <c r="F50" s="272"/>
      <c r="G50" s="249"/>
      <c r="H50" s="249"/>
      <c r="I50" s="282" t="s">
        <v>594</v>
      </c>
      <c r="J50" s="280" t="s">
        <v>581</v>
      </c>
      <c r="K50" s="281" t="s">
        <v>595</v>
      </c>
      <c r="L50" s="281" t="s">
        <v>60</v>
      </c>
      <c r="M50" s="279"/>
      <c r="N50" s="603"/>
      <c r="O50" s="603"/>
      <c r="P50" s="603"/>
      <c r="Q50" s="231"/>
      <c r="R50" s="232"/>
      <c r="S50" s="232"/>
      <c r="T50" s="232"/>
      <c r="U50" s="232"/>
      <c r="V50" s="232"/>
      <c r="W50" s="232"/>
      <c r="X50" s="232"/>
      <c r="Y50" s="232"/>
      <c r="Z50" s="232"/>
      <c r="AA50" s="232"/>
      <c r="AB50" s="232"/>
      <c r="AC50" s="232"/>
      <c r="AD50" s="232"/>
      <c r="AE50" s="232"/>
      <c r="AF50" s="232"/>
      <c r="AG50" s="232"/>
      <c r="AH50" s="232"/>
      <c r="AI50" s="232"/>
      <c r="AJ50" s="232"/>
      <c r="AK50" s="232"/>
      <c r="AL50" s="232"/>
      <c r="AM50" s="232"/>
      <c r="AN50" s="232"/>
      <c r="AO50" s="232"/>
      <c r="AP50" s="232"/>
      <c r="AQ50" s="250"/>
      <c r="AR50" s="250"/>
      <c r="AS50" s="1006"/>
      <c r="AT50" s="248"/>
      <c r="AU50" s="251"/>
      <c r="AV50" s="251"/>
      <c r="AW50" s="260"/>
      <c r="AX50" s="1007"/>
      <c r="AY50" s="251"/>
      <c r="AZ50" s="251"/>
      <c r="BA50" s="252"/>
      <c r="BB50" s="261" t="s">
        <v>1117</v>
      </c>
      <c r="BC50" s="271" t="s">
        <v>62</v>
      </c>
      <c r="BD50" s="272" t="s">
        <v>1128</v>
      </c>
      <c r="BE50" s="1012"/>
      <c r="BF50" s="233">
        <v>190.96</v>
      </c>
      <c r="BG50" s="263">
        <v>45946</v>
      </c>
      <c r="BH50" s="1015">
        <v>24</v>
      </c>
      <c r="BI50" s="233">
        <v>190.96</v>
      </c>
      <c r="BJ50" s="234">
        <v>14181.82</v>
      </c>
      <c r="BK50" s="234">
        <f t="shared" si="108"/>
        <v>2978976.3819200005</v>
      </c>
      <c r="BL50" s="668">
        <f t="shared" si="97"/>
        <v>0.10000000000000012</v>
      </c>
      <c r="BM50" s="234">
        <f t="shared" si="109"/>
        <v>2708160.3472000002</v>
      </c>
      <c r="BN50" s="263">
        <v>45947</v>
      </c>
      <c r="BO50" s="251"/>
      <c r="BP50" s="251"/>
      <c r="BQ50" s="249"/>
      <c r="BR50" s="249"/>
      <c r="BS50" s="264"/>
      <c r="BT50" s="248"/>
      <c r="BU50" s="248"/>
      <c r="BV50" s="251"/>
      <c r="BW50" s="251"/>
      <c r="BX50" s="251"/>
      <c r="BY50" s="251"/>
      <c r="BZ50" s="251"/>
      <c r="CA50" s="251"/>
      <c r="CB50" s="251"/>
      <c r="CC50" s="250"/>
      <c r="CD50" s="265"/>
      <c r="CE50" s="252"/>
      <c r="CF50" s="252"/>
      <c r="CG50" s="252"/>
      <c r="CH50" s="252"/>
      <c r="CI50" s="252"/>
      <c r="CJ50" s="252"/>
      <c r="CK50" s="252"/>
      <c r="CL50" s="252"/>
      <c r="CM50" s="251"/>
      <c r="CN50" s="249"/>
      <c r="CO50" s="252"/>
      <c r="CP50" s="252"/>
      <c r="CQ50" s="252"/>
      <c r="CR50" s="252"/>
      <c r="CS50" s="251"/>
      <c r="CT50" s="251"/>
      <c r="CU50" s="251"/>
      <c r="CV50" s="251"/>
      <c r="CW50" s="249"/>
      <c r="CX50" s="266"/>
      <c r="CY50" s="267"/>
      <c r="CZ50" s="268"/>
      <c r="DA50" s="269"/>
      <c r="DB50" s="270"/>
      <c r="DC50" s="235"/>
      <c r="DD50" s="236"/>
      <c r="DE50" s="237"/>
      <c r="DF50" s="237"/>
    </row>
    <row r="51" spans="1:110" s="1011" customFormat="1" ht="30" hidden="1" customHeight="1">
      <c r="A51" s="248" t="str">
        <f t="shared" si="94"/>
        <v>Hiện</v>
      </c>
      <c r="B51" s="249" t="str">
        <f>CW51</f>
        <v>Đủ</v>
      </c>
      <c r="C51" s="249">
        <f t="shared" si="98"/>
        <v>0</v>
      </c>
      <c r="D51" s="249"/>
      <c r="E51" s="272"/>
      <c r="F51" s="272"/>
      <c r="G51" s="249"/>
      <c r="H51" s="249"/>
      <c r="I51" s="282" t="s">
        <v>596</v>
      </c>
      <c r="J51" s="280" t="s">
        <v>581</v>
      </c>
      <c r="K51" s="281" t="s">
        <v>597</v>
      </c>
      <c r="L51" s="281" t="s">
        <v>60</v>
      </c>
      <c r="M51" s="279" t="s">
        <v>116</v>
      </c>
      <c r="N51" s="603">
        <v>13.3</v>
      </c>
      <c r="O51" s="603">
        <v>0.36</v>
      </c>
      <c r="P51" s="603">
        <v>4.8</v>
      </c>
      <c r="Q51" s="231">
        <v>2</v>
      </c>
      <c r="R51" s="232">
        <v>26.6</v>
      </c>
      <c r="S51" s="232"/>
      <c r="T51" s="232"/>
      <c r="U51" s="232">
        <v>0</v>
      </c>
      <c r="V51" s="232">
        <v>0</v>
      </c>
      <c r="W51" s="232">
        <v>0</v>
      </c>
      <c r="X51" s="232">
        <v>0</v>
      </c>
      <c r="Y51" s="232">
        <v>0</v>
      </c>
      <c r="Z51" s="232">
        <v>0</v>
      </c>
      <c r="AA51" s="232"/>
      <c r="AB51" s="232"/>
      <c r="AC51" s="232"/>
      <c r="AD51" s="232"/>
      <c r="AE51" s="232"/>
      <c r="AF51" s="232"/>
      <c r="AG51" s="232">
        <v>0</v>
      </c>
      <c r="AH51" s="232">
        <v>0</v>
      </c>
      <c r="AI51" s="232"/>
      <c r="AJ51" s="232"/>
      <c r="AK51" s="232">
        <v>0</v>
      </c>
      <c r="AL51" s="232">
        <v>0</v>
      </c>
      <c r="AM51" s="232">
        <v>0</v>
      </c>
      <c r="AN51" s="232">
        <v>0</v>
      </c>
      <c r="AO51" s="232">
        <v>0</v>
      </c>
      <c r="AP51" s="232">
        <v>0</v>
      </c>
      <c r="AQ51" s="250">
        <f>Q51+S51+U51+W51+Y51+AA51+AC51+AE51+AG51+AI51+AK51+AM51+AO51</f>
        <v>2</v>
      </c>
      <c r="AR51" s="250">
        <f>R51+T51+V51+X51+Z51+AB51+AD51+AF51+AH51+AJ51+AL51+AN51+AP51</f>
        <v>26.6</v>
      </c>
      <c r="AS51" s="253"/>
      <c r="AT51" s="248"/>
      <c r="AU51" s="251">
        <v>2</v>
      </c>
      <c r="AV51" s="251">
        <v>26.6</v>
      </c>
      <c r="AW51" s="260"/>
      <c r="AX51" s="1007" t="s">
        <v>919</v>
      </c>
      <c r="AY51" s="251" t="str">
        <f t="shared" ref="AY51:AY52" si="135">IF(AQ51&gt;AU51,AQ51-AU51,"0")</f>
        <v>0</v>
      </c>
      <c r="AZ51" s="251" t="str">
        <f t="shared" ref="AZ51:AZ52" si="136">IF(AR51&gt;AV51,AR51-AV51,"0")</f>
        <v>0</v>
      </c>
      <c r="BA51" s="252">
        <v>45892</v>
      </c>
      <c r="BB51" s="261"/>
      <c r="BC51" s="252"/>
      <c r="BD51" s="272"/>
      <c r="BE51" s="262"/>
      <c r="BF51" s="233"/>
      <c r="BG51" s="252"/>
      <c r="BH51" s="284"/>
      <c r="BI51" s="233"/>
      <c r="BJ51" s="234"/>
      <c r="BK51" s="234"/>
      <c r="BL51" s="668"/>
      <c r="BM51" s="234" t="s">
        <v>1602</v>
      </c>
      <c r="BN51" s="263"/>
      <c r="BO51" s="251">
        <f>SUMIF($I:$I,I51,$BH:$BH)</f>
        <v>0</v>
      </c>
      <c r="BP51" s="251">
        <f>SUMIF($I:$I,I51,$BI:$BI)</f>
        <v>0</v>
      </c>
      <c r="BQ51" s="249"/>
      <c r="BR51" s="249"/>
      <c r="BS51" s="264"/>
      <c r="BT51" s="248"/>
      <c r="BU51" s="248"/>
      <c r="BV51" s="251"/>
      <c r="BW51" s="251"/>
      <c r="BX51" s="251"/>
      <c r="BY51" s="251"/>
      <c r="BZ51" s="251"/>
      <c r="CA51" s="251"/>
      <c r="CB51" s="251"/>
      <c r="CC51" s="250"/>
      <c r="CD51" s="265"/>
      <c r="CE51" s="252"/>
      <c r="CF51" s="252"/>
      <c r="CG51" s="252"/>
      <c r="CH51" s="252"/>
      <c r="CI51" s="252"/>
      <c r="CJ51" s="252"/>
      <c r="CK51" s="252"/>
      <c r="CL51" s="252"/>
      <c r="CM51" s="251">
        <f>SUMIF($I:$I,I51,$CA:$CA)</f>
        <v>0</v>
      </c>
      <c r="CN51" s="249">
        <f>SUMIF($I:$I,I51,$CB:$CB)</f>
        <v>0</v>
      </c>
      <c r="CO51" s="252"/>
      <c r="CP51" s="252"/>
      <c r="CQ51" s="252"/>
      <c r="CR51" s="252"/>
      <c r="CS51" s="251">
        <f t="shared" ref="CS51:CS52" si="137">BO51+CM51</f>
        <v>0</v>
      </c>
      <c r="CT51" s="251">
        <f t="shared" ref="CT51:CT52" si="138">BP51+CN51</f>
        <v>0</v>
      </c>
      <c r="CU51" s="251">
        <f t="shared" ref="CU51:CU52" si="139">AY51-CS51</f>
        <v>0</v>
      </c>
      <c r="CV51" s="251">
        <f t="shared" ref="CV51:CV52" si="140">AZ51-CT51</f>
        <v>0</v>
      </c>
      <c r="CW51" s="249" t="str">
        <f t="shared" ref="CW51:CW52" si="141">IF(CU51&lt;0,"Thừa",IF(CU51=0,"Đủ","Thiếu"))</f>
        <v>Đủ</v>
      </c>
      <c r="CX51" s="266"/>
      <c r="CY51" s="267"/>
      <c r="CZ51" s="268"/>
      <c r="DA51" s="269"/>
      <c r="DB51" s="270"/>
      <c r="DC51" s="235"/>
      <c r="DD51" s="236"/>
      <c r="DE51" s="237"/>
      <c r="DF51" s="237"/>
    </row>
    <row r="52" spans="1:110" s="1011" customFormat="1" ht="30" hidden="1" customHeight="1">
      <c r="A52" s="248" t="str">
        <f t="shared" si="94"/>
        <v>Hiện</v>
      </c>
      <c r="B52" s="249" t="str">
        <f>CW52</f>
        <v>Đủ</v>
      </c>
      <c r="C52" s="249">
        <f t="shared" si="98"/>
        <v>0</v>
      </c>
      <c r="D52" s="249"/>
      <c r="E52" s="272" t="s">
        <v>790</v>
      </c>
      <c r="F52" s="272" t="s">
        <v>1781</v>
      </c>
      <c r="G52" s="249"/>
      <c r="H52" s="249"/>
      <c r="I52" s="282" t="s">
        <v>598</v>
      </c>
      <c r="J52" s="280" t="s">
        <v>599</v>
      </c>
      <c r="K52" s="281" t="s">
        <v>600</v>
      </c>
      <c r="L52" s="281" t="s">
        <v>60</v>
      </c>
      <c r="M52" s="279" t="s">
        <v>116</v>
      </c>
      <c r="N52" s="603">
        <v>0.88206144697720523</v>
      </c>
      <c r="O52" s="603">
        <v>16.143999999999998</v>
      </c>
      <c r="P52" s="603">
        <v>14.24</v>
      </c>
      <c r="Q52" s="231">
        <v>18</v>
      </c>
      <c r="R52" s="232">
        <v>15.877106045589695</v>
      </c>
      <c r="S52" s="232"/>
      <c r="T52" s="232"/>
      <c r="U52" s="232">
        <v>30</v>
      </c>
      <c r="V52" s="232">
        <v>26.461843409316156</v>
      </c>
      <c r="W52" s="232">
        <v>0</v>
      </c>
      <c r="X52" s="232">
        <v>0</v>
      </c>
      <c r="Y52" s="232">
        <v>0</v>
      </c>
      <c r="Z52" s="232">
        <v>0</v>
      </c>
      <c r="AA52" s="232"/>
      <c r="AB52" s="232"/>
      <c r="AC52" s="232"/>
      <c r="AD52" s="232"/>
      <c r="AE52" s="232"/>
      <c r="AF52" s="232"/>
      <c r="AG52" s="232">
        <v>0</v>
      </c>
      <c r="AH52" s="232">
        <v>0</v>
      </c>
      <c r="AI52" s="232"/>
      <c r="AJ52" s="232"/>
      <c r="AK52" s="232">
        <v>0</v>
      </c>
      <c r="AL52" s="232">
        <v>0</v>
      </c>
      <c r="AM52" s="232">
        <v>0</v>
      </c>
      <c r="AN52" s="232">
        <v>0</v>
      </c>
      <c r="AO52" s="232">
        <v>0</v>
      </c>
      <c r="AP52" s="232">
        <v>0</v>
      </c>
      <c r="AQ52" s="250">
        <f>Q52+S52+U52+W52+Y52+AA52+AC52+AE52+AG52+AI52+AK52+AM52+AO52</f>
        <v>48</v>
      </c>
      <c r="AR52" s="250">
        <f>R52+T52+V52+X52+Z52+AB52+AD52+AF52+AH52+AJ52+AL52+AN52+AP52</f>
        <v>42.338949454905851</v>
      </c>
      <c r="AS52" s="252" t="s">
        <v>1066</v>
      </c>
      <c r="AT52" s="248"/>
      <c r="AU52" s="251"/>
      <c r="AV52" s="251"/>
      <c r="AW52" s="260"/>
      <c r="AX52" s="1007"/>
      <c r="AY52" s="251">
        <f t="shared" si="135"/>
        <v>48</v>
      </c>
      <c r="AZ52" s="251">
        <f t="shared" si="136"/>
        <v>42.338949454905851</v>
      </c>
      <c r="BA52" s="252">
        <v>45892</v>
      </c>
      <c r="BB52" s="261" t="s">
        <v>1088</v>
      </c>
      <c r="BC52" s="271" t="s">
        <v>62</v>
      </c>
      <c r="BD52" s="272" t="s">
        <v>810</v>
      </c>
      <c r="BE52" s="1012" t="s">
        <v>811</v>
      </c>
      <c r="BF52" s="1013">
        <v>15.98</v>
      </c>
      <c r="BG52" s="263">
        <v>45889</v>
      </c>
      <c r="BH52" s="1015">
        <v>18</v>
      </c>
      <c r="BI52" s="233">
        <v>15.98</v>
      </c>
      <c r="BJ52" s="234">
        <v>15181.82</v>
      </c>
      <c r="BK52" s="234">
        <f t="shared" ref="BK52:BK75" si="142">BJ52*BI52*1.1</f>
        <v>266866.03196000005</v>
      </c>
      <c r="BL52" s="668">
        <f t="shared" si="97"/>
        <v>0.10000000000000019</v>
      </c>
      <c r="BM52" s="234">
        <f t="shared" ref="BM52:BM75" si="143">BJ52*BI52*1</f>
        <v>242605.48360000001</v>
      </c>
      <c r="BN52" s="263">
        <v>45892</v>
      </c>
      <c r="BO52" s="251">
        <f>SUMIF($I:$I,I52,$BH:$BH)</f>
        <v>48</v>
      </c>
      <c r="BP52" s="251">
        <f>SUMIF($I:$I,I52,$BI:$BI)</f>
        <v>42.29</v>
      </c>
      <c r="BQ52" s="249"/>
      <c r="BR52" s="249"/>
      <c r="BS52" s="264"/>
      <c r="BT52" s="248"/>
      <c r="BU52" s="248"/>
      <c r="BV52" s="251"/>
      <c r="BW52" s="251"/>
      <c r="BX52" s="251"/>
      <c r="BY52" s="251"/>
      <c r="BZ52" s="251"/>
      <c r="CA52" s="251"/>
      <c r="CB52" s="251"/>
      <c r="CC52" s="250"/>
      <c r="CD52" s="265"/>
      <c r="CE52" s="252"/>
      <c r="CF52" s="252"/>
      <c r="CG52" s="252"/>
      <c r="CH52" s="252"/>
      <c r="CI52" s="252"/>
      <c r="CJ52" s="252"/>
      <c r="CK52" s="252"/>
      <c r="CL52" s="252"/>
      <c r="CM52" s="251">
        <f>SUMIF($I:$I,I52,$CA:$CA)</f>
        <v>0</v>
      </c>
      <c r="CN52" s="249">
        <f>SUMIF($I:$I,I52,$CB:$CB)</f>
        <v>0</v>
      </c>
      <c r="CO52" s="252"/>
      <c r="CP52" s="252"/>
      <c r="CQ52" s="252"/>
      <c r="CR52" s="252"/>
      <c r="CS52" s="251">
        <f t="shared" si="137"/>
        <v>48</v>
      </c>
      <c r="CT52" s="251">
        <f t="shared" si="138"/>
        <v>42.29</v>
      </c>
      <c r="CU52" s="251">
        <f t="shared" si="139"/>
        <v>0</v>
      </c>
      <c r="CV52" s="251">
        <f t="shared" si="140"/>
        <v>4.8949454905852008E-2</v>
      </c>
      <c r="CW52" s="249" t="str">
        <f t="shared" si="141"/>
        <v>Đủ</v>
      </c>
      <c r="CX52" s="266"/>
      <c r="CY52" s="267"/>
      <c r="CZ52" s="268"/>
      <c r="DA52" s="269"/>
      <c r="DB52" s="270"/>
      <c r="DC52" s="235"/>
      <c r="DD52" s="236"/>
      <c r="DE52" s="237"/>
      <c r="DF52" s="237"/>
    </row>
    <row r="53" spans="1:110" s="1011" customFormat="1" ht="30" hidden="1" customHeight="1">
      <c r="A53" s="248" t="str">
        <f t="shared" si="94"/>
        <v>ok</v>
      </c>
      <c r="B53" s="249"/>
      <c r="C53" s="249"/>
      <c r="D53" s="249"/>
      <c r="E53" s="272"/>
      <c r="F53" s="272"/>
      <c r="G53" s="249"/>
      <c r="H53" s="249"/>
      <c r="I53" s="282" t="s">
        <v>598</v>
      </c>
      <c r="J53" s="280" t="s">
        <v>599</v>
      </c>
      <c r="K53" s="281" t="s">
        <v>600</v>
      </c>
      <c r="L53" s="281" t="s">
        <v>60</v>
      </c>
      <c r="M53" s="279" t="s">
        <v>116</v>
      </c>
      <c r="N53" s="603"/>
      <c r="O53" s="603"/>
      <c r="P53" s="603"/>
      <c r="Q53" s="231"/>
      <c r="R53" s="232"/>
      <c r="S53" s="232"/>
      <c r="T53" s="232"/>
      <c r="U53" s="232"/>
      <c r="V53" s="232"/>
      <c r="W53" s="232"/>
      <c r="X53" s="232"/>
      <c r="Y53" s="232"/>
      <c r="Z53" s="232"/>
      <c r="AA53" s="232"/>
      <c r="AB53" s="232"/>
      <c r="AC53" s="232"/>
      <c r="AD53" s="232"/>
      <c r="AE53" s="232"/>
      <c r="AF53" s="232"/>
      <c r="AG53" s="232"/>
      <c r="AH53" s="232"/>
      <c r="AI53" s="232"/>
      <c r="AJ53" s="232"/>
      <c r="AK53" s="232"/>
      <c r="AL53" s="232"/>
      <c r="AM53" s="232"/>
      <c r="AN53" s="232"/>
      <c r="AO53" s="232"/>
      <c r="AP53" s="232"/>
      <c r="AQ53" s="250"/>
      <c r="AR53" s="250"/>
      <c r="AS53" s="252"/>
      <c r="AT53" s="248"/>
      <c r="AU53" s="251"/>
      <c r="AV53" s="251"/>
      <c r="AW53" s="260"/>
      <c r="AX53" s="1007"/>
      <c r="AY53" s="251"/>
      <c r="AZ53" s="251"/>
      <c r="BA53" s="252"/>
      <c r="BB53" s="261" t="s">
        <v>1806</v>
      </c>
      <c r="BC53" s="271" t="s">
        <v>1807</v>
      </c>
      <c r="BD53" s="272" t="s">
        <v>1810</v>
      </c>
      <c r="BE53" s="1012" t="s">
        <v>60</v>
      </c>
      <c r="BF53" s="1013">
        <v>5</v>
      </c>
      <c r="BG53" s="263">
        <v>46010</v>
      </c>
      <c r="BH53" s="1014">
        <v>6</v>
      </c>
      <c r="BI53" s="233">
        <v>5</v>
      </c>
      <c r="BJ53" s="234">
        <v>14181.82</v>
      </c>
      <c r="BK53" s="234">
        <f>BJ53*BI53*(1+BL53)</f>
        <v>78000.010000000009</v>
      </c>
      <c r="BL53" s="668">
        <v>0.1</v>
      </c>
      <c r="BM53" s="234">
        <f>BJ53*BI53</f>
        <v>70909.100000000006</v>
      </c>
      <c r="BN53" s="263">
        <v>46029</v>
      </c>
      <c r="BO53" s="251"/>
      <c r="BP53" s="251"/>
      <c r="BQ53" s="249"/>
      <c r="BR53" s="249"/>
      <c r="BS53" s="264"/>
      <c r="BT53" s="248"/>
      <c r="BU53" s="248"/>
      <c r="BV53" s="251"/>
      <c r="BW53" s="251"/>
      <c r="BX53" s="251"/>
      <c r="BY53" s="251"/>
      <c r="BZ53" s="251"/>
      <c r="CA53" s="251"/>
      <c r="CB53" s="251"/>
      <c r="CC53" s="250"/>
      <c r="CD53" s="265"/>
      <c r="CE53" s="252"/>
      <c r="CF53" s="252"/>
      <c r="CG53" s="252"/>
      <c r="CH53" s="252"/>
      <c r="CI53" s="252"/>
      <c r="CJ53" s="252"/>
      <c r="CK53" s="252"/>
      <c r="CL53" s="252"/>
      <c r="CM53" s="251"/>
      <c r="CN53" s="249"/>
      <c r="CO53" s="252"/>
      <c r="CP53" s="252"/>
      <c r="CQ53" s="252"/>
      <c r="CR53" s="252"/>
      <c r="CS53" s="251"/>
      <c r="CT53" s="251"/>
      <c r="CU53" s="251"/>
      <c r="CV53" s="251"/>
      <c r="CW53" s="249"/>
      <c r="CX53" s="266"/>
      <c r="CY53" s="267"/>
      <c r="CZ53" s="268"/>
      <c r="DA53" s="269"/>
      <c r="DB53" s="270"/>
      <c r="DC53" s="235"/>
      <c r="DD53" s="236"/>
      <c r="DE53" s="237"/>
      <c r="DF53" s="237"/>
    </row>
    <row r="54" spans="1:110" s="1011" customFormat="1" ht="30" hidden="1" customHeight="1">
      <c r="A54" s="248" t="str">
        <f t="shared" si="94"/>
        <v>ok</v>
      </c>
      <c r="B54" s="249"/>
      <c r="C54" s="249"/>
      <c r="D54" s="249"/>
      <c r="E54" s="272"/>
      <c r="F54" s="272"/>
      <c r="G54" s="249"/>
      <c r="H54" s="249"/>
      <c r="I54" s="282" t="s">
        <v>598</v>
      </c>
      <c r="J54" s="280" t="s">
        <v>599</v>
      </c>
      <c r="K54" s="281" t="s">
        <v>600</v>
      </c>
      <c r="L54" s="281" t="s">
        <v>60</v>
      </c>
      <c r="M54" s="279"/>
      <c r="N54" s="603"/>
      <c r="O54" s="603"/>
      <c r="P54" s="603"/>
      <c r="Q54" s="231"/>
      <c r="R54" s="232"/>
      <c r="S54" s="232"/>
      <c r="T54" s="232"/>
      <c r="U54" s="232"/>
      <c r="V54" s="232"/>
      <c r="W54" s="232"/>
      <c r="X54" s="232"/>
      <c r="Y54" s="232"/>
      <c r="Z54" s="232"/>
      <c r="AA54" s="232"/>
      <c r="AB54" s="232"/>
      <c r="AC54" s="232"/>
      <c r="AD54" s="232"/>
      <c r="AE54" s="232"/>
      <c r="AF54" s="232"/>
      <c r="AG54" s="232"/>
      <c r="AH54" s="232"/>
      <c r="AI54" s="232"/>
      <c r="AJ54" s="232"/>
      <c r="AK54" s="232"/>
      <c r="AL54" s="232"/>
      <c r="AM54" s="232"/>
      <c r="AN54" s="232"/>
      <c r="AO54" s="232"/>
      <c r="AP54" s="232"/>
      <c r="AQ54" s="250"/>
      <c r="AR54" s="250"/>
      <c r="AS54" s="252"/>
      <c r="AT54" s="248"/>
      <c r="AU54" s="251"/>
      <c r="AV54" s="251"/>
      <c r="AW54" s="260"/>
      <c r="AX54" s="1007"/>
      <c r="AY54" s="251"/>
      <c r="AZ54" s="251"/>
      <c r="BA54" s="252"/>
      <c r="BB54" s="261" t="s">
        <v>1110</v>
      </c>
      <c r="BC54" s="271" t="s">
        <v>62</v>
      </c>
      <c r="BD54" s="272" t="s">
        <v>1120</v>
      </c>
      <c r="BE54" s="1012"/>
      <c r="BF54" s="233">
        <v>21.31</v>
      </c>
      <c r="BG54" s="263">
        <v>45940</v>
      </c>
      <c r="BH54" s="292">
        <v>24</v>
      </c>
      <c r="BI54" s="233">
        <v>21.31</v>
      </c>
      <c r="BJ54" s="233">
        <v>15727.27</v>
      </c>
      <c r="BK54" s="234">
        <f t="shared" si="142"/>
        <v>368662.93607000005</v>
      </c>
      <c r="BL54" s="668">
        <f t="shared" si="97"/>
        <v>0.10000000000000017</v>
      </c>
      <c r="BM54" s="234">
        <f t="shared" si="143"/>
        <v>335148.1237</v>
      </c>
      <c r="BN54" s="263">
        <v>45947</v>
      </c>
      <c r="BO54" s="251"/>
      <c r="BP54" s="251"/>
      <c r="BQ54" s="249"/>
      <c r="BR54" s="249"/>
      <c r="BS54" s="264"/>
      <c r="BT54" s="248"/>
      <c r="BU54" s="248"/>
      <c r="BV54" s="251"/>
      <c r="BW54" s="251"/>
      <c r="BX54" s="251"/>
      <c r="BY54" s="251"/>
      <c r="BZ54" s="251"/>
      <c r="CA54" s="251"/>
      <c r="CB54" s="251"/>
      <c r="CC54" s="250"/>
      <c r="CD54" s="265"/>
      <c r="CE54" s="252"/>
      <c r="CF54" s="252"/>
      <c r="CG54" s="252"/>
      <c r="CH54" s="252"/>
      <c r="CI54" s="252"/>
      <c r="CJ54" s="252"/>
      <c r="CK54" s="252"/>
      <c r="CL54" s="252"/>
      <c r="CM54" s="251"/>
      <c r="CN54" s="249"/>
      <c r="CO54" s="252"/>
      <c r="CP54" s="252"/>
      <c r="CQ54" s="252"/>
      <c r="CR54" s="252"/>
      <c r="CS54" s="251"/>
      <c r="CT54" s="251"/>
      <c r="CU54" s="251"/>
      <c r="CV54" s="251"/>
      <c r="CW54" s="249"/>
      <c r="CX54" s="266"/>
      <c r="CY54" s="267"/>
      <c r="CZ54" s="268"/>
      <c r="DA54" s="269"/>
      <c r="DB54" s="270"/>
      <c r="DC54" s="235"/>
      <c r="DD54" s="236"/>
      <c r="DE54" s="237"/>
      <c r="DF54" s="237"/>
    </row>
    <row r="55" spans="1:110" s="1011" customFormat="1" ht="30" hidden="1" customHeight="1">
      <c r="A55" s="248" t="str">
        <f t="shared" si="94"/>
        <v>Hiện</v>
      </c>
      <c r="B55" s="249" t="str">
        <f>CONCATENATE(CW55," Hàng tồn")</f>
        <v>Thiếu Hàng tồn</v>
      </c>
      <c r="C55" s="249">
        <f t="shared" si="98"/>
        <v>1</v>
      </c>
      <c r="D55" s="249"/>
      <c r="E55" s="272" t="s">
        <v>789</v>
      </c>
      <c r="F55" s="272"/>
      <c r="G55" s="249"/>
      <c r="H55" s="249"/>
      <c r="I55" s="282" t="s">
        <v>601</v>
      </c>
      <c r="J55" s="280" t="s">
        <v>599</v>
      </c>
      <c r="K55" s="281" t="s">
        <v>602</v>
      </c>
      <c r="L55" s="281" t="s">
        <v>60</v>
      </c>
      <c r="M55" s="279" t="s">
        <v>116</v>
      </c>
      <c r="N55" s="603">
        <v>2.4700000000000002</v>
      </c>
      <c r="O55" s="603">
        <v>7.7960000000000012</v>
      </c>
      <c r="P55" s="603">
        <v>19.399999999999999</v>
      </c>
      <c r="Q55" s="231">
        <v>12</v>
      </c>
      <c r="R55" s="232">
        <v>29.64</v>
      </c>
      <c r="S55" s="232"/>
      <c r="T55" s="232"/>
      <c r="U55" s="232">
        <v>13</v>
      </c>
      <c r="V55" s="232">
        <v>32.11</v>
      </c>
      <c r="W55" s="232">
        <v>0</v>
      </c>
      <c r="X55" s="232">
        <v>0</v>
      </c>
      <c r="Y55" s="232">
        <v>0</v>
      </c>
      <c r="Z55" s="232">
        <v>0</v>
      </c>
      <c r="AA55" s="232"/>
      <c r="AB55" s="232"/>
      <c r="AC55" s="232"/>
      <c r="AD55" s="232"/>
      <c r="AE55" s="232"/>
      <c r="AF55" s="232"/>
      <c r="AG55" s="232">
        <v>0</v>
      </c>
      <c r="AH55" s="232">
        <v>0</v>
      </c>
      <c r="AI55" s="232"/>
      <c r="AJ55" s="232"/>
      <c r="AK55" s="232">
        <v>0</v>
      </c>
      <c r="AL55" s="232">
        <v>0</v>
      </c>
      <c r="AM55" s="232">
        <v>0</v>
      </c>
      <c r="AN55" s="232">
        <v>0</v>
      </c>
      <c r="AO55" s="232">
        <v>0</v>
      </c>
      <c r="AP55" s="232">
        <v>0</v>
      </c>
      <c r="AQ55" s="250">
        <f>Q55+S55+U55+W55+Y55+AA55+AC55+AE55+AG55+AI55+AK55+AM55+AO55</f>
        <v>25</v>
      </c>
      <c r="AR55" s="250">
        <f>R55+T55+V55+X55+Z55+AB55+AD55+AF55+AH55+AJ55+AL55+AN55+AP55</f>
        <v>61.75</v>
      </c>
      <c r="AS55" s="252" t="s">
        <v>1066</v>
      </c>
      <c r="AT55" s="248"/>
      <c r="AU55" s="251"/>
      <c r="AV55" s="251"/>
      <c r="AW55" s="260"/>
      <c r="AX55" s="1007"/>
      <c r="AY55" s="251">
        <f>IF(AQ55&gt;AU55,AQ55-AU55,"0")</f>
        <v>25</v>
      </c>
      <c r="AZ55" s="251">
        <f>IF(AR55&gt;AV55,AR55-AV55,"0")</f>
        <v>61.75</v>
      </c>
      <c r="BA55" s="252">
        <v>45892</v>
      </c>
      <c r="BB55" s="261" t="s">
        <v>1088</v>
      </c>
      <c r="BC55" s="271" t="s">
        <v>62</v>
      </c>
      <c r="BD55" s="272" t="s">
        <v>812</v>
      </c>
      <c r="BE55" s="1012" t="s">
        <v>811</v>
      </c>
      <c r="BF55" s="1013">
        <v>29.59</v>
      </c>
      <c r="BG55" s="263">
        <v>45889</v>
      </c>
      <c r="BH55" s="1015">
        <v>12</v>
      </c>
      <c r="BI55" s="233">
        <v>29.59</v>
      </c>
      <c r="BJ55" s="234">
        <v>15181.82</v>
      </c>
      <c r="BK55" s="234">
        <f t="shared" si="142"/>
        <v>494153.05918000004</v>
      </c>
      <c r="BL55" s="668">
        <f t="shared" si="97"/>
        <v>0.1000000000000001</v>
      </c>
      <c r="BM55" s="234">
        <f t="shared" si="143"/>
        <v>449230.05379999999</v>
      </c>
      <c r="BN55" s="263">
        <v>45892</v>
      </c>
      <c r="BO55" s="251">
        <f>SUMIF($I:$I,I55,$BH:$BH)</f>
        <v>24</v>
      </c>
      <c r="BP55" s="251">
        <f>SUMIF($I:$I,I55,$BI:$BI)</f>
        <v>59.18</v>
      </c>
      <c r="BQ55" s="249"/>
      <c r="BR55" s="249"/>
      <c r="BS55" s="264"/>
      <c r="BT55" s="248"/>
      <c r="BU55" s="248"/>
      <c r="BV55" s="251"/>
      <c r="BW55" s="251"/>
      <c r="BX55" s="251"/>
      <c r="BY55" s="251"/>
      <c r="BZ55" s="251"/>
      <c r="CA55" s="251"/>
      <c r="CB55" s="251"/>
      <c r="CC55" s="250"/>
      <c r="CD55" s="265"/>
      <c r="CE55" s="252"/>
      <c r="CF55" s="252"/>
      <c r="CG55" s="252"/>
      <c r="CH55" s="252"/>
      <c r="CI55" s="252"/>
      <c r="CJ55" s="252"/>
      <c r="CK55" s="252"/>
      <c r="CL55" s="252"/>
      <c r="CM55" s="251">
        <f>SUMIF($I:$I,I55,$CA:$CA)</f>
        <v>0</v>
      </c>
      <c r="CN55" s="249">
        <f>SUMIF($I:$I,I55,$CB:$CB)</f>
        <v>0</v>
      </c>
      <c r="CO55" s="252"/>
      <c r="CP55" s="252"/>
      <c r="CQ55" s="252"/>
      <c r="CR55" s="252"/>
      <c r="CS55" s="251">
        <f>BO55+CM55</f>
        <v>24</v>
      </c>
      <c r="CT55" s="251">
        <f>BP55+CN55</f>
        <v>59.18</v>
      </c>
      <c r="CU55" s="251">
        <f>AY55-CS55</f>
        <v>1</v>
      </c>
      <c r="CV55" s="251">
        <f>AZ55-CT55</f>
        <v>2.5700000000000003</v>
      </c>
      <c r="CW55" s="249" t="str">
        <f>IF(CU55&lt;0,"Thừa",IF(CU55=0,"Đủ","Thiếu"))</f>
        <v>Thiếu</v>
      </c>
      <c r="CX55" s="266"/>
      <c r="CY55" s="267"/>
      <c r="CZ55" s="268"/>
      <c r="DA55" s="269"/>
      <c r="DB55" s="270"/>
      <c r="DC55" s="235"/>
      <c r="DD55" s="236"/>
      <c r="DE55" s="237"/>
      <c r="DF55" s="237"/>
    </row>
    <row r="56" spans="1:110" s="1011" customFormat="1" ht="30" hidden="1" customHeight="1">
      <c r="A56" s="248" t="str">
        <f t="shared" si="94"/>
        <v>ok</v>
      </c>
      <c r="B56" s="249"/>
      <c r="C56" s="249"/>
      <c r="D56" s="249"/>
      <c r="E56" s="272"/>
      <c r="F56" s="272"/>
      <c r="G56" s="249"/>
      <c r="H56" s="249"/>
      <c r="I56" s="282" t="s">
        <v>601</v>
      </c>
      <c r="J56" s="280" t="s">
        <v>599</v>
      </c>
      <c r="K56" s="281" t="s">
        <v>602</v>
      </c>
      <c r="L56" s="281" t="s">
        <v>60</v>
      </c>
      <c r="M56" s="279" t="s">
        <v>116</v>
      </c>
      <c r="N56" s="603"/>
      <c r="O56" s="603"/>
      <c r="P56" s="603"/>
      <c r="Q56" s="231"/>
      <c r="R56" s="232"/>
      <c r="S56" s="232"/>
      <c r="T56" s="232"/>
      <c r="U56" s="232"/>
      <c r="V56" s="232"/>
      <c r="W56" s="232"/>
      <c r="X56" s="232"/>
      <c r="Y56" s="232"/>
      <c r="Z56" s="232"/>
      <c r="AA56" s="232"/>
      <c r="AB56" s="232"/>
      <c r="AC56" s="232"/>
      <c r="AD56" s="232"/>
      <c r="AE56" s="232"/>
      <c r="AF56" s="232"/>
      <c r="AG56" s="232"/>
      <c r="AH56" s="232"/>
      <c r="AI56" s="232"/>
      <c r="AJ56" s="232"/>
      <c r="AK56" s="232"/>
      <c r="AL56" s="232"/>
      <c r="AM56" s="232"/>
      <c r="AN56" s="232"/>
      <c r="AO56" s="232"/>
      <c r="AP56" s="232"/>
      <c r="AQ56" s="250"/>
      <c r="AR56" s="250"/>
      <c r="AS56" s="252"/>
      <c r="AT56" s="248"/>
      <c r="AU56" s="251"/>
      <c r="AV56" s="251"/>
      <c r="AW56" s="260"/>
      <c r="AX56" s="1007"/>
      <c r="AY56" s="251"/>
      <c r="AZ56" s="251"/>
      <c r="BA56" s="252"/>
      <c r="BB56" s="261" t="s">
        <v>1110</v>
      </c>
      <c r="BC56" s="271" t="s">
        <v>62</v>
      </c>
      <c r="BD56" s="272" t="s">
        <v>1121</v>
      </c>
      <c r="BE56" s="1018"/>
      <c r="BF56" s="233">
        <v>29.59</v>
      </c>
      <c r="BG56" s="263">
        <v>45940</v>
      </c>
      <c r="BH56" s="292">
        <v>12</v>
      </c>
      <c r="BI56" s="233">
        <v>29.59</v>
      </c>
      <c r="BJ56" s="233">
        <v>15727.27</v>
      </c>
      <c r="BK56" s="234">
        <f t="shared" si="142"/>
        <v>511906.91123000003</v>
      </c>
      <c r="BL56" s="668">
        <f t="shared" si="97"/>
        <v>0.10000000000000003</v>
      </c>
      <c r="BM56" s="234">
        <f t="shared" si="143"/>
        <v>465369.91930000001</v>
      </c>
      <c r="BN56" s="263">
        <v>45947</v>
      </c>
      <c r="BO56" s="251"/>
      <c r="BP56" s="251"/>
      <c r="BQ56" s="249"/>
      <c r="BR56" s="249"/>
      <c r="BS56" s="264"/>
      <c r="BT56" s="248"/>
      <c r="BU56" s="248"/>
      <c r="BV56" s="251"/>
      <c r="BW56" s="251"/>
      <c r="BX56" s="251"/>
      <c r="BY56" s="251"/>
      <c r="BZ56" s="251"/>
      <c r="CA56" s="251"/>
      <c r="CB56" s="251"/>
      <c r="CC56" s="250"/>
      <c r="CD56" s="265"/>
      <c r="CE56" s="252"/>
      <c r="CF56" s="252"/>
      <c r="CG56" s="252"/>
      <c r="CH56" s="252"/>
      <c r="CI56" s="252"/>
      <c r="CJ56" s="252"/>
      <c r="CK56" s="252"/>
      <c r="CL56" s="252"/>
      <c r="CM56" s="251"/>
      <c r="CN56" s="249"/>
      <c r="CO56" s="252"/>
      <c r="CP56" s="252"/>
      <c r="CQ56" s="252"/>
      <c r="CR56" s="252"/>
      <c r="CS56" s="251"/>
      <c r="CT56" s="251"/>
      <c r="CU56" s="251"/>
      <c r="CV56" s="251"/>
      <c r="CW56" s="249"/>
      <c r="CX56" s="266"/>
      <c r="CY56" s="267"/>
      <c r="CZ56" s="268"/>
      <c r="DA56" s="269"/>
      <c r="DB56" s="270"/>
      <c r="DC56" s="235"/>
      <c r="DD56" s="236"/>
      <c r="DE56" s="237"/>
      <c r="DF56" s="237"/>
    </row>
    <row r="57" spans="1:110" s="1011" customFormat="1" ht="30" hidden="1" customHeight="1" thickBot="1">
      <c r="A57" s="248" t="str">
        <f t="shared" si="94"/>
        <v>Hiện</v>
      </c>
      <c r="B57" s="249" t="str">
        <f>CW57</f>
        <v>Đủ</v>
      </c>
      <c r="C57" s="249">
        <f t="shared" si="98"/>
        <v>0</v>
      </c>
      <c r="D57" s="249"/>
      <c r="E57" s="311"/>
      <c r="F57" s="311"/>
      <c r="G57" s="249"/>
      <c r="H57" s="249"/>
      <c r="I57" s="282" t="s">
        <v>603</v>
      </c>
      <c r="J57" s="280" t="s">
        <v>604</v>
      </c>
      <c r="K57" s="281" t="s">
        <v>605</v>
      </c>
      <c r="L57" s="281" t="s">
        <v>60</v>
      </c>
      <c r="M57" s="279" t="s">
        <v>61</v>
      </c>
      <c r="N57" s="603">
        <v>7.85</v>
      </c>
      <c r="O57" s="603">
        <v>3.8369426751592361</v>
      </c>
      <c r="P57" s="603">
        <v>30.12</v>
      </c>
      <c r="Q57" s="231">
        <v>6.25</v>
      </c>
      <c r="R57" s="232">
        <v>49.0625</v>
      </c>
      <c r="S57" s="232"/>
      <c r="T57" s="232"/>
      <c r="U57" s="232">
        <v>6.25</v>
      </c>
      <c r="V57" s="232">
        <v>49.0625</v>
      </c>
      <c r="W57" s="232">
        <v>0</v>
      </c>
      <c r="X57" s="232">
        <v>0</v>
      </c>
      <c r="Y57" s="232">
        <v>0</v>
      </c>
      <c r="Z57" s="232">
        <v>0</v>
      </c>
      <c r="AA57" s="232"/>
      <c r="AB57" s="232"/>
      <c r="AC57" s="232"/>
      <c r="AD57" s="232"/>
      <c r="AE57" s="232"/>
      <c r="AF57" s="232"/>
      <c r="AG57" s="232">
        <v>0</v>
      </c>
      <c r="AH57" s="232">
        <v>0</v>
      </c>
      <c r="AI57" s="232"/>
      <c r="AJ57" s="232"/>
      <c r="AK57" s="232">
        <v>0</v>
      </c>
      <c r="AL57" s="232">
        <v>0</v>
      </c>
      <c r="AM57" s="232">
        <v>0</v>
      </c>
      <c r="AN57" s="232">
        <v>0</v>
      </c>
      <c r="AO57" s="232">
        <v>0</v>
      </c>
      <c r="AP57" s="232">
        <v>0</v>
      </c>
      <c r="AQ57" s="250">
        <f>Q57+S57+U57+W57+Y57+AA57+AC57+AE57+AG57+AI57+AK57+AM57+AO57</f>
        <v>12.5</v>
      </c>
      <c r="AR57" s="250">
        <f>R57+T57+V57+X57+Z57+AB57+AD57+AF57+AH57+AJ57+AL57+AN57+AP57</f>
        <v>98.125</v>
      </c>
      <c r="AS57" s="252" t="s">
        <v>1066</v>
      </c>
      <c r="AT57" s="248"/>
      <c r="AU57" s="251"/>
      <c r="AV57" s="251"/>
      <c r="AW57" s="260"/>
      <c r="AX57" s="1007"/>
      <c r="AY57" s="251">
        <f>IF(AQ57&gt;AU57,AQ57-AU57,"0")</f>
        <v>12.5</v>
      </c>
      <c r="AZ57" s="251">
        <f>IF(AR57&gt;AV57,AR57-AV57,"0")</f>
        <v>98.125</v>
      </c>
      <c r="BA57" s="252">
        <v>45892</v>
      </c>
      <c r="BB57" s="261" t="s">
        <v>906</v>
      </c>
      <c r="BC57" s="252" t="s">
        <v>792</v>
      </c>
      <c r="BD57" s="1040" t="s">
        <v>907</v>
      </c>
      <c r="BE57" s="1041" t="s">
        <v>913</v>
      </c>
      <c r="BF57" s="1042">
        <v>49.06</v>
      </c>
      <c r="BG57" s="252">
        <v>45891</v>
      </c>
      <c r="BH57" s="284">
        <f>2*1.25*2.5</f>
        <v>6.25</v>
      </c>
      <c r="BI57" s="1042">
        <v>49.06</v>
      </c>
      <c r="BJ57" s="1043">
        <v>16363.64</v>
      </c>
      <c r="BK57" s="234">
        <f t="shared" si="142"/>
        <v>883080.19624000008</v>
      </c>
      <c r="BL57" s="668">
        <f t="shared" si="97"/>
        <v>0.10000000000000013</v>
      </c>
      <c r="BM57" s="234">
        <f t="shared" si="143"/>
        <v>802800.17839999998</v>
      </c>
      <c r="BN57" s="263">
        <v>45897</v>
      </c>
      <c r="BO57" s="251">
        <f>SUMIF($I:$I,I57,$BH:$BH)</f>
        <v>12.5</v>
      </c>
      <c r="BP57" s="251">
        <f>SUMIF($I:$I,I57,$BI:$BI)</f>
        <v>98.122500000000002</v>
      </c>
      <c r="BQ57" s="249"/>
      <c r="BR57" s="249"/>
      <c r="BS57" s="264"/>
      <c r="BT57" s="248"/>
      <c r="BU57" s="248"/>
      <c r="BV57" s="251"/>
      <c r="BW57" s="251"/>
      <c r="BX57" s="251"/>
      <c r="BY57" s="251"/>
      <c r="BZ57" s="251"/>
      <c r="CA57" s="251"/>
      <c r="CB57" s="251"/>
      <c r="CC57" s="250"/>
      <c r="CD57" s="265"/>
      <c r="CE57" s="252"/>
      <c r="CF57" s="252"/>
      <c r="CG57" s="252"/>
      <c r="CH57" s="252"/>
      <c r="CI57" s="252"/>
      <c r="CJ57" s="252"/>
      <c r="CK57" s="252"/>
      <c r="CL57" s="252"/>
      <c r="CM57" s="251">
        <f>SUMIF($I:$I,I57,$CA:$CA)</f>
        <v>0</v>
      </c>
      <c r="CN57" s="249">
        <f>SUMIF($I:$I,I57,$CB:$CB)</f>
        <v>0</v>
      </c>
      <c r="CO57" s="252"/>
      <c r="CP57" s="252"/>
      <c r="CQ57" s="252"/>
      <c r="CR57" s="252"/>
      <c r="CS57" s="251">
        <f>BO57+CM57</f>
        <v>12.5</v>
      </c>
      <c r="CT57" s="251">
        <f>BP57+CN57</f>
        <v>98.122500000000002</v>
      </c>
      <c r="CU57" s="251">
        <f>AY57-CS57</f>
        <v>0</v>
      </c>
      <c r="CV57" s="251">
        <f>AZ57-CT57</f>
        <v>2.4999999999977263E-3</v>
      </c>
      <c r="CW57" s="249" t="str">
        <f>IF(CU57&lt;0,"Thừa",IF(CU57=0,"Đủ","Thiếu"))</f>
        <v>Đủ</v>
      </c>
      <c r="CX57" s="266"/>
      <c r="CY57" s="267"/>
      <c r="CZ57" s="268"/>
      <c r="DA57" s="269"/>
      <c r="DB57" s="270"/>
      <c r="DC57" s="235"/>
      <c r="DD57" s="236"/>
      <c r="DE57" s="237"/>
      <c r="DF57" s="237"/>
    </row>
    <row r="58" spans="1:110" s="1011" customFormat="1" ht="30" hidden="1" customHeight="1">
      <c r="A58" s="248" t="str">
        <f t="shared" si="94"/>
        <v>ok</v>
      </c>
      <c r="B58" s="249"/>
      <c r="C58" s="249"/>
      <c r="D58" s="249"/>
      <c r="E58" s="311"/>
      <c r="F58" s="311"/>
      <c r="G58" s="249"/>
      <c r="H58" s="249"/>
      <c r="I58" s="282" t="s">
        <v>603</v>
      </c>
      <c r="J58" s="280" t="s">
        <v>604</v>
      </c>
      <c r="K58" s="281" t="s">
        <v>605</v>
      </c>
      <c r="L58" s="281" t="s">
        <v>60</v>
      </c>
      <c r="M58" s="279" t="s">
        <v>61</v>
      </c>
      <c r="N58" s="603"/>
      <c r="O58" s="603"/>
      <c r="P58" s="603"/>
      <c r="Q58" s="231"/>
      <c r="R58" s="232"/>
      <c r="S58" s="232"/>
      <c r="T58" s="232"/>
      <c r="U58" s="232"/>
      <c r="V58" s="232"/>
      <c r="W58" s="232"/>
      <c r="X58" s="232"/>
      <c r="Y58" s="232"/>
      <c r="Z58" s="232"/>
      <c r="AA58" s="232"/>
      <c r="AB58" s="232"/>
      <c r="AC58" s="232"/>
      <c r="AD58" s="232"/>
      <c r="AE58" s="232"/>
      <c r="AF58" s="232"/>
      <c r="AG58" s="232"/>
      <c r="AH58" s="232"/>
      <c r="AI58" s="232"/>
      <c r="AJ58" s="232"/>
      <c r="AK58" s="232"/>
      <c r="AL58" s="232"/>
      <c r="AM58" s="232"/>
      <c r="AN58" s="232"/>
      <c r="AO58" s="232"/>
      <c r="AP58" s="232"/>
      <c r="AQ58" s="250"/>
      <c r="AR58" s="250"/>
      <c r="AS58" s="1006"/>
      <c r="AT58" s="248"/>
      <c r="AU58" s="251"/>
      <c r="AV58" s="251"/>
      <c r="AW58" s="260"/>
      <c r="AX58" s="1007"/>
      <c r="AY58" s="251"/>
      <c r="AZ58" s="251"/>
      <c r="BA58" s="252"/>
      <c r="BB58" s="261" t="s">
        <v>1090</v>
      </c>
      <c r="BC58" s="271" t="s">
        <v>1089</v>
      </c>
      <c r="BD58" s="1037" t="s">
        <v>1095</v>
      </c>
      <c r="BE58" s="1044" t="s">
        <v>1082</v>
      </c>
      <c r="BF58" s="289">
        <v>49.0625</v>
      </c>
      <c r="BG58" s="263">
        <v>45933</v>
      </c>
      <c r="BH58" s="289">
        <f>1.25*2.5*2</f>
        <v>6.25</v>
      </c>
      <c r="BI58" s="289">
        <v>49.0625</v>
      </c>
      <c r="BJ58" s="289">
        <v>16818.181818181816</v>
      </c>
      <c r="BK58" s="234">
        <f t="shared" si="142"/>
        <v>907656.25</v>
      </c>
      <c r="BL58" s="668">
        <f t="shared" si="97"/>
        <v>0.10000000000000006</v>
      </c>
      <c r="BM58" s="234">
        <f t="shared" si="143"/>
        <v>825142.04545454541</v>
      </c>
      <c r="BN58" s="263">
        <v>45940</v>
      </c>
      <c r="BO58" s="251"/>
      <c r="BP58" s="251"/>
      <c r="BQ58" s="249"/>
      <c r="BR58" s="249"/>
      <c r="BS58" s="264"/>
      <c r="BT58" s="248"/>
      <c r="BU58" s="248"/>
      <c r="BV58" s="251"/>
      <c r="BW58" s="251"/>
      <c r="BX58" s="251"/>
      <c r="BY58" s="251"/>
      <c r="BZ58" s="251"/>
      <c r="CA58" s="251"/>
      <c r="CB58" s="251"/>
      <c r="CC58" s="250"/>
      <c r="CD58" s="265"/>
      <c r="CE58" s="252"/>
      <c r="CF58" s="252"/>
      <c r="CG58" s="252"/>
      <c r="CH58" s="252"/>
      <c r="CI58" s="252"/>
      <c r="CJ58" s="252"/>
      <c r="CK58" s="252"/>
      <c r="CL58" s="252"/>
      <c r="CM58" s="251"/>
      <c r="CN58" s="249"/>
      <c r="CO58" s="252"/>
      <c r="CP58" s="252"/>
      <c r="CQ58" s="252"/>
      <c r="CR58" s="252"/>
      <c r="CS58" s="251"/>
      <c r="CT58" s="251"/>
      <c r="CU58" s="251"/>
      <c r="CV58" s="251"/>
      <c r="CW58" s="249"/>
      <c r="CX58" s="266"/>
      <c r="CY58" s="267"/>
      <c r="CZ58" s="268"/>
      <c r="DA58" s="269"/>
      <c r="DB58" s="270"/>
      <c r="DC58" s="235"/>
      <c r="DD58" s="236"/>
      <c r="DE58" s="237"/>
      <c r="DF58" s="237"/>
    </row>
    <row r="59" spans="1:110" s="1011" customFormat="1" ht="30" hidden="1" customHeight="1" thickBot="1">
      <c r="A59" s="248" t="str">
        <f t="shared" si="94"/>
        <v>Hiện</v>
      </c>
      <c r="B59" s="249" t="str">
        <f>CW59</f>
        <v>Đủ</v>
      </c>
      <c r="C59" s="249">
        <f t="shared" si="98"/>
        <v>0</v>
      </c>
      <c r="D59" s="249"/>
      <c r="E59" s="311"/>
      <c r="F59" s="311"/>
      <c r="G59" s="249"/>
      <c r="H59" s="249"/>
      <c r="I59" s="282" t="s">
        <v>606</v>
      </c>
      <c r="J59" s="280" t="s">
        <v>604</v>
      </c>
      <c r="K59" s="281" t="s">
        <v>607</v>
      </c>
      <c r="L59" s="281" t="s">
        <v>60</v>
      </c>
      <c r="M59" s="279" t="s">
        <v>61</v>
      </c>
      <c r="N59" s="603">
        <v>11.774999999999999</v>
      </c>
      <c r="O59" s="603">
        <v>0.62845010615711261</v>
      </c>
      <c r="P59" s="603">
        <v>7.4</v>
      </c>
      <c r="Q59" s="231">
        <v>3.125</v>
      </c>
      <c r="R59" s="232">
        <v>36.796874999999993</v>
      </c>
      <c r="S59" s="232"/>
      <c r="T59" s="232"/>
      <c r="U59" s="232">
        <v>0</v>
      </c>
      <c r="V59" s="232">
        <v>0</v>
      </c>
      <c r="W59" s="232">
        <v>0</v>
      </c>
      <c r="X59" s="232">
        <v>0</v>
      </c>
      <c r="Y59" s="232">
        <v>0</v>
      </c>
      <c r="Z59" s="232">
        <v>0</v>
      </c>
      <c r="AA59" s="232"/>
      <c r="AB59" s="232"/>
      <c r="AC59" s="232"/>
      <c r="AD59" s="232"/>
      <c r="AE59" s="232"/>
      <c r="AF59" s="232"/>
      <c r="AG59" s="232">
        <v>0</v>
      </c>
      <c r="AH59" s="232">
        <v>0</v>
      </c>
      <c r="AI59" s="232"/>
      <c r="AJ59" s="232"/>
      <c r="AK59" s="232">
        <v>0</v>
      </c>
      <c r="AL59" s="232">
        <v>0</v>
      </c>
      <c r="AM59" s="232">
        <v>0</v>
      </c>
      <c r="AN59" s="232">
        <v>0</v>
      </c>
      <c r="AO59" s="232">
        <v>0</v>
      </c>
      <c r="AP59" s="232">
        <v>0</v>
      </c>
      <c r="AQ59" s="250">
        <f>Q59+S59+U59+W59+Y59+AA59+AC59+AE59+AG59+AI59+AK59+AM59+AO59</f>
        <v>3.125</v>
      </c>
      <c r="AR59" s="250">
        <f>R59+T59+V59+X59+Z59+AB59+AD59+AF59+AH59+AJ59+AL59+AN59+AP59</f>
        <v>36.796874999999993</v>
      </c>
      <c r="AS59" s="253"/>
      <c r="AT59" s="248"/>
      <c r="AU59" s="251"/>
      <c r="AV59" s="251"/>
      <c r="AW59" s="260"/>
      <c r="AX59" s="1007"/>
      <c r="AY59" s="251">
        <f t="shared" ref="AY59:AY60" si="144">IF(AQ59&gt;AU59,AQ59-AU59,"0")</f>
        <v>3.125</v>
      </c>
      <c r="AZ59" s="251">
        <f t="shared" ref="AZ59:AZ60" si="145">IF(AR59&gt;AV59,AR59-AV59,"0")</f>
        <v>36.796874999999993</v>
      </c>
      <c r="BA59" s="252">
        <v>45892</v>
      </c>
      <c r="BB59" s="261" t="s">
        <v>906</v>
      </c>
      <c r="BC59" s="252" t="s">
        <v>792</v>
      </c>
      <c r="BD59" s="1040" t="s">
        <v>908</v>
      </c>
      <c r="BE59" s="1045" t="s">
        <v>815</v>
      </c>
      <c r="BF59" s="1042">
        <v>36.799999999999997</v>
      </c>
      <c r="BG59" s="252">
        <v>45891</v>
      </c>
      <c r="BH59" s="284">
        <f>1*1.25*2.5</f>
        <v>3.125</v>
      </c>
      <c r="BI59" s="1042">
        <v>36.799999999999997</v>
      </c>
      <c r="BJ59" s="1043">
        <v>16363.64</v>
      </c>
      <c r="BK59" s="234">
        <f t="shared" si="142"/>
        <v>662400.14720000001</v>
      </c>
      <c r="BL59" s="668">
        <f t="shared" si="97"/>
        <v>0.10000000000000013</v>
      </c>
      <c r="BM59" s="234">
        <f t="shared" si="143"/>
        <v>602181.95199999993</v>
      </c>
      <c r="BN59" s="263">
        <v>45897</v>
      </c>
      <c r="BO59" s="251">
        <f>SUMIF($I:$I,I59,$BH:$BH)</f>
        <v>3.125</v>
      </c>
      <c r="BP59" s="251">
        <f>SUMIF($I:$I,I59,$BI:$BI)</f>
        <v>36.799999999999997</v>
      </c>
      <c r="BQ59" s="249"/>
      <c r="BR59" s="249"/>
      <c r="BS59" s="264"/>
      <c r="BT59" s="248"/>
      <c r="BU59" s="248"/>
      <c r="BV59" s="251"/>
      <c r="BW59" s="251"/>
      <c r="BX59" s="251"/>
      <c r="BY59" s="251"/>
      <c r="BZ59" s="251"/>
      <c r="CA59" s="251"/>
      <c r="CB59" s="251"/>
      <c r="CC59" s="250"/>
      <c r="CD59" s="265"/>
      <c r="CE59" s="252"/>
      <c r="CF59" s="252"/>
      <c r="CG59" s="252"/>
      <c r="CH59" s="252"/>
      <c r="CI59" s="252"/>
      <c r="CJ59" s="252"/>
      <c r="CK59" s="252"/>
      <c r="CL59" s="252"/>
      <c r="CM59" s="251">
        <f>SUMIF($I:$I,I59,$CA:$CA)</f>
        <v>0</v>
      </c>
      <c r="CN59" s="249">
        <f>SUMIF($I:$I,I59,$CB:$CB)</f>
        <v>0</v>
      </c>
      <c r="CO59" s="252"/>
      <c r="CP59" s="252"/>
      <c r="CQ59" s="252"/>
      <c r="CR59" s="252"/>
      <c r="CS59" s="251">
        <f t="shared" ref="CS59:CS60" si="146">BO59+CM59</f>
        <v>3.125</v>
      </c>
      <c r="CT59" s="251">
        <f t="shared" ref="CT59:CT60" si="147">BP59+CN59</f>
        <v>36.799999999999997</v>
      </c>
      <c r="CU59" s="251">
        <f t="shared" ref="CU59:CU60" si="148">AY59-CS59</f>
        <v>0</v>
      </c>
      <c r="CV59" s="251">
        <f t="shared" ref="CV59:CV60" si="149">AZ59-CT59</f>
        <v>-3.1250000000042633E-3</v>
      </c>
      <c r="CW59" s="249" t="str">
        <f t="shared" ref="CW59:CW60" si="150">IF(CU59&lt;0,"Thừa",IF(CU59=0,"Đủ","Thiếu"))</f>
        <v>Đủ</v>
      </c>
      <c r="CX59" s="266"/>
      <c r="CY59" s="267"/>
      <c r="CZ59" s="268"/>
      <c r="DA59" s="269"/>
      <c r="DB59" s="270"/>
      <c r="DC59" s="235"/>
      <c r="DD59" s="236"/>
      <c r="DE59" s="237"/>
      <c r="DF59" s="237"/>
    </row>
    <row r="60" spans="1:110" s="1011" customFormat="1" ht="30" hidden="1" customHeight="1" thickBot="1">
      <c r="A60" s="248" t="str">
        <f t="shared" si="94"/>
        <v>Hiện</v>
      </c>
      <c r="B60" s="249" t="str">
        <f>CW60</f>
        <v>Thừa</v>
      </c>
      <c r="C60" s="249">
        <f t="shared" si="98"/>
        <v>-9.375</v>
      </c>
      <c r="D60" s="249" t="s">
        <v>1182</v>
      </c>
      <c r="E60" s="311"/>
      <c r="F60" s="311"/>
      <c r="G60" s="249"/>
      <c r="H60" s="249"/>
      <c r="I60" s="282" t="s">
        <v>608</v>
      </c>
      <c r="J60" s="280" t="s">
        <v>604</v>
      </c>
      <c r="K60" s="281" t="s">
        <v>609</v>
      </c>
      <c r="L60" s="281" t="s">
        <v>60</v>
      </c>
      <c r="M60" s="279" t="s">
        <v>61</v>
      </c>
      <c r="N60" s="603">
        <v>15.700000000000001</v>
      </c>
      <c r="O60" s="603">
        <v>2.0025477707006365</v>
      </c>
      <c r="P60" s="603">
        <v>31.439999999999994</v>
      </c>
      <c r="Q60" s="231">
        <v>3.125</v>
      </c>
      <c r="R60" s="232">
        <v>49.0625</v>
      </c>
      <c r="S60" s="232"/>
      <c r="T60" s="232"/>
      <c r="U60" s="232">
        <v>3.125</v>
      </c>
      <c r="V60" s="232">
        <v>49.0625</v>
      </c>
      <c r="W60" s="232">
        <v>0</v>
      </c>
      <c r="X60" s="232">
        <v>0</v>
      </c>
      <c r="Y60" s="232">
        <v>0</v>
      </c>
      <c r="Z60" s="232">
        <v>0</v>
      </c>
      <c r="AA60" s="232"/>
      <c r="AB60" s="232"/>
      <c r="AC60" s="232"/>
      <c r="AD60" s="232"/>
      <c r="AE60" s="232"/>
      <c r="AF60" s="232"/>
      <c r="AG60" s="232">
        <v>0</v>
      </c>
      <c r="AH60" s="232">
        <v>0</v>
      </c>
      <c r="AI60" s="232"/>
      <c r="AJ60" s="232"/>
      <c r="AK60" s="232">
        <v>0</v>
      </c>
      <c r="AL60" s="232">
        <v>0</v>
      </c>
      <c r="AM60" s="232">
        <v>0</v>
      </c>
      <c r="AN60" s="232">
        <v>0</v>
      </c>
      <c r="AO60" s="232">
        <v>0</v>
      </c>
      <c r="AP60" s="232">
        <v>0</v>
      </c>
      <c r="AQ60" s="250">
        <f>Q60+S60+U60+W60+Y60+AA60+AC60+AE60+AG60+AI60+AK60+AM60+AO60</f>
        <v>6.25</v>
      </c>
      <c r="AR60" s="250">
        <f>R60+T60+V60+X60+Z60+AB60+AD60+AF60+AH60+AJ60+AL60+AN60+AP60</f>
        <v>98.125</v>
      </c>
      <c r="AS60" s="252" t="s">
        <v>1066</v>
      </c>
      <c r="AT60" s="248"/>
      <c r="AU60" s="251"/>
      <c r="AV60" s="251"/>
      <c r="AW60" s="260"/>
      <c r="AX60" s="1007"/>
      <c r="AY60" s="251">
        <f t="shared" si="144"/>
        <v>6.25</v>
      </c>
      <c r="AZ60" s="251">
        <f t="shared" si="145"/>
        <v>98.125</v>
      </c>
      <c r="BA60" s="252">
        <v>45892</v>
      </c>
      <c r="BB60" s="261" t="s">
        <v>906</v>
      </c>
      <c r="BC60" s="252" t="s">
        <v>792</v>
      </c>
      <c r="BD60" s="1040" t="s">
        <v>909</v>
      </c>
      <c r="BE60" s="1041" t="s">
        <v>913</v>
      </c>
      <c r="BF60" s="1042">
        <v>49.06</v>
      </c>
      <c r="BG60" s="252">
        <v>45891</v>
      </c>
      <c r="BH60" s="284">
        <f>1*1.25*2.5</f>
        <v>3.125</v>
      </c>
      <c r="BI60" s="1042">
        <v>49.06</v>
      </c>
      <c r="BJ60" s="1043">
        <v>15272.73</v>
      </c>
      <c r="BK60" s="234">
        <f t="shared" si="142"/>
        <v>824208.14718000009</v>
      </c>
      <c r="BL60" s="668">
        <f t="shared" si="97"/>
        <v>0.10000000000000002</v>
      </c>
      <c r="BM60" s="234">
        <f t="shared" si="143"/>
        <v>749280.13380000007</v>
      </c>
      <c r="BN60" s="263">
        <v>45897</v>
      </c>
      <c r="BO60" s="251">
        <f>SUMIF($I:$I,I60,$BH:$BH)</f>
        <v>15.625</v>
      </c>
      <c r="BP60" s="251">
        <f>SUMIF($I:$I,I60,$BI:$BI)</f>
        <v>245.31</v>
      </c>
      <c r="BQ60" s="249"/>
      <c r="BR60" s="249"/>
      <c r="BS60" s="264"/>
      <c r="BT60" s="248"/>
      <c r="BU60" s="248"/>
      <c r="BV60" s="251"/>
      <c r="BW60" s="251"/>
      <c r="BX60" s="251"/>
      <c r="BY60" s="251"/>
      <c r="BZ60" s="251"/>
      <c r="CA60" s="251"/>
      <c r="CB60" s="251"/>
      <c r="CC60" s="250"/>
      <c r="CD60" s="265"/>
      <c r="CE60" s="252"/>
      <c r="CF60" s="252"/>
      <c r="CG60" s="252"/>
      <c r="CH60" s="252"/>
      <c r="CI60" s="252"/>
      <c r="CJ60" s="252"/>
      <c r="CK60" s="252"/>
      <c r="CL60" s="252"/>
      <c r="CM60" s="251">
        <f>SUMIF($I:$I,I60,$CA:$CA)</f>
        <v>0</v>
      </c>
      <c r="CN60" s="249">
        <f>SUMIF($I:$I,I60,$CB:$CB)</f>
        <v>0</v>
      </c>
      <c r="CO60" s="252"/>
      <c r="CP60" s="252"/>
      <c r="CQ60" s="252"/>
      <c r="CR60" s="252"/>
      <c r="CS60" s="251">
        <f t="shared" si="146"/>
        <v>15.625</v>
      </c>
      <c r="CT60" s="251">
        <f t="shared" si="147"/>
        <v>245.31</v>
      </c>
      <c r="CU60" s="251">
        <f t="shared" si="148"/>
        <v>-9.375</v>
      </c>
      <c r="CV60" s="251">
        <f t="shared" si="149"/>
        <v>-147.185</v>
      </c>
      <c r="CW60" s="249" t="str">
        <f t="shared" si="150"/>
        <v>Thừa</v>
      </c>
      <c r="CX60" s="266"/>
      <c r="CY60" s="267"/>
      <c r="CZ60" s="268"/>
      <c r="DA60" s="269"/>
      <c r="DB60" s="270"/>
      <c r="DC60" s="235"/>
      <c r="DD60" s="236"/>
      <c r="DE60" s="237"/>
      <c r="DF60" s="237"/>
    </row>
    <row r="61" spans="1:110" s="1011" customFormat="1" ht="30" hidden="1" customHeight="1">
      <c r="A61" s="248" t="str">
        <f t="shared" si="94"/>
        <v>ok</v>
      </c>
      <c r="B61" s="249"/>
      <c r="C61" s="249"/>
      <c r="D61" s="249"/>
      <c r="E61" s="311"/>
      <c r="F61" s="311"/>
      <c r="G61" s="249"/>
      <c r="H61" s="249"/>
      <c r="I61" s="282" t="s">
        <v>608</v>
      </c>
      <c r="J61" s="280" t="s">
        <v>604</v>
      </c>
      <c r="K61" s="281" t="s">
        <v>609</v>
      </c>
      <c r="L61" s="281" t="s">
        <v>60</v>
      </c>
      <c r="M61" s="279" t="s">
        <v>61</v>
      </c>
      <c r="N61" s="603"/>
      <c r="O61" s="603"/>
      <c r="P61" s="603"/>
      <c r="Q61" s="231"/>
      <c r="R61" s="232"/>
      <c r="S61" s="232"/>
      <c r="T61" s="232"/>
      <c r="U61" s="232"/>
      <c r="V61" s="232"/>
      <c r="W61" s="232"/>
      <c r="X61" s="232"/>
      <c r="Y61" s="232"/>
      <c r="Z61" s="232"/>
      <c r="AA61" s="232"/>
      <c r="AB61" s="232"/>
      <c r="AC61" s="232"/>
      <c r="AD61" s="232"/>
      <c r="AE61" s="232"/>
      <c r="AF61" s="232"/>
      <c r="AG61" s="232"/>
      <c r="AH61" s="232"/>
      <c r="AI61" s="232"/>
      <c r="AJ61" s="232"/>
      <c r="AK61" s="232"/>
      <c r="AL61" s="232"/>
      <c r="AM61" s="232"/>
      <c r="AN61" s="232"/>
      <c r="AO61" s="232"/>
      <c r="AP61" s="232"/>
      <c r="AQ61" s="250"/>
      <c r="AR61" s="250"/>
      <c r="AS61" s="252"/>
      <c r="AT61" s="248"/>
      <c r="AU61" s="251"/>
      <c r="AV61" s="251"/>
      <c r="AW61" s="260"/>
      <c r="AX61" s="1007"/>
      <c r="AY61" s="251"/>
      <c r="AZ61" s="251"/>
      <c r="BA61" s="252"/>
      <c r="BB61" s="261" t="s">
        <v>1090</v>
      </c>
      <c r="BC61" s="271" t="s">
        <v>1089</v>
      </c>
      <c r="BD61" s="1037" t="s">
        <v>1096</v>
      </c>
      <c r="BE61" s="1044" t="s">
        <v>60</v>
      </c>
      <c r="BF61" s="289">
        <v>196.25</v>
      </c>
      <c r="BG61" s="263">
        <v>45933</v>
      </c>
      <c r="BH61" s="289">
        <f>1.25*2.5*4</f>
        <v>12.5</v>
      </c>
      <c r="BI61" s="289">
        <v>196.25</v>
      </c>
      <c r="BJ61" s="289">
        <v>15909.090909090908</v>
      </c>
      <c r="BK61" s="234">
        <f t="shared" si="142"/>
        <v>3434375</v>
      </c>
      <c r="BL61" s="668">
        <f t="shared" si="97"/>
        <v>0.10000000000000003</v>
      </c>
      <c r="BM61" s="234">
        <f t="shared" si="143"/>
        <v>3122159.0909090908</v>
      </c>
      <c r="BN61" s="263">
        <v>45940</v>
      </c>
      <c r="BO61" s="251"/>
      <c r="BP61" s="251"/>
      <c r="BQ61" s="249"/>
      <c r="BR61" s="249"/>
      <c r="BS61" s="264"/>
      <c r="BT61" s="248"/>
      <c r="BU61" s="248"/>
      <c r="BV61" s="251"/>
      <c r="BW61" s="251"/>
      <c r="BX61" s="251"/>
      <c r="BY61" s="251"/>
      <c r="BZ61" s="251"/>
      <c r="CA61" s="251"/>
      <c r="CB61" s="251"/>
      <c r="CC61" s="250"/>
      <c r="CD61" s="265"/>
      <c r="CE61" s="252"/>
      <c r="CF61" s="252"/>
      <c r="CG61" s="252"/>
      <c r="CH61" s="252"/>
      <c r="CI61" s="252"/>
      <c r="CJ61" s="252"/>
      <c r="CK61" s="252"/>
      <c r="CL61" s="252"/>
      <c r="CM61" s="251"/>
      <c r="CN61" s="249"/>
      <c r="CO61" s="252"/>
      <c r="CP61" s="252"/>
      <c r="CQ61" s="252"/>
      <c r="CR61" s="252"/>
      <c r="CS61" s="251"/>
      <c r="CT61" s="251"/>
      <c r="CU61" s="251"/>
      <c r="CV61" s="251"/>
      <c r="CW61" s="249"/>
      <c r="CX61" s="266"/>
      <c r="CY61" s="267"/>
      <c r="CZ61" s="268"/>
      <c r="DA61" s="269"/>
      <c r="DB61" s="270"/>
      <c r="DC61" s="235"/>
      <c r="DD61" s="236"/>
      <c r="DE61" s="237"/>
      <c r="DF61" s="237"/>
    </row>
    <row r="62" spans="1:110" s="1011" customFormat="1" ht="30" hidden="1" customHeight="1" thickBot="1">
      <c r="A62" s="248" t="str">
        <f t="shared" si="94"/>
        <v>Hiện</v>
      </c>
      <c r="B62" s="249" t="str">
        <f>CONCATENATE(CW62," Thiếu ít")</f>
        <v>Thiếu Thiếu ít</v>
      </c>
      <c r="C62" s="249">
        <f t="shared" si="98"/>
        <v>2.1200000000000045</v>
      </c>
      <c r="D62" s="249"/>
      <c r="E62" s="311"/>
      <c r="F62" s="311"/>
      <c r="G62" s="249"/>
      <c r="H62" s="249"/>
      <c r="I62" s="282" t="s">
        <v>610</v>
      </c>
      <c r="J62" s="280" t="s">
        <v>604</v>
      </c>
      <c r="K62" s="281" t="s">
        <v>1108</v>
      </c>
      <c r="L62" s="281" t="s">
        <v>60</v>
      </c>
      <c r="M62" s="279" t="s">
        <v>61</v>
      </c>
      <c r="N62" s="603">
        <v>23.549999999999997</v>
      </c>
      <c r="O62" s="603">
        <v>5.044585987261148</v>
      </c>
      <c r="P62" s="603">
        <v>118.80000000000003</v>
      </c>
      <c r="Q62" s="231">
        <v>6.25</v>
      </c>
      <c r="R62" s="232">
        <v>147.18749999999997</v>
      </c>
      <c r="S62" s="232"/>
      <c r="T62" s="232"/>
      <c r="U62" s="232">
        <v>97.87</v>
      </c>
      <c r="V62" s="232">
        <v>2304.8384999999998</v>
      </c>
      <c r="W62" s="232">
        <v>0</v>
      </c>
      <c r="X62" s="232">
        <v>0</v>
      </c>
      <c r="Y62" s="232">
        <v>0</v>
      </c>
      <c r="Z62" s="232">
        <v>0</v>
      </c>
      <c r="AA62" s="232"/>
      <c r="AB62" s="232"/>
      <c r="AC62" s="232"/>
      <c r="AD62" s="232"/>
      <c r="AE62" s="232"/>
      <c r="AF62" s="232"/>
      <c r="AG62" s="232">
        <v>0</v>
      </c>
      <c r="AH62" s="232">
        <v>0</v>
      </c>
      <c r="AI62" s="232"/>
      <c r="AJ62" s="232"/>
      <c r="AK62" s="232">
        <v>0</v>
      </c>
      <c r="AL62" s="232">
        <v>0</v>
      </c>
      <c r="AM62" s="232">
        <v>0</v>
      </c>
      <c r="AN62" s="232">
        <v>0</v>
      </c>
      <c r="AO62" s="232">
        <v>0</v>
      </c>
      <c r="AP62" s="232">
        <v>0</v>
      </c>
      <c r="AQ62" s="250">
        <f>Q62+S62+U62+W62+Y62+AA62+AC62+AE62+AG62+AI62+AK62+AM62+AO62</f>
        <v>104.12</v>
      </c>
      <c r="AR62" s="250">
        <f>R62+T62+V62+X62+Z62+AB62+AD62+AF62+AH62+AJ62+AL62+AN62+AP62</f>
        <v>2452.0259999999998</v>
      </c>
      <c r="AS62" s="252" t="s">
        <v>1066</v>
      </c>
      <c r="AT62" s="248"/>
      <c r="AU62" s="251"/>
      <c r="AV62" s="251"/>
      <c r="AW62" s="260"/>
      <c r="AX62" s="1007"/>
      <c r="AY62" s="251">
        <f>IF(AQ62&gt;AU62,AQ62-AU62,"0")</f>
        <v>104.12</v>
      </c>
      <c r="AZ62" s="251">
        <f>IF(AR62&gt;AV62,AR62-AV62,"0")</f>
        <v>2452.0259999999998</v>
      </c>
      <c r="BA62" s="252">
        <v>45892</v>
      </c>
      <c r="BB62" s="261" t="s">
        <v>906</v>
      </c>
      <c r="BC62" s="252" t="s">
        <v>792</v>
      </c>
      <c r="BD62" s="1040" t="s">
        <v>910</v>
      </c>
      <c r="BE62" s="1045" t="s">
        <v>815</v>
      </c>
      <c r="BF62" s="1042">
        <v>282.60000000000002</v>
      </c>
      <c r="BG62" s="252">
        <v>45891</v>
      </c>
      <c r="BH62" s="284">
        <v>12</v>
      </c>
      <c r="BI62" s="1042">
        <v>282.60000000000002</v>
      </c>
      <c r="BJ62" s="1043">
        <v>13090.91</v>
      </c>
      <c r="BK62" s="234">
        <f t="shared" si="142"/>
        <v>4069440.2826000005</v>
      </c>
      <c r="BL62" s="668">
        <f t="shared" si="97"/>
        <v>0.10000000000000007</v>
      </c>
      <c r="BM62" s="234">
        <f t="shared" si="143"/>
        <v>3699491.1660000002</v>
      </c>
      <c r="BN62" s="263">
        <v>45897</v>
      </c>
      <c r="BO62" s="251">
        <f>SUMIF($I:$I,I62,$BH:$BH)</f>
        <v>102</v>
      </c>
      <c r="BP62" s="251">
        <f>SUMIF($I:$I,I62,$BI:$BI)</f>
        <v>2402.1</v>
      </c>
      <c r="BQ62" s="249"/>
      <c r="BR62" s="249"/>
      <c r="BS62" s="264"/>
      <c r="BT62" s="248"/>
      <c r="BU62" s="248"/>
      <c r="BV62" s="251"/>
      <c r="BW62" s="251"/>
      <c r="BX62" s="251"/>
      <c r="BY62" s="251"/>
      <c r="BZ62" s="251"/>
      <c r="CA62" s="251"/>
      <c r="CB62" s="251"/>
      <c r="CC62" s="250"/>
      <c r="CD62" s="265"/>
      <c r="CE62" s="252"/>
      <c r="CF62" s="252"/>
      <c r="CG62" s="252"/>
      <c r="CH62" s="252"/>
      <c r="CI62" s="252"/>
      <c r="CJ62" s="252"/>
      <c r="CK62" s="252"/>
      <c r="CL62" s="252"/>
      <c r="CM62" s="251">
        <f>SUMIF($I:$I,I62,$CA:$CA)</f>
        <v>0</v>
      </c>
      <c r="CN62" s="249">
        <f>SUMIF($I:$I,I62,$CB:$CB)</f>
        <v>0</v>
      </c>
      <c r="CO62" s="252"/>
      <c r="CP62" s="252"/>
      <c r="CQ62" s="252"/>
      <c r="CR62" s="252"/>
      <c r="CS62" s="251">
        <f>BO62+CM62</f>
        <v>102</v>
      </c>
      <c r="CT62" s="251">
        <f>BP62+CN62</f>
        <v>2402.1</v>
      </c>
      <c r="CU62" s="251">
        <f>AY62-CS62</f>
        <v>2.1200000000000045</v>
      </c>
      <c r="CV62" s="251">
        <f>AZ62-CT62</f>
        <v>49.925999999999931</v>
      </c>
      <c r="CW62" s="249" t="str">
        <f>IF(CU62&lt;0,"Thừa",IF(CU62=0,"Đủ","Thiếu"))</f>
        <v>Thiếu</v>
      </c>
      <c r="CX62" s="266"/>
      <c r="CY62" s="267"/>
      <c r="CZ62" s="268"/>
      <c r="DA62" s="269"/>
      <c r="DB62" s="270"/>
      <c r="DC62" s="235"/>
      <c r="DD62" s="236"/>
      <c r="DE62" s="237"/>
      <c r="DF62" s="237"/>
    </row>
    <row r="63" spans="1:110" s="1011" customFormat="1" ht="30" hidden="1" customHeight="1">
      <c r="A63" s="248" t="str">
        <f t="shared" si="94"/>
        <v>ok</v>
      </c>
      <c r="B63" s="249"/>
      <c r="C63" s="249"/>
      <c r="D63" s="249"/>
      <c r="E63" s="311"/>
      <c r="F63" s="311"/>
      <c r="G63" s="249"/>
      <c r="H63" s="249"/>
      <c r="I63" s="282" t="s">
        <v>610</v>
      </c>
      <c r="J63" s="280" t="s">
        <v>604</v>
      </c>
      <c r="K63" s="281" t="s">
        <v>1108</v>
      </c>
      <c r="L63" s="281" t="s">
        <v>60</v>
      </c>
      <c r="M63" s="279" t="s">
        <v>61</v>
      </c>
      <c r="N63" s="603"/>
      <c r="O63" s="603"/>
      <c r="P63" s="603"/>
      <c r="Q63" s="231"/>
      <c r="R63" s="232"/>
      <c r="S63" s="232"/>
      <c r="T63" s="232"/>
      <c r="U63" s="232"/>
      <c r="V63" s="232"/>
      <c r="W63" s="232"/>
      <c r="X63" s="232"/>
      <c r="Y63" s="232"/>
      <c r="Z63" s="232"/>
      <c r="AA63" s="232"/>
      <c r="AB63" s="232"/>
      <c r="AC63" s="232"/>
      <c r="AD63" s="232"/>
      <c r="AE63" s="232"/>
      <c r="AF63" s="232"/>
      <c r="AG63" s="232"/>
      <c r="AH63" s="232"/>
      <c r="AI63" s="232"/>
      <c r="AJ63" s="232"/>
      <c r="AK63" s="232"/>
      <c r="AL63" s="232"/>
      <c r="AM63" s="232"/>
      <c r="AN63" s="232"/>
      <c r="AO63" s="232"/>
      <c r="AP63" s="232"/>
      <c r="AQ63" s="250"/>
      <c r="AR63" s="250"/>
      <c r="AS63" s="1006"/>
      <c r="AT63" s="248"/>
      <c r="AU63" s="251"/>
      <c r="AV63" s="251"/>
      <c r="AW63" s="260"/>
      <c r="AX63" s="1007"/>
      <c r="AY63" s="251"/>
      <c r="AZ63" s="251"/>
      <c r="BA63" s="252"/>
      <c r="BB63" s="261" t="s">
        <v>1840</v>
      </c>
      <c r="BC63" s="252" t="s">
        <v>62</v>
      </c>
      <c r="BD63" s="1008" t="s">
        <v>1814</v>
      </c>
      <c r="BE63" s="281" t="s">
        <v>60</v>
      </c>
      <c r="BF63" s="1009">
        <v>1059.75</v>
      </c>
      <c r="BG63" s="252">
        <v>46010</v>
      </c>
      <c r="BH63" s="284">
        <v>45</v>
      </c>
      <c r="BI63" s="1009">
        <v>1059.75</v>
      </c>
      <c r="BJ63" s="1010">
        <v>13954.55</v>
      </c>
      <c r="BK63" s="234">
        <f>BJ63*BI63*(1+BL63)</f>
        <v>16267167.79875</v>
      </c>
      <c r="BL63" s="668">
        <v>0.1</v>
      </c>
      <c r="BM63" s="234">
        <f>BJ63*BI63</f>
        <v>14788334.362499999</v>
      </c>
      <c r="BN63" s="263">
        <v>46018</v>
      </c>
      <c r="BO63" s="251"/>
      <c r="BP63" s="251"/>
      <c r="BQ63" s="249"/>
      <c r="BR63" s="249"/>
      <c r="BS63" s="264"/>
      <c r="BT63" s="248"/>
      <c r="BU63" s="248"/>
      <c r="BV63" s="251"/>
      <c r="BW63" s="251"/>
      <c r="BX63" s="251"/>
      <c r="BY63" s="251"/>
      <c r="BZ63" s="251"/>
      <c r="CA63" s="251"/>
      <c r="CB63" s="251"/>
      <c r="CC63" s="250"/>
      <c r="CD63" s="265"/>
      <c r="CE63" s="252"/>
      <c r="CF63" s="252"/>
      <c r="CG63" s="252"/>
      <c r="CH63" s="252"/>
      <c r="CI63" s="252"/>
      <c r="CJ63" s="252"/>
      <c r="CK63" s="252"/>
      <c r="CL63" s="252"/>
      <c r="CM63" s="251"/>
      <c r="CN63" s="249"/>
      <c r="CO63" s="252"/>
      <c r="CP63" s="252"/>
      <c r="CQ63" s="252"/>
      <c r="CR63" s="252"/>
      <c r="CS63" s="251"/>
      <c r="CT63" s="251"/>
      <c r="CU63" s="251"/>
      <c r="CV63" s="251"/>
      <c r="CW63" s="249"/>
      <c r="CX63" s="266"/>
      <c r="CY63" s="267"/>
      <c r="CZ63" s="268"/>
      <c r="DA63" s="269"/>
      <c r="DB63" s="270"/>
      <c r="DC63" s="235"/>
      <c r="DD63" s="236"/>
      <c r="DE63" s="237"/>
      <c r="DF63" s="237"/>
    </row>
    <row r="64" spans="1:110" s="1011" customFormat="1" ht="30" hidden="1" customHeight="1">
      <c r="A64" s="248" t="str">
        <f t="shared" si="94"/>
        <v>ok</v>
      </c>
      <c r="B64" s="249"/>
      <c r="C64" s="249"/>
      <c r="D64" s="249"/>
      <c r="E64" s="311"/>
      <c r="F64" s="311"/>
      <c r="G64" s="249"/>
      <c r="H64" s="249"/>
      <c r="I64" s="282" t="s">
        <v>610</v>
      </c>
      <c r="J64" s="280" t="s">
        <v>604</v>
      </c>
      <c r="K64" s="281" t="s">
        <v>1108</v>
      </c>
      <c r="L64" s="281" t="s">
        <v>60</v>
      </c>
      <c r="M64" s="279" t="s">
        <v>61</v>
      </c>
      <c r="N64" s="603"/>
      <c r="O64" s="603"/>
      <c r="P64" s="603"/>
      <c r="Q64" s="231"/>
      <c r="R64" s="232"/>
      <c r="S64" s="232"/>
      <c r="T64" s="232"/>
      <c r="U64" s="232"/>
      <c r="V64" s="232"/>
      <c r="W64" s="232"/>
      <c r="X64" s="232"/>
      <c r="Y64" s="232"/>
      <c r="Z64" s="232"/>
      <c r="AA64" s="232"/>
      <c r="AB64" s="232"/>
      <c r="AC64" s="232"/>
      <c r="AD64" s="232"/>
      <c r="AE64" s="232"/>
      <c r="AF64" s="232"/>
      <c r="AG64" s="232"/>
      <c r="AH64" s="232"/>
      <c r="AI64" s="232"/>
      <c r="AJ64" s="232"/>
      <c r="AK64" s="232"/>
      <c r="AL64" s="232"/>
      <c r="AM64" s="232"/>
      <c r="AN64" s="232"/>
      <c r="AO64" s="232"/>
      <c r="AP64" s="232"/>
      <c r="AQ64" s="250"/>
      <c r="AR64" s="250"/>
      <c r="AS64" s="1006"/>
      <c r="AT64" s="248"/>
      <c r="AU64" s="251"/>
      <c r="AV64" s="251"/>
      <c r="AW64" s="260"/>
      <c r="AX64" s="1007"/>
      <c r="AY64" s="251"/>
      <c r="AZ64" s="251"/>
      <c r="BA64" s="252"/>
      <c r="BB64" s="261" t="s">
        <v>1110</v>
      </c>
      <c r="BC64" s="271" t="s">
        <v>62</v>
      </c>
      <c r="BD64" s="272" t="s">
        <v>1122</v>
      </c>
      <c r="BE64" s="1046"/>
      <c r="BF64" s="233">
        <v>1059.75</v>
      </c>
      <c r="BG64" s="263">
        <v>45940</v>
      </c>
      <c r="BH64" s="292">
        <v>45</v>
      </c>
      <c r="BI64" s="233">
        <v>1059.75</v>
      </c>
      <c r="BJ64" s="233">
        <v>14181.82</v>
      </c>
      <c r="BK64" s="234">
        <f t="shared" si="142"/>
        <v>16532102.1195</v>
      </c>
      <c r="BL64" s="668">
        <f t="shared" si="97"/>
        <v>0.10000000000000006</v>
      </c>
      <c r="BM64" s="234">
        <f t="shared" si="143"/>
        <v>15029183.744999999</v>
      </c>
      <c r="BN64" s="263">
        <v>45947</v>
      </c>
      <c r="BO64" s="251"/>
      <c r="BP64" s="251"/>
      <c r="BQ64" s="249"/>
      <c r="BR64" s="249"/>
      <c r="BS64" s="264"/>
      <c r="BT64" s="248"/>
      <c r="BU64" s="248"/>
      <c r="BV64" s="251"/>
      <c r="BW64" s="251"/>
      <c r="BX64" s="251"/>
      <c r="BY64" s="251"/>
      <c r="BZ64" s="251"/>
      <c r="CA64" s="251"/>
      <c r="CB64" s="251"/>
      <c r="CC64" s="250"/>
      <c r="CD64" s="265"/>
      <c r="CE64" s="252"/>
      <c r="CF64" s="252"/>
      <c r="CG64" s="252"/>
      <c r="CH64" s="252"/>
      <c r="CI64" s="252"/>
      <c r="CJ64" s="252"/>
      <c r="CK64" s="252"/>
      <c r="CL64" s="252"/>
      <c r="CM64" s="251"/>
      <c r="CN64" s="249"/>
      <c r="CO64" s="252"/>
      <c r="CP64" s="252"/>
      <c r="CQ64" s="252"/>
      <c r="CR64" s="252"/>
      <c r="CS64" s="251"/>
      <c r="CT64" s="251"/>
      <c r="CU64" s="251"/>
      <c r="CV64" s="251"/>
      <c r="CW64" s="249"/>
      <c r="CX64" s="266"/>
      <c r="CY64" s="267"/>
      <c r="CZ64" s="268"/>
      <c r="DA64" s="269"/>
      <c r="DB64" s="270"/>
      <c r="DC64" s="235"/>
      <c r="DD64" s="236"/>
      <c r="DE64" s="237"/>
      <c r="DF64" s="237"/>
    </row>
    <row r="65" spans="1:110" s="1011" customFormat="1" ht="30" hidden="1" customHeight="1">
      <c r="A65" s="248" t="str">
        <f t="shared" si="94"/>
        <v>Hiện</v>
      </c>
      <c r="B65" s="249" t="str">
        <f>CW65</f>
        <v>Thừa</v>
      </c>
      <c r="C65" s="249">
        <f t="shared" si="98"/>
        <v>-3</v>
      </c>
      <c r="D65" s="249" t="s">
        <v>794</v>
      </c>
      <c r="E65" s="311"/>
      <c r="F65" s="311"/>
      <c r="G65" s="249"/>
      <c r="H65" s="249"/>
      <c r="I65" s="282" t="s">
        <v>611</v>
      </c>
      <c r="J65" s="280" t="s">
        <v>604</v>
      </c>
      <c r="K65" s="281" t="s">
        <v>612</v>
      </c>
      <c r="L65" s="281" t="s">
        <v>60</v>
      </c>
      <c r="M65" s="279" t="s">
        <v>61</v>
      </c>
      <c r="N65" s="603">
        <v>31.4</v>
      </c>
      <c r="O65" s="603">
        <v>33.649681528662427</v>
      </c>
      <c r="P65" s="603">
        <v>1056.6000000000001</v>
      </c>
      <c r="Q65" s="231">
        <v>45</v>
      </c>
      <c r="R65" s="232">
        <v>1413</v>
      </c>
      <c r="S65" s="232"/>
      <c r="T65" s="232"/>
      <c r="U65" s="232">
        <v>0</v>
      </c>
      <c r="V65" s="232">
        <v>0</v>
      </c>
      <c r="W65" s="232">
        <v>0</v>
      </c>
      <c r="X65" s="232">
        <v>0</v>
      </c>
      <c r="Y65" s="232">
        <v>0</v>
      </c>
      <c r="Z65" s="232">
        <v>0</v>
      </c>
      <c r="AA65" s="232"/>
      <c r="AB65" s="232"/>
      <c r="AC65" s="232"/>
      <c r="AD65" s="232"/>
      <c r="AE65" s="232"/>
      <c r="AF65" s="232"/>
      <c r="AG65" s="232">
        <v>0</v>
      </c>
      <c r="AH65" s="232">
        <v>0</v>
      </c>
      <c r="AI65" s="232"/>
      <c r="AJ65" s="232"/>
      <c r="AK65" s="232">
        <v>0</v>
      </c>
      <c r="AL65" s="232">
        <v>0</v>
      </c>
      <c r="AM65" s="232">
        <v>0</v>
      </c>
      <c r="AN65" s="232">
        <v>0</v>
      </c>
      <c r="AO65" s="232">
        <v>0</v>
      </c>
      <c r="AP65" s="232">
        <v>0</v>
      </c>
      <c r="AQ65" s="250">
        <f>Q65+S65+U65+W65+Y65+AA65+AC65+AE65+AG65+AI65+AK65+AM65+AO65</f>
        <v>45</v>
      </c>
      <c r="AR65" s="250">
        <f>R65+T65+V65+X65+Z65+AB65+AD65+AF65+AH65+AJ65+AL65+AN65+AP65</f>
        <v>1413</v>
      </c>
      <c r="AS65" s="253"/>
      <c r="AT65" s="248"/>
      <c r="AU65" s="251"/>
      <c r="AV65" s="251"/>
      <c r="AW65" s="260"/>
      <c r="AX65" s="1007"/>
      <c r="AY65" s="251">
        <f t="shared" ref="AY65:AY66" si="151">IF(AQ65&gt;AU65,AQ65-AU65,"0")</f>
        <v>45</v>
      </c>
      <c r="AZ65" s="251">
        <f t="shared" ref="AZ65:AZ66" si="152">IF(AR65&gt;AV65,AR65-AV65,"0")</f>
        <v>1413</v>
      </c>
      <c r="BA65" s="252">
        <v>45892</v>
      </c>
      <c r="BB65" s="261" t="s">
        <v>1088</v>
      </c>
      <c r="BC65" s="271" t="s">
        <v>62</v>
      </c>
      <c r="BD65" s="272" t="s">
        <v>814</v>
      </c>
      <c r="BE65" s="1012" t="s">
        <v>815</v>
      </c>
      <c r="BF65" s="233">
        <v>1507.2</v>
      </c>
      <c r="BG65" s="263">
        <v>45889</v>
      </c>
      <c r="BH65" s="1015">
        <v>48</v>
      </c>
      <c r="BI65" s="233">
        <v>1507.2</v>
      </c>
      <c r="BJ65" s="233">
        <v>13090.91</v>
      </c>
      <c r="BK65" s="234">
        <f t="shared" si="142"/>
        <v>21703681.507200003</v>
      </c>
      <c r="BL65" s="668">
        <f t="shared" si="97"/>
        <v>0.10000000000000007</v>
      </c>
      <c r="BM65" s="234">
        <f t="shared" si="143"/>
        <v>19730619.552000001</v>
      </c>
      <c r="BN65" s="263">
        <v>45892</v>
      </c>
      <c r="BO65" s="251">
        <f>SUMIF($I:$I,I65,$BH:$BH)</f>
        <v>48</v>
      </c>
      <c r="BP65" s="251">
        <f>SUMIF($I:$I,I65,$BI:$BI)</f>
        <v>1507.2</v>
      </c>
      <c r="BQ65" s="249"/>
      <c r="BR65" s="249"/>
      <c r="BS65" s="264"/>
      <c r="BT65" s="248"/>
      <c r="BU65" s="248"/>
      <c r="BV65" s="251"/>
      <c r="BW65" s="251"/>
      <c r="BX65" s="251"/>
      <c r="BY65" s="251"/>
      <c r="BZ65" s="251"/>
      <c r="CA65" s="251"/>
      <c r="CB65" s="251"/>
      <c r="CC65" s="250"/>
      <c r="CD65" s="265"/>
      <c r="CE65" s="252"/>
      <c r="CF65" s="252"/>
      <c r="CG65" s="252"/>
      <c r="CH65" s="252"/>
      <c r="CI65" s="252"/>
      <c r="CJ65" s="252"/>
      <c r="CK65" s="252"/>
      <c r="CL65" s="252"/>
      <c r="CM65" s="251">
        <f>SUMIF($I:$I,I65,$CA:$CA)</f>
        <v>0</v>
      </c>
      <c r="CN65" s="249">
        <f>SUMIF($I:$I,I65,$CB:$CB)</f>
        <v>0</v>
      </c>
      <c r="CO65" s="252"/>
      <c r="CP65" s="252"/>
      <c r="CQ65" s="252"/>
      <c r="CR65" s="252"/>
      <c r="CS65" s="251">
        <f t="shared" ref="CS65:CS66" si="153">BO65+CM65</f>
        <v>48</v>
      </c>
      <c r="CT65" s="251">
        <f t="shared" ref="CT65:CT66" si="154">BP65+CN65</f>
        <v>1507.2</v>
      </c>
      <c r="CU65" s="251">
        <f t="shared" ref="CU65:CU66" si="155">AY65-CS65</f>
        <v>-3</v>
      </c>
      <c r="CV65" s="251">
        <f t="shared" ref="CV65:CV66" si="156">AZ65-CT65</f>
        <v>-94.200000000000045</v>
      </c>
      <c r="CW65" s="249" t="str">
        <f t="shared" ref="CW65:CW66" si="157">IF(CU65&lt;0,"Thừa",IF(CU65=0,"Đủ","Thiếu"))</f>
        <v>Thừa</v>
      </c>
      <c r="CX65" s="266"/>
      <c r="CY65" s="267"/>
      <c r="CZ65" s="268"/>
      <c r="DA65" s="269"/>
      <c r="DB65" s="270"/>
      <c r="DC65" s="235"/>
      <c r="DD65" s="236"/>
      <c r="DE65" s="237"/>
      <c r="DF65" s="237"/>
    </row>
    <row r="66" spans="1:110" s="1011" customFormat="1" ht="30" hidden="1" customHeight="1">
      <c r="A66" s="248" t="str">
        <f t="shared" si="94"/>
        <v>Hiện</v>
      </c>
      <c r="B66" s="249" t="str">
        <f>CW66</f>
        <v>Thừa</v>
      </c>
      <c r="C66" s="249">
        <f t="shared" si="98"/>
        <v>-2.9399999999999977</v>
      </c>
      <c r="D66" s="249" t="s">
        <v>1069</v>
      </c>
      <c r="E66" s="311"/>
      <c r="F66" s="311" t="s">
        <v>62</v>
      </c>
      <c r="G66" s="249"/>
      <c r="H66" s="249"/>
      <c r="I66" s="282" t="s">
        <v>613</v>
      </c>
      <c r="J66" s="280" t="s">
        <v>604</v>
      </c>
      <c r="K66" s="281" t="s">
        <v>614</v>
      </c>
      <c r="L66" s="281" t="s">
        <v>60</v>
      </c>
      <c r="M66" s="279" t="s">
        <v>61</v>
      </c>
      <c r="N66" s="603">
        <v>39.25</v>
      </c>
      <c r="O66" s="603">
        <v>6.184968152866241</v>
      </c>
      <c r="P66" s="603">
        <v>242.75999999999996</v>
      </c>
      <c r="Q66" s="231">
        <v>9</v>
      </c>
      <c r="R66" s="232">
        <v>353.25</v>
      </c>
      <c r="S66" s="232"/>
      <c r="T66" s="232"/>
      <c r="U66" s="232">
        <v>78.06</v>
      </c>
      <c r="V66" s="232">
        <v>3063.855</v>
      </c>
      <c r="W66" s="232">
        <v>0</v>
      </c>
      <c r="X66" s="232">
        <v>0</v>
      </c>
      <c r="Y66" s="232">
        <v>0</v>
      </c>
      <c r="Z66" s="232">
        <v>0</v>
      </c>
      <c r="AA66" s="232"/>
      <c r="AB66" s="232"/>
      <c r="AC66" s="232"/>
      <c r="AD66" s="232"/>
      <c r="AE66" s="232"/>
      <c r="AF66" s="232"/>
      <c r="AG66" s="232">
        <v>0</v>
      </c>
      <c r="AH66" s="232">
        <v>0</v>
      </c>
      <c r="AI66" s="232"/>
      <c r="AJ66" s="232"/>
      <c r="AK66" s="232">
        <v>0</v>
      </c>
      <c r="AL66" s="232">
        <v>0</v>
      </c>
      <c r="AM66" s="232">
        <v>0</v>
      </c>
      <c r="AN66" s="232">
        <v>0</v>
      </c>
      <c r="AO66" s="232">
        <v>0</v>
      </c>
      <c r="AP66" s="232">
        <v>0</v>
      </c>
      <c r="AQ66" s="250">
        <f>Q66+S66+U66+W66+Y66+AA66+AC66+AE66+AG66+AI66+AK66+AM66+AO66</f>
        <v>87.06</v>
      </c>
      <c r="AR66" s="250">
        <f>R66+T66+V66+X66+Z66+AB66+AD66+AF66+AH66+AJ66+AL66+AN66+AP66</f>
        <v>3417.105</v>
      </c>
      <c r="AS66" s="252" t="s">
        <v>1066</v>
      </c>
      <c r="AT66" s="248"/>
      <c r="AU66" s="251"/>
      <c r="AV66" s="251"/>
      <c r="AW66" s="260"/>
      <c r="AX66" s="1007"/>
      <c r="AY66" s="251">
        <f t="shared" si="151"/>
        <v>87.06</v>
      </c>
      <c r="AZ66" s="251">
        <f t="shared" si="152"/>
        <v>3417.105</v>
      </c>
      <c r="BA66" s="252">
        <v>45892</v>
      </c>
      <c r="BB66" s="261" t="s">
        <v>1088</v>
      </c>
      <c r="BC66" s="271" t="s">
        <v>62</v>
      </c>
      <c r="BD66" s="272" t="s">
        <v>816</v>
      </c>
      <c r="BE66" s="1012" t="s">
        <v>815</v>
      </c>
      <c r="BF66" s="233">
        <v>353.25</v>
      </c>
      <c r="BG66" s="263">
        <v>45889</v>
      </c>
      <c r="BH66" s="1015">
        <v>9</v>
      </c>
      <c r="BI66" s="233">
        <v>353.25</v>
      </c>
      <c r="BJ66" s="233">
        <v>13909.09</v>
      </c>
      <c r="BK66" s="234">
        <f t="shared" si="142"/>
        <v>5404724.6467500012</v>
      </c>
      <c r="BL66" s="668">
        <f t="shared" si="97"/>
        <v>0.10000000000000016</v>
      </c>
      <c r="BM66" s="234">
        <f t="shared" si="143"/>
        <v>4913386.0425000004</v>
      </c>
      <c r="BN66" s="263">
        <v>45892</v>
      </c>
      <c r="BO66" s="251">
        <f>SUMIF($I:$I,I66,$BH:$BH)</f>
        <v>90</v>
      </c>
      <c r="BP66" s="251">
        <f>SUMIF($I:$I,I66,$BI:$BI)</f>
        <v>3532.5</v>
      </c>
      <c r="BQ66" s="249"/>
      <c r="BR66" s="249"/>
      <c r="BS66" s="264"/>
      <c r="BT66" s="248"/>
      <c r="BU66" s="248"/>
      <c r="BV66" s="251"/>
      <c r="BW66" s="251"/>
      <c r="BX66" s="251"/>
      <c r="BY66" s="251"/>
      <c r="BZ66" s="251"/>
      <c r="CA66" s="251"/>
      <c r="CB66" s="251"/>
      <c r="CC66" s="250"/>
      <c r="CD66" s="265"/>
      <c r="CE66" s="252"/>
      <c r="CF66" s="252"/>
      <c r="CG66" s="252"/>
      <c r="CH66" s="252"/>
      <c r="CI66" s="252"/>
      <c r="CJ66" s="252"/>
      <c r="CK66" s="252"/>
      <c r="CL66" s="252"/>
      <c r="CM66" s="251">
        <f>SUMIF($I:$I,I66,$CA:$CA)</f>
        <v>0</v>
      </c>
      <c r="CN66" s="249">
        <f>SUMIF($I:$I,I66,$CB:$CB)</f>
        <v>0</v>
      </c>
      <c r="CO66" s="252"/>
      <c r="CP66" s="252"/>
      <c r="CQ66" s="252"/>
      <c r="CR66" s="252"/>
      <c r="CS66" s="251">
        <f t="shared" si="153"/>
        <v>90</v>
      </c>
      <c r="CT66" s="251">
        <f t="shared" si="154"/>
        <v>3532.5</v>
      </c>
      <c r="CU66" s="251">
        <f t="shared" si="155"/>
        <v>-2.9399999999999977</v>
      </c>
      <c r="CV66" s="251">
        <f t="shared" si="156"/>
        <v>-115.39499999999998</v>
      </c>
      <c r="CW66" s="249" t="str">
        <f t="shared" si="157"/>
        <v>Thừa</v>
      </c>
      <c r="CX66" s="266"/>
      <c r="CY66" s="267"/>
      <c r="CZ66" s="268"/>
      <c r="DA66" s="269"/>
      <c r="DB66" s="270"/>
      <c r="DC66" s="235"/>
      <c r="DD66" s="236"/>
      <c r="DE66" s="237"/>
      <c r="DF66" s="237"/>
    </row>
    <row r="67" spans="1:110" s="1011" customFormat="1" ht="30" hidden="1" customHeight="1">
      <c r="A67" s="248" t="str">
        <f t="shared" si="94"/>
        <v>ok</v>
      </c>
      <c r="B67" s="249"/>
      <c r="C67" s="249"/>
      <c r="D67" s="249"/>
      <c r="E67" s="311"/>
      <c r="F67" s="311"/>
      <c r="G67" s="249"/>
      <c r="H67" s="249"/>
      <c r="I67" s="282" t="s">
        <v>613</v>
      </c>
      <c r="J67" s="280" t="s">
        <v>604</v>
      </c>
      <c r="K67" s="281" t="s">
        <v>614</v>
      </c>
      <c r="L67" s="281" t="s">
        <v>60</v>
      </c>
      <c r="M67" s="279" t="s">
        <v>61</v>
      </c>
      <c r="N67" s="603"/>
      <c r="O67" s="603"/>
      <c r="P67" s="603"/>
      <c r="Q67" s="231"/>
      <c r="R67" s="232"/>
      <c r="S67" s="232"/>
      <c r="T67" s="232"/>
      <c r="U67" s="232"/>
      <c r="V67" s="232"/>
      <c r="W67" s="232"/>
      <c r="X67" s="232"/>
      <c r="Y67" s="232"/>
      <c r="Z67" s="232"/>
      <c r="AA67" s="232"/>
      <c r="AB67" s="232"/>
      <c r="AC67" s="232"/>
      <c r="AD67" s="232"/>
      <c r="AE67" s="232"/>
      <c r="AF67" s="232"/>
      <c r="AG67" s="232"/>
      <c r="AH67" s="232"/>
      <c r="AI67" s="232"/>
      <c r="AJ67" s="232"/>
      <c r="AK67" s="232"/>
      <c r="AL67" s="232"/>
      <c r="AM67" s="232"/>
      <c r="AN67" s="232"/>
      <c r="AO67" s="232"/>
      <c r="AP67" s="232"/>
      <c r="AQ67" s="250"/>
      <c r="AR67" s="250"/>
      <c r="AS67" s="252"/>
      <c r="AT67" s="248"/>
      <c r="AU67" s="251"/>
      <c r="AV67" s="251"/>
      <c r="AW67" s="260"/>
      <c r="AX67" s="1007"/>
      <c r="AY67" s="251"/>
      <c r="AZ67" s="251"/>
      <c r="BA67" s="252"/>
      <c r="BB67" s="261" t="s">
        <v>1840</v>
      </c>
      <c r="BC67" s="252" t="s">
        <v>62</v>
      </c>
      <c r="BD67" s="1008" t="s">
        <v>1815</v>
      </c>
      <c r="BE67" s="281" t="s">
        <v>60</v>
      </c>
      <c r="BF67" s="1009">
        <v>1766.25</v>
      </c>
      <c r="BG67" s="252">
        <v>46010</v>
      </c>
      <c r="BH67" s="284">
        <v>45</v>
      </c>
      <c r="BI67" s="1009">
        <v>1766.25</v>
      </c>
      <c r="BJ67" s="1010">
        <v>13954.55</v>
      </c>
      <c r="BK67" s="234">
        <f>BJ67*BI67*(1+BL67)</f>
        <v>27111946.331250001</v>
      </c>
      <c r="BL67" s="668">
        <v>0.1</v>
      </c>
      <c r="BM67" s="234">
        <f>BJ67*BI67</f>
        <v>24647223.9375</v>
      </c>
      <c r="BN67" s="263">
        <v>46018</v>
      </c>
      <c r="BO67" s="251"/>
      <c r="BP67" s="251"/>
      <c r="BQ67" s="249"/>
      <c r="BR67" s="249"/>
      <c r="BS67" s="264"/>
      <c r="BT67" s="248"/>
      <c r="BU67" s="248"/>
      <c r="BV67" s="251"/>
      <c r="BW67" s="251"/>
      <c r="BX67" s="251"/>
      <c r="BY67" s="251"/>
      <c r="BZ67" s="251"/>
      <c r="CA67" s="251"/>
      <c r="CB67" s="251"/>
      <c r="CC67" s="250"/>
      <c r="CD67" s="265"/>
      <c r="CE67" s="252"/>
      <c r="CF67" s="252"/>
      <c r="CG67" s="252"/>
      <c r="CH67" s="252"/>
      <c r="CI67" s="252"/>
      <c r="CJ67" s="252"/>
      <c r="CK67" s="252"/>
      <c r="CL67" s="252"/>
      <c r="CM67" s="251"/>
      <c r="CN67" s="249"/>
      <c r="CO67" s="252"/>
      <c r="CP67" s="252"/>
      <c r="CQ67" s="252"/>
      <c r="CR67" s="252"/>
      <c r="CS67" s="251"/>
      <c r="CT67" s="251"/>
      <c r="CU67" s="251"/>
      <c r="CV67" s="251"/>
      <c r="CW67" s="249"/>
      <c r="CX67" s="266"/>
      <c r="CY67" s="267"/>
      <c r="CZ67" s="268"/>
      <c r="DA67" s="269"/>
      <c r="DB67" s="270"/>
      <c r="DC67" s="235"/>
      <c r="DD67" s="236"/>
      <c r="DE67" s="237"/>
      <c r="DF67" s="237"/>
    </row>
    <row r="68" spans="1:110" s="1011" customFormat="1" ht="30" hidden="1" customHeight="1">
      <c r="A68" s="248" t="str">
        <f t="shared" si="94"/>
        <v>ok</v>
      </c>
      <c r="B68" s="249"/>
      <c r="C68" s="249"/>
      <c r="D68" s="249"/>
      <c r="E68" s="311"/>
      <c r="F68" s="311"/>
      <c r="G68" s="249"/>
      <c r="H68" s="249"/>
      <c r="I68" s="282" t="s">
        <v>613</v>
      </c>
      <c r="J68" s="280" t="s">
        <v>604</v>
      </c>
      <c r="K68" s="281" t="s">
        <v>614</v>
      </c>
      <c r="L68" s="281" t="s">
        <v>60</v>
      </c>
      <c r="M68" s="279" t="s">
        <v>61</v>
      </c>
      <c r="N68" s="603"/>
      <c r="O68" s="603"/>
      <c r="P68" s="603"/>
      <c r="Q68" s="231"/>
      <c r="R68" s="232"/>
      <c r="S68" s="232"/>
      <c r="T68" s="232"/>
      <c r="U68" s="232"/>
      <c r="V68" s="232"/>
      <c r="W68" s="232"/>
      <c r="X68" s="232"/>
      <c r="Y68" s="232"/>
      <c r="Z68" s="232"/>
      <c r="AA68" s="232"/>
      <c r="AB68" s="232"/>
      <c r="AC68" s="232"/>
      <c r="AD68" s="232"/>
      <c r="AE68" s="232"/>
      <c r="AF68" s="232"/>
      <c r="AG68" s="232"/>
      <c r="AH68" s="232"/>
      <c r="AI68" s="232"/>
      <c r="AJ68" s="232"/>
      <c r="AK68" s="232"/>
      <c r="AL68" s="232"/>
      <c r="AM68" s="232"/>
      <c r="AN68" s="232"/>
      <c r="AO68" s="232"/>
      <c r="AP68" s="232"/>
      <c r="AQ68" s="250"/>
      <c r="AR68" s="250"/>
      <c r="AS68" s="252"/>
      <c r="AT68" s="248"/>
      <c r="AU68" s="251"/>
      <c r="AV68" s="251"/>
      <c r="AW68" s="260"/>
      <c r="AX68" s="1007"/>
      <c r="AY68" s="251"/>
      <c r="AZ68" s="251"/>
      <c r="BA68" s="252"/>
      <c r="BB68" s="261" t="s">
        <v>1090</v>
      </c>
      <c r="BC68" s="271" t="s">
        <v>1089</v>
      </c>
      <c r="BD68" s="1037" t="s">
        <v>1097</v>
      </c>
      <c r="BE68" s="1044" t="s">
        <v>1082</v>
      </c>
      <c r="BF68" s="289">
        <v>1413</v>
      </c>
      <c r="BG68" s="263">
        <v>45933</v>
      </c>
      <c r="BH68" s="289">
        <f>4*9</f>
        <v>36</v>
      </c>
      <c r="BI68" s="289">
        <v>1413</v>
      </c>
      <c r="BJ68" s="289">
        <v>14090.90909090909</v>
      </c>
      <c r="BK68" s="234">
        <f t="shared" si="142"/>
        <v>21901500</v>
      </c>
      <c r="BL68" s="668">
        <f t="shared" si="97"/>
        <v>0.10000000000000013</v>
      </c>
      <c r="BM68" s="234">
        <f t="shared" si="143"/>
        <v>19910454.545454543</v>
      </c>
      <c r="BN68" s="263">
        <v>45940</v>
      </c>
      <c r="BO68" s="251"/>
      <c r="BP68" s="251"/>
      <c r="BQ68" s="249"/>
      <c r="BR68" s="249"/>
      <c r="BS68" s="264"/>
      <c r="BT68" s="248"/>
      <c r="BU68" s="248"/>
      <c r="BV68" s="251"/>
      <c r="BW68" s="251"/>
      <c r="BX68" s="251"/>
      <c r="BY68" s="251"/>
      <c r="BZ68" s="251"/>
      <c r="CA68" s="251"/>
      <c r="CB68" s="251"/>
      <c r="CC68" s="250"/>
      <c r="CD68" s="265"/>
      <c r="CE68" s="252"/>
      <c r="CF68" s="252"/>
      <c r="CG68" s="252"/>
      <c r="CH68" s="252"/>
      <c r="CI68" s="252"/>
      <c r="CJ68" s="252"/>
      <c r="CK68" s="252"/>
      <c r="CL68" s="252"/>
      <c r="CM68" s="251"/>
      <c r="CN68" s="249"/>
      <c r="CO68" s="252"/>
      <c r="CP68" s="252"/>
      <c r="CQ68" s="252"/>
      <c r="CR68" s="252"/>
      <c r="CS68" s="251"/>
      <c r="CT68" s="251"/>
      <c r="CU68" s="251"/>
      <c r="CV68" s="251"/>
      <c r="CW68" s="249"/>
      <c r="CX68" s="266"/>
      <c r="CY68" s="267"/>
      <c r="CZ68" s="268"/>
      <c r="DA68" s="269"/>
      <c r="DB68" s="270"/>
      <c r="DC68" s="235"/>
      <c r="DD68" s="236"/>
      <c r="DE68" s="237"/>
      <c r="DF68" s="237"/>
    </row>
    <row r="69" spans="1:110" s="1011" customFormat="1" ht="30" hidden="1" customHeight="1">
      <c r="A69" s="248" t="str">
        <f t="shared" si="94"/>
        <v>Hiện</v>
      </c>
      <c r="B69" s="249" t="str">
        <f>CONCATENATE(CW69," Thiếu ít")</f>
        <v>Thiếu Thiếu ít</v>
      </c>
      <c r="C69" s="249">
        <f t="shared" si="98"/>
        <v>3.5400000000000063</v>
      </c>
      <c r="D69" s="249" t="s">
        <v>1069</v>
      </c>
      <c r="E69" s="311"/>
      <c r="F69" s="311"/>
      <c r="G69" s="249"/>
      <c r="H69" s="249"/>
      <c r="I69" s="282" t="s">
        <v>615</v>
      </c>
      <c r="J69" s="280" t="s">
        <v>604</v>
      </c>
      <c r="K69" s="281" t="s">
        <v>616</v>
      </c>
      <c r="L69" s="281" t="s">
        <v>60</v>
      </c>
      <c r="M69" s="279" t="s">
        <v>61</v>
      </c>
      <c r="N69" s="603">
        <v>47.099999999999994</v>
      </c>
      <c r="O69" s="603">
        <v>6.5138004246284513</v>
      </c>
      <c r="P69" s="603">
        <v>306.8</v>
      </c>
      <c r="Q69" s="231">
        <v>9</v>
      </c>
      <c r="R69" s="232">
        <v>423.9</v>
      </c>
      <c r="S69" s="232"/>
      <c r="T69" s="232"/>
      <c r="U69" s="232">
        <v>84.54</v>
      </c>
      <c r="V69" s="232">
        <v>3981.8339999999998</v>
      </c>
      <c r="W69" s="232">
        <v>0</v>
      </c>
      <c r="X69" s="232">
        <v>0</v>
      </c>
      <c r="Y69" s="232">
        <v>0</v>
      </c>
      <c r="Z69" s="232">
        <v>0</v>
      </c>
      <c r="AA69" s="232"/>
      <c r="AB69" s="232"/>
      <c r="AC69" s="232"/>
      <c r="AD69" s="232"/>
      <c r="AE69" s="232"/>
      <c r="AF69" s="232"/>
      <c r="AG69" s="232">
        <v>0</v>
      </c>
      <c r="AH69" s="232">
        <v>0</v>
      </c>
      <c r="AI69" s="232"/>
      <c r="AJ69" s="232"/>
      <c r="AK69" s="232">
        <v>0</v>
      </c>
      <c r="AL69" s="232">
        <v>0</v>
      </c>
      <c r="AM69" s="232">
        <v>0</v>
      </c>
      <c r="AN69" s="232">
        <v>0</v>
      </c>
      <c r="AO69" s="232">
        <v>0</v>
      </c>
      <c r="AP69" s="232">
        <v>0</v>
      </c>
      <c r="AQ69" s="250">
        <f>Q69+S69+U69+W69+Y69+AA69+AC69+AE69+AG69+AI69+AK69+AM69+AO69</f>
        <v>93.54</v>
      </c>
      <c r="AR69" s="250">
        <f>R69+T69+V69+X69+Z69+AB69+AD69+AF69+AH69+AJ69+AL69+AN69+AP69</f>
        <v>4405.7339999999995</v>
      </c>
      <c r="AS69" s="252" t="s">
        <v>1066</v>
      </c>
      <c r="AT69" s="248"/>
      <c r="AU69" s="251"/>
      <c r="AV69" s="251"/>
      <c r="AW69" s="260"/>
      <c r="AX69" s="1007"/>
      <c r="AY69" s="251">
        <f>IF(AQ69&gt;AU69,AQ69-AU69,"0")</f>
        <v>93.54</v>
      </c>
      <c r="AZ69" s="251">
        <f>IF(AR69&gt;AV69,AR69-AV69,"0")</f>
        <v>4405.7339999999995</v>
      </c>
      <c r="BA69" s="252">
        <v>45892</v>
      </c>
      <c r="BB69" s="261" t="s">
        <v>1088</v>
      </c>
      <c r="BC69" s="271" t="s">
        <v>62</v>
      </c>
      <c r="BD69" s="272" t="s">
        <v>817</v>
      </c>
      <c r="BE69" s="1012" t="s">
        <v>815</v>
      </c>
      <c r="BF69" s="233">
        <v>423.9</v>
      </c>
      <c r="BG69" s="263">
        <v>45889</v>
      </c>
      <c r="BH69" s="1015">
        <v>9</v>
      </c>
      <c r="BI69" s="233">
        <v>423.9</v>
      </c>
      <c r="BJ69" s="233">
        <v>13909.09</v>
      </c>
      <c r="BK69" s="234">
        <f t="shared" si="142"/>
        <v>6485669.5761000011</v>
      </c>
      <c r="BL69" s="668">
        <f t="shared" si="97"/>
        <v>0.10000000000000016</v>
      </c>
      <c r="BM69" s="234">
        <f t="shared" si="143"/>
        <v>5896063.2510000002</v>
      </c>
      <c r="BN69" s="263">
        <v>45892</v>
      </c>
      <c r="BO69" s="251">
        <f>SUMIF($I:$I,I69,$BH:$BH)</f>
        <v>90</v>
      </c>
      <c r="BP69" s="251">
        <f>SUMIF($I:$I,I69,$BI:$BI)</f>
        <v>4239</v>
      </c>
      <c r="BQ69" s="249"/>
      <c r="BR69" s="249"/>
      <c r="BS69" s="264"/>
      <c r="BT69" s="248"/>
      <c r="BU69" s="248"/>
      <c r="BV69" s="251"/>
      <c r="BW69" s="251"/>
      <c r="BX69" s="251"/>
      <c r="BY69" s="251"/>
      <c r="BZ69" s="251"/>
      <c r="CA69" s="251"/>
      <c r="CB69" s="251"/>
      <c r="CC69" s="250"/>
      <c r="CD69" s="265"/>
      <c r="CE69" s="252"/>
      <c r="CF69" s="252"/>
      <c r="CG69" s="252"/>
      <c r="CH69" s="252"/>
      <c r="CI69" s="252"/>
      <c r="CJ69" s="252"/>
      <c r="CK69" s="252"/>
      <c r="CL69" s="252"/>
      <c r="CM69" s="251">
        <f>SUMIF($I:$I,I69,$CA:$CA)</f>
        <v>0</v>
      </c>
      <c r="CN69" s="249">
        <f>SUMIF($I:$I,I69,$CB:$CB)</f>
        <v>0</v>
      </c>
      <c r="CO69" s="252"/>
      <c r="CP69" s="252"/>
      <c r="CQ69" s="252"/>
      <c r="CR69" s="252"/>
      <c r="CS69" s="251">
        <f>BO69+CM69</f>
        <v>90</v>
      </c>
      <c r="CT69" s="251">
        <f>BP69+CN69</f>
        <v>4239</v>
      </c>
      <c r="CU69" s="251">
        <f>AY69-CS69</f>
        <v>3.5400000000000063</v>
      </c>
      <c r="CV69" s="251">
        <f>AZ69-CT69</f>
        <v>166.73399999999947</v>
      </c>
      <c r="CW69" s="249" t="str">
        <f>IF(CU69&lt;0,"Thừa",IF(CU69=0,"Đủ","Thiếu"))</f>
        <v>Thiếu</v>
      </c>
      <c r="CX69" s="266"/>
      <c r="CY69" s="267"/>
      <c r="CZ69" s="268"/>
      <c r="DA69" s="269"/>
      <c r="DB69" s="270"/>
      <c r="DC69" s="235"/>
      <c r="DD69" s="236"/>
      <c r="DE69" s="237"/>
      <c r="DF69" s="237"/>
    </row>
    <row r="70" spans="1:110" s="1011" customFormat="1" ht="30" hidden="1" customHeight="1">
      <c r="A70" s="248" t="str">
        <f t="shared" si="94"/>
        <v>ok</v>
      </c>
      <c r="B70" s="249"/>
      <c r="C70" s="249"/>
      <c r="D70" s="249"/>
      <c r="E70" s="311"/>
      <c r="F70" s="311"/>
      <c r="G70" s="249"/>
      <c r="H70" s="249"/>
      <c r="I70" s="282" t="s">
        <v>615</v>
      </c>
      <c r="J70" s="280" t="s">
        <v>604</v>
      </c>
      <c r="K70" s="281" t="s">
        <v>616</v>
      </c>
      <c r="L70" s="281" t="s">
        <v>60</v>
      </c>
      <c r="M70" s="279" t="s">
        <v>61</v>
      </c>
      <c r="N70" s="603"/>
      <c r="O70" s="603"/>
      <c r="P70" s="603"/>
      <c r="Q70" s="231"/>
      <c r="R70" s="232"/>
      <c r="S70" s="232"/>
      <c r="T70" s="232"/>
      <c r="U70" s="232"/>
      <c r="V70" s="232"/>
      <c r="W70" s="232"/>
      <c r="X70" s="232"/>
      <c r="Y70" s="232"/>
      <c r="Z70" s="232"/>
      <c r="AA70" s="232"/>
      <c r="AB70" s="232"/>
      <c r="AC70" s="232"/>
      <c r="AD70" s="232"/>
      <c r="AE70" s="232"/>
      <c r="AF70" s="232"/>
      <c r="AG70" s="232"/>
      <c r="AH70" s="232"/>
      <c r="AI70" s="232"/>
      <c r="AJ70" s="232"/>
      <c r="AK70" s="232"/>
      <c r="AL70" s="232"/>
      <c r="AM70" s="232"/>
      <c r="AN70" s="232"/>
      <c r="AO70" s="232"/>
      <c r="AP70" s="232"/>
      <c r="AQ70" s="250"/>
      <c r="AR70" s="250"/>
      <c r="AS70" s="252"/>
      <c r="AT70" s="248"/>
      <c r="AU70" s="251"/>
      <c r="AV70" s="251"/>
      <c r="AW70" s="260"/>
      <c r="AX70" s="1007"/>
      <c r="AY70" s="251"/>
      <c r="AZ70" s="251"/>
      <c r="BA70" s="252"/>
      <c r="BB70" s="261" t="s">
        <v>1840</v>
      </c>
      <c r="BC70" s="252" t="s">
        <v>62</v>
      </c>
      <c r="BD70" s="1008" t="s">
        <v>1816</v>
      </c>
      <c r="BE70" s="281" t="s">
        <v>60</v>
      </c>
      <c r="BF70" s="1009">
        <v>1695.6</v>
      </c>
      <c r="BG70" s="252">
        <v>46010</v>
      </c>
      <c r="BH70" s="284">
        <v>36</v>
      </c>
      <c r="BI70" s="1009">
        <v>1695.6</v>
      </c>
      <c r="BJ70" s="1010">
        <v>13363.64</v>
      </c>
      <c r="BK70" s="234">
        <f>BJ70*BI70*(1+BL70)</f>
        <v>24925326.782400001</v>
      </c>
      <c r="BL70" s="668">
        <v>0.1</v>
      </c>
      <c r="BM70" s="234">
        <f>BJ70*BI70</f>
        <v>22659387.983999997</v>
      </c>
      <c r="BN70" s="263">
        <v>46018</v>
      </c>
      <c r="BO70" s="251"/>
      <c r="BP70" s="251"/>
      <c r="BQ70" s="249"/>
      <c r="BR70" s="249"/>
      <c r="BS70" s="264"/>
      <c r="BT70" s="248"/>
      <c r="BU70" s="248"/>
      <c r="BV70" s="251"/>
      <c r="BW70" s="251"/>
      <c r="BX70" s="251"/>
      <c r="BY70" s="251"/>
      <c r="BZ70" s="251"/>
      <c r="CA70" s="251"/>
      <c r="CB70" s="251"/>
      <c r="CC70" s="250"/>
      <c r="CD70" s="265"/>
      <c r="CE70" s="252"/>
      <c r="CF70" s="252"/>
      <c r="CG70" s="252"/>
      <c r="CH70" s="252"/>
      <c r="CI70" s="252"/>
      <c r="CJ70" s="252"/>
      <c r="CK70" s="252"/>
      <c r="CL70" s="252"/>
      <c r="CM70" s="251"/>
      <c r="CN70" s="249"/>
      <c r="CO70" s="252"/>
      <c r="CP70" s="252"/>
      <c r="CQ70" s="252"/>
      <c r="CR70" s="252"/>
      <c r="CS70" s="251"/>
      <c r="CT70" s="251"/>
      <c r="CU70" s="251"/>
      <c r="CV70" s="251"/>
      <c r="CW70" s="249"/>
      <c r="CX70" s="266"/>
      <c r="CY70" s="267"/>
      <c r="CZ70" s="268"/>
      <c r="DA70" s="269"/>
      <c r="DB70" s="270"/>
      <c r="DC70" s="235"/>
      <c r="DD70" s="236"/>
      <c r="DE70" s="237"/>
      <c r="DF70" s="237"/>
    </row>
    <row r="71" spans="1:110" s="1011" customFormat="1" ht="30" hidden="1" customHeight="1">
      <c r="A71" s="248" t="str">
        <f t="shared" si="94"/>
        <v>ok</v>
      </c>
      <c r="B71" s="249"/>
      <c r="C71" s="249"/>
      <c r="D71" s="249"/>
      <c r="E71" s="311"/>
      <c r="F71" s="311"/>
      <c r="G71" s="249"/>
      <c r="H71" s="249"/>
      <c r="I71" s="282" t="s">
        <v>615</v>
      </c>
      <c r="J71" s="280" t="s">
        <v>604</v>
      </c>
      <c r="K71" s="281" t="s">
        <v>616</v>
      </c>
      <c r="L71" s="281" t="s">
        <v>60</v>
      </c>
      <c r="M71" s="279" t="s">
        <v>61</v>
      </c>
      <c r="N71" s="603"/>
      <c r="O71" s="603"/>
      <c r="P71" s="603"/>
      <c r="Q71" s="231"/>
      <c r="R71" s="232"/>
      <c r="S71" s="232"/>
      <c r="T71" s="232"/>
      <c r="U71" s="232"/>
      <c r="V71" s="232"/>
      <c r="W71" s="232"/>
      <c r="X71" s="232"/>
      <c r="Y71" s="232"/>
      <c r="Z71" s="232"/>
      <c r="AA71" s="232"/>
      <c r="AB71" s="232"/>
      <c r="AC71" s="232"/>
      <c r="AD71" s="232"/>
      <c r="AE71" s="232"/>
      <c r="AF71" s="232"/>
      <c r="AG71" s="232"/>
      <c r="AH71" s="232"/>
      <c r="AI71" s="232"/>
      <c r="AJ71" s="232"/>
      <c r="AK71" s="232"/>
      <c r="AL71" s="232"/>
      <c r="AM71" s="232"/>
      <c r="AN71" s="232"/>
      <c r="AO71" s="232"/>
      <c r="AP71" s="232"/>
      <c r="AQ71" s="250"/>
      <c r="AR71" s="250"/>
      <c r="AS71" s="252"/>
      <c r="AT71" s="248"/>
      <c r="AU71" s="251"/>
      <c r="AV71" s="251"/>
      <c r="AW71" s="260"/>
      <c r="AX71" s="1007"/>
      <c r="AY71" s="251"/>
      <c r="AZ71" s="251"/>
      <c r="BA71" s="252"/>
      <c r="BB71" s="261" t="s">
        <v>1110</v>
      </c>
      <c r="BC71" s="271" t="s">
        <v>62</v>
      </c>
      <c r="BD71" s="272" t="s">
        <v>1123</v>
      </c>
      <c r="BE71" s="1012"/>
      <c r="BF71" s="233">
        <v>2119.5</v>
      </c>
      <c r="BG71" s="263">
        <v>45940</v>
      </c>
      <c r="BH71" s="292">
        <v>45</v>
      </c>
      <c r="BI71" s="233">
        <v>2119.5</v>
      </c>
      <c r="BJ71" s="233">
        <v>13909.09</v>
      </c>
      <c r="BK71" s="234">
        <f t="shared" si="142"/>
        <v>32428347.8805</v>
      </c>
      <c r="BL71" s="668">
        <f t="shared" si="97"/>
        <v>0.10000000000000003</v>
      </c>
      <c r="BM71" s="234">
        <f t="shared" si="143"/>
        <v>29480316.254999999</v>
      </c>
      <c r="BN71" s="263">
        <v>45947</v>
      </c>
      <c r="BO71" s="251"/>
      <c r="BP71" s="251"/>
      <c r="BQ71" s="249"/>
      <c r="BR71" s="249"/>
      <c r="BS71" s="264"/>
      <c r="BT71" s="248"/>
      <c r="BU71" s="248"/>
      <c r="BV71" s="251"/>
      <c r="BW71" s="251"/>
      <c r="BX71" s="251"/>
      <c r="BY71" s="251"/>
      <c r="BZ71" s="251"/>
      <c r="CA71" s="251"/>
      <c r="CB71" s="251"/>
      <c r="CC71" s="250"/>
      <c r="CD71" s="265"/>
      <c r="CE71" s="252"/>
      <c r="CF71" s="252"/>
      <c r="CG71" s="252"/>
      <c r="CH71" s="252"/>
      <c r="CI71" s="252"/>
      <c r="CJ71" s="252"/>
      <c r="CK71" s="252"/>
      <c r="CL71" s="252"/>
      <c r="CM71" s="251"/>
      <c r="CN71" s="249"/>
      <c r="CO71" s="252"/>
      <c r="CP71" s="252"/>
      <c r="CQ71" s="252"/>
      <c r="CR71" s="252"/>
      <c r="CS71" s="251"/>
      <c r="CT71" s="251"/>
      <c r="CU71" s="251"/>
      <c r="CV71" s="251"/>
      <c r="CW71" s="249"/>
      <c r="CX71" s="266"/>
      <c r="CY71" s="267"/>
      <c r="CZ71" s="268"/>
      <c r="DA71" s="269"/>
      <c r="DB71" s="270"/>
      <c r="DC71" s="235"/>
      <c r="DD71" s="236"/>
      <c r="DE71" s="237"/>
      <c r="DF71" s="237"/>
    </row>
    <row r="72" spans="1:110" s="1011" customFormat="1" ht="30" hidden="1" customHeight="1">
      <c r="A72" s="248" t="str">
        <f t="shared" si="94"/>
        <v>Hiện</v>
      </c>
      <c r="B72" s="249" t="str">
        <f>CW72</f>
        <v>Thừa</v>
      </c>
      <c r="C72" s="249">
        <f t="shared" si="98"/>
        <v>-3</v>
      </c>
      <c r="D72" s="249" t="s">
        <v>794</v>
      </c>
      <c r="E72" s="311"/>
      <c r="F72" s="311" t="s">
        <v>1109</v>
      </c>
      <c r="G72" s="249"/>
      <c r="H72" s="249"/>
      <c r="I72" s="282" t="s">
        <v>617</v>
      </c>
      <c r="J72" s="280" t="s">
        <v>604</v>
      </c>
      <c r="K72" s="281" t="s">
        <v>618</v>
      </c>
      <c r="L72" s="281" t="s">
        <v>60</v>
      </c>
      <c r="M72" s="279" t="s">
        <v>61</v>
      </c>
      <c r="N72" s="603">
        <v>62.79999999999999</v>
      </c>
      <c r="O72" s="603">
        <v>5.4735668789808924</v>
      </c>
      <c r="P72" s="603">
        <v>343.74</v>
      </c>
      <c r="Q72" s="231">
        <v>9</v>
      </c>
      <c r="R72" s="232">
        <v>565.19999999999993</v>
      </c>
      <c r="S72" s="232"/>
      <c r="T72" s="232"/>
      <c r="U72" s="232">
        <v>15</v>
      </c>
      <c r="V72" s="232">
        <v>941.99999999999989</v>
      </c>
      <c r="W72" s="232">
        <v>0</v>
      </c>
      <c r="X72" s="232">
        <v>0</v>
      </c>
      <c r="Y72" s="232">
        <v>0</v>
      </c>
      <c r="Z72" s="232">
        <v>0</v>
      </c>
      <c r="AA72" s="232"/>
      <c r="AB72" s="232"/>
      <c r="AC72" s="232"/>
      <c r="AD72" s="232"/>
      <c r="AE72" s="232"/>
      <c r="AF72" s="232"/>
      <c r="AG72" s="232">
        <v>0</v>
      </c>
      <c r="AH72" s="232">
        <v>0</v>
      </c>
      <c r="AI72" s="232"/>
      <c r="AJ72" s="232"/>
      <c r="AK72" s="232">
        <v>0</v>
      </c>
      <c r="AL72" s="232">
        <v>0</v>
      </c>
      <c r="AM72" s="232">
        <v>0</v>
      </c>
      <c r="AN72" s="232">
        <v>0</v>
      </c>
      <c r="AO72" s="232">
        <v>0</v>
      </c>
      <c r="AP72" s="232">
        <v>0</v>
      </c>
      <c r="AQ72" s="250">
        <f>Q72+S72+U72+W72+Y72+AA72+AC72+AE72+AG72+AI72+AK72+AM72+AO72</f>
        <v>24</v>
      </c>
      <c r="AR72" s="250">
        <f>R72+T72+V72+X72+Z72+AB72+AD72+AF72+AH72+AJ72+AL72+AN72+AP72</f>
        <v>1507.1999999999998</v>
      </c>
      <c r="AS72" s="252" t="s">
        <v>1066</v>
      </c>
      <c r="AT72" s="248"/>
      <c r="AU72" s="251"/>
      <c r="AV72" s="251"/>
      <c r="AW72" s="260"/>
      <c r="AX72" s="1007"/>
      <c r="AY72" s="251">
        <f>IF(AQ72&gt;AU72,AQ72-AU72,"0")</f>
        <v>24</v>
      </c>
      <c r="AZ72" s="251">
        <f>IF(AR72&gt;AV72,AR72-AV72,"0")</f>
        <v>1507.1999999999998</v>
      </c>
      <c r="BA72" s="252">
        <v>45892</v>
      </c>
      <c r="BB72" s="261" t="s">
        <v>1088</v>
      </c>
      <c r="BC72" s="271" t="s">
        <v>62</v>
      </c>
      <c r="BD72" s="272" t="s">
        <v>818</v>
      </c>
      <c r="BE72" s="1012" t="s">
        <v>815</v>
      </c>
      <c r="BF72" s="233">
        <v>565.20000000000005</v>
      </c>
      <c r="BG72" s="263">
        <v>45889</v>
      </c>
      <c r="BH72" s="1015">
        <v>9</v>
      </c>
      <c r="BI72" s="233">
        <v>565.20000000000005</v>
      </c>
      <c r="BJ72" s="233">
        <v>13090.91</v>
      </c>
      <c r="BK72" s="234">
        <f t="shared" si="142"/>
        <v>8138880.565200001</v>
      </c>
      <c r="BL72" s="668">
        <f t="shared" si="97"/>
        <v>0.10000000000000007</v>
      </c>
      <c r="BM72" s="234">
        <f t="shared" si="143"/>
        <v>7398982.3320000004</v>
      </c>
      <c r="BN72" s="263">
        <v>45892</v>
      </c>
      <c r="BO72" s="251">
        <f>SUMIF($I:$I,I72,$BH:$BH)</f>
        <v>27</v>
      </c>
      <c r="BP72" s="251">
        <f>SUMIF($I:$I,I72,$BI:$BI)</f>
        <v>1695.6000000000001</v>
      </c>
      <c r="BQ72" s="249"/>
      <c r="BR72" s="249"/>
      <c r="BS72" s="264"/>
      <c r="BT72" s="248"/>
      <c r="BU72" s="248"/>
      <c r="BV72" s="251"/>
      <c r="BW72" s="251"/>
      <c r="BX72" s="251"/>
      <c r="BY72" s="251"/>
      <c r="BZ72" s="251"/>
      <c r="CA72" s="251"/>
      <c r="CB72" s="251"/>
      <c r="CC72" s="250"/>
      <c r="CD72" s="265"/>
      <c r="CE72" s="252"/>
      <c r="CF72" s="252"/>
      <c r="CG72" s="252"/>
      <c r="CH72" s="252"/>
      <c r="CI72" s="252"/>
      <c r="CJ72" s="252"/>
      <c r="CK72" s="252"/>
      <c r="CL72" s="252"/>
      <c r="CM72" s="251">
        <f>SUMIF($I:$I,I72,$CA:$CA)</f>
        <v>0</v>
      </c>
      <c r="CN72" s="249">
        <f>SUMIF($I:$I,I72,$CB:$CB)</f>
        <v>0</v>
      </c>
      <c r="CO72" s="252"/>
      <c r="CP72" s="252"/>
      <c r="CQ72" s="252"/>
      <c r="CR72" s="252"/>
      <c r="CS72" s="251">
        <f>BO72+CM72</f>
        <v>27</v>
      </c>
      <c r="CT72" s="251">
        <f>BP72+CN72</f>
        <v>1695.6000000000001</v>
      </c>
      <c r="CU72" s="251">
        <f>AY72-CS72</f>
        <v>-3</v>
      </c>
      <c r="CV72" s="251">
        <f>AZ72-CT72</f>
        <v>-188.40000000000032</v>
      </c>
      <c r="CW72" s="249" t="str">
        <f>IF(CU72&lt;0,"Thừa",IF(CU72=0,"Đủ","Thiếu"))</f>
        <v>Thừa</v>
      </c>
      <c r="CX72" s="266"/>
      <c r="CY72" s="267"/>
      <c r="CZ72" s="268"/>
      <c r="DA72" s="269"/>
      <c r="DB72" s="270"/>
      <c r="DC72" s="235"/>
      <c r="DD72" s="236"/>
      <c r="DE72" s="237"/>
      <c r="DF72" s="237"/>
    </row>
    <row r="73" spans="1:110" s="1011" customFormat="1" ht="30" hidden="1" customHeight="1">
      <c r="A73" s="248" t="str">
        <f t="shared" si="94"/>
        <v>ok</v>
      </c>
      <c r="B73" s="249"/>
      <c r="C73" s="249"/>
      <c r="D73" s="249"/>
      <c r="E73" s="311"/>
      <c r="F73" s="311"/>
      <c r="G73" s="249"/>
      <c r="H73" s="249"/>
      <c r="I73" s="282" t="s">
        <v>617</v>
      </c>
      <c r="J73" s="280" t="s">
        <v>604</v>
      </c>
      <c r="K73" s="281" t="s">
        <v>618</v>
      </c>
      <c r="L73" s="281" t="s">
        <v>60</v>
      </c>
      <c r="M73" s="279" t="s">
        <v>61</v>
      </c>
      <c r="N73" s="603"/>
      <c r="O73" s="603"/>
      <c r="P73" s="603"/>
      <c r="Q73" s="231"/>
      <c r="R73" s="232"/>
      <c r="S73" s="232"/>
      <c r="T73" s="232"/>
      <c r="U73" s="232"/>
      <c r="V73" s="232"/>
      <c r="W73" s="232"/>
      <c r="X73" s="232"/>
      <c r="Y73" s="232"/>
      <c r="Z73" s="232"/>
      <c r="AA73" s="232"/>
      <c r="AB73" s="232"/>
      <c r="AC73" s="232"/>
      <c r="AD73" s="232"/>
      <c r="AE73" s="232"/>
      <c r="AF73" s="232"/>
      <c r="AG73" s="232"/>
      <c r="AH73" s="232"/>
      <c r="AI73" s="232"/>
      <c r="AJ73" s="232"/>
      <c r="AK73" s="232"/>
      <c r="AL73" s="232"/>
      <c r="AM73" s="232"/>
      <c r="AN73" s="232"/>
      <c r="AO73" s="232"/>
      <c r="AP73" s="232"/>
      <c r="AQ73" s="250"/>
      <c r="AR73" s="250"/>
      <c r="AS73" s="252"/>
      <c r="AT73" s="248"/>
      <c r="AU73" s="251"/>
      <c r="AV73" s="251"/>
      <c r="AW73" s="260"/>
      <c r="AX73" s="1007"/>
      <c r="AY73" s="251"/>
      <c r="AZ73" s="251"/>
      <c r="BA73" s="252"/>
      <c r="BB73" s="261" t="s">
        <v>1110</v>
      </c>
      <c r="BC73" s="271" t="s">
        <v>62</v>
      </c>
      <c r="BD73" s="272" t="s">
        <v>1124</v>
      </c>
      <c r="BE73" s="1012"/>
      <c r="BF73" s="233">
        <v>1130.4000000000001</v>
      </c>
      <c r="BG73" s="263">
        <v>45940</v>
      </c>
      <c r="BH73" s="292">
        <v>18</v>
      </c>
      <c r="BI73" s="233">
        <v>1130.4000000000001</v>
      </c>
      <c r="BJ73" s="233">
        <v>13909.09</v>
      </c>
      <c r="BK73" s="234">
        <f t="shared" si="142"/>
        <v>17295118.869600002</v>
      </c>
      <c r="BL73" s="668">
        <f t="shared" si="97"/>
        <v>0.10000000000000003</v>
      </c>
      <c r="BM73" s="234">
        <f t="shared" si="143"/>
        <v>15722835.336000001</v>
      </c>
      <c r="BN73" s="263">
        <v>45947</v>
      </c>
      <c r="BO73" s="251"/>
      <c r="BP73" s="251"/>
      <c r="BQ73" s="249"/>
      <c r="BR73" s="249"/>
      <c r="BS73" s="264"/>
      <c r="BT73" s="248"/>
      <c r="BU73" s="248"/>
      <c r="BV73" s="251"/>
      <c r="BW73" s="251"/>
      <c r="BX73" s="251"/>
      <c r="BY73" s="251"/>
      <c r="BZ73" s="251"/>
      <c r="CA73" s="251"/>
      <c r="CB73" s="251"/>
      <c r="CC73" s="250"/>
      <c r="CD73" s="265"/>
      <c r="CE73" s="252"/>
      <c r="CF73" s="252"/>
      <c r="CG73" s="252"/>
      <c r="CH73" s="252"/>
      <c r="CI73" s="252"/>
      <c r="CJ73" s="252"/>
      <c r="CK73" s="252"/>
      <c r="CL73" s="252"/>
      <c r="CM73" s="251"/>
      <c r="CN73" s="249"/>
      <c r="CO73" s="252"/>
      <c r="CP73" s="252"/>
      <c r="CQ73" s="252"/>
      <c r="CR73" s="252"/>
      <c r="CS73" s="251"/>
      <c r="CT73" s="251"/>
      <c r="CU73" s="251"/>
      <c r="CV73" s="251"/>
      <c r="CW73" s="249"/>
      <c r="CX73" s="266"/>
      <c r="CY73" s="267"/>
      <c r="CZ73" s="268"/>
      <c r="DA73" s="269"/>
      <c r="DB73" s="270"/>
      <c r="DC73" s="235"/>
      <c r="DD73" s="236"/>
      <c r="DE73" s="237"/>
      <c r="DF73" s="237"/>
    </row>
    <row r="74" spans="1:110" s="1011" customFormat="1" ht="30" hidden="1" customHeight="1">
      <c r="A74" s="248" t="str">
        <f t="shared" si="94"/>
        <v>Hiện</v>
      </c>
      <c r="B74" s="249" t="str">
        <f>CONCATENATE(CW74," Hàng tồn")</f>
        <v>Thiếu Hàng tồn</v>
      </c>
      <c r="C74" s="249">
        <f t="shared" si="98"/>
        <v>2</v>
      </c>
      <c r="D74" s="249" t="s">
        <v>1069</v>
      </c>
      <c r="E74" s="311"/>
      <c r="F74" s="311"/>
      <c r="G74" s="249"/>
      <c r="H74" s="249"/>
      <c r="I74" s="282" t="s">
        <v>619</v>
      </c>
      <c r="J74" s="280" t="s">
        <v>604</v>
      </c>
      <c r="K74" s="281" t="s">
        <v>620</v>
      </c>
      <c r="L74" s="281" t="s">
        <v>60</v>
      </c>
      <c r="M74" s="279" t="s">
        <v>61</v>
      </c>
      <c r="N74" s="603">
        <v>78.5</v>
      </c>
      <c r="O74" s="603">
        <v>7.8996178343949071</v>
      </c>
      <c r="P74" s="603">
        <v>620.12000000000023</v>
      </c>
      <c r="Q74" s="231">
        <v>9</v>
      </c>
      <c r="R74" s="232">
        <v>706.5</v>
      </c>
      <c r="S74" s="232"/>
      <c r="T74" s="232"/>
      <c r="U74" s="232">
        <v>20</v>
      </c>
      <c r="V74" s="232">
        <v>1570</v>
      </c>
      <c r="W74" s="232">
        <v>0</v>
      </c>
      <c r="X74" s="232">
        <v>0</v>
      </c>
      <c r="Y74" s="232">
        <v>0</v>
      </c>
      <c r="Z74" s="232">
        <v>0</v>
      </c>
      <c r="AA74" s="232"/>
      <c r="AB74" s="232"/>
      <c r="AC74" s="232"/>
      <c r="AD74" s="232"/>
      <c r="AE74" s="232"/>
      <c r="AF74" s="232"/>
      <c r="AG74" s="232">
        <v>0</v>
      </c>
      <c r="AH74" s="232">
        <v>0</v>
      </c>
      <c r="AI74" s="232"/>
      <c r="AJ74" s="232"/>
      <c r="AK74" s="232">
        <v>0</v>
      </c>
      <c r="AL74" s="232">
        <v>0</v>
      </c>
      <c r="AM74" s="232">
        <v>0</v>
      </c>
      <c r="AN74" s="232">
        <v>0</v>
      </c>
      <c r="AO74" s="232">
        <v>0</v>
      </c>
      <c r="AP74" s="232">
        <v>0</v>
      </c>
      <c r="AQ74" s="250">
        <f>Q74+S74+U74+W74+Y74+AA74+AC74+AE74+AG74+AI74+AK74+AM74+AO74</f>
        <v>29</v>
      </c>
      <c r="AR74" s="250">
        <f>R74+T74+V74+X74+Z74+AB74+AD74+AF74+AH74+AJ74+AL74+AN74+AP74</f>
        <v>2276.5</v>
      </c>
      <c r="AS74" s="252" t="s">
        <v>1066</v>
      </c>
      <c r="AT74" s="248"/>
      <c r="AU74" s="251"/>
      <c r="AV74" s="251"/>
      <c r="AW74" s="260"/>
      <c r="AX74" s="1007"/>
      <c r="AY74" s="251">
        <f>IF(AQ74&gt;AU74,AQ74-AU74,"0")</f>
        <v>29</v>
      </c>
      <c r="AZ74" s="251">
        <f>IF(AR74&gt;AV74,AR74-AV74,"0")</f>
        <v>2276.5</v>
      </c>
      <c r="BA74" s="252">
        <v>45892</v>
      </c>
      <c r="BB74" s="261" t="s">
        <v>1088</v>
      </c>
      <c r="BC74" s="271" t="s">
        <v>62</v>
      </c>
      <c r="BD74" s="272" t="s">
        <v>819</v>
      </c>
      <c r="BE74" s="1012" t="s">
        <v>815</v>
      </c>
      <c r="BF74" s="233">
        <v>706.5</v>
      </c>
      <c r="BG74" s="263">
        <v>45889</v>
      </c>
      <c r="BH74" s="1015">
        <v>9</v>
      </c>
      <c r="BI74" s="233">
        <v>706.5</v>
      </c>
      <c r="BJ74" s="233">
        <v>13909.09</v>
      </c>
      <c r="BK74" s="234">
        <f t="shared" si="142"/>
        <v>10809449.293500002</v>
      </c>
      <c r="BL74" s="668">
        <f t="shared" si="97"/>
        <v>0.10000000000000016</v>
      </c>
      <c r="BM74" s="234">
        <f t="shared" si="143"/>
        <v>9826772.0850000009</v>
      </c>
      <c r="BN74" s="263">
        <v>45892</v>
      </c>
      <c r="BO74" s="251">
        <f>SUMIF($I:$I,I74,$BH:$BH)</f>
        <v>27</v>
      </c>
      <c r="BP74" s="251">
        <f>SUMIF($I:$I,I74,$BI:$BI)</f>
        <v>2119.5</v>
      </c>
      <c r="BQ74" s="249"/>
      <c r="BR74" s="249"/>
      <c r="BS74" s="264"/>
      <c r="BT74" s="248"/>
      <c r="BU74" s="248"/>
      <c r="BV74" s="251"/>
      <c r="BW74" s="251"/>
      <c r="BX74" s="251"/>
      <c r="BY74" s="251"/>
      <c r="BZ74" s="251"/>
      <c r="CA74" s="251"/>
      <c r="CB74" s="251"/>
      <c r="CC74" s="250"/>
      <c r="CD74" s="265"/>
      <c r="CE74" s="252"/>
      <c r="CF74" s="252"/>
      <c r="CG74" s="252"/>
      <c r="CH74" s="252"/>
      <c r="CI74" s="252"/>
      <c r="CJ74" s="252"/>
      <c r="CK74" s="252"/>
      <c r="CL74" s="252"/>
      <c r="CM74" s="251">
        <f>SUMIF($I:$I,I74,$CA:$CA)</f>
        <v>0</v>
      </c>
      <c r="CN74" s="249">
        <f>SUMIF($I:$I,I74,$CB:$CB)</f>
        <v>0</v>
      </c>
      <c r="CO74" s="252"/>
      <c r="CP74" s="252"/>
      <c r="CQ74" s="252"/>
      <c r="CR74" s="252"/>
      <c r="CS74" s="251">
        <f>BO74+CM74</f>
        <v>27</v>
      </c>
      <c r="CT74" s="251">
        <f>BP74+CN74</f>
        <v>2119.5</v>
      </c>
      <c r="CU74" s="251">
        <f>AY74-CS74</f>
        <v>2</v>
      </c>
      <c r="CV74" s="251">
        <f>AZ74-CT74</f>
        <v>157</v>
      </c>
      <c r="CW74" s="249" t="str">
        <f>IF(CU74&lt;0,"Thừa",IF(CU74=0,"Đủ","Thiếu"))</f>
        <v>Thiếu</v>
      </c>
      <c r="CX74" s="266"/>
      <c r="CY74" s="267"/>
      <c r="CZ74" s="268"/>
      <c r="DA74" s="269"/>
      <c r="DB74" s="270"/>
      <c r="DC74" s="235"/>
      <c r="DD74" s="236"/>
      <c r="DE74" s="237"/>
      <c r="DF74" s="237"/>
    </row>
    <row r="75" spans="1:110" s="1011" customFormat="1" ht="30" hidden="1" customHeight="1">
      <c r="A75" s="248" t="str">
        <f t="shared" si="94"/>
        <v>ok</v>
      </c>
      <c r="B75" s="249"/>
      <c r="C75" s="249"/>
      <c r="D75" s="249"/>
      <c r="E75" s="311"/>
      <c r="F75" s="311"/>
      <c r="G75" s="249"/>
      <c r="H75" s="249"/>
      <c r="I75" s="282" t="s">
        <v>619</v>
      </c>
      <c r="J75" s="280" t="s">
        <v>604</v>
      </c>
      <c r="K75" s="281" t="s">
        <v>620</v>
      </c>
      <c r="L75" s="281" t="s">
        <v>60</v>
      </c>
      <c r="M75" s="279" t="s">
        <v>61</v>
      </c>
      <c r="N75" s="603"/>
      <c r="O75" s="603"/>
      <c r="P75" s="603"/>
      <c r="Q75" s="231"/>
      <c r="R75" s="232"/>
      <c r="S75" s="232"/>
      <c r="T75" s="232"/>
      <c r="U75" s="232"/>
      <c r="V75" s="232"/>
      <c r="W75" s="232"/>
      <c r="X75" s="232"/>
      <c r="Y75" s="232"/>
      <c r="Z75" s="232"/>
      <c r="AA75" s="232"/>
      <c r="AB75" s="232"/>
      <c r="AC75" s="232"/>
      <c r="AD75" s="232"/>
      <c r="AE75" s="232"/>
      <c r="AF75" s="232"/>
      <c r="AG75" s="232"/>
      <c r="AH75" s="232"/>
      <c r="AI75" s="232"/>
      <c r="AJ75" s="232"/>
      <c r="AK75" s="232"/>
      <c r="AL75" s="232"/>
      <c r="AM75" s="232"/>
      <c r="AN75" s="232"/>
      <c r="AO75" s="232"/>
      <c r="AP75" s="232"/>
      <c r="AQ75" s="250"/>
      <c r="AR75" s="250"/>
      <c r="AS75" s="1006"/>
      <c r="AT75" s="248"/>
      <c r="AU75" s="251"/>
      <c r="AV75" s="251"/>
      <c r="AW75" s="260"/>
      <c r="AX75" s="1007"/>
      <c r="AY75" s="251"/>
      <c r="AZ75" s="251"/>
      <c r="BA75" s="252"/>
      <c r="BB75" s="261" t="s">
        <v>1110</v>
      </c>
      <c r="BC75" s="271" t="s">
        <v>62</v>
      </c>
      <c r="BD75" s="272" t="s">
        <v>1125</v>
      </c>
      <c r="BE75" s="1012"/>
      <c r="BF75" s="233">
        <v>1413</v>
      </c>
      <c r="BG75" s="263">
        <v>45940</v>
      </c>
      <c r="BH75" s="292">
        <v>18</v>
      </c>
      <c r="BI75" s="233">
        <v>1413</v>
      </c>
      <c r="BJ75" s="233">
        <v>13909.09</v>
      </c>
      <c r="BK75" s="234">
        <f t="shared" si="142"/>
        <v>21618898.587000005</v>
      </c>
      <c r="BL75" s="668">
        <f t="shared" si="97"/>
        <v>0.10000000000000016</v>
      </c>
      <c r="BM75" s="234">
        <f t="shared" si="143"/>
        <v>19653544.170000002</v>
      </c>
      <c r="BN75" s="263">
        <v>45947</v>
      </c>
      <c r="BO75" s="251"/>
      <c r="BP75" s="251"/>
      <c r="BQ75" s="249"/>
      <c r="BR75" s="249"/>
      <c r="BS75" s="264"/>
      <c r="BT75" s="248"/>
      <c r="BU75" s="248"/>
      <c r="BV75" s="251"/>
      <c r="BW75" s="251"/>
      <c r="BX75" s="251"/>
      <c r="BY75" s="251"/>
      <c r="BZ75" s="251"/>
      <c r="CA75" s="251"/>
      <c r="CB75" s="251"/>
      <c r="CC75" s="250"/>
      <c r="CD75" s="265"/>
      <c r="CE75" s="252"/>
      <c r="CF75" s="252"/>
      <c r="CG75" s="252"/>
      <c r="CH75" s="252"/>
      <c r="CI75" s="252"/>
      <c r="CJ75" s="252"/>
      <c r="CK75" s="252"/>
      <c r="CL75" s="252"/>
      <c r="CM75" s="251"/>
      <c r="CN75" s="249"/>
      <c r="CO75" s="252"/>
      <c r="CP75" s="252"/>
      <c r="CQ75" s="252"/>
      <c r="CR75" s="252"/>
      <c r="CS75" s="251"/>
      <c r="CT75" s="251"/>
      <c r="CU75" s="251"/>
      <c r="CV75" s="251"/>
      <c r="CW75" s="249"/>
      <c r="CX75" s="266"/>
      <c r="CY75" s="267"/>
      <c r="CZ75" s="268"/>
      <c r="DA75" s="269"/>
      <c r="DB75" s="270"/>
      <c r="DC75" s="235"/>
      <c r="DD75" s="236"/>
      <c r="DE75" s="237"/>
      <c r="DF75" s="237"/>
    </row>
    <row r="76" spans="1:110" s="1011" customFormat="1" ht="30" hidden="1" customHeight="1">
      <c r="A76" s="248" t="str">
        <f t="shared" si="94"/>
        <v>Hiện</v>
      </c>
      <c r="B76" s="249" t="str">
        <f>CW76</f>
        <v>Đủ</v>
      </c>
      <c r="C76" s="249">
        <f t="shared" si="98"/>
        <v>0</v>
      </c>
      <c r="D76" s="249" t="s">
        <v>794</v>
      </c>
      <c r="E76" s="311" t="s">
        <v>927</v>
      </c>
      <c r="F76" s="311"/>
      <c r="G76" s="249"/>
      <c r="H76" s="249"/>
      <c r="I76" s="282" t="s">
        <v>621</v>
      </c>
      <c r="J76" s="280" t="s">
        <v>604</v>
      </c>
      <c r="K76" s="281" t="s">
        <v>622</v>
      </c>
      <c r="L76" s="281" t="s">
        <v>60</v>
      </c>
      <c r="M76" s="279" t="s">
        <v>61</v>
      </c>
      <c r="N76" s="603">
        <v>94.199999999999989</v>
      </c>
      <c r="O76" s="603">
        <v>0.59532908704883236</v>
      </c>
      <c r="P76" s="603">
        <v>56.08</v>
      </c>
      <c r="Q76" s="231">
        <v>3</v>
      </c>
      <c r="R76" s="232">
        <v>282.59999999999997</v>
      </c>
      <c r="S76" s="232"/>
      <c r="T76" s="232"/>
      <c r="U76" s="232">
        <v>0</v>
      </c>
      <c r="V76" s="232">
        <v>0</v>
      </c>
      <c r="W76" s="232">
        <v>0</v>
      </c>
      <c r="X76" s="232">
        <v>0</v>
      </c>
      <c r="Y76" s="232">
        <v>0</v>
      </c>
      <c r="Z76" s="232">
        <v>0</v>
      </c>
      <c r="AA76" s="232"/>
      <c r="AB76" s="232"/>
      <c r="AC76" s="232"/>
      <c r="AD76" s="232"/>
      <c r="AE76" s="232"/>
      <c r="AF76" s="232"/>
      <c r="AG76" s="232">
        <v>0</v>
      </c>
      <c r="AH76" s="232">
        <v>0</v>
      </c>
      <c r="AI76" s="232"/>
      <c r="AJ76" s="232"/>
      <c r="AK76" s="232">
        <v>0</v>
      </c>
      <c r="AL76" s="232">
        <v>0</v>
      </c>
      <c r="AM76" s="232">
        <v>0</v>
      </c>
      <c r="AN76" s="232">
        <v>0</v>
      </c>
      <c r="AO76" s="232">
        <v>0</v>
      </c>
      <c r="AP76" s="232">
        <v>0</v>
      </c>
      <c r="AQ76" s="250">
        <f t="shared" ref="AQ76:AR80" si="158">Q76+S76+U76+W76+Y76+AA76+AC76+AE76+AG76+AI76+AK76+AM76+AO76</f>
        <v>3</v>
      </c>
      <c r="AR76" s="250">
        <f t="shared" si="158"/>
        <v>282.59999999999997</v>
      </c>
      <c r="AS76" s="253"/>
      <c r="AT76" s="248"/>
      <c r="AU76" s="251">
        <v>3</v>
      </c>
      <c r="AV76" s="251">
        <v>282.59999999999997</v>
      </c>
      <c r="AW76" s="260"/>
      <c r="AX76" s="1007" t="s">
        <v>931</v>
      </c>
      <c r="AY76" s="251" t="str">
        <f t="shared" ref="AY76:AY80" si="159">IF(AQ76&gt;AU76,AQ76-AU76,"0")</f>
        <v>0</v>
      </c>
      <c r="AZ76" s="251" t="str">
        <f t="shared" ref="AZ76:AZ80" si="160">IF(AR76&gt;AV76,AR76-AV76,"0")</f>
        <v>0</v>
      </c>
      <c r="BA76" s="252">
        <v>45892</v>
      </c>
      <c r="BB76" s="261"/>
      <c r="BC76" s="252"/>
      <c r="BD76" s="272"/>
      <c r="BE76" s="262"/>
      <c r="BF76" s="233"/>
      <c r="BG76" s="252"/>
      <c r="BH76" s="284"/>
      <c r="BI76" s="233"/>
      <c r="BJ76" s="234"/>
      <c r="BK76" s="234"/>
      <c r="BL76" s="668"/>
      <c r="BM76" s="234" t="s">
        <v>1602</v>
      </c>
      <c r="BN76" s="263"/>
      <c r="BO76" s="251">
        <f>SUMIF($I:$I,I76,$BH:$BH)</f>
        <v>0</v>
      </c>
      <c r="BP76" s="251">
        <f>SUMIF($I:$I,I76,$BI:$BI)</f>
        <v>0</v>
      </c>
      <c r="BQ76" s="249"/>
      <c r="BR76" s="249"/>
      <c r="BS76" s="264"/>
      <c r="BT76" s="248"/>
      <c r="BU76" s="248"/>
      <c r="BV76" s="251"/>
      <c r="BW76" s="251"/>
      <c r="BX76" s="251"/>
      <c r="BY76" s="251"/>
      <c r="BZ76" s="251"/>
      <c r="CA76" s="251"/>
      <c r="CB76" s="251"/>
      <c r="CC76" s="250"/>
      <c r="CD76" s="265"/>
      <c r="CE76" s="252"/>
      <c r="CF76" s="252"/>
      <c r="CG76" s="252"/>
      <c r="CH76" s="252"/>
      <c r="CI76" s="252"/>
      <c r="CJ76" s="252"/>
      <c r="CK76" s="252"/>
      <c r="CL76" s="252"/>
      <c r="CM76" s="251">
        <f>SUMIF($I:$I,I76,$CA:$CA)</f>
        <v>0</v>
      </c>
      <c r="CN76" s="249">
        <f>SUMIF($I:$I,I76,$CB:$CB)</f>
        <v>0</v>
      </c>
      <c r="CO76" s="252"/>
      <c r="CP76" s="252"/>
      <c r="CQ76" s="252"/>
      <c r="CR76" s="252"/>
      <c r="CS76" s="251">
        <f t="shared" ref="CS76:CS80" si="161">BO76+CM76</f>
        <v>0</v>
      </c>
      <c r="CT76" s="251">
        <f t="shared" ref="CT76:CT80" si="162">BP76+CN76</f>
        <v>0</v>
      </c>
      <c r="CU76" s="251">
        <f t="shared" ref="CU76:CU80" si="163">AY76-CS76</f>
        <v>0</v>
      </c>
      <c r="CV76" s="251">
        <f t="shared" ref="CV76:CV80" si="164">AZ76-CT76</f>
        <v>0</v>
      </c>
      <c r="CW76" s="249" t="str">
        <f t="shared" ref="CW76:CW80" si="165">IF(CU76&lt;0,"Thừa",IF(CU76=0,"Đủ","Thiếu"))</f>
        <v>Đủ</v>
      </c>
      <c r="CX76" s="266"/>
      <c r="CY76" s="267"/>
      <c r="CZ76" s="268"/>
      <c r="DA76" s="269"/>
      <c r="DB76" s="270"/>
      <c r="DC76" s="235"/>
      <c r="DD76" s="236"/>
      <c r="DE76" s="237"/>
      <c r="DF76" s="237"/>
    </row>
    <row r="77" spans="1:110" s="1011" customFormat="1" ht="30" hidden="1" customHeight="1">
      <c r="A77" s="248" t="str">
        <f t="shared" si="94"/>
        <v>Hiện</v>
      </c>
      <c r="B77" s="249" t="str">
        <f>CW77</f>
        <v>Đủ</v>
      </c>
      <c r="C77" s="249">
        <f t="shared" si="98"/>
        <v>0</v>
      </c>
      <c r="D77" s="249" t="s">
        <v>793</v>
      </c>
      <c r="E77" s="311" t="s">
        <v>927</v>
      </c>
      <c r="F77" s="311"/>
      <c r="G77" s="249"/>
      <c r="H77" s="249"/>
      <c r="I77" s="282" t="s">
        <v>623</v>
      </c>
      <c r="J77" s="280" t="s">
        <v>604</v>
      </c>
      <c r="K77" s="281" t="s">
        <v>624</v>
      </c>
      <c r="L77" s="281" t="s">
        <v>60</v>
      </c>
      <c r="M77" s="279" t="s">
        <v>61</v>
      </c>
      <c r="N77" s="603">
        <v>117.26666666666667</v>
      </c>
      <c r="O77" s="603">
        <v>1.2</v>
      </c>
      <c r="P77" s="603">
        <v>140.72</v>
      </c>
      <c r="Q77" s="231">
        <v>3</v>
      </c>
      <c r="R77" s="232">
        <v>351.8</v>
      </c>
      <c r="S77" s="232"/>
      <c r="T77" s="232"/>
      <c r="U77" s="232">
        <v>0</v>
      </c>
      <c r="V77" s="232">
        <v>0</v>
      </c>
      <c r="W77" s="232">
        <v>0</v>
      </c>
      <c r="X77" s="232">
        <v>0</v>
      </c>
      <c r="Y77" s="232">
        <v>0</v>
      </c>
      <c r="Z77" s="232">
        <v>0</v>
      </c>
      <c r="AA77" s="232"/>
      <c r="AB77" s="232"/>
      <c r="AC77" s="232"/>
      <c r="AD77" s="232"/>
      <c r="AE77" s="232"/>
      <c r="AF77" s="232"/>
      <c r="AG77" s="232">
        <v>0</v>
      </c>
      <c r="AH77" s="232">
        <v>0</v>
      </c>
      <c r="AI77" s="232"/>
      <c r="AJ77" s="232"/>
      <c r="AK77" s="232">
        <v>0</v>
      </c>
      <c r="AL77" s="232">
        <v>0</v>
      </c>
      <c r="AM77" s="232">
        <v>0</v>
      </c>
      <c r="AN77" s="232">
        <v>0</v>
      </c>
      <c r="AO77" s="232">
        <v>0</v>
      </c>
      <c r="AP77" s="232">
        <v>0</v>
      </c>
      <c r="AQ77" s="250">
        <f t="shared" si="158"/>
        <v>3</v>
      </c>
      <c r="AR77" s="250">
        <f t="shared" si="158"/>
        <v>351.8</v>
      </c>
      <c r="AS77" s="253"/>
      <c r="AT77" s="248"/>
      <c r="AU77" s="251">
        <v>3</v>
      </c>
      <c r="AV77" s="251">
        <v>351.8</v>
      </c>
      <c r="AW77" s="260"/>
      <c r="AX77" s="1007" t="s">
        <v>931</v>
      </c>
      <c r="AY77" s="251" t="str">
        <f t="shared" si="159"/>
        <v>0</v>
      </c>
      <c r="AZ77" s="251" t="str">
        <f t="shared" si="160"/>
        <v>0</v>
      </c>
      <c r="BA77" s="252">
        <v>45892</v>
      </c>
      <c r="BB77" s="261"/>
      <c r="BC77" s="252"/>
      <c r="BD77" s="272"/>
      <c r="BE77" s="262"/>
      <c r="BF77" s="233"/>
      <c r="BG77" s="252"/>
      <c r="BH77" s="284"/>
      <c r="BI77" s="233"/>
      <c r="BJ77" s="234"/>
      <c r="BK77" s="234"/>
      <c r="BL77" s="668"/>
      <c r="BM77" s="234" t="s">
        <v>1602</v>
      </c>
      <c r="BN77" s="263"/>
      <c r="BO77" s="251">
        <f>SUMIF($I:$I,I77,$BH:$BH)</f>
        <v>0</v>
      </c>
      <c r="BP77" s="251">
        <f>SUMIF($I:$I,I77,$BI:$BI)</f>
        <v>0</v>
      </c>
      <c r="BQ77" s="249"/>
      <c r="BR77" s="249"/>
      <c r="BS77" s="264"/>
      <c r="BT77" s="248"/>
      <c r="BU77" s="248"/>
      <c r="BV77" s="251"/>
      <c r="BW77" s="251"/>
      <c r="BX77" s="251"/>
      <c r="BY77" s="251"/>
      <c r="BZ77" s="251"/>
      <c r="CA77" s="251"/>
      <c r="CB77" s="251"/>
      <c r="CC77" s="250"/>
      <c r="CD77" s="265"/>
      <c r="CE77" s="252"/>
      <c r="CF77" s="252"/>
      <c r="CG77" s="252"/>
      <c r="CH77" s="252"/>
      <c r="CI77" s="252"/>
      <c r="CJ77" s="252"/>
      <c r="CK77" s="252"/>
      <c r="CL77" s="252"/>
      <c r="CM77" s="251">
        <f>SUMIF($I:$I,I77,$CA:$CA)</f>
        <v>0</v>
      </c>
      <c r="CN77" s="249">
        <f>SUMIF($I:$I,I77,$CB:$CB)</f>
        <v>0</v>
      </c>
      <c r="CO77" s="252"/>
      <c r="CP77" s="252"/>
      <c r="CQ77" s="252"/>
      <c r="CR77" s="252"/>
      <c r="CS77" s="251">
        <f t="shared" si="161"/>
        <v>0</v>
      </c>
      <c r="CT77" s="251">
        <f t="shared" si="162"/>
        <v>0</v>
      </c>
      <c r="CU77" s="251">
        <f t="shared" si="163"/>
        <v>0</v>
      </c>
      <c r="CV77" s="251">
        <f t="shared" si="164"/>
        <v>0</v>
      </c>
      <c r="CW77" s="249" t="str">
        <f t="shared" si="165"/>
        <v>Đủ</v>
      </c>
      <c r="CX77" s="266"/>
      <c r="CY77" s="267"/>
      <c r="CZ77" s="268"/>
      <c r="DA77" s="269"/>
      <c r="DB77" s="270"/>
      <c r="DC77" s="235"/>
      <c r="DD77" s="236"/>
      <c r="DE77" s="237"/>
      <c r="DF77" s="237"/>
    </row>
    <row r="78" spans="1:110" s="1011" customFormat="1" ht="30" hidden="1" customHeight="1" thickBot="1">
      <c r="A78" s="248" t="str">
        <f t="shared" si="94"/>
        <v>Hiện</v>
      </c>
      <c r="B78" s="249" t="str">
        <f>CW78</f>
        <v>Thừa</v>
      </c>
      <c r="C78" s="249">
        <f t="shared" si="98"/>
        <v>-22</v>
      </c>
      <c r="D78" s="249"/>
      <c r="E78" s="311" t="s">
        <v>918</v>
      </c>
      <c r="F78" s="311"/>
      <c r="G78" s="249"/>
      <c r="H78" s="249"/>
      <c r="I78" s="282" t="s">
        <v>625</v>
      </c>
      <c r="J78" s="280" t="s">
        <v>604</v>
      </c>
      <c r="K78" s="281" t="s">
        <v>626</v>
      </c>
      <c r="L78" s="281" t="s">
        <v>60</v>
      </c>
      <c r="M78" s="279" t="s">
        <v>61</v>
      </c>
      <c r="N78" s="603">
        <v>196.25</v>
      </c>
      <c r="O78" s="603">
        <v>0.50017834394904459</v>
      </c>
      <c r="P78" s="603">
        <v>98.16</v>
      </c>
      <c r="Q78" s="231">
        <v>2</v>
      </c>
      <c r="R78" s="232">
        <v>392.5</v>
      </c>
      <c r="S78" s="232"/>
      <c r="T78" s="232"/>
      <c r="U78" s="232">
        <v>0</v>
      </c>
      <c r="V78" s="232">
        <v>0</v>
      </c>
      <c r="W78" s="232">
        <v>0</v>
      </c>
      <c r="X78" s="232">
        <v>0</v>
      </c>
      <c r="Y78" s="232">
        <v>0</v>
      </c>
      <c r="Z78" s="232">
        <v>0</v>
      </c>
      <c r="AA78" s="232"/>
      <c r="AB78" s="232"/>
      <c r="AC78" s="232"/>
      <c r="AD78" s="232"/>
      <c r="AE78" s="232"/>
      <c r="AF78" s="232"/>
      <c r="AG78" s="232">
        <v>0</v>
      </c>
      <c r="AH78" s="232">
        <v>0</v>
      </c>
      <c r="AI78" s="232"/>
      <c r="AJ78" s="232"/>
      <c r="AK78" s="232">
        <v>0</v>
      </c>
      <c r="AL78" s="232">
        <v>0</v>
      </c>
      <c r="AM78" s="232">
        <v>0</v>
      </c>
      <c r="AN78" s="232">
        <v>0</v>
      </c>
      <c r="AO78" s="232">
        <v>0</v>
      </c>
      <c r="AP78" s="232">
        <v>0</v>
      </c>
      <c r="AQ78" s="250">
        <f t="shared" si="158"/>
        <v>2</v>
      </c>
      <c r="AR78" s="250">
        <f t="shared" si="158"/>
        <v>392.5</v>
      </c>
      <c r="AS78" s="253"/>
      <c r="AT78" s="248"/>
      <c r="AU78" s="251"/>
      <c r="AV78" s="251"/>
      <c r="AW78" s="260"/>
      <c r="AX78" s="1007"/>
      <c r="AY78" s="251">
        <f t="shared" si="159"/>
        <v>2</v>
      </c>
      <c r="AZ78" s="251">
        <f t="shared" si="160"/>
        <v>392.5</v>
      </c>
      <c r="BA78" s="252">
        <v>45892</v>
      </c>
      <c r="BB78" s="261" t="s">
        <v>906</v>
      </c>
      <c r="BC78" s="252" t="s">
        <v>792</v>
      </c>
      <c r="BD78" s="1040" t="s">
        <v>911</v>
      </c>
      <c r="BE78" s="1041" t="s">
        <v>914</v>
      </c>
      <c r="BF78" s="1043">
        <v>4710</v>
      </c>
      <c r="BG78" s="252">
        <v>45891</v>
      </c>
      <c r="BH78" s="284">
        <v>24</v>
      </c>
      <c r="BI78" s="1043">
        <v>4710</v>
      </c>
      <c r="BJ78" s="1043">
        <v>14090.91</v>
      </c>
      <c r="BK78" s="234">
        <f>BJ78*BI78*1.1</f>
        <v>73005004.710000008</v>
      </c>
      <c r="BL78" s="668">
        <f t="shared" si="97"/>
        <v>0.1000000000000001</v>
      </c>
      <c r="BM78" s="234">
        <f>BJ78*BI78*1</f>
        <v>66368186.100000001</v>
      </c>
      <c r="BN78" s="263">
        <v>45897</v>
      </c>
      <c r="BO78" s="251">
        <f>SUMIF($I:$I,I78,$BH:$BH)</f>
        <v>24</v>
      </c>
      <c r="BP78" s="251">
        <f>SUMIF($I:$I,I78,$BI:$BI)</f>
        <v>4710</v>
      </c>
      <c r="BQ78" s="249"/>
      <c r="BR78" s="249"/>
      <c r="BS78" s="264"/>
      <c r="BT78" s="248"/>
      <c r="BU78" s="248"/>
      <c r="BV78" s="251"/>
      <c r="BW78" s="251"/>
      <c r="BX78" s="251"/>
      <c r="BY78" s="251"/>
      <c r="BZ78" s="251"/>
      <c r="CA78" s="251"/>
      <c r="CB78" s="251"/>
      <c r="CC78" s="250"/>
      <c r="CD78" s="265"/>
      <c r="CE78" s="252"/>
      <c r="CF78" s="252"/>
      <c r="CG78" s="252"/>
      <c r="CH78" s="252"/>
      <c r="CI78" s="252"/>
      <c r="CJ78" s="252"/>
      <c r="CK78" s="252"/>
      <c r="CL78" s="252"/>
      <c r="CM78" s="251">
        <f>SUMIF($I:$I,I78,$CA:$CA)</f>
        <v>0</v>
      </c>
      <c r="CN78" s="249">
        <f>SUMIF($I:$I,I78,$CB:$CB)</f>
        <v>0</v>
      </c>
      <c r="CO78" s="252"/>
      <c r="CP78" s="252"/>
      <c r="CQ78" s="252"/>
      <c r="CR78" s="252"/>
      <c r="CS78" s="251">
        <f t="shared" si="161"/>
        <v>24</v>
      </c>
      <c r="CT78" s="251">
        <f t="shared" si="162"/>
        <v>4710</v>
      </c>
      <c r="CU78" s="251">
        <f t="shared" si="163"/>
        <v>-22</v>
      </c>
      <c r="CV78" s="251">
        <f t="shared" si="164"/>
        <v>-4317.5</v>
      </c>
      <c r="CW78" s="249" t="str">
        <f t="shared" si="165"/>
        <v>Thừa</v>
      </c>
      <c r="CX78" s="266"/>
      <c r="CY78" s="267"/>
      <c r="CZ78" s="268"/>
      <c r="DA78" s="269"/>
      <c r="DB78" s="270"/>
      <c r="DC78" s="235"/>
      <c r="DD78" s="236"/>
      <c r="DE78" s="237"/>
      <c r="DF78" s="237"/>
    </row>
    <row r="79" spans="1:110" s="1011" customFormat="1" ht="30" hidden="1" customHeight="1" thickBot="1">
      <c r="A79" s="248" t="str">
        <f t="shared" si="94"/>
        <v>Hiện</v>
      </c>
      <c r="B79" s="249" t="str">
        <f>CW79</f>
        <v>Thừa</v>
      </c>
      <c r="C79" s="249">
        <f t="shared" si="98"/>
        <v>-4.4000000000000004</v>
      </c>
      <c r="D79" s="249"/>
      <c r="E79" s="311"/>
      <c r="F79" s="311"/>
      <c r="G79" s="249"/>
      <c r="H79" s="249"/>
      <c r="I79" s="282" t="s">
        <v>627</v>
      </c>
      <c r="J79" s="280" t="s">
        <v>604</v>
      </c>
      <c r="K79" s="281" t="s">
        <v>628</v>
      </c>
      <c r="L79" s="281" t="s">
        <v>60</v>
      </c>
      <c r="M79" s="279" t="s">
        <v>61</v>
      </c>
      <c r="N79" s="603">
        <v>392.5</v>
      </c>
      <c r="O79" s="603">
        <v>2.3745222929936305</v>
      </c>
      <c r="P79" s="603">
        <v>932</v>
      </c>
      <c r="Q79" s="231">
        <v>7.6</v>
      </c>
      <c r="R79" s="232">
        <v>2983</v>
      </c>
      <c r="S79" s="232"/>
      <c r="T79" s="232"/>
      <c r="U79" s="232">
        <v>0</v>
      </c>
      <c r="V79" s="232">
        <v>0</v>
      </c>
      <c r="W79" s="232">
        <v>0</v>
      </c>
      <c r="X79" s="232">
        <v>0</v>
      </c>
      <c r="Y79" s="232">
        <v>0</v>
      </c>
      <c r="Z79" s="232">
        <v>0</v>
      </c>
      <c r="AA79" s="232"/>
      <c r="AB79" s="232"/>
      <c r="AC79" s="232"/>
      <c r="AD79" s="232"/>
      <c r="AE79" s="232"/>
      <c r="AF79" s="232"/>
      <c r="AG79" s="232">
        <v>0</v>
      </c>
      <c r="AH79" s="232">
        <v>0</v>
      </c>
      <c r="AI79" s="232"/>
      <c r="AJ79" s="232"/>
      <c r="AK79" s="232">
        <v>0</v>
      </c>
      <c r="AL79" s="232">
        <v>0</v>
      </c>
      <c r="AM79" s="232">
        <v>0</v>
      </c>
      <c r="AN79" s="232">
        <v>0</v>
      </c>
      <c r="AO79" s="232">
        <v>0</v>
      </c>
      <c r="AP79" s="232">
        <v>0</v>
      </c>
      <c r="AQ79" s="250">
        <f t="shared" si="158"/>
        <v>7.6</v>
      </c>
      <c r="AR79" s="250">
        <f t="shared" si="158"/>
        <v>2983</v>
      </c>
      <c r="AS79" s="253"/>
      <c r="AT79" s="248"/>
      <c r="AU79" s="251"/>
      <c r="AV79" s="251"/>
      <c r="AW79" s="260"/>
      <c r="AX79" s="1007"/>
      <c r="AY79" s="251">
        <f t="shared" si="159"/>
        <v>7.6</v>
      </c>
      <c r="AZ79" s="251">
        <f t="shared" si="160"/>
        <v>2983</v>
      </c>
      <c r="BA79" s="252">
        <v>45892</v>
      </c>
      <c r="BB79" s="261" t="s">
        <v>906</v>
      </c>
      <c r="BC79" s="252" t="s">
        <v>792</v>
      </c>
      <c r="BD79" s="1040" t="s">
        <v>912</v>
      </c>
      <c r="BE79" s="1045" t="s">
        <v>915</v>
      </c>
      <c r="BF79" s="1043">
        <v>4710</v>
      </c>
      <c r="BG79" s="252">
        <v>45891</v>
      </c>
      <c r="BH79" s="284">
        <v>12</v>
      </c>
      <c r="BI79" s="1043">
        <v>4710</v>
      </c>
      <c r="BJ79" s="1043">
        <v>14909.09</v>
      </c>
      <c r="BK79" s="234">
        <f>BJ79*BI79*1.1</f>
        <v>77243995.290000007</v>
      </c>
      <c r="BL79" s="668">
        <f t="shared" si="97"/>
        <v>0.1</v>
      </c>
      <c r="BM79" s="234">
        <f>BJ79*BI79*1</f>
        <v>70221813.900000006</v>
      </c>
      <c r="BN79" s="263">
        <v>45897</v>
      </c>
      <c r="BO79" s="251">
        <f>SUMIF($I:$I,I79,$BH:$BH)</f>
        <v>12</v>
      </c>
      <c r="BP79" s="251">
        <f>SUMIF($I:$I,I79,$BI:$BI)</f>
        <v>4710</v>
      </c>
      <c r="BQ79" s="249"/>
      <c r="BR79" s="249"/>
      <c r="BS79" s="264"/>
      <c r="BT79" s="248"/>
      <c r="BU79" s="248"/>
      <c r="BV79" s="251"/>
      <c r="BW79" s="251"/>
      <c r="BX79" s="251"/>
      <c r="BY79" s="251"/>
      <c r="BZ79" s="251"/>
      <c r="CA79" s="251"/>
      <c r="CB79" s="251"/>
      <c r="CC79" s="250"/>
      <c r="CD79" s="265"/>
      <c r="CE79" s="252"/>
      <c r="CF79" s="252"/>
      <c r="CG79" s="252"/>
      <c r="CH79" s="252"/>
      <c r="CI79" s="252"/>
      <c r="CJ79" s="252"/>
      <c r="CK79" s="252"/>
      <c r="CL79" s="252"/>
      <c r="CM79" s="251">
        <f>SUMIF($I:$I,I79,$CA:$CA)</f>
        <v>0</v>
      </c>
      <c r="CN79" s="249">
        <f>SUMIF($I:$I,I79,$CB:$CB)</f>
        <v>0</v>
      </c>
      <c r="CO79" s="252"/>
      <c r="CP79" s="252"/>
      <c r="CQ79" s="252"/>
      <c r="CR79" s="252"/>
      <c r="CS79" s="251">
        <f t="shared" si="161"/>
        <v>12</v>
      </c>
      <c r="CT79" s="251">
        <f t="shared" si="162"/>
        <v>4710</v>
      </c>
      <c r="CU79" s="251">
        <f t="shared" si="163"/>
        <v>-4.4000000000000004</v>
      </c>
      <c r="CV79" s="251">
        <f t="shared" si="164"/>
        <v>-1727</v>
      </c>
      <c r="CW79" s="249" t="str">
        <f t="shared" si="165"/>
        <v>Thừa</v>
      </c>
      <c r="CX79" s="266"/>
      <c r="CY79" s="267"/>
      <c r="CZ79" s="268"/>
      <c r="DA79" s="269"/>
      <c r="DB79" s="270"/>
      <c r="DC79" s="235"/>
      <c r="DD79" s="236"/>
      <c r="DE79" s="237"/>
      <c r="DF79" s="237"/>
    </row>
    <row r="80" spans="1:110" s="271" customFormat="1" ht="35.5" hidden="1" customHeight="1">
      <c r="A80" s="248" t="str">
        <f t="shared" si="94"/>
        <v>Hiện</v>
      </c>
      <c r="B80" s="249" t="str">
        <f>CW80</f>
        <v>Đủ</v>
      </c>
      <c r="C80" s="249">
        <f t="shared" si="98"/>
        <v>0</v>
      </c>
      <c r="D80" s="249"/>
      <c r="E80" s="311"/>
      <c r="F80" s="311"/>
      <c r="G80" s="249"/>
      <c r="H80" s="249"/>
      <c r="I80" s="282" t="s">
        <v>629</v>
      </c>
      <c r="J80" s="280" t="s">
        <v>630</v>
      </c>
      <c r="K80" s="281" t="s">
        <v>631</v>
      </c>
      <c r="L80" s="281" t="s">
        <v>60</v>
      </c>
      <c r="M80" s="279" t="s">
        <v>253</v>
      </c>
      <c r="N80" s="603">
        <v>0</v>
      </c>
      <c r="O80" s="603">
        <v>24</v>
      </c>
      <c r="P80" s="603">
        <v>0</v>
      </c>
      <c r="Q80" s="231">
        <v>24</v>
      </c>
      <c r="R80" s="232">
        <v>0</v>
      </c>
      <c r="S80" s="232"/>
      <c r="T80" s="232"/>
      <c r="U80" s="232">
        <v>36</v>
      </c>
      <c r="V80" s="232">
        <v>0</v>
      </c>
      <c r="W80" s="232">
        <v>0</v>
      </c>
      <c r="X80" s="232">
        <v>0</v>
      </c>
      <c r="Y80" s="232">
        <v>0</v>
      </c>
      <c r="Z80" s="232">
        <v>0</v>
      </c>
      <c r="AA80" s="232"/>
      <c r="AB80" s="232"/>
      <c r="AC80" s="232"/>
      <c r="AD80" s="232"/>
      <c r="AE80" s="232"/>
      <c r="AF80" s="232"/>
      <c r="AG80" s="232">
        <v>0</v>
      </c>
      <c r="AH80" s="232">
        <v>0</v>
      </c>
      <c r="AI80" s="232"/>
      <c r="AJ80" s="232"/>
      <c r="AK80" s="232">
        <v>0</v>
      </c>
      <c r="AL80" s="232">
        <v>0</v>
      </c>
      <c r="AM80" s="232">
        <v>0</v>
      </c>
      <c r="AN80" s="232">
        <v>0</v>
      </c>
      <c r="AO80" s="232">
        <v>0</v>
      </c>
      <c r="AP80" s="232">
        <v>0</v>
      </c>
      <c r="AQ80" s="250">
        <f t="shared" si="158"/>
        <v>60</v>
      </c>
      <c r="AR80" s="250">
        <f t="shared" si="158"/>
        <v>0</v>
      </c>
      <c r="AS80" s="252" t="s">
        <v>1066</v>
      </c>
      <c r="AT80" s="248"/>
      <c r="AU80" s="251"/>
      <c r="AV80" s="251"/>
      <c r="AW80" s="263"/>
      <c r="AX80" s="273"/>
      <c r="AY80" s="251">
        <f t="shared" si="159"/>
        <v>60</v>
      </c>
      <c r="AZ80" s="251" t="str">
        <f t="shared" si="160"/>
        <v>0</v>
      </c>
      <c r="BA80" s="252">
        <v>45892</v>
      </c>
      <c r="BB80" s="261" t="s">
        <v>925</v>
      </c>
      <c r="BC80" s="252" t="s">
        <v>930</v>
      </c>
      <c r="BD80" s="252" t="s">
        <v>928</v>
      </c>
      <c r="BE80" s="262"/>
      <c r="BF80" s="233" t="s">
        <v>905</v>
      </c>
      <c r="BG80" s="252">
        <v>45889</v>
      </c>
      <c r="BH80" s="284">
        <v>24</v>
      </c>
      <c r="BI80" s="233" t="s">
        <v>905</v>
      </c>
      <c r="BJ80" s="234">
        <v>350000</v>
      </c>
      <c r="BK80" s="234">
        <f>BJ80*BH80*1.1</f>
        <v>9240000</v>
      </c>
      <c r="BL80" s="668">
        <f t="shared" si="97"/>
        <v>0.1</v>
      </c>
      <c r="BM80" s="234">
        <f>BJ80*BH80*1</f>
        <v>8400000</v>
      </c>
      <c r="BN80" s="263">
        <v>45910</v>
      </c>
      <c r="BO80" s="251">
        <f>SUMIF($I:$I,I80,$BH:$BH)</f>
        <v>60</v>
      </c>
      <c r="BP80" s="251">
        <f>SUMIF($I:$I,I80,$BI:$BI)</f>
        <v>0</v>
      </c>
      <c r="BQ80" s="249"/>
      <c r="BR80" s="249"/>
      <c r="BS80" s="264"/>
      <c r="BT80" s="248"/>
      <c r="BU80" s="248"/>
      <c r="BV80" s="251"/>
      <c r="BW80" s="251"/>
      <c r="BX80" s="251"/>
      <c r="BY80" s="251"/>
      <c r="BZ80" s="251"/>
      <c r="CA80" s="251"/>
      <c r="CB80" s="251"/>
      <c r="CC80" s="250"/>
      <c r="CD80" s="265"/>
      <c r="CE80" s="252"/>
      <c r="CF80" s="252"/>
      <c r="CG80" s="252"/>
      <c r="CH80" s="252"/>
      <c r="CI80" s="252"/>
      <c r="CJ80" s="252"/>
      <c r="CK80" s="252"/>
      <c r="CL80" s="252"/>
      <c r="CM80" s="251">
        <f>SUMIF($I:$I,I80,$CA:$CA)</f>
        <v>0</v>
      </c>
      <c r="CN80" s="249">
        <f>SUMIF($I:$I,I80,$CB:$CB)</f>
        <v>0</v>
      </c>
      <c r="CO80" s="252"/>
      <c r="CP80" s="252"/>
      <c r="CQ80" s="252"/>
      <c r="CR80" s="252"/>
      <c r="CS80" s="251">
        <f t="shared" si="161"/>
        <v>60</v>
      </c>
      <c r="CT80" s="251">
        <f t="shared" si="162"/>
        <v>0</v>
      </c>
      <c r="CU80" s="251">
        <f t="shared" si="163"/>
        <v>0</v>
      </c>
      <c r="CV80" s="251">
        <f t="shared" si="164"/>
        <v>0</v>
      </c>
      <c r="CW80" s="249" t="str">
        <f t="shared" si="165"/>
        <v>Đủ</v>
      </c>
      <c r="CX80" s="266"/>
      <c r="CY80" s="267"/>
      <c r="CZ80" s="268"/>
      <c r="DA80" s="269"/>
      <c r="DB80" s="270"/>
      <c r="DC80" s="235"/>
      <c r="DD80" s="236"/>
      <c r="DE80" s="237"/>
      <c r="DF80" s="237"/>
    </row>
    <row r="81" spans="1:110" s="271" customFormat="1" ht="30" hidden="1" customHeight="1">
      <c r="A81" s="248" t="str">
        <f t="shared" si="94"/>
        <v>ok</v>
      </c>
      <c r="B81" s="249"/>
      <c r="C81" s="249"/>
      <c r="D81" s="249"/>
      <c r="E81" s="311"/>
      <c r="F81" s="311"/>
      <c r="G81" s="249"/>
      <c r="H81" s="249"/>
      <c r="I81" s="282" t="s">
        <v>629</v>
      </c>
      <c r="J81" s="280" t="s">
        <v>630</v>
      </c>
      <c r="K81" s="281" t="s">
        <v>631</v>
      </c>
      <c r="L81" s="281" t="s">
        <v>60</v>
      </c>
      <c r="M81" s="279" t="s">
        <v>253</v>
      </c>
      <c r="N81" s="603"/>
      <c r="O81" s="603"/>
      <c r="P81" s="603"/>
      <c r="Q81" s="231"/>
      <c r="R81" s="232"/>
      <c r="S81" s="232"/>
      <c r="T81" s="232"/>
      <c r="U81" s="232"/>
      <c r="V81" s="232"/>
      <c r="W81" s="232"/>
      <c r="X81" s="232"/>
      <c r="Y81" s="232"/>
      <c r="Z81" s="232"/>
      <c r="AA81" s="232"/>
      <c r="AB81" s="232"/>
      <c r="AC81" s="232"/>
      <c r="AD81" s="232"/>
      <c r="AE81" s="232"/>
      <c r="AF81" s="232"/>
      <c r="AG81" s="232"/>
      <c r="AH81" s="232"/>
      <c r="AI81" s="232"/>
      <c r="AJ81" s="232"/>
      <c r="AK81" s="232"/>
      <c r="AL81" s="232"/>
      <c r="AM81" s="232"/>
      <c r="AN81" s="232"/>
      <c r="AO81" s="232"/>
      <c r="AP81" s="232"/>
      <c r="AQ81" s="250"/>
      <c r="AR81" s="250"/>
      <c r="AS81" s="252"/>
      <c r="AT81" s="248"/>
      <c r="AU81" s="251"/>
      <c r="AV81" s="251"/>
      <c r="AW81" s="263"/>
      <c r="AX81" s="273"/>
      <c r="AY81" s="251"/>
      <c r="AZ81" s="251"/>
      <c r="BA81" s="252"/>
      <c r="BB81" s="261" t="s">
        <v>1140</v>
      </c>
      <c r="BC81" s="252" t="s">
        <v>930</v>
      </c>
      <c r="BD81" s="252" t="s">
        <v>928</v>
      </c>
      <c r="BE81" s="262"/>
      <c r="BF81" s="233" t="s">
        <v>905</v>
      </c>
      <c r="BG81" s="252">
        <v>45932</v>
      </c>
      <c r="BH81" s="284">
        <v>36</v>
      </c>
      <c r="BI81" s="233" t="s">
        <v>905</v>
      </c>
      <c r="BJ81" s="234">
        <v>350000</v>
      </c>
      <c r="BK81" s="234">
        <f>BJ81*BH81*1.1</f>
        <v>13860000.000000002</v>
      </c>
      <c r="BL81" s="668">
        <f t="shared" si="97"/>
        <v>0.10000000000000014</v>
      </c>
      <c r="BM81" s="234">
        <f>BJ81*BH81*1</f>
        <v>12600000</v>
      </c>
      <c r="BN81" s="263">
        <v>45947</v>
      </c>
      <c r="BO81" s="251">
        <f ca="1">SUMIF($K:$K,K81,$BH:$BH)</f>
        <v>60</v>
      </c>
      <c r="BP81" s="251"/>
      <c r="BQ81" s="249"/>
      <c r="BR81" s="249"/>
      <c r="BS81" s="264"/>
      <c r="BT81" s="248"/>
      <c r="BU81" s="248"/>
      <c r="BV81" s="251"/>
      <c r="BW81" s="251"/>
      <c r="BX81" s="251"/>
      <c r="BY81" s="251"/>
      <c r="BZ81" s="251"/>
      <c r="CA81" s="251"/>
      <c r="CB81" s="251"/>
      <c r="CC81" s="250"/>
      <c r="CD81" s="265"/>
      <c r="CE81" s="252"/>
      <c r="CF81" s="252"/>
      <c r="CG81" s="252"/>
      <c r="CH81" s="252"/>
      <c r="CI81" s="252"/>
      <c r="CJ81" s="252"/>
      <c r="CK81" s="252"/>
      <c r="CL81" s="252"/>
      <c r="CM81" s="251"/>
      <c r="CN81" s="249"/>
      <c r="CO81" s="252"/>
      <c r="CP81" s="252"/>
      <c r="CQ81" s="252"/>
      <c r="CR81" s="252"/>
      <c r="CS81" s="251"/>
      <c r="CT81" s="251"/>
      <c r="CU81" s="251"/>
      <c r="CV81" s="251"/>
      <c r="CW81" s="249"/>
      <c r="CX81" s="266"/>
      <c r="CY81" s="267"/>
      <c r="CZ81" s="268"/>
      <c r="DA81" s="269"/>
      <c r="DB81" s="270"/>
      <c r="DC81" s="235"/>
      <c r="DD81" s="236"/>
      <c r="DE81" s="237"/>
      <c r="DF81" s="237"/>
    </row>
    <row r="82" spans="1:110" s="271" customFormat="1" ht="30" hidden="1" customHeight="1">
      <c r="A82" s="248" t="str">
        <f t="shared" si="94"/>
        <v>Hiện</v>
      </c>
      <c r="B82" s="249" t="str">
        <f>CW82</f>
        <v>Đủ</v>
      </c>
      <c r="C82" s="249">
        <f t="shared" si="98"/>
        <v>0</v>
      </c>
      <c r="D82" s="249"/>
      <c r="E82" s="311"/>
      <c r="F82" s="311"/>
      <c r="G82" s="249"/>
      <c r="H82" s="249"/>
      <c r="I82" s="282" t="s">
        <v>632</v>
      </c>
      <c r="J82" s="280" t="s">
        <v>630</v>
      </c>
      <c r="K82" s="281" t="s">
        <v>633</v>
      </c>
      <c r="L82" s="281" t="s">
        <v>60</v>
      </c>
      <c r="M82" s="279" t="s">
        <v>253</v>
      </c>
      <c r="N82" s="603">
        <v>0</v>
      </c>
      <c r="O82" s="603">
        <v>64</v>
      </c>
      <c r="P82" s="603">
        <v>0</v>
      </c>
      <c r="Q82" s="231">
        <v>64</v>
      </c>
      <c r="R82" s="232">
        <v>0</v>
      </c>
      <c r="S82" s="232"/>
      <c r="T82" s="232"/>
      <c r="U82" s="232">
        <v>96</v>
      </c>
      <c r="V82" s="232">
        <v>0</v>
      </c>
      <c r="W82" s="232">
        <v>0</v>
      </c>
      <c r="X82" s="232">
        <v>0</v>
      </c>
      <c r="Y82" s="232">
        <v>0</v>
      </c>
      <c r="Z82" s="232">
        <v>0</v>
      </c>
      <c r="AA82" s="232"/>
      <c r="AB82" s="232"/>
      <c r="AC82" s="232"/>
      <c r="AD82" s="232"/>
      <c r="AE82" s="232"/>
      <c r="AF82" s="232"/>
      <c r="AG82" s="232">
        <v>0</v>
      </c>
      <c r="AH82" s="232">
        <v>0</v>
      </c>
      <c r="AI82" s="232"/>
      <c r="AJ82" s="232"/>
      <c r="AK82" s="232">
        <v>0</v>
      </c>
      <c r="AL82" s="232">
        <v>0</v>
      </c>
      <c r="AM82" s="232">
        <v>0</v>
      </c>
      <c r="AN82" s="232">
        <v>0</v>
      </c>
      <c r="AO82" s="232">
        <v>0</v>
      </c>
      <c r="AP82" s="232">
        <v>0</v>
      </c>
      <c r="AQ82" s="250">
        <f>Q82+S82+U82+W82+Y82+AA82+AC82+AE82+AG82+AI82+AK82+AM82+AO82</f>
        <v>160</v>
      </c>
      <c r="AR82" s="250">
        <f>R82+T82+V82+X82+Z82+AB82+AD82+AF82+AH82+AJ82+AL82+AN82+AP82</f>
        <v>0</v>
      </c>
      <c r="AS82" s="252" t="s">
        <v>1066</v>
      </c>
      <c r="AT82" s="248"/>
      <c r="AU82" s="251"/>
      <c r="AV82" s="251"/>
      <c r="AW82" s="263"/>
      <c r="AX82" s="273"/>
      <c r="AY82" s="251">
        <f>IF(AQ82&gt;AU82,AQ82-AU82,"0")</f>
        <v>160</v>
      </c>
      <c r="AZ82" s="251" t="str">
        <f>IF(AR82&gt;AV82,AR82-AV82,"0")</f>
        <v>0</v>
      </c>
      <c r="BA82" s="252">
        <v>45892</v>
      </c>
      <c r="BB82" s="261" t="s">
        <v>925</v>
      </c>
      <c r="BC82" s="252" t="s">
        <v>930</v>
      </c>
      <c r="BD82" s="252" t="s">
        <v>929</v>
      </c>
      <c r="BE82" s="262"/>
      <c r="BF82" s="233" t="s">
        <v>905</v>
      </c>
      <c r="BG82" s="252">
        <v>45889</v>
      </c>
      <c r="BH82" s="284">
        <v>64</v>
      </c>
      <c r="BI82" s="233" t="s">
        <v>905</v>
      </c>
      <c r="BJ82" s="234">
        <v>350000</v>
      </c>
      <c r="BK82" s="234">
        <f>BJ82*BH82*1.1</f>
        <v>24640000.000000004</v>
      </c>
      <c r="BL82" s="668">
        <f t="shared" ref="BL82:BL172" si="166">(BK82-BM82)/BM82</f>
        <v>0.10000000000000017</v>
      </c>
      <c r="BM82" s="234">
        <f>BJ82*BH82*1</f>
        <v>22400000</v>
      </c>
      <c r="BN82" s="263">
        <v>45910</v>
      </c>
      <c r="BO82" s="251">
        <f>SUMIF($I:$I,I82,$BH:$BH)</f>
        <v>160</v>
      </c>
      <c r="BP82" s="251">
        <f>SUMIF($I:$I,I82,$BI:$BI)</f>
        <v>0</v>
      </c>
      <c r="BQ82" s="249"/>
      <c r="BR82" s="249"/>
      <c r="BS82" s="264"/>
      <c r="BT82" s="248"/>
      <c r="BU82" s="248"/>
      <c r="BV82" s="251"/>
      <c r="BW82" s="251"/>
      <c r="BX82" s="251"/>
      <c r="BY82" s="251"/>
      <c r="BZ82" s="251"/>
      <c r="CA82" s="251"/>
      <c r="CB82" s="251"/>
      <c r="CC82" s="250"/>
      <c r="CD82" s="265"/>
      <c r="CE82" s="252"/>
      <c r="CF82" s="252"/>
      <c r="CG82" s="252"/>
      <c r="CH82" s="252"/>
      <c r="CI82" s="252"/>
      <c r="CJ82" s="252"/>
      <c r="CK82" s="252"/>
      <c r="CL82" s="252"/>
      <c r="CM82" s="251">
        <f>SUMIF($I:$I,I82,$CA:$CA)</f>
        <v>0</v>
      </c>
      <c r="CN82" s="249">
        <f>SUMIF($I:$I,I82,$CB:$CB)</f>
        <v>0</v>
      </c>
      <c r="CO82" s="252"/>
      <c r="CP82" s="252"/>
      <c r="CQ82" s="252"/>
      <c r="CR82" s="252"/>
      <c r="CS82" s="251">
        <f>BO82+CM82</f>
        <v>160</v>
      </c>
      <c r="CT82" s="251">
        <f>BP82+CN82</f>
        <v>0</v>
      </c>
      <c r="CU82" s="251">
        <f>AY82-CS82</f>
        <v>0</v>
      </c>
      <c r="CV82" s="251">
        <f>AZ82-CT82</f>
        <v>0</v>
      </c>
      <c r="CW82" s="249" t="str">
        <f>IF(CU82&lt;0,"Thừa",IF(CU82=0,"Đủ","Thiếu"))</f>
        <v>Đủ</v>
      </c>
      <c r="CX82" s="266"/>
      <c r="CY82" s="267"/>
      <c r="CZ82" s="268"/>
      <c r="DA82" s="269"/>
      <c r="DB82" s="270"/>
      <c r="DC82" s="235"/>
      <c r="DD82" s="236"/>
      <c r="DE82" s="237"/>
      <c r="DF82" s="237"/>
    </row>
    <row r="83" spans="1:110" s="271" customFormat="1" ht="30" hidden="1" customHeight="1">
      <c r="A83" s="248" t="str">
        <f t="shared" si="94"/>
        <v>ok</v>
      </c>
      <c r="B83" s="249"/>
      <c r="C83" s="249"/>
      <c r="D83" s="249"/>
      <c r="E83" s="311"/>
      <c r="F83" s="311"/>
      <c r="G83" s="249"/>
      <c r="H83" s="249"/>
      <c r="I83" s="282" t="s">
        <v>632</v>
      </c>
      <c r="J83" s="280" t="s">
        <v>630</v>
      </c>
      <c r="K83" s="281" t="s">
        <v>633</v>
      </c>
      <c r="L83" s="281" t="s">
        <v>60</v>
      </c>
      <c r="M83" s="279" t="s">
        <v>253</v>
      </c>
      <c r="N83" s="603"/>
      <c r="O83" s="603"/>
      <c r="P83" s="603"/>
      <c r="Q83" s="231"/>
      <c r="R83" s="232"/>
      <c r="S83" s="232"/>
      <c r="T83" s="232"/>
      <c r="U83" s="232"/>
      <c r="V83" s="232"/>
      <c r="W83" s="232"/>
      <c r="X83" s="232"/>
      <c r="Y83" s="232"/>
      <c r="Z83" s="232"/>
      <c r="AA83" s="232"/>
      <c r="AB83" s="232"/>
      <c r="AC83" s="232"/>
      <c r="AD83" s="232"/>
      <c r="AE83" s="232"/>
      <c r="AF83" s="232"/>
      <c r="AG83" s="232"/>
      <c r="AH83" s="232"/>
      <c r="AI83" s="232"/>
      <c r="AJ83" s="232"/>
      <c r="AK83" s="232"/>
      <c r="AL83" s="232"/>
      <c r="AM83" s="232"/>
      <c r="AN83" s="232"/>
      <c r="AO83" s="232"/>
      <c r="AP83" s="232"/>
      <c r="AQ83" s="250"/>
      <c r="AR83" s="250"/>
      <c r="AS83" s="252"/>
      <c r="AT83" s="248"/>
      <c r="AU83" s="251"/>
      <c r="AV83" s="251"/>
      <c r="AW83" s="263"/>
      <c r="AX83" s="273"/>
      <c r="AY83" s="251"/>
      <c r="AZ83" s="251"/>
      <c r="BA83" s="252"/>
      <c r="BB83" s="261" t="s">
        <v>1140</v>
      </c>
      <c r="BC83" s="252" t="s">
        <v>930</v>
      </c>
      <c r="BD83" s="252" t="s">
        <v>929</v>
      </c>
      <c r="BE83" s="262"/>
      <c r="BF83" s="233" t="s">
        <v>905</v>
      </c>
      <c r="BG83" s="252">
        <v>45932</v>
      </c>
      <c r="BH83" s="284">
        <v>96</v>
      </c>
      <c r="BI83" s="233" t="s">
        <v>905</v>
      </c>
      <c r="BJ83" s="234">
        <v>350000</v>
      </c>
      <c r="BK83" s="234">
        <f>BJ83*BH83*1.1</f>
        <v>36960000</v>
      </c>
      <c r="BL83" s="668">
        <f t="shared" si="166"/>
        <v>0.1</v>
      </c>
      <c r="BM83" s="234">
        <f>BJ83*BH83*1</f>
        <v>33600000</v>
      </c>
      <c r="BN83" s="263">
        <v>45947</v>
      </c>
      <c r="BO83" s="251">
        <f ca="1">SUMIF($K:$K,K83,$BH:$BH)</f>
        <v>160</v>
      </c>
      <c r="BP83" s="251"/>
      <c r="BQ83" s="249"/>
      <c r="BR83" s="249"/>
      <c r="BS83" s="264"/>
      <c r="BT83" s="248"/>
      <c r="BU83" s="248"/>
      <c r="BV83" s="251"/>
      <c r="BW83" s="251"/>
      <c r="BX83" s="251"/>
      <c r="BY83" s="251"/>
      <c r="BZ83" s="251"/>
      <c r="CA83" s="251"/>
      <c r="CB83" s="251"/>
      <c r="CC83" s="250"/>
      <c r="CD83" s="265"/>
      <c r="CE83" s="252"/>
      <c r="CF83" s="252"/>
      <c r="CG83" s="252"/>
      <c r="CH83" s="252"/>
      <c r="CI83" s="252"/>
      <c r="CJ83" s="252"/>
      <c r="CK83" s="252"/>
      <c r="CL83" s="252"/>
      <c r="CM83" s="251"/>
      <c r="CN83" s="249"/>
      <c r="CO83" s="252"/>
      <c r="CP83" s="252"/>
      <c r="CQ83" s="252"/>
      <c r="CR83" s="252"/>
      <c r="CS83" s="251"/>
      <c r="CT83" s="251"/>
      <c r="CU83" s="251"/>
      <c r="CV83" s="251"/>
      <c r="CW83" s="249"/>
      <c r="CX83" s="266"/>
      <c r="CY83" s="267"/>
      <c r="CZ83" s="268"/>
      <c r="DA83" s="269"/>
      <c r="DB83" s="270"/>
      <c r="DC83" s="235"/>
      <c r="DD83" s="236"/>
      <c r="DE83" s="237"/>
      <c r="DF83" s="237"/>
    </row>
    <row r="84" spans="1:110" s="271" customFormat="1" ht="30" hidden="1" customHeight="1">
      <c r="A84" s="248" t="str">
        <f t="shared" si="94"/>
        <v>Hiện</v>
      </c>
      <c r="B84" s="249" t="str">
        <f>CW84</f>
        <v>Thừa</v>
      </c>
      <c r="C84" s="249">
        <f>CU84</f>
        <v>-672</v>
      </c>
      <c r="D84" s="249"/>
      <c r="E84" s="311"/>
      <c r="F84" s="311"/>
      <c r="G84" s="249"/>
      <c r="H84" s="249"/>
      <c r="I84" s="282" t="s">
        <v>934</v>
      </c>
      <c r="J84" s="280" t="s">
        <v>935</v>
      </c>
      <c r="K84" s="1163" t="s">
        <v>936</v>
      </c>
      <c r="L84" s="281" t="s">
        <v>60</v>
      </c>
      <c r="M84" s="279" t="s">
        <v>116</v>
      </c>
      <c r="N84" s="603">
        <v>8.23</v>
      </c>
      <c r="O84" s="603">
        <v>787.43000000000006</v>
      </c>
      <c r="P84" s="603">
        <v>6488.0000000000018</v>
      </c>
      <c r="Q84" s="231"/>
      <c r="R84" s="232"/>
      <c r="S84" s="232"/>
      <c r="T84" s="232"/>
      <c r="U84" s="232">
        <v>842.55010000000016</v>
      </c>
      <c r="V84" s="232">
        <v>6934.1873230000019</v>
      </c>
      <c r="W84" s="232">
        <v>0</v>
      </c>
      <c r="X84" s="232">
        <v>0</v>
      </c>
      <c r="Y84" s="232">
        <v>0</v>
      </c>
      <c r="Z84" s="232">
        <v>0</v>
      </c>
      <c r="AA84" s="232"/>
      <c r="AB84" s="232"/>
      <c r="AC84" s="232"/>
      <c r="AD84" s="232"/>
      <c r="AE84" s="232">
        <v>-842.55010000000016</v>
      </c>
      <c r="AF84" s="232">
        <v>-6934.1873230000019</v>
      </c>
      <c r="AG84" s="232">
        <v>0</v>
      </c>
      <c r="AH84" s="232">
        <v>0</v>
      </c>
      <c r="AI84" s="232"/>
      <c r="AJ84" s="232"/>
      <c r="AK84" s="232">
        <v>0</v>
      </c>
      <c r="AL84" s="232">
        <v>0</v>
      </c>
      <c r="AM84" s="232">
        <v>0</v>
      </c>
      <c r="AN84" s="232">
        <v>0</v>
      </c>
      <c r="AO84" s="232">
        <v>0</v>
      </c>
      <c r="AP84" s="232">
        <v>0</v>
      </c>
      <c r="AQ84" s="250">
        <f>Q84+S84+U84+W84+Y84+AA84+AC84+AE84+AG84+AI84+AK84+AM84+AO84</f>
        <v>0</v>
      </c>
      <c r="AR84" s="250">
        <f>R84+T84+V84+X84+Z84+AB84+AD84+AF84+AH84+AJ84+AL84+AN84+AP84</f>
        <v>0</v>
      </c>
      <c r="AS84" s="252" t="s">
        <v>1538</v>
      </c>
      <c r="AT84" s="248"/>
      <c r="AU84" s="251"/>
      <c r="AV84" s="251"/>
      <c r="AW84" s="263"/>
      <c r="AX84" s="273"/>
      <c r="AY84" s="251" t="str">
        <f t="shared" ref="AY84:AY85" si="167">IF(AQ84&gt;AU84,AQ84-AU84,"0")</f>
        <v>0</v>
      </c>
      <c r="AZ84" s="251" t="str">
        <f t="shared" ref="AZ84:AZ85" si="168">IF(AR84&gt;AV84,AR84-AV84,"0")</f>
        <v>0</v>
      </c>
      <c r="BA84" s="252"/>
      <c r="BB84" s="261"/>
      <c r="BC84" s="252"/>
      <c r="BD84" s="1019"/>
      <c r="BE84" s="262"/>
      <c r="BF84" s="233"/>
      <c r="BG84" s="252"/>
      <c r="BH84" s="284"/>
      <c r="BI84" s="233"/>
      <c r="BJ84" s="234"/>
      <c r="BK84" s="234"/>
      <c r="BL84" s="668"/>
      <c r="BM84" s="234" t="s">
        <v>1602</v>
      </c>
      <c r="BN84" s="263"/>
      <c r="BO84" s="251">
        <f>SUMIF($I:$I,I84,$BH:$BH)</f>
        <v>0</v>
      </c>
      <c r="BP84" s="251">
        <f>SUMIF($I:$I,I84,$BI:$BI)</f>
        <v>0</v>
      </c>
      <c r="BQ84" s="249"/>
      <c r="BR84" s="249"/>
      <c r="BS84" s="264"/>
      <c r="BT84" s="248"/>
      <c r="BU84" s="248" t="s">
        <v>1841</v>
      </c>
      <c r="BV84" s="251" t="s">
        <v>1612</v>
      </c>
      <c r="BW84" s="251" t="s">
        <v>1842</v>
      </c>
      <c r="BX84" s="251"/>
      <c r="BY84" s="251">
        <v>5806</v>
      </c>
      <c r="BZ84" s="252">
        <v>45978</v>
      </c>
      <c r="CA84" s="251">
        <f>56*12</f>
        <v>672</v>
      </c>
      <c r="CB84" s="251">
        <v>5806</v>
      </c>
      <c r="CC84" s="265">
        <v>0.9</v>
      </c>
      <c r="CD84" s="265">
        <f>CC84*CB84</f>
        <v>5225.4000000000005</v>
      </c>
      <c r="CE84" s="252"/>
      <c r="CF84" s="252"/>
      <c r="CG84" s="252"/>
      <c r="CH84" s="252"/>
      <c r="CI84" s="252"/>
      <c r="CJ84" s="252"/>
      <c r="CK84" s="252"/>
      <c r="CL84" s="252">
        <v>46021</v>
      </c>
      <c r="CM84" s="251">
        <f>SUMIF($I:$I,I84,$CA:$CA)</f>
        <v>672</v>
      </c>
      <c r="CN84" s="249">
        <f>SUMIF($I:$I,I84,$CB:$CB)</f>
        <v>5806</v>
      </c>
      <c r="CO84" s="252"/>
      <c r="CP84" s="252"/>
      <c r="CQ84" s="252"/>
      <c r="CR84" s="252"/>
      <c r="CS84" s="251">
        <f t="shared" ref="CS84:CS85" si="169">BO84+CM84</f>
        <v>672</v>
      </c>
      <c r="CT84" s="251">
        <f t="shared" ref="CT84:CT85" si="170">BP84+CN84</f>
        <v>5806</v>
      </c>
      <c r="CU84" s="251">
        <f t="shared" ref="CU84:CU85" si="171">AY84-CS84</f>
        <v>-672</v>
      </c>
      <c r="CV84" s="251">
        <f t="shared" ref="CV84:CV85" si="172">AZ84-CT84</f>
        <v>-5806</v>
      </c>
      <c r="CW84" s="249" t="str">
        <f t="shared" ref="CW84:CW85" si="173">IF(CU84&lt;0,"Thừa",IF(CU84=0,"Đủ","Thiếu"))</f>
        <v>Thừa</v>
      </c>
      <c r="CX84" s="266"/>
      <c r="CY84" s="267"/>
      <c r="CZ84" s="268"/>
      <c r="DA84" s="269"/>
      <c r="DB84" s="270"/>
      <c r="DC84" s="235"/>
      <c r="DD84" s="236"/>
      <c r="DE84" s="237"/>
      <c r="DF84" s="237"/>
    </row>
    <row r="85" spans="1:110" s="271" customFormat="1" ht="30" hidden="1" customHeight="1">
      <c r="A85" s="248" t="str">
        <f t="shared" si="94"/>
        <v>Hiện</v>
      </c>
      <c r="B85" s="249" t="str">
        <f>CW85</f>
        <v>Thừa</v>
      </c>
      <c r="C85" s="249">
        <f>CU85</f>
        <v>-3.420650000000137</v>
      </c>
      <c r="D85" s="249"/>
      <c r="E85" s="311"/>
      <c r="F85" s="272"/>
      <c r="G85" s="249"/>
      <c r="H85" s="249"/>
      <c r="I85" s="282" t="s">
        <v>937</v>
      </c>
      <c r="J85" s="280" t="s">
        <v>935</v>
      </c>
      <c r="K85" s="281" t="s">
        <v>938</v>
      </c>
      <c r="L85" s="281" t="s">
        <v>60</v>
      </c>
      <c r="M85" s="279" t="s">
        <v>116</v>
      </c>
      <c r="N85" s="603">
        <v>18.600000000000001</v>
      </c>
      <c r="O85" s="603">
        <v>748.20499999999981</v>
      </c>
      <c r="P85" s="603">
        <v>13928.500000000007</v>
      </c>
      <c r="Q85" s="231"/>
      <c r="R85" s="232"/>
      <c r="S85" s="232"/>
      <c r="T85" s="232"/>
      <c r="U85" s="232">
        <v>800.57934999999986</v>
      </c>
      <c r="V85" s="232">
        <v>14890.775909999998</v>
      </c>
      <c r="W85" s="232">
        <v>0</v>
      </c>
      <c r="X85" s="232">
        <v>0</v>
      </c>
      <c r="Y85" s="232">
        <v>0</v>
      </c>
      <c r="Z85" s="232">
        <v>0</v>
      </c>
      <c r="AA85" s="232"/>
      <c r="AB85" s="232"/>
      <c r="AC85" s="232"/>
      <c r="AD85" s="232"/>
      <c r="AE85" s="232"/>
      <c r="AF85" s="232"/>
      <c r="AG85" s="232">
        <v>0</v>
      </c>
      <c r="AH85" s="232">
        <v>0</v>
      </c>
      <c r="AI85" s="232"/>
      <c r="AJ85" s="232"/>
      <c r="AK85" s="232">
        <v>0</v>
      </c>
      <c r="AL85" s="232">
        <v>0</v>
      </c>
      <c r="AM85" s="232">
        <v>0</v>
      </c>
      <c r="AN85" s="232">
        <v>0</v>
      </c>
      <c r="AO85" s="232">
        <v>0</v>
      </c>
      <c r="AP85" s="232">
        <v>0</v>
      </c>
      <c r="AQ85" s="250">
        <f>Q85+S85+U85+W85+Y85+AA85+AC85+AE85+AG85+AI85+AK85+AM85+AO85</f>
        <v>800.57934999999986</v>
      </c>
      <c r="AR85" s="250">
        <f>R85+T85+V85+X85+Z85+AB85+AD85+AF85+AH85+AJ85+AL85+AN85+AP85</f>
        <v>14890.775909999998</v>
      </c>
      <c r="AS85" s="252" t="s">
        <v>1066</v>
      </c>
      <c r="AT85" s="248"/>
      <c r="AU85" s="251"/>
      <c r="AV85" s="251"/>
      <c r="AW85" s="263"/>
      <c r="AX85" s="273"/>
      <c r="AY85" s="251">
        <f t="shared" si="167"/>
        <v>800.57934999999986</v>
      </c>
      <c r="AZ85" s="251">
        <f t="shared" si="168"/>
        <v>14890.775909999998</v>
      </c>
      <c r="BA85" s="252"/>
      <c r="BB85" s="261" t="s">
        <v>1085</v>
      </c>
      <c r="BC85" s="252" t="s">
        <v>62</v>
      </c>
      <c r="BD85" s="1016" t="s">
        <v>1472</v>
      </c>
      <c r="BE85" s="262"/>
      <c r="BF85" s="233">
        <v>6249.6</v>
      </c>
      <c r="BG85" s="263" t="s">
        <v>1085</v>
      </c>
      <c r="BH85" s="284">
        <f>28*12</f>
        <v>336</v>
      </c>
      <c r="BI85" s="233">
        <v>6249.6</v>
      </c>
      <c r="BJ85" s="234">
        <f>19200/1.1</f>
        <v>17454.545454545452</v>
      </c>
      <c r="BK85" s="234">
        <f t="shared" ref="BK85:BK95" si="174">BJ85*BI85*1.1</f>
        <v>119992320</v>
      </c>
      <c r="BL85" s="668">
        <f t="shared" si="166"/>
        <v>0.10000000000000007</v>
      </c>
      <c r="BM85" s="234">
        <f t="shared" ref="BM85:BM95" si="175">BJ85*BI85*1</f>
        <v>109083927.27272727</v>
      </c>
      <c r="BN85" s="263">
        <v>45961</v>
      </c>
      <c r="BO85" s="251">
        <f>SUMIF($I:$I,I85,$BH:$BH)</f>
        <v>804</v>
      </c>
      <c r="BP85" s="251">
        <f>SUMIF($I:$I,I85,$BI:$BI)</f>
        <v>14954.6</v>
      </c>
      <c r="BQ85" s="249"/>
      <c r="BR85" s="249"/>
      <c r="BS85" s="264"/>
      <c r="BT85" s="248"/>
      <c r="BU85" s="248"/>
      <c r="BV85" s="251"/>
      <c r="BW85" s="251"/>
      <c r="BX85" s="251"/>
      <c r="BY85" s="251"/>
      <c r="BZ85" s="251"/>
      <c r="CA85" s="251"/>
      <c r="CB85" s="251"/>
      <c r="CC85" s="250"/>
      <c r="CD85" s="265"/>
      <c r="CE85" s="252"/>
      <c r="CF85" s="252"/>
      <c r="CG85" s="252"/>
      <c r="CH85" s="252"/>
      <c r="CI85" s="252"/>
      <c r="CJ85" s="252"/>
      <c r="CK85" s="252"/>
      <c r="CL85" s="252"/>
      <c r="CM85" s="251">
        <f>SUMIF($I:$I,I85,$CA:$CA)</f>
        <v>0</v>
      </c>
      <c r="CN85" s="249">
        <f>SUMIF($I:$I,I85,$CB:$CB)</f>
        <v>0</v>
      </c>
      <c r="CO85" s="252"/>
      <c r="CP85" s="252"/>
      <c r="CQ85" s="252"/>
      <c r="CR85" s="252"/>
      <c r="CS85" s="251">
        <f t="shared" si="169"/>
        <v>804</v>
      </c>
      <c r="CT85" s="251">
        <f t="shared" si="170"/>
        <v>14954.6</v>
      </c>
      <c r="CU85" s="251">
        <f t="shared" si="171"/>
        <v>-3.420650000000137</v>
      </c>
      <c r="CV85" s="251">
        <f t="shared" si="172"/>
        <v>-63.824090000001888</v>
      </c>
      <c r="CW85" s="249" t="str">
        <f t="shared" si="173"/>
        <v>Thừa</v>
      </c>
      <c r="CX85" s="266"/>
      <c r="CY85" s="267"/>
      <c r="CZ85" s="268"/>
      <c r="DA85" s="269"/>
      <c r="DB85" s="270"/>
      <c r="DC85" s="235"/>
      <c r="DD85" s="236"/>
      <c r="DE85" s="237"/>
      <c r="DF85" s="237"/>
    </row>
    <row r="86" spans="1:110" s="271" customFormat="1" ht="30" hidden="1" customHeight="1">
      <c r="A86" s="248" t="str">
        <f t="shared" si="94"/>
        <v>ok</v>
      </c>
      <c r="B86" s="249"/>
      <c r="C86" s="249"/>
      <c r="D86" s="249"/>
      <c r="E86" s="311"/>
      <c r="F86" s="272"/>
      <c r="G86" s="249"/>
      <c r="H86" s="249"/>
      <c r="I86" s="282" t="s">
        <v>937</v>
      </c>
      <c r="J86" s="280" t="s">
        <v>935</v>
      </c>
      <c r="K86" s="281" t="s">
        <v>938</v>
      </c>
      <c r="L86" s="281" t="s">
        <v>60</v>
      </c>
      <c r="M86" s="279" t="s">
        <v>116</v>
      </c>
      <c r="N86" s="603"/>
      <c r="O86" s="603"/>
      <c r="P86" s="603"/>
      <c r="Q86" s="231"/>
      <c r="R86" s="232"/>
      <c r="S86" s="232"/>
      <c r="T86" s="232"/>
      <c r="U86" s="232"/>
      <c r="V86" s="232"/>
      <c r="W86" s="232"/>
      <c r="X86" s="232"/>
      <c r="Y86" s="232"/>
      <c r="Z86" s="232"/>
      <c r="AA86" s="232"/>
      <c r="AB86" s="232"/>
      <c r="AC86" s="232"/>
      <c r="AD86" s="232"/>
      <c r="AE86" s="232"/>
      <c r="AF86" s="232"/>
      <c r="AG86" s="232"/>
      <c r="AH86" s="232"/>
      <c r="AI86" s="232"/>
      <c r="AJ86" s="232"/>
      <c r="AK86" s="232"/>
      <c r="AL86" s="232"/>
      <c r="AM86" s="232"/>
      <c r="AN86" s="232"/>
      <c r="AO86" s="232"/>
      <c r="AP86" s="232"/>
      <c r="AQ86" s="250"/>
      <c r="AR86" s="250"/>
      <c r="AS86" s="252"/>
      <c r="AT86" s="248"/>
      <c r="AU86" s="251"/>
      <c r="AV86" s="251"/>
      <c r="AW86" s="263"/>
      <c r="AX86" s="273"/>
      <c r="AY86" s="251"/>
      <c r="AZ86" s="251"/>
      <c r="BA86" s="252"/>
      <c r="BB86" s="261" t="s">
        <v>1806</v>
      </c>
      <c r="BC86" s="271" t="s">
        <v>1807</v>
      </c>
      <c r="BD86" s="272" t="s">
        <v>1811</v>
      </c>
      <c r="BE86" s="1012" t="s">
        <v>60</v>
      </c>
      <c r="BF86" s="1013">
        <v>8705</v>
      </c>
      <c r="BG86" s="263">
        <v>46010</v>
      </c>
      <c r="BH86" s="1014">
        <v>468</v>
      </c>
      <c r="BI86" s="233">
        <v>8705</v>
      </c>
      <c r="BJ86" s="234">
        <v>17090.91</v>
      </c>
      <c r="BK86" s="234">
        <f>BJ86*BI86*(1+BL86)</f>
        <v>163654008.70500001</v>
      </c>
      <c r="BL86" s="668">
        <v>0.1</v>
      </c>
      <c r="BM86" s="234">
        <f>BJ86*BI86</f>
        <v>148776371.55000001</v>
      </c>
      <c r="BN86" s="263">
        <v>46029</v>
      </c>
      <c r="BO86" s="251"/>
      <c r="BP86" s="251"/>
      <c r="BQ86" s="249"/>
      <c r="BR86" s="249"/>
      <c r="BS86" s="264"/>
      <c r="BT86" s="248"/>
      <c r="BU86" s="248"/>
      <c r="BV86" s="251"/>
      <c r="BW86" s="251"/>
      <c r="BX86" s="251"/>
      <c r="BY86" s="251"/>
      <c r="BZ86" s="251"/>
      <c r="CA86" s="251"/>
      <c r="CB86" s="251"/>
      <c r="CC86" s="250"/>
      <c r="CD86" s="265"/>
      <c r="CE86" s="252"/>
      <c r="CF86" s="252"/>
      <c r="CG86" s="252"/>
      <c r="CH86" s="252"/>
      <c r="CI86" s="252"/>
      <c r="CJ86" s="252"/>
      <c r="CK86" s="252"/>
      <c r="CL86" s="252"/>
      <c r="CM86" s="251"/>
      <c r="CN86" s="249"/>
      <c r="CO86" s="252"/>
      <c r="CP86" s="252"/>
      <c r="CQ86" s="252"/>
      <c r="CR86" s="252"/>
      <c r="CS86" s="251"/>
      <c r="CT86" s="251"/>
      <c r="CU86" s="251"/>
      <c r="CV86" s="251"/>
      <c r="CW86" s="249"/>
      <c r="CX86" s="266"/>
      <c r="CY86" s="267"/>
      <c r="CZ86" s="268"/>
      <c r="DA86" s="269"/>
      <c r="DB86" s="270"/>
      <c r="DC86" s="235"/>
      <c r="DD86" s="236"/>
      <c r="DE86" s="237"/>
      <c r="DF86" s="237"/>
    </row>
    <row r="87" spans="1:110" s="271" customFormat="1" ht="30" hidden="1" customHeight="1">
      <c r="A87" s="248" t="str">
        <f t="shared" si="94"/>
        <v>Hiện</v>
      </c>
      <c r="B87" s="249" t="str">
        <f>CONCATENATE(CW87," dùng hàng sấn/ Ms Khanh")</f>
        <v>Thiếu dùng hàng sấn/ Ms Khanh</v>
      </c>
      <c r="C87" s="249">
        <f>CU87</f>
        <v>85.097350000000034</v>
      </c>
      <c r="D87" s="249"/>
      <c r="E87" s="311" t="s">
        <v>1730</v>
      </c>
      <c r="F87" s="311"/>
      <c r="G87" s="249"/>
      <c r="H87" s="249"/>
      <c r="I87" s="282" t="s">
        <v>939</v>
      </c>
      <c r="J87" s="280" t="s">
        <v>935</v>
      </c>
      <c r="K87" s="281" t="s">
        <v>940</v>
      </c>
      <c r="L87" s="281" t="s">
        <v>60</v>
      </c>
      <c r="M87" s="279" t="s">
        <v>116</v>
      </c>
      <c r="N87" s="603">
        <v>27.137642417314993</v>
      </c>
      <c r="O87" s="603">
        <v>135.60500000000002</v>
      </c>
      <c r="P87" s="603">
        <v>3680</v>
      </c>
      <c r="Q87" s="231"/>
      <c r="R87" s="232"/>
      <c r="S87" s="232"/>
      <c r="T87" s="232"/>
      <c r="U87" s="232">
        <v>145.09735000000003</v>
      </c>
      <c r="V87" s="232">
        <v>3937.6000000000004</v>
      </c>
      <c r="W87" s="232">
        <v>0</v>
      </c>
      <c r="X87" s="232">
        <v>0</v>
      </c>
      <c r="Y87" s="232">
        <v>0</v>
      </c>
      <c r="Z87" s="232">
        <v>0</v>
      </c>
      <c r="AA87" s="232"/>
      <c r="AB87" s="232"/>
      <c r="AC87" s="232"/>
      <c r="AD87" s="232"/>
      <c r="AE87" s="232"/>
      <c r="AF87" s="232"/>
      <c r="AG87" s="232">
        <v>0</v>
      </c>
      <c r="AH87" s="232">
        <v>0</v>
      </c>
      <c r="AI87" s="232"/>
      <c r="AJ87" s="232"/>
      <c r="AK87" s="232">
        <v>0</v>
      </c>
      <c r="AL87" s="232">
        <v>0</v>
      </c>
      <c r="AM87" s="232">
        <v>0</v>
      </c>
      <c r="AN87" s="232">
        <v>0</v>
      </c>
      <c r="AO87" s="232">
        <v>0</v>
      </c>
      <c r="AP87" s="232">
        <v>0</v>
      </c>
      <c r="AQ87" s="250">
        <f t="shared" ref="AQ87:AR89" si="176">Q87+S87+U87+W87+Y87+AA87+AC87+AE87+AG87+AI87+AK87+AM87+AO87</f>
        <v>145.09735000000003</v>
      </c>
      <c r="AR87" s="250">
        <f t="shared" si="176"/>
        <v>3937.6000000000004</v>
      </c>
      <c r="AS87" s="252" t="s">
        <v>1066</v>
      </c>
      <c r="AT87" s="248"/>
      <c r="AU87" s="251"/>
      <c r="AV87" s="251"/>
      <c r="AW87" s="263"/>
      <c r="AX87" s="273"/>
      <c r="AY87" s="251">
        <f t="shared" ref="AY87:AY89" si="177">IF(AQ87&gt;AU87,AQ87-AU87,"0")</f>
        <v>145.09735000000003</v>
      </c>
      <c r="AZ87" s="251">
        <f t="shared" ref="AZ87:AZ89" si="178">IF(AR87&gt;AV87,AR87-AV87,"0")</f>
        <v>3937.6000000000004</v>
      </c>
      <c r="BA87" s="252"/>
      <c r="BB87" s="261" t="s">
        <v>1110</v>
      </c>
      <c r="BC87" s="562" t="s">
        <v>62</v>
      </c>
      <c r="BD87" s="272" t="s">
        <v>1126</v>
      </c>
      <c r="BE87" s="262"/>
      <c r="BF87" s="233">
        <v>1284</v>
      </c>
      <c r="BG87" s="263">
        <v>45940</v>
      </c>
      <c r="BH87" s="292">
        <v>60</v>
      </c>
      <c r="BI87" s="233">
        <v>1284</v>
      </c>
      <c r="BJ87" s="233">
        <v>17681.82</v>
      </c>
      <c r="BK87" s="234">
        <f t="shared" si="174"/>
        <v>24973802.568</v>
      </c>
      <c r="BL87" s="668">
        <f t="shared" si="166"/>
        <v>0.10000000000000005</v>
      </c>
      <c r="BM87" s="234">
        <f t="shared" si="175"/>
        <v>22703456.879999999</v>
      </c>
      <c r="BN87" s="263">
        <v>45947</v>
      </c>
      <c r="BO87" s="251">
        <f>SUMIF($I:$I,I87,$BH:$BH)</f>
        <v>60</v>
      </c>
      <c r="BP87" s="251">
        <f>SUMIF($I:$I,I87,$BI:$BI)</f>
        <v>1284</v>
      </c>
      <c r="BQ87" s="249"/>
      <c r="BR87" s="249"/>
      <c r="BS87" s="264"/>
      <c r="BT87" s="248"/>
      <c r="BU87" s="248"/>
      <c r="BV87" s="251"/>
      <c r="BW87" s="251"/>
      <c r="BX87" s="251"/>
      <c r="BY87" s="251"/>
      <c r="BZ87" s="251"/>
      <c r="CA87" s="251"/>
      <c r="CB87" s="251"/>
      <c r="CC87" s="250"/>
      <c r="CD87" s="265"/>
      <c r="CE87" s="252"/>
      <c r="CF87" s="252"/>
      <c r="CG87" s="252"/>
      <c r="CH87" s="252"/>
      <c r="CI87" s="252"/>
      <c r="CJ87" s="252"/>
      <c r="CK87" s="252"/>
      <c r="CL87" s="252"/>
      <c r="CM87" s="251">
        <f>SUMIF($I:$I,I87,$CA:$CA)</f>
        <v>0</v>
      </c>
      <c r="CN87" s="249">
        <f>SUMIF($I:$I,I87,$CB:$CB)</f>
        <v>0</v>
      </c>
      <c r="CO87" s="252"/>
      <c r="CP87" s="252"/>
      <c r="CQ87" s="252"/>
      <c r="CR87" s="252"/>
      <c r="CS87" s="251">
        <f t="shared" ref="CS87:CS89" si="179">BO87+CM87</f>
        <v>60</v>
      </c>
      <c r="CT87" s="251">
        <f t="shared" ref="CT87:CT89" si="180">BP87+CN87</f>
        <v>1284</v>
      </c>
      <c r="CU87" s="251">
        <f t="shared" ref="CU87:CU89" si="181">AY87-CS87</f>
        <v>85.097350000000034</v>
      </c>
      <c r="CV87" s="251">
        <f t="shared" ref="CV87:CV89" si="182">AZ87-CT87</f>
        <v>2653.6000000000004</v>
      </c>
      <c r="CW87" s="249" t="str">
        <f t="shared" ref="CW87:CW89" si="183">IF(CU87&lt;0,"Thừa",IF(CU87=0,"Đủ","Thiếu"))</f>
        <v>Thiếu</v>
      </c>
      <c r="CX87" s="251"/>
      <c r="CY87" s="267"/>
      <c r="CZ87" s="268"/>
      <c r="DA87" s="269"/>
      <c r="DB87" s="270"/>
      <c r="DC87" s="235"/>
      <c r="DD87" s="236"/>
      <c r="DE87" s="237"/>
      <c r="DF87" s="237"/>
    </row>
    <row r="88" spans="1:110" s="271" customFormat="1" ht="30" hidden="1" customHeight="1">
      <c r="A88" s="248" t="str">
        <f t="shared" si="94"/>
        <v>Hiện</v>
      </c>
      <c r="B88" s="249" t="str">
        <f>CW88</f>
        <v>Thừa</v>
      </c>
      <c r="C88" s="249">
        <f>CU88</f>
        <v>-0.90819999999996526</v>
      </c>
      <c r="D88" s="249"/>
      <c r="E88" s="311"/>
      <c r="F88" s="311"/>
      <c r="G88" s="249"/>
      <c r="H88" s="249"/>
      <c r="I88" s="1047" t="s">
        <v>941</v>
      </c>
      <c r="J88" s="1048" t="s">
        <v>935</v>
      </c>
      <c r="K88" s="1049" t="s">
        <v>942</v>
      </c>
      <c r="L88" s="1049" t="s">
        <v>60</v>
      </c>
      <c r="M88" s="1050" t="s">
        <v>116</v>
      </c>
      <c r="N88" s="755">
        <v>24.6</v>
      </c>
      <c r="O88" s="755">
        <v>290.74</v>
      </c>
      <c r="P88" s="755">
        <v>7151.4999999999982</v>
      </c>
      <c r="Q88" s="756"/>
      <c r="R88" s="757"/>
      <c r="S88" s="757"/>
      <c r="T88" s="757"/>
      <c r="U88" s="757">
        <v>311.09180000000003</v>
      </c>
      <c r="V88" s="757">
        <v>7652.8582800000013</v>
      </c>
      <c r="W88" s="757">
        <v>0</v>
      </c>
      <c r="X88" s="757">
        <v>0</v>
      </c>
      <c r="Y88" s="757">
        <v>0</v>
      </c>
      <c r="Z88" s="757">
        <v>0</v>
      </c>
      <c r="AA88" s="757"/>
      <c r="AB88" s="757"/>
      <c r="AC88" s="757"/>
      <c r="AD88" s="757"/>
      <c r="AE88" s="757"/>
      <c r="AF88" s="757"/>
      <c r="AG88" s="232">
        <v>0</v>
      </c>
      <c r="AH88" s="232">
        <v>0</v>
      </c>
      <c r="AI88" s="232"/>
      <c r="AJ88" s="232"/>
      <c r="AK88" s="232">
        <v>0</v>
      </c>
      <c r="AL88" s="232">
        <v>0</v>
      </c>
      <c r="AM88" s="232">
        <v>0</v>
      </c>
      <c r="AN88" s="232">
        <v>0</v>
      </c>
      <c r="AO88" s="232">
        <v>0</v>
      </c>
      <c r="AP88" s="232">
        <v>0</v>
      </c>
      <c r="AQ88" s="250">
        <f t="shared" si="176"/>
        <v>311.09180000000003</v>
      </c>
      <c r="AR88" s="250">
        <f t="shared" si="176"/>
        <v>7652.8582800000013</v>
      </c>
      <c r="AS88" s="1051" t="s">
        <v>1066</v>
      </c>
      <c r="AT88" s="1052"/>
      <c r="AU88" s="1053"/>
      <c r="AV88" s="1053"/>
      <c r="AW88" s="1054"/>
      <c r="AX88" s="1055"/>
      <c r="AY88" s="251">
        <f t="shared" si="177"/>
        <v>311.09180000000003</v>
      </c>
      <c r="AZ88" s="251">
        <f t="shared" si="178"/>
        <v>7652.8582800000013</v>
      </c>
      <c r="BA88" s="1051"/>
      <c r="BB88" s="1056" t="s">
        <v>1262</v>
      </c>
      <c r="BC88" s="271" t="s">
        <v>1807</v>
      </c>
      <c r="BD88" s="1057" t="s">
        <v>1263</v>
      </c>
      <c r="BE88" s="1058"/>
      <c r="BF88" s="758">
        <v>7675</v>
      </c>
      <c r="BG88" s="1051">
        <v>45961</v>
      </c>
      <c r="BH88" s="1059">
        <f>26*12</f>
        <v>312</v>
      </c>
      <c r="BI88" s="758">
        <v>7675</v>
      </c>
      <c r="BJ88" s="759">
        <v>17545.45</v>
      </c>
      <c r="BK88" s="759">
        <f t="shared" si="174"/>
        <v>148127461.625</v>
      </c>
      <c r="BL88" s="760">
        <f t="shared" si="166"/>
        <v>0.1</v>
      </c>
      <c r="BM88" s="759">
        <f t="shared" si="175"/>
        <v>134661328.75</v>
      </c>
      <c r="BN88" s="1054">
        <v>45961</v>
      </c>
      <c r="BO88" s="251">
        <f>SUMIF($I:$I,I88,$BH:$BH)</f>
        <v>312</v>
      </c>
      <c r="BP88" s="251">
        <f>SUMIF($I:$I,I88,$BI:$BI)</f>
        <v>7675</v>
      </c>
      <c r="BQ88" s="285"/>
      <c r="BR88" s="285"/>
      <c r="BS88" s="1060"/>
      <c r="BT88" s="1052"/>
      <c r="BU88" s="1052"/>
      <c r="BV88" s="1053"/>
      <c r="BW88" s="1053"/>
      <c r="BX88" s="1053"/>
      <c r="BY88" s="1053"/>
      <c r="BZ88" s="1053"/>
      <c r="CA88" s="1053"/>
      <c r="CB88" s="1053"/>
      <c r="CC88" s="1061"/>
      <c r="CD88" s="1062"/>
      <c r="CE88" s="1051"/>
      <c r="CF88" s="1051"/>
      <c r="CG88" s="1051"/>
      <c r="CH88" s="1051"/>
      <c r="CI88" s="1051"/>
      <c r="CJ88" s="1051"/>
      <c r="CK88" s="1051"/>
      <c r="CL88" s="1051"/>
      <c r="CM88" s="251">
        <f>SUMIF($I:$I,I88,$CA:$CA)</f>
        <v>0</v>
      </c>
      <c r="CN88" s="249">
        <f>SUMIF($I:$I,I88,$CB:$CB)</f>
        <v>0</v>
      </c>
      <c r="CO88" s="252"/>
      <c r="CP88" s="252"/>
      <c r="CQ88" s="252"/>
      <c r="CR88" s="252"/>
      <c r="CS88" s="251">
        <f t="shared" si="179"/>
        <v>312</v>
      </c>
      <c r="CT88" s="251">
        <f t="shared" si="180"/>
        <v>7675</v>
      </c>
      <c r="CU88" s="251">
        <f t="shared" si="181"/>
        <v>-0.90819999999996526</v>
      </c>
      <c r="CV88" s="251">
        <f t="shared" si="182"/>
        <v>-22.141719999998713</v>
      </c>
      <c r="CW88" s="249" t="str">
        <f t="shared" si="183"/>
        <v>Thừa</v>
      </c>
      <c r="CX88" s="1063"/>
      <c r="CY88" s="1064"/>
      <c r="CZ88" s="1065"/>
      <c r="DA88" s="1066"/>
      <c r="DB88" s="1067"/>
      <c r="DC88" s="761"/>
      <c r="DD88" s="762"/>
      <c r="DE88" s="763"/>
      <c r="DF88" s="763"/>
    </row>
    <row r="89" spans="1:110" s="271" customFormat="1" ht="30" hidden="1" customHeight="1">
      <c r="A89" s="248" t="str">
        <f t="shared" ref="A89:A120" si="184">IF(I89=I88,"ok","Hiện")</f>
        <v>Hiện</v>
      </c>
      <c r="B89" s="249" t="str">
        <f>CW89</f>
        <v>Thừa</v>
      </c>
      <c r="C89" s="249">
        <f>CU89</f>
        <v>-1.0952500000000214</v>
      </c>
      <c r="D89" s="249"/>
      <c r="E89" s="311"/>
      <c r="F89" s="272"/>
      <c r="G89" s="249"/>
      <c r="H89" s="249"/>
      <c r="I89" s="282" t="s">
        <v>943</v>
      </c>
      <c r="J89" s="280" t="s">
        <v>935</v>
      </c>
      <c r="K89" s="281" t="s">
        <v>944</v>
      </c>
      <c r="L89" s="281" t="s">
        <v>60</v>
      </c>
      <c r="M89" s="279" t="s">
        <v>116</v>
      </c>
      <c r="N89" s="603">
        <v>34.6</v>
      </c>
      <c r="O89" s="603">
        <v>335.42499999999995</v>
      </c>
      <c r="P89" s="603">
        <v>11603.000000000002</v>
      </c>
      <c r="Q89" s="231"/>
      <c r="R89" s="232"/>
      <c r="S89" s="232"/>
      <c r="T89" s="232"/>
      <c r="U89" s="232">
        <v>358.90474999999998</v>
      </c>
      <c r="V89" s="232">
        <v>12418.10435</v>
      </c>
      <c r="W89" s="232">
        <v>0</v>
      </c>
      <c r="X89" s="232"/>
      <c r="Y89" s="232">
        <v>0</v>
      </c>
      <c r="Z89" s="232">
        <v>0</v>
      </c>
      <c r="AA89" s="232"/>
      <c r="AB89" s="232"/>
      <c r="AC89" s="232"/>
      <c r="AD89" s="232"/>
      <c r="AE89" s="232"/>
      <c r="AF89" s="232"/>
      <c r="AG89" s="232">
        <v>0</v>
      </c>
      <c r="AH89" s="232">
        <v>0</v>
      </c>
      <c r="AI89" s="232"/>
      <c r="AJ89" s="232"/>
      <c r="AK89" s="232">
        <v>0</v>
      </c>
      <c r="AL89" s="232">
        <v>0</v>
      </c>
      <c r="AM89" s="232">
        <v>0</v>
      </c>
      <c r="AN89" s="232">
        <v>0</v>
      </c>
      <c r="AO89" s="232">
        <v>0</v>
      </c>
      <c r="AP89" s="232">
        <v>0</v>
      </c>
      <c r="AQ89" s="250">
        <f t="shared" si="176"/>
        <v>358.90474999999998</v>
      </c>
      <c r="AR89" s="250">
        <f t="shared" si="176"/>
        <v>12418.10435</v>
      </c>
      <c r="AS89" s="252" t="s">
        <v>1066</v>
      </c>
      <c r="AT89" s="248"/>
      <c r="AU89" s="251"/>
      <c r="AV89" s="251"/>
      <c r="AW89" s="263"/>
      <c r="AX89" s="273"/>
      <c r="AY89" s="251">
        <f t="shared" si="177"/>
        <v>358.90474999999998</v>
      </c>
      <c r="AZ89" s="251">
        <f t="shared" si="178"/>
        <v>12418.10435</v>
      </c>
      <c r="BA89" s="252"/>
      <c r="BB89" s="261" t="s">
        <v>1242</v>
      </c>
      <c r="BC89" s="271" t="s">
        <v>1807</v>
      </c>
      <c r="BD89" s="1016" t="s">
        <v>1247</v>
      </c>
      <c r="BE89" s="262"/>
      <c r="BF89" s="233">
        <v>4982</v>
      </c>
      <c r="BG89" s="263">
        <v>45945</v>
      </c>
      <c r="BH89" s="284">
        <v>144</v>
      </c>
      <c r="BI89" s="233">
        <v>4982</v>
      </c>
      <c r="BJ89" s="234">
        <v>17545.45</v>
      </c>
      <c r="BK89" s="234">
        <f t="shared" si="174"/>
        <v>96152575.090000018</v>
      </c>
      <c r="BL89" s="668">
        <f t="shared" si="166"/>
        <v>0.10000000000000013</v>
      </c>
      <c r="BM89" s="234">
        <f t="shared" si="175"/>
        <v>87411431.900000006</v>
      </c>
      <c r="BN89" s="263">
        <v>45954</v>
      </c>
      <c r="BO89" s="251">
        <f>SUMIF($I:$I,I89,$BH:$BH)</f>
        <v>360</v>
      </c>
      <c r="BP89" s="251">
        <f>SUMIF($I:$I,I89,$BI:$BI)</f>
        <v>12455.6</v>
      </c>
      <c r="BQ89" s="249"/>
      <c r="BR89" s="249"/>
      <c r="BS89" s="264"/>
      <c r="BT89" s="248"/>
      <c r="BU89" s="248"/>
      <c r="BV89" s="251"/>
      <c r="BW89" s="251"/>
      <c r="BX89" s="251"/>
      <c r="BY89" s="251"/>
      <c r="BZ89" s="251"/>
      <c r="CA89" s="251"/>
      <c r="CB89" s="251"/>
      <c r="CC89" s="250"/>
      <c r="CD89" s="265"/>
      <c r="CE89" s="252"/>
      <c r="CF89" s="252"/>
      <c r="CG89" s="252"/>
      <c r="CH89" s="252"/>
      <c r="CI89" s="252"/>
      <c r="CJ89" s="252"/>
      <c r="CK89" s="252"/>
      <c r="CL89" s="252"/>
      <c r="CM89" s="251">
        <f>SUMIF($I:$I,I89,$CA:$CA)</f>
        <v>0</v>
      </c>
      <c r="CN89" s="249">
        <f>SUMIF($I:$I,I89,$CB:$CB)</f>
        <v>0</v>
      </c>
      <c r="CO89" s="252"/>
      <c r="CP89" s="252"/>
      <c r="CQ89" s="252"/>
      <c r="CR89" s="252"/>
      <c r="CS89" s="251">
        <f t="shared" si="179"/>
        <v>360</v>
      </c>
      <c r="CT89" s="251">
        <f t="shared" si="180"/>
        <v>12455.6</v>
      </c>
      <c r="CU89" s="251">
        <f t="shared" si="181"/>
        <v>-1.0952500000000214</v>
      </c>
      <c r="CV89" s="251">
        <f t="shared" si="182"/>
        <v>-37.495650000000751</v>
      </c>
      <c r="CW89" s="249" t="str">
        <f t="shared" si="183"/>
        <v>Thừa</v>
      </c>
      <c r="CX89" s="266"/>
      <c r="CY89" s="267"/>
      <c r="CZ89" s="268"/>
      <c r="DA89" s="269"/>
      <c r="DB89" s="270"/>
      <c r="DC89" s="235"/>
      <c r="DD89" s="236"/>
      <c r="DE89" s="237"/>
      <c r="DF89" s="237"/>
    </row>
    <row r="90" spans="1:110" s="271" customFormat="1" ht="30" hidden="1" customHeight="1">
      <c r="A90" s="248" t="str">
        <f t="shared" si="184"/>
        <v>ok</v>
      </c>
      <c r="B90" s="249"/>
      <c r="C90" s="249"/>
      <c r="D90" s="249"/>
      <c r="E90" s="311"/>
      <c r="F90" s="272"/>
      <c r="G90" s="249"/>
      <c r="H90" s="249"/>
      <c r="I90" s="282" t="s">
        <v>943</v>
      </c>
      <c r="J90" s="280" t="s">
        <v>935</v>
      </c>
      <c r="K90" s="281" t="s">
        <v>944</v>
      </c>
      <c r="L90" s="281" t="s">
        <v>60</v>
      </c>
      <c r="M90" s="279" t="s">
        <v>116</v>
      </c>
      <c r="N90" s="603"/>
      <c r="O90" s="603"/>
      <c r="P90" s="603"/>
      <c r="Q90" s="231"/>
      <c r="R90" s="232"/>
      <c r="S90" s="232"/>
      <c r="T90" s="232"/>
      <c r="U90" s="232"/>
      <c r="V90" s="232"/>
      <c r="W90" s="232"/>
      <c r="X90" s="232"/>
      <c r="Y90" s="232"/>
      <c r="Z90" s="232"/>
      <c r="AA90" s="232"/>
      <c r="AB90" s="232"/>
      <c r="AC90" s="232"/>
      <c r="AD90" s="232"/>
      <c r="AE90" s="232"/>
      <c r="AF90" s="232"/>
      <c r="AG90" s="232"/>
      <c r="AH90" s="232"/>
      <c r="AI90" s="232"/>
      <c r="AJ90" s="232"/>
      <c r="AK90" s="232"/>
      <c r="AL90" s="232"/>
      <c r="AM90" s="232"/>
      <c r="AN90" s="232"/>
      <c r="AO90" s="232"/>
      <c r="AP90" s="232"/>
      <c r="AQ90" s="250"/>
      <c r="AR90" s="250"/>
      <c r="AS90" s="252"/>
      <c r="AT90" s="248"/>
      <c r="AU90" s="251"/>
      <c r="AV90" s="251"/>
      <c r="AW90" s="263"/>
      <c r="AX90" s="273"/>
      <c r="AY90" s="251"/>
      <c r="AZ90" s="251"/>
      <c r="BA90" s="252"/>
      <c r="BB90" s="261" t="s">
        <v>1806</v>
      </c>
      <c r="BC90" s="271" t="s">
        <v>1807</v>
      </c>
      <c r="BD90" s="272" t="s">
        <v>1812</v>
      </c>
      <c r="BE90" s="1012" t="s">
        <v>60</v>
      </c>
      <c r="BF90" s="1013">
        <v>2076</v>
      </c>
      <c r="BG90" s="263">
        <v>46010</v>
      </c>
      <c r="BH90" s="1014">
        <v>60</v>
      </c>
      <c r="BI90" s="233">
        <v>2076</v>
      </c>
      <c r="BJ90" s="234">
        <v>17272.73</v>
      </c>
      <c r="BK90" s="234">
        <f>BJ90*BI90*(1+BL90)</f>
        <v>39444006.228</v>
      </c>
      <c r="BL90" s="668">
        <v>0.1</v>
      </c>
      <c r="BM90" s="234">
        <f>BJ90*BI90</f>
        <v>35858187.479999997</v>
      </c>
      <c r="BN90" s="263" t="s">
        <v>1876</v>
      </c>
      <c r="BO90" s="251"/>
      <c r="BP90" s="251"/>
      <c r="BQ90" s="249"/>
      <c r="BR90" s="249"/>
      <c r="BS90" s="264"/>
      <c r="BT90" s="248"/>
      <c r="BU90" s="248"/>
      <c r="BV90" s="251"/>
      <c r="BW90" s="251"/>
      <c r="BX90" s="251"/>
      <c r="BY90" s="251"/>
      <c r="BZ90" s="251"/>
      <c r="CA90" s="251"/>
      <c r="CB90" s="251"/>
      <c r="CC90" s="250"/>
      <c r="CD90" s="265"/>
      <c r="CE90" s="252"/>
      <c r="CF90" s="252"/>
      <c r="CG90" s="252"/>
      <c r="CH90" s="252"/>
      <c r="CI90" s="252"/>
      <c r="CJ90" s="252"/>
      <c r="CK90" s="252"/>
      <c r="CL90" s="252"/>
      <c r="CM90" s="251"/>
      <c r="CN90" s="249"/>
      <c r="CO90" s="252"/>
      <c r="CP90" s="252"/>
      <c r="CQ90" s="252"/>
      <c r="CR90" s="252"/>
      <c r="CS90" s="251"/>
      <c r="CT90" s="251"/>
      <c r="CU90" s="251"/>
      <c r="CV90" s="251"/>
      <c r="CW90" s="249"/>
      <c r="CX90" s="266"/>
      <c r="CY90" s="267"/>
      <c r="CZ90" s="268"/>
      <c r="DA90" s="269"/>
      <c r="DB90" s="270"/>
      <c r="DC90" s="235"/>
      <c r="DD90" s="236"/>
      <c r="DE90" s="237"/>
      <c r="DF90" s="237"/>
    </row>
    <row r="91" spans="1:110" s="271" customFormat="1" ht="30" hidden="1" customHeight="1">
      <c r="A91" s="248" t="str">
        <f t="shared" si="184"/>
        <v>ok</v>
      </c>
      <c r="B91" s="249"/>
      <c r="C91" s="249"/>
      <c r="D91" s="249"/>
      <c r="E91" s="311"/>
      <c r="F91" s="311"/>
      <c r="G91" s="249"/>
      <c r="H91" s="249"/>
      <c r="I91" s="282" t="s">
        <v>943</v>
      </c>
      <c r="J91" s="280" t="s">
        <v>935</v>
      </c>
      <c r="K91" s="281" t="s">
        <v>944</v>
      </c>
      <c r="L91" s="281" t="s">
        <v>60</v>
      </c>
      <c r="M91" s="279" t="s">
        <v>116</v>
      </c>
      <c r="N91" s="603"/>
      <c r="O91" s="603"/>
      <c r="P91" s="603"/>
      <c r="Q91" s="231"/>
      <c r="R91" s="232"/>
      <c r="S91" s="232"/>
      <c r="T91" s="232"/>
      <c r="U91" s="232"/>
      <c r="V91" s="232"/>
      <c r="W91" s="232"/>
      <c r="X91" s="232"/>
      <c r="Y91" s="232"/>
      <c r="Z91" s="232"/>
      <c r="AA91" s="232"/>
      <c r="AB91" s="232"/>
      <c r="AC91" s="232"/>
      <c r="AD91" s="232"/>
      <c r="AE91" s="232"/>
      <c r="AF91" s="232"/>
      <c r="AG91" s="232"/>
      <c r="AH91" s="232"/>
      <c r="AI91" s="232"/>
      <c r="AJ91" s="232"/>
      <c r="AK91" s="232"/>
      <c r="AL91" s="232"/>
      <c r="AM91" s="232"/>
      <c r="AN91" s="232"/>
      <c r="AO91" s="232"/>
      <c r="AP91" s="232"/>
      <c r="AQ91" s="250"/>
      <c r="AR91" s="250"/>
      <c r="AS91" s="252"/>
      <c r="AT91" s="248"/>
      <c r="AU91" s="251"/>
      <c r="AV91" s="251"/>
      <c r="AW91" s="263"/>
      <c r="AX91" s="273"/>
      <c r="AY91" s="251"/>
      <c r="AZ91" s="251"/>
      <c r="BA91" s="252"/>
      <c r="BB91" s="261" t="s">
        <v>1085</v>
      </c>
      <c r="BC91" s="271" t="s">
        <v>62</v>
      </c>
      <c r="BD91" s="1016" t="s">
        <v>1255</v>
      </c>
      <c r="BE91" s="262"/>
      <c r="BF91" s="233">
        <v>5397.6</v>
      </c>
      <c r="BG91" s="263" t="s">
        <v>1085</v>
      </c>
      <c r="BH91" s="284">
        <f>13*12</f>
        <v>156</v>
      </c>
      <c r="BI91" s="233">
        <v>5397.6</v>
      </c>
      <c r="BJ91" s="234">
        <f>19200/1.1</f>
        <v>17454.545454545452</v>
      </c>
      <c r="BK91" s="234">
        <f t="shared" si="174"/>
        <v>103633920</v>
      </c>
      <c r="BL91" s="668">
        <f t="shared" si="166"/>
        <v>0.10000000000000016</v>
      </c>
      <c r="BM91" s="234">
        <f t="shared" si="175"/>
        <v>94212654.545454532</v>
      </c>
      <c r="BN91" s="263">
        <v>45955</v>
      </c>
      <c r="BO91" s="251"/>
      <c r="BP91" s="251"/>
      <c r="BQ91" s="249"/>
      <c r="BR91" s="249"/>
      <c r="BS91" s="264"/>
      <c r="BT91" s="248"/>
      <c r="BU91" s="248"/>
      <c r="BV91" s="251"/>
      <c r="BW91" s="251"/>
      <c r="BX91" s="251"/>
      <c r="BY91" s="251"/>
      <c r="BZ91" s="251"/>
      <c r="CA91" s="251"/>
      <c r="CB91" s="251"/>
      <c r="CC91" s="250"/>
      <c r="CD91" s="265"/>
      <c r="CE91" s="252"/>
      <c r="CF91" s="252"/>
      <c r="CG91" s="252"/>
      <c r="CH91" s="252"/>
      <c r="CI91" s="252"/>
      <c r="CJ91" s="252"/>
      <c r="CK91" s="252"/>
      <c r="CL91" s="252"/>
      <c r="CM91" s="251"/>
      <c r="CN91" s="249"/>
      <c r="CO91" s="252"/>
      <c r="CP91" s="252"/>
      <c r="CQ91" s="252"/>
      <c r="CR91" s="252"/>
      <c r="CS91" s="251"/>
      <c r="CT91" s="251"/>
      <c r="CU91" s="251"/>
      <c r="CV91" s="251"/>
      <c r="CW91" s="249"/>
      <c r="CX91" s="266"/>
      <c r="CY91" s="267"/>
      <c r="CZ91" s="268"/>
      <c r="DA91" s="269"/>
      <c r="DB91" s="270"/>
      <c r="DC91" s="235"/>
      <c r="DD91" s="236"/>
      <c r="DE91" s="237"/>
      <c r="DF91" s="237"/>
    </row>
    <row r="92" spans="1:110" s="271" customFormat="1" ht="30" hidden="1" customHeight="1">
      <c r="A92" s="248" t="str">
        <f t="shared" si="184"/>
        <v>Hiện</v>
      </c>
      <c r="B92" s="249" t="str">
        <f>CONCATENATE(CW92," tính đủ")</f>
        <v>Thiếu tính đủ</v>
      </c>
      <c r="C92" s="249">
        <f t="shared" ref="C92:C116" si="185">CU92</f>
        <v>3.7000000000091404E-3</v>
      </c>
      <c r="D92" s="249"/>
      <c r="E92" s="311"/>
      <c r="F92" s="311"/>
      <c r="G92" s="249"/>
      <c r="H92" s="249"/>
      <c r="I92" s="282" t="s">
        <v>945</v>
      </c>
      <c r="J92" s="280" t="s">
        <v>935</v>
      </c>
      <c r="K92" s="281" t="s">
        <v>946</v>
      </c>
      <c r="L92" s="281" t="s">
        <v>60</v>
      </c>
      <c r="M92" s="279" t="s">
        <v>116</v>
      </c>
      <c r="N92" s="603">
        <v>38.1</v>
      </c>
      <c r="O92" s="603">
        <v>73.91</v>
      </c>
      <c r="P92" s="603">
        <v>2818</v>
      </c>
      <c r="Q92" s="231"/>
      <c r="R92" s="232"/>
      <c r="S92" s="232"/>
      <c r="T92" s="232"/>
      <c r="U92" s="232">
        <v>79.083700000000007</v>
      </c>
      <c r="V92" s="232">
        <v>3013.0889700000002</v>
      </c>
      <c r="W92" s="232">
        <v>0</v>
      </c>
      <c r="X92" s="232">
        <v>0</v>
      </c>
      <c r="Y92" s="232">
        <v>0</v>
      </c>
      <c r="Z92" s="232">
        <v>0</v>
      </c>
      <c r="AA92" s="232"/>
      <c r="AB92" s="232"/>
      <c r="AC92" s="232"/>
      <c r="AD92" s="232"/>
      <c r="AE92" s="232"/>
      <c r="AF92" s="232"/>
      <c r="AG92" s="232">
        <v>0</v>
      </c>
      <c r="AH92" s="232">
        <v>0</v>
      </c>
      <c r="AI92" s="232"/>
      <c r="AJ92" s="232"/>
      <c r="AK92" s="232">
        <v>0</v>
      </c>
      <c r="AL92" s="232">
        <v>0</v>
      </c>
      <c r="AM92" s="232">
        <v>0</v>
      </c>
      <c r="AN92" s="232">
        <v>0</v>
      </c>
      <c r="AO92" s="232">
        <v>4.92</v>
      </c>
      <c r="AP92" s="232">
        <v>187.452</v>
      </c>
      <c r="AQ92" s="250">
        <f t="shared" ref="AQ92:AR98" si="186">Q92+S92+U92+W92+Y92+AA92+AC92+AE92+AG92+AI92+AK92+AM92+AO92</f>
        <v>84.003700000000009</v>
      </c>
      <c r="AR92" s="250">
        <f t="shared" si="186"/>
        <v>3200.54097</v>
      </c>
      <c r="AS92" s="252" t="s">
        <v>1910</v>
      </c>
      <c r="AT92" s="248"/>
      <c r="AU92" s="251"/>
      <c r="AV92" s="251"/>
      <c r="AW92" s="263"/>
      <c r="AX92" s="273"/>
      <c r="AY92" s="251">
        <f t="shared" ref="AY92:AY98" si="187">IF(AQ92&gt;AU92,AQ92-AU92,"0")</f>
        <v>84.003700000000009</v>
      </c>
      <c r="AZ92" s="251">
        <f t="shared" ref="AZ92:AZ98" si="188">IF(AR92&gt;AV92,AR92-AV92,"0")</f>
        <v>3200.54097</v>
      </c>
      <c r="BA92" s="252"/>
      <c r="BB92" s="261" t="s">
        <v>1242</v>
      </c>
      <c r="BC92" s="271" t="s">
        <v>1807</v>
      </c>
      <c r="BD92" s="1016" t="s">
        <v>1248</v>
      </c>
      <c r="BE92" s="262"/>
      <c r="BF92" s="233">
        <v>3200</v>
      </c>
      <c r="BG92" s="263">
        <v>45945</v>
      </c>
      <c r="BH92" s="284">
        <v>84</v>
      </c>
      <c r="BI92" s="233">
        <v>3200</v>
      </c>
      <c r="BJ92" s="234">
        <v>17545.45</v>
      </c>
      <c r="BK92" s="234">
        <f t="shared" si="174"/>
        <v>61759984.000000007</v>
      </c>
      <c r="BL92" s="668">
        <f t="shared" si="166"/>
        <v>0.10000000000000013</v>
      </c>
      <c r="BM92" s="234">
        <f t="shared" si="175"/>
        <v>56145440</v>
      </c>
      <c r="BN92" s="263">
        <v>45954</v>
      </c>
      <c r="BO92" s="251">
        <f t="shared" ref="BO92:BO98" si="189">SUMIF($I:$I,I92,$BH:$BH)</f>
        <v>84</v>
      </c>
      <c r="BP92" s="251">
        <f t="shared" ref="BP92:BP98" si="190">SUMIF($I:$I,I92,$BI:$BI)</f>
        <v>3200</v>
      </c>
      <c r="BQ92" s="249"/>
      <c r="BR92" s="249"/>
      <c r="BS92" s="264"/>
      <c r="BT92" s="248"/>
      <c r="BU92" s="248"/>
      <c r="BV92" s="251"/>
      <c r="BW92" s="251"/>
      <c r="BX92" s="251"/>
      <c r="BY92" s="251"/>
      <c r="BZ92" s="251"/>
      <c r="CA92" s="251"/>
      <c r="CB92" s="251"/>
      <c r="CC92" s="250"/>
      <c r="CD92" s="265"/>
      <c r="CE92" s="252"/>
      <c r="CF92" s="252"/>
      <c r="CG92" s="252"/>
      <c r="CH92" s="252"/>
      <c r="CI92" s="252"/>
      <c r="CJ92" s="252"/>
      <c r="CK92" s="252"/>
      <c r="CL92" s="252"/>
      <c r="CM92" s="251">
        <f t="shared" ref="CM92:CM98" si="191">SUMIF($I:$I,I92,$CA:$CA)</f>
        <v>0</v>
      </c>
      <c r="CN92" s="249">
        <f t="shared" ref="CN92:CN98" si="192">SUMIF($I:$I,I92,$CB:$CB)</f>
        <v>0</v>
      </c>
      <c r="CO92" s="252"/>
      <c r="CP92" s="252"/>
      <c r="CQ92" s="252"/>
      <c r="CR92" s="252"/>
      <c r="CS92" s="251">
        <f t="shared" ref="CS92:CS98" si="193">BO92+CM92</f>
        <v>84</v>
      </c>
      <c r="CT92" s="251">
        <f t="shared" ref="CT92:CT98" si="194">BP92+CN92</f>
        <v>3200</v>
      </c>
      <c r="CU92" s="251">
        <f t="shared" ref="CU92:CU98" si="195">AY92-CS92</f>
        <v>3.7000000000091404E-3</v>
      </c>
      <c r="CV92" s="251">
        <f t="shared" ref="CV92:CV98" si="196">AZ92-CT92</f>
        <v>0.54097000000001572</v>
      </c>
      <c r="CW92" s="249" t="str">
        <f t="shared" ref="CW92:CW98" si="197">IF(CU92&lt;0,"Thừa",IF(CU92=0,"Đủ","Thiếu"))</f>
        <v>Thiếu</v>
      </c>
      <c r="CX92" s="266"/>
      <c r="CY92" s="267"/>
      <c r="CZ92" s="268"/>
      <c r="DA92" s="269"/>
      <c r="DB92" s="270"/>
      <c r="DC92" s="235"/>
      <c r="DD92" s="236"/>
      <c r="DE92" s="237"/>
      <c r="DF92" s="237"/>
    </row>
    <row r="93" spans="1:110" s="271" customFormat="1" ht="30" hidden="1" customHeight="1">
      <c r="A93" s="248" t="str">
        <f t="shared" si="184"/>
        <v>Hiện</v>
      </c>
      <c r="B93" s="249" t="str">
        <f t="shared" ref="B93:B98" si="198">CW93</f>
        <v>Thừa</v>
      </c>
      <c r="C93" s="249">
        <f t="shared" si="185"/>
        <v>-0.26720000000000255</v>
      </c>
      <c r="D93" s="249"/>
      <c r="E93" s="311"/>
      <c r="F93" s="311"/>
      <c r="G93" s="249"/>
      <c r="H93" s="249"/>
      <c r="I93" s="282" t="s">
        <v>947</v>
      </c>
      <c r="J93" s="280" t="s">
        <v>935</v>
      </c>
      <c r="K93" s="281" t="s">
        <v>948</v>
      </c>
      <c r="L93" s="281" t="s">
        <v>60</v>
      </c>
      <c r="M93" s="279" t="s">
        <v>116</v>
      </c>
      <c r="N93" s="603">
        <v>54.5</v>
      </c>
      <c r="O93" s="603">
        <v>67.039999999999992</v>
      </c>
      <c r="P93" s="603">
        <v>3652</v>
      </c>
      <c r="Q93" s="231"/>
      <c r="R93" s="232"/>
      <c r="S93" s="232"/>
      <c r="T93" s="232"/>
      <c r="U93" s="232">
        <v>71.732799999999997</v>
      </c>
      <c r="V93" s="232">
        <v>3909.4375999999997</v>
      </c>
      <c r="W93" s="232">
        <v>0</v>
      </c>
      <c r="X93" s="232">
        <v>0</v>
      </c>
      <c r="Y93" s="232">
        <v>0</v>
      </c>
      <c r="Z93" s="232">
        <v>0</v>
      </c>
      <c r="AA93" s="232"/>
      <c r="AB93" s="232"/>
      <c r="AC93" s="232"/>
      <c r="AD93" s="232"/>
      <c r="AE93" s="232"/>
      <c r="AF93" s="232"/>
      <c r="AG93" s="232">
        <v>0</v>
      </c>
      <c r="AH93" s="232">
        <v>0</v>
      </c>
      <c r="AI93" s="232"/>
      <c r="AJ93" s="232"/>
      <c r="AK93" s="232">
        <v>0</v>
      </c>
      <c r="AL93" s="232">
        <v>0</v>
      </c>
      <c r="AM93" s="232">
        <v>0</v>
      </c>
      <c r="AN93" s="232">
        <v>0</v>
      </c>
      <c r="AO93" s="232">
        <v>0</v>
      </c>
      <c r="AP93" s="232">
        <v>0</v>
      </c>
      <c r="AQ93" s="250">
        <f t="shared" si="186"/>
        <v>71.732799999999997</v>
      </c>
      <c r="AR93" s="250">
        <f t="shared" si="186"/>
        <v>3909.4375999999997</v>
      </c>
      <c r="AS93" s="252" t="s">
        <v>1066</v>
      </c>
      <c r="AT93" s="248"/>
      <c r="AU93" s="251"/>
      <c r="AV93" s="251"/>
      <c r="AW93" s="263"/>
      <c r="AX93" s="273"/>
      <c r="AY93" s="251">
        <f t="shared" si="187"/>
        <v>71.732799999999997</v>
      </c>
      <c r="AZ93" s="251">
        <f t="shared" si="188"/>
        <v>3909.4375999999997</v>
      </c>
      <c r="BA93" s="252"/>
      <c r="BB93" s="261" t="s">
        <v>1242</v>
      </c>
      <c r="BC93" s="271" t="s">
        <v>1807</v>
      </c>
      <c r="BD93" s="1016" t="s">
        <v>1249</v>
      </c>
      <c r="BE93" s="262"/>
      <c r="BF93" s="233">
        <v>3924</v>
      </c>
      <c r="BG93" s="263">
        <v>45945</v>
      </c>
      <c r="BH93" s="284">
        <v>72</v>
      </c>
      <c r="BI93" s="233">
        <v>3924</v>
      </c>
      <c r="BJ93" s="234">
        <v>20909.09</v>
      </c>
      <c r="BK93" s="234">
        <f t="shared" si="174"/>
        <v>90251996.076000005</v>
      </c>
      <c r="BL93" s="668">
        <f t="shared" si="166"/>
        <v>0.1000000000000001</v>
      </c>
      <c r="BM93" s="234">
        <f t="shared" si="175"/>
        <v>82047269.159999996</v>
      </c>
      <c r="BN93" s="263">
        <v>45954</v>
      </c>
      <c r="BO93" s="251">
        <f t="shared" si="189"/>
        <v>72</v>
      </c>
      <c r="BP93" s="251">
        <f t="shared" si="190"/>
        <v>3924</v>
      </c>
      <c r="BQ93" s="249"/>
      <c r="BR93" s="249"/>
      <c r="BS93" s="264"/>
      <c r="BT93" s="248"/>
      <c r="BU93" s="248"/>
      <c r="BV93" s="251"/>
      <c r="BW93" s="251"/>
      <c r="BX93" s="251"/>
      <c r="BY93" s="251"/>
      <c r="BZ93" s="251"/>
      <c r="CA93" s="251"/>
      <c r="CB93" s="251"/>
      <c r="CC93" s="250"/>
      <c r="CD93" s="265"/>
      <c r="CE93" s="252"/>
      <c r="CF93" s="252"/>
      <c r="CG93" s="252"/>
      <c r="CH93" s="252"/>
      <c r="CI93" s="252"/>
      <c r="CJ93" s="252"/>
      <c r="CK93" s="252"/>
      <c r="CL93" s="252"/>
      <c r="CM93" s="251">
        <f t="shared" si="191"/>
        <v>0</v>
      </c>
      <c r="CN93" s="249">
        <f t="shared" si="192"/>
        <v>0</v>
      </c>
      <c r="CO93" s="252"/>
      <c r="CP93" s="252"/>
      <c r="CQ93" s="252"/>
      <c r="CR93" s="252"/>
      <c r="CS93" s="251">
        <f t="shared" si="193"/>
        <v>72</v>
      </c>
      <c r="CT93" s="251">
        <f t="shared" si="194"/>
        <v>3924</v>
      </c>
      <c r="CU93" s="251">
        <f t="shared" si="195"/>
        <v>-0.26720000000000255</v>
      </c>
      <c r="CV93" s="251">
        <f t="shared" si="196"/>
        <v>-14.562400000000252</v>
      </c>
      <c r="CW93" s="249" t="str">
        <f t="shared" si="197"/>
        <v>Thừa</v>
      </c>
      <c r="CX93" s="266"/>
      <c r="CY93" s="267"/>
      <c r="CZ93" s="268"/>
      <c r="DA93" s="269"/>
      <c r="DB93" s="270"/>
      <c r="DC93" s="235"/>
      <c r="DD93" s="236"/>
      <c r="DE93" s="237"/>
      <c r="DF93" s="237"/>
    </row>
    <row r="94" spans="1:110" s="271" customFormat="1" ht="30" hidden="1" customHeight="1">
      <c r="A94" s="248" t="str">
        <f t="shared" si="184"/>
        <v>Hiện</v>
      </c>
      <c r="B94" s="249" t="str">
        <f t="shared" si="198"/>
        <v>Thừa</v>
      </c>
      <c r="C94" s="249">
        <f t="shared" si="185"/>
        <v>-2.7418499999999999</v>
      </c>
      <c r="D94" s="249"/>
      <c r="E94" s="311"/>
      <c r="F94" s="311"/>
      <c r="G94" s="249"/>
      <c r="H94" s="249"/>
      <c r="I94" s="282" t="s">
        <v>949</v>
      </c>
      <c r="J94" s="280" t="s">
        <v>950</v>
      </c>
      <c r="K94" s="281" t="s">
        <v>951</v>
      </c>
      <c r="L94" s="281" t="s">
        <v>60</v>
      </c>
      <c r="M94" s="279" t="s">
        <v>116</v>
      </c>
      <c r="N94" s="603">
        <v>15.763546798029559</v>
      </c>
      <c r="O94" s="603">
        <v>3.0449999999999999</v>
      </c>
      <c r="P94" s="603">
        <v>48.000000000000007</v>
      </c>
      <c r="Q94" s="231"/>
      <c r="R94" s="232"/>
      <c r="S94" s="232"/>
      <c r="T94" s="232"/>
      <c r="U94" s="232">
        <v>3.2581500000000001</v>
      </c>
      <c r="V94" s="232">
        <v>51.360000000000007</v>
      </c>
      <c r="W94" s="232">
        <v>0</v>
      </c>
      <c r="X94" s="232">
        <v>0</v>
      </c>
      <c r="Y94" s="232">
        <v>0</v>
      </c>
      <c r="Z94" s="232">
        <v>0</v>
      </c>
      <c r="AA94" s="232"/>
      <c r="AB94" s="232"/>
      <c r="AC94" s="232"/>
      <c r="AD94" s="232"/>
      <c r="AE94" s="232"/>
      <c r="AF94" s="232"/>
      <c r="AG94" s="232">
        <v>0</v>
      </c>
      <c r="AH94" s="232">
        <v>0</v>
      </c>
      <c r="AI94" s="232"/>
      <c r="AJ94" s="232"/>
      <c r="AK94" s="232">
        <v>0</v>
      </c>
      <c r="AL94" s="232">
        <v>0</v>
      </c>
      <c r="AM94" s="232">
        <v>0</v>
      </c>
      <c r="AN94" s="232">
        <v>0</v>
      </c>
      <c r="AO94" s="232">
        <v>0</v>
      </c>
      <c r="AP94" s="232">
        <v>0</v>
      </c>
      <c r="AQ94" s="250">
        <f t="shared" si="186"/>
        <v>3.2581500000000001</v>
      </c>
      <c r="AR94" s="250">
        <f t="shared" si="186"/>
        <v>51.360000000000007</v>
      </c>
      <c r="AS94" s="252" t="s">
        <v>1066</v>
      </c>
      <c r="AT94" s="248"/>
      <c r="AU94" s="251"/>
      <c r="AV94" s="251"/>
      <c r="AW94" s="263"/>
      <c r="AX94" s="273"/>
      <c r="AY94" s="251">
        <f t="shared" si="187"/>
        <v>3.2581500000000001</v>
      </c>
      <c r="AZ94" s="251">
        <f t="shared" si="188"/>
        <v>51.360000000000007</v>
      </c>
      <c r="BA94" s="252"/>
      <c r="BB94" s="261" t="s">
        <v>1240</v>
      </c>
      <c r="BC94" s="252" t="s">
        <v>920</v>
      </c>
      <c r="BD94" s="1019" t="s">
        <v>1236</v>
      </c>
      <c r="BE94" s="262"/>
      <c r="BF94" s="1020">
        <v>96</v>
      </c>
      <c r="BG94" s="252">
        <v>45940</v>
      </c>
      <c r="BH94" s="1020">
        <v>6</v>
      </c>
      <c r="BI94" s="1020">
        <v>96</v>
      </c>
      <c r="BJ94" s="1021">
        <v>17727.272727272724</v>
      </c>
      <c r="BK94" s="234">
        <f t="shared" si="174"/>
        <v>1872000</v>
      </c>
      <c r="BL94" s="668">
        <f t="shared" si="166"/>
        <v>0.1000000000000001</v>
      </c>
      <c r="BM94" s="234">
        <f t="shared" si="175"/>
        <v>1701818.1818181816</v>
      </c>
      <c r="BN94" s="263">
        <v>45953</v>
      </c>
      <c r="BO94" s="251">
        <f t="shared" si="189"/>
        <v>6</v>
      </c>
      <c r="BP94" s="251">
        <f t="shared" si="190"/>
        <v>96</v>
      </c>
      <c r="BQ94" s="249"/>
      <c r="BR94" s="249"/>
      <c r="BS94" s="264"/>
      <c r="BT94" s="248"/>
      <c r="BU94" s="248"/>
      <c r="BV94" s="251"/>
      <c r="BW94" s="251"/>
      <c r="BX94" s="251"/>
      <c r="BY94" s="251"/>
      <c r="BZ94" s="251"/>
      <c r="CA94" s="251"/>
      <c r="CB94" s="251"/>
      <c r="CC94" s="250"/>
      <c r="CD94" s="265"/>
      <c r="CE94" s="252"/>
      <c r="CF94" s="252"/>
      <c r="CG94" s="252"/>
      <c r="CH94" s="252"/>
      <c r="CI94" s="252"/>
      <c r="CJ94" s="252"/>
      <c r="CK94" s="252"/>
      <c r="CL94" s="252"/>
      <c r="CM94" s="251">
        <f t="shared" si="191"/>
        <v>0</v>
      </c>
      <c r="CN94" s="249">
        <f t="shared" si="192"/>
        <v>0</v>
      </c>
      <c r="CO94" s="252"/>
      <c r="CP94" s="252"/>
      <c r="CQ94" s="252"/>
      <c r="CR94" s="252"/>
      <c r="CS94" s="251">
        <f t="shared" si="193"/>
        <v>6</v>
      </c>
      <c r="CT94" s="251">
        <f t="shared" si="194"/>
        <v>96</v>
      </c>
      <c r="CU94" s="251">
        <f t="shared" si="195"/>
        <v>-2.7418499999999999</v>
      </c>
      <c r="CV94" s="251">
        <f t="shared" si="196"/>
        <v>-44.639999999999993</v>
      </c>
      <c r="CW94" s="249" t="str">
        <f t="shared" si="197"/>
        <v>Thừa</v>
      </c>
      <c r="CX94" s="266"/>
      <c r="CY94" s="267"/>
      <c r="CZ94" s="268"/>
      <c r="DA94" s="269"/>
      <c r="DB94" s="270"/>
      <c r="DC94" s="235"/>
      <c r="DD94" s="236"/>
      <c r="DE94" s="237"/>
      <c r="DF94" s="237"/>
    </row>
    <row r="95" spans="1:110" s="271" customFormat="1" ht="30" hidden="1" customHeight="1">
      <c r="A95" s="248" t="str">
        <f t="shared" si="184"/>
        <v>Hiện</v>
      </c>
      <c r="B95" s="249" t="str">
        <f t="shared" si="198"/>
        <v>Thừa</v>
      </c>
      <c r="C95" s="249">
        <f t="shared" si="185"/>
        <v>-2.8027999999999622</v>
      </c>
      <c r="D95" s="249"/>
      <c r="E95" s="311"/>
      <c r="F95" s="311"/>
      <c r="G95" s="249"/>
      <c r="H95" s="249"/>
      <c r="I95" s="282" t="s">
        <v>952</v>
      </c>
      <c r="J95" s="280" t="s">
        <v>950</v>
      </c>
      <c r="K95" s="281" t="s">
        <v>953</v>
      </c>
      <c r="L95" s="281" t="s">
        <v>60</v>
      </c>
      <c r="M95" s="279" t="s">
        <v>116</v>
      </c>
      <c r="N95" s="603">
        <v>2.4022431039708994</v>
      </c>
      <c r="O95" s="603">
        <v>131.96000000000004</v>
      </c>
      <c r="P95" s="603">
        <v>316.99999999999994</v>
      </c>
      <c r="Q95" s="231"/>
      <c r="R95" s="232"/>
      <c r="S95" s="232"/>
      <c r="T95" s="232"/>
      <c r="U95" s="232">
        <v>141.19720000000004</v>
      </c>
      <c r="V95" s="232">
        <v>339.18999999999994</v>
      </c>
      <c r="W95" s="232">
        <v>0</v>
      </c>
      <c r="X95" s="232">
        <v>0</v>
      </c>
      <c r="Y95" s="232">
        <v>0</v>
      </c>
      <c r="Z95" s="232">
        <v>0</v>
      </c>
      <c r="AA95" s="232"/>
      <c r="AB95" s="232"/>
      <c r="AC95" s="232"/>
      <c r="AD95" s="232"/>
      <c r="AE95" s="232"/>
      <c r="AF95" s="232"/>
      <c r="AG95" s="232">
        <v>0</v>
      </c>
      <c r="AH95" s="232">
        <v>0</v>
      </c>
      <c r="AI95" s="232"/>
      <c r="AJ95" s="232"/>
      <c r="AK95" s="232">
        <v>0</v>
      </c>
      <c r="AL95" s="232">
        <v>0</v>
      </c>
      <c r="AM95" s="232">
        <v>0</v>
      </c>
      <c r="AN95" s="232">
        <v>0</v>
      </c>
      <c r="AO95" s="232">
        <v>0</v>
      </c>
      <c r="AP95" s="232">
        <v>0</v>
      </c>
      <c r="AQ95" s="250">
        <f t="shared" si="186"/>
        <v>141.19720000000004</v>
      </c>
      <c r="AR95" s="250">
        <f t="shared" si="186"/>
        <v>339.18999999999994</v>
      </c>
      <c r="AS95" s="252" t="s">
        <v>1066</v>
      </c>
      <c r="AT95" s="248"/>
      <c r="AU95" s="251"/>
      <c r="AV95" s="251"/>
      <c r="AW95" s="263"/>
      <c r="AX95" s="273"/>
      <c r="AY95" s="251">
        <f t="shared" si="187"/>
        <v>141.19720000000004</v>
      </c>
      <c r="AZ95" s="251">
        <f t="shared" si="188"/>
        <v>339.18999999999994</v>
      </c>
      <c r="BA95" s="252"/>
      <c r="BB95" s="261" t="s">
        <v>1240</v>
      </c>
      <c r="BC95" s="252" t="s">
        <v>920</v>
      </c>
      <c r="BD95" s="1019" t="s">
        <v>1237</v>
      </c>
      <c r="BE95" s="262"/>
      <c r="BF95" s="1020">
        <v>330</v>
      </c>
      <c r="BG95" s="252">
        <v>45940</v>
      </c>
      <c r="BH95" s="1020">
        <v>144</v>
      </c>
      <c r="BI95" s="1020">
        <v>330</v>
      </c>
      <c r="BJ95" s="1021">
        <v>16818.181818181816</v>
      </c>
      <c r="BK95" s="234">
        <f t="shared" si="174"/>
        <v>6104999.9999999991</v>
      </c>
      <c r="BL95" s="668">
        <f t="shared" si="166"/>
        <v>0.10000000000000002</v>
      </c>
      <c r="BM95" s="234">
        <f t="shared" si="175"/>
        <v>5549999.9999999991</v>
      </c>
      <c r="BN95" s="263">
        <v>45953</v>
      </c>
      <c r="BO95" s="251">
        <f t="shared" si="189"/>
        <v>144</v>
      </c>
      <c r="BP95" s="251">
        <f t="shared" si="190"/>
        <v>330</v>
      </c>
      <c r="BQ95" s="249"/>
      <c r="BR95" s="249"/>
      <c r="BS95" s="264"/>
      <c r="BT95" s="248"/>
      <c r="BU95" s="248"/>
      <c r="BV95" s="251"/>
      <c r="BW95" s="251"/>
      <c r="BX95" s="251"/>
      <c r="BY95" s="251"/>
      <c r="BZ95" s="251"/>
      <c r="CA95" s="251"/>
      <c r="CB95" s="251"/>
      <c r="CC95" s="250"/>
      <c r="CD95" s="265"/>
      <c r="CE95" s="252"/>
      <c r="CF95" s="252"/>
      <c r="CG95" s="252"/>
      <c r="CH95" s="252"/>
      <c r="CI95" s="252"/>
      <c r="CJ95" s="252"/>
      <c r="CK95" s="252"/>
      <c r="CL95" s="252"/>
      <c r="CM95" s="251">
        <f t="shared" si="191"/>
        <v>0</v>
      </c>
      <c r="CN95" s="249">
        <f t="shared" si="192"/>
        <v>0</v>
      </c>
      <c r="CO95" s="252"/>
      <c r="CP95" s="252"/>
      <c r="CQ95" s="252"/>
      <c r="CR95" s="252"/>
      <c r="CS95" s="251">
        <f t="shared" si="193"/>
        <v>144</v>
      </c>
      <c r="CT95" s="251">
        <f t="shared" si="194"/>
        <v>330</v>
      </c>
      <c r="CU95" s="251">
        <f t="shared" si="195"/>
        <v>-2.8027999999999622</v>
      </c>
      <c r="CV95" s="251">
        <f t="shared" si="196"/>
        <v>9.1899999999999409</v>
      </c>
      <c r="CW95" s="249" t="str">
        <f t="shared" si="197"/>
        <v>Thừa</v>
      </c>
      <c r="CX95" s="266"/>
      <c r="CY95" s="267"/>
      <c r="CZ95" s="268"/>
      <c r="DA95" s="269"/>
      <c r="DB95" s="270"/>
      <c r="DC95" s="235"/>
      <c r="DD95" s="236"/>
      <c r="DE95" s="237"/>
      <c r="DF95" s="237"/>
    </row>
    <row r="96" spans="1:110" s="271" customFormat="1" ht="30" hidden="1" customHeight="1">
      <c r="A96" s="248" t="str">
        <f t="shared" si="184"/>
        <v>Hiện</v>
      </c>
      <c r="B96" s="249" t="str">
        <f t="shared" si="198"/>
        <v>Đủ</v>
      </c>
      <c r="C96" s="249">
        <f t="shared" si="185"/>
        <v>0</v>
      </c>
      <c r="D96" s="249"/>
      <c r="E96" s="1022"/>
      <c r="F96" s="1022" t="s">
        <v>1106</v>
      </c>
      <c r="G96" s="249"/>
      <c r="H96" s="249"/>
      <c r="I96" s="1023" t="s">
        <v>954</v>
      </c>
      <c r="J96" s="1024" t="s">
        <v>567</v>
      </c>
      <c r="K96" s="1025" t="s">
        <v>955</v>
      </c>
      <c r="L96" s="1025" t="s">
        <v>60</v>
      </c>
      <c r="M96" s="1026" t="s">
        <v>253</v>
      </c>
      <c r="N96" s="604"/>
      <c r="O96" s="604">
        <v>100</v>
      </c>
      <c r="P96" s="604">
        <v>0</v>
      </c>
      <c r="Q96" s="566"/>
      <c r="R96" s="567"/>
      <c r="S96" s="567"/>
      <c r="T96" s="567"/>
      <c r="U96" s="567">
        <v>105</v>
      </c>
      <c r="V96" s="567">
        <v>0</v>
      </c>
      <c r="W96" s="567">
        <v>0</v>
      </c>
      <c r="X96" s="567">
        <v>0</v>
      </c>
      <c r="Y96" s="567">
        <v>0</v>
      </c>
      <c r="Z96" s="567">
        <v>0</v>
      </c>
      <c r="AA96" s="567"/>
      <c r="AB96" s="567"/>
      <c r="AC96" s="567"/>
      <c r="AD96" s="567"/>
      <c r="AE96" s="567"/>
      <c r="AF96" s="567"/>
      <c r="AG96" s="232">
        <v>0</v>
      </c>
      <c r="AH96" s="232">
        <v>0</v>
      </c>
      <c r="AI96" s="232"/>
      <c r="AJ96" s="232"/>
      <c r="AK96" s="232">
        <v>0</v>
      </c>
      <c r="AL96" s="232">
        <v>0</v>
      </c>
      <c r="AM96" s="232">
        <v>0</v>
      </c>
      <c r="AN96" s="232">
        <v>0</v>
      </c>
      <c r="AO96" s="232">
        <v>0</v>
      </c>
      <c r="AP96" s="232">
        <v>0</v>
      </c>
      <c r="AQ96" s="250">
        <f t="shared" si="186"/>
        <v>105</v>
      </c>
      <c r="AR96" s="250">
        <f t="shared" si="186"/>
        <v>0</v>
      </c>
      <c r="AS96" s="252" t="s">
        <v>1066</v>
      </c>
      <c r="AT96" s="248"/>
      <c r="AU96" s="251"/>
      <c r="AV96" s="251"/>
      <c r="AW96" s="263"/>
      <c r="AX96" s="273"/>
      <c r="AY96" s="251">
        <f t="shared" si="187"/>
        <v>105</v>
      </c>
      <c r="AZ96" s="251" t="str">
        <f t="shared" si="188"/>
        <v>0</v>
      </c>
      <c r="BA96" s="252"/>
      <c r="BB96" s="261" t="s">
        <v>1085</v>
      </c>
      <c r="BC96" s="252" t="s">
        <v>797</v>
      </c>
      <c r="BD96" s="1028" t="s">
        <v>1533</v>
      </c>
      <c r="BE96" s="208"/>
      <c r="BF96" s="568" t="s">
        <v>905</v>
      </c>
      <c r="BG96" s="252"/>
      <c r="BH96" s="1034">
        <v>105</v>
      </c>
      <c r="BI96" s="568" t="s">
        <v>905</v>
      </c>
      <c r="BJ96" s="1035">
        <v>26500</v>
      </c>
      <c r="BK96" s="569">
        <f>BJ96*BH96*1.1</f>
        <v>3060750.0000000005</v>
      </c>
      <c r="BL96" s="668">
        <f t="shared" si="166"/>
        <v>0.10000000000000017</v>
      </c>
      <c r="BM96" s="569">
        <f>BJ96*BH96*1</f>
        <v>2782500</v>
      </c>
      <c r="BN96" s="263">
        <v>45968</v>
      </c>
      <c r="BO96" s="251">
        <f t="shared" si="189"/>
        <v>105</v>
      </c>
      <c r="BP96" s="251">
        <f t="shared" si="190"/>
        <v>0</v>
      </c>
      <c r="BQ96" s="249"/>
      <c r="BR96" s="249"/>
      <c r="BS96" s="264"/>
      <c r="BT96" s="248"/>
      <c r="BU96" s="248"/>
      <c r="BV96" s="251"/>
      <c r="BW96" s="251"/>
      <c r="BX96" s="251"/>
      <c r="BY96" s="251"/>
      <c r="BZ96" s="251"/>
      <c r="CA96" s="251"/>
      <c r="CB96" s="251"/>
      <c r="CC96" s="250"/>
      <c r="CD96" s="265"/>
      <c r="CE96" s="252"/>
      <c r="CF96" s="252"/>
      <c r="CG96" s="252"/>
      <c r="CH96" s="252"/>
      <c r="CI96" s="252"/>
      <c r="CJ96" s="252"/>
      <c r="CK96" s="252"/>
      <c r="CL96" s="252"/>
      <c r="CM96" s="251">
        <f t="shared" si="191"/>
        <v>0</v>
      </c>
      <c r="CN96" s="249">
        <f t="shared" si="192"/>
        <v>0</v>
      </c>
      <c r="CO96" s="252"/>
      <c r="CP96" s="252"/>
      <c r="CQ96" s="252"/>
      <c r="CR96" s="252"/>
      <c r="CS96" s="251">
        <f t="shared" si="193"/>
        <v>105</v>
      </c>
      <c r="CT96" s="251">
        <f t="shared" si="194"/>
        <v>0</v>
      </c>
      <c r="CU96" s="251">
        <f t="shared" si="195"/>
        <v>0</v>
      </c>
      <c r="CV96" s="251">
        <f t="shared" si="196"/>
        <v>0</v>
      </c>
      <c r="CW96" s="249" t="str">
        <f t="shared" si="197"/>
        <v>Đủ</v>
      </c>
      <c r="CX96" s="266"/>
      <c r="CY96" s="1030"/>
      <c r="CZ96" s="1031"/>
      <c r="DA96" s="1032"/>
      <c r="DB96" s="1033"/>
      <c r="DC96" s="570"/>
      <c r="DD96" s="571"/>
      <c r="DE96" s="572"/>
      <c r="DF96" s="572"/>
    </row>
    <row r="97" spans="1:110" s="271" customFormat="1" ht="30" hidden="1" customHeight="1">
      <c r="A97" s="248" t="str">
        <f t="shared" si="184"/>
        <v>Hiện</v>
      </c>
      <c r="B97" s="249" t="str">
        <f t="shared" si="198"/>
        <v>Đủ</v>
      </c>
      <c r="C97" s="249">
        <f t="shared" si="185"/>
        <v>0</v>
      </c>
      <c r="D97" s="249"/>
      <c r="E97" s="311"/>
      <c r="F97" s="311" t="s">
        <v>1107</v>
      </c>
      <c r="G97" s="249"/>
      <c r="H97" s="249"/>
      <c r="I97" s="282" t="s">
        <v>956</v>
      </c>
      <c r="J97" s="280" t="s">
        <v>581</v>
      </c>
      <c r="K97" s="281" t="s">
        <v>957</v>
      </c>
      <c r="L97" s="281" t="s">
        <v>60</v>
      </c>
      <c r="M97" s="279" t="s">
        <v>116</v>
      </c>
      <c r="N97" s="603">
        <v>41.9</v>
      </c>
      <c r="O97" s="603">
        <v>74.539999999999992</v>
      </c>
      <c r="P97" s="603">
        <v>3123</v>
      </c>
      <c r="Q97" s="231"/>
      <c r="R97" s="232"/>
      <c r="S97" s="232"/>
      <c r="T97" s="232"/>
      <c r="U97" s="232">
        <v>79.757800000000003</v>
      </c>
      <c r="V97" s="232">
        <v>3341.8518199999999</v>
      </c>
      <c r="W97" s="232">
        <v>0</v>
      </c>
      <c r="X97" s="232">
        <v>0</v>
      </c>
      <c r="Y97" s="232">
        <v>-79.757800000000003</v>
      </c>
      <c r="Z97" s="232">
        <v>-3341.8518199999999</v>
      </c>
      <c r="AA97" s="232"/>
      <c r="AB97" s="232"/>
      <c r="AC97" s="232"/>
      <c r="AD97" s="232"/>
      <c r="AE97" s="232"/>
      <c r="AF97" s="232"/>
      <c r="AG97" s="232">
        <v>0</v>
      </c>
      <c r="AH97" s="232">
        <v>0</v>
      </c>
      <c r="AI97" s="232"/>
      <c r="AJ97" s="232"/>
      <c r="AK97" s="232">
        <v>0</v>
      </c>
      <c r="AL97" s="232">
        <v>0</v>
      </c>
      <c r="AM97" s="232">
        <v>0</v>
      </c>
      <c r="AN97" s="232">
        <v>0</v>
      </c>
      <c r="AO97" s="232">
        <v>0</v>
      </c>
      <c r="AP97" s="232">
        <v>0</v>
      </c>
      <c r="AQ97" s="250">
        <f t="shared" si="186"/>
        <v>0</v>
      </c>
      <c r="AR97" s="250">
        <f t="shared" si="186"/>
        <v>0</v>
      </c>
      <c r="AS97" s="252" t="s">
        <v>1137</v>
      </c>
      <c r="AT97" s="248"/>
      <c r="AU97" s="251"/>
      <c r="AV97" s="251"/>
      <c r="AW97" s="263"/>
      <c r="AX97" s="273"/>
      <c r="AY97" s="251" t="str">
        <f t="shared" si="187"/>
        <v>0</v>
      </c>
      <c r="AZ97" s="251" t="str">
        <f t="shared" si="188"/>
        <v>0</v>
      </c>
      <c r="BA97" s="252"/>
      <c r="BB97" s="261"/>
      <c r="BC97" s="252"/>
      <c r="BD97" s="252"/>
      <c r="BE97" s="262"/>
      <c r="BF97" s="233"/>
      <c r="BG97" s="252"/>
      <c r="BH97" s="284"/>
      <c r="BI97" s="233"/>
      <c r="BJ97" s="234"/>
      <c r="BK97" s="234"/>
      <c r="BL97" s="668"/>
      <c r="BM97" s="234" t="s">
        <v>1602</v>
      </c>
      <c r="BN97" s="263"/>
      <c r="BO97" s="251">
        <f t="shared" si="189"/>
        <v>0</v>
      </c>
      <c r="BP97" s="251">
        <f t="shared" si="190"/>
        <v>0</v>
      </c>
      <c r="BQ97" s="249"/>
      <c r="BR97" s="249"/>
      <c r="BS97" s="264"/>
      <c r="BT97" s="248"/>
      <c r="BU97" s="248"/>
      <c r="BV97" s="251"/>
      <c r="BW97" s="251"/>
      <c r="BX97" s="251"/>
      <c r="BY97" s="251"/>
      <c r="BZ97" s="251"/>
      <c r="CA97" s="251"/>
      <c r="CB97" s="251"/>
      <c r="CC97" s="250"/>
      <c r="CD97" s="265"/>
      <c r="CE97" s="252"/>
      <c r="CF97" s="252"/>
      <c r="CG97" s="252"/>
      <c r="CH97" s="252"/>
      <c r="CI97" s="252"/>
      <c r="CJ97" s="252"/>
      <c r="CK97" s="252"/>
      <c r="CL97" s="252"/>
      <c r="CM97" s="251">
        <f t="shared" si="191"/>
        <v>0</v>
      </c>
      <c r="CN97" s="249">
        <f t="shared" si="192"/>
        <v>0</v>
      </c>
      <c r="CO97" s="252"/>
      <c r="CP97" s="252"/>
      <c r="CQ97" s="252"/>
      <c r="CR97" s="252"/>
      <c r="CS97" s="251">
        <f t="shared" si="193"/>
        <v>0</v>
      </c>
      <c r="CT97" s="251">
        <f t="shared" si="194"/>
        <v>0</v>
      </c>
      <c r="CU97" s="251">
        <f t="shared" si="195"/>
        <v>0</v>
      </c>
      <c r="CV97" s="251">
        <f t="shared" si="196"/>
        <v>0</v>
      </c>
      <c r="CW97" s="249" t="str">
        <f t="shared" si="197"/>
        <v>Đủ</v>
      </c>
      <c r="CX97" s="266"/>
      <c r="CY97" s="267"/>
      <c r="CZ97" s="268"/>
      <c r="DA97" s="269"/>
      <c r="DB97" s="270"/>
      <c r="DC97" s="235"/>
      <c r="DD97" s="236"/>
      <c r="DE97" s="237"/>
      <c r="DF97" s="237"/>
    </row>
    <row r="98" spans="1:110" s="271" customFormat="1" ht="30" hidden="1" customHeight="1">
      <c r="A98" s="248" t="str">
        <f t="shared" si="184"/>
        <v>Hiện</v>
      </c>
      <c r="B98" s="249" t="str">
        <f t="shared" si="198"/>
        <v>Đủ</v>
      </c>
      <c r="C98" s="249">
        <f t="shared" si="185"/>
        <v>0</v>
      </c>
      <c r="D98" s="281" t="s">
        <v>959</v>
      </c>
      <c r="E98" s="311"/>
      <c r="F98" s="272" t="s">
        <v>1921</v>
      </c>
      <c r="G98" s="249"/>
      <c r="H98" s="249"/>
      <c r="I98" s="282" t="s">
        <v>958</v>
      </c>
      <c r="J98" s="280" t="s">
        <v>581</v>
      </c>
      <c r="K98" s="281" t="s">
        <v>959</v>
      </c>
      <c r="L98" s="281" t="s">
        <v>60</v>
      </c>
      <c r="M98" s="279" t="s">
        <v>116</v>
      </c>
      <c r="N98" s="603">
        <v>4.43</v>
      </c>
      <c r="O98" s="603">
        <v>89.88</v>
      </c>
      <c r="P98" s="603">
        <v>397</v>
      </c>
      <c r="Q98" s="231"/>
      <c r="R98" s="232"/>
      <c r="S98" s="232"/>
      <c r="T98" s="232"/>
      <c r="U98" s="232">
        <v>96.171599999999998</v>
      </c>
      <c r="V98" s="232">
        <v>426.04018799999994</v>
      </c>
      <c r="W98" s="232">
        <v>0</v>
      </c>
      <c r="X98" s="232">
        <v>0</v>
      </c>
      <c r="Y98" s="232">
        <v>0</v>
      </c>
      <c r="Z98" s="232">
        <v>0</v>
      </c>
      <c r="AA98" s="232"/>
      <c r="AB98" s="232"/>
      <c r="AC98" s="232"/>
      <c r="AD98" s="232"/>
      <c r="AE98" s="232"/>
      <c r="AF98" s="232"/>
      <c r="AG98" s="232">
        <v>0</v>
      </c>
      <c r="AH98" s="232">
        <v>0</v>
      </c>
      <c r="AI98" s="232"/>
      <c r="AJ98" s="232"/>
      <c r="AK98" s="232">
        <v>0</v>
      </c>
      <c r="AL98" s="232">
        <v>0</v>
      </c>
      <c r="AM98" s="232">
        <v>0</v>
      </c>
      <c r="AN98" s="232">
        <v>0</v>
      </c>
      <c r="AO98" s="232">
        <v>23.828400000000002</v>
      </c>
      <c r="AP98" s="232">
        <v>105.55981200000001</v>
      </c>
      <c r="AQ98" s="250">
        <f t="shared" si="186"/>
        <v>120</v>
      </c>
      <c r="AR98" s="250">
        <f t="shared" si="186"/>
        <v>531.59999999999991</v>
      </c>
      <c r="AS98" s="252" t="s">
        <v>1910</v>
      </c>
      <c r="AT98" s="248"/>
      <c r="AU98" s="251"/>
      <c r="AV98" s="251"/>
      <c r="AW98" s="263"/>
      <c r="AX98" s="273"/>
      <c r="AY98" s="251">
        <f t="shared" si="187"/>
        <v>120</v>
      </c>
      <c r="AZ98" s="251">
        <f t="shared" si="188"/>
        <v>531.59999999999991</v>
      </c>
      <c r="BA98" s="252"/>
      <c r="BB98" s="261" t="s">
        <v>1242</v>
      </c>
      <c r="BC98" s="271" t="s">
        <v>1807</v>
      </c>
      <c r="BD98" s="1016" t="s">
        <v>1250</v>
      </c>
      <c r="BE98" s="1012" t="s">
        <v>60</v>
      </c>
      <c r="BF98" s="233">
        <v>188</v>
      </c>
      <c r="BG98" s="263">
        <v>45945</v>
      </c>
      <c r="BH98" s="284">
        <v>42</v>
      </c>
      <c r="BI98" s="233">
        <v>188</v>
      </c>
      <c r="BJ98" s="234">
        <v>13909.09</v>
      </c>
      <c r="BK98" s="234">
        <f>BJ98*BI98*1.1</f>
        <v>2876399.8119999999</v>
      </c>
      <c r="BL98" s="668">
        <f t="shared" si="166"/>
        <v>0.1</v>
      </c>
      <c r="BM98" s="234">
        <f>BJ98*BI98*1</f>
        <v>2614908.92</v>
      </c>
      <c r="BN98" s="263">
        <v>45954</v>
      </c>
      <c r="BO98" s="251">
        <f t="shared" si="189"/>
        <v>120</v>
      </c>
      <c r="BP98" s="251">
        <f t="shared" si="190"/>
        <v>533</v>
      </c>
      <c r="BQ98" s="249"/>
      <c r="BR98" s="249"/>
      <c r="BS98" s="264"/>
      <c r="BT98" s="248"/>
      <c r="BU98" s="248"/>
      <c r="BV98" s="251"/>
      <c r="BW98" s="251"/>
      <c r="BX98" s="251"/>
      <c r="BY98" s="251"/>
      <c r="BZ98" s="251"/>
      <c r="CA98" s="251"/>
      <c r="CB98" s="251"/>
      <c r="CC98" s="250"/>
      <c r="CD98" s="265"/>
      <c r="CE98" s="252"/>
      <c r="CF98" s="252"/>
      <c r="CG98" s="252"/>
      <c r="CH98" s="252"/>
      <c r="CI98" s="252"/>
      <c r="CJ98" s="252"/>
      <c r="CK98" s="252"/>
      <c r="CL98" s="252"/>
      <c r="CM98" s="251">
        <f t="shared" si="191"/>
        <v>0</v>
      </c>
      <c r="CN98" s="249">
        <f t="shared" si="192"/>
        <v>0</v>
      </c>
      <c r="CO98" s="252"/>
      <c r="CP98" s="252"/>
      <c r="CQ98" s="252"/>
      <c r="CR98" s="252"/>
      <c r="CS98" s="251">
        <f t="shared" si="193"/>
        <v>120</v>
      </c>
      <c r="CT98" s="251">
        <f t="shared" si="194"/>
        <v>533</v>
      </c>
      <c r="CU98" s="251">
        <f t="shared" si="195"/>
        <v>0</v>
      </c>
      <c r="CV98" s="251">
        <f t="shared" si="196"/>
        <v>-1.4000000000000909</v>
      </c>
      <c r="CW98" s="249" t="str">
        <f t="shared" si="197"/>
        <v>Đủ</v>
      </c>
      <c r="CX98" s="266"/>
      <c r="CY98" s="267"/>
      <c r="CZ98" s="268"/>
      <c r="DA98" s="269"/>
      <c r="DB98" s="270"/>
      <c r="DC98" s="235"/>
      <c r="DD98" s="236"/>
      <c r="DE98" s="237"/>
      <c r="DF98" s="237"/>
    </row>
    <row r="99" spans="1:110" s="271" customFormat="1" ht="30" hidden="1" customHeight="1">
      <c r="A99" s="248" t="str">
        <f t="shared" si="184"/>
        <v>ok</v>
      </c>
      <c r="B99" s="249"/>
      <c r="C99" s="249"/>
      <c r="D99" s="281"/>
      <c r="E99" s="311"/>
      <c r="F99" s="272"/>
      <c r="G99" s="249"/>
      <c r="H99" s="249"/>
      <c r="I99" s="282" t="s">
        <v>958</v>
      </c>
      <c r="J99" s="280" t="s">
        <v>581</v>
      </c>
      <c r="K99" s="281" t="s">
        <v>959</v>
      </c>
      <c r="L99" s="281" t="s">
        <v>60</v>
      </c>
      <c r="M99" s="279" t="s">
        <v>116</v>
      </c>
      <c r="N99" s="603"/>
      <c r="O99" s="603"/>
      <c r="P99" s="603"/>
      <c r="Q99" s="231"/>
      <c r="R99" s="232"/>
      <c r="S99" s="232"/>
      <c r="T99" s="232"/>
      <c r="U99" s="232"/>
      <c r="V99" s="232"/>
      <c r="W99" s="232"/>
      <c r="X99" s="232"/>
      <c r="Y99" s="232"/>
      <c r="Z99" s="232"/>
      <c r="AA99" s="232"/>
      <c r="AB99" s="232"/>
      <c r="AC99" s="232"/>
      <c r="AD99" s="232"/>
      <c r="AE99" s="232"/>
      <c r="AF99" s="232"/>
      <c r="AG99" s="232"/>
      <c r="AH99" s="232"/>
      <c r="AI99" s="232"/>
      <c r="AJ99" s="232"/>
      <c r="AK99" s="232"/>
      <c r="AL99" s="232"/>
      <c r="AM99" s="232"/>
      <c r="AN99" s="232"/>
      <c r="AO99" s="232"/>
      <c r="AP99" s="232"/>
      <c r="AQ99" s="250"/>
      <c r="AR99" s="250"/>
      <c r="AS99" s="252"/>
      <c r="AT99" s="248"/>
      <c r="AU99" s="251"/>
      <c r="AV99" s="251"/>
      <c r="AW99" s="263"/>
      <c r="AX99" s="273"/>
      <c r="AY99" s="251"/>
      <c r="AZ99" s="251"/>
      <c r="BA99" s="252"/>
      <c r="BB99" s="261" t="s">
        <v>1928</v>
      </c>
      <c r="BC99" s="271" t="s">
        <v>1807</v>
      </c>
      <c r="BD99" s="1016" t="s">
        <v>1927</v>
      </c>
      <c r="BE99" s="1012" t="s">
        <v>60</v>
      </c>
      <c r="BF99" s="233">
        <v>106</v>
      </c>
      <c r="BG99" s="263">
        <v>46065</v>
      </c>
      <c r="BH99" s="1059">
        <v>24</v>
      </c>
      <c r="BI99" s="233">
        <v>106</v>
      </c>
      <c r="BJ99" s="234">
        <v>14000</v>
      </c>
      <c r="BK99" s="234">
        <f t="shared" ref="BK99" si="199">BJ99*BI99*1.1</f>
        <v>1632400.0000000002</v>
      </c>
      <c r="BL99" s="668">
        <f t="shared" si="166"/>
        <v>0.10000000000000016</v>
      </c>
      <c r="BM99" s="234">
        <f t="shared" ref="BM99" si="200">BJ99*BI99*1</f>
        <v>1484000</v>
      </c>
      <c r="BN99" s="263">
        <v>46065</v>
      </c>
      <c r="BO99" s="251"/>
      <c r="BP99" s="251"/>
      <c r="BQ99" s="249"/>
      <c r="BR99" s="249"/>
      <c r="BS99" s="264"/>
      <c r="BT99" s="248"/>
      <c r="BU99" s="248"/>
      <c r="BV99" s="251"/>
      <c r="BW99" s="251"/>
      <c r="BX99" s="251"/>
      <c r="BY99" s="251"/>
      <c r="BZ99" s="251"/>
      <c r="CA99" s="251"/>
      <c r="CB99" s="251"/>
      <c r="CC99" s="250"/>
      <c r="CD99" s="265"/>
      <c r="CE99" s="252"/>
      <c r="CF99" s="252"/>
      <c r="CG99" s="252"/>
      <c r="CH99" s="252"/>
      <c r="CI99" s="252"/>
      <c r="CJ99" s="252"/>
      <c r="CK99" s="252"/>
      <c r="CL99" s="252"/>
      <c r="CM99" s="251"/>
      <c r="CN99" s="249"/>
      <c r="CO99" s="252"/>
      <c r="CP99" s="252"/>
      <c r="CQ99" s="252"/>
      <c r="CR99" s="252"/>
      <c r="CS99" s="251"/>
      <c r="CT99" s="251"/>
      <c r="CU99" s="251"/>
      <c r="CV99" s="251"/>
      <c r="CW99" s="249"/>
      <c r="CX99" s="266"/>
      <c r="CY99" s="267"/>
      <c r="CZ99" s="268"/>
      <c r="DA99" s="269"/>
      <c r="DB99" s="270"/>
      <c r="DC99" s="235"/>
      <c r="DD99" s="236"/>
      <c r="DE99" s="237"/>
      <c r="DF99" s="237"/>
    </row>
    <row r="100" spans="1:110" s="271" customFormat="1" ht="30" hidden="1" customHeight="1">
      <c r="A100" s="1244" t="str">
        <f t="shared" si="184"/>
        <v>ok</v>
      </c>
      <c r="B100" s="249"/>
      <c r="C100" s="249"/>
      <c r="D100" s="249"/>
      <c r="E100" s="311"/>
      <c r="F100" s="272"/>
      <c r="G100" s="249"/>
      <c r="H100" s="249"/>
      <c r="I100" s="282" t="s">
        <v>958</v>
      </c>
      <c r="J100" s="280" t="s">
        <v>581</v>
      </c>
      <c r="K100" s="281" t="s">
        <v>959</v>
      </c>
      <c r="L100" s="281" t="s">
        <v>60</v>
      </c>
      <c r="M100" s="279" t="s">
        <v>116</v>
      </c>
      <c r="N100" s="603"/>
      <c r="O100" s="603"/>
      <c r="P100" s="603"/>
      <c r="Q100" s="231"/>
      <c r="R100" s="232"/>
      <c r="S100" s="232"/>
      <c r="T100" s="232"/>
      <c r="U100" s="232"/>
      <c r="V100" s="232"/>
      <c r="W100" s="232"/>
      <c r="X100" s="232"/>
      <c r="Y100" s="232"/>
      <c r="Z100" s="232"/>
      <c r="AA100" s="232"/>
      <c r="AB100" s="232"/>
      <c r="AC100" s="232"/>
      <c r="AD100" s="232"/>
      <c r="AE100" s="232"/>
      <c r="AF100" s="232"/>
      <c r="AG100" s="232"/>
      <c r="AH100" s="232"/>
      <c r="AI100" s="232"/>
      <c r="AJ100" s="232"/>
      <c r="AK100" s="232"/>
      <c r="AL100" s="232"/>
      <c r="AM100" s="232"/>
      <c r="AN100" s="232"/>
      <c r="AO100" s="232"/>
      <c r="AP100" s="232"/>
      <c r="AQ100" s="250"/>
      <c r="AR100" s="250"/>
      <c r="AS100" s="252"/>
      <c r="AT100" s="248"/>
      <c r="AU100" s="251"/>
      <c r="AV100" s="251"/>
      <c r="AW100" s="263"/>
      <c r="AX100" s="273"/>
      <c r="AY100" s="251"/>
      <c r="AZ100" s="251"/>
      <c r="BA100" s="252"/>
      <c r="BB100" s="261" t="s">
        <v>1806</v>
      </c>
      <c r="BC100" s="271" t="s">
        <v>1807</v>
      </c>
      <c r="BD100" s="272" t="s">
        <v>1813</v>
      </c>
      <c r="BE100" s="1012" t="s">
        <v>60</v>
      </c>
      <c r="BF100" s="1013">
        <v>239</v>
      </c>
      <c r="BG100" s="263">
        <v>46010</v>
      </c>
      <c r="BH100" s="1014">
        <v>54</v>
      </c>
      <c r="BI100" s="233">
        <v>239</v>
      </c>
      <c r="BJ100" s="234">
        <v>13909.09</v>
      </c>
      <c r="BK100" s="234">
        <f>BJ100*BI100*(1+BL100)</f>
        <v>3656699.7610000004</v>
      </c>
      <c r="BL100" s="668">
        <v>0.1</v>
      </c>
      <c r="BM100" s="234">
        <f>BJ100*BI100</f>
        <v>3324272.5100000002</v>
      </c>
      <c r="BN100" s="263">
        <v>46036</v>
      </c>
      <c r="BO100" s="251"/>
      <c r="BP100" s="251"/>
      <c r="BQ100" s="249"/>
      <c r="BR100" s="249"/>
      <c r="BS100" s="264"/>
      <c r="BT100" s="248"/>
      <c r="BU100" s="248"/>
      <c r="BV100" s="251"/>
      <c r="BW100" s="251"/>
      <c r="BX100" s="251"/>
      <c r="BY100" s="251"/>
      <c r="BZ100" s="251"/>
      <c r="CA100" s="251"/>
      <c r="CB100" s="251"/>
      <c r="CC100" s="250"/>
      <c r="CD100" s="265"/>
      <c r="CE100" s="252"/>
      <c r="CF100" s="252"/>
      <c r="CG100" s="252"/>
      <c r="CH100" s="252"/>
      <c r="CI100" s="252"/>
      <c r="CJ100" s="252"/>
      <c r="CK100" s="252"/>
      <c r="CL100" s="252"/>
      <c r="CM100" s="251"/>
      <c r="CN100" s="249"/>
      <c r="CO100" s="252"/>
      <c r="CP100" s="252"/>
      <c r="CQ100" s="252"/>
      <c r="CR100" s="252"/>
      <c r="CS100" s="251"/>
      <c r="CT100" s="251"/>
      <c r="CU100" s="251"/>
      <c r="CV100" s="251"/>
      <c r="CW100" s="249"/>
      <c r="CX100" s="266"/>
      <c r="CY100" s="267"/>
      <c r="CZ100" s="268"/>
      <c r="DA100" s="269"/>
      <c r="DB100" s="270"/>
      <c r="DC100" s="235"/>
      <c r="DD100" s="236"/>
      <c r="DE100" s="237"/>
      <c r="DF100" s="237"/>
    </row>
    <row r="101" spans="1:110" s="271" customFormat="1" ht="30" hidden="1" customHeight="1">
      <c r="A101" s="1244" t="str">
        <f t="shared" si="184"/>
        <v>Hiện</v>
      </c>
      <c r="B101" s="249" t="str">
        <f>CW101</f>
        <v>Thừa</v>
      </c>
      <c r="C101" s="249">
        <f t="shared" si="185"/>
        <v>-9.8813999999999993</v>
      </c>
      <c r="D101" s="249"/>
      <c r="E101" s="311"/>
      <c r="F101" s="311"/>
      <c r="G101" s="249"/>
      <c r="H101" s="249"/>
      <c r="I101" s="282" t="s">
        <v>960</v>
      </c>
      <c r="J101" s="280" t="s">
        <v>581</v>
      </c>
      <c r="K101" s="281" t="s">
        <v>961</v>
      </c>
      <c r="L101" s="281" t="s">
        <v>60</v>
      </c>
      <c r="M101" s="279" t="s">
        <v>116</v>
      </c>
      <c r="N101" s="603">
        <v>5</v>
      </c>
      <c r="O101" s="603">
        <v>1.98</v>
      </c>
      <c r="P101" s="603">
        <v>10</v>
      </c>
      <c r="Q101" s="231"/>
      <c r="R101" s="232"/>
      <c r="S101" s="232"/>
      <c r="T101" s="232"/>
      <c r="U101" s="232">
        <v>2.1186000000000003</v>
      </c>
      <c r="V101" s="232">
        <v>10.593000000000002</v>
      </c>
      <c r="W101" s="232">
        <v>0</v>
      </c>
      <c r="X101" s="232">
        <v>0</v>
      </c>
      <c r="Y101" s="232">
        <v>0</v>
      </c>
      <c r="Z101" s="232">
        <v>0</v>
      </c>
      <c r="AA101" s="232"/>
      <c r="AB101" s="232"/>
      <c r="AC101" s="232"/>
      <c r="AD101" s="232"/>
      <c r="AE101" s="232"/>
      <c r="AF101" s="232"/>
      <c r="AG101" s="232">
        <v>0</v>
      </c>
      <c r="AH101" s="232">
        <v>0</v>
      </c>
      <c r="AI101" s="232"/>
      <c r="AJ101" s="232"/>
      <c r="AK101" s="232">
        <v>0</v>
      </c>
      <c r="AL101" s="232">
        <v>0</v>
      </c>
      <c r="AM101" s="232">
        <v>0</v>
      </c>
      <c r="AN101" s="232">
        <v>0</v>
      </c>
      <c r="AO101" s="232">
        <v>0</v>
      </c>
      <c r="AP101" s="232">
        <v>0</v>
      </c>
      <c r="AQ101" s="250">
        <f>Q101+S101+U101+W101+Y101+AA101+AC101+AE101+AG101+AI101+AK101+AM101+AO101</f>
        <v>2.1186000000000003</v>
      </c>
      <c r="AR101" s="250">
        <f>R101+T101+V101+X101+Z101+AB101+AD101+AF101+AH101+AJ101+AL101+AN101+AP101</f>
        <v>10.593000000000002</v>
      </c>
      <c r="AS101" s="252" t="s">
        <v>1066</v>
      </c>
      <c r="AT101" s="248"/>
      <c r="AU101" s="251"/>
      <c r="AV101" s="251"/>
      <c r="AW101" s="263"/>
      <c r="AX101" s="273"/>
      <c r="AY101" s="251">
        <f t="shared" ref="AY101:AY102" si="201">IF(AQ101&gt;AU101,AQ101-AU101,"0")</f>
        <v>2.1186000000000003</v>
      </c>
      <c r="AZ101" s="251">
        <f t="shared" ref="AZ101:AZ102" si="202">IF(AR101&gt;AV101,AR101-AV101,"0")</f>
        <v>10.593000000000002</v>
      </c>
      <c r="BA101" s="252"/>
      <c r="BB101" s="261" t="s">
        <v>1242</v>
      </c>
      <c r="BC101" s="271" t="s">
        <v>1807</v>
      </c>
      <c r="BD101" s="1016" t="s">
        <v>1251</v>
      </c>
      <c r="BE101" s="262"/>
      <c r="BF101" s="233">
        <v>60</v>
      </c>
      <c r="BG101" s="263">
        <v>45945</v>
      </c>
      <c r="BH101" s="284">
        <v>12</v>
      </c>
      <c r="BI101" s="233">
        <v>60</v>
      </c>
      <c r="BJ101" s="234">
        <v>13909.09</v>
      </c>
      <c r="BK101" s="234">
        <f>BJ101*BI101*1.1</f>
        <v>917999.94000000006</v>
      </c>
      <c r="BL101" s="668">
        <f t="shared" si="166"/>
        <v>0.10000000000000005</v>
      </c>
      <c r="BM101" s="234">
        <f>BJ101*BI101*1</f>
        <v>834545.4</v>
      </c>
      <c r="BN101" s="263">
        <v>45954</v>
      </c>
      <c r="BO101" s="251">
        <f>SUMIF($I:$I,I101,$BH:$BH)</f>
        <v>12</v>
      </c>
      <c r="BP101" s="251">
        <f>SUMIF($I:$I,I101,$BI:$BI)</f>
        <v>60</v>
      </c>
      <c r="BQ101" s="249"/>
      <c r="BR101" s="249"/>
      <c r="BS101" s="264"/>
      <c r="BT101" s="248"/>
      <c r="BU101" s="248"/>
      <c r="BV101" s="251"/>
      <c r="BW101" s="251"/>
      <c r="BX101" s="251"/>
      <c r="BY101" s="251"/>
      <c r="BZ101" s="251"/>
      <c r="CA101" s="251"/>
      <c r="CB101" s="251"/>
      <c r="CC101" s="250"/>
      <c r="CD101" s="265"/>
      <c r="CE101" s="252"/>
      <c r="CF101" s="252"/>
      <c r="CG101" s="252"/>
      <c r="CH101" s="252"/>
      <c r="CI101" s="252"/>
      <c r="CJ101" s="252"/>
      <c r="CK101" s="252"/>
      <c r="CL101" s="252"/>
      <c r="CM101" s="251">
        <f>SUMIF($I:$I,I101,$CA:$CA)</f>
        <v>0</v>
      </c>
      <c r="CN101" s="249">
        <f>SUMIF($I:$I,I101,$CB:$CB)</f>
        <v>0</v>
      </c>
      <c r="CO101" s="252"/>
      <c r="CP101" s="252"/>
      <c r="CQ101" s="252"/>
      <c r="CR101" s="252"/>
      <c r="CS101" s="251">
        <f t="shared" ref="CS101:CS102" si="203">BO101+CM101</f>
        <v>12</v>
      </c>
      <c r="CT101" s="251">
        <f t="shared" ref="CT101:CT102" si="204">BP101+CN101</f>
        <v>60</v>
      </c>
      <c r="CU101" s="251">
        <f t="shared" ref="CU101:CU102" si="205">AY101-CS101</f>
        <v>-9.8813999999999993</v>
      </c>
      <c r="CV101" s="251">
        <f t="shared" ref="CV101:CV102" si="206">AZ101-CT101</f>
        <v>-49.406999999999996</v>
      </c>
      <c r="CW101" s="249" t="str">
        <f t="shared" ref="CW101:CW102" si="207">IF(CU101&lt;0,"Thừa",IF(CU101=0,"Đủ","Thiếu"))</f>
        <v>Thừa</v>
      </c>
      <c r="CX101" s="266"/>
      <c r="CY101" s="267"/>
      <c r="CZ101" s="268"/>
      <c r="DA101" s="269"/>
      <c r="DB101" s="270"/>
      <c r="DC101" s="235"/>
      <c r="DD101" s="236"/>
      <c r="DE101" s="237"/>
      <c r="DF101" s="237"/>
    </row>
    <row r="102" spans="1:110" s="271" customFormat="1" ht="30" hidden="1" customHeight="1">
      <c r="A102" s="248" t="str">
        <f t="shared" si="184"/>
        <v>Hiện</v>
      </c>
      <c r="B102" s="249" t="str">
        <f>CW102</f>
        <v>Thừa</v>
      </c>
      <c r="C102" s="249">
        <f t="shared" si="185"/>
        <v>-3.7017500000000041</v>
      </c>
      <c r="D102" s="249"/>
      <c r="E102" s="311"/>
      <c r="F102" s="272"/>
      <c r="G102" s="249"/>
      <c r="H102" s="249"/>
      <c r="I102" s="282" t="s">
        <v>962</v>
      </c>
      <c r="J102" s="280" t="s">
        <v>581</v>
      </c>
      <c r="K102" s="281" t="s">
        <v>963</v>
      </c>
      <c r="L102" s="281" t="s">
        <v>60</v>
      </c>
      <c r="M102" s="279" t="s">
        <v>116</v>
      </c>
      <c r="N102" s="603">
        <v>6.85</v>
      </c>
      <c r="O102" s="603">
        <v>97.474999999999994</v>
      </c>
      <c r="P102" s="603">
        <v>668</v>
      </c>
      <c r="Q102" s="231"/>
      <c r="R102" s="232"/>
      <c r="S102" s="232"/>
      <c r="T102" s="232"/>
      <c r="U102" s="232">
        <v>104.29825</v>
      </c>
      <c r="V102" s="232">
        <v>714.4430124999999</v>
      </c>
      <c r="W102" s="232">
        <v>0</v>
      </c>
      <c r="X102" s="232">
        <v>0</v>
      </c>
      <c r="Y102" s="232">
        <v>0</v>
      </c>
      <c r="Z102" s="232">
        <v>0</v>
      </c>
      <c r="AA102" s="232"/>
      <c r="AB102" s="232"/>
      <c r="AC102" s="232"/>
      <c r="AD102" s="232"/>
      <c r="AE102" s="232"/>
      <c r="AF102" s="232"/>
      <c r="AG102" s="232">
        <v>0</v>
      </c>
      <c r="AH102" s="232">
        <v>0</v>
      </c>
      <c r="AI102" s="232"/>
      <c r="AJ102" s="232"/>
      <c r="AK102" s="232">
        <v>0</v>
      </c>
      <c r="AL102" s="232">
        <v>0</v>
      </c>
      <c r="AM102" s="232">
        <v>0</v>
      </c>
      <c r="AN102" s="232">
        <v>0</v>
      </c>
      <c r="AO102" s="232">
        <v>0</v>
      </c>
      <c r="AP102" s="232">
        <v>0</v>
      </c>
      <c r="AQ102" s="250">
        <f>Q102+S102+U102+W102+Y102+AA102+AC102+AE102+AG102+AI102+AK102+AM102+AO102</f>
        <v>104.29825</v>
      </c>
      <c r="AR102" s="250">
        <f>R102+T102+V102+X102+Z102+AB102+AD102+AF102+AH102+AJ102+AL102+AN102+AP102</f>
        <v>714.4430124999999</v>
      </c>
      <c r="AS102" s="252" t="s">
        <v>1066</v>
      </c>
      <c r="AT102" s="248"/>
      <c r="AU102" s="251"/>
      <c r="AV102" s="251"/>
      <c r="AW102" s="263"/>
      <c r="AX102" s="273"/>
      <c r="AY102" s="251">
        <f t="shared" si="201"/>
        <v>104.29825</v>
      </c>
      <c r="AZ102" s="251">
        <f t="shared" si="202"/>
        <v>714.4430124999999</v>
      </c>
      <c r="BA102" s="252"/>
      <c r="BB102" s="261" t="s">
        <v>1090</v>
      </c>
      <c r="BC102" s="271" t="s">
        <v>1089</v>
      </c>
      <c r="BD102" s="1037" t="s">
        <v>1098</v>
      </c>
      <c r="BE102" s="1037" t="s">
        <v>60</v>
      </c>
      <c r="BF102" s="289">
        <v>287.7</v>
      </c>
      <c r="BG102" s="263">
        <v>45933</v>
      </c>
      <c r="BH102" s="289">
        <f>7*6</f>
        <v>42</v>
      </c>
      <c r="BI102" s="289">
        <v>287.7</v>
      </c>
      <c r="BJ102" s="289">
        <v>13999.999999999998</v>
      </c>
      <c r="BK102" s="234">
        <f>BJ102*BI102*1.1</f>
        <v>4430580</v>
      </c>
      <c r="BL102" s="668">
        <f t="shared" si="166"/>
        <v>0.10000000000000013</v>
      </c>
      <c r="BM102" s="234">
        <f>BJ102*BI102*1</f>
        <v>4027799.9999999995</v>
      </c>
      <c r="BN102" s="263">
        <v>45940</v>
      </c>
      <c r="BO102" s="251">
        <f>SUMIF($I:$I,I102,$BH:$BH)</f>
        <v>108</v>
      </c>
      <c r="BP102" s="251">
        <f>SUMIF($I:$I,I102,$BI:$BI)</f>
        <v>739.7</v>
      </c>
      <c r="BQ102" s="249"/>
      <c r="BR102" s="249"/>
      <c r="BS102" s="264"/>
      <c r="BT102" s="248"/>
      <c r="BU102" s="248"/>
      <c r="BV102" s="251"/>
      <c r="BW102" s="251"/>
      <c r="BX102" s="251"/>
      <c r="BY102" s="251"/>
      <c r="BZ102" s="251"/>
      <c r="CA102" s="251"/>
      <c r="CB102" s="251"/>
      <c r="CC102" s="250"/>
      <c r="CD102" s="265"/>
      <c r="CE102" s="252"/>
      <c r="CF102" s="252"/>
      <c r="CG102" s="252"/>
      <c r="CH102" s="252"/>
      <c r="CI102" s="252"/>
      <c r="CJ102" s="252"/>
      <c r="CK102" s="252"/>
      <c r="CL102" s="252"/>
      <c r="CM102" s="251">
        <f>SUMIF($I:$I,I102,$CA:$CA)</f>
        <v>0</v>
      </c>
      <c r="CN102" s="249">
        <f>SUMIF($I:$I,I102,$CB:$CB)</f>
        <v>0</v>
      </c>
      <c r="CO102" s="252"/>
      <c r="CP102" s="252"/>
      <c r="CQ102" s="252"/>
      <c r="CR102" s="252"/>
      <c r="CS102" s="251">
        <f t="shared" si="203"/>
        <v>108</v>
      </c>
      <c r="CT102" s="251">
        <f t="shared" si="204"/>
        <v>739.7</v>
      </c>
      <c r="CU102" s="251">
        <f t="shared" si="205"/>
        <v>-3.7017500000000041</v>
      </c>
      <c r="CV102" s="251">
        <f t="shared" si="206"/>
        <v>-25.25698750000015</v>
      </c>
      <c r="CW102" s="249" t="str">
        <f t="shared" si="207"/>
        <v>Thừa</v>
      </c>
      <c r="CX102" s="266"/>
      <c r="CY102" s="267"/>
      <c r="CZ102" s="268"/>
      <c r="DA102" s="269"/>
      <c r="DB102" s="270"/>
      <c r="DC102" s="235"/>
      <c r="DD102" s="236"/>
      <c r="DE102" s="237"/>
      <c r="DF102" s="237"/>
    </row>
    <row r="103" spans="1:110" s="271" customFormat="1" ht="30" hidden="1" customHeight="1">
      <c r="A103" s="248" t="str">
        <f t="shared" si="184"/>
        <v>ok</v>
      </c>
      <c r="B103" s="249"/>
      <c r="C103" s="249"/>
      <c r="D103" s="249"/>
      <c r="E103" s="311"/>
      <c r="F103" s="272"/>
      <c r="G103" s="249"/>
      <c r="H103" s="249"/>
      <c r="I103" s="282" t="s">
        <v>962</v>
      </c>
      <c r="J103" s="280" t="s">
        <v>581</v>
      </c>
      <c r="K103" s="281" t="s">
        <v>963</v>
      </c>
      <c r="L103" s="281" t="s">
        <v>60</v>
      </c>
      <c r="M103" s="279" t="s">
        <v>116</v>
      </c>
      <c r="N103" s="603"/>
      <c r="O103" s="603"/>
      <c r="P103" s="603"/>
      <c r="Q103" s="231"/>
      <c r="R103" s="232"/>
      <c r="S103" s="232"/>
      <c r="T103" s="232"/>
      <c r="U103" s="232"/>
      <c r="V103" s="232"/>
      <c r="W103" s="232"/>
      <c r="X103" s="232"/>
      <c r="Y103" s="232"/>
      <c r="Z103" s="232"/>
      <c r="AA103" s="232"/>
      <c r="AB103" s="232"/>
      <c r="AC103" s="232"/>
      <c r="AD103" s="232"/>
      <c r="AE103" s="232"/>
      <c r="AF103" s="232"/>
      <c r="AG103" s="232"/>
      <c r="AH103" s="232"/>
      <c r="AI103" s="232"/>
      <c r="AJ103" s="232"/>
      <c r="AK103" s="232"/>
      <c r="AL103" s="232"/>
      <c r="AM103" s="232"/>
      <c r="AN103" s="232"/>
      <c r="AO103" s="232"/>
      <c r="AP103" s="232"/>
      <c r="AQ103" s="250"/>
      <c r="AR103" s="250"/>
      <c r="AS103" s="252"/>
      <c r="AT103" s="248"/>
      <c r="AU103" s="251"/>
      <c r="AV103" s="251"/>
      <c r="AW103" s="263"/>
      <c r="AX103" s="273"/>
      <c r="AY103" s="251"/>
      <c r="AZ103" s="251"/>
      <c r="BA103" s="252"/>
      <c r="BB103" s="261" t="s">
        <v>1806</v>
      </c>
      <c r="BC103" s="271" t="s">
        <v>1807</v>
      </c>
      <c r="BD103" s="272" t="s">
        <v>1875</v>
      </c>
      <c r="BE103" s="1012" t="s">
        <v>60</v>
      </c>
      <c r="BF103" s="1013">
        <v>452</v>
      </c>
      <c r="BG103" s="263">
        <v>46010</v>
      </c>
      <c r="BH103" s="1014">
        <v>66</v>
      </c>
      <c r="BI103" s="233">
        <v>452</v>
      </c>
      <c r="BJ103" s="234">
        <v>13909.09</v>
      </c>
      <c r="BK103" s="234">
        <f>BJ103*BI103*(1+BL103)</f>
        <v>6915599.5480000004</v>
      </c>
      <c r="BL103" s="668">
        <v>0.1</v>
      </c>
      <c r="BM103" s="234">
        <f>BJ103*BI103</f>
        <v>6286908.6799999997</v>
      </c>
      <c r="BN103" s="263">
        <v>46036</v>
      </c>
      <c r="BO103" s="251"/>
      <c r="BP103" s="251"/>
      <c r="BQ103" s="249"/>
      <c r="BR103" s="249"/>
      <c r="BS103" s="264"/>
      <c r="BT103" s="248"/>
      <c r="BU103" s="248"/>
      <c r="BV103" s="251"/>
      <c r="BW103" s="251"/>
      <c r="BX103" s="251"/>
      <c r="BY103" s="251"/>
      <c r="BZ103" s="251"/>
      <c r="CA103" s="251"/>
      <c r="CB103" s="251"/>
      <c r="CC103" s="250"/>
      <c r="CD103" s="265"/>
      <c r="CE103" s="252"/>
      <c r="CF103" s="252"/>
      <c r="CG103" s="252"/>
      <c r="CH103" s="252"/>
      <c r="CI103" s="252"/>
      <c r="CJ103" s="252"/>
      <c r="CK103" s="252"/>
      <c r="CL103" s="252"/>
      <c r="CM103" s="251"/>
      <c r="CN103" s="249"/>
      <c r="CO103" s="252"/>
      <c r="CP103" s="252"/>
      <c r="CQ103" s="252"/>
      <c r="CR103" s="252"/>
      <c r="CS103" s="251"/>
      <c r="CT103" s="251"/>
      <c r="CU103" s="251"/>
      <c r="CV103" s="251"/>
      <c r="CW103" s="249"/>
      <c r="CX103" s="266"/>
      <c r="CY103" s="267"/>
      <c r="CZ103" s="268"/>
      <c r="DA103" s="269"/>
      <c r="DB103" s="270"/>
      <c r="DC103" s="235"/>
      <c r="DD103" s="236"/>
      <c r="DE103" s="237"/>
      <c r="DF103" s="237"/>
    </row>
    <row r="104" spans="1:110" s="271" customFormat="1" ht="30" customHeight="1">
      <c r="A104" s="248" t="str">
        <f t="shared" si="184"/>
        <v>Hiện</v>
      </c>
      <c r="B104" s="249" t="str">
        <f>CW104</f>
        <v>Thiếu</v>
      </c>
      <c r="C104" s="249">
        <f t="shared" si="185"/>
        <v>7.5</v>
      </c>
      <c r="D104" s="272" t="s">
        <v>1252</v>
      </c>
      <c r="E104" s="311"/>
      <c r="F104" s="272"/>
      <c r="G104" s="249"/>
      <c r="H104" s="249"/>
      <c r="I104" s="282" t="s">
        <v>964</v>
      </c>
      <c r="J104" s="280" t="s">
        <v>581</v>
      </c>
      <c r="K104" s="281" t="s">
        <v>965</v>
      </c>
      <c r="L104" s="281" t="s">
        <v>60</v>
      </c>
      <c r="M104" s="279" t="s">
        <v>116</v>
      </c>
      <c r="N104" s="603">
        <v>14.9</v>
      </c>
      <c r="O104" s="603">
        <v>64.539999999999992</v>
      </c>
      <c r="P104" s="603">
        <v>962</v>
      </c>
      <c r="Q104" s="231"/>
      <c r="R104" s="232"/>
      <c r="S104" s="232"/>
      <c r="T104" s="232"/>
      <c r="U104" s="232">
        <v>69.0578</v>
      </c>
      <c r="V104" s="232">
        <v>1028.9612200000001</v>
      </c>
      <c r="W104" s="232">
        <v>0</v>
      </c>
      <c r="X104" s="232">
        <v>0</v>
      </c>
      <c r="Y104" s="232">
        <v>0</v>
      </c>
      <c r="Z104" s="232">
        <v>0</v>
      </c>
      <c r="AA104" s="232"/>
      <c r="AB104" s="232"/>
      <c r="AC104" s="232"/>
      <c r="AD104" s="232"/>
      <c r="AE104" s="232"/>
      <c r="AF104" s="232"/>
      <c r="AG104" s="232">
        <v>0</v>
      </c>
      <c r="AH104" s="232">
        <v>0</v>
      </c>
      <c r="AI104" s="232"/>
      <c r="AJ104" s="232"/>
      <c r="AK104" s="232">
        <v>0</v>
      </c>
      <c r="AL104" s="232">
        <v>0</v>
      </c>
      <c r="AM104" s="232">
        <v>0</v>
      </c>
      <c r="AN104" s="232">
        <v>0</v>
      </c>
      <c r="AO104" s="232">
        <v>10.4422</v>
      </c>
      <c r="AP104" s="232">
        <v>155.58877999999999</v>
      </c>
      <c r="AQ104" s="250">
        <f>Q104+S104+U104+W104+Y104+AA104+AC104+AE104+AG104+AI104+AK104+AM104+AO104</f>
        <v>79.5</v>
      </c>
      <c r="AR104" s="250">
        <f>R104+T104+V104+X104+Z104+AB104+AD104+AF104+AH104+AJ104+AL104+AN104+AP104</f>
        <v>1184.5500000000002</v>
      </c>
      <c r="AS104" s="252" t="s">
        <v>1910</v>
      </c>
      <c r="AT104" s="248"/>
      <c r="AU104" s="251"/>
      <c r="AV104" s="251"/>
      <c r="AW104" s="263"/>
      <c r="AX104" s="273"/>
      <c r="AY104" s="251">
        <f>IF(AQ104&gt;AU104,AQ104-AU104,"0")</f>
        <v>79.5</v>
      </c>
      <c r="AZ104" s="251">
        <f>IF(AR104&gt;AV104,AR104-AV104,"0")</f>
        <v>1184.5500000000002</v>
      </c>
      <c r="BA104" s="252"/>
      <c r="BB104" s="261" t="s">
        <v>1242</v>
      </c>
      <c r="BC104" s="271" t="s">
        <v>1807</v>
      </c>
      <c r="BD104" s="272" t="s">
        <v>1252</v>
      </c>
      <c r="BE104" s="262" t="s">
        <v>60</v>
      </c>
      <c r="BF104" s="233">
        <v>689</v>
      </c>
      <c r="BG104" s="263">
        <v>45945</v>
      </c>
      <c r="BH104" s="284">
        <v>36</v>
      </c>
      <c r="BI104" s="233">
        <v>689</v>
      </c>
      <c r="BJ104" s="234">
        <v>15000</v>
      </c>
      <c r="BK104" s="234">
        <f>BJ104*BI104*1.1</f>
        <v>11368500</v>
      </c>
      <c r="BL104" s="668">
        <f t="shared" si="166"/>
        <v>0.1</v>
      </c>
      <c r="BM104" s="234">
        <f>BJ104*BI104*1</f>
        <v>10335000</v>
      </c>
      <c r="BN104" s="263">
        <v>45954</v>
      </c>
      <c r="BO104" s="251">
        <f>SUMIF($I:$I,I104,$BH:$BH)</f>
        <v>72</v>
      </c>
      <c r="BP104" s="251">
        <f>SUMIF($I:$I,I104,$BI:$BI)</f>
        <v>1398.2</v>
      </c>
      <c r="BQ104" s="249"/>
      <c r="BR104" s="249"/>
      <c r="BS104" s="264"/>
      <c r="BT104" s="248"/>
      <c r="BU104" s="248"/>
      <c r="BV104" s="251"/>
      <c r="BW104" s="251"/>
      <c r="BX104" s="251"/>
      <c r="BY104" s="251"/>
      <c r="BZ104" s="251"/>
      <c r="CA104" s="251"/>
      <c r="CB104" s="251"/>
      <c r="CC104" s="250"/>
      <c r="CD104" s="265"/>
      <c r="CE104" s="252"/>
      <c r="CF104" s="252"/>
      <c r="CG104" s="252"/>
      <c r="CH104" s="252"/>
      <c r="CI104" s="252"/>
      <c r="CJ104" s="252"/>
      <c r="CK104" s="252"/>
      <c r="CL104" s="252"/>
      <c r="CM104" s="251">
        <f>SUMIF($I:$I,I104,$CA:$CA)</f>
        <v>0</v>
      </c>
      <c r="CN104" s="249">
        <f>SUMIF($I:$I,I104,$CB:$CB)</f>
        <v>0</v>
      </c>
      <c r="CO104" s="252"/>
      <c r="CP104" s="252"/>
      <c r="CQ104" s="252"/>
      <c r="CR104" s="252"/>
      <c r="CS104" s="251">
        <f>BO104+CM104</f>
        <v>72</v>
      </c>
      <c r="CT104" s="251">
        <f>BP104+CN104</f>
        <v>1398.2</v>
      </c>
      <c r="CU104" s="251">
        <f>AY104-CS104</f>
        <v>7.5</v>
      </c>
      <c r="CV104" s="251">
        <f>AZ104-CT104</f>
        <v>-213.64999999999986</v>
      </c>
      <c r="CW104" s="249" t="str">
        <f>IF(CU104&lt;0,"Thừa",IF(CU104=0,"Đủ","Thiếu"))</f>
        <v>Thiếu</v>
      </c>
      <c r="CX104" s="266"/>
      <c r="CY104" s="267"/>
      <c r="CZ104" s="268"/>
      <c r="DA104" s="269"/>
      <c r="DB104" s="270"/>
      <c r="DC104" s="235"/>
      <c r="DD104" s="236"/>
      <c r="DE104" s="237"/>
      <c r="DF104" s="237"/>
    </row>
    <row r="105" spans="1:110" s="271" customFormat="1" ht="30" hidden="1" customHeight="1">
      <c r="A105" s="248" t="str">
        <f t="shared" si="184"/>
        <v>ok</v>
      </c>
      <c r="B105" s="249"/>
      <c r="C105" s="249"/>
      <c r="D105" s="249"/>
      <c r="E105" s="311"/>
      <c r="F105" s="272"/>
      <c r="G105" s="249"/>
      <c r="H105" s="249"/>
      <c r="I105" s="282" t="s">
        <v>964</v>
      </c>
      <c r="J105" s="280" t="s">
        <v>581</v>
      </c>
      <c r="K105" s="281" t="s">
        <v>965</v>
      </c>
      <c r="L105" s="281" t="s">
        <v>60</v>
      </c>
      <c r="M105" s="279" t="s">
        <v>116</v>
      </c>
      <c r="N105" s="603"/>
      <c r="O105" s="603"/>
      <c r="P105" s="603"/>
      <c r="Q105" s="231"/>
      <c r="R105" s="232"/>
      <c r="S105" s="232"/>
      <c r="T105" s="232"/>
      <c r="U105" s="232"/>
      <c r="V105" s="232"/>
      <c r="W105" s="232"/>
      <c r="X105" s="232"/>
      <c r="Y105" s="232"/>
      <c r="Z105" s="232"/>
      <c r="AA105" s="232"/>
      <c r="AB105" s="232"/>
      <c r="AC105" s="232"/>
      <c r="AD105" s="232"/>
      <c r="AE105" s="232"/>
      <c r="AF105" s="232"/>
      <c r="AG105" s="232"/>
      <c r="AH105" s="232"/>
      <c r="AI105" s="232"/>
      <c r="AJ105" s="232"/>
      <c r="AK105" s="232"/>
      <c r="AL105" s="232"/>
      <c r="AM105" s="232"/>
      <c r="AN105" s="232"/>
      <c r="AO105" s="232"/>
      <c r="AP105" s="232"/>
      <c r="AQ105" s="250"/>
      <c r="AR105" s="250"/>
      <c r="AS105" s="252"/>
      <c r="AT105" s="248"/>
      <c r="AU105" s="251"/>
      <c r="AV105" s="251"/>
      <c r="AW105" s="263"/>
      <c r="AX105" s="273"/>
      <c r="AY105" s="251"/>
      <c r="AZ105" s="251"/>
      <c r="BA105" s="252"/>
      <c r="BB105" s="1146" t="s">
        <v>1860</v>
      </c>
      <c r="BC105" s="271" t="s">
        <v>1859</v>
      </c>
      <c r="BD105" s="1147" t="s">
        <v>1861</v>
      </c>
      <c r="BE105" s="1148" t="s">
        <v>60</v>
      </c>
      <c r="BF105" s="1116">
        <v>709.2</v>
      </c>
      <c r="BG105" s="263">
        <v>46029</v>
      </c>
      <c r="BH105" s="284">
        <v>36</v>
      </c>
      <c r="BI105" s="1116">
        <v>709.2</v>
      </c>
      <c r="BJ105" s="1149">
        <v>15909.09</v>
      </c>
      <c r="BK105" s="234">
        <f>BJ105*BI105*1.1</f>
        <v>12410999.290800001</v>
      </c>
      <c r="BL105" s="668">
        <f t="shared" ref="BL105" si="208">(BK105-BM105)/BM105</f>
        <v>0.10000000000000009</v>
      </c>
      <c r="BM105" s="234">
        <f>BJ105*BI105*1</f>
        <v>11282726.628</v>
      </c>
      <c r="BN105" s="263">
        <v>46032</v>
      </c>
      <c r="BO105" s="251"/>
      <c r="BP105" s="251"/>
      <c r="BQ105" s="249"/>
      <c r="BR105" s="249"/>
      <c r="BS105" s="264"/>
      <c r="BT105" s="248"/>
      <c r="BU105" s="248"/>
      <c r="BV105" s="251"/>
      <c r="BW105" s="251"/>
      <c r="BX105" s="251"/>
      <c r="BY105" s="251"/>
      <c r="BZ105" s="251"/>
      <c r="CA105" s="251"/>
      <c r="CB105" s="251"/>
      <c r="CC105" s="250"/>
      <c r="CD105" s="265"/>
      <c r="CE105" s="252"/>
      <c r="CF105" s="252"/>
      <c r="CG105" s="252"/>
      <c r="CH105" s="252"/>
      <c r="CI105" s="252"/>
      <c r="CJ105" s="252"/>
      <c r="CK105" s="252"/>
      <c r="CL105" s="252"/>
      <c r="CM105" s="251"/>
      <c r="CN105" s="249"/>
      <c r="CO105" s="252"/>
      <c r="CP105" s="252"/>
      <c r="CQ105" s="252"/>
      <c r="CR105" s="252"/>
      <c r="CS105" s="251"/>
      <c r="CT105" s="251"/>
      <c r="CU105" s="251"/>
      <c r="CV105" s="251"/>
      <c r="CW105" s="249"/>
      <c r="CX105" s="266"/>
      <c r="CY105" s="267"/>
      <c r="CZ105" s="268"/>
      <c r="DA105" s="269"/>
      <c r="DB105" s="270"/>
      <c r="DC105" s="235"/>
      <c r="DD105" s="236"/>
      <c r="DE105" s="237"/>
      <c r="DF105" s="237"/>
    </row>
    <row r="106" spans="1:110" s="271" customFormat="1" ht="30" hidden="1" customHeight="1">
      <c r="A106" s="248" t="str">
        <f t="shared" si="184"/>
        <v>Hiện</v>
      </c>
      <c r="B106" s="249" t="str">
        <f>CW106</f>
        <v>Đủ</v>
      </c>
      <c r="C106" s="249">
        <f t="shared" si="185"/>
        <v>0</v>
      </c>
      <c r="D106" s="249"/>
      <c r="E106" s="311"/>
      <c r="F106" s="311"/>
      <c r="G106" s="249"/>
      <c r="H106" s="249"/>
      <c r="I106" s="282" t="s">
        <v>966</v>
      </c>
      <c r="J106" s="280" t="s">
        <v>599</v>
      </c>
      <c r="K106" s="281" t="s">
        <v>967</v>
      </c>
      <c r="L106" s="281" t="s">
        <v>60</v>
      </c>
      <c r="M106" s="279" t="s">
        <v>116</v>
      </c>
      <c r="N106" s="603">
        <v>120.32</v>
      </c>
      <c r="O106" s="603">
        <v>2.04</v>
      </c>
      <c r="P106" s="603">
        <v>165</v>
      </c>
      <c r="Q106" s="231"/>
      <c r="R106" s="232"/>
      <c r="S106" s="232"/>
      <c r="T106" s="232"/>
      <c r="U106" s="232">
        <v>2.5</v>
      </c>
      <c r="V106" s="232">
        <v>300.79999999999995</v>
      </c>
      <c r="W106" s="232">
        <v>-2.5</v>
      </c>
      <c r="X106" s="232">
        <v>-300.79999999999995</v>
      </c>
      <c r="Y106" s="232">
        <v>0</v>
      </c>
      <c r="Z106" s="232">
        <v>0</v>
      </c>
      <c r="AA106" s="232"/>
      <c r="AB106" s="232"/>
      <c r="AC106" s="232"/>
      <c r="AD106" s="232"/>
      <c r="AE106" s="232"/>
      <c r="AF106" s="232"/>
      <c r="AG106" s="232">
        <v>0</v>
      </c>
      <c r="AH106" s="232">
        <v>0</v>
      </c>
      <c r="AI106" s="232"/>
      <c r="AJ106" s="232"/>
      <c r="AK106" s="232">
        <v>0</v>
      </c>
      <c r="AL106" s="232">
        <v>0</v>
      </c>
      <c r="AM106" s="232">
        <v>0</v>
      </c>
      <c r="AN106" s="232">
        <v>0</v>
      </c>
      <c r="AO106" s="232">
        <v>0</v>
      </c>
      <c r="AP106" s="232">
        <v>0</v>
      </c>
      <c r="AQ106" s="250">
        <f t="shared" ref="AQ106:AR110" si="209">Q106+S106+U106+W106+Y106+AA106+AC106+AE106+AG106+AI106+AK106+AM106+AO106</f>
        <v>0</v>
      </c>
      <c r="AR106" s="250">
        <f t="shared" si="209"/>
        <v>0</v>
      </c>
      <c r="AS106" s="252" t="s">
        <v>1078</v>
      </c>
      <c r="AT106" s="248"/>
      <c r="AU106" s="251"/>
      <c r="AV106" s="251"/>
      <c r="AW106" s="263"/>
      <c r="AX106" s="273"/>
      <c r="AY106" s="251" t="str">
        <f t="shared" ref="AY106:AY110" si="210">IF(AQ106&gt;AU106,AQ106-AU106,"0")</f>
        <v>0</v>
      </c>
      <c r="AZ106" s="251" t="str">
        <f t="shared" ref="AZ106:AZ110" si="211">IF(AR106&gt;AV106,AR106-AV106,"0")</f>
        <v>0</v>
      </c>
      <c r="BA106" s="252"/>
      <c r="BB106" s="261"/>
      <c r="BC106" s="252"/>
      <c r="BD106" s="252"/>
      <c r="BE106" s="262"/>
      <c r="BF106" s="233"/>
      <c r="BG106" s="252"/>
      <c r="BH106" s="284"/>
      <c r="BI106" s="233"/>
      <c r="BJ106" s="234"/>
      <c r="BK106" s="234"/>
      <c r="BL106" s="668"/>
      <c r="BM106" s="234" t="s">
        <v>1602</v>
      </c>
      <c r="BN106" s="263"/>
      <c r="BO106" s="251">
        <f>SUMIF($I:$I,I106,$BH:$BH)</f>
        <v>0</v>
      </c>
      <c r="BP106" s="251">
        <f>SUMIF($I:$I,I106,$BI:$BI)</f>
        <v>0</v>
      </c>
      <c r="BQ106" s="249"/>
      <c r="BR106" s="249"/>
      <c r="BS106" s="264"/>
      <c r="BT106" s="248"/>
      <c r="BU106" s="248"/>
      <c r="BV106" s="251"/>
      <c r="BW106" s="251"/>
      <c r="BX106" s="251"/>
      <c r="BY106" s="251"/>
      <c r="BZ106" s="251"/>
      <c r="CA106" s="251"/>
      <c r="CB106" s="251"/>
      <c r="CC106" s="250"/>
      <c r="CD106" s="265"/>
      <c r="CE106" s="252"/>
      <c r="CF106" s="252"/>
      <c r="CG106" s="252"/>
      <c r="CH106" s="252"/>
      <c r="CI106" s="252"/>
      <c r="CJ106" s="252"/>
      <c r="CK106" s="252"/>
      <c r="CL106" s="252"/>
      <c r="CM106" s="251">
        <f>SUMIF($I:$I,I106,$CA:$CA)</f>
        <v>0</v>
      </c>
      <c r="CN106" s="249">
        <f>SUMIF($I:$I,I106,$CB:$CB)</f>
        <v>0</v>
      </c>
      <c r="CO106" s="252"/>
      <c r="CP106" s="252"/>
      <c r="CQ106" s="252"/>
      <c r="CR106" s="252"/>
      <c r="CS106" s="251">
        <f t="shared" ref="CS106:CS110" si="212">BO106+CM106</f>
        <v>0</v>
      </c>
      <c r="CT106" s="251">
        <f t="shared" ref="CT106:CT110" si="213">BP106+CN106</f>
        <v>0</v>
      </c>
      <c r="CU106" s="251">
        <f t="shared" ref="CU106:CU110" si="214">AY106-CS106</f>
        <v>0</v>
      </c>
      <c r="CV106" s="251">
        <f t="shared" ref="CV106:CV110" si="215">AZ106-CT106</f>
        <v>0</v>
      </c>
      <c r="CW106" s="249" t="str">
        <f t="shared" ref="CW106:CW110" si="216">IF(CU106&lt;0,"Thừa",IF(CU106=0,"Đủ","Thiếu"))</f>
        <v>Đủ</v>
      </c>
      <c r="CX106" s="266"/>
      <c r="CY106" s="267"/>
      <c r="CZ106" s="268"/>
      <c r="DA106" s="269"/>
      <c r="DB106" s="270"/>
      <c r="DC106" s="235"/>
      <c r="DD106" s="236"/>
      <c r="DE106" s="237"/>
      <c r="DF106" s="237"/>
    </row>
    <row r="107" spans="1:110" s="271" customFormat="1" ht="30" hidden="1" customHeight="1">
      <c r="A107" s="248" t="str">
        <f t="shared" si="184"/>
        <v>Hiện</v>
      </c>
      <c r="B107" s="249" t="str">
        <f>CW107</f>
        <v>Thừa</v>
      </c>
      <c r="C107" s="249">
        <f t="shared" si="185"/>
        <v>-12</v>
      </c>
      <c r="D107" s="249"/>
      <c r="E107" s="311"/>
      <c r="F107" s="311"/>
      <c r="G107" s="249"/>
      <c r="H107" s="249"/>
      <c r="I107" s="282" t="s">
        <v>968</v>
      </c>
      <c r="J107" s="280" t="s">
        <v>599</v>
      </c>
      <c r="K107" s="281" t="s">
        <v>969</v>
      </c>
      <c r="L107" s="281" t="s">
        <v>60</v>
      </c>
      <c r="M107" s="279" t="s">
        <v>116</v>
      </c>
      <c r="N107" s="603">
        <v>34.68</v>
      </c>
      <c r="O107" s="603">
        <v>11.999999999999996</v>
      </c>
      <c r="P107" s="603">
        <v>162.99999999999997</v>
      </c>
      <c r="Q107" s="231"/>
      <c r="R107" s="232"/>
      <c r="S107" s="232"/>
      <c r="T107" s="232"/>
      <c r="U107" s="232">
        <v>13.199999999999998</v>
      </c>
      <c r="V107" s="232">
        <v>457.7759999999999</v>
      </c>
      <c r="W107" s="232">
        <v>-13.2</v>
      </c>
      <c r="X107" s="232">
        <v>-457.77599999999995</v>
      </c>
      <c r="Y107" s="232">
        <v>0</v>
      </c>
      <c r="Z107" s="232">
        <v>0</v>
      </c>
      <c r="AA107" s="232"/>
      <c r="AB107" s="232"/>
      <c r="AC107" s="232"/>
      <c r="AD107" s="232"/>
      <c r="AE107" s="232"/>
      <c r="AF107" s="232"/>
      <c r="AG107" s="232">
        <v>0</v>
      </c>
      <c r="AH107" s="232">
        <v>0</v>
      </c>
      <c r="AI107" s="232"/>
      <c r="AJ107" s="232"/>
      <c r="AK107" s="232">
        <v>0</v>
      </c>
      <c r="AL107" s="232">
        <v>0</v>
      </c>
      <c r="AM107" s="232">
        <v>0</v>
      </c>
      <c r="AN107" s="232">
        <v>0</v>
      </c>
      <c r="AO107" s="232">
        <v>0</v>
      </c>
      <c r="AP107" s="232">
        <v>0</v>
      </c>
      <c r="AQ107" s="250">
        <f t="shared" si="209"/>
        <v>-1.7763568394002505E-15</v>
      </c>
      <c r="AR107" s="250">
        <f t="shared" si="209"/>
        <v>-5.6843418860808015E-14</v>
      </c>
      <c r="AS107" s="252" t="s">
        <v>1078</v>
      </c>
      <c r="AT107" s="248"/>
      <c r="AU107" s="251"/>
      <c r="AV107" s="251"/>
      <c r="AW107" s="263"/>
      <c r="AX107" s="273"/>
      <c r="AY107" s="251" t="str">
        <f t="shared" si="210"/>
        <v>0</v>
      </c>
      <c r="AZ107" s="251" t="str">
        <f t="shared" si="211"/>
        <v>0</v>
      </c>
      <c r="BA107" s="252"/>
      <c r="BB107" s="261" t="s">
        <v>1090</v>
      </c>
      <c r="BC107" s="271" t="s">
        <v>1089</v>
      </c>
      <c r="BD107" s="1037" t="s">
        <v>1099</v>
      </c>
      <c r="BE107" s="1044" t="s">
        <v>1083</v>
      </c>
      <c r="BF107" s="289">
        <v>416.15999999999997</v>
      </c>
      <c r="BG107" s="263">
        <v>45933</v>
      </c>
      <c r="BH107" s="289">
        <f>2*6</f>
        <v>12</v>
      </c>
      <c r="BI107" s="289">
        <v>416.15999999999997</v>
      </c>
      <c r="BJ107" s="289">
        <v>17000</v>
      </c>
      <c r="BK107" s="234">
        <f t="shared" ref="BK107:BK114" si="217">BJ107*BI107*1.1</f>
        <v>7782192</v>
      </c>
      <c r="BL107" s="668">
        <f t="shared" si="166"/>
        <v>0.10000000000000014</v>
      </c>
      <c r="BM107" s="234">
        <f t="shared" ref="BM107:BM114" si="218">BJ107*BI107*1</f>
        <v>7074719.9999999991</v>
      </c>
      <c r="BN107" s="263">
        <v>45940</v>
      </c>
      <c r="BO107" s="251">
        <f>SUMIF($I:$I,I107,$BH:$BH)</f>
        <v>12</v>
      </c>
      <c r="BP107" s="251">
        <f>SUMIF($I:$I,I107,$BI:$BI)</f>
        <v>416.15999999999997</v>
      </c>
      <c r="BQ107" s="249"/>
      <c r="BR107" s="249"/>
      <c r="BS107" s="264"/>
      <c r="BT107" s="248"/>
      <c r="BU107" s="248"/>
      <c r="BV107" s="251"/>
      <c r="BW107" s="251"/>
      <c r="BX107" s="251"/>
      <c r="BY107" s="251"/>
      <c r="BZ107" s="251"/>
      <c r="CA107" s="251"/>
      <c r="CB107" s="251"/>
      <c r="CC107" s="250"/>
      <c r="CD107" s="265"/>
      <c r="CE107" s="252"/>
      <c r="CF107" s="252"/>
      <c r="CG107" s="252"/>
      <c r="CH107" s="252"/>
      <c r="CI107" s="252"/>
      <c r="CJ107" s="252"/>
      <c r="CK107" s="252"/>
      <c r="CL107" s="252"/>
      <c r="CM107" s="251">
        <f>SUMIF($I:$I,I107,$CA:$CA)</f>
        <v>0</v>
      </c>
      <c r="CN107" s="249">
        <f>SUMIF($I:$I,I107,$CB:$CB)</f>
        <v>0</v>
      </c>
      <c r="CO107" s="252"/>
      <c r="CP107" s="252"/>
      <c r="CQ107" s="252"/>
      <c r="CR107" s="252"/>
      <c r="CS107" s="251">
        <f t="shared" si="212"/>
        <v>12</v>
      </c>
      <c r="CT107" s="251">
        <f t="shared" si="213"/>
        <v>416.15999999999997</v>
      </c>
      <c r="CU107" s="251">
        <f t="shared" si="214"/>
        <v>-12</v>
      </c>
      <c r="CV107" s="251">
        <f t="shared" si="215"/>
        <v>-416.15999999999997</v>
      </c>
      <c r="CW107" s="249" t="str">
        <f t="shared" si="216"/>
        <v>Thừa</v>
      </c>
      <c r="CX107" s="266"/>
      <c r="CY107" s="267"/>
      <c r="CZ107" s="268"/>
      <c r="DA107" s="269"/>
      <c r="DB107" s="270"/>
      <c r="DC107" s="235"/>
      <c r="DD107" s="236"/>
      <c r="DE107" s="237"/>
      <c r="DF107" s="237"/>
    </row>
    <row r="108" spans="1:110" s="271" customFormat="1" ht="30" hidden="1" customHeight="1">
      <c r="A108" s="248" t="str">
        <f t="shared" si="184"/>
        <v>Hiện</v>
      </c>
      <c r="B108" s="249" t="str">
        <f>CW108</f>
        <v>Đủ</v>
      </c>
      <c r="C108" s="249">
        <f t="shared" si="185"/>
        <v>0</v>
      </c>
      <c r="D108" s="249"/>
      <c r="E108" s="311"/>
      <c r="F108" s="311"/>
      <c r="G108" s="249"/>
      <c r="H108" s="249"/>
      <c r="I108" s="282" t="s">
        <v>970</v>
      </c>
      <c r="J108" s="280" t="s">
        <v>971</v>
      </c>
      <c r="K108" s="281" t="s">
        <v>972</v>
      </c>
      <c r="L108" s="281" t="s">
        <v>60</v>
      </c>
      <c r="M108" s="279" t="s">
        <v>116</v>
      </c>
      <c r="N108" s="603">
        <v>17</v>
      </c>
      <c r="O108" s="603">
        <v>5.0600000000000005</v>
      </c>
      <c r="P108" s="603">
        <v>86</v>
      </c>
      <c r="Q108" s="231"/>
      <c r="R108" s="232"/>
      <c r="S108" s="232"/>
      <c r="T108" s="232"/>
      <c r="U108" s="232">
        <v>6</v>
      </c>
      <c r="V108" s="232">
        <v>102</v>
      </c>
      <c r="W108" s="232">
        <v>0</v>
      </c>
      <c r="X108" s="232">
        <v>0</v>
      </c>
      <c r="Y108" s="232">
        <v>0</v>
      </c>
      <c r="Z108" s="232">
        <v>0</v>
      </c>
      <c r="AA108" s="232"/>
      <c r="AB108" s="232"/>
      <c r="AC108" s="232"/>
      <c r="AD108" s="232"/>
      <c r="AE108" s="232"/>
      <c r="AF108" s="232"/>
      <c r="AG108" s="232">
        <v>0</v>
      </c>
      <c r="AH108" s="232">
        <v>0</v>
      </c>
      <c r="AI108" s="232"/>
      <c r="AJ108" s="232"/>
      <c r="AK108" s="232">
        <v>0</v>
      </c>
      <c r="AL108" s="232">
        <v>0</v>
      </c>
      <c r="AM108" s="232">
        <v>0</v>
      </c>
      <c r="AN108" s="232">
        <v>0</v>
      </c>
      <c r="AO108" s="232">
        <v>0</v>
      </c>
      <c r="AP108" s="232">
        <v>0</v>
      </c>
      <c r="AQ108" s="250">
        <f t="shared" si="209"/>
        <v>6</v>
      </c>
      <c r="AR108" s="250">
        <f t="shared" si="209"/>
        <v>102</v>
      </c>
      <c r="AS108" s="252" t="s">
        <v>1066</v>
      </c>
      <c r="AT108" s="248"/>
      <c r="AU108" s="251"/>
      <c r="AV108" s="251"/>
      <c r="AW108" s="263"/>
      <c r="AX108" s="273"/>
      <c r="AY108" s="251">
        <f t="shared" si="210"/>
        <v>6</v>
      </c>
      <c r="AZ108" s="251">
        <f t="shared" si="211"/>
        <v>102</v>
      </c>
      <c r="BA108" s="252"/>
      <c r="BB108" s="261" t="s">
        <v>1240</v>
      </c>
      <c r="BC108" s="252" t="s">
        <v>920</v>
      </c>
      <c r="BD108" s="1019" t="s">
        <v>1238</v>
      </c>
      <c r="BE108" s="262"/>
      <c r="BF108" s="1020">
        <v>105</v>
      </c>
      <c r="BG108" s="252">
        <v>45940</v>
      </c>
      <c r="BH108" s="1020">
        <v>6</v>
      </c>
      <c r="BI108" s="1020">
        <v>105</v>
      </c>
      <c r="BJ108" s="1021">
        <v>17727.272727272724</v>
      </c>
      <c r="BK108" s="234">
        <f t="shared" si="217"/>
        <v>2047499.9999999998</v>
      </c>
      <c r="BL108" s="668">
        <f t="shared" si="166"/>
        <v>0.10000000000000009</v>
      </c>
      <c r="BM108" s="234">
        <f t="shared" si="218"/>
        <v>1861363.636363636</v>
      </c>
      <c r="BN108" s="263">
        <v>45953</v>
      </c>
      <c r="BO108" s="251">
        <f>SUMIF($I:$I,I108,$BH:$BH)</f>
        <v>6</v>
      </c>
      <c r="BP108" s="251">
        <f>SUMIF($I:$I,I108,$BI:$BI)</f>
        <v>105</v>
      </c>
      <c r="BQ108" s="249"/>
      <c r="BR108" s="249"/>
      <c r="BS108" s="264"/>
      <c r="BT108" s="248"/>
      <c r="BU108" s="248"/>
      <c r="BV108" s="251"/>
      <c r="BW108" s="251"/>
      <c r="BX108" s="251"/>
      <c r="BY108" s="251"/>
      <c r="BZ108" s="251"/>
      <c r="CA108" s="251"/>
      <c r="CB108" s="251"/>
      <c r="CC108" s="250"/>
      <c r="CD108" s="265"/>
      <c r="CE108" s="252"/>
      <c r="CF108" s="252"/>
      <c r="CG108" s="252"/>
      <c r="CH108" s="252"/>
      <c r="CI108" s="252"/>
      <c r="CJ108" s="252"/>
      <c r="CK108" s="252"/>
      <c r="CL108" s="252"/>
      <c r="CM108" s="251">
        <f>SUMIF($I:$I,I108,$CA:$CA)</f>
        <v>0</v>
      </c>
      <c r="CN108" s="249">
        <f>SUMIF($I:$I,I108,$CB:$CB)</f>
        <v>0</v>
      </c>
      <c r="CO108" s="252"/>
      <c r="CP108" s="252"/>
      <c r="CQ108" s="252"/>
      <c r="CR108" s="252"/>
      <c r="CS108" s="251">
        <f t="shared" si="212"/>
        <v>6</v>
      </c>
      <c r="CT108" s="251">
        <f t="shared" si="213"/>
        <v>105</v>
      </c>
      <c r="CU108" s="251">
        <f t="shared" si="214"/>
        <v>0</v>
      </c>
      <c r="CV108" s="251">
        <f t="shared" si="215"/>
        <v>-3</v>
      </c>
      <c r="CW108" s="249" t="str">
        <f t="shared" si="216"/>
        <v>Đủ</v>
      </c>
      <c r="CX108" s="266"/>
      <c r="CY108" s="267"/>
      <c r="CZ108" s="268"/>
      <c r="DA108" s="269"/>
      <c r="DB108" s="270"/>
      <c r="DC108" s="235"/>
      <c r="DD108" s="236"/>
      <c r="DE108" s="237"/>
      <c r="DF108" s="237"/>
    </row>
    <row r="109" spans="1:110" s="271" customFormat="1" ht="30" hidden="1" customHeight="1">
      <c r="A109" s="248" t="str">
        <f t="shared" si="184"/>
        <v>Hiện</v>
      </c>
      <c r="B109" s="249" t="str">
        <f>CW109</f>
        <v>Thừa</v>
      </c>
      <c r="C109" s="249">
        <f t="shared" si="185"/>
        <v>-1.4408999999999423</v>
      </c>
      <c r="D109" s="249"/>
      <c r="E109" s="311"/>
      <c r="F109" s="311"/>
      <c r="G109" s="249"/>
      <c r="H109" s="249"/>
      <c r="I109" s="282" t="s">
        <v>973</v>
      </c>
      <c r="J109" s="280" t="s">
        <v>971</v>
      </c>
      <c r="K109" s="281" t="s">
        <v>974</v>
      </c>
      <c r="L109" s="281" t="s">
        <v>60</v>
      </c>
      <c r="M109" s="279" t="s">
        <v>116</v>
      </c>
      <c r="N109" s="603">
        <v>10.8</v>
      </c>
      <c r="O109" s="603">
        <v>206.13000000000005</v>
      </c>
      <c r="P109" s="603">
        <v>2115.5</v>
      </c>
      <c r="Q109" s="231"/>
      <c r="R109" s="232"/>
      <c r="S109" s="232"/>
      <c r="T109" s="232"/>
      <c r="U109" s="232">
        <v>220.55910000000006</v>
      </c>
      <c r="V109" s="232">
        <v>2382.0382800000007</v>
      </c>
      <c r="W109" s="232">
        <v>0</v>
      </c>
      <c r="X109" s="232">
        <v>0</v>
      </c>
      <c r="Y109" s="232">
        <v>0</v>
      </c>
      <c r="Z109" s="232">
        <v>0</v>
      </c>
      <c r="AA109" s="232"/>
      <c r="AB109" s="232"/>
      <c r="AC109" s="232"/>
      <c r="AD109" s="232"/>
      <c r="AE109" s="232"/>
      <c r="AF109" s="232"/>
      <c r="AG109" s="232">
        <v>0</v>
      </c>
      <c r="AH109" s="232">
        <v>0</v>
      </c>
      <c r="AI109" s="232"/>
      <c r="AJ109" s="232"/>
      <c r="AK109" s="232">
        <v>0</v>
      </c>
      <c r="AL109" s="232">
        <v>0</v>
      </c>
      <c r="AM109" s="232">
        <v>0</v>
      </c>
      <c r="AN109" s="232">
        <v>0</v>
      </c>
      <c r="AO109" s="232">
        <v>0</v>
      </c>
      <c r="AP109" s="232">
        <v>0</v>
      </c>
      <c r="AQ109" s="250">
        <f t="shared" si="209"/>
        <v>220.55910000000006</v>
      </c>
      <c r="AR109" s="250">
        <f t="shared" si="209"/>
        <v>2382.0382800000007</v>
      </c>
      <c r="AS109" s="252" t="s">
        <v>1066</v>
      </c>
      <c r="AT109" s="248"/>
      <c r="AU109" s="251"/>
      <c r="AV109" s="251"/>
      <c r="AW109" s="263"/>
      <c r="AX109" s="273"/>
      <c r="AY109" s="251">
        <f t="shared" si="210"/>
        <v>220.55910000000006</v>
      </c>
      <c r="AZ109" s="251">
        <f t="shared" si="211"/>
        <v>2382.0382800000007</v>
      </c>
      <c r="BA109" s="252"/>
      <c r="BB109" s="261" t="s">
        <v>1240</v>
      </c>
      <c r="BC109" s="252" t="s">
        <v>920</v>
      </c>
      <c r="BD109" s="1019" t="s">
        <v>1239</v>
      </c>
      <c r="BE109" s="262"/>
      <c r="BF109" s="1020">
        <v>2340</v>
      </c>
      <c r="BG109" s="252">
        <v>45940</v>
      </c>
      <c r="BH109" s="1020">
        <v>222</v>
      </c>
      <c r="BI109" s="1020">
        <v>2340</v>
      </c>
      <c r="BJ109" s="1021">
        <v>17727.272727272724</v>
      </c>
      <c r="BK109" s="234">
        <f t="shared" si="217"/>
        <v>45629999.999999993</v>
      </c>
      <c r="BL109" s="668">
        <f t="shared" si="166"/>
        <v>0.10000000000000007</v>
      </c>
      <c r="BM109" s="234">
        <f t="shared" si="218"/>
        <v>41481818.181818172</v>
      </c>
      <c r="BN109" s="263">
        <v>45953</v>
      </c>
      <c r="BO109" s="251">
        <f>SUMIF($I:$I,I109,$BH:$BH)</f>
        <v>222</v>
      </c>
      <c r="BP109" s="251">
        <f>SUMIF($I:$I,I109,$BI:$BI)</f>
        <v>2340</v>
      </c>
      <c r="BQ109" s="249"/>
      <c r="BR109" s="249"/>
      <c r="BS109" s="264"/>
      <c r="BT109" s="248"/>
      <c r="BU109" s="248"/>
      <c r="BV109" s="251"/>
      <c r="BW109" s="251"/>
      <c r="BX109" s="251"/>
      <c r="BY109" s="251"/>
      <c r="BZ109" s="251"/>
      <c r="CA109" s="251"/>
      <c r="CB109" s="251"/>
      <c r="CC109" s="250"/>
      <c r="CD109" s="265"/>
      <c r="CE109" s="252"/>
      <c r="CF109" s="252"/>
      <c r="CG109" s="252"/>
      <c r="CH109" s="252"/>
      <c r="CI109" s="252"/>
      <c r="CJ109" s="252"/>
      <c r="CK109" s="252"/>
      <c r="CL109" s="252"/>
      <c r="CM109" s="251">
        <f>SUMIF($I:$I,I109,$CA:$CA)</f>
        <v>0</v>
      </c>
      <c r="CN109" s="249">
        <f>SUMIF($I:$I,I109,$CB:$CB)</f>
        <v>0</v>
      </c>
      <c r="CO109" s="252"/>
      <c r="CP109" s="252"/>
      <c r="CQ109" s="252"/>
      <c r="CR109" s="252"/>
      <c r="CS109" s="251">
        <f t="shared" si="212"/>
        <v>222</v>
      </c>
      <c r="CT109" s="251">
        <f t="shared" si="213"/>
        <v>2340</v>
      </c>
      <c r="CU109" s="251">
        <f t="shared" si="214"/>
        <v>-1.4408999999999423</v>
      </c>
      <c r="CV109" s="251">
        <f t="shared" si="215"/>
        <v>42.038280000000668</v>
      </c>
      <c r="CW109" s="249" t="str">
        <f t="shared" si="216"/>
        <v>Thừa</v>
      </c>
      <c r="CX109" s="266"/>
      <c r="CY109" s="267"/>
      <c r="CZ109" s="268"/>
      <c r="DA109" s="269"/>
      <c r="DB109" s="270"/>
      <c r="DC109" s="235"/>
      <c r="DD109" s="236"/>
      <c r="DE109" s="237"/>
      <c r="DF109" s="237"/>
    </row>
    <row r="110" spans="1:110" s="271" customFormat="1" ht="30" hidden="1" customHeight="1">
      <c r="A110" s="248" t="str">
        <f t="shared" si="184"/>
        <v>Hiện</v>
      </c>
      <c r="B110" s="249" t="str">
        <f>CW110</f>
        <v>Thừa</v>
      </c>
      <c r="C110" s="249">
        <f t="shared" si="185"/>
        <v>-10.453980891719993</v>
      </c>
      <c r="D110" s="249"/>
      <c r="E110" s="311"/>
      <c r="F110" s="311" t="s">
        <v>62</v>
      </c>
      <c r="G110" s="249"/>
      <c r="H110" s="249"/>
      <c r="I110" s="282" t="s">
        <v>975</v>
      </c>
      <c r="J110" s="280" t="s">
        <v>976</v>
      </c>
      <c r="K110" s="281" t="s">
        <v>977</v>
      </c>
      <c r="L110" s="281" t="s">
        <v>60</v>
      </c>
      <c r="M110" s="279" t="s">
        <v>61</v>
      </c>
      <c r="N110" s="603">
        <v>31.4</v>
      </c>
      <c r="O110" s="603">
        <v>1219.9522292993629</v>
      </c>
      <c r="P110" s="603">
        <f>38306.5-1056.6</f>
        <v>37249.9</v>
      </c>
      <c r="Q110" s="231"/>
      <c r="R110" s="232"/>
      <c r="S110" s="232"/>
      <c r="T110" s="232"/>
      <c r="U110" s="232">
        <v>1333.54601910828</v>
      </c>
      <c r="V110" s="232">
        <v>41873.344999999994</v>
      </c>
      <c r="W110" s="232">
        <v>0</v>
      </c>
      <c r="X110" s="232">
        <v>0</v>
      </c>
      <c r="Y110" s="232">
        <v>0</v>
      </c>
      <c r="Z110" s="232">
        <v>0</v>
      </c>
      <c r="AA110" s="232"/>
      <c r="AB110" s="232"/>
      <c r="AC110" s="232"/>
      <c r="AD110" s="232"/>
      <c r="AE110" s="232"/>
      <c r="AF110" s="232"/>
      <c r="AG110" s="232">
        <v>0</v>
      </c>
      <c r="AH110" s="232">
        <v>0</v>
      </c>
      <c r="AI110" s="232"/>
      <c r="AJ110" s="232"/>
      <c r="AK110" s="232">
        <v>0</v>
      </c>
      <c r="AL110" s="232">
        <v>0</v>
      </c>
      <c r="AM110" s="232">
        <v>0</v>
      </c>
      <c r="AN110" s="232">
        <v>0</v>
      </c>
      <c r="AO110" s="232">
        <v>0</v>
      </c>
      <c r="AP110" s="232">
        <v>0</v>
      </c>
      <c r="AQ110" s="250">
        <f t="shared" si="209"/>
        <v>1333.54601910828</v>
      </c>
      <c r="AR110" s="250">
        <f t="shared" si="209"/>
        <v>41873.344999999994</v>
      </c>
      <c r="AS110" s="252" t="s">
        <v>1066</v>
      </c>
      <c r="AT110" s="248"/>
      <c r="AU110" s="251"/>
      <c r="AV110" s="251"/>
      <c r="AW110" s="263"/>
      <c r="AX110" s="273"/>
      <c r="AY110" s="251">
        <f t="shared" si="210"/>
        <v>1333.54601910828</v>
      </c>
      <c r="AZ110" s="251">
        <f t="shared" si="211"/>
        <v>41873.344999999994</v>
      </c>
      <c r="BA110" s="252"/>
      <c r="BB110" s="261" t="s">
        <v>1090</v>
      </c>
      <c r="BC110" s="271" t="s">
        <v>1089</v>
      </c>
      <c r="BD110" s="1037" t="s">
        <v>1100</v>
      </c>
      <c r="BE110" s="1044" t="s">
        <v>1082</v>
      </c>
      <c r="BF110" s="289">
        <v>20347.2</v>
      </c>
      <c r="BG110" s="263">
        <v>45933</v>
      </c>
      <c r="BH110" s="289">
        <v>648</v>
      </c>
      <c r="BI110" s="289">
        <v>20347.2</v>
      </c>
      <c r="BJ110" s="289">
        <v>13999.999999999998</v>
      </c>
      <c r="BK110" s="234">
        <f t="shared" si="217"/>
        <v>313346880</v>
      </c>
      <c r="BL110" s="668">
        <f t="shared" si="166"/>
        <v>0.1</v>
      </c>
      <c r="BM110" s="234">
        <f t="shared" si="218"/>
        <v>284860800</v>
      </c>
      <c r="BN110" s="263">
        <v>45940</v>
      </c>
      <c r="BO110" s="251">
        <f>SUMIF($I:$I,I110,$BH:$BH)</f>
        <v>1344</v>
      </c>
      <c r="BP110" s="251">
        <f>SUMIF($I:$I,I110,$BI:$BI)</f>
        <v>42201.600000000006</v>
      </c>
      <c r="BQ110" s="249"/>
      <c r="BR110" s="249"/>
      <c r="BS110" s="264"/>
      <c r="BT110" s="248"/>
      <c r="BU110" s="248"/>
      <c r="BV110" s="251"/>
      <c r="BW110" s="251"/>
      <c r="BX110" s="251"/>
      <c r="BY110" s="251"/>
      <c r="BZ110" s="251"/>
      <c r="CA110" s="251"/>
      <c r="CB110" s="251"/>
      <c r="CC110" s="250"/>
      <c r="CD110" s="265"/>
      <c r="CE110" s="252"/>
      <c r="CF110" s="252"/>
      <c r="CG110" s="252"/>
      <c r="CH110" s="252"/>
      <c r="CI110" s="252"/>
      <c r="CJ110" s="252"/>
      <c r="CK110" s="252"/>
      <c r="CL110" s="252"/>
      <c r="CM110" s="251">
        <f>SUMIF($I:$I,I110,$CA:$CA)</f>
        <v>0</v>
      </c>
      <c r="CN110" s="249">
        <f>SUMIF($I:$I,I110,$CB:$CB)</f>
        <v>0</v>
      </c>
      <c r="CO110" s="252"/>
      <c r="CP110" s="252"/>
      <c r="CQ110" s="252"/>
      <c r="CR110" s="252"/>
      <c r="CS110" s="251">
        <f t="shared" si="212"/>
        <v>1344</v>
      </c>
      <c r="CT110" s="251">
        <f t="shared" si="213"/>
        <v>42201.600000000006</v>
      </c>
      <c r="CU110" s="251">
        <f t="shared" si="214"/>
        <v>-10.453980891719993</v>
      </c>
      <c r="CV110" s="251">
        <f t="shared" si="215"/>
        <v>-328.25500000001193</v>
      </c>
      <c r="CW110" s="249" t="str">
        <f t="shared" si="216"/>
        <v>Thừa</v>
      </c>
      <c r="CX110" s="266"/>
      <c r="CY110" s="267"/>
      <c r="CZ110" s="268"/>
      <c r="DA110" s="269"/>
      <c r="DB110" s="270"/>
      <c r="DC110" s="235"/>
      <c r="DD110" s="236"/>
      <c r="DE110" s="237"/>
      <c r="DF110" s="237"/>
    </row>
    <row r="111" spans="1:110" s="271" customFormat="1" ht="30" hidden="1" customHeight="1">
      <c r="A111" s="248" t="str">
        <f t="shared" si="184"/>
        <v>ok</v>
      </c>
      <c r="B111" s="249"/>
      <c r="C111" s="249"/>
      <c r="D111" s="249"/>
      <c r="E111" s="311"/>
      <c r="F111" s="311"/>
      <c r="G111" s="249"/>
      <c r="H111" s="249"/>
      <c r="I111" s="282" t="s">
        <v>975</v>
      </c>
      <c r="J111" s="280" t="s">
        <v>976</v>
      </c>
      <c r="K111" s="281" t="s">
        <v>977</v>
      </c>
      <c r="L111" s="281" t="s">
        <v>60</v>
      </c>
      <c r="M111" s="279" t="s">
        <v>61</v>
      </c>
      <c r="N111" s="603"/>
      <c r="O111" s="603"/>
      <c r="P111" s="603"/>
      <c r="Q111" s="231"/>
      <c r="R111" s="232"/>
      <c r="S111" s="232"/>
      <c r="T111" s="232"/>
      <c r="U111" s="232"/>
      <c r="V111" s="232"/>
      <c r="W111" s="232"/>
      <c r="X111" s="232"/>
      <c r="Y111" s="232"/>
      <c r="Z111" s="232"/>
      <c r="AA111" s="232"/>
      <c r="AB111" s="232"/>
      <c r="AC111" s="232"/>
      <c r="AD111" s="232"/>
      <c r="AE111" s="232"/>
      <c r="AF111" s="232"/>
      <c r="AG111" s="232"/>
      <c r="AH111" s="232"/>
      <c r="AI111" s="232"/>
      <c r="AJ111" s="232"/>
      <c r="AK111" s="232"/>
      <c r="AL111" s="232"/>
      <c r="AM111" s="232"/>
      <c r="AN111" s="232"/>
      <c r="AO111" s="232"/>
      <c r="AP111" s="232"/>
      <c r="AQ111" s="250"/>
      <c r="AR111" s="250"/>
      <c r="AS111" s="252"/>
      <c r="AT111" s="248"/>
      <c r="AU111" s="251"/>
      <c r="AV111" s="251"/>
      <c r="AW111" s="263"/>
      <c r="AX111" s="273"/>
      <c r="AY111" s="251"/>
      <c r="AZ111" s="251"/>
      <c r="BA111" s="252"/>
      <c r="BB111" s="261" t="s">
        <v>1840</v>
      </c>
      <c r="BC111" s="252" t="s">
        <v>62</v>
      </c>
      <c r="BD111" s="1008" t="s">
        <v>1817</v>
      </c>
      <c r="BE111" s="281" t="s">
        <v>60</v>
      </c>
      <c r="BF111" s="1009">
        <v>21854.400000000001</v>
      </c>
      <c r="BG111" s="252">
        <v>46010</v>
      </c>
      <c r="BH111" s="284">
        <v>696</v>
      </c>
      <c r="BI111" s="1009">
        <v>21854.400000000001</v>
      </c>
      <c r="BJ111" s="1010">
        <v>13363.64</v>
      </c>
      <c r="BK111" s="234">
        <f>BJ111*BI111*(1+BL111)</f>
        <v>321259767.41760004</v>
      </c>
      <c r="BL111" s="668">
        <v>0.1</v>
      </c>
      <c r="BM111" s="234">
        <f>BJ111*BI111</f>
        <v>292054334.01600003</v>
      </c>
      <c r="BN111" s="263">
        <v>46018</v>
      </c>
      <c r="BO111" s="251"/>
      <c r="BP111" s="251"/>
      <c r="BQ111" s="249"/>
      <c r="BR111" s="249"/>
      <c r="BS111" s="264"/>
      <c r="BT111" s="248"/>
      <c r="BU111" s="248"/>
      <c r="BV111" s="251"/>
      <c r="BW111" s="251"/>
      <c r="BX111" s="251"/>
      <c r="BY111" s="251"/>
      <c r="BZ111" s="251"/>
      <c r="CA111" s="251"/>
      <c r="CB111" s="251"/>
      <c r="CC111" s="250"/>
      <c r="CD111" s="265"/>
      <c r="CE111" s="252"/>
      <c r="CF111" s="252"/>
      <c r="CG111" s="252"/>
      <c r="CH111" s="252"/>
      <c r="CI111" s="252"/>
      <c r="CJ111" s="252"/>
      <c r="CK111" s="252"/>
      <c r="CL111" s="252"/>
      <c r="CM111" s="251"/>
      <c r="CN111" s="249"/>
      <c r="CO111" s="252"/>
      <c r="CP111" s="252"/>
      <c r="CQ111" s="252"/>
      <c r="CR111" s="252"/>
      <c r="CS111" s="251"/>
      <c r="CT111" s="251"/>
      <c r="CU111" s="251"/>
      <c r="CV111" s="251"/>
      <c r="CW111" s="249"/>
      <c r="CX111" s="266"/>
      <c r="CY111" s="267"/>
      <c r="CZ111" s="268"/>
      <c r="DA111" s="269"/>
      <c r="DB111" s="270"/>
      <c r="DC111" s="235"/>
      <c r="DD111" s="236"/>
      <c r="DE111" s="237"/>
      <c r="DF111" s="237"/>
    </row>
    <row r="112" spans="1:110" s="271" customFormat="1" ht="30" hidden="1" customHeight="1">
      <c r="A112" s="248" t="str">
        <f t="shared" si="184"/>
        <v>Hiện</v>
      </c>
      <c r="B112" s="249" t="str">
        <f>CW112</f>
        <v>Đủ</v>
      </c>
      <c r="C112" s="249">
        <f t="shared" si="185"/>
        <v>0</v>
      </c>
      <c r="D112" s="249"/>
      <c r="E112" s="311"/>
      <c r="F112" s="311" t="s">
        <v>62</v>
      </c>
      <c r="G112" s="249"/>
      <c r="H112" s="249"/>
      <c r="I112" s="282" t="s">
        <v>978</v>
      </c>
      <c r="J112" s="280" t="s">
        <v>976</v>
      </c>
      <c r="K112" s="281" t="s">
        <v>99</v>
      </c>
      <c r="L112" s="281" t="s">
        <v>60</v>
      </c>
      <c r="M112" s="279" t="s">
        <v>61</v>
      </c>
      <c r="N112" s="603">
        <f>12*7.85</f>
        <v>94.199999999999989</v>
      </c>
      <c r="O112" s="603">
        <v>33.372611464968159</v>
      </c>
      <c r="P112" s="603">
        <f>3143.7-56.08</f>
        <v>3087.62</v>
      </c>
      <c r="Q112" s="231"/>
      <c r="R112" s="232"/>
      <c r="S112" s="232"/>
      <c r="T112" s="232"/>
      <c r="U112" s="232">
        <v>36</v>
      </c>
      <c r="V112" s="232">
        <v>3391.2</v>
      </c>
      <c r="W112" s="232">
        <v>0</v>
      </c>
      <c r="X112" s="232">
        <v>0</v>
      </c>
      <c r="Y112" s="232">
        <v>0</v>
      </c>
      <c r="Z112" s="232">
        <v>0</v>
      </c>
      <c r="AA112" s="232"/>
      <c r="AB112" s="232"/>
      <c r="AC112" s="232"/>
      <c r="AD112" s="232"/>
      <c r="AE112" s="232"/>
      <c r="AF112" s="232"/>
      <c r="AG112" s="232">
        <v>0</v>
      </c>
      <c r="AH112" s="232">
        <v>0</v>
      </c>
      <c r="AI112" s="232"/>
      <c r="AJ112" s="232"/>
      <c r="AK112" s="232">
        <v>0</v>
      </c>
      <c r="AL112" s="232">
        <v>0</v>
      </c>
      <c r="AM112" s="232">
        <v>0</v>
      </c>
      <c r="AN112" s="232">
        <v>0</v>
      </c>
      <c r="AO112" s="232">
        <v>0</v>
      </c>
      <c r="AP112" s="232">
        <v>0</v>
      </c>
      <c r="AQ112" s="250">
        <f>Q112+S112+U112+W112+Y112+AA112+AC112+AE112+AG112+AI112+AK112+AM112+AO112</f>
        <v>36</v>
      </c>
      <c r="AR112" s="250">
        <f>R112+T112+V112+X112+Z112+AB112+AD112+AF112+AH112+AJ112+AL112+AN112+AP112</f>
        <v>3391.2</v>
      </c>
      <c r="AS112" s="252" t="s">
        <v>1066</v>
      </c>
      <c r="AT112" s="248"/>
      <c r="AU112" s="251"/>
      <c r="AV112" s="251"/>
      <c r="AW112" s="263"/>
      <c r="AX112" s="273"/>
      <c r="AY112" s="251">
        <f>IF(AQ112&gt;AU112,AQ112-AU112,"0")</f>
        <v>36</v>
      </c>
      <c r="AZ112" s="251">
        <f>IF(AR112&gt;AV112,AR112-AV112,"0")</f>
        <v>3391.2</v>
      </c>
      <c r="BA112" s="252"/>
      <c r="BB112" s="261" t="s">
        <v>1090</v>
      </c>
      <c r="BC112" s="271" t="s">
        <v>1089</v>
      </c>
      <c r="BD112" s="1037" t="s">
        <v>1101</v>
      </c>
      <c r="BE112" s="1044" t="s">
        <v>1084</v>
      </c>
      <c r="BF112" s="289">
        <v>2260.7999999999997</v>
      </c>
      <c r="BG112" s="263">
        <v>45933</v>
      </c>
      <c r="BH112" s="289">
        <f>1*24</f>
        <v>24</v>
      </c>
      <c r="BI112" s="289">
        <v>2260.7999999999997</v>
      </c>
      <c r="BJ112" s="289">
        <v>13999.999999999998</v>
      </c>
      <c r="BK112" s="234">
        <f t="shared" si="217"/>
        <v>34816319.999999993</v>
      </c>
      <c r="BL112" s="668">
        <f t="shared" si="166"/>
        <v>0.10000000000000002</v>
      </c>
      <c r="BM112" s="234">
        <f t="shared" si="218"/>
        <v>31651199.999999993</v>
      </c>
      <c r="BN112" s="263">
        <v>45940</v>
      </c>
      <c r="BO112" s="251">
        <f>SUMIF($I:$I,I112,$BH:$BH)</f>
        <v>36</v>
      </c>
      <c r="BP112" s="251">
        <f>SUMIF($I:$I,I112,$BI:$BI)</f>
        <v>3391.2</v>
      </c>
      <c r="BQ112" s="249"/>
      <c r="BR112" s="249"/>
      <c r="BS112" s="264"/>
      <c r="BT112" s="248"/>
      <c r="BU112" s="248"/>
      <c r="BV112" s="251"/>
      <c r="BW112" s="251"/>
      <c r="BX112" s="251"/>
      <c r="BY112" s="251"/>
      <c r="BZ112" s="251"/>
      <c r="CA112" s="251"/>
      <c r="CB112" s="251"/>
      <c r="CC112" s="250"/>
      <c r="CD112" s="265"/>
      <c r="CE112" s="252"/>
      <c r="CF112" s="252"/>
      <c r="CG112" s="252"/>
      <c r="CH112" s="252"/>
      <c r="CI112" s="252"/>
      <c r="CJ112" s="252"/>
      <c r="CK112" s="252"/>
      <c r="CL112" s="252"/>
      <c r="CM112" s="251">
        <f>SUMIF($I:$I,I112,$CA:$CA)</f>
        <v>0</v>
      </c>
      <c r="CN112" s="249">
        <f>SUMIF($I:$I,I112,$CB:$CB)</f>
        <v>0</v>
      </c>
      <c r="CO112" s="252"/>
      <c r="CP112" s="252"/>
      <c r="CQ112" s="252"/>
      <c r="CR112" s="252"/>
      <c r="CS112" s="251">
        <f>BO112+CM112</f>
        <v>36</v>
      </c>
      <c r="CT112" s="251">
        <f>BP112+CN112</f>
        <v>3391.2</v>
      </c>
      <c r="CU112" s="251">
        <f>AY112-CS112</f>
        <v>0</v>
      </c>
      <c r="CV112" s="251">
        <f>AZ112-CT112</f>
        <v>0</v>
      </c>
      <c r="CW112" s="249" t="str">
        <f>IF(CU112&lt;0,"Thừa",IF(CU112=0,"Đủ","Thiếu"))</f>
        <v>Đủ</v>
      </c>
      <c r="CX112" s="266"/>
      <c r="CY112" s="267"/>
      <c r="CZ112" s="268"/>
      <c r="DA112" s="269"/>
      <c r="DB112" s="270"/>
      <c r="DC112" s="235"/>
      <c r="DD112" s="236"/>
      <c r="DE112" s="237"/>
      <c r="DF112" s="237"/>
    </row>
    <row r="113" spans="1:110" s="271" customFormat="1" ht="30" hidden="1" customHeight="1">
      <c r="A113" s="248" t="str">
        <f t="shared" si="184"/>
        <v>ok</v>
      </c>
      <c r="B113" s="249"/>
      <c r="C113" s="249"/>
      <c r="D113" s="249"/>
      <c r="E113" s="311"/>
      <c r="F113" s="311"/>
      <c r="G113" s="249"/>
      <c r="H113" s="249"/>
      <c r="I113" s="282" t="s">
        <v>978</v>
      </c>
      <c r="J113" s="280" t="s">
        <v>976</v>
      </c>
      <c r="K113" s="281" t="s">
        <v>99</v>
      </c>
      <c r="L113" s="281" t="s">
        <v>60</v>
      </c>
      <c r="M113" s="279" t="s">
        <v>61</v>
      </c>
      <c r="N113" s="603"/>
      <c r="O113" s="603"/>
      <c r="P113" s="603"/>
      <c r="Q113" s="231"/>
      <c r="R113" s="232"/>
      <c r="S113" s="232"/>
      <c r="T113" s="232"/>
      <c r="U113" s="232"/>
      <c r="V113" s="232"/>
      <c r="W113" s="232"/>
      <c r="X113" s="232"/>
      <c r="Y113" s="232"/>
      <c r="Z113" s="232"/>
      <c r="AA113" s="232"/>
      <c r="AB113" s="232"/>
      <c r="AC113" s="232"/>
      <c r="AD113" s="232"/>
      <c r="AE113" s="232"/>
      <c r="AF113" s="232"/>
      <c r="AG113" s="232"/>
      <c r="AH113" s="232"/>
      <c r="AI113" s="232"/>
      <c r="AJ113" s="232"/>
      <c r="AK113" s="232"/>
      <c r="AL113" s="232"/>
      <c r="AM113" s="232"/>
      <c r="AN113" s="232"/>
      <c r="AO113" s="232"/>
      <c r="AP113" s="232"/>
      <c r="AQ113" s="250"/>
      <c r="AR113" s="250"/>
      <c r="AS113" s="252"/>
      <c r="AT113" s="248"/>
      <c r="AU113" s="251"/>
      <c r="AV113" s="251"/>
      <c r="AW113" s="263"/>
      <c r="AX113" s="273"/>
      <c r="AY113" s="251"/>
      <c r="AZ113" s="251"/>
      <c r="BA113" s="252"/>
      <c r="BB113" s="261" t="s">
        <v>1840</v>
      </c>
      <c r="BC113" s="252" t="s">
        <v>62</v>
      </c>
      <c r="BD113" s="1008" t="s">
        <v>346</v>
      </c>
      <c r="BE113" s="281" t="s">
        <v>60</v>
      </c>
      <c r="BF113" s="1009">
        <v>1130.4000000000001</v>
      </c>
      <c r="BG113" s="252">
        <v>46010</v>
      </c>
      <c r="BH113" s="284">
        <v>12</v>
      </c>
      <c r="BI113" s="1009">
        <v>1130.4000000000001</v>
      </c>
      <c r="BJ113" s="1010">
        <v>13363.64</v>
      </c>
      <c r="BK113" s="234">
        <f>BJ113*BI113*(1+BL113)</f>
        <v>16616884.521600002</v>
      </c>
      <c r="BL113" s="668">
        <v>0.1</v>
      </c>
      <c r="BM113" s="234">
        <f>BJ113*BI113</f>
        <v>15106258.656000001</v>
      </c>
      <c r="BN113" s="263">
        <v>46018</v>
      </c>
      <c r="BO113" s="251"/>
      <c r="BP113" s="251"/>
      <c r="BQ113" s="249"/>
      <c r="BR113" s="249"/>
      <c r="BS113" s="264"/>
      <c r="BT113" s="248"/>
      <c r="BU113" s="248"/>
      <c r="BV113" s="251"/>
      <c r="BW113" s="251"/>
      <c r="BX113" s="251"/>
      <c r="BY113" s="251"/>
      <c r="BZ113" s="251"/>
      <c r="CA113" s="251"/>
      <c r="CB113" s="251"/>
      <c r="CC113" s="250"/>
      <c r="CD113" s="265"/>
      <c r="CE113" s="252"/>
      <c r="CF113" s="252"/>
      <c r="CG113" s="252"/>
      <c r="CH113" s="252"/>
      <c r="CI113" s="252"/>
      <c r="CJ113" s="252"/>
      <c r="CK113" s="252"/>
      <c r="CL113" s="252"/>
      <c r="CM113" s="251"/>
      <c r="CN113" s="249"/>
      <c r="CO113" s="252"/>
      <c r="CP113" s="252"/>
      <c r="CQ113" s="252"/>
      <c r="CR113" s="252"/>
      <c r="CS113" s="251"/>
      <c r="CT113" s="251"/>
      <c r="CU113" s="251"/>
      <c r="CV113" s="251"/>
      <c r="CW113" s="249"/>
      <c r="CX113" s="266"/>
      <c r="CY113" s="267"/>
      <c r="CZ113" s="268"/>
      <c r="DA113" s="269"/>
      <c r="DB113" s="270"/>
      <c r="DC113" s="235"/>
      <c r="DD113" s="236"/>
      <c r="DE113" s="237"/>
      <c r="DF113" s="237"/>
    </row>
    <row r="114" spans="1:110" s="271" customFormat="1" ht="30" hidden="1" customHeight="1">
      <c r="A114" s="248" t="str">
        <f>IF(I114=I112,"ok","Hiện")</f>
        <v>Hiện</v>
      </c>
      <c r="B114" s="249" t="str">
        <f>CW114</f>
        <v>Thừa</v>
      </c>
      <c r="C114" s="249">
        <f t="shared" si="185"/>
        <v>-1.5</v>
      </c>
      <c r="D114" s="249"/>
      <c r="E114" s="311"/>
      <c r="F114" s="311"/>
      <c r="G114" s="249"/>
      <c r="H114" s="249"/>
      <c r="I114" s="282" t="s">
        <v>979</v>
      </c>
      <c r="J114" s="280" t="s">
        <v>976</v>
      </c>
      <c r="K114" s="281" t="s">
        <v>980</v>
      </c>
      <c r="L114" s="281" t="s">
        <v>60</v>
      </c>
      <c r="M114" s="279" t="s">
        <v>61</v>
      </c>
      <c r="N114" s="603">
        <f>16*7.85</f>
        <v>125.6</v>
      </c>
      <c r="O114" s="603">
        <v>1.4570063694267517</v>
      </c>
      <c r="P114" s="603">
        <v>183</v>
      </c>
      <c r="Q114" s="231"/>
      <c r="R114" s="232"/>
      <c r="S114" s="232"/>
      <c r="T114" s="232"/>
      <c r="U114" s="232">
        <v>3</v>
      </c>
      <c r="V114" s="232">
        <v>376.79999999999995</v>
      </c>
      <c r="W114" s="232">
        <v>0</v>
      </c>
      <c r="X114" s="232">
        <v>0</v>
      </c>
      <c r="Y114" s="232">
        <v>0</v>
      </c>
      <c r="Z114" s="232">
        <v>0</v>
      </c>
      <c r="AA114" s="232"/>
      <c r="AB114" s="232"/>
      <c r="AC114" s="232"/>
      <c r="AD114" s="232"/>
      <c r="AE114" s="232"/>
      <c r="AF114" s="232"/>
      <c r="AG114" s="232">
        <v>0</v>
      </c>
      <c r="AH114" s="232">
        <v>0</v>
      </c>
      <c r="AI114" s="232"/>
      <c r="AJ114" s="232"/>
      <c r="AK114" s="232">
        <v>0</v>
      </c>
      <c r="AL114" s="232">
        <v>0</v>
      </c>
      <c r="AM114" s="232">
        <v>0</v>
      </c>
      <c r="AN114" s="232">
        <v>0</v>
      </c>
      <c r="AO114" s="232">
        <v>0</v>
      </c>
      <c r="AP114" s="232">
        <v>0</v>
      </c>
      <c r="AQ114" s="250">
        <f t="shared" ref="AQ114:AR118" si="219">Q114+S114+U114+W114+Y114+AA114+AC114+AE114+AG114+AI114+AK114+AM114+AO114</f>
        <v>3</v>
      </c>
      <c r="AR114" s="250">
        <f t="shared" si="219"/>
        <v>376.79999999999995</v>
      </c>
      <c r="AS114" s="252" t="s">
        <v>1066</v>
      </c>
      <c r="AT114" s="248"/>
      <c r="AU114" s="251"/>
      <c r="AV114" s="251"/>
      <c r="AW114" s="263"/>
      <c r="AX114" s="273"/>
      <c r="AY114" s="251">
        <f t="shared" ref="AY114:AY118" si="220">IF(AQ114&gt;AU114,AQ114-AU114,"0")</f>
        <v>3</v>
      </c>
      <c r="AZ114" s="251">
        <f t="shared" ref="AZ114:AZ118" si="221">IF(AR114&gt;AV114,AR114-AV114,"0")</f>
        <v>376.79999999999995</v>
      </c>
      <c r="BA114" s="252"/>
      <c r="BB114" s="261" t="s">
        <v>1110</v>
      </c>
      <c r="BC114" s="271" t="s">
        <v>62</v>
      </c>
      <c r="BD114" s="272" t="s">
        <v>1127</v>
      </c>
      <c r="BE114" s="262"/>
      <c r="BF114" s="233">
        <v>565.20000000000005</v>
      </c>
      <c r="BG114" s="263">
        <v>45940</v>
      </c>
      <c r="BH114" s="292">
        <v>4.5</v>
      </c>
      <c r="BI114" s="233">
        <v>565.20000000000005</v>
      </c>
      <c r="BJ114" s="233">
        <v>14181.82</v>
      </c>
      <c r="BK114" s="234">
        <f t="shared" si="217"/>
        <v>8817121.130400002</v>
      </c>
      <c r="BL114" s="668">
        <f t="shared" si="166"/>
        <v>0.10000000000000014</v>
      </c>
      <c r="BM114" s="234">
        <f t="shared" si="218"/>
        <v>8015564.6640000008</v>
      </c>
      <c r="BN114" s="263">
        <v>45947</v>
      </c>
      <c r="BO114" s="251">
        <f>SUMIF($I:$I,I114,$BH:$BH)</f>
        <v>4.5</v>
      </c>
      <c r="BP114" s="251">
        <f>SUMIF($I:$I,I114,$BI:$BI)</f>
        <v>565.20000000000005</v>
      </c>
      <c r="BQ114" s="249"/>
      <c r="BR114" s="249"/>
      <c r="BS114" s="264"/>
      <c r="BT114" s="248"/>
      <c r="BU114" s="248"/>
      <c r="BV114" s="251"/>
      <c r="BW114" s="251"/>
      <c r="BX114" s="251"/>
      <c r="BY114" s="251"/>
      <c r="BZ114" s="251"/>
      <c r="CA114" s="251"/>
      <c r="CB114" s="251"/>
      <c r="CC114" s="250"/>
      <c r="CD114" s="265"/>
      <c r="CE114" s="252"/>
      <c r="CF114" s="252"/>
      <c r="CG114" s="252"/>
      <c r="CH114" s="252"/>
      <c r="CI114" s="252"/>
      <c r="CJ114" s="252"/>
      <c r="CK114" s="252"/>
      <c r="CL114" s="252"/>
      <c r="CM114" s="251">
        <f>SUMIF($I:$I,I114,$CA:$CA)</f>
        <v>0</v>
      </c>
      <c r="CN114" s="249">
        <f>SUMIF($I:$I,I114,$CB:$CB)</f>
        <v>0</v>
      </c>
      <c r="CO114" s="252"/>
      <c r="CP114" s="252"/>
      <c r="CQ114" s="252"/>
      <c r="CR114" s="252"/>
      <c r="CS114" s="251">
        <f t="shared" ref="CS114:CS118" si="222">BO114+CM114</f>
        <v>4.5</v>
      </c>
      <c r="CT114" s="251">
        <f t="shared" ref="CT114:CT118" si="223">BP114+CN114</f>
        <v>565.20000000000005</v>
      </c>
      <c r="CU114" s="251">
        <f t="shared" ref="CU114:CU118" si="224">AY114-CS114</f>
        <v>-1.5</v>
      </c>
      <c r="CV114" s="251">
        <f t="shared" ref="CV114:CV118" si="225">AZ114-CT114</f>
        <v>-188.40000000000009</v>
      </c>
      <c r="CW114" s="249" t="str">
        <f t="shared" ref="CW114:CW118" si="226">IF(CU114&lt;0,"Thừa",IF(CU114=0,"Đủ","Thiếu"))</f>
        <v>Thừa</v>
      </c>
      <c r="CX114" s="266"/>
      <c r="CY114" s="267"/>
      <c r="CZ114" s="268"/>
      <c r="DA114" s="269"/>
      <c r="DB114" s="270"/>
      <c r="DC114" s="235"/>
      <c r="DD114" s="236"/>
      <c r="DE114" s="237"/>
      <c r="DF114" s="237"/>
    </row>
    <row r="115" spans="1:110" s="271" customFormat="1" ht="30" hidden="1" customHeight="1">
      <c r="A115" s="248" t="str">
        <f t="shared" si="184"/>
        <v>Hiện</v>
      </c>
      <c r="B115" s="249" t="str">
        <f>CW115</f>
        <v>Đủ</v>
      </c>
      <c r="C115" s="249">
        <f t="shared" si="185"/>
        <v>0</v>
      </c>
      <c r="D115" s="249"/>
      <c r="E115" s="311"/>
      <c r="F115" s="311"/>
      <c r="G115" s="249"/>
      <c r="H115" s="249"/>
      <c r="I115" s="282" t="s">
        <v>981</v>
      </c>
      <c r="J115" s="280" t="s">
        <v>976</v>
      </c>
      <c r="K115" s="281" t="s">
        <v>982</v>
      </c>
      <c r="L115" s="281" t="s">
        <v>60</v>
      </c>
      <c r="M115" s="279" t="s">
        <v>61</v>
      </c>
      <c r="N115" s="603">
        <f>20*7.85</f>
        <v>157</v>
      </c>
      <c r="O115" s="603">
        <v>10.210191082802549</v>
      </c>
      <c r="P115" s="603">
        <v>1603</v>
      </c>
      <c r="Q115" s="231"/>
      <c r="R115" s="232"/>
      <c r="S115" s="232"/>
      <c r="T115" s="232"/>
      <c r="U115" s="232">
        <v>12</v>
      </c>
      <c r="V115" s="232">
        <v>1884</v>
      </c>
      <c r="W115" s="232">
        <v>0</v>
      </c>
      <c r="X115" s="232">
        <v>0</v>
      </c>
      <c r="Y115" s="232">
        <v>0</v>
      </c>
      <c r="Z115" s="232">
        <v>0</v>
      </c>
      <c r="AA115" s="232"/>
      <c r="AB115" s="232"/>
      <c r="AC115" s="232"/>
      <c r="AD115" s="232"/>
      <c r="AE115" s="232"/>
      <c r="AF115" s="232"/>
      <c r="AG115" s="232">
        <v>0</v>
      </c>
      <c r="AH115" s="232">
        <v>0</v>
      </c>
      <c r="AI115" s="232"/>
      <c r="AJ115" s="232"/>
      <c r="AK115" s="232">
        <v>0</v>
      </c>
      <c r="AL115" s="232">
        <v>0</v>
      </c>
      <c r="AM115" s="232">
        <v>0</v>
      </c>
      <c r="AN115" s="232">
        <v>0</v>
      </c>
      <c r="AO115" s="232">
        <v>0</v>
      </c>
      <c r="AP115" s="232">
        <v>0</v>
      </c>
      <c r="AQ115" s="250">
        <f t="shared" si="219"/>
        <v>12</v>
      </c>
      <c r="AR115" s="250">
        <f t="shared" si="219"/>
        <v>1884</v>
      </c>
      <c r="AS115" s="252" t="s">
        <v>1066</v>
      </c>
      <c r="AT115" s="248"/>
      <c r="AU115" s="248">
        <v>12</v>
      </c>
      <c r="AV115" s="251">
        <v>1884</v>
      </c>
      <c r="AW115" s="263"/>
      <c r="AX115" s="273" t="s">
        <v>1254</v>
      </c>
      <c r="AY115" s="251" t="str">
        <f t="shared" si="220"/>
        <v>0</v>
      </c>
      <c r="AZ115" s="251" t="str">
        <f t="shared" si="221"/>
        <v>0</v>
      </c>
      <c r="BA115" s="252"/>
      <c r="BB115" s="261"/>
      <c r="BD115" s="272"/>
      <c r="BE115" s="262"/>
      <c r="BF115" s="233"/>
      <c r="BG115" s="263"/>
      <c r="BH115" s="292"/>
      <c r="BI115" s="233"/>
      <c r="BJ115" s="233"/>
      <c r="BK115" s="234"/>
      <c r="BL115" s="668"/>
      <c r="BM115" s="234" t="s">
        <v>1602</v>
      </c>
      <c r="BN115" s="263"/>
      <c r="BO115" s="251">
        <f>SUMIF($I:$I,I115,$BH:$BH)</f>
        <v>0</v>
      </c>
      <c r="BP115" s="251">
        <f>SUMIF($I:$I,I115,$BI:$BI)</f>
        <v>0</v>
      </c>
      <c r="BQ115" s="249"/>
      <c r="BR115" s="249"/>
      <c r="BS115" s="264"/>
      <c r="BT115" s="248"/>
      <c r="BU115" s="248"/>
      <c r="BV115" s="251"/>
      <c r="BW115" s="251"/>
      <c r="BX115" s="251"/>
      <c r="BY115" s="251"/>
      <c r="BZ115" s="251"/>
      <c r="CA115" s="251"/>
      <c r="CB115" s="251"/>
      <c r="CC115" s="250"/>
      <c r="CD115" s="265"/>
      <c r="CE115" s="252"/>
      <c r="CF115" s="252"/>
      <c r="CG115" s="252"/>
      <c r="CH115" s="252"/>
      <c r="CI115" s="252"/>
      <c r="CJ115" s="252"/>
      <c r="CK115" s="252"/>
      <c r="CL115" s="252"/>
      <c r="CM115" s="251">
        <f>SUMIF($I:$I,I115,$CA:$CA)</f>
        <v>0</v>
      </c>
      <c r="CN115" s="249">
        <f>SUMIF($I:$I,I115,$CB:$CB)</f>
        <v>0</v>
      </c>
      <c r="CO115" s="252"/>
      <c r="CP115" s="252"/>
      <c r="CQ115" s="252"/>
      <c r="CR115" s="252"/>
      <c r="CS115" s="251">
        <f t="shared" si="222"/>
        <v>0</v>
      </c>
      <c r="CT115" s="251">
        <f t="shared" si="223"/>
        <v>0</v>
      </c>
      <c r="CU115" s="251">
        <f t="shared" si="224"/>
        <v>0</v>
      </c>
      <c r="CV115" s="251">
        <f t="shared" si="225"/>
        <v>0</v>
      </c>
      <c r="CW115" s="249" t="str">
        <f t="shared" si="226"/>
        <v>Đủ</v>
      </c>
      <c r="CX115" s="266"/>
      <c r="CY115" s="267"/>
      <c r="CZ115" s="268"/>
      <c r="DA115" s="269"/>
      <c r="DB115" s="270"/>
      <c r="DC115" s="235"/>
      <c r="DD115" s="236"/>
      <c r="DE115" s="237"/>
      <c r="DF115" s="237"/>
    </row>
    <row r="116" spans="1:110" s="271" customFormat="1" ht="30" hidden="1" customHeight="1">
      <c r="A116" s="248" t="str">
        <f t="shared" si="184"/>
        <v>Hiện</v>
      </c>
      <c r="B116" s="249" t="str">
        <f>CONCATENATE(CW116," Mua tấm đủ hàng")</f>
        <v>Thiếu Mua tấm đủ hàng</v>
      </c>
      <c r="C116" s="249">
        <f t="shared" si="185"/>
        <v>13.628550000000001</v>
      </c>
      <c r="D116" s="249"/>
      <c r="E116" s="311"/>
      <c r="F116" s="311"/>
      <c r="G116" s="249"/>
      <c r="H116" s="249"/>
      <c r="I116" s="282" t="s">
        <v>983</v>
      </c>
      <c r="J116" s="280" t="s">
        <v>984</v>
      </c>
      <c r="K116" s="281" t="s">
        <v>985</v>
      </c>
      <c r="L116" s="281" t="s">
        <v>60</v>
      </c>
      <c r="M116" s="279" t="s">
        <v>61</v>
      </c>
      <c r="N116" s="603">
        <v>31.65</v>
      </c>
      <c r="O116" s="603">
        <v>13.44</v>
      </c>
      <c r="P116" s="603">
        <v>420.5</v>
      </c>
      <c r="Q116" s="231"/>
      <c r="R116" s="232"/>
      <c r="S116" s="232"/>
      <c r="T116" s="232"/>
      <c r="U116" s="232">
        <v>15</v>
      </c>
      <c r="V116" s="232">
        <v>474.75</v>
      </c>
      <c r="W116" s="232">
        <v>0</v>
      </c>
      <c r="X116" s="232">
        <v>0</v>
      </c>
      <c r="Y116" s="232">
        <v>0</v>
      </c>
      <c r="Z116" s="232">
        <v>0</v>
      </c>
      <c r="AA116" s="232"/>
      <c r="AB116" s="232"/>
      <c r="AC116" s="232"/>
      <c r="AD116" s="232"/>
      <c r="AE116" s="232"/>
      <c r="AF116" s="232"/>
      <c r="AG116" s="232">
        <v>0</v>
      </c>
      <c r="AH116" s="232">
        <v>0</v>
      </c>
      <c r="AI116" s="232"/>
      <c r="AJ116" s="232"/>
      <c r="AK116" s="232">
        <v>0</v>
      </c>
      <c r="AL116" s="232">
        <v>0</v>
      </c>
      <c r="AM116" s="232">
        <v>0</v>
      </c>
      <c r="AN116" s="232">
        <v>0</v>
      </c>
      <c r="AO116" s="232">
        <v>0</v>
      </c>
      <c r="AP116" s="232">
        <v>0</v>
      </c>
      <c r="AQ116" s="250">
        <f t="shared" si="219"/>
        <v>15</v>
      </c>
      <c r="AR116" s="250">
        <f t="shared" si="219"/>
        <v>474.75</v>
      </c>
      <c r="AS116" s="252" t="s">
        <v>1066</v>
      </c>
      <c r="AT116" s="248"/>
      <c r="AU116" s="248"/>
      <c r="AV116" s="251"/>
      <c r="AW116" s="263"/>
      <c r="AX116" s="273"/>
      <c r="AY116" s="251">
        <f t="shared" si="220"/>
        <v>15</v>
      </c>
      <c r="AZ116" s="251">
        <f t="shared" si="221"/>
        <v>474.75</v>
      </c>
      <c r="BA116" s="252"/>
      <c r="BB116" s="261"/>
      <c r="BC116" s="271" t="s">
        <v>1529</v>
      </c>
      <c r="BD116" s="272" t="s">
        <v>1528</v>
      </c>
      <c r="BE116" s="262"/>
      <c r="BF116" s="233">
        <v>712</v>
      </c>
      <c r="BG116" s="263">
        <v>45968</v>
      </c>
      <c r="BH116" s="292">
        <f>2.23*0.615</f>
        <v>1.3714500000000001</v>
      </c>
      <c r="BI116" s="233">
        <v>712</v>
      </c>
      <c r="BJ116" s="233">
        <v>15000</v>
      </c>
      <c r="BK116" s="234">
        <f>BJ116*BI116*1.1</f>
        <v>11748000.000000002</v>
      </c>
      <c r="BL116" s="668">
        <f t="shared" si="166"/>
        <v>0.10000000000000017</v>
      </c>
      <c r="BM116" s="234">
        <f>BJ116*BI116*1</f>
        <v>10680000</v>
      </c>
      <c r="BN116" s="263">
        <v>45968</v>
      </c>
      <c r="BO116" s="251">
        <f>SUMIF($I:$I,I116,$BH:$BH)</f>
        <v>1.3714500000000001</v>
      </c>
      <c r="BP116" s="251">
        <f>SUMIF($I:$I,I116,$BI:$BI)</f>
        <v>712</v>
      </c>
      <c r="BQ116" s="249"/>
      <c r="BR116" s="249"/>
      <c r="BS116" s="264"/>
      <c r="BT116" s="248"/>
      <c r="BU116" s="248"/>
      <c r="BV116" s="251"/>
      <c r="BW116" s="251"/>
      <c r="BX116" s="251"/>
      <c r="BY116" s="251"/>
      <c r="BZ116" s="251"/>
      <c r="CA116" s="251"/>
      <c r="CB116" s="251"/>
      <c r="CC116" s="250"/>
      <c r="CD116" s="265"/>
      <c r="CE116" s="252"/>
      <c r="CF116" s="252"/>
      <c r="CG116" s="252"/>
      <c r="CH116" s="252"/>
      <c r="CI116" s="252"/>
      <c r="CJ116" s="252"/>
      <c r="CK116" s="252"/>
      <c r="CL116" s="252"/>
      <c r="CM116" s="251">
        <f>SUMIF($I:$I,I116,$CA:$CA)</f>
        <v>0</v>
      </c>
      <c r="CN116" s="249">
        <f>SUMIF($I:$I,I116,$CB:$CB)</f>
        <v>0</v>
      </c>
      <c r="CO116" s="252"/>
      <c r="CP116" s="252"/>
      <c r="CQ116" s="252"/>
      <c r="CR116" s="252"/>
      <c r="CS116" s="251">
        <f t="shared" si="222"/>
        <v>1.3714500000000001</v>
      </c>
      <c r="CT116" s="251">
        <f t="shared" si="223"/>
        <v>712</v>
      </c>
      <c r="CU116" s="251">
        <f t="shared" si="224"/>
        <v>13.628550000000001</v>
      </c>
      <c r="CV116" s="251">
        <f t="shared" si="225"/>
        <v>-237.25</v>
      </c>
      <c r="CW116" s="249" t="str">
        <f t="shared" si="226"/>
        <v>Thiếu</v>
      </c>
      <c r="CX116" s="266"/>
      <c r="CY116" s="267"/>
      <c r="CZ116" s="268"/>
      <c r="DA116" s="269"/>
      <c r="DB116" s="270"/>
      <c r="DC116" s="235"/>
      <c r="DD116" s="236"/>
      <c r="DE116" s="237"/>
      <c r="DF116" s="237"/>
    </row>
    <row r="117" spans="1:110" s="271" customFormat="1" ht="29" hidden="1" customHeight="1">
      <c r="A117" s="248" t="str">
        <f t="shared" si="184"/>
        <v>Hiện</v>
      </c>
      <c r="B117" s="249" t="str">
        <f t="shared" ref="B117" si="227">CW117</f>
        <v>Đủ</v>
      </c>
      <c r="C117" s="249">
        <f t="shared" ref="C117" si="228">CU117</f>
        <v>0</v>
      </c>
      <c r="D117" s="249"/>
      <c r="E117" s="311"/>
      <c r="F117" s="311"/>
      <c r="G117" s="249"/>
      <c r="H117" s="249"/>
      <c r="I117" s="281" t="s">
        <v>1129</v>
      </c>
      <c r="J117" s="280" t="s">
        <v>976</v>
      </c>
      <c r="K117" s="281" t="s">
        <v>1130</v>
      </c>
      <c r="L117" s="281" t="s">
        <v>60</v>
      </c>
      <c r="M117" s="279" t="s">
        <v>61</v>
      </c>
      <c r="N117" s="603">
        <f>2*78.5</f>
        <v>157</v>
      </c>
      <c r="O117" s="603">
        <v>19.891719745222929</v>
      </c>
      <c r="P117" s="603">
        <v>3123</v>
      </c>
      <c r="Q117" s="231"/>
      <c r="R117" s="232"/>
      <c r="S117" s="232"/>
      <c r="T117" s="232"/>
      <c r="U117" s="232"/>
      <c r="V117" s="232"/>
      <c r="W117" s="232"/>
      <c r="X117" s="232"/>
      <c r="Y117" s="232">
        <v>24</v>
      </c>
      <c r="Z117" s="232">
        <v>3768</v>
      </c>
      <c r="AA117" s="232"/>
      <c r="AB117" s="232"/>
      <c r="AC117" s="232"/>
      <c r="AD117" s="232"/>
      <c r="AE117" s="232"/>
      <c r="AF117" s="232"/>
      <c r="AG117" s="232">
        <v>0</v>
      </c>
      <c r="AH117" s="232">
        <v>0</v>
      </c>
      <c r="AI117" s="232"/>
      <c r="AJ117" s="232"/>
      <c r="AK117" s="232">
        <v>0</v>
      </c>
      <c r="AL117" s="232">
        <v>0</v>
      </c>
      <c r="AM117" s="232">
        <v>0</v>
      </c>
      <c r="AN117" s="232">
        <v>0</v>
      </c>
      <c r="AO117" s="232">
        <v>0</v>
      </c>
      <c r="AP117" s="232">
        <v>0</v>
      </c>
      <c r="AQ117" s="250">
        <f t="shared" si="219"/>
        <v>24</v>
      </c>
      <c r="AR117" s="250">
        <f t="shared" si="219"/>
        <v>3768</v>
      </c>
      <c r="AS117" s="252" t="s">
        <v>1138</v>
      </c>
      <c r="AT117" s="248"/>
      <c r="AU117" s="251"/>
      <c r="AV117" s="251"/>
      <c r="AW117" s="263"/>
      <c r="AX117" s="273"/>
      <c r="AY117" s="251">
        <f t="shared" si="220"/>
        <v>24</v>
      </c>
      <c r="AZ117" s="251">
        <f t="shared" si="221"/>
        <v>3768</v>
      </c>
      <c r="BA117" s="252"/>
      <c r="BB117" s="261" t="s">
        <v>1258</v>
      </c>
      <c r="BC117" s="252" t="s">
        <v>1257</v>
      </c>
      <c r="BD117" s="252" t="s">
        <v>1259</v>
      </c>
      <c r="BE117" s="262" t="s">
        <v>1260</v>
      </c>
      <c r="BF117" s="233">
        <v>3768</v>
      </c>
      <c r="BG117" s="252">
        <v>45958</v>
      </c>
      <c r="BH117" s="284">
        <v>24</v>
      </c>
      <c r="BI117" s="233">
        <v>3768</v>
      </c>
      <c r="BJ117" s="234">
        <v>14363.64</v>
      </c>
      <c r="BK117" s="234">
        <f>BJ117*BI117*1.1</f>
        <v>59534415.071999997</v>
      </c>
      <c r="BL117" s="668">
        <f t="shared" si="166"/>
        <v>0.10000000000000003</v>
      </c>
      <c r="BM117" s="234">
        <f>BJ117*BI117*1</f>
        <v>54122195.519999996</v>
      </c>
      <c r="BN117" s="263">
        <v>45959</v>
      </c>
      <c r="BO117" s="251">
        <f>SUMIF($I:$I,I117,$BH:$BH)</f>
        <v>24</v>
      </c>
      <c r="BP117" s="251">
        <f>SUMIF($I:$I,I117,$BI:$BI)</f>
        <v>3768</v>
      </c>
      <c r="BQ117" s="249"/>
      <c r="BR117" s="249"/>
      <c r="BS117" s="264"/>
      <c r="BT117" s="248"/>
      <c r="BU117" s="248"/>
      <c r="BV117" s="251"/>
      <c r="BW117" s="251"/>
      <c r="BX117" s="251"/>
      <c r="BY117" s="251"/>
      <c r="BZ117" s="251"/>
      <c r="CA117" s="251"/>
      <c r="CB117" s="251"/>
      <c r="CC117" s="250"/>
      <c r="CD117" s="265"/>
      <c r="CE117" s="252"/>
      <c r="CF117" s="252"/>
      <c r="CG117" s="252"/>
      <c r="CH117" s="252"/>
      <c r="CI117" s="252"/>
      <c r="CJ117" s="252"/>
      <c r="CK117" s="252"/>
      <c r="CL117" s="252"/>
      <c r="CM117" s="251">
        <f>SUMIF($I:$I,I117,$CA:$CA)</f>
        <v>0</v>
      </c>
      <c r="CN117" s="249">
        <f>SUMIF($I:$I,I117,$CB:$CB)</f>
        <v>0</v>
      </c>
      <c r="CO117" s="252"/>
      <c r="CP117" s="252"/>
      <c r="CQ117" s="252"/>
      <c r="CR117" s="252"/>
      <c r="CS117" s="251">
        <f t="shared" si="222"/>
        <v>24</v>
      </c>
      <c r="CT117" s="251">
        <f t="shared" si="223"/>
        <v>3768</v>
      </c>
      <c r="CU117" s="251">
        <f t="shared" si="224"/>
        <v>0</v>
      </c>
      <c r="CV117" s="251">
        <f t="shared" si="225"/>
        <v>0</v>
      </c>
      <c r="CW117" s="249" t="str">
        <f t="shared" si="226"/>
        <v>Đủ</v>
      </c>
      <c r="CX117" s="266"/>
      <c r="CY117" s="267"/>
      <c r="CZ117" s="268"/>
      <c r="DA117" s="269"/>
      <c r="DB117" s="270"/>
      <c r="DC117" s="235"/>
      <c r="DD117" s="236"/>
      <c r="DE117" s="237"/>
      <c r="DF117" s="237"/>
    </row>
    <row r="118" spans="1:110" s="271" customFormat="1" ht="30" hidden="1" customHeight="1">
      <c r="A118" s="248" t="str">
        <f t="shared" si="184"/>
        <v>Hiện</v>
      </c>
      <c r="B118" s="249" t="str">
        <f t="shared" ref="B118" si="229">CW118</f>
        <v>Đủ</v>
      </c>
      <c r="C118" s="249">
        <f t="shared" ref="C118" si="230">CU118</f>
        <v>0</v>
      </c>
      <c r="D118" s="249"/>
      <c r="E118" s="311"/>
      <c r="F118" s="311"/>
      <c r="G118" s="249"/>
      <c r="H118" s="249"/>
      <c r="I118" s="281" t="s">
        <v>1534</v>
      </c>
      <c r="J118" s="280" t="s">
        <v>976</v>
      </c>
      <c r="K118" s="281" t="s">
        <v>1535</v>
      </c>
      <c r="L118" s="279" t="s">
        <v>60</v>
      </c>
      <c r="M118" s="279" t="s">
        <v>61</v>
      </c>
      <c r="N118" s="603">
        <f>6*7.85</f>
        <v>47.099999999999994</v>
      </c>
      <c r="O118" s="603"/>
      <c r="P118" s="603"/>
      <c r="Q118" s="231"/>
      <c r="R118" s="232"/>
      <c r="S118" s="232"/>
      <c r="T118" s="232"/>
      <c r="U118" s="232"/>
      <c r="V118" s="232"/>
      <c r="W118" s="232"/>
      <c r="X118" s="232"/>
      <c r="Y118" s="232"/>
      <c r="Z118" s="232"/>
      <c r="AA118" s="232"/>
      <c r="AB118" s="232"/>
      <c r="AC118" s="232"/>
      <c r="AD118" s="232"/>
      <c r="AE118" s="232">
        <v>132</v>
      </c>
      <c r="AF118" s="232">
        <v>6217.1999999999989</v>
      </c>
      <c r="AG118" s="232">
        <v>0</v>
      </c>
      <c r="AH118" s="232">
        <v>0</v>
      </c>
      <c r="AI118" s="232"/>
      <c r="AJ118" s="232"/>
      <c r="AK118" s="232">
        <v>0</v>
      </c>
      <c r="AL118" s="232">
        <v>0</v>
      </c>
      <c r="AM118" s="232">
        <v>0</v>
      </c>
      <c r="AN118" s="232">
        <v>0</v>
      </c>
      <c r="AO118" s="232">
        <v>0</v>
      </c>
      <c r="AP118" s="232">
        <v>0</v>
      </c>
      <c r="AQ118" s="250">
        <f t="shared" si="219"/>
        <v>132</v>
      </c>
      <c r="AR118" s="250">
        <f t="shared" si="219"/>
        <v>6217.1999999999989</v>
      </c>
      <c r="AS118" s="232" t="s">
        <v>1537</v>
      </c>
      <c r="AT118" s="248"/>
      <c r="AU118" s="251"/>
      <c r="AV118" s="251"/>
      <c r="AW118" s="263"/>
      <c r="AX118" s="273"/>
      <c r="AY118" s="251">
        <f t="shared" si="220"/>
        <v>132</v>
      </c>
      <c r="AZ118" s="251">
        <f t="shared" si="221"/>
        <v>6217.1999999999989</v>
      </c>
      <c r="BA118" s="252"/>
      <c r="BB118" s="261" t="s">
        <v>1598</v>
      </c>
      <c r="BC118" s="252" t="s">
        <v>62</v>
      </c>
      <c r="BD118" s="252" t="s">
        <v>1599</v>
      </c>
      <c r="BE118" s="262" t="s">
        <v>60</v>
      </c>
      <c r="BF118" s="233">
        <v>2260.8000000000002</v>
      </c>
      <c r="BG118" s="252">
        <v>45968</v>
      </c>
      <c r="BH118" s="284">
        <f>48</f>
        <v>48</v>
      </c>
      <c r="BI118" s="233">
        <v>2260.8000000000002</v>
      </c>
      <c r="BJ118" s="234">
        <v>13727.27</v>
      </c>
      <c r="BK118" s="234">
        <f>BJ118*BI118*1.1</f>
        <v>34138073.217600003</v>
      </c>
      <c r="BL118" s="668">
        <f t="shared" si="166"/>
        <v>0.1</v>
      </c>
      <c r="BM118" s="234">
        <f>BJ118*BI118*1</f>
        <v>31034612.016000003</v>
      </c>
      <c r="BN118" s="263">
        <v>45976</v>
      </c>
      <c r="BO118" s="251">
        <f>SUMIF($I:$I,I118,$BH:$BH)</f>
        <v>132</v>
      </c>
      <c r="BP118" s="251">
        <f>SUMIF($I:$I,I118,$BI:$BI)</f>
        <v>6217.2000000000007</v>
      </c>
      <c r="BQ118" s="249"/>
      <c r="BR118" s="249"/>
      <c r="BS118" s="264"/>
      <c r="BT118" s="248"/>
      <c r="BU118" s="248"/>
      <c r="BV118" s="251"/>
      <c r="BW118" s="251"/>
      <c r="BX118" s="251"/>
      <c r="BY118" s="251"/>
      <c r="BZ118" s="251"/>
      <c r="CA118" s="251"/>
      <c r="CB118" s="251"/>
      <c r="CC118" s="250"/>
      <c r="CD118" s="265"/>
      <c r="CE118" s="252"/>
      <c r="CF118" s="252"/>
      <c r="CG118" s="252"/>
      <c r="CH118" s="252"/>
      <c r="CI118" s="252"/>
      <c r="CJ118" s="252"/>
      <c r="CK118" s="252"/>
      <c r="CL118" s="252"/>
      <c r="CM118" s="251">
        <f>SUMIF($I:$I,I118,$CA:$CA)</f>
        <v>0</v>
      </c>
      <c r="CN118" s="249">
        <f>SUMIF($I:$I,I118,$CB:$CB)</f>
        <v>0</v>
      </c>
      <c r="CO118" s="252"/>
      <c r="CP118" s="252"/>
      <c r="CQ118" s="252"/>
      <c r="CR118" s="252"/>
      <c r="CS118" s="251">
        <f t="shared" si="222"/>
        <v>132</v>
      </c>
      <c r="CT118" s="251">
        <f t="shared" si="223"/>
        <v>6217.2000000000007</v>
      </c>
      <c r="CU118" s="251">
        <f t="shared" si="224"/>
        <v>0</v>
      </c>
      <c r="CV118" s="251">
        <f t="shared" si="225"/>
        <v>0</v>
      </c>
      <c r="CW118" s="249" t="str">
        <f t="shared" si="226"/>
        <v>Đủ</v>
      </c>
      <c r="CX118" s="266"/>
      <c r="CY118" s="267"/>
      <c r="CZ118" s="268"/>
      <c r="DA118" s="269"/>
      <c r="DB118" s="270"/>
      <c r="DC118" s="235"/>
      <c r="DD118" s="236"/>
      <c r="DE118" s="237"/>
      <c r="DF118" s="237"/>
    </row>
    <row r="119" spans="1:110" s="271" customFormat="1" ht="30" hidden="1" customHeight="1">
      <c r="A119" s="248" t="str">
        <f t="shared" si="184"/>
        <v>ok</v>
      </c>
      <c r="B119" s="249"/>
      <c r="C119" s="249"/>
      <c r="D119" s="249"/>
      <c r="E119" s="311"/>
      <c r="F119" s="311"/>
      <c r="G119" s="249"/>
      <c r="H119" s="249"/>
      <c r="I119" s="281" t="s">
        <v>1534</v>
      </c>
      <c r="J119" s="280" t="s">
        <v>976</v>
      </c>
      <c r="K119" s="281" t="s">
        <v>1535</v>
      </c>
      <c r="L119" s="279" t="s">
        <v>60</v>
      </c>
      <c r="M119" s="279" t="s">
        <v>61</v>
      </c>
      <c r="N119" s="603"/>
      <c r="O119" s="603"/>
      <c r="P119" s="603"/>
      <c r="Q119" s="231"/>
      <c r="R119" s="232"/>
      <c r="S119" s="232"/>
      <c r="T119" s="232"/>
      <c r="U119" s="232"/>
      <c r="V119" s="232"/>
      <c r="W119" s="232"/>
      <c r="X119" s="232"/>
      <c r="Y119" s="232"/>
      <c r="Z119" s="232"/>
      <c r="AA119" s="232"/>
      <c r="AB119" s="232"/>
      <c r="AC119" s="232"/>
      <c r="AD119" s="232"/>
      <c r="AE119" s="232"/>
      <c r="AF119" s="232"/>
      <c r="AG119" s="232"/>
      <c r="AH119" s="232"/>
      <c r="AI119" s="232"/>
      <c r="AJ119" s="232"/>
      <c r="AK119" s="232"/>
      <c r="AL119" s="232"/>
      <c r="AM119" s="232"/>
      <c r="AN119" s="232"/>
      <c r="AO119" s="232"/>
      <c r="AP119" s="232"/>
      <c r="AQ119" s="250"/>
      <c r="AR119" s="250"/>
      <c r="AS119" s="232"/>
      <c r="AT119" s="248"/>
      <c r="AU119" s="251"/>
      <c r="AV119" s="251"/>
      <c r="AW119" s="263"/>
      <c r="AX119" s="273"/>
      <c r="AY119" s="251"/>
      <c r="AZ119" s="251"/>
      <c r="BA119" s="252"/>
      <c r="BB119" s="261" t="s">
        <v>1840</v>
      </c>
      <c r="BC119" s="252" t="s">
        <v>62</v>
      </c>
      <c r="BD119" s="1008" t="s">
        <v>1818</v>
      </c>
      <c r="BE119" s="281" t="s">
        <v>60</v>
      </c>
      <c r="BF119" s="1009">
        <v>3956.4</v>
      </c>
      <c r="BG119" s="252">
        <v>46010</v>
      </c>
      <c r="BH119" s="284">
        <v>84</v>
      </c>
      <c r="BI119" s="1009">
        <v>3956.4</v>
      </c>
      <c r="BJ119" s="1010">
        <v>13363.64</v>
      </c>
      <c r="BK119" s="234">
        <f>BJ119*BI119*(1+BL119)</f>
        <v>58159095.825599998</v>
      </c>
      <c r="BL119" s="668">
        <v>0.1</v>
      </c>
      <c r="BM119" s="234">
        <f>BJ119*BI119</f>
        <v>52871905.295999996</v>
      </c>
      <c r="BN119" s="263">
        <v>46018</v>
      </c>
      <c r="BO119" s="251"/>
      <c r="BP119" s="251"/>
      <c r="BQ119" s="249"/>
      <c r="BR119" s="249"/>
      <c r="BS119" s="264"/>
      <c r="BT119" s="248"/>
      <c r="BU119" s="248"/>
      <c r="BV119" s="251"/>
      <c r="BW119" s="251"/>
      <c r="BX119" s="251"/>
      <c r="BY119" s="251"/>
      <c r="BZ119" s="251"/>
      <c r="CA119" s="251"/>
      <c r="CB119" s="251"/>
      <c r="CC119" s="250"/>
      <c r="CD119" s="265"/>
      <c r="CE119" s="252"/>
      <c r="CF119" s="252"/>
      <c r="CG119" s="252"/>
      <c r="CH119" s="252"/>
      <c r="CI119" s="252"/>
      <c r="CJ119" s="252"/>
      <c r="CK119" s="252"/>
      <c r="CL119" s="252"/>
      <c r="CM119" s="251"/>
      <c r="CN119" s="249"/>
      <c r="CO119" s="252"/>
      <c r="CP119" s="252"/>
      <c r="CQ119" s="252"/>
      <c r="CR119" s="252"/>
      <c r="CS119" s="251"/>
      <c r="CT119" s="251"/>
      <c r="CU119" s="251"/>
      <c r="CV119" s="251"/>
      <c r="CW119" s="249"/>
      <c r="CX119" s="266"/>
      <c r="CY119" s="267"/>
      <c r="CZ119" s="268"/>
      <c r="DA119" s="269"/>
      <c r="DB119" s="270"/>
      <c r="DC119" s="235"/>
      <c r="DD119" s="236"/>
      <c r="DE119" s="237"/>
      <c r="DF119" s="237"/>
    </row>
    <row r="120" spans="1:110" s="271" customFormat="1" ht="30" hidden="1" customHeight="1">
      <c r="A120" s="248" t="str">
        <f t="shared" si="184"/>
        <v>Hiện</v>
      </c>
      <c r="B120" s="249" t="str">
        <f t="shared" ref="B120" si="231">CW120</f>
        <v>Đủ</v>
      </c>
      <c r="C120" s="249">
        <f t="shared" ref="C120" si="232">CU120</f>
        <v>0</v>
      </c>
      <c r="D120" s="249"/>
      <c r="E120" s="311"/>
      <c r="F120" s="311"/>
      <c r="G120" s="249"/>
      <c r="H120" s="249"/>
      <c r="I120" s="281" t="s">
        <v>1834</v>
      </c>
      <c r="J120" s="280" t="s">
        <v>162</v>
      </c>
      <c r="K120" s="281" t="s">
        <v>1835</v>
      </c>
      <c r="L120" s="1068" t="s">
        <v>60</v>
      </c>
      <c r="M120" s="279" t="s">
        <v>116</v>
      </c>
      <c r="N120" s="1005">
        <v>9.3000000000000007</v>
      </c>
      <c r="O120" s="1005">
        <f>0.092*80</f>
        <v>7.3599999999999994</v>
      </c>
      <c r="P120" s="1005">
        <f>+O120*N120</f>
        <v>68.447999999999993</v>
      </c>
      <c r="Q120" s="231"/>
      <c r="R120" s="232"/>
      <c r="S120" s="232"/>
      <c r="T120" s="232"/>
      <c r="U120" s="232"/>
      <c r="V120" s="232"/>
      <c r="W120" s="232"/>
      <c r="X120" s="232"/>
      <c r="Y120" s="232"/>
      <c r="Z120" s="232"/>
      <c r="AA120" s="232"/>
      <c r="AB120" s="232"/>
      <c r="AC120" s="232"/>
      <c r="AD120" s="232"/>
      <c r="AE120" s="232"/>
      <c r="AF120" s="232"/>
      <c r="AG120" s="232"/>
      <c r="AH120" s="232"/>
      <c r="AI120" s="232">
        <v>8</v>
      </c>
      <c r="AJ120" s="232">
        <v>74.400000000000006</v>
      </c>
      <c r="AK120" s="232">
        <v>0</v>
      </c>
      <c r="AL120" s="232">
        <v>0</v>
      </c>
      <c r="AM120" s="232">
        <v>0</v>
      </c>
      <c r="AN120" s="232">
        <v>0</v>
      </c>
      <c r="AO120" s="232">
        <v>0</v>
      </c>
      <c r="AP120" s="232">
        <v>0</v>
      </c>
      <c r="AQ120" s="250">
        <f>Q120+S120+U120+W120+Y120+AA120+AC120+AE120+AG120+AI120+AK120+AM120+AO120</f>
        <v>8</v>
      </c>
      <c r="AR120" s="250">
        <f>R120+T120+V120+X120+Z120+AB120+AD120+AF120+AH120+AJ120+AL120+AN120+AP120</f>
        <v>74.400000000000006</v>
      </c>
      <c r="AS120" s="250" t="s">
        <v>1836</v>
      </c>
      <c r="AT120" s="248"/>
      <c r="AU120" s="251"/>
      <c r="AV120" s="251"/>
      <c r="AW120" s="263"/>
      <c r="AX120" s="273"/>
      <c r="AY120" s="251">
        <f t="shared" ref="AY120:AY121" si="233">IF(AQ120&gt;AU120,AQ120-AU120,"0")</f>
        <v>8</v>
      </c>
      <c r="AZ120" s="251">
        <f t="shared" ref="AZ120:AZ121" si="234">IF(AR120&gt;AV120,AR120-AV120,"0")</f>
        <v>74.400000000000006</v>
      </c>
      <c r="BA120" s="252"/>
      <c r="BB120" s="261" t="s">
        <v>1838</v>
      </c>
      <c r="BC120" s="252" t="s">
        <v>1837</v>
      </c>
      <c r="BD120" s="281" t="s">
        <v>1839</v>
      </c>
      <c r="BE120" s="262"/>
      <c r="BF120" s="233">
        <v>65</v>
      </c>
      <c r="BG120" s="252">
        <v>46014</v>
      </c>
      <c r="BH120" s="284">
        <v>8</v>
      </c>
      <c r="BI120" s="233">
        <v>65</v>
      </c>
      <c r="BJ120" s="234">
        <f>22000/1.1</f>
        <v>20000</v>
      </c>
      <c r="BK120" s="234">
        <f>BJ120*BI120*(BL120+1)</f>
        <v>1430000</v>
      </c>
      <c r="BL120" s="668">
        <v>0.1</v>
      </c>
      <c r="BM120" s="234">
        <f>BI120*BJ120</f>
        <v>1300000</v>
      </c>
      <c r="BN120" s="263">
        <v>46014</v>
      </c>
      <c r="BO120" s="251">
        <f>SUMIF($I:$I,I120,$BH:$BH)</f>
        <v>8</v>
      </c>
      <c r="BP120" s="251">
        <f>SUMIF($I:$I,I120,$BI:$BI)</f>
        <v>65</v>
      </c>
      <c r="BQ120" s="249"/>
      <c r="BR120" s="249"/>
      <c r="BS120" s="264"/>
      <c r="BT120" s="248"/>
      <c r="BU120" s="248"/>
      <c r="BV120" s="251"/>
      <c r="BW120" s="251"/>
      <c r="BX120" s="251"/>
      <c r="BY120" s="251"/>
      <c r="BZ120" s="251"/>
      <c r="CA120" s="251"/>
      <c r="CB120" s="251"/>
      <c r="CC120" s="250"/>
      <c r="CD120" s="265"/>
      <c r="CE120" s="252"/>
      <c r="CF120" s="252"/>
      <c r="CG120" s="252"/>
      <c r="CH120" s="252"/>
      <c r="CI120" s="252"/>
      <c r="CJ120" s="252"/>
      <c r="CK120" s="252"/>
      <c r="CL120" s="252"/>
      <c r="CM120" s="251">
        <f>SUMIF($I:$I,I120,$CA:$CA)</f>
        <v>0</v>
      </c>
      <c r="CN120" s="249">
        <f>SUMIF($I:$I,I120,$CB:$CB)</f>
        <v>0</v>
      </c>
      <c r="CO120" s="252"/>
      <c r="CP120" s="252"/>
      <c r="CQ120" s="252"/>
      <c r="CR120" s="252"/>
      <c r="CS120" s="251">
        <f t="shared" ref="CS120:CS121" si="235">BO120+CM120</f>
        <v>8</v>
      </c>
      <c r="CT120" s="251">
        <f t="shared" ref="CT120:CT121" si="236">BP120+CN120</f>
        <v>65</v>
      </c>
      <c r="CU120" s="251">
        <f t="shared" ref="CU120:CU121" si="237">AY120-CS120</f>
        <v>0</v>
      </c>
      <c r="CV120" s="251">
        <f t="shared" ref="CV120:CV121" si="238">AZ120-CT120</f>
        <v>9.4000000000000057</v>
      </c>
      <c r="CW120" s="249" t="str">
        <f t="shared" ref="CW120:CW121" si="239">IF(CU120&lt;0,"Thừa",IF(CU120=0,"Đủ","Thiếu"))</f>
        <v>Đủ</v>
      </c>
      <c r="CX120" s="266"/>
      <c r="CY120" s="267"/>
      <c r="CZ120" s="268"/>
      <c r="DA120" s="269"/>
      <c r="DB120" s="270"/>
      <c r="DC120" s="235"/>
      <c r="DD120" s="236"/>
      <c r="DE120" s="237"/>
      <c r="DF120" s="237"/>
    </row>
    <row r="121" spans="1:110" s="271" customFormat="1" ht="30" hidden="1" customHeight="1">
      <c r="A121" s="248" t="str">
        <f t="shared" ref="A121" si="240">IF(I121=I120,"ok","Hiện")</f>
        <v>Hiện</v>
      </c>
      <c r="B121" s="249" t="str">
        <f t="shared" ref="B121" si="241">CW121</f>
        <v>Đủ</v>
      </c>
      <c r="C121" s="249">
        <f t="shared" ref="C121" si="242">CU121</f>
        <v>0</v>
      </c>
      <c r="D121" s="281" t="s">
        <v>1881</v>
      </c>
      <c r="E121" s="311"/>
      <c r="F121" s="311" t="s">
        <v>1922</v>
      </c>
      <c r="G121" s="249"/>
      <c r="H121" s="249"/>
      <c r="I121" s="281" t="s">
        <v>1880</v>
      </c>
      <c r="J121" s="280" t="s">
        <v>581</v>
      </c>
      <c r="K121" s="281" t="s">
        <v>1881</v>
      </c>
      <c r="L121" s="1068" t="s">
        <v>60</v>
      </c>
      <c r="M121" s="279" t="s">
        <v>116</v>
      </c>
      <c r="N121" s="1005">
        <v>3.0091859360152045</v>
      </c>
      <c r="O121" s="1005">
        <v>47.354999999999997</v>
      </c>
      <c r="P121" s="1005">
        <v>142.5</v>
      </c>
      <c r="Q121" s="231"/>
      <c r="R121" s="232"/>
      <c r="S121" s="232"/>
      <c r="T121" s="232"/>
      <c r="U121" s="232"/>
      <c r="V121" s="232"/>
      <c r="W121" s="232"/>
      <c r="X121" s="232"/>
      <c r="Y121" s="232"/>
      <c r="Z121" s="232"/>
      <c r="AA121" s="232"/>
      <c r="AB121" s="232"/>
      <c r="AC121" s="232"/>
      <c r="AD121" s="232"/>
      <c r="AE121" s="232"/>
      <c r="AF121" s="232"/>
      <c r="AG121" s="232"/>
      <c r="AH121" s="232"/>
      <c r="AI121" s="232"/>
      <c r="AJ121" s="232"/>
      <c r="AK121" s="232"/>
      <c r="AL121" s="232"/>
      <c r="AM121" s="232">
        <v>51</v>
      </c>
      <c r="AN121" s="232">
        <v>153.46848273677543</v>
      </c>
      <c r="AO121" s="232">
        <v>3</v>
      </c>
      <c r="AP121" s="232">
        <v>9.0275578080456143</v>
      </c>
      <c r="AQ121" s="250">
        <f>Q121+S121+U121+W121+Y121+AA121+AC121+AE121+AG121+AI121+AK121+AM121+AO121</f>
        <v>54</v>
      </c>
      <c r="AR121" s="250">
        <f>R121+T121+V121+X121+Z121+AB121+AD121+AF121+AH121+AJ121+AL121+AN121+AP121</f>
        <v>162.49604054482103</v>
      </c>
      <c r="AS121" s="252" t="s">
        <v>1910</v>
      </c>
      <c r="AT121" s="248"/>
      <c r="AU121" s="251">
        <v>54</v>
      </c>
      <c r="AV121" s="251">
        <v>162.49604054482103</v>
      </c>
      <c r="AW121" s="263"/>
      <c r="AX121" s="273" t="s">
        <v>1893</v>
      </c>
      <c r="AY121" s="251" t="str">
        <f t="shared" si="233"/>
        <v>0</v>
      </c>
      <c r="AZ121" s="251" t="str">
        <f t="shared" si="234"/>
        <v>0</v>
      </c>
      <c r="BA121" s="252"/>
      <c r="BB121" s="261"/>
      <c r="BC121" s="252"/>
      <c r="BD121" s="281"/>
      <c r="BE121" s="262"/>
      <c r="BF121" s="233"/>
      <c r="BG121" s="252"/>
      <c r="BH121" s="284"/>
      <c r="BI121" s="233"/>
      <c r="BJ121" s="234"/>
      <c r="BK121" s="234"/>
      <c r="BL121" s="668"/>
      <c r="BM121" s="234"/>
      <c r="BN121" s="263"/>
      <c r="BO121" s="251">
        <f>SUMIF($I:$I,I121,$BH:$BH)</f>
        <v>0</v>
      </c>
      <c r="BP121" s="251">
        <f>SUMIF($I:$I,I121,$BI:$BI)</f>
        <v>0</v>
      </c>
      <c r="BQ121" s="249"/>
      <c r="BR121" s="249"/>
      <c r="BS121" s="264"/>
      <c r="BT121" s="248"/>
      <c r="BU121" s="248"/>
      <c r="BV121" s="251"/>
      <c r="BW121" s="251"/>
      <c r="BX121" s="251"/>
      <c r="BY121" s="251"/>
      <c r="BZ121" s="251"/>
      <c r="CA121" s="251"/>
      <c r="CB121" s="251"/>
      <c r="CC121" s="250"/>
      <c r="CD121" s="265"/>
      <c r="CE121" s="252"/>
      <c r="CF121" s="252"/>
      <c r="CG121" s="252"/>
      <c r="CH121" s="252"/>
      <c r="CI121" s="252"/>
      <c r="CJ121" s="252"/>
      <c r="CK121" s="252"/>
      <c r="CL121" s="252"/>
      <c r="CM121" s="251">
        <f>SUMIF($I:$I,I121,$CA:$CA)</f>
        <v>0</v>
      </c>
      <c r="CN121" s="249">
        <f>SUMIF($I:$I,I121,$CB:$CB)</f>
        <v>0</v>
      </c>
      <c r="CO121" s="252"/>
      <c r="CP121" s="252"/>
      <c r="CQ121" s="252"/>
      <c r="CR121" s="252"/>
      <c r="CS121" s="251">
        <f t="shared" si="235"/>
        <v>0</v>
      </c>
      <c r="CT121" s="251">
        <f t="shared" si="236"/>
        <v>0</v>
      </c>
      <c r="CU121" s="251">
        <f t="shared" si="237"/>
        <v>0</v>
      </c>
      <c r="CV121" s="251">
        <f t="shared" si="238"/>
        <v>0</v>
      </c>
      <c r="CW121" s="249" t="str">
        <f t="shared" si="239"/>
        <v>Đủ</v>
      </c>
      <c r="CX121" s="266"/>
      <c r="CY121" s="267"/>
      <c r="CZ121" s="268"/>
      <c r="DA121" s="269"/>
      <c r="DB121" s="270"/>
      <c r="DC121" s="235"/>
      <c r="DD121" s="236"/>
      <c r="DE121" s="237"/>
      <c r="DF121" s="237"/>
    </row>
    <row r="122" spans="1:110" ht="30" hidden="1" customHeight="1">
      <c r="A122" s="190"/>
      <c r="B122" s="191"/>
      <c r="C122" s="191"/>
      <c r="D122" s="191"/>
      <c r="E122" s="191"/>
      <c r="F122" s="191"/>
      <c r="G122" s="191"/>
      <c r="H122" s="191"/>
      <c r="I122" s="599" t="s">
        <v>634</v>
      </c>
      <c r="J122" s="189" t="s">
        <v>635</v>
      </c>
      <c r="K122" s="189"/>
      <c r="L122" s="218"/>
      <c r="M122" s="189"/>
      <c r="N122" s="189"/>
      <c r="O122" s="189"/>
      <c r="P122" s="189"/>
      <c r="Q122" s="600"/>
      <c r="R122" s="601"/>
      <c r="S122" s="601"/>
      <c r="T122" s="601"/>
      <c r="U122" s="601"/>
      <c r="V122" s="601"/>
      <c r="W122" s="601"/>
      <c r="X122" s="601"/>
      <c r="Y122" s="601"/>
      <c r="Z122" s="601"/>
      <c r="AA122" s="601"/>
      <c r="AB122" s="601"/>
      <c r="AC122" s="601"/>
      <c r="AD122" s="601"/>
      <c r="AE122" s="602"/>
      <c r="AF122" s="602"/>
      <c r="AG122" s="602"/>
      <c r="AH122" s="602"/>
      <c r="AI122" s="602"/>
      <c r="AJ122" s="602"/>
      <c r="AK122" s="602"/>
      <c r="AL122" s="602"/>
      <c r="AM122" s="602"/>
      <c r="AN122" s="602"/>
      <c r="AO122" s="602"/>
      <c r="AP122" s="602"/>
      <c r="AQ122" s="600">
        <f>SUM(AQ123:AQ124)</f>
        <v>0</v>
      </c>
      <c r="AR122" s="600">
        <f t="shared" ref="AR122:CX122" si="243">SUM(AR123:AR124)</f>
        <v>0</v>
      </c>
      <c r="AS122" s="600">
        <f t="shared" si="243"/>
        <v>0</v>
      </c>
      <c r="AT122" s="600">
        <f t="shared" si="243"/>
        <v>0</v>
      </c>
      <c r="AU122" s="600">
        <f t="shared" si="243"/>
        <v>0</v>
      </c>
      <c r="AV122" s="600">
        <f t="shared" si="243"/>
        <v>0</v>
      </c>
      <c r="AW122" s="600">
        <f t="shared" si="243"/>
        <v>0</v>
      </c>
      <c r="AX122" s="600">
        <f t="shared" si="243"/>
        <v>0</v>
      </c>
      <c r="AY122" s="600">
        <f t="shared" si="243"/>
        <v>0</v>
      </c>
      <c r="AZ122" s="600">
        <f t="shared" si="243"/>
        <v>0</v>
      </c>
      <c r="BA122" s="600">
        <f t="shared" si="243"/>
        <v>0</v>
      </c>
      <c r="BB122" s="600">
        <f t="shared" si="243"/>
        <v>0</v>
      </c>
      <c r="BC122" s="600">
        <f t="shared" si="243"/>
        <v>0</v>
      </c>
      <c r="BD122" s="600">
        <f t="shared" si="243"/>
        <v>0</v>
      </c>
      <c r="BE122" s="600">
        <f t="shared" si="243"/>
        <v>0</v>
      </c>
      <c r="BF122" s="600">
        <f t="shared" si="243"/>
        <v>0</v>
      </c>
      <c r="BG122" s="600">
        <f t="shared" si="243"/>
        <v>0</v>
      </c>
      <c r="BH122" s="600">
        <f t="shared" si="243"/>
        <v>0</v>
      </c>
      <c r="BI122" s="600">
        <f t="shared" si="243"/>
        <v>0</v>
      </c>
      <c r="BJ122" s="600">
        <f t="shared" si="243"/>
        <v>0</v>
      </c>
      <c r="BK122" s="600">
        <f t="shared" si="243"/>
        <v>0</v>
      </c>
      <c r="BL122" s="600"/>
      <c r="BM122" s="600">
        <f t="shared" si="243"/>
        <v>0</v>
      </c>
      <c r="BN122" s="600">
        <f t="shared" si="243"/>
        <v>0</v>
      </c>
      <c r="BO122" s="600">
        <f t="shared" si="243"/>
        <v>0</v>
      </c>
      <c r="BP122" s="600">
        <f t="shared" si="243"/>
        <v>0</v>
      </c>
      <c r="BQ122" s="600">
        <f t="shared" si="243"/>
        <v>0</v>
      </c>
      <c r="BR122" s="600">
        <f t="shared" si="243"/>
        <v>0</v>
      </c>
      <c r="BS122" s="600">
        <f t="shared" si="243"/>
        <v>0</v>
      </c>
      <c r="BT122" s="600">
        <f t="shared" si="243"/>
        <v>0</v>
      </c>
      <c r="BU122" s="600">
        <f t="shared" si="243"/>
        <v>0</v>
      </c>
      <c r="BV122" s="600">
        <f t="shared" si="243"/>
        <v>0</v>
      </c>
      <c r="BW122" s="600">
        <f t="shared" si="243"/>
        <v>0</v>
      </c>
      <c r="BX122" s="600">
        <f t="shared" si="243"/>
        <v>0</v>
      </c>
      <c r="BY122" s="600">
        <f t="shared" si="243"/>
        <v>0</v>
      </c>
      <c r="BZ122" s="600">
        <f t="shared" si="243"/>
        <v>0</v>
      </c>
      <c r="CA122" s="600">
        <f t="shared" si="243"/>
        <v>0</v>
      </c>
      <c r="CB122" s="600">
        <f t="shared" si="243"/>
        <v>0</v>
      </c>
      <c r="CC122" s="600">
        <f t="shared" si="243"/>
        <v>0</v>
      </c>
      <c r="CD122" s="600">
        <f t="shared" si="243"/>
        <v>0</v>
      </c>
      <c r="CE122" s="600">
        <f t="shared" si="243"/>
        <v>0</v>
      </c>
      <c r="CF122" s="600">
        <f t="shared" si="243"/>
        <v>0</v>
      </c>
      <c r="CG122" s="600">
        <f t="shared" si="243"/>
        <v>0</v>
      </c>
      <c r="CH122" s="600">
        <f t="shared" si="243"/>
        <v>0</v>
      </c>
      <c r="CI122" s="600">
        <f t="shared" si="243"/>
        <v>0</v>
      </c>
      <c r="CJ122" s="600">
        <f t="shared" si="243"/>
        <v>0</v>
      </c>
      <c r="CK122" s="600">
        <f t="shared" si="243"/>
        <v>0</v>
      </c>
      <c r="CL122" s="600">
        <f t="shared" si="243"/>
        <v>0</v>
      </c>
      <c r="CM122" s="600">
        <f t="shared" si="243"/>
        <v>0</v>
      </c>
      <c r="CN122" s="600">
        <f t="shared" si="243"/>
        <v>0</v>
      </c>
      <c r="CO122" s="600">
        <f t="shared" si="243"/>
        <v>0</v>
      </c>
      <c r="CP122" s="600">
        <f t="shared" si="243"/>
        <v>0</v>
      </c>
      <c r="CQ122" s="600">
        <f t="shared" si="243"/>
        <v>0</v>
      </c>
      <c r="CR122" s="600">
        <f t="shared" si="243"/>
        <v>0</v>
      </c>
      <c r="CS122" s="600">
        <f t="shared" si="243"/>
        <v>0</v>
      </c>
      <c r="CT122" s="600">
        <f t="shared" si="243"/>
        <v>0</v>
      </c>
      <c r="CU122" s="600">
        <f t="shared" si="243"/>
        <v>0</v>
      </c>
      <c r="CV122" s="600">
        <f t="shared" si="243"/>
        <v>0</v>
      </c>
      <c r="CW122" s="600">
        <f t="shared" si="243"/>
        <v>0</v>
      </c>
      <c r="CX122" s="600">
        <f t="shared" si="243"/>
        <v>0</v>
      </c>
      <c r="CY122" s="243"/>
      <c r="CZ122" s="243"/>
      <c r="DA122" s="243"/>
      <c r="DB122" s="243"/>
      <c r="DC122" s="243"/>
      <c r="DD122" s="243"/>
      <c r="DE122" s="243"/>
      <c r="DF122" s="243"/>
    </row>
    <row r="123" spans="1:110" s="271" customFormat="1" ht="30" hidden="1" customHeight="1">
      <c r="A123" s="248"/>
      <c r="B123" s="249"/>
      <c r="C123" s="249"/>
      <c r="D123" s="249"/>
      <c r="E123" s="311"/>
      <c r="F123" s="311"/>
      <c r="G123" s="249"/>
      <c r="H123" s="249"/>
      <c r="I123" s="282"/>
      <c r="J123" s="280"/>
      <c r="K123" s="281"/>
      <c r="L123" s="281"/>
      <c r="M123" s="279"/>
      <c r="N123" s="603"/>
      <c r="O123" s="603"/>
      <c r="P123" s="603"/>
      <c r="Q123" s="231"/>
      <c r="R123" s="232"/>
      <c r="S123" s="232"/>
      <c r="T123" s="232"/>
      <c r="U123" s="232"/>
      <c r="V123" s="232"/>
      <c r="W123" s="232"/>
      <c r="X123" s="232"/>
      <c r="Y123" s="232"/>
      <c r="Z123" s="232"/>
      <c r="AA123" s="232"/>
      <c r="AB123" s="232"/>
      <c r="AC123" s="232"/>
      <c r="AD123" s="232"/>
      <c r="AE123" s="564"/>
      <c r="AF123" s="564"/>
      <c r="AG123" s="564"/>
      <c r="AH123" s="564"/>
      <c r="AI123" s="564"/>
      <c r="AJ123" s="564"/>
      <c r="AK123" s="564"/>
      <c r="AL123" s="564"/>
      <c r="AM123" s="564"/>
      <c r="AN123" s="564"/>
      <c r="AO123" s="564"/>
      <c r="AP123" s="564"/>
      <c r="AQ123" s="250"/>
      <c r="AR123" s="250"/>
      <c r="AS123" s="253"/>
      <c r="AT123" s="248"/>
      <c r="AU123" s="251"/>
      <c r="AV123" s="251"/>
      <c r="AW123" s="263"/>
      <c r="AX123" s="273"/>
      <c r="AY123" s="251"/>
      <c r="AZ123" s="251"/>
      <c r="BA123" s="252"/>
      <c r="BB123" s="252"/>
      <c r="BC123" s="252"/>
      <c r="BD123" s="274"/>
      <c r="BE123" s="275"/>
      <c r="BF123" s="276"/>
      <c r="BG123" s="277"/>
      <c r="BH123" s="276"/>
      <c r="BI123" s="276"/>
      <c r="BJ123" s="278"/>
      <c r="BK123" s="234"/>
      <c r="BL123" s="668"/>
      <c r="BM123" s="234" t="s">
        <v>1602</v>
      </c>
      <c r="BN123" s="263"/>
      <c r="BO123" s="251"/>
      <c r="BP123" s="251"/>
      <c r="BQ123" s="249"/>
      <c r="BR123" s="249"/>
      <c r="BS123" s="264"/>
      <c r="BT123" s="248"/>
      <c r="BU123" s="248"/>
      <c r="BV123" s="251"/>
      <c r="BW123" s="251"/>
      <c r="BX123" s="251"/>
      <c r="BY123" s="251"/>
      <c r="BZ123" s="251"/>
      <c r="CA123" s="251"/>
      <c r="CB123" s="251"/>
      <c r="CC123" s="250"/>
      <c r="CD123" s="265"/>
      <c r="CE123" s="252"/>
      <c r="CF123" s="252"/>
      <c r="CG123" s="252"/>
      <c r="CH123" s="252"/>
      <c r="CI123" s="252"/>
      <c r="CJ123" s="252"/>
      <c r="CK123" s="252"/>
      <c r="CL123" s="252"/>
      <c r="CM123" s="251"/>
      <c r="CN123" s="249"/>
      <c r="CO123" s="252"/>
      <c r="CP123" s="252"/>
      <c r="CQ123" s="252"/>
      <c r="CR123" s="252"/>
      <c r="CS123" s="251"/>
      <c r="CT123" s="251"/>
      <c r="CU123" s="251"/>
      <c r="CV123" s="251"/>
      <c r="CW123" s="249"/>
      <c r="CX123" s="266"/>
      <c r="CY123" s="267"/>
      <c r="CZ123" s="268"/>
      <c r="DA123" s="269"/>
      <c r="DB123" s="270"/>
      <c r="DC123" s="235"/>
      <c r="DD123" s="236"/>
      <c r="DE123" s="237"/>
      <c r="DF123" s="237"/>
    </row>
    <row r="124" spans="1:110" s="271" customFormat="1" ht="30" hidden="1" customHeight="1">
      <c r="A124" s="248"/>
      <c r="B124" s="249"/>
      <c r="C124" s="249"/>
      <c r="D124" s="249"/>
      <c r="E124" s="311"/>
      <c r="F124" s="311"/>
      <c r="G124" s="249"/>
      <c r="H124" s="249"/>
      <c r="I124" s="282"/>
      <c r="J124" s="280"/>
      <c r="K124" s="281"/>
      <c r="L124" s="281"/>
      <c r="M124" s="279"/>
      <c r="N124" s="603"/>
      <c r="O124" s="603"/>
      <c r="P124" s="603"/>
      <c r="Q124" s="231"/>
      <c r="R124" s="232"/>
      <c r="S124" s="232"/>
      <c r="T124" s="232"/>
      <c r="U124" s="232"/>
      <c r="V124" s="232"/>
      <c r="W124" s="232"/>
      <c r="X124" s="232"/>
      <c r="Y124" s="232"/>
      <c r="Z124" s="232"/>
      <c r="AA124" s="232"/>
      <c r="AB124" s="232"/>
      <c r="AC124" s="232"/>
      <c r="AD124" s="232"/>
      <c r="AE124" s="564"/>
      <c r="AF124" s="564"/>
      <c r="AG124" s="564"/>
      <c r="AH124" s="564"/>
      <c r="AI124" s="564"/>
      <c r="AJ124" s="564"/>
      <c r="AK124" s="564"/>
      <c r="AL124" s="564"/>
      <c r="AM124" s="564"/>
      <c r="AN124" s="564"/>
      <c r="AO124" s="564"/>
      <c r="AP124" s="564"/>
      <c r="AQ124" s="250"/>
      <c r="AR124" s="250"/>
      <c r="AS124" s="253"/>
      <c r="AT124" s="248"/>
      <c r="AU124" s="251"/>
      <c r="AV124" s="251"/>
      <c r="AW124" s="263"/>
      <c r="AX124" s="273"/>
      <c r="AY124" s="251"/>
      <c r="AZ124" s="251"/>
      <c r="BA124" s="252"/>
      <c r="BB124" s="252"/>
      <c r="BC124" s="252"/>
      <c r="BD124" s="274"/>
      <c r="BE124" s="275"/>
      <c r="BF124" s="276"/>
      <c r="BG124" s="277"/>
      <c r="BH124" s="276"/>
      <c r="BI124" s="276"/>
      <c r="BJ124" s="278"/>
      <c r="BK124" s="234"/>
      <c r="BL124" s="668"/>
      <c r="BM124" s="234" t="s">
        <v>1602</v>
      </c>
      <c r="BN124" s="263"/>
      <c r="BO124" s="251"/>
      <c r="BP124" s="251"/>
      <c r="BQ124" s="249"/>
      <c r="BR124" s="249"/>
      <c r="BS124" s="264"/>
      <c r="BT124" s="248"/>
      <c r="BU124" s="248"/>
      <c r="BV124" s="251"/>
      <c r="BW124" s="251"/>
      <c r="BX124" s="251"/>
      <c r="BY124" s="251"/>
      <c r="BZ124" s="251"/>
      <c r="CA124" s="251"/>
      <c r="CB124" s="251"/>
      <c r="CC124" s="250"/>
      <c r="CD124" s="265"/>
      <c r="CE124" s="252"/>
      <c r="CF124" s="252"/>
      <c r="CG124" s="252"/>
      <c r="CH124" s="252"/>
      <c r="CI124" s="252"/>
      <c r="CJ124" s="252"/>
      <c r="CK124" s="252"/>
      <c r="CL124" s="252"/>
      <c r="CM124" s="251"/>
      <c r="CN124" s="249"/>
      <c r="CO124" s="252"/>
      <c r="CP124" s="252"/>
      <c r="CQ124" s="252"/>
      <c r="CR124" s="252"/>
      <c r="CS124" s="251"/>
      <c r="CT124" s="251"/>
      <c r="CU124" s="251"/>
      <c r="CV124" s="251"/>
      <c r="CW124" s="249"/>
      <c r="CX124" s="266"/>
      <c r="CY124" s="267"/>
      <c r="CZ124" s="268"/>
      <c r="DA124" s="269"/>
      <c r="DB124" s="270"/>
      <c r="DC124" s="235"/>
      <c r="DD124" s="236"/>
      <c r="DE124" s="237"/>
      <c r="DF124" s="237"/>
    </row>
    <row r="125" spans="1:110" ht="30" hidden="1" customHeight="1">
      <c r="A125" s="190"/>
      <c r="B125" s="191"/>
      <c r="C125" s="191"/>
      <c r="D125" s="191"/>
      <c r="E125" s="191"/>
      <c r="F125" s="191"/>
      <c r="G125" s="191"/>
      <c r="H125" s="191"/>
      <c r="I125" s="599" t="s">
        <v>636</v>
      </c>
      <c r="J125" s="189" t="s">
        <v>637</v>
      </c>
      <c r="K125" s="189"/>
      <c r="L125" s="218"/>
      <c r="M125" s="189"/>
      <c r="N125" s="189"/>
      <c r="O125" s="189"/>
      <c r="P125" s="189"/>
      <c r="Q125" s="600"/>
      <c r="R125" s="601"/>
      <c r="S125" s="601"/>
      <c r="T125" s="601"/>
      <c r="U125" s="601"/>
      <c r="V125" s="601"/>
      <c r="W125" s="601"/>
      <c r="X125" s="601"/>
      <c r="Y125" s="601"/>
      <c r="Z125" s="601"/>
      <c r="AA125" s="601"/>
      <c r="AB125" s="601"/>
      <c r="AC125" s="601"/>
      <c r="AD125" s="601"/>
      <c r="AE125" s="602"/>
      <c r="AF125" s="602"/>
      <c r="AG125" s="602"/>
      <c r="AH125" s="602"/>
      <c r="AI125" s="602"/>
      <c r="AJ125" s="602"/>
      <c r="AK125" s="602"/>
      <c r="AL125" s="602"/>
      <c r="AM125" s="602"/>
      <c r="AN125" s="602"/>
      <c r="AO125" s="602"/>
      <c r="AP125" s="602"/>
      <c r="AQ125" s="600">
        <f>SUM(AQ126:AQ129)</f>
        <v>823.04681185628749</v>
      </c>
      <c r="AR125" s="600">
        <f t="shared" ref="AR125:CX125" si="244">SUM(AR126:AR129)</f>
        <v>2990.0076000000004</v>
      </c>
      <c r="AS125" s="600">
        <f t="shared" si="244"/>
        <v>0</v>
      </c>
      <c r="AT125" s="600">
        <f t="shared" si="244"/>
        <v>0</v>
      </c>
      <c r="AU125" s="600">
        <f t="shared" si="244"/>
        <v>0</v>
      </c>
      <c r="AV125" s="600">
        <f t="shared" si="244"/>
        <v>0</v>
      </c>
      <c r="AW125" s="600">
        <f t="shared" si="244"/>
        <v>0</v>
      </c>
      <c r="AX125" s="600">
        <f t="shared" si="244"/>
        <v>0</v>
      </c>
      <c r="AY125" s="600">
        <f t="shared" si="244"/>
        <v>823.04681185628749</v>
      </c>
      <c r="AZ125" s="600">
        <f t="shared" si="244"/>
        <v>2990.0076000000004</v>
      </c>
      <c r="BA125" s="600">
        <f t="shared" si="244"/>
        <v>91840</v>
      </c>
      <c r="BB125" s="600">
        <f t="shared" si="244"/>
        <v>0</v>
      </c>
      <c r="BC125" s="600">
        <f t="shared" si="244"/>
        <v>0</v>
      </c>
      <c r="BD125" s="600">
        <f t="shared" si="244"/>
        <v>0</v>
      </c>
      <c r="BE125" s="600">
        <f t="shared" si="244"/>
        <v>0</v>
      </c>
      <c r="BF125" s="600">
        <f t="shared" si="244"/>
        <v>3622</v>
      </c>
      <c r="BG125" s="600">
        <f t="shared" si="244"/>
        <v>137910</v>
      </c>
      <c r="BH125" s="600">
        <f t="shared" si="244"/>
        <v>470</v>
      </c>
      <c r="BI125" s="600">
        <f t="shared" si="244"/>
        <v>3622</v>
      </c>
      <c r="BJ125" s="600">
        <f t="shared" si="244"/>
        <v>86000</v>
      </c>
      <c r="BK125" s="600">
        <f t="shared" si="244"/>
        <v>182436100</v>
      </c>
      <c r="BL125" s="600"/>
      <c r="BM125" s="600">
        <f t="shared" si="244"/>
        <v>165851000</v>
      </c>
      <c r="BN125" s="600">
        <f t="shared" si="244"/>
        <v>137963</v>
      </c>
      <c r="BO125" s="600">
        <f t="shared" si="244"/>
        <v>470</v>
      </c>
      <c r="BP125" s="600">
        <f t="shared" si="244"/>
        <v>3622</v>
      </c>
      <c r="BQ125" s="600">
        <f t="shared" si="244"/>
        <v>0</v>
      </c>
      <c r="BR125" s="600">
        <f t="shared" si="244"/>
        <v>0</v>
      </c>
      <c r="BS125" s="600">
        <f t="shared" si="244"/>
        <v>0</v>
      </c>
      <c r="BT125" s="600">
        <f t="shared" si="244"/>
        <v>0</v>
      </c>
      <c r="BU125" s="600">
        <f t="shared" si="244"/>
        <v>0</v>
      </c>
      <c r="BV125" s="600">
        <f t="shared" si="244"/>
        <v>0</v>
      </c>
      <c r="BW125" s="600">
        <f t="shared" si="244"/>
        <v>0</v>
      </c>
      <c r="BX125" s="600">
        <f t="shared" si="244"/>
        <v>0</v>
      </c>
      <c r="BY125" s="600">
        <f t="shared" si="244"/>
        <v>0</v>
      </c>
      <c r="BZ125" s="600">
        <f t="shared" si="244"/>
        <v>0</v>
      </c>
      <c r="CA125" s="600">
        <f t="shared" si="244"/>
        <v>0</v>
      </c>
      <c r="CB125" s="600">
        <f t="shared" si="244"/>
        <v>0</v>
      </c>
      <c r="CC125" s="600">
        <f t="shared" si="244"/>
        <v>0</v>
      </c>
      <c r="CD125" s="600">
        <f t="shared" si="244"/>
        <v>0</v>
      </c>
      <c r="CE125" s="600">
        <f t="shared" si="244"/>
        <v>0</v>
      </c>
      <c r="CF125" s="600">
        <f t="shared" si="244"/>
        <v>0</v>
      </c>
      <c r="CG125" s="600">
        <f t="shared" si="244"/>
        <v>0</v>
      </c>
      <c r="CH125" s="600">
        <f t="shared" si="244"/>
        <v>0</v>
      </c>
      <c r="CI125" s="600">
        <f t="shared" si="244"/>
        <v>0</v>
      </c>
      <c r="CJ125" s="600">
        <f t="shared" si="244"/>
        <v>0</v>
      </c>
      <c r="CK125" s="600">
        <f t="shared" si="244"/>
        <v>0</v>
      </c>
      <c r="CL125" s="600">
        <f t="shared" si="244"/>
        <v>0</v>
      </c>
      <c r="CM125" s="600">
        <f t="shared" si="244"/>
        <v>0</v>
      </c>
      <c r="CN125" s="600">
        <f t="shared" si="244"/>
        <v>0</v>
      </c>
      <c r="CO125" s="600">
        <f t="shared" si="244"/>
        <v>0</v>
      </c>
      <c r="CP125" s="600">
        <f t="shared" si="244"/>
        <v>0</v>
      </c>
      <c r="CQ125" s="600">
        <f t="shared" si="244"/>
        <v>0</v>
      </c>
      <c r="CR125" s="600">
        <f t="shared" si="244"/>
        <v>0</v>
      </c>
      <c r="CS125" s="600">
        <f t="shared" si="244"/>
        <v>470</v>
      </c>
      <c r="CT125" s="600">
        <f t="shared" si="244"/>
        <v>3622</v>
      </c>
      <c r="CU125" s="600">
        <f t="shared" si="244"/>
        <v>353.04681185628749</v>
      </c>
      <c r="CV125" s="600">
        <f t="shared" si="244"/>
        <v>-631.99239999999986</v>
      </c>
      <c r="CW125" s="600">
        <f t="shared" si="244"/>
        <v>0</v>
      </c>
      <c r="CX125" s="600">
        <f t="shared" si="244"/>
        <v>0</v>
      </c>
      <c r="CY125" s="243"/>
      <c r="CZ125" s="243"/>
      <c r="DA125" s="243"/>
      <c r="DB125" s="243"/>
      <c r="DC125" s="243"/>
      <c r="DD125" s="243"/>
      <c r="DE125" s="243"/>
      <c r="DF125" s="243"/>
    </row>
    <row r="126" spans="1:110" s="271" customFormat="1" ht="30" hidden="1" customHeight="1">
      <c r="A126" s="248" t="str">
        <f t="shared" ref="A126:A127" si="245">IF(I126=I125,"ok","Hiện")</f>
        <v>Hiện</v>
      </c>
      <c r="B126" s="249" t="str">
        <f>CONCATENATE(CW126," đủ hàng")</f>
        <v>Thiếu đủ hàng</v>
      </c>
      <c r="C126" s="249">
        <f t="shared" ref="C126:C127" si="246">CU126</f>
        <v>108.41907185628745</v>
      </c>
      <c r="D126" s="249"/>
      <c r="E126" s="311"/>
      <c r="F126" s="311"/>
      <c r="G126" s="249" t="s">
        <v>1087</v>
      </c>
      <c r="H126" s="249"/>
      <c r="I126" s="282" t="s">
        <v>638</v>
      </c>
      <c r="J126" s="280" t="s">
        <v>639</v>
      </c>
      <c r="K126" s="502" t="s">
        <v>640</v>
      </c>
      <c r="L126" s="502" t="s">
        <v>641</v>
      </c>
      <c r="M126" s="502" t="s">
        <v>61</v>
      </c>
      <c r="N126" s="603">
        <v>26.72</v>
      </c>
      <c r="O126" s="603">
        <v>21.089071856287426</v>
      </c>
      <c r="P126" s="603">
        <v>563.5</v>
      </c>
      <c r="Q126" s="231">
        <v>21.089071856287426</v>
      </c>
      <c r="R126" s="232">
        <v>563.5</v>
      </c>
      <c r="S126" s="232"/>
      <c r="T126" s="232"/>
      <c r="U126" s="232">
        <v>87.330000000000013</v>
      </c>
      <c r="V126" s="232">
        <v>2333.4576000000002</v>
      </c>
      <c r="W126" s="232">
        <v>0</v>
      </c>
      <c r="X126" s="232">
        <v>0</v>
      </c>
      <c r="Y126" s="232">
        <v>0</v>
      </c>
      <c r="Z126" s="232">
        <v>0</v>
      </c>
      <c r="AA126" s="232"/>
      <c r="AB126" s="232"/>
      <c r="AC126" s="232"/>
      <c r="AD126" s="232"/>
      <c r="AE126" s="564"/>
      <c r="AF126" s="564"/>
      <c r="AG126" s="232">
        <v>0</v>
      </c>
      <c r="AH126" s="232">
        <v>0</v>
      </c>
      <c r="AI126" s="232"/>
      <c r="AJ126" s="232"/>
      <c r="AK126" s="232">
        <v>0</v>
      </c>
      <c r="AL126" s="232">
        <v>0</v>
      </c>
      <c r="AM126" s="232">
        <v>0</v>
      </c>
      <c r="AN126" s="232">
        <v>0</v>
      </c>
      <c r="AO126" s="232">
        <v>0</v>
      </c>
      <c r="AP126" s="232">
        <v>0</v>
      </c>
      <c r="AQ126" s="250">
        <f t="shared" ref="AQ126:AR129" si="247">Q126+S126+U126+W126+Y126+AA126+AC126+AE126+AG126+AI126+AK126+AM126+AO126</f>
        <v>108.41907185628745</v>
      </c>
      <c r="AR126" s="250">
        <f t="shared" si="247"/>
        <v>2896.9576000000002</v>
      </c>
      <c r="AS126" s="252" t="s">
        <v>1066</v>
      </c>
      <c r="AT126" s="248"/>
      <c r="AU126" s="251"/>
      <c r="AV126" s="251"/>
      <c r="AW126" s="260"/>
      <c r="AX126" s="260"/>
      <c r="AY126" s="251">
        <f t="shared" ref="AY126:AY129" si="248">IF(AQ126&gt;AU126,AQ126-AU126,"0")</f>
        <v>108.41907185628745</v>
      </c>
      <c r="AZ126" s="251">
        <f t="shared" ref="AZ126:AZ129" si="249">IF(AR126&gt;AV126,AR126-AV126,"0")</f>
        <v>2896.9576000000002</v>
      </c>
      <c r="BA126" s="252">
        <v>45920</v>
      </c>
      <c r="BB126" s="261" t="s">
        <v>1141</v>
      </c>
      <c r="BC126" s="252" t="s">
        <v>1086</v>
      </c>
      <c r="BD126" s="772" t="s">
        <v>1514</v>
      </c>
      <c r="BE126" s="772"/>
      <c r="BF126" s="772">
        <v>3622</v>
      </c>
      <c r="BG126" s="252">
        <v>45970</v>
      </c>
      <c r="BH126" s="233" t="s">
        <v>905</v>
      </c>
      <c r="BI126" s="233">
        <v>3622</v>
      </c>
      <c r="BJ126" s="234">
        <v>43000</v>
      </c>
      <c r="BK126" s="234">
        <f>BJ126*BI126*1.1</f>
        <v>171320600</v>
      </c>
      <c r="BL126" s="668">
        <f t="shared" si="166"/>
        <v>0.1</v>
      </c>
      <c r="BM126" s="234">
        <f t="shared" ref="BM126" si="250">BJ126*BI126*1</f>
        <v>155746000</v>
      </c>
      <c r="BN126" s="263">
        <v>45988</v>
      </c>
      <c r="BO126" s="251">
        <f>SUMIF($I:$I,I126,$BH:$BH)</f>
        <v>0</v>
      </c>
      <c r="BP126" s="251">
        <f>SUMIF($I:$I,I126,$BI:$BI)</f>
        <v>3622</v>
      </c>
      <c r="BQ126" s="249"/>
      <c r="BR126" s="249"/>
      <c r="BS126" s="264"/>
      <c r="BT126" s="248"/>
      <c r="BU126" s="248"/>
      <c r="BV126" s="251"/>
      <c r="BW126" s="251"/>
      <c r="BX126" s="251"/>
      <c r="BY126" s="251"/>
      <c r="BZ126" s="251"/>
      <c r="CA126" s="251"/>
      <c r="CB126" s="251"/>
      <c r="CC126" s="250"/>
      <c r="CD126" s="265"/>
      <c r="CE126" s="252"/>
      <c r="CF126" s="252"/>
      <c r="CG126" s="252"/>
      <c r="CH126" s="252"/>
      <c r="CI126" s="252"/>
      <c r="CJ126" s="252"/>
      <c r="CK126" s="252"/>
      <c r="CL126" s="252"/>
      <c r="CM126" s="251">
        <f>SUMIF($I:$I,I126,$CA:$CA)</f>
        <v>0</v>
      </c>
      <c r="CN126" s="249">
        <f>SUMIF($I:$I,I126,$CB:$CB)</f>
        <v>0</v>
      </c>
      <c r="CO126" s="252"/>
      <c r="CP126" s="252"/>
      <c r="CQ126" s="252"/>
      <c r="CR126" s="252"/>
      <c r="CS126" s="251">
        <f t="shared" ref="CS126:CS129" si="251">BO126+CM126</f>
        <v>0</v>
      </c>
      <c r="CT126" s="251">
        <f t="shared" ref="CT126:CT129" si="252">BP126+CN126</f>
        <v>3622</v>
      </c>
      <c r="CU126" s="251">
        <f t="shared" ref="CU126:CU129" si="253">AY126-CS126</f>
        <v>108.41907185628745</v>
      </c>
      <c r="CV126" s="251">
        <f t="shared" ref="CV126:CV129" si="254">AZ126-CT126</f>
        <v>-725.04239999999982</v>
      </c>
      <c r="CW126" s="249" t="str">
        <f t="shared" ref="CW126:CW129" si="255">IF(CU126&lt;0,"Thừa",IF(CU126=0,"Đủ","Thiếu"))</f>
        <v>Thiếu</v>
      </c>
      <c r="CX126" s="266"/>
      <c r="CY126" s="267"/>
      <c r="CZ126" s="268"/>
      <c r="DA126" s="269"/>
      <c r="DB126" s="270"/>
      <c r="DC126" s="235"/>
      <c r="DD126" s="236"/>
      <c r="DE126" s="237"/>
      <c r="DF126" s="237"/>
    </row>
    <row r="127" spans="1:110" s="271" customFormat="1" ht="30" hidden="1" customHeight="1">
      <c r="A127" s="248" t="str">
        <f t="shared" si="245"/>
        <v>Hiện</v>
      </c>
      <c r="B127" s="249" t="str">
        <f>CONCATENATE(CW127," đủ hàng")</f>
        <v>Thiếu đủ hàng</v>
      </c>
      <c r="C127" s="249">
        <f t="shared" si="246"/>
        <v>440</v>
      </c>
      <c r="D127" s="249"/>
      <c r="E127" s="311"/>
      <c r="F127" s="311"/>
      <c r="G127" s="249" t="s">
        <v>1087</v>
      </c>
      <c r="H127" s="249"/>
      <c r="I127" s="282" t="s">
        <v>642</v>
      </c>
      <c r="J127" s="280" t="s">
        <v>643</v>
      </c>
      <c r="K127" s="502" t="s">
        <v>644</v>
      </c>
      <c r="L127" s="502" t="s">
        <v>645</v>
      </c>
      <c r="M127" s="502" t="s">
        <v>646</v>
      </c>
      <c r="N127" s="603"/>
      <c r="O127" s="605">
        <f>135*5</f>
        <v>675</v>
      </c>
      <c r="P127" s="603"/>
      <c r="Q127" s="231">
        <v>675</v>
      </c>
      <c r="R127" s="232"/>
      <c r="S127" s="232"/>
      <c r="T127" s="232"/>
      <c r="U127" s="232">
        <v>0</v>
      </c>
      <c r="V127" s="232">
        <v>0</v>
      </c>
      <c r="W127" s="232">
        <v>0</v>
      </c>
      <c r="X127" s="232">
        <v>0</v>
      </c>
      <c r="Y127" s="232">
        <v>0</v>
      </c>
      <c r="Z127" s="232">
        <v>0</v>
      </c>
      <c r="AA127" s="232"/>
      <c r="AB127" s="232"/>
      <c r="AC127" s="232"/>
      <c r="AD127" s="232"/>
      <c r="AE127" s="564"/>
      <c r="AF127" s="564"/>
      <c r="AG127" s="232">
        <v>0</v>
      </c>
      <c r="AH127" s="232">
        <v>0</v>
      </c>
      <c r="AI127" s="232"/>
      <c r="AJ127" s="232"/>
      <c r="AK127" s="232">
        <v>0</v>
      </c>
      <c r="AL127" s="232">
        <v>0</v>
      </c>
      <c r="AM127" s="232">
        <v>0</v>
      </c>
      <c r="AN127" s="232">
        <v>0</v>
      </c>
      <c r="AO127" s="232">
        <v>0</v>
      </c>
      <c r="AP127" s="232">
        <v>0</v>
      </c>
      <c r="AQ127" s="250">
        <f t="shared" si="247"/>
        <v>675</v>
      </c>
      <c r="AR127" s="250">
        <f t="shared" si="247"/>
        <v>0</v>
      </c>
      <c r="AS127" s="253"/>
      <c r="AT127" s="248"/>
      <c r="AU127" s="251"/>
      <c r="AV127" s="251"/>
      <c r="AW127" s="260"/>
      <c r="AX127" s="260"/>
      <c r="AY127" s="251">
        <f t="shared" si="248"/>
        <v>675</v>
      </c>
      <c r="AZ127" s="251" t="str">
        <f t="shared" si="249"/>
        <v>0</v>
      </c>
      <c r="BA127" s="252">
        <v>45920</v>
      </c>
      <c r="BB127" s="261" t="s">
        <v>1141</v>
      </c>
      <c r="BC127" s="252" t="s">
        <v>1086</v>
      </c>
      <c r="BD127" s="772" t="s">
        <v>1515</v>
      </c>
      <c r="BE127" s="772"/>
      <c r="BF127" s="233" t="s">
        <v>905</v>
      </c>
      <c r="BG127" s="252">
        <v>45970</v>
      </c>
      <c r="BH127" s="284">
        <v>235</v>
      </c>
      <c r="BI127" s="233" t="s">
        <v>905</v>
      </c>
      <c r="BJ127" s="234">
        <v>20000</v>
      </c>
      <c r="BK127" s="234">
        <f>BH127*BJ127*1.1</f>
        <v>5170000</v>
      </c>
      <c r="BL127" s="668">
        <f t="shared" si="166"/>
        <v>0.1</v>
      </c>
      <c r="BM127" s="234">
        <f>BH127*BJ127*1</f>
        <v>4700000</v>
      </c>
      <c r="BN127" s="263">
        <v>45988</v>
      </c>
      <c r="BO127" s="251">
        <f>SUMIF($I:$I,I127,$BH:$BH)</f>
        <v>235</v>
      </c>
      <c r="BP127" s="251">
        <f>SUMIF($I:$I,I127,$BI:$BI)</f>
        <v>0</v>
      </c>
      <c r="BQ127" s="249"/>
      <c r="BR127" s="249"/>
      <c r="BS127" s="264"/>
      <c r="BT127" s="248"/>
      <c r="BU127" s="248"/>
      <c r="BV127" s="251"/>
      <c r="BW127" s="251"/>
      <c r="BX127" s="251"/>
      <c r="BY127" s="251"/>
      <c r="BZ127" s="251"/>
      <c r="CA127" s="251"/>
      <c r="CB127" s="251"/>
      <c r="CC127" s="250"/>
      <c r="CD127" s="265"/>
      <c r="CE127" s="252"/>
      <c r="CF127" s="252"/>
      <c r="CG127" s="252"/>
      <c r="CH127" s="252"/>
      <c r="CI127" s="252"/>
      <c r="CJ127" s="252"/>
      <c r="CK127" s="252"/>
      <c r="CL127" s="252"/>
      <c r="CM127" s="251">
        <f>SUMIF($I:$I,I127,$CA:$CA)</f>
        <v>0</v>
      </c>
      <c r="CN127" s="249">
        <f>SUMIF($I:$I,I127,$CB:$CB)</f>
        <v>0</v>
      </c>
      <c r="CO127" s="252"/>
      <c r="CP127" s="252"/>
      <c r="CQ127" s="252"/>
      <c r="CR127" s="252"/>
      <c r="CS127" s="251">
        <f t="shared" si="251"/>
        <v>235</v>
      </c>
      <c r="CT127" s="251">
        <f t="shared" si="252"/>
        <v>0</v>
      </c>
      <c r="CU127" s="251">
        <f t="shared" si="253"/>
        <v>440</v>
      </c>
      <c r="CV127" s="251">
        <f t="shared" si="254"/>
        <v>0</v>
      </c>
      <c r="CW127" s="249" t="str">
        <f t="shared" si="255"/>
        <v>Thiếu</v>
      </c>
      <c r="CX127" s="266"/>
      <c r="CY127" s="267"/>
      <c r="CZ127" s="268"/>
      <c r="DA127" s="269"/>
      <c r="DB127" s="270"/>
      <c r="DC127" s="235"/>
      <c r="DD127" s="236"/>
      <c r="DE127" s="237"/>
      <c r="DF127" s="237"/>
    </row>
    <row r="128" spans="1:110" s="271" customFormat="1" ht="30" hidden="1" customHeight="1">
      <c r="A128" s="248" t="str">
        <f t="shared" ref="A128:A129" si="256">IF(I128=I127,"ok","Hiện")</f>
        <v>Hiện</v>
      </c>
      <c r="B128" s="249" t="str">
        <f t="shared" ref="B128" si="257">CW128</f>
        <v>Thừa</v>
      </c>
      <c r="C128" s="249">
        <f t="shared" ref="C128:C129" si="258">CU128</f>
        <v>-230.37226000000001</v>
      </c>
      <c r="D128" s="249"/>
      <c r="E128" s="311"/>
      <c r="F128" s="311"/>
      <c r="G128" s="249"/>
      <c r="H128" s="249"/>
      <c r="I128" s="281" t="s">
        <v>1131</v>
      </c>
      <c r="J128" s="282" t="s">
        <v>639</v>
      </c>
      <c r="K128" s="281" t="s">
        <v>1132</v>
      </c>
      <c r="L128" s="281" t="s">
        <v>641</v>
      </c>
      <c r="M128" s="502" t="s">
        <v>61</v>
      </c>
      <c r="N128" s="603">
        <v>20.107006875926476</v>
      </c>
      <c r="O128" s="603">
        <v>4.6277400000000002</v>
      </c>
      <c r="P128" s="603">
        <v>93.05</v>
      </c>
      <c r="Q128" s="231"/>
      <c r="R128" s="232"/>
      <c r="S128" s="232"/>
      <c r="T128" s="232"/>
      <c r="U128" s="232"/>
      <c r="V128" s="232"/>
      <c r="W128" s="232"/>
      <c r="X128" s="232"/>
      <c r="Y128" s="232">
        <v>4.6277400000000002</v>
      </c>
      <c r="Z128" s="232">
        <v>93.05</v>
      </c>
      <c r="AA128" s="232"/>
      <c r="AB128" s="232"/>
      <c r="AC128" s="232"/>
      <c r="AD128" s="232"/>
      <c r="AE128" s="564"/>
      <c r="AF128" s="564"/>
      <c r="AG128" s="232">
        <v>0</v>
      </c>
      <c r="AH128" s="232">
        <v>0</v>
      </c>
      <c r="AI128" s="232"/>
      <c r="AJ128" s="232"/>
      <c r="AK128" s="232">
        <v>0</v>
      </c>
      <c r="AL128" s="232">
        <v>0</v>
      </c>
      <c r="AM128" s="232">
        <v>0</v>
      </c>
      <c r="AN128" s="232">
        <v>0</v>
      </c>
      <c r="AO128" s="232">
        <v>0</v>
      </c>
      <c r="AP128" s="232">
        <v>0</v>
      </c>
      <c r="AQ128" s="250">
        <f t="shared" si="247"/>
        <v>4.6277400000000002</v>
      </c>
      <c r="AR128" s="250">
        <f t="shared" si="247"/>
        <v>93.05</v>
      </c>
      <c r="AS128" s="503" t="s">
        <v>1139</v>
      </c>
      <c r="AT128" s="248"/>
      <c r="AU128" s="251"/>
      <c r="AV128" s="251"/>
      <c r="AW128" s="260"/>
      <c r="AX128" s="260"/>
      <c r="AY128" s="251">
        <f t="shared" si="248"/>
        <v>4.6277400000000002</v>
      </c>
      <c r="AZ128" s="251">
        <f t="shared" si="249"/>
        <v>93.05</v>
      </c>
      <c r="BA128" s="252"/>
      <c r="BB128" s="261" t="s">
        <v>1713</v>
      </c>
      <c r="BC128" s="252" t="s">
        <v>904</v>
      </c>
      <c r="BD128" s="772" t="s">
        <v>1712</v>
      </c>
      <c r="BE128" s="262"/>
      <c r="BF128" s="233" t="s">
        <v>905</v>
      </c>
      <c r="BG128" s="252">
        <v>45970</v>
      </c>
      <c r="BH128" s="284">
        <v>235</v>
      </c>
      <c r="BI128" s="233" t="s">
        <v>905</v>
      </c>
      <c r="BJ128" s="234">
        <v>23000</v>
      </c>
      <c r="BK128" s="234">
        <f>BH128*BJ128*1.1</f>
        <v>5945500.0000000009</v>
      </c>
      <c r="BL128" s="668">
        <f t="shared" si="166"/>
        <v>0.10000000000000017</v>
      </c>
      <c r="BM128" s="234">
        <f>BH128*BJ128*1</f>
        <v>5405000</v>
      </c>
      <c r="BN128" s="263">
        <v>45987</v>
      </c>
      <c r="BO128" s="251">
        <f>SUMIF($I:$I,I128,$BH:$BH)</f>
        <v>235</v>
      </c>
      <c r="BP128" s="251">
        <f>SUMIF($I:$I,I128,$BI:$BI)</f>
        <v>0</v>
      </c>
      <c r="BQ128" s="249"/>
      <c r="BR128" s="249"/>
      <c r="BS128" s="264"/>
      <c r="BT128" s="248"/>
      <c r="BU128" s="248"/>
      <c r="BV128" s="251"/>
      <c r="BW128" s="251"/>
      <c r="BX128" s="251"/>
      <c r="BY128" s="251"/>
      <c r="BZ128" s="251"/>
      <c r="CA128" s="251"/>
      <c r="CB128" s="251"/>
      <c r="CC128" s="250"/>
      <c r="CD128" s="265"/>
      <c r="CE128" s="252"/>
      <c r="CF128" s="252"/>
      <c r="CG128" s="252"/>
      <c r="CH128" s="252"/>
      <c r="CI128" s="252"/>
      <c r="CJ128" s="252"/>
      <c r="CK128" s="252"/>
      <c r="CL128" s="252"/>
      <c r="CM128" s="251">
        <f>SUMIF($I:$I,I128,$CA:$CA)</f>
        <v>0</v>
      </c>
      <c r="CN128" s="249">
        <f>SUMIF($I:$I,I128,$CB:$CB)</f>
        <v>0</v>
      </c>
      <c r="CO128" s="252"/>
      <c r="CP128" s="252"/>
      <c r="CQ128" s="252"/>
      <c r="CR128" s="252"/>
      <c r="CS128" s="251">
        <f t="shared" si="251"/>
        <v>235</v>
      </c>
      <c r="CT128" s="251">
        <f t="shared" si="252"/>
        <v>0</v>
      </c>
      <c r="CU128" s="251">
        <f t="shared" si="253"/>
        <v>-230.37226000000001</v>
      </c>
      <c r="CV128" s="251">
        <f t="shared" si="254"/>
        <v>93.05</v>
      </c>
      <c r="CW128" s="249" t="str">
        <f t="shared" si="255"/>
        <v>Thừa</v>
      </c>
      <c r="CX128" s="266"/>
      <c r="CY128" s="267"/>
      <c r="CZ128" s="268"/>
      <c r="DA128" s="269"/>
      <c r="DB128" s="270"/>
      <c r="DC128" s="235"/>
      <c r="DD128" s="236"/>
      <c r="DE128" s="237"/>
      <c r="DF128" s="237"/>
    </row>
    <row r="129" spans="1:110" s="271" customFormat="1" ht="30" hidden="1" customHeight="1">
      <c r="A129" s="248" t="str">
        <f t="shared" si="256"/>
        <v>Hiện</v>
      </c>
      <c r="B129" s="249" t="str">
        <f>CONCATENATE(CW129," đủ hàng")</f>
        <v>Thiếu đủ hàng</v>
      </c>
      <c r="C129" s="249">
        <f t="shared" si="258"/>
        <v>35</v>
      </c>
      <c r="D129" s="249"/>
      <c r="E129" s="311"/>
      <c r="F129" s="311"/>
      <c r="G129" s="249"/>
      <c r="H129" s="249"/>
      <c r="I129" s="281" t="s">
        <v>1133</v>
      </c>
      <c r="J129" s="282" t="s">
        <v>1134</v>
      </c>
      <c r="K129" s="281" t="s">
        <v>1135</v>
      </c>
      <c r="L129" s="281" t="s">
        <v>645</v>
      </c>
      <c r="M129" s="502" t="s">
        <v>646</v>
      </c>
      <c r="N129" s="603"/>
      <c r="O129" s="605">
        <v>35</v>
      </c>
      <c r="P129" s="603"/>
      <c r="Q129" s="231"/>
      <c r="R129" s="232"/>
      <c r="S129" s="232"/>
      <c r="T129" s="232"/>
      <c r="U129" s="232"/>
      <c r="V129" s="232"/>
      <c r="W129" s="232"/>
      <c r="X129" s="232"/>
      <c r="Y129" s="232">
        <v>35</v>
      </c>
      <c r="Z129" s="232">
        <v>0</v>
      </c>
      <c r="AA129" s="232"/>
      <c r="AB129" s="232"/>
      <c r="AC129" s="232"/>
      <c r="AD129" s="232"/>
      <c r="AE129" s="564"/>
      <c r="AF129" s="564"/>
      <c r="AG129" s="232">
        <v>0</v>
      </c>
      <c r="AH129" s="232">
        <v>0</v>
      </c>
      <c r="AI129" s="232"/>
      <c r="AJ129" s="232"/>
      <c r="AK129" s="232">
        <v>0</v>
      </c>
      <c r="AL129" s="232">
        <v>0</v>
      </c>
      <c r="AM129" s="232">
        <v>0</v>
      </c>
      <c r="AN129" s="232">
        <v>0</v>
      </c>
      <c r="AO129" s="232">
        <v>0</v>
      </c>
      <c r="AP129" s="232">
        <v>0</v>
      </c>
      <c r="AQ129" s="250">
        <f t="shared" si="247"/>
        <v>35</v>
      </c>
      <c r="AR129" s="250">
        <f t="shared" si="247"/>
        <v>0</v>
      </c>
      <c r="AS129" s="503" t="s">
        <v>1139</v>
      </c>
      <c r="AT129" s="248"/>
      <c r="AU129" s="251"/>
      <c r="AV129" s="251"/>
      <c r="AW129" s="260"/>
      <c r="AX129" s="260"/>
      <c r="AY129" s="251">
        <f t="shared" si="248"/>
        <v>35</v>
      </c>
      <c r="AZ129" s="251" t="str">
        <f t="shared" si="249"/>
        <v>0</v>
      </c>
      <c r="BA129" s="252"/>
      <c r="BB129" s="261"/>
      <c r="BC129" s="252"/>
      <c r="BD129" s="272"/>
      <c r="BE129" s="262"/>
      <c r="BF129" s="233"/>
      <c r="BG129" s="252"/>
      <c r="BH129" s="284"/>
      <c r="BI129" s="233"/>
      <c r="BJ129" s="234"/>
      <c r="BK129" s="234"/>
      <c r="BL129" s="668"/>
      <c r="BM129" s="234" t="s">
        <v>1602</v>
      </c>
      <c r="BN129" s="263"/>
      <c r="BO129" s="251">
        <f>SUMIF($I:$I,I129,$BH:$BH)</f>
        <v>0</v>
      </c>
      <c r="BP129" s="251">
        <f>SUMIF($I:$I,I129,$BI:$BI)</f>
        <v>0</v>
      </c>
      <c r="BQ129" s="249"/>
      <c r="BR129" s="249"/>
      <c r="BS129" s="264"/>
      <c r="BT129" s="248"/>
      <c r="BU129" s="248"/>
      <c r="BV129" s="251"/>
      <c r="BW129" s="251"/>
      <c r="BX129" s="251"/>
      <c r="BY129" s="251"/>
      <c r="BZ129" s="251"/>
      <c r="CA129" s="251"/>
      <c r="CB129" s="251"/>
      <c r="CC129" s="250"/>
      <c r="CD129" s="265"/>
      <c r="CE129" s="252"/>
      <c r="CF129" s="252"/>
      <c r="CG129" s="252"/>
      <c r="CH129" s="252"/>
      <c r="CI129" s="252"/>
      <c r="CJ129" s="252"/>
      <c r="CK129" s="252"/>
      <c r="CL129" s="252"/>
      <c r="CM129" s="251">
        <f>SUMIF($I:$I,I129,$CA:$CA)</f>
        <v>0</v>
      </c>
      <c r="CN129" s="249">
        <f>SUMIF($I:$I,I129,$CB:$CB)</f>
        <v>0</v>
      </c>
      <c r="CO129" s="252"/>
      <c r="CP129" s="252"/>
      <c r="CQ129" s="252"/>
      <c r="CR129" s="252"/>
      <c r="CS129" s="251">
        <f t="shared" si="251"/>
        <v>0</v>
      </c>
      <c r="CT129" s="251">
        <f t="shared" si="252"/>
        <v>0</v>
      </c>
      <c r="CU129" s="251">
        <f t="shared" si="253"/>
        <v>35</v>
      </c>
      <c r="CV129" s="251">
        <f t="shared" si="254"/>
        <v>0</v>
      </c>
      <c r="CW129" s="249" t="str">
        <f t="shared" si="255"/>
        <v>Thiếu</v>
      </c>
      <c r="CX129" s="266"/>
      <c r="CY129" s="267"/>
      <c r="CZ129" s="268"/>
      <c r="DA129" s="269"/>
      <c r="DB129" s="270"/>
      <c r="DC129" s="235"/>
      <c r="DD129" s="236"/>
      <c r="DE129" s="237"/>
      <c r="DF129" s="237"/>
    </row>
    <row r="130" spans="1:110" ht="30" hidden="1" customHeight="1">
      <c r="A130" s="190"/>
      <c r="B130" s="191"/>
      <c r="C130" s="191"/>
      <c r="D130" s="191"/>
      <c r="E130" s="191"/>
      <c r="F130" s="191"/>
      <c r="G130" s="191"/>
      <c r="H130" s="191"/>
      <c r="I130" s="599" t="s">
        <v>647</v>
      </c>
      <c r="J130" s="189" t="s">
        <v>648</v>
      </c>
      <c r="K130" s="189"/>
      <c r="L130" s="218"/>
      <c r="M130" s="189"/>
      <c r="N130" s="189"/>
      <c r="O130" s="189"/>
      <c r="P130" s="189"/>
      <c r="Q130" s="600"/>
      <c r="R130" s="601"/>
      <c r="S130" s="601"/>
      <c r="T130" s="601"/>
      <c r="U130" s="601"/>
      <c r="V130" s="601"/>
      <c r="W130" s="601"/>
      <c r="X130" s="601"/>
      <c r="Y130" s="601"/>
      <c r="Z130" s="601"/>
      <c r="AA130" s="601"/>
      <c r="AB130" s="601"/>
      <c r="AC130" s="601"/>
      <c r="AD130" s="601"/>
      <c r="AE130" s="602"/>
      <c r="AF130" s="602"/>
      <c r="AG130" s="602"/>
      <c r="AH130" s="602"/>
      <c r="AI130" s="602"/>
      <c r="AJ130" s="602"/>
      <c r="AK130" s="602"/>
      <c r="AL130" s="602"/>
      <c r="AM130" s="602"/>
      <c r="AN130" s="602"/>
      <c r="AO130" s="602"/>
      <c r="AP130" s="602"/>
      <c r="AQ130" s="600">
        <f>SUM(AQ131:AQ135)</f>
        <v>90.5</v>
      </c>
      <c r="AR130" s="600">
        <f t="shared" ref="AR130:CX130" si="259">SUM(AR131:AR135)</f>
        <v>9050</v>
      </c>
      <c r="AS130" s="600">
        <f t="shared" si="259"/>
        <v>0</v>
      </c>
      <c r="AT130" s="600">
        <f t="shared" si="259"/>
        <v>0</v>
      </c>
      <c r="AU130" s="600">
        <f t="shared" si="259"/>
        <v>0</v>
      </c>
      <c r="AV130" s="600">
        <f t="shared" si="259"/>
        <v>0</v>
      </c>
      <c r="AW130" s="600">
        <f t="shared" si="259"/>
        <v>0</v>
      </c>
      <c r="AX130" s="600">
        <f t="shared" si="259"/>
        <v>0</v>
      </c>
      <c r="AY130" s="600">
        <f t="shared" si="259"/>
        <v>90.5</v>
      </c>
      <c r="AZ130" s="600">
        <f t="shared" si="259"/>
        <v>9050</v>
      </c>
      <c r="BA130" s="600">
        <f t="shared" si="259"/>
        <v>45920</v>
      </c>
      <c r="BB130" s="600">
        <f t="shared" si="259"/>
        <v>0</v>
      </c>
      <c r="BC130" s="600">
        <f t="shared" si="259"/>
        <v>0</v>
      </c>
      <c r="BD130" s="600">
        <f t="shared" si="259"/>
        <v>0</v>
      </c>
      <c r="BE130" s="600">
        <f t="shared" si="259"/>
        <v>0</v>
      </c>
      <c r="BF130" s="600">
        <f t="shared" si="259"/>
        <v>0</v>
      </c>
      <c r="BG130" s="600">
        <f t="shared" si="259"/>
        <v>229698</v>
      </c>
      <c r="BH130" s="600">
        <f t="shared" si="259"/>
        <v>90.892799999999994</v>
      </c>
      <c r="BI130" s="600">
        <f t="shared" si="259"/>
        <v>0</v>
      </c>
      <c r="BJ130" s="600">
        <f t="shared" si="259"/>
        <v>10945098.185185187</v>
      </c>
      <c r="BK130" s="600">
        <f t="shared" si="259"/>
        <v>222328505.06496003</v>
      </c>
      <c r="BL130" s="600"/>
      <c r="BM130" s="600">
        <f t="shared" si="259"/>
        <v>205859726.912</v>
      </c>
      <c r="BN130" s="600">
        <f t="shared" si="259"/>
        <v>229804</v>
      </c>
      <c r="BO130" s="600">
        <f t="shared" si="259"/>
        <v>90.892799999999994</v>
      </c>
      <c r="BP130" s="600">
        <f t="shared" si="259"/>
        <v>0</v>
      </c>
      <c r="BQ130" s="600">
        <f t="shared" si="259"/>
        <v>0</v>
      </c>
      <c r="BR130" s="600">
        <f t="shared" si="259"/>
        <v>0</v>
      </c>
      <c r="BS130" s="600">
        <f t="shared" si="259"/>
        <v>0</v>
      </c>
      <c r="BT130" s="600">
        <f t="shared" si="259"/>
        <v>0</v>
      </c>
      <c r="BU130" s="600">
        <f t="shared" si="259"/>
        <v>0</v>
      </c>
      <c r="BV130" s="600">
        <f t="shared" si="259"/>
        <v>0</v>
      </c>
      <c r="BW130" s="600">
        <f t="shared" si="259"/>
        <v>0</v>
      </c>
      <c r="BX130" s="600">
        <f t="shared" si="259"/>
        <v>0</v>
      </c>
      <c r="BY130" s="600">
        <f t="shared" si="259"/>
        <v>0</v>
      </c>
      <c r="BZ130" s="600">
        <f t="shared" si="259"/>
        <v>0</v>
      </c>
      <c r="CA130" s="600">
        <f t="shared" si="259"/>
        <v>0</v>
      </c>
      <c r="CB130" s="600">
        <f t="shared" si="259"/>
        <v>0</v>
      </c>
      <c r="CC130" s="600">
        <f t="shared" si="259"/>
        <v>0</v>
      </c>
      <c r="CD130" s="600">
        <f t="shared" si="259"/>
        <v>0</v>
      </c>
      <c r="CE130" s="600">
        <f t="shared" si="259"/>
        <v>0</v>
      </c>
      <c r="CF130" s="600">
        <f t="shared" si="259"/>
        <v>0</v>
      </c>
      <c r="CG130" s="600">
        <f t="shared" si="259"/>
        <v>0</v>
      </c>
      <c r="CH130" s="600">
        <f t="shared" si="259"/>
        <v>0</v>
      </c>
      <c r="CI130" s="600">
        <f t="shared" si="259"/>
        <v>0</v>
      </c>
      <c r="CJ130" s="600">
        <f t="shared" si="259"/>
        <v>0</v>
      </c>
      <c r="CK130" s="600">
        <f t="shared" si="259"/>
        <v>0</v>
      </c>
      <c r="CL130" s="600">
        <f t="shared" si="259"/>
        <v>0</v>
      </c>
      <c r="CM130" s="600">
        <f t="shared" si="259"/>
        <v>0</v>
      </c>
      <c r="CN130" s="600">
        <f t="shared" si="259"/>
        <v>0</v>
      </c>
      <c r="CO130" s="600">
        <f t="shared" si="259"/>
        <v>0</v>
      </c>
      <c r="CP130" s="600">
        <f t="shared" si="259"/>
        <v>0</v>
      </c>
      <c r="CQ130" s="600">
        <f t="shared" si="259"/>
        <v>0</v>
      </c>
      <c r="CR130" s="600">
        <f t="shared" si="259"/>
        <v>0</v>
      </c>
      <c r="CS130" s="600">
        <f t="shared" si="259"/>
        <v>90.892799999999994</v>
      </c>
      <c r="CT130" s="600">
        <f t="shared" si="259"/>
        <v>0</v>
      </c>
      <c r="CU130" s="600">
        <f t="shared" si="259"/>
        <v>-0.39279999999999582</v>
      </c>
      <c r="CV130" s="600">
        <f t="shared" si="259"/>
        <v>9050</v>
      </c>
      <c r="CW130" s="600">
        <f t="shared" si="259"/>
        <v>0</v>
      </c>
      <c r="CX130" s="600">
        <f t="shared" si="259"/>
        <v>0</v>
      </c>
      <c r="CY130" s="243"/>
      <c r="CZ130" s="243"/>
      <c r="DA130" s="243"/>
      <c r="DB130" s="243"/>
      <c r="DC130" s="243"/>
      <c r="DD130" s="243"/>
      <c r="DE130" s="243"/>
      <c r="DF130" s="243"/>
    </row>
    <row r="131" spans="1:110" s="271" customFormat="1" ht="41" hidden="1" customHeight="1" thickBot="1">
      <c r="A131" s="248" t="str">
        <f t="shared" ref="A131:A135" si="260">IF(I131=I130,"ok","Hiện")</f>
        <v>Hiện</v>
      </c>
      <c r="B131" s="249" t="str">
        <f>CW131</f>
        <v>Thừa</v>
      </c>
      <c r="C131" s="249">
        <f>CU131</f>
        <v>-0.19599999999999973</v>
      </c>
      <c r="D131" s="249"/>
      <c r="E131" s="311"/>
      <c r="F131" s="311"/>
      <c r="G131" s="249"/>
      <c r="H131" s="249"/>
      <c r="I131" s="282" t="s">
        <v>649</v>
      </c>
      <c r="J131" s="283" t="s">
        <v>650</v>
      </c>
      <c r="K131" s="282" t="s">
        <v>1111</v>
      </c>
      <c r="L131" s="281" t="s">
        <v>651</v>
      </c>
      <c r="M131" s="279" t="s">
        <v>250</v>
      </c>
      <c r="N131" s="606">
        <v>100</v>
      </c>
      <c r="O131" s="606">
        <v>2.2999999999999998</v>
      </c>
      <c r="P131" s="606">
        <v>230</v>
      </c>
      <c r="Q131" s="231">
        <v>3</v>
      </c>
      <c r="R131" s="232">
        <v>300</v>
      </c>
      <c r="S131" s="232"/>
      <c r="T131" s="232"/>
      <c r="U131" s="232">
        <v>3.5</v>
      </c>
      <c r="V131" s="232">
        <v>350</v>
      </c>
      <c r="W131" s="232">
        <v>0</v>
      </c>
      <c r="X131" s="232">
        <v>0</v>
      </c>
      <c r="Y131" s="232">
        <v>0</v>
      </c>
      <c r="Z131" s="232">
        <v>0</v>
      </c>
      <c r="AA131" s="232"/>
      <c r="AB131" s="232"/>
      <c r="AC131" s="232"/>
      <c r="AD131" s="232"/>
      <c r="AE131" s="564"/>
      <c r="AF131" s="564"/>
      <c r="AG131" s="232">
        <v>0</v>
      </c>
      <c r="AH131" s="232">
        <v>0</v>
      </c>
      <c r="AI131" s="232"/>
      <c r="AJ131" s="232"/>
      <c r="AK131" s="232">
        <v>0</v>
      </c>
      <c r="AL131" s="232">
        <v>0</v>
      </c>
      <c r="AM131" s="232">
        <v>0</v>
      </c>
      <c r="AN131" s="232">
        <v>0</v>
      </c>
      <c r="AO131" s="232">
        <v>0</v>
      </c>
      <c r="AP131" s="232">
        <v>0</v>
      </c>
      <c r="AQ131" s="250">
        <f>Q131+S131+U131+W131+Y131+AA131+AC131+AE131+AG131+AI131+AK131+AM131+AO131</f>
        <v>6.5</v>
      </c>
      <c r="AR131" s="250">
        <f>R131+T131+V131+X131+Z131+AB131+AD131+AF131+AH131+AJ131+AL131+AN131+AP131</f>
        <v>650</v>
      </c>
      <c r="AS131" s="252" t="s">
        <v>1066</v>
      </c>
      <c r="AT131" s="248"/>
      <c r="AU131" s="251"/>
      <c r="AV131" s="251"/>
      <c r="AW131" s="260"/>
      <c r="AX131" s="260"/>
      <c r="AY131" s="251">
        <f>IF(AQ131&gt;AU131,AQ131-AU131,"0")</f>
        <v>6.5</v>
      </c>
      <c r="AZ131" s="251">
        <f>IF(AR131&gt;AV131,AR131-AV131,"0")</f>
        <v>650</v>
      </c>
      <c r="BA131" s="252">
        <v>45920</v>
      </c>
      <c r="BB131" s="261" t="s">
        <v>1070</v>
      </c>
      <c r="BC131" s="252" t="s">
        <v>933</v>
      </c>
      <c r="BD131" s="272" t="s">
        <v>1071</v>
      </c>
      <c r="BE131" s="262"/>
      <c r="BF131" s="233" t="s">
        <v>905</v>
      </c>
      <c r="BG131" s="252">
        <v>45894</v>
      </c>
      <c r="BH131" s="284">
        <f>0.1*30.24</f>
        <v>3.024</v>
      </c>
      <c r="BI131" s="233" t="s">
        <v>905</v>
      </c>
      <c r="BJ131" s="234">
        <f>10*188803.8</f>
        <v>1888038</v>
      </c>
      <c r="BK131" s="234">
        <f>BJ131*BH131*1.08</f>
        <v>6166181.064960001</v>
      </c>
      <c r="BL131" s="668">
        <f t="shared" si="166"/>
        <v>8.0000000000000085E-2</v>
      </c>
      <c r="BM131" s="234">
        <f>BJ131*BH131*1</f>
        <v>5709426.9120000005</v>
      </c>
      <c r="BN131" s="263">
        <v>45936</v>
      </c>
      <c r="BO131" s="251">
        <f>SUMIF($I:$I,I131,$BH:$BH)</f>
        <v>6.6959999999999997</v>
      </c>
      <c r="BP131" s="251">
        <f>SUMIF($I:$I,I131,$BI:$BI)</f>
        <v>0</v>
      </c>
      <c r="BQ131" s="249"/>
      <c r="BR131" s="249"/>
      <c r="BS131" s="264"/>
      <c r="BT131" s="248"/>
      <c r="BU131" s="248"/>
      <c r="BV131" s="251"/>
      <c r="BW131" s="251"/>
      <c r="BX131" s="251"/>
      <c r="BY131" s="251"/>
      <c r="BZ131" s="251"/>
      <c r="CA131" s="251"/>
      <c r="CB131" s="251"/>
      <c r="CC131" s="250"/>
      <c r="CD131" s="265"/>
      <c r="CE131" s="252"/>
      <c r="CF131" s="252"/>
      <c r="CG131" s="252"/>
      <c r="CH131" s="252"/>
      <c r="CI131" s="252"/>
      <c r="CJ131" s="252"/>
      <c r="CK131" s="252"/>
      <c r="CL131" s="252"/>
      <c r="CM131" s="251">
        <f>SUMIF($I:$I,I131,$CA:$CA)</f>
        <v>0</v>
      </c>
      <c r="CN131" s="249">
        <f>SUMIF($I:$I,I131,$CB:$CB)</f>
        <v>0</v>
      </c>
      <c r="CO131" s="252"/>
      <c r="CP131" s="252"/>
      <c r="CQ131" s="252"/>
      <c r="CR131" s="252"/>
      <c r="CS131" s="251">
        <f>BO131+CM131</f>
        <v>6.6959999999999997</v>
      </c>
      <c r="CT131" s="251">
        <f>BP131+CN131</f>
        <v>0</v>
      </c>
      <c r="CU131" s="251">
        <f>AY131-CS131</f>
        <v>-0.19599999999999973</v>
      </c>
      <c r="CV131" s="251">
        <f>AZ131-CT131</f>
        <v>650</v>
      </c>
      <c r="CW131" s="249" t="str">
        <f>IF(CU131&lt;0,"Thừa",IF(CU131=0,"Đủ","Thiếu"))</f>
        <v>Thừa</v>
      </c>
      <c r="CX131" s="266"/>
      <c r="CY131" s="267"/>
      <c r="CZ131" s="268"/>
      <c r="DA131" s="269"/>
      <c r="DB131" s="270"/>
      <c r="DC131" s="235"/>
      <c r="DD131" s="236"/>
      <c r="DE131" s="237"/>
      <c r="DF131" s="237"/>
    </row>
    <row r="132" spans="1:110" s="271" customFormat="1" ht="41" hidden="1" customHeight="1" thickBot="1">
      <c r="A132" s="248" t="str">
        <f t="shared" si="260"/>
        <v>ok</v>
      </c>
      <c r="B132" s="249"/>
      <c r="C132" s="249"/>
      <c r="D132" s="249"/>
      <c r="E132" s="311"/>
      <c r="F132" s="311"/>
      <c r="G132" s="249"/>
      <c r="H132" s="249"/>
      <c r="I132" s="282" t="s">
        <v>649</v>
      </c>
      <c r="J132" s="283" t="s">
        <v>650</v>
      </c>
      <c r="K132" s="282" t="s">
        <v>1111</v>
      </c>
      <c r="L132" s="281" t="s">
        <v>651</v>
      </c>
      <c r="M132" s="279" t="s">
        <v>250</v>
      </c>
      <c r="N132" s="606"/>
      <c r="O132" s="606"/>
      <c r="P132" s="606"/>
      <c r="Q132" s="231"/>
      <c r="R132" s="232"/>
      <c r="S132" s="232"/>
      <c r="T132" s="232"/>
      <c r="U132" s="232"/>
      <c r="V132" s="232"/>
      <c r="W132" s="232"/>
      <c r="X132" s="232"/>
      <c r="Y132" s="232"/>
      <c r="Z132" s="232"/>
      <c r="AA132" s="232"/>
      <c r="AB132" s="232"/>
      <c r="AC132" s="232"/>
      <c r="AD132" s="232"/>
      <c r="AE132" s="564"/>
      <c r="AF132" s="564"/>
      <c r="AG132" s="564"/>
      <c r="AH132" s="564"/>
      <c r="AI132" s="564"/>
      <c r="AJ132" s="564"/>
      <c r="AK132" s="564"/>
      <c r="AL132" s="564"/>
      <c r="AM132" s="564"/>
      <c r="AN132" s="564"/>
      <c r="AO132" s="564"/>
      <c r="AP132" s="564"/>
      <c r="AQ132" s="250"/>
      <c r="AR132" s="250"/>
      <c r="AS132" s="252"/>
      <c r="AT132" s="248"/>
      <c r="AU132" s="251"/>
      <c r="AV132" s="251"/>
      <c r="AW132" s="260"/>
      <c r="AX132" s="260"/>
      <c r="AY132" s="251"/>
      <c r="AZ132" s="251"/>
      <c r="BA132" s="252"/>
      <c r="BB132" s="607" t="s">
        <v>1370</v>
      </c>
      <c r="BC132" s="252"/>
      <c r="BD132" s="608" t="s">
        <v>1371</v>
      </c>
      <c r="BE132" s="262"/>
      <c r="BF132" s="233" t="s">
        <v>905</v>
      </c>
      <c r="BG132" s="252">
        <v>45951</v>
      </c>
      <c r="BH132" s="609">
        <f>17*3*0.6*1.2*0.1</f>
        <v>3.6720000000000002</v>
      </c>
      <c r="BI132" s="233" t="s">
        <v>905</v>
      </c>
      <c r="BJ132" s="610">
        <f>1000*494.9/(3*0.6*1.2*0.1)</f>
        <v>2291203.7037037038</v>
      </c>
      <c r="BK132" s="234">
        <f>BJ132*BH132*1.08</f>
        <v>9086364</v>
      </c>
      <c r="BL132" s="668">
        <f t="shared" si="166"/>
        <v>0.08</v>
      </c>
      <c r="BM132" s="234">
        <f>BJ132*BH132*1</f>
        <v>8413300</v>
      </c>
      <c r="BN132" s="263">
        <v>45967</v>
      </c>
      <c r="BO132" s="251"/>
      <c r="BP132" s="251"/>
      <c r="BQ132" s="249"/>
      <c r="BR132" s="249"/>
      <c r="BS132" s="264"/>
      <c r="BT132" s="248"/>
      <c r="BU132" s="248"/>
      <c r="BV132" s="251"/>
      <c r="BW132" s="251"/>
      <c r="BX132" s="251"/>
      <c r="BY132" s="251"/>
      <c r="BZ132" s="251"/>
      <c r="CA132" s="251"/>
      <c r="CB132" s="251"/>
      <c r="CC132" s="250"/>
      <c r="CD132" s="265"/>
      <c r="CE132" s="252"/>
      <c r="CF132" s="252"/>
      <c r="CG132" s="252"/>
      <c r="CH132" s="252"/>
      <c r="CI132" s="252"/>
      <c r="CJ132" s="252"/>
      <c r="CK132" s="252"/>
      <c r="CL132" s="252"/>
      <c r="CM132" s="251"/>
      <c r="CN132" s="249"/>
      <c r="CO132" s="252"/>
      <c r="CP132" s="252"/>
      <c r="CQ132" s="252"/>
      <c r="CR132" s="252"/>
      <c r="CS132" s="251"/>
      <c r="CT132" s="251"/>
      <c r="CU132" s="251"/>
      <c r="CV132" s="251"/>
      <c r="CW132" s="249"/>
      <c r="CX132" s="266"/>
      <c r="CY132" s="267"/>
      <c r="CZ132" s="268"/>
      <c r="DA132" s="269"/>
      <c r="DB132" s="270"/>
      <c r="DC132" s="235"/>
      <c r="DD132" s="236"/>
      <c r="DE132" s="237"/>
      <c r="DF132" s="237"/>
    </row>
    <row r="133" spans="1:110" s="271" customFormat="1" ht="41" hidden="1" customHeight="1" thickBot="1">
      <c r="A133" s="248" t="str">
        <f t="shared" si="260"/>
        <v>Hiện</v>
      </c>
      <c r="B133" s="249" t="str">
        <f t="shared" ref="B133:B135" si="261">CW133</f>
        <v>Thừa</v>
      </c>
      <c r="C133" s="249">
        <f t="shared" ref="C133:C135" si="262">CU133</f>
        <v>-0.1839999999999975</v>
      </c>
      <c r="D133" s="249" t="s">
        <v>1074</v>
      </c>
      <c r="E133" s="311"/>
      <c r="F133" s="311"/>
      <c r="G133" s="249"/>
      <c r="H133" s="249"/>
      <c r="I133" s="282" t="s">
        <v>986</v>
      </c>
      <c r="J133" s="282" t="s">
        <v>987</v>
      </c>
      <c r="K133" s="282" t="s">
        <v>988</v>
      </c>
      <c r="L133" s="281" t="s">
        <v>651</v>
      </c>
      <c r="M133" s="279" t="s">
        <v>250</v>
      </c>
      <c r="N133" s="606">
        <v>100</v>
      </c>
      <c r="O133" s="606">
        <f>+P133/N133</f>
        <v>29.25</v>
      </c>
      <c r="P133" s="606">
        <v>2925</v>
      </c>
      <c r="Q133" s="231"/>
      <c r="R133" s="232"/>
      <c r="S133" s="232"/>
      <c r="T133" s="232"/>
      <c r="U133" s="232">
        <v>32</v>
      </c>
      <c r="V133" s="232">
        <v>3200</v>
      </c>
      <c r="W133" s="232">
        <v>0</v>
      </c>
      <c r="X133" s="232">
        <v>0</v>
      </c>
      <c r="Y133" s="232">
        <v>0</v>
      </c>
      <c r="Z133" s="232">
        <v>0</v>
      </c>
      <c r="AA133" s="232"/>
      <c r="AB133" s="232"/>
      <c r="AC133" s="232"/>
      <c r="AD133" s="232"/>
      <c r="AE133" s="564"/>
      <c r="AF133" s="564"/>
      <c r="AG133" s="232">
        <v>0</v>
      </c>
      <c r="AH133" s="232">
        <v>0</v>
      </c>
      <c r="AI133" s="232"/>
      <c r="AJ133" s="232"/>
      <c r="AK133" s="232">
        <v>0</v>
      </c>
      <c r="AL133" s="232">
        <v>0</v>
      </c>
      <c r="AM133" s="232">
        <v>0</v>
      </c>
      <c r="AN133" s="232">
        <v>0</v>
      </c>
      <c r="AO133" s="232">
        <v>0</v>
      </c>
      <c r="AP133" s="232">
        <v>0</v>
      </c>
      <c r="AQ133" s="250">
        <f>Q133+S133+U133+W133+Y133+AA133+AC133+AE133+AG133+AI133+AK133+AM133+AO133</f>
        <v>32</v>
      </c>
      <c r="AR133" s="250">
        <f>R133+T133+V133+X133+Z133+AB133+AD133+AF133+AH133+AJ133+AL133+AN133+AP133</f>
        <v>3200</v>
      </c>
      <c r="AS133" s="252" t="s">
        <v>1066</v>
      </c>
      <c r="AT133" s="248"/>
      <c r="AU133" s="251"/>
      <c r="AV133" s="251"/>
      <c r="AW133" s="260"/>
      <c r="AX133" s="260"/>
      <c r="AY133" s="251">
        <f>IF(AQ133&gt;AU133,AQ133-AU133,"0")</f>
        <v>32</v>
      </c>
      <c r="AZ133" s="251">
        <f>IF(AR133&gt;AV133,AR133-AV133,"0")</f>
        <v>3200</v>
      </c>
      <c r="BA133" s="252"/>
      <c r="BB133" s="607" t="s">
        <v>1370</v>
      </c>
      <c r="BC133" s="252"/>
      <c r="BD133" s="611" t="s">
        <v>1372</v>
      </c>
      <c r="BE133" s="262"/>
      <c r="BF133" s="233" t="s">
        <v>905</v>
      </c>
      <c r="BG133" s="252">
        <v>45951</v>
      </c>
      <c r="BH133" s="612">
        <f>89*4*0.6*1.2*0.075</f>
        <v>19.224</v>
      </c>
      <c r="BI133" s="233" t="s">
        <v>905</v>
      </c>
      <c r="BJ133" s="613">
        <f>1000*494.9/(4*0.6*1.2*0.075)</f>
        <v>2291203.7037037038</v>
      </c>
      <c r="BK133" s="234">
        <f>BJ133*BH133*1.08</f>
        <v>47569788</v>
      </c>
      <c r="BL133" s="668">
        <f t="shared" si="166"/>
        <v>0.08</v>
      </c>
      <c r="BM133" s="234">
        <f>BJ133*BH133*1</f>
        <v>44046100</v>
      </c>
      <c r="BN133" s="263">
        <v>45967</v>
      </c>
      <c r="BO133" s="251">
        <f>SUMIF($I:$I,I133,$BH:$BH)</f>
        <v>32.183999999999997</v>
      </c>
      <c r="BP133" s="251">
        <f>SUMIF($I:$I,I133,$BI:$BI)</f>
        <v>0</v>
      </c>
      <c r="BQ133" s="249"/>
      <c r="BR133" s="249"/>
      <c r="BS133" s="264"/>
      <c r="BT133" s="248"/>
      <c r="BU133" s="248"/>
      <c r="BV133" s="251"/>
      <c r="BW133" s="251"/>
      <c r="BX133" s="251"/>
      <c r="BY133" s="251"/>
      <c r="BZ133" s="251"/>
      <c r="CA133" s="251"/>
      <c r="CB133" s="251"/>
      <c r="CC133" s="250"/>
      <c r="CD133" s="265"/>
      <c r="CE133" s="252"/>
      <c r="CF133" s="252"/>
      <c r="CG133" s="252"/>
      <c r="CH133" s="252"/>
      <c r="CI133" s="252"/>
      <c r="CJ133" s="252"/>
      <c r="CK133" s="252"/>
      <c r="CL133" s="252"/>
      <c r="CM133" s="251">
        <f>SUMIF($I:$I,I133,$CA:$CA)</f>
        <v>0</v>
      </c>
      <c r="CN133" s="249">
        <f>SUMIF($I:$I,I133,$CB:$CB)</f>
        <v>0</v>
      </c>
      <c r="CO133" s="252"/>
      <c r="CP133" s="252"/>
      <c r="CQ133" s="252"/>
      <c r="CR133" s="252"/>
      <c r="CS133" s="251">
        <f>BO133+CM133</f>
        <v>32.183999999999997</v>
      </c>
      <c r="CT133" s="251">
        <f>BP133+CN133</f>
        <v>0</v>
      </c>
      <c r="CU133" s="251">
        <f>AY133-CS133</f>
        <v>-0.1839999999999975</v>
      </c>
      <c r="CV133" s="251">
        <f>AZ133-CT133</f>
        <v>3200</v>
      </c>
      <c r="CW133" s="249" t="str">
        <f>IF(CU133&lt;0,"Thừa",IF(CU133=0,"Đủ","Thiếu"))</f>
        <v>Thừa</v>
      </c>
      <c r="CX133" s="266"/>
      <c r="CY133" s="267"/>
      <c r="CZ133" s="268"/>
      <c r="DA133" s="269"/>
      <c r="DB133" s="270"/>
      <c r="DC133" s="235"/>
      <c r="DD133" s="236"/>
      <c r="DE133" s="237"/>
      <c r="DF133" s="237"/>
    </row>
    <row r="134" spans="1:110" s="271" customFormat="1" ht="41" hidden="1" customHeight="1" thickBot="1">
      <c r="A134" s="248" t="str">
        <f t="shared" si="260"/>
        <v>ok</v>
      </c>
      <c r="B134" s="249"/>
      <c r="C134" s="249"/>
      <c r="D134" s="249"/>
      <c r="E134" s="311"/>
      <c r="F134" s="311"/>
      <c r="G134" s="249"/>
      <c r="H134" s="249"/>
      <c r="I134" s="282" t="s">
        <v>986</v>
      </c>
      <c r="J134" s="282" t="s">
        <v>987</v>
      </c>
      <c r="K134" s="282" t="s">
        <v>988</v>
      </c>
      <c r="L134" s="281" t="s">
        <v>651</v>
      </c>
      <c r="M134" s="279"/>
      <c r="N134" s="606"/>
      <c r="O134" s="606"/>
      <c r="P134" s="606"/>
      <c r="Q134" s="231"/>
      <c r="R134" s="232"/>
      <c r="S134" s="232"/>
      <c r="T134" s="232"/>
      <c r="U134" s="232"/>
      <c r="V134" s="232"/>
      <c r="W134" s="232"/>
      <c r="X134" s="232"/>
      <c r="Y134" s="232"/>
      <c r="Z134" s="232"/>
      <c r="AA134" s="232"/>
      <c r="AB134" s="232"/>
      <c r="AC134" s="232"/>
      <c r="AD134" s="232"/>
      <c r="AE134" s="564"/>
      <c r="AF134" s="564"/>
      <c r="AG134" s="564"/>
      <c r="AH134" s="564"/>
      <c r="AI134" s="564"/>
      <c r="AJ134" s="564"/>
      <c r="AK134" s="564"/>
      <c r="AL134" s="564"/>
      <c r="AM134" s="564"/>
      <c r="AN134" s="564"/>
      <c r="AO134" s="564"/>
      <c r="AP134" s="564"/>
      <c r="AQ134" s="250"/>
      <c r="AR134" s="250"/>
      <c r="AS134" s="252"/>
      <c r="AT134" s="248"/>
      <c r="AU134" s="251"/>
      <c r="AV134" s="251"/>
      <c r="AW134" s="260"/>
      <c r="AX134" s="260"/>
      <c r="AY134" s="251"/>
      <c r="AZ134" s="251"/>
      <c r="BA134" s="252"/>
      <c r="BB134" s="607" t="s">
        <v>1370</v>
      </c>
      <c r="BC134" s="252"/>
      <c r="BD134" s="611" t="s">
        <v>1374</v>
      </c>
      <c r="BE134" s="262"/>
      <c r="BF134" s="233" t="s">
        <v>905</v>
      </c>
      <c r="BG134" s="252">
        <v>45951</v>
      </c>
      <c r="BH134" s="612">
        <f>60*6*0.6*1.2*0.05</f>
        <v>12.96</v>
      </c>
      <c r="BI134" s="233" t="s">
        <v>905</v>
      </c>
      <c r="BJ134" s="613">
        <f>1000*470.4/(6*0.6*1.2*0.05)</f>
        <v>2177777.777777778</v>
      </c>
      <c r="BK134" s="234">
        <f>BJ134*BH134*1.08</f>
        <v>30481920.000000007</v>
      </c>
      <c r="BL134" s="668">
        <f t="shared" si="166"/>
        <v>8.0000000000000127E-2</v>
      </c>
      <c r="BM134" s="234">
        <f>BJ134*BH134*1</f>
        <v>28224000.000000004</v>
      </c>
      <c r="BN134" s="263">
        <v>45967</v>
      </c>
      <c r="BO134" s="251"/>
      <c r="BP134" s="251"/>
      <c r="BQ134" s="249"/>
      <c r="BR134" s="249"/>
      <c r="BS134" s="264"/>
      <c r="BT134" s="248"/>
      <c r="BU134" s="248"/>
      <c r="BV134" s="251"/>
      <c r="BW134" s="251"/>
      <c r="BX134" s="251"/>
      <c r="BY134" s="251"/>
      <c r="BZ134" s="251"/>
      <c r="CA134" s="251"/>
      <c r="CB134" s="251"/>
      <c r="CC134" s="250"/>
      <c r="CD134" s="265"/>
      <c r="CE134" s="252"/>
      <c r="CF134" s="252"/>
      <c r="CG134" s="252"/>
      <c r="CH134" s="252"/>
      <c r="CI134" s="252"/>
      <c r="CJ134" s="252"/>
      <c r="CK134" s="252"/>
      <c r="CL134" s="252"/>
      <c r="CM134" s="251"/>
      <c r="CN134" s="249"/>
      <c r="CO134" s="252"/>
      <c r="CP134" s="252"/>
      <c r="CQ134" s="252"/>
      <c r="CR134" s="252"/>
      <c r="CS134" s="251"/>
      <c r="CT134" s="251"/>
      <c r="CU134" s="251"/>
      <c r="CV134" s="251"/>
      <c r="CW134" s="249"/>
      <c r="CX134" s="266"/>
      <c r="CY134" s="267"/>
      <c r="CZ134" s="268"/>
      <c r="DA134" s="269"/>
      <c r="DB134" s="270"/>
      <c r="DC134" s="235"/>
      <c r="DD134" s="236"/>
      <c r="DE134" s="237"/>
      <c r="DF134" s="237"/>
    </row>
    <row r="135" spans="1:110" s="271" customFormat="1" ht="41" hidden="1" customHeight="1" thickBot="1">
      <c r="A135" s="248" t="str">
        <f t="shared" si="260"/>
        <v>Hiện</v>
      </c>
      <c r="B135" s="249" t="str">
        <f t="shared" si="261"/>
        <v>Thừa</v>
      </c>
      <c r="C135" s="249">
        <f t="shared" si="262"/>
        <v>-1.279999999999859E-2</v>
      </c>
      <c r="D135" s="249"/>
      <c r="E135" s="311"/>
      <c r="F135" s="311"/>
      <c r="G135" s="249"/>
      <c r="H135" s="249"/>
      <c r="I135" s="282" t="s">
        <v>989</v>
      </c>
      <c r="J135" s="282" t="s">
        <v>987</v>
      </c>
      <c r="K135" s="282" t="s">
        <v>990</v>
      </c>
      <c r="L135" s="281" t="s">
        <v>651</v>
      </c>
      <c r="M135" s="279" t="s">
        <v>250</v>
      </c>
      <c r="N135" s="606">
        <v>100</v>
      </c>
      <c r="O135" s="606">
        <f>+P135/N135</f>
        <v>48.671999999999997</v>
      </c>
      <c r="P135" s="606">
        <v>4867.2</v>
      </c>
      <c r="Q135" s="231"/>
      <c r="R135" s="232"/>
      <c r="S135" s="232"/>
      <c r="T135" s="232"/>
      <c r="U135" s="232">
        <v>52</v>
      </c>
      <c r="V135" s="232">
        <v>5200</v>
      </c>
      <c r="W135" s="232">
        <v>0</v>
      </c>
      <c r="X135" s="232">
        <v>0</v>
      </c>
      <c r="Y135" s="232">
        <v>0</v>
      </c>
      <c r="Z135" s="232">
        <v>0</v>
      </c>
      <c r="AA135" s="232"/>
      <c r="AB135" s="232"/>
      <c r="AC135" s="232"/>
      <c r="AD135" s="232"/>
      <c r="AE135" s="564"/>
      <c r="AF135" s="564"/>
      <c r="AG135" s="232">
        <v>0</v>
      </c>
      <c r="AH135" s="232">
        <v>0</v>
      </c>
      <c r="AI135" s="232"/>
      <c r="AJ135" s="232"/>
      <c r="AK135" s="232">
        <v>0</v>
      </c>
      <c r="AL135" s="232">
        <v>0</v>
      </c>
      <c r="AM135" s="232">
        <v>0</v>
      </c>
      <c r="AN135" s="232">
        <v>0</v>
      </c>
      <c r="AO135" s="232">
        <v>0</v>
      </c>
      <c r="AP135" s="232">
        <v>0</v>
      </c>
      <c r="AQ135" s="250">
        <f>Q135+S135+U135+W135+Y135+AA135+AC135+AE135+AG135+AI135+AK135+AM135+AO135</f>
        <v>52</v>
      </c>
      <c r="AR135" s="250">
        <f>R135+T135+V135+X135+Z135+AB135+AD135+AF135+AH135+AJ135+AL135+AN135+AP135</f>
        <v>5200</v>
      </c>
      <c r="AS135" s="252" t="s">
        <v>1066</v>
      </c>
      <c r="AT135" s="248"/>
      <c r="AU135" s="251"/>
      <c r="AV135" s="251"/>
      <c r="AW135" s="260"/>
      <c r="AX135" s="260"/>
      <c r="AY135" s="251">
        <f t="shared" ref="AY135:AY136" si="263">IF(AQ135&gt;AU135,AQ135-AU135,"0")</f>
        <v>52</v>
      </c>
      <c r="AZ135" s="251">
        <f t="shared" ref="AZ135:AZ136" si="264">IF(AR135&gt;AV135,AR135-AV135,"0")</f>
        <v>5200</v>
      </c>
      <c r="BA135" s="252"/>
      <c r="BB135" s="607" t="s">
        <v>1370</v>
      </c>
      <c r="BC135" s="252"/>
      <c r="BD135" s="611" t="s">
        <v>1373</v>
      </c>
      <c r="BE135" s="262"/>
      <c r="BF135" s="233" t="s">
        <v>905</v>
      </c>
      <c r="BG135" s="252">
        <v>45951</v>
      </c>
      <c r="BH135" s="612">
        <f>301*3*0.6*1.2*0.08</f>
        <v>52.012799999999999</v>
      </c>
      <c r="BI135" s="233" t="s">
        <v>905</v>
      </c>
      <c r="BJ135" s="613">
        <f>1000*396.9/(3*0.6*1.2*0.08)</f>
        <v>2296875.0000000005</v>
      </c>
      <c r="BK135" s="234">
        <f>BJ135*BH135*1.08</f>
        <v>129024252.00000003</v>
      </c>
      <c r="BL135" s="668">
        <f t="shared" si="166"/>
        <v>8.0000000000000113E-2</v>
      </c>
      <c r="BM135" s="234">
        <f>BJ135*BH135*1</f>
        <v>119466900.00000001</v>
      </c>
      <c r="BN135" s="263">
        <v>45967</v>
      </c>
      <c r="BO135" s="251">
        <f>SUMIF($I:$I,I135,$BH:$BH)</f>
        <v>52.012799999999999</v>
      </c>
      <c r="BP135" s="251">
        <f>SUMIF($I:$I,I135,$BI:$BI)</f>
        <v>0</v>
      </c>
      <c r="BQ135" s="249"/>
      <c r="BR135" s="249"/>
      <c r="BS135" s="264"/>
      <c r="BT135" s="248"/>
      <c r="BU135" s="248"/>
      <c r="BV135" s="251"/>
      <c r="BW135" s="251"/>
      <c r="BX135" s="251"/>
      <c r="BY135" s="251"/>
      <c r="BZ135" s="251"/>
      <c r="CA135" s="251"/>
      <c r="CB135" s="251"/>
      <c r="CC135" s="250"/>
      <c r="CD135" s="265"/>
      <c r="CE135" s="252"/>
      <c r="CF135" s="252"/>
      <c r="CG135" s="252"/>
      <c r="CH135" s="252"/>
      <c r="CI135" s="252"/>
      <c r="CJ135" s="252"/>
      <c r="CK135" s="252"/>
      <c r="CL135" s="252"/>
      <c r="CM135" s="251">
        <f>SUMIF($I:$I,I135,$CA:$CA)</f>
        <v>0</v>
      </c>
      <c r="CN135" s="249">
        <f>SUMIF($I:$I,I135,$CB:$CB)</f>
        <v>0</v>
      </c>
      <c r="CO135" s="252"/>
      <c r="CP135" s="252"/>
      <c r="CQ135" s="252"/>
      <c r="CR135" s="252"/>
      <c r="CS135" s="251">
        <f t="shared" ref="CS135:CS136" si="265">BO135+CM135</f>
        <v>52.012799999999999</v>
      </c>
      <c r="CT135" s="251">
        <f t="shared" ref="CT135:CT136" si="266">BP135+CN135</f>
        <v>0</v>
      </c>
      <c r="CU135" s="251">
        <f t="shared" ref="CU135:CU136" si="267">AY135-CS135</f>
        <v>-1.279999999999859E-2</v>
      </c>
      <c r="CV135" s="251">
        <f t="shared" ref="CV135:CV136" si="268">AZ135-CT135</f>
        <v>5200</v>
      </c>
      <c r="CW135" s="249" t="str">
        <f t="shared" ref="CW135:CW136" si="269">IF(CU135&lt;0,"Thừa",IF(CU135=0,"Đủ","Thiếu"))</f>
        <v>Thừa</v>
      </c>
      <c r="CX135" s="266"/>
      <c r="CY135" s="267"/>
      <c r="CZ135" s="268"/>
      <c r="DA135" s="269"/>
      <c r="DB135" s="270"/>
      <c r="DC135" s="235"/>
      <c r="DD135" s="236"/>
      <c r="DE135" s="237"/>
      <c r="DF135" s="237"/>
    </row>
    <row r="136" spans="1:110" s="271" customFormat="1" ht="41" hidden="1" customHeight="1" thickBot="1">
      <c r="A136" s="248" t="str">
        <f t="shared" ref="A136" si="270">IF(I136=I135,"ok","Hiện")</f>
        <v>Hiện</v>
      </c>
      <c r="B136" s="249" t="str">
        <f>CONCATENATE(CW136," Tính ra cuộn là đủ diện tích")</f>
        <v>Thiếu Tính ra cuộn là đủ diện tích</v>
      </c>
      <c r="C136" s="249">
        <f t="shared" ref="C136" si="271">CU136</f>
        <v>1029</v>
      </c>
      <c r="D136" s="249"/>
      <c r="E136" s="311"/>
      <c r="F136" s="311"/>
      <c r="G136" s="249"/>
      <c r="H136" s="249"/>
      <c r="I136" s="282" t="s">
        <v>1907</v>
      </c>
      <c r="J136" s="282" t="s">
        <v>1908</v>
      </c>
      <c r="K136" s="282" t="s">
        <v>1909</v>
      </c>
      <c r="L136" s="281" t="s">
        <v>282</v>
      </c>
      <c r="M136" s="279" t="s">
        <v>61</v>
      </c>
      <c r="N136" s="606"/>
      <c r="O136" s="606">
        <v>950</v>
      </c>
      <c r="P136" s="606"/>
      <c r="Q136" s="231"/>
      <c r="R136" s="232"/>
      <c r="S136" s="232"/>
      <c r="T136" s="232"/>
      <c r="U136" s="232"/>
      <c r="V136" s="232"/>
      <c r="W136" s="232"/>
      <c r="X136" s="232"/>
      <c r="Y136" s="232"/>
      <c r="Z136" s="232"/>
      <c r="AA136" s="232"/>
      <c r="AB136" s="232"/>
      <c r="AC136" s="232"/>
      <c r="AD136" s="232"/>
      <c r="AE136" s="564"/>
      <c r="AF136" s="564"/>
      <c r="AG136" s="232"/>
      <c r="AH136" s="232"/>
      <c r="AI136" s="232"/>
      <c r="AJ136" s="232"/>
      <c r="AK136" s="232"/>
      <c r="AL136" s="232"/>
      <c r="AM136" s="232"/>
      <c r="AN136" s="232"/>
      <c r="AO136" s="232">
        <v>1050</v>
      </c>
      <c r="AP136" s="232">
        <v>0</v>
      </c>
      <c r="AQ136" s="250">
        <f>Q136+S136+U136+W136+Y136+AA136+AC136+AE136+AG136+AI136+AK136+AM136+AO136</f>
        <v>1050</v>
      </c>
      <c r="AR136" s="250">
        <f>R136+T136+V136+X136+Z136+AB136+AD136+AF136+AH136+AJ136+AL136+AN136+AP136</f>
        <v>0</v>
      </c>
      <c r="AS136" s="252" t="s">
        <v>1910</v>
      </c>
      <c r="AT136" s="248"/>
      <c r="AU136" s="251"/>
      <c r="AV136" s="251"/>
      <c r="AW136" s="260"/>
      <c r="AX136" s="260"/>
      <c r="AY136" s="251">
        <f t="shared" si="263"/>
        <v>1050</v>
      </c>
      <c r="AZ136" s="251" t="str">
        <f t="shared" si="264"/>
        <v>0</v>
      </c>
      <c r="BA136" s="252"/>
      <c r="BB136" s="607" t="s">
        <v>1929</v>
      </c>
      <c r="BC136" s="1225" t="s">
        <v>1930</v>
      </c>
      <c r="BD136" s="1225" t="s">
        <v>1912</v>
      </c>
      <c r="BE136" s="262"/>
      <c r="BF136" s="233" t="s">
        <v>905</v>
      </c>
      <c r="BG136" s="252">
        <v>46062</v>
      </c>
      <c r="BH136" s="612">
        <v>21</v>
      </c>
      <c r="BI136" s="233" t="s">
        <v>905</v>
      </c>
      <c r="BJ136" s="234">
        <v>2600000</v>
      </c>
      <c r="BK136" s="234">
        <f>BH136*BJ136*1.08</f>
        <v>58968000.000000007</v>
      </c>
      <c r="BL136" s="668">
        <v>0.08</v>
      </c>
      <c r="BM136" s="234">
        <f>BH136*BJ136</f>
        <v>54600000</v>
      </c>
      <c r="BN136" s="263">
        <v>46065</v>
      </c>
      <c r="BO136" s="251">
        <f>SUMIF($I:$I,I136,$BH:$BH)</f>
        <v>21</v>
      </c>
      <c r="BP136" s="251">
        <f>SUMIF($I:$I,I136,$BI:$BI)</f>
        <v>0</v>
      </c>
      <c r="BQ136" s="249"/>
      <c r="BR136" s="249"/>
      <c r="BS136" s="264"/>
      <c r="BT136" s="248"/>
      <c r="BU136" s="248"/>
      <c r="BV136" s="251"/>
      <c r="BW136" s="251"/>
      <c r="BX136" s="251"/>
      <c r="BY136" s="251"/>
      <c r="BZ136" s="251"/>
      <c r="CA136" s="251"/>
      <c r="CB136" s="251"/>
      <c r="CC136" s="250"/>
      <c r="CD136" s="265"/>
      <c r="CE136" s="252"/>
      <c r="CF136" s="252"/>
      <c r="CG136" s="252"/>
      <c r="CH136" s="252"/>
      <c r="CI136" s="252"/>
      <c r="CJ136" s="252"/>
      <c r="CK136" s="252"/>
      <c r="CL136" s="252"/>
      <c r="CM136" s="251">
        <f>SUMIF($I:$I,I136,$CA:$CA)</f>
        <v>0</v>
      </c>
      <c r="CN136" s="249">
        <f>SUMIF($I:$I,I136,$CB:$CB)</f>
        <v>0</v>
      </c>
      <c r="CO136" s="252"/>
      <c r="CP136" s="252"/>
      <c r="CQ136" s="252"/>
      <c r="CR136" s="252"/>
      <c r="CS136" s="251">
        <f t="shared" si="265"/>
        <v>21</v>
      </c>
      <c r="CT136" s="251">
        <f t="shared" si="266"/>
        <v>0</v>
      </c>
      <c r="CU136" s="251">
        <f t="shared" si="267"/>
        <v>1029</v>
      </c>
      <c r="CV136" s="251">
        <f t="shared" si="268"/>
        <v>0</v>
      </c>
      <c r="CW136" s="249" t="str">
        <f t="shared" si="269"/>
        <v>Thiếu</v>
      </c>
      <c r="CX136" s="266"/>
      <c r="CY136" s="267"/>
      <c r="CZ136" s="268"/>
      <c r="DA136" s="269"/>
      <c r="DB136" s="270"/>
      <c r="DC136" s="235"/>
      <c r="DD136" s="236"/>
      <c r="DE136" s="237"/>
      <c r="DF136" s="237"/>
    </row>
    <row r="137" spans="1:110" ht="30" hidden="1" customHeight="1">
      <c r="A137" s="190"/>
      <c r="B137" s="191"/>
      <c r="C137" s="191"/>
      <c r="D137" s="191"/>
      <c r="E137" s="191"/>
      <c r="F137" s="191"/>
      <c r="G137" s="191"/>
      <c r="H137" s="191"/>
      <c r="I137" s="599" t="s">
        <v>654</v>
      </c>
      <c r="J137" s="189" t="s">
        <v>655</v>
      </c>
      <c r="K137" s="189"/>
      <c r="L137" s="218"/>
      <c r="M137" s="189"/>
      <c r="N137" s="189"/>
      <c r="O137" s="189"/>
      <c r="P137" s="189"/>
      <c r="Q137" s="600"/>
      <c r="R137" s="601"/>
      <c r="S137" s="601"/>
      <c r="T137" s="601"/>
      <c r="U137" s="601"/>
      <c r="V137" s="601"/>
      <c r="W137" s="601"/>
      <c r="X137" s="601"/>
      <c r="Y137" s="601"/>
      <c r="Z137" s="601"/>
      <c r="AA137" s="601"/>
      <c r="AB137" s="601"/>
      <c r="AC137" s="601"/>
      <c r="AD137" s="601"/>
      <c r="AE137" s="602"/>
      <c r="AF137" s="602"/>
      <c r="AG137" s="602"/>
      <c r="AH137" s="602"/>
      <c r="AI137" s="602"/>
      <c r="AJ137" s="602"/>
      <c r="AK137" s="602"/>
      <c r="AL137" s="602"/>
      <c r="AM137" s="602"/>
      <c r="AN137" s="602"/>
      <c r="AO137" s="602"/>
      <c r="AP137" s="602"/>
      <c r="AQ137" s="600">
        <f t="shared" ref="AQ137:BK137" si="272">SUM(AQ138:AQ309)</f>
        <v>48970</v>
      </c>
      <c r="AR137" s="600">
        <f t="shared" si="272"/>
        <v>0</v>
      </c>
      <c r="AS137" s="600">
        <f t="shared" si="272"/>
        <v>0</v>
      </c>
      <c r="AT137" s="600">
        <f t="shared" si="272"/>
        <v>0</v>
      </c>
      <c r="AU137" s="600">
        <f t="shared" si="272"/>
        <v>0</v>
      </c>
      <c r="AV137" s="600">
        <f t="shared" si="272"/>
        <v>0</v>
      </c>
      <c r="AW137" s="600">
        <f t="shared" si="272"/>
        <v>0</v>
      </c>
      <c r="AX137" s="600">
        <f t="shared" si="272"/>
        <v>0</v>
      </c>
      <c r="AY137" s="600">
        <f t="shared" si="272"/>
        <v>48970</v>
      </c>
      <c r="AZ137" s="600">
        <f t="shared" si="272"/>
        <v>0</v>
      </c>
      <c r="BA137" s="600">
        <f t="shared" si="272"/>
        <v>2250080</v>
      </c>
      <c r="BB137" s="600">
        <f t="shared" si="272"/>
        <v>0</v>
      </c>
      <c r="BC137" s="600">
        <f t="shared" si="272"/>
        <v>0</v>
      </c>
      <c r="BD137" s="600">
        <f t="shared" si="272"/>
        <v>0</v>
      </c>
      <c r="BE137" s="600">
        <f t="shared" si="272"/>
        <v>0</v>
      </c>
      <c r="BF137" s="600">
        <f t="shared" si="272"/>
        <v>0</v>
      </c>
      <c r="BG137" s="600">
        <f t="shared" si="272"/>
        <v>91893</v>
      </c>
      <c r="BH137" s="600">
        <f t="shared" si="272"/>
        <v>49585</v>
      </c>
      <c r="BI137" s="600">
        <f t="shared" si="272"/>
        <v>0</v>
      </c>
      <c r="BJ137" s="600">
        <f t="shared" si="272"/>
        <v>1776053</v>
      </c>
      <c r="BK137" s="600">
        <f t="shared" si="272"/>
        <v>221806612</v>
      </c>
      <c r="BL137" s="600"/>
      <c r="BM137" s="600">
        <f t="shared" ref="BM137:CX137" si="273">SUM(BM138:BM309)</f>
        <v>202484525</v>
      </c>
      <c r="BN137" s="600">
        <f t="shared" si="273"/>
        <v>6343998</v>
      </c>
      <c r="BO137" s="600">
        <f t="shared" si="273"/>
        <v>49585</v>
      </c>
      <c r="BP137" s="600">
        <f t="shared" si="273"/>
        <v>0</v>
      </c>
      <c r="BQ137" s="600">
        <f t="shared" si="273"/>
        <v>0</v>
      </c>
      <c r="BR137" s="600">
        <f t="shared" si="273"/>
        <v>0</v>
      </c>
      <c r="BS137" s="600">
        <f t="shared" si="273"/>
        <v>0</v>
      </c>
      <c r="BT137" s="600">
        <f t="shared" si="273"/>
        <v>0</v>
      </c>
      <c r="BU137" s="600">
        <f t="shared" si="273"/>
        <v>0</v>
      </c>
      <c r="BV137" s="600">
        <f t="shared" si="273"/>
        <v>0</v>
      </c>
      <c r="BW137" s="600">
        <f t="shared" si="273"/>
        <v>0</v>
      </c>
      <c r="BX137" s="600">
        <f t="shared" si="273"/>
        <v>0</v>
      </c>
      <c r="BY137" s="600">
        <f t="shared" si="273"/>
        <v>0</v>
      </c>
      <c r="BZ137" s="600">
        <f t="shared" si="273"/>
        <v>0</v>
      </c>
      <c r="CA137" s="600">
        <f t="shared" si="273"/>
        <v>0</v>
      </c>
      <c r="CB137" s="600">
        <f t="shared" si="273"/>
        <v>0</v>
      </c>
      <c r="CC137" s="600">
        <f t="shared" si="273"/>
        <v>0</v>
      </c>
      <c r="CD137" s="600">
        <f t="shared" si="273"/>
        <v>0</v>
      </c>
      <c r="CE137" s="600">
        <f t="shared" si="273"/>
        <v>0</v>
      </c>
      <c r="CF137" s="600">
        <f t="shared" si="273"/>
        <v>0</v>
      </c>
      <c r="CG137" s="600">
        <f t="shared" si="273"/>
        <v>0</v>
      </c>
      <c r="CH137" s="600">
        <f t="shared" si="273"/>
        <v>0</v>
      </c>
      <c r="CI137" s="600">
        <f t="shared" si="273"/>
        <v>0</v>
      </c>
      <c r="CJ137" s="600">
        <f t="shared" si="273"/>
        <v>0</v>
      </c>
      <c r="CK137" s="600">
        <f t="shared" si="273"/>
        <v>0</v>
      </c>
      <c r="CL137" s="600">
        <f t="shared" si="273"/>
        <v>0</v>
      </c>
      <c r="CM137" s="600">
        <f t="shared" si="273"/>
        <v>0</v>
      </c>
      <c r="CN137" s="600">
        <f t="shared" si="273"/>
        <v>0</v>
      </c>
      <c r="CO137" s="600">
        <f t="shared" si="273"/>
        <v>0</v>
      </c>
      <c r="CP137" s="600">
        <f t="shared" si="273"/>
        <v>0</v>
      </c>
      <c r="CQ137" s="600">
        <f t="shared" si="273"/>
        <v>0</v>
      </c>
      <c r="CR137" s="600">
        <f t="shared" si="273"/>
        <v>0</v>
      </c>
      <c r="CS137" s="600">
        <f t="shared" si="273"/>
        <v>49585</v>
      </c>
      <c r="CT137" s="600">
        <f t="shared" si="273"/>
        <v>0</v>
      </c>
      <c r="CU137" s="600">
        <f t="shared" si="273"/>
        <v>-615</v>
      </c>
      <c r="CV137" s="600">
        <f t="shared" si="273"/>
        <v>0</v>
      </c>
      <c r="CW137" s="600">
        <f t="shared" si="273"/>
        <v>0</v>
      </c>
      <c r="CX137" s="600">
        <f t="shared" si="273"/>
        <v>0</v>
      </c>
      <c r="CY137" s="243"/>
      <c r="CZ137" s="243"/>
      <c r="DA137" s="243"/>
      <c r="DB137" s="243"/>
      <c r="DC137" s="243"/>
      <c r="DD137" s="243"/>
      <c r="DE137" s="243"/>
      <c r="DF137" s="243"/>
    </row>
    <row r="138" spans="1:110" s="271" customFormat="1" ht="35.5" hidden="1" customHeight="1">
      <c r="A138" s="248" t="str">
        <f t="shared" ref="A138:A225" si="274">IF(I138=I137,"ok","Hiện")</f>
        <v>Hiện</v>
      </c>
      <c r="B138" s="249" t="str">
        <f t="shared" ref="B138:B227" si="275">CW138</f>
        <v>Đủ</v>
      </c>
      <c r="C138" s="249">
        <f t="shared" ref="C138:C227" si="276">CU138</f>
        <v>0</v>
      </c>
      <c r="D138" s="249"/>
      <c r="E138" s="249"/>
      <c r="F138" s="249"/>
      <c r="G138" s="1221"/>
      <c r="H138" s="1221"/>
      <c r="I138" s="282" t="s">
        <v>657</v>
      </c>
      <c r="J138" s="281" t="s">
        <v>658</v>
      </c>
      <c r="K138" s="281" t="s">
        <v>659</v>
      </c>
      <c r="L138" s="281" t="s">
        <v>660</v>
      </c>
      <c r="M138" s="279" t="s">
        <v>253</v>
      </c>
      <c r="N138" s="603"/>
      <c r="O138" s="603">
        <v>2</v>
      </c>
      <c r="P138" s="230"/>
      <c r="Q138" s="231">
        <v>5</v>
      </c>
      <c r="R138" s="232"/>
      <c r="S138" s="232">
        <v>-5</v>
      </c>
      <c r="T138" s="232"/>
      <c r="U138" s="232">
        <v>0</v>
      </c>
      <c r="V138" s="232">
        <v>0</v>
      </c>
      <c r="W138" s="232">
        <v>0</v>
      </c>
      <c r="X138" s="232">
        <v>0</v>
      </c>
      <c r="Y138" s="232">
        <v>0</v>
      </c>
      <c r="Z138" s="232">
        <v>0</v>
      </c>
      <c r="AA138" s="232"/>
      <c r="AB138" s="232"/>
      <c r="AC138" s="232"/>
      <c r="AD138" s="232"/>
      <c r="AE138" s="564"/>
      <c r="AF138" s="564"/>
      <c r="AG138" s="232">
        <v>0</v>
      </c>
      <c r="AH138" s="232">
        <v>0</v>
      </c>
      <c r="AI138" s="232"/>
      <c r="AJ138" s="232"/>
      <c r="AK138" s="232">
        <v>0</v>
      </c>
      <c r="AL138" s="232">
        <v>0</v>
      </c>
      <c r="AM138" s="232">
        <v>0</v>
      </c>
      <c r="AN138" s="232">
        <v>0</v>
      </c>
      <c r="AO138" s="232">
        <v>0</v>
      </c>
      <c r="AP138" s="232">
        <v>0</v>
      </c>
      <c r="AQ138" s="250">
        <f>Q138+S138+U138+W138+Y138+AA138+AC138+AE138+AG138+AI138+AK138+AM138+AO138</f>
        <v>0</v>
      </c>
      <c r="AR138" s="250">
        <f>R138+T138+V138+X138+Z138+AB138+AD138+AF138+AH138+AJ138+AL138+AN138+AP138</f>
        <v>0</v>
      </c>
      <c r="AS138" s="563" t="s">
        <v>844</v>
      </c>
      <c r="AT138" s="248"/>
      <c r="AU138" s="562"/>
      <c r="AV138" s="562"/>
      <c r="AW138" s="562"/>
      <c r="AX138" s="562"/>
      <c r="AY138" s="251" t="str">
        <f t="shared" ref="AY138:AY139" si="277">IF(AQ138&gt;AU138,AQ138-AU138,"0")</f>
        <v>0</v>
      </c>
      <c r="AZ138" s="251" t="str">
        <f t="shared" ref="AZ138:AZ139" si="278">IF(AR138&gt;AV138,AR138-AV138,"0")</f>
        <v>0</v>
      </c>
      <c r="BA138" s="252">
        <v>45920</v>
      </c>
      <c r="BB138" s="261"/>
      <c r="BC138" s="252"/>
      <c r="BD138" s="272"/>
      <c r="BE138" s="262"/>
      <c r="BF138" s="233"/>
      <c r="BG138" s="252"/>
      <c r="BH138" s="284"/>
      <c r="BI138" s="233"/>
      <c r="BJ138" s="234"/>
      <c r="BK138" s="234"/>
      <c r="BL138" s="668"/>
      <c r="BM138" s="234" t="s">
        <v>1602</v>
      </c>
      <c r="BN138" s="263"/>
      <c r="BO138" s="251">
        <f>SUMIF($I:$I,I138,$BH:$BH)</f>
        <v>0</v>
      </c>
      <c r="BP138" s="251">
        <f>SUMIF($I:$I,I138,$BI:$BI)</f>
        <v>0</v>
      </c>
      <c r="BQ138" s="249"/>
      <c r="BR138" s="249"/>
      <c r="BS138" s="264"/>
      <c r="BT138" s="248"/>
      <c r="BU138" s="248"/>
      <c r="BV138" s="251"/>
      <c r="BW138" s="251"/>
      <c r="BX138" s="251"/>
      <c r="BY138" s="251"/>
      <c r="BZ138" s="251"/>
      <c r="CA138" s="251"/>
      <c r="CB138" s="251"/>
      <c r="CC138" s="250"/>
      <c r="CD138" s="265"/>
      <c r="CE138" s="252"/>
      <c r="CF138" s="252"/>
      <c r="CG138" s="252"/>
      <c r="CH138" s="252"/>
      <c r="CI138" s="252"/>
      <c r="CJ138" s="252"/>
      <c r="CK138" s="252"/>
      <c r="CL138" s="252"/>
      <c r="CM138" s="251">
        <f>SUMIF($I:$I,I138,$CA:$CA)</f>
        <v>0</v>
      </c>
      <c r="CN138" s="249">
        <f>SUMIF($I:$I,I138,$CB:$CB)</f>
        <v>0</v>
      </c>
      <c r="CO138" s="252"/>
      <c r="CP138" s="252"/>
      <c r="CQ138" s="252"/>
      <c r="CR138" s="252"/>
      <c r="CS138" s="251">
        <f t="shared" ref="CS138:CS139" si="279">BO138+CM138</f>
        <v>0</v>
      </c>
      <c r="CT138" s="251">
        <f t="shared" ref="CT138:CT139" si="280">BP138+CN138</f>
        <v>0</v>
      </c>
      <c r="CU138" s="251">
        <f t="shared" ref="CU138:CU139" si="281">AY138-CS138</f>
        <v>0</v>
      </c>
      <c r="CV138" s="251">
        <f t="shared" ref="CV138:CV139" si="282">AZ138-CT138</f>
        <v>0</v>
      </c>
      <c r="CW138" s="249" t="str">
        <f t="shared" ref="CW138:CW139" si="283">IF(CU138&lt;0,"Thừa",IF(CU138=0,"Đủ","Thiếu"))</f>
        <v>Đủ</v>
      </c>
      <c r="CX138" s="614"/>
      <c r="CY138" s="562"/>
      <c r="CZ138" s="562"/>
      <c r="DA138" s="562"/>
      <c r="DB138" s="562"/>
      <c r="DC138" s="562"/>
      <c r="DD138" s="562"/>
      <c r="DE138" s="562"/>
      <c r="DF138" s="562"/>
    </row>
    <row r="139" spans="1:110" s="271" customFormat="1" ht="53" hidden="1" customHeight="1">
      <c r="A139" s="248" t="str">
        <f t="shared" si="274"/>
        <v>Hiện</v>
      </c>
      <c r="B139" s="249" t="str">
        <f t="shared" si="275"/>
        <v>Đủ</v>
      </c>
      <c r="C139" s="249">
        <f t="shared" si="276"/>
        <v>0</v>
      </c>
      <c r="D139" s="249"/>
      <c r="E139" s="249"/>
      <c r="F139" s="249"/>
      <c r="G139" s="1221"/>
      <c r="H139" s="1221"/>
      <c r="I139" s="282" t="s">
        <v>661</v>
      </c>
      <c r="J139" s="281" t="s">
        <v>662</v>
      </c>
      <c r="K139" s="281" t="s">
        <v>663</v>
      </c>
      <c r="L139" s="281" t="s">
        <v>645</v>
      </c>
      <c r="M139" s="279" t="s">
        <v>253</v>
      </c>
      <c r="N139" s="603"/>
      <c r="O139" s="603">
        <v>500</v>
      </c>
      <c r="P139" s="230"/>
      <c r="Q139" s="231">
        <v>600</v>
      </c>
      <c r="R139" s="232"/>
      <c r="S139" s="232">
        <v>400</v>
      </c>
      <c r="T139" s="232"/>
      <c r="U139" s="232">
        <v>925</v>
      </c>
      <c r="V139" s="232">
        <v>0</v>
      </c>
      <c r="W139" s="232">
        <v>0</v>
      </c>
      <c r="X139" s="232">
        <v>0</v>
      </c>
      <c r="Y139" s="232">
        <v>0</v>
      </c>
      <c r="Z139" s="232">
        <v>0</v>
      </c>
      <c r="AA139" s="232"/>
      <c r="AB139" s="232"/>
      <c r="AC139" s="232"/>
      <c r="AD139" s="232"/>
      <c r="AE139" s="564"/>
      <c r="AF139" s="564"/>
      <c r="AG139" s="232">
        <v>0</v>
      </c>
      <c r="AH139" s="232">
        <v>0</v>
      </c>
      <c r="AI139" s="232"/>
      <c r="AJ139" s="232"/>
      <c r="AK139" s="232">
        <v>0</v>
      </c>
      <c r="AL139" s="232">
        <v>0</v>
      </c>
      <c r="AM139" s="232">
        <v>0</v>
      </c>
      <c r="AN139" s="232">
        <v>0</v>
      </c>
      <c r="AO139" s="232">
        <v>0</v>
      </c>
      <c r="AP139" s="232">
        <v>0</v>
      </c>
      <c r="AQ139" s="250">
        <f>Q139+S139+U139+W139+Y139+AA139+AC139+AE139+AG139+AI139+AK139+AM139+AO139</f>
        <v>1925</v>
      </c>
      <c r="AR139" s="250">
        <f>R139+T139+V139+X139+Z139+AB139+AD139+AF139+AH139+AJ139+AL139+AN139+AP139</f>
        <v>0</v>
      </c>
      <c r="AS139" s="252" t="s">
        <v>1066</v>
      </c>
      <c r="AT139" s="248"/>
      <c r="AU139" s="562"/>
      <c r="AV139" s="562"/>
      <c r="AW139" s="562"/>
      <c r="AX139" s="562"/>
      <c r="AY139" s="251">
        <f t="shared" si="277"/>
        <v>1925</v>
      </c>
      <c r="AZ139" s="251" t="str">
        <f t="shared" si="278"/>
        <v>0</v>
      </c>
      <c r="BA139" s="252">
        <v>45920</v>
      </c>
      <c r="BB139" s="261" t="s">
        <v>1232</v>
      </c>
      <c r="BC139" s="252" t="s">
        <v>904</v>
      </c>
      <c r="BD139" s="272" t="s">
        <v>846</v>
      </c>
      <c r="BE139" s="252" t="s">
        <v>847</v>
      </c>
      <c r="BF139" s="233" t="s">
        <v>905</v>
      </c>
      <c r="BG139" s="284" t="s">
        <v>1085</v>
      </c>
      <c r="BH139" s="284">
        <v>1000</v>
      </c>
      <c r="BI139" s="233" t="s">
        <v>905</v>
      </c>
      <c r="BJ139" s="234">
        <v>22000</v>
      </c>
      <c r="BK139" s="234">
        <f>BJ139*BH139*1.1</f>
        <v>24200000.000000004</v>
      </c>
      <c r="BL139" s="668">
        <f t="shared" si="166"/>
        <v>0.10000000000000017</v>
      </c>
      <c r="BM139" s="234">
        <f>BJ139*BH139*1</f>
        <v>22000000</v>
      </c>
      <c r="BN139" s="263">
        <v>45955</v>
      </c>
      <c r="BO139" s="251">
        <f>SUMIF($I:$I,I139,$BH:$BH)</f>
        <v>1925</v>
      </c>
      <c r="BP139" s="251">
        <f>SUMIF($I:$I,I139,$BI:$BI)</f>
        <v>0</v>
      </c>
      <c r="BQ139" s="249"/>
      <c r="BR139" s="249"/>
      <c r="BS139" s="264"/>
      <c r="BT139" s="248"/>
      <c r="BU139" s="248"/>
      <c r="BV139" s="251"/>
      <c r="BW139" s="251"/>
      <c r="BX139" s="251"/>
      <c r="BY139" s="251"/>
      <c r="BZ139" s="251"/>
      <c r="CA139" s="251"/>
      <c r="CB139" s="251"/>
      <c r="CC139" s="250"/>
      <c r="CD139" s="265"/>
      <c r="CE139" s="252"/>
      <c r="CF139" s="252"/>
      <c r="CG139" s="252"/>
      <c r="CH139" s="252"/>
      <c r="CI139" s="252"/>
      <c r="CJ139" s="252"/>
      <c r="CK139" s="252"/>
      <c r="CL139" s="252"/>
      <c r="CM139" s="251">
        <f>SUMIF($I:$I,I139,$CA:$CA)</f>
        <v>0</v>
      </c>
      <c r="CN139" s="249">
        <f>SUMIF($I:$I,I139,$CB:$CB)</f>
        <v>0</v>
      </c>
      <c r="CO139" s="252"/>
      <c r="CP139" s="252"/>
      <c r="CQ139" s="252"/>
      <c r="CR139" s="252"/>
      <c r="CS139" s="251">
        <f t="shared" si="279"/>
        <v>1925</v>
      </c>
      <c r="CT139" s="251">
        <f t="shared" si="280"/>
        <v>0</v>
      </c>
      <c r="CU139" s="251">
        <f t="shared" si="281"/>
        <v>0</v>
      </c>
      <c r="CV139" s="251">
        <f t="shared" si="282"/>
        <v>0</v>
      </c>
      <c r="CW139" s="249" t="str">
        <f t="shared" si="283"/>
        <v>Đủ</v>
      </c>
      <c r="CX139" s="614"/>
      <c r="CY139" s="562"/>
      <c r="CZ139" s="562"/>
      <c r="DA139" s="562"/>
      <c r="DB139" s="562"/>
      <c r="DC139" s="562"/>
      <c r="DD139" s="562"/>
      <c r="DE139" s="562"/>
      <c r="DF139" s="562"/>
    </row>
    <row r="140" spans="1:110" s="271" customFormat="1" ht="53" hidden="1" customHeight="1">
      <c r="A140" s="248" t="str">
        <f t="shared" si="274"/>
        <v>ok</v>
      </c>
      <c r="B140" s="249"/>
      <c r="C140" s="249"/>
      <c r="D140" s="249"/>
      <c r="E140" s="249"/>
      <c r="F140" s="249"/>
      <c r="G140" s="1221"/>
      <c r="H140" s="1221"/>
      <c r="I140" s="282" t="s">
        <v>661</v>
      </c>
      <c r="J140" s="281" t="s">
        <v>662</v>
      </c>
      <c r="K140" s="281" t="s">
        <v>663</v>
      </c>
      <c r="L140" s="281" t="s">
        <v>645</v>
      </c>
      <c r="M140" s="279" t="s">
        <v>253</v>
      </c>
      <c r="N140" s="603"/>
      <c r="O140" s="603"/>
      <c r="P140" s="230"/>
      <c r="Q140" s="231"/>
      <c r="R140" s="232"/>
      <c r="S140" s="232"/>
      <c r="T140" s="232"/>
      <c r="U140" s="232"/>
      <c r="V140" s="232"/>
      <c r="W140" s="232"/>
      <c r="X140" s="232"/>
      <c r="Y140" s="232"/>
      <c r="Z140" s="232"/>
      <c r="AA140" s="232"/>
      <c r="AB140" s="232"/>
      <c r="AC140" s="232"/>
      <c r="AD140" s="232"/>
      <c r="AE140" s="564"/>
      <c r="AF140" s="564"/>
      <c r="AG140" s="564"/>
      <c r="AH140" s="564"/>
      <c r="AI140" s="564"/>
      <c r="AJ140" s="564"/>
      <c r="AK140" s="564"/>
      <c r="AL140" s="564"/>
      <c r="AM140" s="564"/>
      <c r="AN140" s="564"/>
      <c r="AO140" s="564"/>
      <c r="AP140" s="564"/>
      <c r="AQ140" s="250"/>
      <c r="AR140" s="250"/>
      <c r="AS140" s="252"/>
      <c r="AT140" s="248"/>
      <c r="AU140" s="562"/>
      <c r="AV140" s="562"/>
      <c r="AW140" s="562"/>
      <c r="AX140" s="562"/>
      <c r="AY140" s="251"/>
      <c r="AZ140" s="251"/>
      <c r="BA140" s="252"/>
      <c r="BB140" s="261" t="s">
        <v>1114</v>
      </c>
      <c r="BC140" s="252" t="s">
        <v>1115</v>
      </c>
      <c r="BD140" s="272" t="s">
        <v>1116</v>
      </c>
      <c r="BE140" s="252"/>
      <c r="BF140" s="233" t="s">
        <v>905</v>
      </c>
      <c r="BG140" s="263">
        <v>45939</v>
      </c>
      <c r="BH140" s="284">
        <v>925</v>
      </c>
      <c r="BI140" s="233" t="s">
        <v>905</v>
      </c>
      <c r="BJ140" s="234">
        <v>4133</v>
      </c>
      <c r="BK140" s="293">
        <f>BJ140*BH140*1.08</f>
        <v>4128867.0000000005</v>
      </c>
      <c r="BL140" s="668">
        <f t="shared" si="166"/>
        <v>8.0000000000000127E-2</v>
      </c>
      <c r="BM140" s="293">
        <f>BJ140*BH140*1</f>
        <v>3823025</v>
      </c>
      <c r="BN140" s="263">
        <v>45944</v>
      </c>
      <c r="BO140" s="251"/>
      <c r="BP140" s="251"/>
      <c r="BQ140" s="249"/>
      <c r="BR140" s="249"/>
      <c r="BS140" s="264"/>
      <c r="BT140" s="248"/>
      <c r="BU140" s="248"/>
      <c r="BV140" s="251"/>
      <c r="BW140" s="251"/>
      <c r="BX140" s="251"/>
      <c r="BY140" s="251"/>
      <c r="BZ140" s="251"/>
      <c r="CA140" s="251"/>
      <c r="CB140" s="251"/>
      <c r="CC140" s="250"/>
      <c r="CD140" s="265"/>
      <c r="CE140" s="252"/>
      <c r="CF140" s="252"/>
      <c r="CG140" s="252"/>
      <c r="CH140" s="252"/>
      <c r="CI140" s="252"/>
      <c r="CJ140" s="252"/>
      <c r="CK140" s="252"/>
      <c r="CL140" s="252"/>
      <c r="CM140" s="251"/>
      <c r="CN140" s="249"/>
      <c r="CO140" s="252"/>
      <c r="CP140" s="252"/>
      <c r="CQ140" s="252"/>
      <c r="CR140" s="252"/>
      <c r="CS140" s="251"/>
      <c r="CT140" s="251"/>
      <c r="CU140" s="251"/>
      <c r="CV140" s="251"/>
      <c r="CW140" s="249"/>
      <c r="CX140" s="614"/>
      <c r="CY140" s="562"/>
      <c r="CZ140" s="562"/>
      <c r="DA140" s="562"/>
      <c r="DB140" s="562"/>
      <c r="DC140" s="562"/>
      <c r="DD140" s="562"/>
      <c r="DE140" s="562"/>
      <c r="DF140" s="562"/>
    </row>
    <row r="141" spans="1:110" s="271" customFormat="1" ht="15" hidden="1" customHeight="1">
      <c r="A141" s="248" t="str">
        <f t="shared" si="274"/>
        <v>Hiện</v>
      </c>
      <c r="B141" s="249" t="str">
        <f t="shared" si="275"/>
        <v>Đủ</v>
      </c>
      <c r="C141" s="249">
        <f t="shared" si="276"/>
        <v>0</v>
      </c>
      <c r="D141" s="249"/>
      <c r="E141" s="249"/>
      <c r="F141" s="249"/>
      <c r="G141" s="1221" t="s">
        <v>904</v>
      </c>
      <c r="H141" s="1221"/>
      <c r="I141" s="282" t="s">
        <v>664</v>
      </c>
      <c r="J141" s="281" t="s">
        <v>665</v>
      </c>
      <c r="K141" s="281" t="s">
        <v>1113</v>
      </c>
      <c r="L141" s="281" t="s">
        <v>666</v>
      </c>
      <c r="M141" s="279" t="s">
        <v>253</v>
      </c>
      <c r="N141" s="603"/>
      <c r="O141" s="603">
        <v>14</v>
      </c>
      <c r="P141" s="615"/>
      <c r="Q141" s="231">
        <v>15</v>
      </c>
      <c r="R141" s="232"/>
      <c r="S141" s="232">
        <v>1</v>
      </c>
      <c r="T141" s="232"/>
      <c r="U141" s="232">
        <v>24</v>
      </c>
      <c r="V141" s="232">
        <v>0</v>
      </c>
      <c r="W141" s="232">
        <v>0</v>
      </c>
      <c r="X141" s="232">
        <v>0</v>
      </c>
      <c r="Y141" s="232">
        <v>0</v>
      </c>
      <c r="Z141" s="232">
        <v>0</v>
      </c>
      <c r="AA141" s="232"/>
      <c r="AB141" s="232"/>
      <c r="AC141" s="232"/>
      <c r="AD141" s="232"/>
      <c r="AE141" s="232"/>
      <c r="AF141" s="232"/>
      <c r="AG141" s="232">
        <v>0</v>
      </c>
      <c r="AH141" s="232">
        <v>0</v>
      </c>
      <c r="AI141" s="232"/>
      <c r="AJ141" s="232"/>
      <c r="AK141" s="232">
        <v>0</v>
      </c>
      <c r="AL141" s="232">
        <v>0</v>
      </c>
      <c r="AM141" s="232">
        <v>0</v>
      </c>
      <c r="AN141" s="232">
        <v>0</v>
      </c>
      <c r="AO141" s="232">
        <v>0</v>
      </c>
      <c r="AP141" s="232">
        <v>0</v>
      </c>
      <c r="AQ141" s="250">
        <f>Q141+S141+U141+W141+Y141+AA141+AC141+AE141+AG141+AI141+AK141+AM141+AO141</f>
        <v>40</v>
      </c>
      <c r="AR141" s="250">
        <f>R141+T141+V141+X141+Z141+AB141+AD141+AF141+AH141+AJ141+AL141+AN141+AP141</f>
        <v>0</v>
      </c>
      <c r="AS141" s="252" t="s">
        <v>1066</v>
      </c>
      <c r="AT141" s="248"/>
      <c r="AU141" s="562"/>
      <c r="AV141" s="562"/>
      <c r="AW141" s="562"/>
      <c r="AX141" s="562"/>
      <c r="AY141" s="251">
        <f>IF(AQ141&gt;AU141,AQ141-AU141,"0")</f>
        <v>40</v>
      </c>
      <c r="AZ141" s="251" t="str">
        <f>IF(AR141&gt;AV141,AR141-AV141,"0")</f>
        <v>0</v>
      </c>
      <c r="BA141" s="252">
        <v>45920</v>
      </c>
      <c r="BB141" s="261" t="s">
        <v>1232</v>
      </c>
      <c r="BC141" s="252" t="s">
        <v>904</v>
      </c>
      <c r="BD141" s="272" t="s">
        <v>848</v>
      </c>
      <c r="BE141" s="252" t="s">
        <v>849</v>
      </c>
      <c r="BF141" s="233" t="s">
        <v>905</v>
      </c>
      <c r="BG141" s="284" t="s">
        <v>1085</v>
      </c>
      <c r="BH141" s="284">
        <v>16</v>
      </c>
      <c r="BI141" s="233" t="s">
        <v>905</v>
      </c>
      <c r="BJ141" s="234">
        <v>2000</v>
      </c>
      <c r="BK141" s="234">
        <f>BJ141*BH141*1.1</f>
        <v>35200</v>
      </c>
      <c r="BL141" s="668">
        <f t="shared" si="166"/>
        <v>0.1</v>
      </c>
      <c r="BM141" s="234">
        <f>BJ141*BH141*1</f>
        <v>32000</v>
      </c>
      <c r="BN141" s="263">
        <v>45955</v>
      </c>
      <c r="BO141" s="251">
        <f>SUMIF($I:$I,I141,$BH:$BH)</f>
        <v>40</v>
      </c>
      <c r="BP141" s="251">
        <f>SUMIF($I:$I,I141,$BI:$BI)</f>
        <v>0</v>
      </c>
      <c r="BQ141" s="249"/>
      <c r="BR141" s="249"/>
      <c r="BS141" s="264"/>
      <c r="BT141" s="248"/>
      <c r="BU141" s="248"/>
      <c r="BV141" s="251"/>
      <c r="BW141" s="251"/>
      <c r="BX141" s="251"/>
      <c r="BY141" s="251"/>
      <c r="BZ141" s="251"/>
      <c r="CA141" s="251"/>
      <c r="CB141" s="251"/>
      <c r="CC141" s="250"/>
      <c r="CD141" s="265"/>
      <c r="CE141" s="252"/>
      <c r="CF141" s="252"/>
      <c r="CG141" s="252"/>
      <c r="CH141" s="252"/>
      <c r="CI141" s="252"/>
      <c r="CJ141" s="252"/>
      <c r="CK141" s="252"/>
      <c r="CL141" s="252"/>
      <c r="CM141" s="251">
        <f>SUMIF($I:$I,I141,$CA:$CA)</f>
        <v>0</v>
      </c>
      <c r="CN141" s="249">
        <f>SUMIF($I:$I,I141,$CB:$CB)</f>
        <v>0</v>
      </c>
      <c r="CO141" s="252"/>
      <c r="CP141" s="252"/>
      <c r="CQ141" s="252"/>
      <c r="CR141" s="252"/>
      <c r="CS141" s="251">
        <f>BO141+CM141</f>
        <v>40</v>
      </c>
      <c r="CT141" s="251">
        <f>BP141+CN141</f>
        <v>0</v>
      </c>
      <c r="CU141" s="251">
        <f>AY141-CS141</f>
        <v>0</v>
      </c>
      <c r="CV141" s="251">
        <f>AZ141-CT141</f>
        <v>0</v>
      </c>
      <c r="CW141" s="249" t="str">
        <f>IF(CU141&lt;0,"Thừa",IF(CU141=0,"Đủ","Thiếu"))</f>
        <v>Đủ</v>
      </c>
      <c r="CX141" s="614"/>
      <c r="CY141" s="562"/>
      <c r="CZ141" s="562"/>
      <c r="DA141" s="562"/>
      <c r="DB141" s="562"/>
      <c r="DC141" s="562"/>
      <c r="DD141" s="562"/>
      <c r="DE141" s="562"/>
      <c r="DF141" s="562"/>
    </row>
    <row r="142" spans="1:110" s="271" customFormat="1" ht="15" hidden="1" customHeight="1">
      <c r="A142" s="248" t="str">
        <f t="shared" si="274"/>
        <v>ok</v>
      </c>
      <c r="B142" s="249"/>
      <c r="C142" s="249"/>
      <c r="D142" s="249"/>
      <c r="E142" s="249"/>
      <c r="F142" s="249"/>
      <c r="G142" s="1221"/>
      <c r="H142" s="1221"/>
      <c r="I142" s="282" t="s">
        <v>664</v>
      </c>
      <c r="J142" s="281" t="s">
        <v>665</v>
      </c>
      <c r="K142" s="281" t="s">
        <v>1113</v>
      </c>
      <c r="L142" s="281" t="s">
        <v>666</v>
      </c>
      <c r="M142" s="279" t="s">
        <v>253</v>
      </c>
      <c r="N142" s="603"/>
      <c r="O142" s="603"/>
      <c r="P142" s="615"/>
      <c r="Q142" s="231"/>
      <c r="R142" s="232"/>
      <c r="S142" s="232"/>
      <c r="T142" s="232"/>
      <c r="U142" s="232"/>
      <c r="V142" s="232"/>
      <c r="W142" s="232"/>
      <c r="X142" s="232"/>
      <c r="Y142" s="232"/>
      <c r="Z142" s="232"/>
      <c r="AA142" s="232"/>
      <c r="AB142" s="232"/>
      <c r="AC142" s="232"/>
      <c r="AD142" s="232"/>
      <c r="AE142" s="232"/>
      <c r="AF142" s="232"/>
      <c r="AG142" s="232"/>
      <c r="AH142" s="232"/>
      <c r="AI142" s="232"/>
      <c r="AJ142" s="232"/>
      <c r="AK142" s="232"/>
      <c r="AL142" s="232"/>
      <c r="AM142" s="232"/>
      <c r="AN142" s="232"/>
      <c r="AO142" s="232"/>
      <c r="AP142" s="232"/>
      <c r="AQ142" s="250"/>
      <c r="AR142" s="250"/>
      <c r="AS142" s="252"/>
      <c r="AT142" s="248"/>
      <c r="AU142" s="562"/>
      <c r="AV142" s="562"/>
      <c r="AW142" s="562"/>
      <c r="AX142" s="562"/>
      <c r="AY142" s="251"/>
      <c r="AZ142" s="251"/>
      <c r="BA142" s="252"/>
      <c r="BB142" s="261" t="s">
        <v>1621</v>
      </c>
      <c r="BC142" s="252" t="s">
        <v>904</v>
      </c>
      <c r="BD142" s="272" t="s">
        <v>1622</v>
      </c>
      <c r="BE142" s="252"/>
      <c r="BF142" s="233" t="s">
        <v>905</v>
      </c>
      <c r="BG142" s="284" t="s">
        <v>1085</v>
      </c>
      <c r="BH142" s="284">
        <v>24</v>
      </c>
      <c r="BI142" s="233" t="s">
        <v>905</v>
      </c>
      <c r="BJ142" s="765">
        <v>2000</v>
      </c>
      <c r="BK142" s="234">
        <f>BH142*BJ142*(1+BL142)</f>
        <v>52800.000000000007</v>
      </c>
      <c r="BL142" s="668">
        <v>0.1</v>
      </c>
      <c r="BM142" s="234">
        <f>BJ142*BH142</f>
        <v>48000</v>
      </c>
      <c r="BN142" s="263">
        <v>45979</v>
      </c>
      <c r="BO142" s="251"/>
      <c r="BP142" s="251"/>
      <c r="BQ142" s="249"/>
      <c r="BR142" s="249"/>
      <c r="BS142" s="264"/>
      <c r="BT142" s="248"/>
      <c r="BU142" s="248"/>
      <c r="BV142" s="251"/>
      <c r="BW142" s="251"/>
      <c r="BX142" s="251"/>
      <c r="BY142" s="251"/>
      <c r="BZ142" s="251"/>
      <c r="CA142" s="251"/>
      <c r="CB142" s="251"/>
      <c r="CC142" s="250"/>
      <c r="CD142" s="265"/>
      <c r="CE142" s="252"/>
      <c r="CF142" s="252"/>
      <c r="CG142" s="252"/>
      <c r="CH142" s="252"/>
      <c r="CI142" s="252"/>
      <c r="CJ142" s="252"/>
      <c r="CK142" s="252"/>
      <c r="CL142" s="252"/>
      <c r="CM142" s="251"/>
      <c r="CN142" s="249"/>
      <c r="CO142" s="252"/>
      <c r="CP142" s="252"/>
      <c r="CQ142" s="252"/>
      <c r="CR142" s="252"/>
      <c r="CS142" s="251"/>
      <c r="CT142" s="251"/>
      <c r="CU142" s="251"/>
      <c r="CV142" s="251"/>
      <c r="CW142" s="249"/>
      <c r="CX142" s="614"/>
      <c r="CY142" s="562"/>
      <c r="CZ142" s="562"/>
      <c r="DA142" s="562"/>
      <c r="DB142" s="562"/>
      <c r="DC142" s="562"/>
      <c r="DD142" s="562"/>
      <c r="DE142" s="562"/>
      <c r="DF142" s="562"/>
    </row>
    <row r="143" spans="1:110" s="271" customFormat="1" ht="15" hidden="1" customHeight="1">
      <c r="A143" s="248" t="str">
        <f t="shared" si="274"/>
        <v>Hiện</v>
      </c>
      <c r="B143" s="249" t="str">
        <f t="shared" si="275"/>
        <v>Đủ</v>
      </c>
      <c r="C143" s="249">
        <f t="shared" si="276"/>
        <v>0</v>
      </c>
      <c r="D143" s="249"/>
      <c r="E143" s="249"/>
      <c r="F143" s="249"/>
      <c r="G143" s="1221" t="s">
        <v>904</v>
      </c>
      <c r="H143" s="1221"/>
      <c r="I143" s="282" t="s">
        <v>667</v>
      </c>
      <c r="J143" s="281" t="s">
        <v>668</v>
      </c>
      <c r="K143" s="249" t="s">
        <v>1112</v>
      </c>
      <c r="L143" s="281" t="s">
        <v>645</v>
      </c>
      <c r="M143" s="279" t="s">
        <v>253</v>
      </c>
      <c r="N143" s="603"/>
      <c r="O143" s="603">
        <v>24</v>
      </c>
      <c r="P143" s="615"/>
      <c r="Q143" s="231">
        <v>26</v>
      </c>
      <c r="R143" s="232"/>
      <c r="S143" s="232"/>
      <c r="T143" s="232"/>
      <c r="U143" s="232">
        <v>39</v>
      </c>
      <c r="V143" s="232">
        <v>0</v>
      </c>
      <c r="W143" s="232">
        <v>0</v>
      </c>
      <c r="X143" s="232">
        <v>0</v>
      </c>
      <c r="Y143" s="232">
        <v>0</v>
      </c>
      <c r="Z143" s="232">
        <v>0</v>
      </c>
      <c r="AA143" s="232"/>
      <c r="AB143" s="232"/>
      <c r="AC143" s="232"/>
      <c r="AD143" s="232"/>
      <c r="AE143" s="232"/>
      <c r="AF143" s="232"/>
      <c r="AG143" s="232">
        <v>0</v>
      </c>
      <c r="AH143" s="232">
        <v>0</v>
      </c>
      <c r="AI143" s="232"/>
      <c r="AJ143" s="232"/>
      <c r="AK143" s="232">
        <v>0</v>
      </c>
      <c r="AL143" s="232">
        <v>0</v>
      </c>
      <c r="AM143" s="232">
        <v>0</v>
      </c>
      <c r="AN143" s="232">
        <v>0</v>
      </c>
      <c r="AO143" s="232">
        <v>0</v>
      </c>
      <c r="AP143" s="232">
        <v>0</v>
      </c>
      <c r="AQ143" s="250">
        <f>Q143+S143+U143+W143+Y143+AA143+AC143+AE143+AG143+AI143+AK143+AM143+AO143</f>
        <v>65</v>
      </c>
      <c r="AR143" s="250">
        <f>R143+T143+V143+X143+Z143+AB143+AD143+AF143+AH143+AJ143+AL143+AN143+AP143</f>
        <v>0</v>
      </c>
      <c r="AS143" s="252" t="s">
        <v>1066</v>
      </c>
      <c r="AT143" s="248"/>
      <c r="AU143" s="562"/>
      <c r="AV143" s="562"/>
      <c r="AW143" s="562"/>
      <c r="AX143" s="562"/>
      <c r="AY143" s="251">
        <f>IF(AQ143&gt;AU143,AQ143-AU143,"0")</f>
        <v>65</v>
      </c>
      <c r="AZ143" s="251" t="str">
        <f>IF(AR143&gt;AV143,AR143-AV143,"0")</f>
        <v>0</v>
      </c>
      <c r="BA143" s="252">
        <v>45920</v>
      </c>
      <c r="BB143" s="261" t="s">
        <v>1232</v>
      </c>
      <c r="BC143" s="252" t="s">
        <v>904</v>
      </c>
      <c r="BD143" s="272" t="s">
        <v>850</v>
      </c>
      <c r="BE143" s="252" t="s">
        <v>849</v>
      </c>
      <c r="BF143" s="233" t="s">
        <v>905</v>
      </c>
      <c r="BG143" s="284" t="s">
        <v>1085</v>
      </c>
      <c r="BH143" s="284">
        <v>26</v>
      </c>
      <c r="BI143" s="233" t="s">
        <v>905</v>
      </c>
      <c r="BJ143" s="234">
        <v>150000</v>
      </c>
      <c r="BK143" s="234">
        <f>BJ143*BH143*1.1</f>
        <v>4290000</v>
      </c>
      <c r="BL143" s="668">
        <f t="shared" si="166"/>
        <v>0.1</v>
      </c>
      <c r="BM143" s="234">
        <f>BJ143*BH143*1</f>
        <v>3900000</v>
      </c>
      <c r="BN143" s="263">
        <v>45955</v>
      </c>
      <c r="BO143" s="251">
        <f>SUMIF($I:$I,I143,$BH:$BH)</f>
        <v>65</v>
      </c>
      <c r="BP143" s="251">
        <f>SUMIF($I:$I,I143,$BI:$BI)</f>
        <v>0</v>
      </c>
      <c r="BQ143" s="249"/>
      <c r="BR143" s="249"/>
      <c r="BS143" s="264"/>
      <c r="BT143" s="248"/>
      <c r="BU143" s="248"/>
      <c r="BV143" s="251"/>
      <c r="BW143" s="251"/>
      <c r="BX143" s="251"/>
      <c r="BY143" s="251"/>
      <c r="BZ143" s="251"/>
      <c r="CA143" s="251"/>
      <c r="CB143" s="251"/>
      <c r="CC143" s="250"/>
      <c r="CD143" s="265"/>
      <c r="CE143" s="252"/>
      <c r="CF143" s="252"/>
      <c r="CG143" s="252"/>
      <c r="CH143" s="252"/>
      <c r="CI143" s="252"/>
      <c r="CJ143" s="252"/>
      <c r="CK143" s="252"/>
      <c r="CL143" s="252"/>
      <c r="CM143" s="251">
        <f>SUMIF($I:$I,I143,$CA:$CA)</f>
        <v>0</v>
      </c>
      <c r="CN143" s="249">
        <f>SUMIF($I:$I,I143,$CB:$CB)</f>
        <v>0</v>
      </c>
      <c r="CO143" s="252"/>
      <c r="CP143" s="252"/>
      <c r="CQ143" s="252"/>
      <c r="CR143" s="252"/>
      <c r="CS143" s="251">
        <f>BO143+CM143</f>
        <v>65</v>
      </c>
      <c r="CT143" s="251">
        <f>BP143+CN143</f>
        <v>0</v>
      </c>
      <c r="CU143" s="251">
        <f>AY143-CS143</f>
        <v>0</v>
      </c>
      <c r="CV143" s="251">
        <f>AZ143-CT143</f>
        <v>0</v>
      </c>
      <c r="CW143" s="249" t="str">
        <f>IF(CU143&lt;0,"Thừa",IF(CU143=0,"Đủ","Thiếu"))</f>
        <v>Đủ</v>
      </c>
      <c r="CX143" s="614"/>
      <c r="CY143" s="562"/>
      <c r="CZ143" s="562"/>
      <c r="DA143" s="562"/>
      <c r="DB143" s="562"/>
      <c r="DC143" s="562"/>
      <c r="DD143" s="562"/>
      <c r="DE143" s="562"/>
      <c r="DF143" s="562"/>
    </row>
    <row r="144" spans="1:110" s="271" customFormat="1" ht="15" hidden="1" customHeight="1">
      <c r="A144" s="248" t="str">
        <f t="shared" si="274"/>
        <v>ok</v>
      </c>
      <c r="B144" s="249"/>
      <c r="C144" s="249"/>
      <c r="D144" s="249"/>
      <c r="E144" s="249"/>
      <c r="F144" s="249"/>
      <c r="G144" s="1221"/>
      <c r="H144" s="1221"/>
      <c r="I144" s="282" t="s">
        <v>667</v>
      </c>
      <c r="J144" s="281" t="s">
        <v>668</v>
      </c>
      <c r="K144" s="249" t="s">
        <v>1112</v>
      </c>
      <c r="L144" s="281" t="s">
        <v>645</v>
      </c>
      <c r="M144" s="279" t="s">
        <v>253</v>
      </c>
      <c r="N144" s="603"/>
      <c r="O144" s="603"/>
      <c r="P144" s="615"/>
      <c r="Q144" s="231"/>
      <c r="R144" s="232"/>
      <c r="S144" s="232"/>
      <c r="T144" s="232"/>
      <c r="U144" s="232"/>
      <c r="V144" s="232"/>
      <c r="W144" s="232"/>
      <c r="X144" s="232"/>
      <c r="Y144" s="232"/>
      <c r="Z144" s="232"/>
      <c r="AA144" s="232"/>
      <c r="AB144" s="232"/>
      <c r="AC144" s="232"/>
      <c r="AD144" s="232"/>
      <c r="AE144" s="232"/>
      <c r="AF144" s="232"/>
      <c r="AG144" s="232"/>
      <c r="AH144" s="232"/>
      <c r="AI144" s="232"/>
      <c r="AJ144" s="232"/>
      <c r="AK144" s="232"/>
      <c r="AL144" s="232"/>
      <c r="AM144" s="232"/>
      <c r="AN144" s="232"/>
      <c r="AO144" s="232"/>
      <c r="AP144" s="232"/>
      <c r="AQ144" s="250"/>
      <c r="AR144" s="250"/>
      <c r="AS144" s="252"/>
      <c r="AT144" s="248"/>
      <c r="AU144" s="562"/>
      <c r="AV144" s="562"/>
      <c r="AW144" s="562"/>
      <c r="AX144" s="562"/>
      <c r="AY144" s="251"/>
      <c r="AZ144" s="251"/>
      <c r="BA144" s="252"/>
      <c r="BB144" s="261" t="s">
        <v>1621</v>
      </c>
      <c r="BC144" s="252" t="s">
        <v>904</v>
      </c>
      <c r="BD144" s="272" t="s">
        <v>1623</v>
      </c>
      <c r="BE144" s="252"/>
      <c r="BF144" s="233" t="s">
        <v>905</v>
      </c>
      <c r="BG144" s="284" t="s">
        <v>1085</v>
      </c>
      <c r="BH144" s="284">
        <v>39</v>
      </c>
      <c r="BI144" s="233" t="s">
        <v>905</v>
      </c>
      <c r="BJ144" s="765">
        <v>150000</v>
      </c>
      <c r="BK144" s="234">
        <f>BH144*BJ144*(1+BL144)</f>
        <v>6435000.0000000009</v>
      </c>
      <c r="BL144" s="668">
        <v>0.1</v>
      </c>
      <c r="BM144" s="234">
        <f>BJ144*BH144</f>
        <v>5850000</v>
      </c>
      <c r="BN144" s="263">
        <v>45979</v>
      </c>
      <c r="BO144" s="251"/>
      <c r="BP144" s="251"/>
      <c r="BQ144" s="249"/>
      <c r="BR144" s="249"/>
      <c r="BS144" s="264"/>
      <c r="BT144" s="248"/>
      <c r="BU144" s="248"/>
      <c r="BV144" s="251"/>
      <c r="BW144" s="251"/>
      <c r="BX144" s="251"/>
      <c r="BY144" s="251"/>
      <c r="BZ144" s="251"/>
      <c r="CA144" s="251"/>
      <c r="CB144" s="251"/>
      <c r="CC144" s="250"/>
      <c r="CD144" s="265"/>
      <c r="CE144" s="252"/>
      <c r="CF144" s="252"/>
      <c r="CG144" s="252"/>
      <c r="CH144" s="252"/>
      <c r="CI144" s="252"/>
      <c r="CJ144" s="252"/>
      <c r="CK144" s="252"/>
      <c r="CL144" s="252"/>
      <c r="CM144" s="251"/>
      <c r="CN144" s="249"/>
      <c r="CO144" s="252"/>
      <c r="CP144" s="252"/>
      <c r="CQ144" s="252"/>
      <c r="CR144" s="252"/>
      <c r="CS144" s="251"/>
      <c r="CT144" s="251"/>
      <c r="CU144" s="251"/>
      <c r="CV144" s="251"/>
      <c r="CW144" s="249"/>
      <c r="CX144" s="614"/>
      <c r="CY144" s="562"/>
      <c r="CZ144" s="562"/>
      <c r="DA144" s="562"/>
      <c r="DB144" s="562"/>
      <c r="DC144" s="562"/>
      <c r="DD144" s="562"/>
      <c r="DE144" s="562"/>
      <c r="DF144" s="562"/>
    </row>
    <row r="145" spans="1:110" s="271" customFormat="1" ht="15" hidden="1" customHeight="1">
      <c r="A145" s="248" t="str">
        <f t="shared" si="274"/>
        <v>Hiện</v>
      </c>
      <c r="B145" s="249" t="str">
        <f t="shared" si="275"/>
        <v>Đủ</v>
      </c>
      <c r="C145" s="249">
        <f t="shared" si="276"/>
        <v>0</v>
      </c>
      <c r="D145" s="249"/>
      <c r="E145" s="249"/>
      <c r="F145" s="249"/>
      <c r="G145" s="1221"/>
      <c r="H145" s="1221"/>
      <c r="I145" s="282" t="s">
        <v>669</v>
      </c>
      <c r="J145" s="281" t="s">
        <v>670</v>
      </c>
      <c r="K145" s="281" t="s">
        <v>671</v>
      </c>
      <c r="L145" s="281">
        <v>8.8000000000000007</v>
      </c>
      <c r="M145" s="279" t="s">
        <v>646</v>
      </c>
      <c r="N145" s="603"/>
      <c r="O145" s="603">
        <v>4</v>
      </c>
      <c r="P145" s="230"/>
      <c r="Q145" s="231">
        <v>5</v>
      </c>
      <c r="R145" s="232"/>
      <c r="S145" s="232">
        <v>-5</v>
      </c>
      <c r="T145" s="232"/>
      <c r="U145" s="232">
        <v>0</v>
      </c>
      <c r="V145" s="232">
        <v>0</v>
      </c>
      <c r="W145" s="232">
        <v>0</v>
      </c>
      <c r="X145" s="232">
        <v>0</v>
      </c>
      <c r="Y145" s="232">
        <v>0</v>
      </c>
      <c r="Z145" s="232">
        <v>0</v>
      </c>
      <c r="AA145" s="232"/>
      <c r="AB145" s="232"/>
      <c r="AC145" s="232"/>
      <c r="AD145" s="232"/>
      <c r="AE145" s="232"/>
      <c r="AF145" s="232"/>
      <c r="AG145" s="232">
        <v>0</v>
      </c>
      <c r="AH145" s="232">
        <v>0</v>
      </c>
      <c r="AI145" s="232"/>
      <c r="AJ145" s="232"/>
      <c r="AK145" s="232">
        <v>0</v>
      </c>
      <c r="AL145" s="232">
        <v>0</v>
      </c>
      <c r="AM145" s="232">
        <v>0</v>
      </c>
      <c r="AN145" s="232">
        <v>0</v>
      </c>
      <c r="AO145" s="232">
        <v>0</v>
      </c>
      <c r="AP145" s="232">
        <v>0</v>
      </c>
      <c r="AQ145" s="250">
        <f>Q145+S145+U145+W145+Y145+AA145+AC145+AE145+AG145+AI145+AK145+AM145+AO145</f>
        <v>0</v>
      </c>
      <c r="AR145" s="250">
        <f>R145+T145+V145+X145+Z145+AB145+AD145+AF145+AH145+AJ145+AL145+AN145+AP145</f>
        <v>0</v>
      </c>
      <c r="AS145" s="563" t="s">
        <v>844</v>
      </c>
      <c r="AT145" s="248"/>
      <c r="AU145" s="562"/>
      <c r="AV145" s="562"/>
      <c r="AW145" s="562"/>
      <c r="AX145" s="562"/>
      <c r="AY145" s="251" t="str">
        <f t="shared" ref="AY145:AY146" si="284">IF(AQ145&gt;AU145,AQ145-AU145,"0")</f>
        <v>0</v>
      </c>
      <c r="AZ145" s="251" t="str">
        <f t="shared" ref="AZ145:AZ146" si="285">IF(AR145&gt;AV145,AR145-AV145,"0")</f>
        <v>0</v>
      </c>
      <c r="BA145" s="252">
        <v>45920</v>
      </c>
      <c r="BB145" s="261"/>
      <c r="BC145" s="252"/>
      <c r="BD145" s="272"/>
      <c r="BE145" s="252"/>
      <c r="BF145" s="233"/>
      <c r="BG145" s="284"/>
      <c r="BH145" s="284"/>
      <c r="BI145" s="233"/>
      <c r="BJ145" s="234"/>
      <c r="BK145" s="234">
        <f>BJ145*BG145*1.1</f>
        <v>0</v>
      </c>
      <c r="BL145" s="668" t="e">
        <f t="shared" si="166"/>
        <v>#DIV/0!</v>
      </c>
      <c r="BM145" s="234">
        <f>BJ145*BG145*1</f>
        <v>0</v>
      </c>
      <c r="BN145" s="263"/>
      <c r="BO145" s="251">
        <f>SUMIF($I:$I,I145,$BH:$BH)</f>
        <v>0</v>
      </c>
      <c r="BP145" s="251">
        <f>SUMIF($I:$I,I145,$BI:$BI)</f>
        <v>0</v>
      </c>
      <c r="BQ145" s="249"/>
      <c r="BR145" s="249"/>
      <c r="BS145" s="264"/>
      <c r="BT145" s="248"/>
      <c r="BU145" s="248"/>
      <c r="BV145" s="251"/>
      <c r="BW145" s="251"/>
      <c r="BX145" s="251"/>
      <c r="BY145" s="251"/>
      <c r="BZ145" s="251"/>
      <c r="CA145" s="251"/>
      <c r="CB145" s="251"/>
      <c r="CC145" s="250"/>
      <c r="CD145" s="265"/>
      <c r="CE145" s="252"/>
      <c r="CF145" s="252"/>
      <c r="CG145" s="252"/>
      <c r="CH145" s="252"/>
      <c r="CI145" s="252"/>
      <c r="CJ145" s="252"/>
      <c r="CK145" s="252"/>
      <c r="CL145" s="252"/>
      <c r="CM145" s="251">
        <f>SUMIF($I:$I,I145,$CA:$CA)</f>
        <v>0</v>
      </c>
      <c r="CN145" s="249">
        <f>SUMIF($I:$I,I145,$CB:$CB)</f>
        <v>0</v>
      </c>
      <c r="CO145" s="252"/>
      <c r="CP145" s="252"/>
      <c r="CQ145" s="252"/>
      <c r="CR145" s="252"/>
      <c r="CS145" s="251">
        <f t="shared" ref="CS145:CS146" si="286">BO145+CM145</f>
        <v>0</v>
      </c>
      <c r="CT145" s="251">
        <f t="shared" ref="CT145:CT146" si="287">BP145+CN145</f>
        <v>0</v>
      </c>
      <c r="CU145" s="251">
        <f t="shared" ref="CU145:CU146" si="288">AY145-CS145</f>
        <v>0</v>
      </c>
      <c r="CV145" s="251">
        <f t="shared" ref="CV145:CV146" si="289">AZ145-CT145</f>
        <v>0</v>
      </c>
      <c r="CW145" s="249" t="str">
        <f t="shared" ref="CW145:CW146" si="290">IF(CU145&lt;0,"Thừa",IF(CU145=0,"Đủ","Thiếu"))</f>
        <v>Đủ</v>
      </c>
      <c r="CX145" s="614"/>
      <c r="CY145" s="562"/>
      <c r="CZ145" s="562"/>
      <c r="DA145" s="562"/>
      <c r="DB145" s="562"/>
      <c r="DC145" s="562"/>
      <c r="DD145" s="562"/>
      <c r="DE145" s="562"/>
      <c r="DF145" s="562"/>
    </row>
    <row r="146" spans="1:110" s="271" customFormat="1" ht="15" hidden="1" customHeight="1">
      <c r="A146" s="248" t="str">
        <f t="shared" si="274"/>
        <v>Hiện</v>
      </c>
      <c r="B146" s="249" t="str">
        <f t="shared" si="275"/>
        <v>Đủ</v>
      </c>
      <c r="C146" s="249">
        <f t="shared" si="276"/>
        <v>0</v>
      </c>
      <c r="D146" s="249"/>
      <c r="E146" s="249"/>
      <c r="F146" s="249"/>
      <c r="G146" s="1221" t="s">
        <v>904</v>
      </c>
      <c r="H146" s="1221"/>
      <c r="I146" s="282" t="s">
        <v>672</v>
      </c>
      <c r="J146" s="281" t="s">
        <v>673</v>
      </c>
      <c r="K146" s="281" t="s">
        <v>674</v>
      </c>
      <c r="L146" s="281" t="s">
        <v>675</v>
      </c>
      <c r="M146" s="279" t="s">
        <v>676</v>
      </c>
      <c r="N146" s="603"/>
      <c r="O146" s="603">
        <v>64</v>
      </c>
      <c r="P146" s="615"/>
      <c r="Q146" s="231">
        <v>68</v>
      </c>
      <c r="R146" s="232"/>
      <c r="S146" s="232"/>
      <c r="T146" s="232"/>
      <c r="U146" s="232">
        <v>112</v>
      </c>
      <c r="V146" s="232">
        <v>0</v>
      </c>
      <c r="W146" s="232">
        <v>0</v>
      </c>
      <c r="X146" s="232">
        <v>0</v>
      </c>
      <c r="Y146" s="232">
        <v>0</v>
      </c>
      <c r="Z146" s="232">
        <v>0</v>
      </c>
      <c r="AA146" s="232"/>
      <c r="AB146" s="232"/>
      <c r="AC146" s="232"/>
      <c r="AD146" s="232"/>
      <c r="AE146" s="232"/>
      <c r="AF146" s="232"/>
      <c r="AG146" s="232">
        <v>0</v>
      </c>
      <c r="AH146" s="232">
        <v>0</v>
      </c>
      <c r="AI146" s="232"/>
      <c r="AJ146" s="232"/>
      <c r="AK146" s="232">
        <v>0</v>
      </c>
      <c r="AL146" s="232">
        <v>0</v>
      </c>
      <c r="AM146" s="232">
        <v>0</v>
      </c>
      <c r="AN146" s="232">
        <v>0</v>
      </c>
      <c r="AO146" s="232">
        <v>0</v>
      </c>
      <c r="AP146" s="232">
        <v>0</v>
      </c>
      <c r="AQ146" s="250">
        <f>Q146+S146+U146+W146+Y146+AA146+AC146+AE146+AG146+AI146+AK146+AM146+AO146</f>
        <v>180</v>
      </c>
      <c r="AR146" s="250">
        <f>R146+T146+V146+X146+Z146+AB146+AD146+AF146+AH146+AJ146+AL146+AN146+AP146</f>
        <v>0</v>
      </c>
      <c r="AS146" s="252" t="s">
        <v>1066</v>
      </c>
      <c r="AT146" s="248"/>
      <c r="AU146" s="562"/>
      <c r="AV146" s="562"/>
      <c r="AW146" s="562"/>
      <c r="AX146" s="562"/>
      <c r="AY146" s="251">
        <f t="shared" si="284"/>
        <v>180</v>
      </c>
      <c r="AZ146" s="251" t="str">
        <f t="shared" si="285"/>
        <v>0</v>
      </c>
      <c r="BA146" s="252">
        <v>45920</v>
      </c>
      <c r="BB146" s="261" t="s">
        <v>1232</v>
      </c>
      <c r="BC146" s="252" t="s">
        <v>904</v>
      </c>
      <c r="BD146" s="272" t="s">
        <v>851</v>
      </c>
      <c r="BE146" s="252" t="s">
        <v>852</v>
      </c>
      <c r="BF146" s="233" t="s">
        <v>905</v>
      </c>
      <c r="BG146" s="284" t="s">
        <v>1085</v>
      </c>
      <c r="BH146" s="284">
        <v>68</v>
      </c>
      <c r="BI146" s="233" t="s">
        <v>905</v>
      </c>
      <c r="BJ146" s="234">
        <v>8000</v>
      </c>
      <c r="BK146" s="234">
        <f t="shared" ref="BK146:BK174" si="291">BJ146*BH146*1.1</f>
        <v>598400</v>
      </c>
      <c r="BL146" s="668">
        <f t="shared" si="166"/>
        <v>0.1</v>
      </c>
      <c r="BM146" s="234">
        <f t="shared" ref="BM146:BM174" si="292">BJ146*BH146*1</f>
        <v>544000</v>
      </c>
      <c r="BN146" s="263">
        <v>45955</v>
      </c>
      <c r="BO146" s="251">
        <f>SUMIF($I:$I,I146,$BH:$BH)</f>
        <v>180</v>
      </c>
      <c r="BP146" s="251">
        <f>SUMIF($I:$I,I146,$BI:$BI)</f>
        <v>0</v>
      </c>
      <c r="BQ146" s="249"/>
      <c r="BR146" s="249"/>
      <c r="BS146" s="264"/>
      <c r="BT146" s="248"/>
      <c r="BU146" s="248"/>
      <c r="BV146" s="251"/>
      <c r="BW146" s="251"/>
      <c r="BX146" s="251"/>
      <c r="BY146" s="251"/>
      <c r="BZ146" s="251"/>
      <c r="CA146" s="251"/>
      <c r="CB146" s="251"/>
      <c r="CC146" s="250"/>
      <c r="CD146" s="265"/>
      <c r="CE146" s="252"/>
      <c r="CF146" s="252"/>
      <c r="CG146" s="252"/>
      <c r="CH146" s="252"/>
      <c r="CI146" s="252"/>
      <c r="CJ146" s="252"/>
      <c r="CK146" s="252"/>
      <c r="CL146" s="252"/>
      <c r="CM146" s="251">
        <f>SUMIF($I:$I,I146,$CA:$CA)</f>
        <v>0</v>
      </c>
      <c r="CN146" s="249">
        <f>SUMIF($I:$I,I146,$CB:$CB)</f>
        <v>0</v>
      </c>
      <c r="CO146" s="252"/>
      <c r="CP146" s="252"/>
      <c r="CQ146" s="252"/>
      <c r="CR146" s="252"/>
      <c r="CS146" s="251">
        <f t="shared" si="286"/>
        <v>180</v>
      </c>
      <c r="CT146" s="251">
        <f t="shared" si="287"/>
        <v>0</v>
      </c>
      <c r="CU146" s="251">
        <f t="shared" si="288"/>
        <v>0</v>
      </c>
      <c r="CV146" s="251">
        <f t="shared" si="289"/>
        <v>0</v>
      </c>
      <c r="CW146" s="249" t="str">
        <f t="shared" si="290"/>
        <v>Đủ</v>
      </c>
      <c r="CX146" s="614"/>
      <c r="CY146" s="562"/>
      <c r="CZ146" s="562"/>
      <c r="DA146" s="562"/>
      <c r="DB146" s="562"/>
      <c r="DC146" s="562"/>
      <c r="DD146" s="562"/>
      <c r="DE146" s="562"/>
      <c r="DF146" s="562"/>
    </row>
    <row r="147" spans="1:110" s="271" customFormat="1" ht="15" hidden="1" customHeight="1">
      <c r="A147" s="248" t="str">
        <f t="shared" si="274"/>
        <v>ok</v>
      </c>
      <c r="B147" s="249"/>
      <c r="C147" s="249"/>
      <c r="D147" s="249"/>
      <c r="E147" s="249"/>
      <c r="F147" s="249"/>
      <c r="G147" s="1221"/>
      <c r="H147" s="1221"/>
      <c r="I147" s="282" t="s">
        <v>672</v>
      </c>
      <c r="J147" s="281" t="s">
        <v>673</v>
      </c>
      <c r="K147" s="281" t="s">
        <v>674</v>
      </c>
      <c r="L147" s="281" t="s">
        <v>675</v>
      </c>
      <c r="M147" s="279" t="s">
        <v>676</v>
      </c>
      <c r="N147" s="603"/>
      <c r="O147" s="603"/>
      <c r="P147" s="615"/>
      <c r="Q147" s="231"/>
      <c r="R147" s="232"/>
      <c r="S147" s="232"/>
      <c r="T147" s="232"/>
      <c r="U147" s="232"/>
      <c r="V147" s="232"/>
      <c r="W147" s="232"/>
      <c r="X147" s="232"/>
      <c r="Y147" s="232"/>
      <c r="Z147" s="232"/>
      <c r="AA147" s="232"/>
      <c r="AB147" s="232"/>
      <c r="AC147" s="232"/>
      <c r="AD147" s="232"/>
      <c r="AE147" s="232"/>
      <c r="AF147" s="232"/>
      <c r="AG147" s="232"/>
      <c r="AH147" s="232"/>
      <c r="AI147" s="232"/>
      <c r="AJ147" s="232"/>
      <c r="AK147" s="232"/>
      <c r="AL147" s="232"/>
      <c r="AM147" s="232"/>
      <c r="AN147" s="232"/>
      <c r="AO147" s="232"/>
      <c r="AP147" s="232"/>
      <c r="AQ147" s="250"/>
      <c r="AR147" s="250"/>
      <c r="AS147" s="252"/>
      <c r="AT147" s="248"/>
      <c r="AU147" s="562"/>
      <c r="AV147" s="562"/>
      <c r="AW147" s="562"/>
      <c r="AX147" s="562"/>
      <c r="AY147" s="251"/>
      <c r="AZ147" s="251"/>
      <c r="BA147" s="252"/>
      <c r="BB147" s="261" t="s">
        <v>1621</v>
      </c>
      <c r="BC147" s="252" t="s">
        <v>904</v>
      </c>
      <c r="BD147" s="272" t="s">
        <v>1624</v>
      </c>
      <c r="BE147" s="252"/>
      <c r="BF147" s="233" t="s">
        <v>905</v>
      </c>
      <c r="BG147" s="284" t="s">
        <v>1085</v>
      </c>
      <c r="BH147" s="284">
        <v>112</v>
      </c>
      <c r="BI147" s="233" t="s">
        <v>905</v>
      </c>
      <c r="BJ147" s="765">
        <v>8000</v>
      </c>
      <c r="BK147" s="234">
        <f>BH147*BJ147*(1+BL147)</f>
        <v>985600.00000000012</v>
      </c>
      <c r="BL147" s="668">
        <v>0.1</v>
      </c>
      <c r="BM147" s="234">
        <f>BJ147*BH147</f>
        <v>896000</v>
      </c>
      <c r="BN147" s="263">
        <v>45979</v>
      </c>
      <c r="BO147" s="251"/>
      <c r="BP147" s="251"/>
      <c r="BQ147" s="249"/>
      <c r="BR147" s="249"/>
      <c r="BS147" s="264"/>
      <c r="BT147" s="248"/>
      <c r="BU147" s="248"/>
      <c r="BV147" s="251"/>
      <c r="BW147" s="251"/>
      <c r="BX147" s="251"/>
      <c r="BY147" s="251"/>
      <c r="BZ147" s="251"/>
      <c r="CA147" s="251"/>
      <c r="CB147" s="251"/>
      <c r="CC147" s="250"/>
      <c r="CD147" s="265"/>
      <c r="CE147" s="252"/>
      <c r="CF147" s="252"/>
      <c r="CG147" s="252"/>
      <c r="CH147" s="252"/>
      <c r="CI147" s="252"/>
      <c r="CJ147" s="252"/>
      <c r="CK147" s="252"/>
      <c r="CL147" s="252"/>
      <c r="CM147" s="251"/>
      <c r="CN147" s="249"/>
      <c r="CO147" s="252"/>
      <c r="CP147" s="252"/>
      <c r="CQ147" s="252"/>
      <c r="CR147" s="252"/>
      <c r="CS147" s="251"/>
      <c r="CT147" s="251"/>
      <c r="CU147" s="251"/>
      <c r="CV147" s="251"/>
      <c r="CW147" s="249"/>
      <c r="CX147" s="614"/>
      <c r="CY147" s="562"/>
      <c r="CZ147" s="562"/>
      <c r="DA147" s="562"/>
      <c r="DB147" s="562"/>
      <c r="DC147" s="562"/>
      <c r="DD147" s="562"/>
      <c r="DE147" s="562"/>
      <c r="DF147" s="562"/>
    </row>
    <row r="148" spans="1:110" s="271" customFormat="1" ht="15" hidden="1" customHeight="1">
      <c r="A148" s="248" t="str">
        <f t="shared" si="274"/>
        <v>Hiện</v>
      </c>
      <c r="B148" s="249" t="str">
        <f t="shared" si="275"/>
        <v>Đủ</v>
      </c>
      <c r="C148" s="249">
        <f t="shared" si="276"/>
        <v>0</v>
      </c>
      <c r="D148" s="249"/>
      <c r="E148" s="249"/>
      <c r="F148" s="249"/>
      <c r="G148" s="1221" t="s">
        <v>904</v>
      </c>
      <c r="H148" s="1221"/>
      <c r="I148" s="282" t="s">
        <v>677</v>
      </c>
      <c r="J148" s="281" t="s">
        <v>673</v>
      </c>
      <c r="K148" s="281" t="s">
        <v>678</v>
      </c>
      <c r="L148" s="281" t="s">
        <v>679</v>
      </c>
      <c r="M148" s="279" t="s">
        <v>676</v>
      </c>
      <c r="N148" s="603"/>
      <c r="O148" s="603">
        <v>56</v>
      </c>
      <c r="P148" s="615"/>
      <c r="Q148" s="231">
        <v>59</v>
      </c>
      <c r="R148" s="232"/>
      <c r="S148" s="232">
        <v>1</v>
      </c>
      <c r="T148" s="232"/>
      <c r="U148" s="232">
        <v>95</v>
      </c>
      <c r="V148" s="232">
        <v>0</v>
      </c>
      <c r="W148" s="232">
        <v>0</v>
      </c>
      <c r="X148" s="232">
        <v>0</v>
      </c>
      <c r="Y148" s="232">
        <v>0</v>
      </c>
      <c r="Z148" s="232">
        <v>0</v>
      </c>
      <c r="AA148" s="232"/>
      <c r="AB148" s="232"/>
      <c r="AC148" s="232"/>
      <c r="AD148" s="232"/>
      <c r="AE148" s="232"/>
      <c r="AF148" s="232"/>
      <c r="AG148" s="232">
        <v>0</v>
      </c>
      <c r="AH148" s="232">
        <v>0</v>
      </c>
      <c r="AI148" s="232"/>
      <c r="AJ148" s="232"/>
      <c r="AK148" s="232">
        <v>0</v>
      </c>
      <c r="AL148" s="232">
        <v>0</v>
      </c>
      <c r="AM148" s="232">
        <v>0</v>
      </c>
      <c r="AN148" s="232">
        <v>0</v>
      </c>
      <c r="AO148" s="232">
        <v>0</v>
      </c>
      <c r="AP148" s="232">
        <v>0</v>
      </c>
      <c r="AQ148" s="250">
        <f>Q148+S148+U148+W148+Y148+AA148+AC148+AE148+AG148+AI148+AK148+AM148+AO148</f>
        <v>155</v>
      </c>
      <c r="AR148" s="250">
        <f>R148+T148+V148+X148+Z148+AB148+AD148+AF148+AH148+AJ148+AL148+AN148+AP148</f>
        <v>0</v>
      </c>
      <c r="AS148" s="252" t="s">
        <v>1066</v>
      </c>
      <c r="AT148" s="248"/>
      <c r="AU148" s="562"/>
      <c r="AV148" s="562"/>
      <c r="AW148" s="562"/>
      <c r="AX148" s="562"/>
      <c r="AY148" s="251">
        <f>IF(AQ148&gt;AU148,AQ148-AU148,"0")</f>
        <v>155</v>
      </c>
      <c r="AZ148" s="251" t="str">
        <f>IF(AR148&gt;AV148,AR148-AV148,"0")</f>
        <v>0</v>
      </c>
      <c r="BA148" s="252">
        <v>45920</v>
      </c>
      <c r="BB148" s="261" t="s">
        <v>1232</v>
      </c>
      <c r="BC148" s="252" t="s">
        <v>904</v>
      </c>
      <c r="BD148" s="272" t="s">
        <v>853</v>
      </c>
      <c r="BE148" s="252" t="s">
        <v>854</v>
      </c>
      <c r="BF148" s="233" t="s">
        <v>905</v>
      </c>
      <c r="BG148" s="284" t="s">
        <v>1085</v>
      </c>
      <c r="BH148" s="284">
        <v>60</v>
      </c>
      <c r="BI148" s="233" t="s">
        <v>905</v>
      </c>
      <c r="BJ148" s="234">
        <v>3140</v>
      </c>
      <c r="BK148" s="234">
        <f t="shared" si="291"/>
        <v>207240.00000000003</v>
      </c>
      <c r="BL148" s="668">
        <f t="shared" si="166"/>
        <v>0.10000000000000016</v>
      </c>
      <c r="BM148" s="234">
        <f t="shared" si="292"/>
        <v>188400</v>
      </c>
      <c r="BN148" s="263">
        <v>45955</v>
      </c>
      <c r="BO148" s="251">
        <f>SUMIF($I:$I,I148,$BH:$BH)</f>
        <v>155</v>
      </c>
      <c r="BP148" s="251">
        <f>SUMIF($I:$I,I148,$BI:$BI)</f>
        <v>0</v>
      </c>
      <c r="BQ148" s="249"/>
      <c r="BR148" s="249"/>
      <c r="BS148" s="264"/>
      <c r="BT148" s="248"/>
      <c r="BU148" s="248"/>
      <c r="BV148" s="251"/>
      <c r="BW148" s="251"/>
      <c r="BX148" s="251"/>
      <c r="BY148" s="251"/>
      <c r="BZ148" s="251"/>
      <c r="CA148" s="251"/>
      <c r="CB148" s="251"/>
      <c r="CC148" s="250"/>
      <c r="CD148" s="265"/>
      <c r="CE148" s="252"/>
      <c r="CF148" s="252"/>
      <c r="CG148" s="252"/>
      <c r="CH148" s="252"/>
      <c r="CI148" s="252"/>
      <c r="CJ148" s="252"/>
      <c r="CK148" s="252"/>
      <c r="CL148" s="252"/>
      <c r="CM148" s="251">
        <f>SUMIF($I:$I,I148,$CA:$CA)</f>
        <v>0</v>
      </c>
      <c r="CN148" s="249">
        <f>SUMIF($I:$I,I148,$CB:$CB)</f>
        <v>0</v>
      </c>
      <c r="CO148" s="252"/>
      <c r="CP148" s="252"/>
      <c r="CQ148" s="252"/>
      <c r="CR148" s="252"/>
      <c r="CS148" s="251">
        <f>BO148+CM148</f>
        <v>155</v>
      </c>
      <c r="CT148" s="251">
        <f>BP148+CN148</f>
        <v>0</v>
      </c>
      <c r="CU148" s="251">
        <f>AY148-CS148</f>
        <v>0</v>
      </c>
      <c r="CV148" s="251">
        <f>AZ148-CT148</f>
        <v>0</v>
      </c>
      <c r="CW148" s="249" t="str">
        <f>IF(CU148&lt;0,"Thừa",IF(CU148=0,"Đủ","Thiếu"))</f>
        <v>Đủ</v>
      </c>
      <c r="CX148" s="614"/>
      <c r="CY148" s="562"/>
      <c r="CZ148" s="562"/>
      <c r="DA148" s="562"/>
      <c r="DB148" s="562"/>
      <c r="DC148" s="562"/>
      <c r="DD148" s="562"/>
      <c r="DE148" s="562"/>
      <c r="DF148" s="562"/>
    </row>
    <row r="149" spans="1:110" s="271" customFormat="1" ht="15" hidden="1" customHeight="1">
      <c r="A149" s="248" t="str">
        <f t="shared" si="274"/>
        <v>ok</v>
      </c>
      <c r="B149" s="249"/>
      <c r="C149" s="249"/>
      <c r="D149" s="249"/>
      <c r="E149" s="249"/>
      <c r="F149" s="249"/>
      <c r="G149" s="1221"/>
      <c r="H149" s="1221"/>
      <c r="I149" s="282" t="s">
        <v>677</v>
      </c>
      <c r="J149" s="281" t="s">
        <v>673</v>
      </c>
      <c r="K149" s="281" t="s">
        <v>678</v>
      </c>
      <c r="L149" s="281" t="s">
        <v>679</v>
      </c>
      <c r="M149" s="279" t="s">
        <v>676</v>
      </c>
      <c r="N149" s="603"/>
      <c r="O149" s="603"/>
      <c r="P149" s="615"/>
      <c r="Q149" s="231"/>
      <c r="R149" s="232"/>
      <c r="S149" s="232"/>
      <c r="T149" s="232"/>
      <c r="U149" s="232"/>
      <c r="V149" s="232"/>
      <c r="W149" s="232"/>
      <c r="X149" s="232"/>
      <c r="Y149" s="232"/>
      <c r="Z149" s="232"/>
      <c r="AA149" s="232"/>
      <c r="AB149" s="232"/>
      <c r="AC149" s="232"/>
      <c r="AD149" s="232"/>
      <c r="AE149" s="232"/>
      <c r="AF149" s="232"/>
      <c r="AG149" s="232"/>
      <c r="AH149" s="232"/>
      <c r="AI149" s="232"/>
      <c r="AJ149" s="232"/>
      <c r="AK149" s="232"/>
      <c r="AL149" s="232"/>
      <c r="AM149" s="232"/>
      <c r="AN149" s="232"/>
      <c r="AO149" s="232"/>
      <c r="AP149" s="232"/>
      <c r="AQ149" s="250"/>
      <c r="AR149" s="250"/>
      <c r="AS149" s="252"/>
      <c r="AT149" s="248"/>
      <c r="AU149" s="562"/>
      <c r="AV149" s="562"/>
      <c r="AW149" s="562"/>
      <c r="AX149" s="562"/>
      <c r="AY149" s="251"/>
      <c r="AZ149" s="251"/>
      <c r="BA149" s="252"/>
      <c r="BB149" s="261" t="s">
        <v>1621</v>
      </c>
      <c r="BC149" s="252" t="s">
        <v>904</v>
      </c>
      <c r="BD149" s="272" t="s">
        <v>1625</v>
      </c>
      <c r="BE149" s="252"/>
      <c r="BF149" s="233" t="s">
        <v>905</v>
      </c>
      <c r="BG149" s="284" t="s">
        <v>1085</v>
      </c>
      <c r="BH149" s="284">
        <v>95</v>
      </c>
      <c r="BI149" s="233" t="s">
        <v>905</v>
      </c>
      <c r="BJ149" s="765">
        <v>3140</v>
      </c>
      <c r="BK149" s="234">
        <f>BH149*BJ149*(1+BL149)</f>
        <v>328130</v>
      </c>
      <c r="BL149" s="668">
        <v>0.1</v>
      </c>
      <c r="BM149" s="234">
        <f>BJ149*BH149</f>
        <v>298300</v>
      </c>
      <c r="BN149" s="263">
        <v>45979</v>
      </c>
      <c r="BO149" s="251"/>
      <c r="BP149" s="251"/>
      <c r="BQ149" s="249"/>
      <c r="BR149" s="249"/>
      <c r="BS149" s="264"/>
      <c r="BT149" s="248"/>
      <c r="BU149" s="248"/>
      <c r="BV149" s="251"/>
      <c r="BW149" s="251"/>
      <c r="BX149" s="251"/>
      <c r="BY149" s="251"/>
      <c r="BZ149" s="251"/>
      <c r="CA149" s="251"/>
      <c r="CB149" s="251"/>
      <c r="CC149" s="250"/>
      <c r="CD149" s="265"/>
      <c r="CE149" s="252"/>
      <c r="CF149" s="252"/>
      <c r="CG149" s="252"/>
      <c r="CH149" s="252"/>
      <c r="CI149" s="252"/>
      <c r="CJ149" s="252"/>
      <c r="CK149" s="252"/>
      <c r="CL149" s="252"/>
      <c r="CM149" s="251"/>
      <c r="CN149" s="249"/>
      <c r="CO149" s="252"/>
      <c r="CP149" s="252"/>
      <c r="CQ149" s="252"/>
      <c r="CR149" s="252"/>
      <c r="CS149" s="251"/>
      <c r="CT149" s="251"/>
      <c r="CU149" s="251"/>
      <c r="CV149" s="251"/>
      <c r="CW149" s="249"/>
      <c r="CX149" s="614"/>
      <c r="CY149" s="562"/>
      <c r="CZ149" s="562"/>
      <c r="DA149" s="562"/>
      <c r="DB149" s="562"/>
      <c r="DC149" s="562"/>
      <c r="DD149" s="562"/>
      <c r="DE149" s="562"/>
      <c r="DF149" s="562"/>
    </row>
    <row r="150" spans="1:110" s="271" customFormat="1" ht="15" hidden="1" customHeight="1">
      <c r="A150" s="248" t="str">
        <f t="shared" si="274"/>
        <v>Hiện</v>
      </c>
      <c r="B150" s="249" t="str">
        <f t="shared" si="275"/>
        <v>Đủ</v>
      </c>
      <c r="C150" s="249">
        <f t="shared" si="276"/>
        <v>0</v>
      </c>
      <c r="D150" s="249"/>
      <c r="E150" s="249"/>
      <c r="F150" s="249"/>
      <c r="G150" s="1221" t="s">
        <v>904</v>
      </c>
      <c r="H150" s="1221"/>
      <c r="I150" s="282" t="s">
        <v>680</v>
      </c>
      <c r="J150" s="281" t="s">
        <v>673</v>
      </c>
      <c r="K150" s="281" t="s">
        <v>681</v>
      </c>
      <c r="L150" s="281" t="s">
        <v>682</v>
      </c>
      <c r="M150" s="279" t="s">
        <v>676</v>
      </c>
      <c r="N150" s="603"/>
      <c r="O150" s="603">
        <v>60</v>
      </c>
      <c r="P150" s="615"/>
      <c r="Q150" s="231">
        <v>63</v>
      </c>
      <c r="R150" s="232"/>
      <c r="S150" s="232">
        <v>1</v>
      </c>
      <c r="T150" s="232"/>
      <c r="U150" s="232">
        <v>101</v>
      </c>
      <c r="V150" s="232">
        <v>0</v>
      </c>
      <c r="W150" s="232">
        <v>0</v>
      </c>
      <c r="X150" s="232">
        <v>0</v>
      </c>
      <c r="Y150" s="232">
        <v>0</v>
      </c>
      <c r="Z150" s="232">
        <v>0</v>
      </c>
      <c r="AA150" s="232"/>
      <c r="AB150" s="232"/>
      <c r="AC150" s="232"/>
      <c r="AD150" s="232"/>
      <c r="AE150" s="232"/>
      <c r="AF150" s="232"/>
      <c r="AG150" s="232">
        <v>0</v>
      </c>
      <c r="AH150" s="232">
        <v>0</v>
      </c>
      <c r="AI150" s="232"/>
      <c r="AJ150" s="232"/>
      <c r="AK150" s="232">
        <v>0</v>
      </c>
      <c r="AL150" s="232">
        <v>0</v>
      </c>
      <c r="AM150" s="232">
        <v>0</v>
      </c>
      <c r="AN150" s="232">
        <v>0</v>
      </c>
      <c r="AO150" s="232">
        <v>0</v>
      </c>
      <c r="AP150" s="232">
        <v>0</v>
      </c>
      <c r="AQ150" s="250">
        <f>Q150+S150+U150+W150+Y150+AA150+AC150+AE150+AG150+AI150+AK150+AM150+AO150</f>
        <v>165</v>
      </c>
      <c r="AR150" s="250">
        <f>R150+T150+V150+X150+Z150+AB150+AD150+AF150+AH150+AJ150+AL150+AN150+AP150</f>
        <v>0</v>
      </c>
      <c r="AS150" s="252" t="s">
        <v>1066</v>
      </c>
      <c r="AT150" s="248"/>
      <c r="AU150" s="562"/>
      <c r="AV150" s="562"/>
      <c r="AW150" s="562"/>
      <c r="AX150" s="562"/>
      <c r="AY150" s="251">
        <f>IF(AQ150&gt;AU150,AQ150-AU150,"0")</f>
        <v>165</v>
      </c>
      <c r="AZ150" s="251" t="str">
        <f>IF(AR150&gt;AV150,AR150-AV150,"0")</f>
        <v>0</v>
      </c>
      <c r="BA150" s="252">
        <v>45920</v>
      </c>
      <c r="BB150" s="261" t="s">
        <v>1232</v>
      </c>
      <c r="BC150" s="252" t="s">
        <v>904</v>
      </c>
      <c r="BD150" s="272" t="s">
        <v>855</v>
      </c>
      <c r="BE150" s="252" t="s">
        <v>852</v>
      </c>
      <c r="BF150" s="233" t="s">
        <v>905</v>
      </c>
      <c r="BG150" s="284" t="s">
        <v>1085</v>
      </c>
      <c r="BH150" s="284">
        <v>64</v>
      </c>
      <c r="BI150" s="233" t="s">
        <v>905</v>
      </c>
      <c r="BJ150" s="234">
        <v>9000</v>
      </c>
      <c r="BK150" s="234">
        <f t="shared" si="291"/>
        <v>633600</v>
      </c>
      <c r="BL150" s="668">
        <f t="shared" si="166"/>
        <v>0.1</v>
      </c>
      <c r="BM150" s="234">
        <f t="shared" si="292"/>
        <v>576000</v>
      </c>
      <c r="BN150" s="263">
        <v>45955</v>
      </c>
      <c r="BO150" s="251">
        <f>SUMIF($I:$I,I150,$BH:$BH)</f>
        <v>165</v>
      </c>
      <c r="BP150" s="251">
        <f>SUMIF($I:$I,I150,$BI:$BI)</f>
        <v>0</v>
      </c>
      <c r="BQ150" s="249"/>
      <c r="BR150" s="249"/>
      <c r="BS150" s="264"/>
      <c r="BT150" s="248"/>
      <c r="BU150" s="248"/>
      <c r="BV150" s="251"/>
      <c r="BW150" s="251"/>
      <c r="BX150" s="251"/>
      <c r="BY150" s="251"/>
      <c r="BZ150" s="251"/>
      <c r="CA150" s="251"/>
      <c r="CB150" s="251"/>
      <c r="CC150" s="250"/>
      <c r="CD150" s="265"/>
      <c r="CE150" s="252"/>
      <c r="CF150" s="252"/>
      <c r="CG150" s="252"/>
      <c r="CH150" s="252"/>
      <c r="CI150" s="252"/>
      <c r="CJ150" s="252"/>
      <c r="CK150" s="252"/>
      <c r="CL150" s="252"/>
      <c r="CM150" s="251">
        <f>SUMIF($I:$I,I150,$CA:$CA)</f>
        <v>0</v>
      </c>
      <c r="CN150" s="249">
        <f>SUMIF($I:$I,I150,$CB:$CB)</f>
        <v>0</v>
      </c>
      <c r="CO150" s="252"/>
      <c r="CP150" s="252"/>
      <c r="CQ150" s="252"/>
      <c r="CR150" s="252"/>
      <c r="CS150" s="251">
        <f>BO150+CM150</f>
        <v>165</v>
      </c>
      <c r="CT150" s="251">
        <f>BP150+CN150</f>
        <v>0</v>
      </c>
      <c r="CU150" s="251">
        <f>AY150-CS150</f>
        <v>0</v>
      </c>
      <c r="CV150" s="251">
        <f>AZ150-CT150</f>
        <v>0</v>
      </c>
      <c r="CW150" s="249" t="str">
        <f>IF(CU150&lt;0,"Thừa",IF(CU150=0,"Đủ","Thiếu"))</f>
        <v>Đủ</v>
      </c>
      <c r="CX150" s="614"/>
      <c r="CY150" s="562"/>
      <c r="CZ150" s="562"/>
      <c r="DA150" s="562"/>
      <c r="DB150" s="562"/>
      <c r="DC150" s="562"/>
      <c r="DD150" s="562"/>
      <c r="DE150" s="562"/>
      <c r="DF150" s="562"/>
    </row>
    <row r="151" spans="1:110" s="271" customFormat="1" ht="15" hidden="1" customHeight="1">
      <c r="A151" s="248" t="str">
        <f t="shared" si="274"/>
        <v>ok</v>
      </c>
      <c r="B151" s="249"/>
      <c r="C151" s="249"/>
      <c r="D151" s="249"/>
      <c r="E151" s="249"/>
      <c r="F151" s="249"/>
      <c r="G151" s="1221"/>
      <c r="H151" s="1221"/>
      <c r="I151" s="282" t="s">
        <v>680</v>
      </c>
      <c r="J151" s="281" t="s">
        <v>673</v>
      </c>
      <c r="K151" s="281" t="s">
        <v>681</v>
      </c>
      <c r="L151" s="281" t="s">
        <v>682</v>
      </c>
      <c r="M151" s="279" t="s">
        <v>676</v>
      </c>
      <c r="N151" s="603"/>
      <c r="O151" s="603"/>
      <c r="P151" s="615"/>
      <c r="Q151" s="231"/>
      <c r="R151" s="232"/>
      <c r="S151" s="232"/>
      <c r="T151" s="232"/>
      <c r="U151" s="232"/>
      <c r="V151" s="232"/>
      <c r="W151" s="232"/>
      <c r="X151" s="232"/>
      <c r="Y151" s="232"/>
      <c r="Z151" s="232"/>
      <c r="AA151" s="232"/>
      <c r="AB151" s="232"/>
      <c r="AC151" s="232"/>
      <c r="AD151" s="232"/>
      <c r="AE151" s="232"/>
      <c r="AF151" s="232"/>
      <c r="AG151" s="232"/>
      <c r="AH151" s="232"/>
      <c r="AI151" s="232"/>
      <c r="AJ151" s="232"/>
      <c r="AK151" s="232"/>
      <c r="AL151" s="232"/>
      <c r="AM151" s="232"/>
      <c r="AN151" s="232"/>
      <c r="AO151" s="232"/>
      <c r="AP151" s="232"/>
      <c r="AQ151" s="250"/>
      <c r="AR151" s="250"/>
      <c r="AS151" s="252"/>
      <c r="AT151" s="248"/>
      <c r="AU151" s="562"/>
      <c r="AV151" s="562"/>
      <c r="AW151" s="562"/>
      <c r="AX151" s="562"/>
      <c r="AY151" s="251"/>
      <c r="AZ151" s="251"/>
      <c r="BA151" s="252"/>
      <c r="BB151" s="261" t="s">
        <v>1621</v>
      </c>
      <c r="BC151" s="252" t="s">
        <v>904</v>
      </c>
      <c r="BD151" s="272" t="s">
        <v>1626</v>
      </c>
      <c r="BE151" s="252"/>
      <c r="BF151" s="233" t="s">
        <v>905</v>
      </c>
      <c r="BG151" s="284" t="s">
        <v>1085</v>
      </c>
      <c r="BH151" s="284">
        <v>101</v>
      </c>
      <c r="BI151" s="233" t="s">
        <v>905</v>
      </c>
      <c r="BJ151" s="765">
        <v>9000</v>
      </c>
      <c r="BK151" s="234">
        <f>BH151*BJ151*(1+BL151)</f>
        <v>999900.00000000012</v>
      </c>
      <c r="BL151" s="668">
        <v>0.1</v>
      </c>
      <c r="BM151" s="234">
        <f>BJ151*BH151</f>
        <v>909000</v>
      </c>
      <c r="BN151" s="263">
        <v>45979</v>
      </c>
      <c r="BO151" s="251"/>
      <c r="BP151" s="251"/>
      <c r="BQ151" s="249"/>
      <c r="BR151" s="249"/>
      <c r="BS151" s="264"/>
      <c r="BT151" s="248"/>
      <c r="BU151" s="248"/>
      <c r="BV151" s="251"/>
      <c r="BW151" s="251"/>
      <c r="BX151" s="251"/>
      <c r="BY151" s="251"/>
      <c r="BZ151" s="251"/>
      <c r="CA151" s="251"/>
      <c r="CB151" s="251"/>
      <c r="CC151" s="250"/>
      <c r="CD151" s="265"/>
      <c r="CE151" s="252"/>
      <c r="CF151" s="252"/>
      <c r="CG151" s="252"/>
      <c r="CH151" s="252"/>
      <c r="CI151" s="252"/>
      <c r="CJ151" s="252"/>
      <c r="CK151" s="252"/>
      <c r="CL151" s="252"/>
      <c r="CM151" s="251"/>
      <c r="CN151" s="249"/>
      <c r="CO151" s="252"/>
      <c r="CP151" s="252"/>
      <c r="CQ151" s="252"/>
      <c r="CR151" s="252"/>
      <c r="CS151" s="251"/>
      <c r="CT151" s="251"/>
      <c r="CU151" s="251"/>
      <c r="CV151" s="251"/>
      <c r="CW151" s="249"/>
      <c r="CX151" s="614"/>
      <c r="CY151" s="562"/>
      <c r="CZ151" s="562"/>
      <c r="DA151" s="562"/>
      <c r="DB151" s="562"/>
      <c r="DC151" s="562"/>
      <c r="DD151" s="562"/>
      <c r="DE151" s="562"/>
      <c r="DF151" s="562"/>
    </row>
    <row r="152" spans="1:110" s="271" customFormat="1" ht="15" hidden="1" customHeight="1">
      <c r="A152" s="248" t="str">
        <f t="shared" si="274"/>
        <v>Hiện</v>
      </c>
      <c r="B152" s="249" t="str">
        <f t="shared" si="275"/>
        <v>Đủ</v>
      </c>
      <c r="C152" s="249">
        <f t="shared" si="276"/>
        <v>0</v>
      </c>
      <c r="D152" s="249"/>
      <c r="E152" s="249"/>
      <c r="F152" s="249"/>
      <c r="G152" s="1221" t="s">
        <v>904</v>
      </c>
      <c r="H152" s="1221"/>
      <c r="I152" s="282" t="s">
        <v>683</v>
      </c>
      <c r="J152" s="281" t="s">
        <v>673</v>
      </c>
      <c r="K152" s="281" t="s">
        <v>684</v>
      </c>
      <c r="L152" s="281" t="s">
        <v>685</v>
      </c>
      <c r="M152" s="279" t="s">
        <v>676</v>
      </c>
      <c r="N152" s="603"/>
      <c r="O152" s="603">
        <v>16</v>
      </c>
      <c r="P152" s="615"/>
      <c r="Q152" s="231">
        <v>17</v>
      </c>
      <c r="R152" s="232"/>
      <c r="S152" s="232">
        <v>1</v>
      </c>
      <c r="T152" s="232"/>
      <c r="U152" s="232">
        <v>27</v>
      </c>
      <c r="V152" s="232">
        <v>0</v>
      </c>
      <c r="W152" s="232">
        <v>0</v>
      </c>
      <c r="X152" s="232">
        <v>0</v>
      </c>
      <c r="Y152" s="232">
        <v>0</v>
      </c>
      <c r="Z152" s="232">
        <v>0</v>
      </c>
      <c r="AA152" s="232"/>
      <c r="AB152" s="232"/>
      <c r="AC152" s="232"/>
      <c r="AD152" s="232"/>
      <c r="AE152" s="232"/>
      <c r="AF152" s="232"/>
      <c r="AG152" s="232">
        <v>0</v>
      </c>
      <c r="AH152" s="232">
        <v>0</v>
      </c>
      <c r="AI152" s="232"/>
      <c r="AJ152" s="232"/>
      <c r="AK152" s="232">
        <v>0</v>
      </c>
      <c r="AL152" s="232">
        <v>0</v>
      </c>
      <c r="AM152" s="232">
        <v>0</v>
      </c>
      <c r="AN152" s="232">
        <v>0</v>
      </c>
      <c r="AO152" s="232">
        <v>0</v>
      </c>
      <c r="AP152" s="232">
        <v>0</v>
      </c>
      <c r="AQ152" s="250">
        <f>Q152+S152+U152+W152+Y152+AA152+AC152+AE152+AG152+AI152+AK152+AM152+AO152</f>
        <v>45</v>
      </c>
      <c r="AR152" s="250">
        <f>R152+T152+V152+X152+Z152+AB152+AD152+AF152+AH152+AJ152+AL152+AN152+AP152</f>
        <v>0</v>
      </c>
      <c r="AS152" s="252" t="s">
        <v>1066</v>
      </c>
      <c r="AT152" s="248"/>
      <c r="AU152" s="562"/>
      <c r="AV152" s="562"/>
      <c r="AW152" s="562"/>
      <c r="AX152" s="562"/>
      <c r="AY152" s="251">
        <f>IF(AQ152&gt;AU152,AQ152-AU152,"0")</f>
        <v>45</v>
      </c>
      <c r="AZ152" s="251" t="str">
        <f>IF(AR152&gt;AV152,AR152-AV152,"0")</f>
        <v>0</v>
      </c>
      <c r="BA152" s="252">
        <v>45920</v>
      </c>
      <c r="BB152" s="261" t="s">
        <v>1232</v>
      </c>
      <c r="BC152" s="252" t="s">
        <v>904</v>
      </c>
      <c r="BD152" s="272" t="s">
        <v>855</v>
      </c>
      <c r="BE152" s="252" t="s">
        <v>852</v>
      </c>
      <c r="BF152" s="233" t="s">
        <v>905</v>
      </c>
      <c r="BG152" s="284" t="s">
        <v>1085</v>
      </c>
      <c r="BH152" s="284">
        <v>18</v>
      </c>
      <c r="BI152" s="233" t="s">
        <v>905</v>
      </c>
      <c r="BJ152" s="234">
        <v>9000</v>
      </c>
      <c r="BK152" s="234">
        <f t="shared" si="291"/>
        <v>178200</v>
      </c>
      <c r="BL152" s="668">
        <f t="shared" si="166"/>
        <v>0.1</v>
      </c>
      <c r="BM152" s="234">
        <f t="shared" si="292"/>
        <v>162000</v>
      </c>
      <c r="BN152" s="263">
        <v>45955</v>
      </c>
      <c r="BO152" s="251">
        <f>SUMIF($I:$I,I152,$BH:$BH)</f>
        <v>45</v>
      </c>
      <c r="BP152" s="251">
        <f>SUMIF($I:$I,I152,$BI:$BI)</f>
        <v>0</v>
      </c>
      <c r="BQ152" s="249"/>
      <c r="BR152" s="249"/>
      <c r="BS152" s="264"/>
      <c r="BT152" s="248"/>
      <c r="BU152" s="248"/>
      <c r="BV152" s="251"/>
      <c r="BW152" s="251"/>
      <c r="BX152" s="251"/>
      <c r="BY152" s="251"/>
      <c r="BZ152" s="251"/>
      <c r="CA152" s="251"/>
      <c r="CB152" s="251"/>
      <c r="CC152" s="250"/>
      <c r="CD152" s="265"/>
      <c r="CE152" s="252"/>
      <c r="CF152" s="252"/>
      <c r="CG152" s="252"/>
      <c r="CH152" s="252"/>
      <c r="CI152" s="252"/>
      <c r="CJ152" s="252"/>
      <c r="CK152" s="252"/>
      <c r="CL152" s="252"/>
      <c r="CM152" s="251">
        <f>SUMIF($I:$I,I152,$CA:$CA)</f>
        <v>0</v>
      </c>
      <c r="CN152" s="249">
        <f>SUMIF($I:$I,I152,$CB:$CB)</f>
        <v>0</v>
      </c>
      <c r="CO152" s="252"/>
      <c r="CP152" s="252"/>
      <c r="CQ152" s="252"/>
      <c r="CR152" s="252"/>
      <c r="CS152" s="251">
        <f>BO152+CM152</f>
        <v>45</v>
      </c>
      <c r="CT152" s="251">
        <f>BP152+CN152</f>
        <v>0</v>
      </c>
      <c r="CU152" s="251">
        <f>AY152-CS152</f>
        <v>0</v>
      </c>
      <c r="CV152" s="251">
        <f>AZ152-CT152</f>
        <v>0</v>
      </c>
      <c r="CW152" s="249" t="str">
        <f>IF(CU152&lt;0,"Thừa",IF(CU152=0,"Đủ","Thiếu"))</f>
        <v>Đủ</v>
      </c>
      <c r="CX152" s="614"/>
      <c r="CY152" s="562"/>
      <c r="CZ152" s="562"/>
      <c r="DA152" s="562"/>
      <c r="DB152" s="562"/>
      <c r="DC152" s="562"/>
      <c r="DD152" s="562"/>
      <c r="DE152" s="562"/>
      <c r="DF152" s="562"/>
    </row>
    <row r="153" spans="1:110" s="271" customFormat="1" ht="15" hidden="1" customHeight="1">
      <c r="A153" s="248" t="str">
        <f t="shared" si="274"/>
        <v>ok</v>
      </c>
      <c r="B153" s="249"/>
      <c r="C153" s="249"/>
      <c r="D153" s="249"/>
      <c r="E153" s="249"/>
      <c r="F153" s="249"/>
      <c r="G153" s="1221"/>
      <c r="H153" s="1221"/>
      <c r="I153" s="282" t="s">
        <v>683</v>
      </c>
      <c r="J153" s="281" t="s">
        <v>673</v>
      </c>
      <c r="K153" s="281" t="s">
        <v>684</v>
      </c>
      <c r="L153" s="281" t="s">
        <v>685</v>
      </c>
      <c r="M153" s="279" t="s">
        <v>676</v>
      </c>
      <c r="N153" s="603"/>
      <c r="O153" s="603"/>
      <c r="P153" s="615"/>
      <c r="Q153" s="231"/>
      <c r="R153" s="232"/>
      <c r="S153" s="232"/>
      <c r="T153" s="232"/>
      <c r="U153" s="232"/>
      <c r="V153" s="232"/>
      <c r="W153" s="232"/>
      <c r="X153" s="232"/>
      <c r="Y153" s="232"/>
      <c r="Z153" s="232"/>
      <c r="AA153" s="232"/>
      <c r="AB153" s="232"/>
      <c r="AC153" s="232"/>
      <c r="AD153" s="232"/>
      <c r="AE153" s="232"/>
      <c r="AF153" s="232"/>
      <c r="AG153" s="232"/>
      <c r="AH153" s="232"/>
      <c r="AI153" s="232"/>
      <c r="AJ153" s="232"/>
      <c r="AK153" s="232"/>
      <c r="AL153" s="232"/>
      <c r="AM153" s="232"/>
      <c r="AN153" s="232"/>
      <c r="AO153" s="232"/>
      <c r="AP153" s="232"/>
      <c r="AQ153" s="250"/>
      <c r="AR153" s="250"/>
      <c r="AS153" s="252"/>
      <c r="AT153" s="248"/>
      <c r="AU153" s="562"/>
      <c r="AV153" s="562"/>
      <c r="AW153" s="562"/>
      <c r="AX153" s="562"/>
      <c r="AY153" s="251"/>
      <c r="AZ153" s="251"/>
      <c r="BA153" s="252"/>
      <c r="BB153" s="261" t="s">
        <v>1621</v>
      </c>
      <c r="BC153" s="252" t="s">
        <v>904</v>
      </c>
      <c r="BD153" s="272" t="s">
        <v>1627</v>
      </c>
      <c r="BE153" s="252"/>
      <c r="BF153" s="233" t="s">
        <v>905</v>
      </c>
      <c r="BG153" s="284" t="s">
        <v>1085</v>
      </c>
      <c r="BH153" s="284">
        <v>27</v>
      </c>
      <c r="BI153" s="233" t="s">
        <v>905</v>
      </c>
      <c r="BJ153" s="765">
        <v>9000</v>
      </c>
      <c r="BK153" s="234">
        <f>BH153*BJ153*(1+BL153)</f>
        <v>267300</v>
      </c>
      <c r="BL153" s="668">
        <v>0.1</v>
      </c>
      <c r="BM153" s="234">
        <f>BJ153*BH153</f>
        <v>243000</v>
      </c>
      <c r="BN153" s="263">
        <v>45979</v>
      </c>
      <c r="BO153" s="251"/>
      <c r="BP153" s="251"/>
      <c r="BQ153" s="249"/>
      <c r="BR153" s="249"/>
      <c r="BS153" s="264"/>
      <c r="BT153" s="248"/>
      <c r="BU153" s="248"/>
      <c r="BV153" s="251"/>
      <c r="BW153" s="251"/>
      <c r="BX153" s="251"/>
      <c r="BY153" s="251"/>
      <c r="BZ153" s="251"/>
      <c r="CA153" s="251"/>
      <c r="CB153" s="251"/>
      <c r="CC153" s="250"/>
      <c r="CD153" s="265"/>
      <c r="CE153" s="252"/>
      <c r="CF153" s="252"/>
      <c r="CG153" s="252"/>
      <c r="CH153" s="252"/>
      <c r="CI153" s="252"/>
      <c r="CJ153" s="252"/>
      <c r="CK153" s="252"/>
      <c r="CL153" s="252"/>
      <c r="CM153" s="251"/>
      <c r="CN153" s="249"/>
      <c r="CO153" s="252"/>
      <c r="CP153" s="252"/>
      <c r="CQ153" s="252"/>
      <c r="CR153" s="252"/>
      <c r="CS153" s="251"/>
      <c r="CT153" s="251"/>
      <c r="CU153" s="251"/>
      <c r="CV153" s="251"/>
      <c r="CW153" s="249"/>
      <c r="CX153" s="614"/>
      <c r="CY153" s="562"/>
      <c r="CZ153" s="562"/>
      <c r="DA153" s="562"/>
      <c r="DB153" s="562"/>
      <c r="DC153" s="562"/>
      <c r="DD153" s="562"/>
      <c r="DE153" s="562"/>
      <c r="DF153" s="562"/>
    </row>
    <row r="154" spans="1:110" s="271" customFormat="1" ht="15" hidden="1" customHeight="1">
      <c r="A154" s="248" t="str">
        <f t="shared" si="274"/>
        <v>Hiện</v>
      </c>
      <c r="B154" s="249" t="str">
        <f t="shared" si="275"/>
        <v>Đủ</v>
      </c>
      <c r="C154" s="249">
        <f t="shared" si="276"/>
        <v>0</v>
      </c>
      <c r="D154" s="249"/>
      <c r="E154" s="249"/>
      <c r="F154" s="249"/>
      <c r="G154" s="1221" t="s">
        <v>904</v>
      </c>
      <c r="H154" s="1221"/>
      <c r="I154" s="282" t="s">
        <v>686</v>
      </c>
      <c r="J154" s="281" t="s">
        <v>673</v>
      </c>
      <c r="K154" s="281" t="s">
        <v>687</v>
      </c>
      <c r="L154" s="281" t="s">
        <v>679</v>
      </c>
      <c r="M154" s="279" t="s">
        <v>676</v>
      </c>
      <c r="N154" s="603"/>
      <c r="O154" s="603">
        <v>96</v>
      </c>
      <c r="P154" s="615"/>
      <c r="Q154" s="231">
        <v>101</v>
      </c>
      <c r="R154" s="232"/>
      <c r="S154" s="232">
        <v>1</v>
      </c>
      <c r="T154" s="232"/>
      <c r="U154" s="232">
        <v>228</v>
      </c>
      <c r="V154" s="232">
        <v>0</v>
      </c>
      <c r="W154" s="232">
        <v>0</v>
      </c>
      <c r="X154" s="232">
        <v>0</v>
      </c>
      <c r="Y154" s="232">
        <v>0</v>
      </c>
      <c r="Z154" s="232">
        <v>0</v>
      </c>
      <c r="AA154" s="232"/>
      <c r="AB154" s="232"/>
      <c r="AC154" s="232"/>
      <c r="AD154" s="232"/>
      <c r="AE154" s="232"/>
      <c r="AF154" s="232"/>
      <c r="AG154" s="232">
        <v>0</v>
      </c>
      <c r="AH154" s="232">
        <v>0</v>
      </c>
      <c r="AI154" s="232"/>
      <c r="AJ154" s="232"/>
      <c r="AK154" s="232">
        <v>0</v>
      </c>
      <c r="AL154" s="232">
        <v>0</v>
      </c>
      <c r="AM154" s="232">
        <v>0</v>
      </c>
      <c r="AN154" s="232">
        <v>0</v>
      </c>
      <c r="AO154" s="232">
        <v>0</v>
      </c>
      <c r="AP154" s="232">
        <v>0</v>
      </c>
      <c r="AQ154" s="250">
        <f>Q154+S154+U154+W154+Y154+AA154+AC154+AE154+AG154+AI154+AK154+AM154+AO154</f>
        <v>330</v>
      </c>
      <c r="AR154" s="250">
        <f>R154+T154+V154+X154+Z154+AB154+AD154+AF154+AH154+AJ154+AL154+AN154+AP154</f>
        <v>0</v>
      </c>
      <c r="AS154" s="252" t="s">
        <v>1066</v>
      </c>
      <c r="AT154" s="248"/>
      <c r="AU154" s="562"/>
      <c r="AV154" s="562"/>
      <c r="AW154" s="562"/>
      <c r="AX154" s="562"/>
      <c r="AY154" s="251">
        <f>IF(AQ154&gt;AU154,AQ154-AU154,"0")</f>
        <v>330</v>
      </c>
      <c r="AZ154" s="251" t="str">
        <f>IF(AR154&gt;AV154,AR154-AV154,"0")</f>
        <v>0</v>
      </c>
      <c r="BA154" s="252">
        <v>45920</v>
      </c>
      <c r="BB154" s="261" t="s">
        <v>1232</v>
      </c>
      <c r="BC154" s="252" t="s">
        <v>904</v>
      </c>
      <c r="BD154" s="272" t="s">
        <v>853</v>
      </c>
      <c r="BE154" s="252" t="s">
        <v>854</v>
      </c>
      <c r="BF154" s="233" t="s">
        <v>905</v>
      </c>
      <c r="BG154" s="284" t="s">
        <v>1085</v>
      </c>
      <c r="BH154" s="284">
        <v>102</v>
      </c>
      <c r="BI154" s="233" t="s">
        <v>905</v>
      </c>
      <c r="BJ154" s="234">
        <v>3140</v>
      </c>
      <c r="BK154" s="234">
        <f t="shared" si="291"/>
        <v>352308</v>
      </c>
      <c r="BL154" s="668">
        <f t="shared" si="166"/>
        <v>0.1</v>
      </c>
      <c r="BM154" s="234">
        <f t="shared" si="292"/>
        <v>320280</v>
      </c>
      <c r="BN154" s="263">
        <v>45955</v>
      </c>
      <c r="BO154" s="251">
        <f>SUMIF($I:$I,I154,$BH:$BH)</f>
        <v>330</v>
      </c>
      <c r="BP154" s="251">
        <f>SUMIF($I:$I,I154,$BI:$BI)</f>
        <v>0</v>
      </c>
      <c r="BQ154" s="249"/>
      <c r="BR154" s="249"/>
      <c r="BS154" s="264"/>
      <c r="BT154" s="248"/>
      <c r="BU154" s="248"/>
      <c r="BV154" s="251"/>
      <c r="BW154" s="251"/>
      <c r="BX154" s="251"/>
      <c r="BY154" s="251"/>
      <c r="BZ154" s="251"/>
      <c r="CA154" s="251"/>
      <c r="CB154" s="251"/>
      <c r="CC154" s="250"/>
      <c r="CD154" s="265"/>
      <c r="CE154" s="252"/>
      <c r="CF154" s="252"/>
      <c r="CG154" s="252"/>
      <c r="CH154" s="252"/>
      <c r="CI154" s="252"/>
      <c r="CJ154" s="252"/>
      <c r="CK154" s="252"/>
      <c r="CL154" s="252"/>
      <c r="CM154" s="251">
        <f>SUMIF($I:$I,I154,$CA:$CA)</f>
        <v>0</v>
      </c>
      <c r="CN154" s="249">
        <f>SUMIF($I:$I,I154,$CB:$CB)</f>
        <v>0</v>
      </c>
      <c r="CO154" s="252"/>
      <c r="CP154" s="252"/>
      <c r="CQ154" s="252"/>
      <c r="CR154" s="252"/>
      <c r="CS154" s="251">
        <f>BO154+CM154</f>
        <v>330</v>
      </c>
      <c r="CT154" s="251">
        <f>BP154+CN154</f>
        <v>0</v>
      </c>
      <c r="CU154" s="251">
        <f>AY154-CS154</f>
        <v>0</v>
      </c>
      <c r="CV154" s="251">
        <f>AZ154-CT154</f>
        <v>0</v>
      </c>
      <c r="CW154" s="249" t="str">
        <f>IF(CU154&lt;0,"Thừa",IF(CU154=0,"Đủ","Thiếu"))</f>
        <v>Đủ</v>
      </c>
      <c r="CX154" s="614"/>
      <c r="CY154" s="562"/>
      <c r="CZ154" s="562"/>
      <c r="DA154" s="562"/>
      <c r="DB154" s="562"/>
      <c r="DC154" s="562"/>
      <c r="DD154" s="562"/>
      <c r="DE154" s="562"/>
      <c r="DF154" s="562"/>
    </row>
    <row r="155" spans="1:110" s="271" customFormat="1" ht="15" hidden="1" customHeight="1">
      <c r="A155" s="248" t="str">
        <f t="shared" si="274"/>
        <v>ok</v>
      </c>
      <c r="B155" s="249"/>
      <c r="C155" s="249"/>
      <c r="D155" s="249"/>
      <c r="E155" s="249"/>
      <c r="F155" s="249"/>
      <c r="G155" s="1221"/>
      <c r="H155" s="1221"/>
      <c r="I155" s="282" t="s">
        <v>686</v>
      </c>
      <c r="J155" s="281" t="s">
        <v>673</v>
      </c>
      <c r="K155" s="281" t="s">
        <v>687</v>
      </c>
      <c r="L155" s="281" t="s">
        <v>679</v>
      </c>
      <c r="M155" s="279" t="s">
        <v>676</v>
      </c>
      <c r="N155" s="603"/>
      <c r="O155" s="603"/>
      <c r="P155" s="615"/>
      <c r="Q155" s="231"/>
      <c r="R155" s="232"/>
      <c r="S155" s="232"/>
      <c r="T155" s="232"/>
      <c r="U155" s="232"/>
      <c r="V155" s="232"/>
      <c r="W155" s="232"/>
      <c r="X155" s="232"/>
      <c r="Y155" s="232"/>
      <c r="Z155" s="232"/>
      <c r="AA155" s="232"/>
      <c r="AB155" s="232"/>
      <c r="AC155" s="232"/>
      <c r="AD155" s="232"/>
      <c r="AE155" s="232"/>
      <c r="AF155" s="232"/>
      <c r="AG155" s="232"/>
      <c r="AH155" s="232"/>
      <c r="AI155" s="232"/>
      <c r="AJ155" s="232"/>
      <c r="AK155" s="232"/>
      <c r="AL155" s="232"/>
      <c r="AM155" s="232"/>
      <c r="AN155" s="232"/>
      <c r="AO155" s="232"/>
      <c r="AP155" s="232"/>
      <c r="AQ155" s="250"/>
      <c r="AR155" s="250"/>
      <c r="AS155" s="252"/>
      <c r="AT155" s="248"/>
      <c r="AU155" s="562"/>
      <c r="AV155" s="562"/>
      <c r="AW155" s="562"/>
      <c r="AX155" s="562"/>
      <c r="AY155" s="251"/>
      <c r="AZ155" s="251"/>
      <c r="BA155" s="252"/>
      <c r="BB155" s="261" t="s">
        <v>1621</v>
      </c>
      <c r="BC155" s="252" t="s">
        <v>904</v>
      </c>
      <c r="BD155" s="272" t="s">
        <v>1628</v>
      </c>
      <c r="BE155" s="252"/>
      <c r="BF155" s="233" t="s">
        <v>905</v>
      </c>
      <c r="BG155" s="284" t="s">
        <v>1085</v>
      </c>
      <c r="BH155" s="284">
        <v>228</v>
      </c>
      <c r="BI155" s="233" t="s">
        <v>905</v>
      </c>
      <c r="BJ155" s="765">
        <v>3140</v>
      </c>
      <c r="BK155" s="234">
        <f>BH155*BJ155*(1+BL155)</f>
        <v>787512.00000000012</v>
      </c>
      <c r="BL155" s="668">
        <v>0.1</v>
      </c>
      <c r="BM155" s="234">
        <f>BJ155*BH155</f>
        <v>715920</v>
      </c>
      <c r="BN155" s="263">
        <v>45979</v>
      </c>
      <c r="BO155" s="251"/>
      <c r="BP155" s="251"/>
      <c r="BQ155" s="249"/>
      <c r="BR155" s="249"/>
      <c r="BS155" s="264"/>
      <c r="BT155" s="248"/>
      <c r="BU155" s="248"/>
      <c r="BV155" s="251"/>
      <c r="BW155" s="251"/>
      <c r="BX155" s="251"/>
      <c r="BY155" s="251"/>
      <c r="BZ155" s="251"/>
      <c r="CA155" s="251"/>
      <c r="CB155" s="251"/>
      <c r="CC155" s="250"/>
      <c r="CD155" s="265"/>
      <c r="CE155" s="252"/>
      <c r="CF155" s="252"/>
      <c r="CG155" s="252"/>
      <c r="CH155" s="252"/>
      <c r="CI155" s="252"/>
      <c r="CJ155" s="252"/>
      <c r="CK155" s="252"/>
      <c r="CL155" s="252"/>
      <c r="CM155" s="251"/>
      <c r="CN155" s="249"/>
      <c r="CO155" s="252"/>
      <c r="CP155" s="252"/>
      <c r="CQ155" s="252"/>
      <c r="CR155" s="252"/>
      <c r="CS155" s="251"/>
      <c r="CT155" s="251"/>
      <c r="CU155" s="251"/>
      <c r="CV155" s="251"/>
      <c r="CW155" s="249"/>
      <c r="CX155" s="614"/>
      <c r="CY155" s="562"/>
      <c r="CZ155" s="562"/>
      <c r="DA155" s="562"/>
      <c r="DB155" s="562"/>
      <c r="DC155" s="562"/>
      <c r="DD155" s="562"/>
      <c r="DE155" s="562"/>
      <c r="DF155" s="562"/>
    </row>
    <row r="156" spans="1:110" s="271" customFormat="1" ht="15" hidden="1" customHeight="1">
      <c r="A156" s="248" t="str">
        <f t="shared" si="274"/>
        <v>Hiện</v>
      </c>
      <c r="B156" s="249" t="str">
        <f t="shared" si="275"/>
        <v>Đủ</v>
      </c>
      <c r="C156" s="249">
        <f t="shared" si="276"/>
        <v>0</v>
      </c>
      <c r="D156" s="249"/>
      <c r="E156" s="249"/>
      <c r="F156" s="249"/>
      <c r="G156" s="1221" t="s">
        <v>904</v>
      </c>
      <c r="H156" s="1221"/>
      <c r="I156" s="282" t="s">
        <v>688</v>
      </c>
      <c r="J156" s="281" t="s">
        <v>673</v>
      </c>
      <c r="K156" s="281" t="s">
        <v>689</v>
      </c>
      <c r="L156" s="281" t="s">
        <v>679</v>
      </c>
      <c r="M156" s="279" t="s">
        <v>676</v>
      </c>
      <c r="N156" s="603"/>
      <c r="O156" s="603">
        <v>240</v>
      </c>
      <c r="P156" s="615"/>
      <c r="Q156" s="231">
        <v>252</v>
      </c>
      <c r="R156" s="232"/>
      <c r="S156" s="232"/>
      <c r="T156" s="232"/>
      <c r="U156" s="232">
        <v>408</v>
      </c>
      <c r="V156" s="232">
        <v>0</v>
      </c>
      <c r="W156" s="232">
        <v>0</v>
      </c>
      <c r="X156" s="232">
        <v>0</v>
      </c>
      <c r="Y156" s="232">
        <v>0</v>
      </c>
      <c r="Z156" s="232">
        <v>0</v>
      </c>
      <c r="AA156" s="232"/>
      <c r="AB156" s="232"/>
      <c r="AC156" s="232"/>
      <c r="AD156" s="232"/>
      <c r="AE156" s="232"/>
      <c r="AF156" s="232"/>
      <c r="AG156" s="232">
        <v>0</v>
      </c>
      <c r="AH156" s="232">
        <v>0</v>
      </c>
      <c r="AI156" s="232"/>
      <c r="AJ156" s="232"/>
      <c r="AK156" s="232">
        <v>0</v>
      </c>
      <c r="AL156" s="232">
        <v>0</v>
      </c>
      <c r="AM156" s="232">
        <v>0</v>
      </c>
      <c r="AN156" s="232">
        <v>0</v>
      </c>
      <c r="AO156" s="232">
        <v>0</v>
      </c>
      <c r="AP156" s="232">
        <v>0</v>
      </c>
      <c r="AQ156" s="250">
        <f>Q156+S156+U156+W156+Y156+AA156+AC156+AE156+AG156+AI156+AK156+AM156+AO156</f>
        <v>660</v>
      </c>
      <c r="AR156" s="250">
        <f>R156+T156+V156+X156+Z156+AB156+AD156+AF156+AH156+AJ156+AL156+AN156+AP156</f>
        <v>0</v>
      </c>
      <c r="AS156" s="252" t="s">
        <v>1066</v>
      </c>
      <c r="AT156" s="248"/>
      <c r="AU156" s="562"/>
      <c r="AV156" s="562"/>
      <c r="AW156" s="562"/>
      <c r="AX156" s="562"/>
      <c r="AY156" s="251">
        <f>IF(AQ156&gt;AU156,AQ156-AU156,"0")</f>
        <v>660</v>
      </c>
      <c r="AZ156" s="251" t="str">
        <f>IF(AR156&gt;AV156,AR156-AV156,"0")</f>
        <v>0</v>
      </c>
      <c r="BA156" s="252">
        <v>45920</v>
      </c>
      <c r="BB156" s="261" t="s">
        <v>1232</v>
      </c>
      <c r="BC156" s="252" t="s">
        <v>904</v>
      </c>
      <c r="BD156" s="272" t="s">
        <v>856</v>
      </c>
      <c r="BE156" s="252" t="s">
        <v>854</v>
      </c>
      <c r="BF156" s="233" t="s">
        <v>905</v>
      </c>
      <c r="BG156" s="284" t="s">
        <v>1085</v>
      </c>
      <c r="BH156" s="284">
        <v>252</v>
      </c>
      <c r="BI156" s="233" t="s">
        <v>905</v>
      </c>
      <c r="BJ156" s="234">
        <v>3640</v>
      </c>
      <c r="BK156" s="234">
        <f t="shared" si="291"/>
        <v>1009008.0000000001</v>
      </c>
      <c r="BL156" s="668">
        <f t="shared" si="166"/>
        <v>0.10000000000000013</v>
      </c>
      <c r="BM156" s="234">
        <f t="shared" si="292"/>
        <v>917280</v>
      </c>
      <c r="BN156" s="263">
        <v>45955</v>
      </c>
      <c r="BO156" s="251">
        <f>SUMIF($I:$I,I156,$BH:$BH)</f>
        <v>660</v>
      </c>
      <c r="BP156" s="251">
        <f>SUMIF($I:$I,I156,$BI:$BI)</f>
        <v>0</v>
      </c>
      <c r="BQ156" s="249"/>
      <c r="BR156" s="249"/>
      <c r="BS156" s="264"/>
      <c r="BT156" s="248"/>
      <c r="BU156" s="248"/>
      <c r="BV156" s="251"/>
      <c r="BW156" s="251"/>
      <c r="BX156" s="251"/>
      <c r="BY156" s="251"/>
      <c r="BZ156" s="251"/>
      <c r="CA156" s="251"/>
      <c r="CB156" s="251"/>
      <c r="CC156" s="250"/>
      <c r="CD156" s="265"/>
      <c r="CE156" s="252"/>
      <c r="CF156" s="252"/>
      <c r="CG156" s="252"/>
      <c r="CH156" s="252"/>
      <c r="CI156" s="252"/>
      <c r="CJ156" s="252"/>
      <c r="CK156" s="252"/>
      <c r="CL156" s="252"/>
      <c r="CM156" s="251">
        <f>SUMIF($I:$I,I156,$CA:$CA)</f>
        <v>0</v>
      </c>
      <c r="CN156" s="249">
        <f>SUMIF($I:$I,I156,$CB:$CB)</f>
        <v>0</v>
      </c>
      <c r="CO156" s="252"/>
      <c r="CP156" s="252"/>
      <c r="CQ156" s="252"/>
      <c r="CR156" s="252"/>
      <c r="CS156" s="251">
        <f>BO156+CM156</f>
        <v>660</v>
      </c>
      <c r="CT156" s="251">
        <f>BP156+CN156</f>
        <v>0</v>
      </c>
      <c r="CU156" s="251">
        <f>AY156-CS156</f>
        <v>0</v>
      </c>
      <c r="CV156" s="251">
        <f>AZ156-CT156</f>
        <v>0</v>
      </c>
      <c r="CW156" s="249" t="str">
        <f>IF(CU156&lt;0,"Thừa",IF(CU156=0,"Đủ","Thiếu"))</f>
        <v>Đủ</v>
      </c>
      <c r="CX156" s="614"/>
      <c r="CY156" s="562"/>
      <c r="CZ156" s="562"/>
      <c r="DA156" s="562"/>
      <c r="DB156" s="562"/>
      <c r="DC156" s="562"/>
      <c r="DD156" s="562"/>
      <c r="DE156" s="562"/>
      <c r="DF156" s="562"/>
    </row>
    <row r="157" spans="1:110" s="271" customFormat="1" ht="15" hidden="1" customHeight="1">
      <c r="A157" s="248" t="str">
        <f t="shared" si="274"/>
        <v>ok</v>
      </c>
      <c r="B157" s="249"/>
      <c r="C157" s="249"/>
      <c r="D157" s="249"/>
      <c r="E157" s="249"/>
      <c r="F157" s="249"/>
      <c r="G157" s="1221"/>
      <c r="H157" s="1221"/>
      <c r="I157" s="282" t="s">
        <v>688</v>
      </c>
      <c r="J157" s="281" t="s">
        <v>673</v>
      </c>
      <c r="K157" s="281" t="s">
        <v>689</v>
      </c>
      <c r="L157" s="281" t="s">
        <v>679</v>
      </c>
      <c r="M157" s="279" t="s">
        <v>676</v>
      </c>
      <c r="N157" s="603"/>
      <c r="O157" s="603"/>
      <c r="P157" s="615"/>
      <c r="Q157" s="231"/>
      <c r="R157" s="232"/>
      <c r="S157" s="232"/>
      <c r="T157" s="232"/>
      <c r="U157" s="232"/>
      <c r="V157" s="232"/>
      <c r="W157" s="232"/>
      <c r="X157" s="232"/>
      <c r="Y157" s="232"/>
      <c r="Z157" s="232"/>
      <c r="AA157" s="232"/>
      <c r="AB157" s="232"/>
      <c r="AC157" s="232"/>
      <c r="AD157" s="232"/>
      <c r="AE157" s="232"/>
      <c r="AF157" s="232"/>
      <c r="AG157" s="232"/>
      <c r="AH157" s="232"/>
      <c r="AI157" s="232"/>
      <c r="AJ157" s="232"/>
      <c r="AK157" s="232"/>
      <c r="AL157" s="232"/>
      <c r="AM157" s="232"/>
      <c r="AN157" s="232"/>
      <c r="AO157" s="232"/>
      <c r="AP157" s="232"/>
      <c r="AQ157" s="250"/>
      <c r="AR157" s="250"/>
      <c r="AS157" s="252"/>
      <c r="AT157" s="248"/>
      <c r="AU157" s="562"/>
      <c r="AV157" s="562"/>
      <c r="AW157" s="562"/>
      <c r="AX157" s="562"/>
      <c r="AY157" s="251"/>
      <c r="AZ157" s="251"/>
      <c r="BA157" s="252"/>
      <c r="BB157" s="261" t="s">
        <v>1621</v>
      </c>
      <c r="BC157" s="252" t="s">
        <v>904</v>
      </c>
      <c r="BD157" s="272" t="s">
        <v>1629</v>
      </c>
      <c r="BE157" s="252"/>
      <c r="BF157" s="233" t="s">
        <v>905</v>
      </c>
      <c r="BG157" s="284" t="s">
        <v>1085</v>
      </c>
      <c r="BH157" s="284">
        <v>408</v>
      </c>
      <c r="BI157" s="233" t="s">
        <v>905</v>
      </c>
      <c r="BJ157" s="765">
        <v>3640</v>
      </c>
      <c r="BK157" s="234">
        <f>BH157*BJ157*(1+BL157)</f>
        <v>1633632.0000000002</v>
      </c>
      <c r="BL157" s="668">
        <v>0.1</v>
      </c>
      <c r="BM157" s="234">
        <f>BJ157*BH157</f>
        <v>1485120</v>
      </c>
      <c r="BN157" s="263">
        <v>45979</v>
      </c>
      <c r="BO157" s="251"/>
      <c r="BP157" s="251"/>
      <c r="BQ157" s="249"/>
      <c r="BR157" s="249"/>
      <c r="BS157" s="264"/>
      <c r="BT157" s="248"/>
      <c r="BU157" s="248"/>
      <c r="BV157" s="251"/>
      <c r="BW157" s="251"/>
      <c r="BX157" s="251"/>
      <c r="BY157" s="251"/>
      <c r="BZ157" s="251"/>
      <c r="CA157" s="251"/>
      <c r="CB157" s="251"/>
      <c r="CC157" s="250"/>
      <c r="CD157" s="265"/>
      <c r="CE157" s="252"/>
      <c r="CF157" s="252"/>
      <c r="CG157" s="252"/>
      <c r="CH157" s="252"/>
      <c r="CI157" s="252"/>
      <c r="CJ157" s="252"/>
      <c r="CK157" s="252"/>
      <c r="CL157" s="252"/>
      <c r="CM157" s="251"/>
      <c r="CN157" s="249"/>
      <c r="CO157" s="252"/>
      <c r="CP157" s="252"/>
      <c r="CQ157" s="252"/>
      <c r="CR157" s="252"/>
      <c r="CS157" s="251"/>
      <c r="CT157" s="251"/>
      <c r="CU157" s="251"/>
      <c r="CV157" s="251"/>
      <c r="CW157" s="249"/>
      <c r="CX157" s="614"/>
      <c r="CY157" s="562"/>
      <c r="CZ157" s="562"/>
      <c r="DA157" s="562"/>
      <c r="DB157" s="562"/>
      <c r="DC157" s="562"/>
      <c r="DD157" s="562"/>
      <c r="DE157" s="562"/>
      <c r="DF157" s="562"/>
    </row>
    <row r="158" spans="1:110" s="271" customFormat="1" ht="15" hidden="1" customHeight="1">
      <c r="A158" s="248" t="str">
        <f t="shared" si="274"/>
        <v>Hiện</v>
      </c>
      <c r="B158" s="249" t="str">
        <f t="shared" si="275"/>
        <v>Đủ</v>
      </c>
      <c r="C158" s="249">
        <f t="shared" si="276"/>
        <v>0</v>
      </c>
      <c r="D158" s="249"/>
      <c r="E158" s="249"/>
      <c r="F158" s="249"/>
      <c r="G158" s="1221" t="s">
        <v>904</v>
      </c>
      <c r="H158" s="1221"/>
      <c r="I158" s="282" t="s">
        <v>690</v>
      </c>
      <c r="J158" s="281" t="s">
        <v>673</v>
      </c>
      <c r="K158" s="281" t="s">
        <v>691</v>
      </c>
      <c r="L158" s="281" t="s">
        <v>679</v>
      </c>
      <c r="M158" s="279" t="s">
        <v>676</v>
      </c>
      <c r="N158" s="603"/>
      <c r="O158" s="603">
        <v>80</v>
      </c>
      <c r="P158" s="615"/>
      <c r="Q158" s="231">
        <v>84</v>
      </c>
      <c r="R158" s="232"/>
      <c r="S158" s="232"/>
      <c r="T158" s="232"/>
      <c r="U158" s="232">
        <v>136</v>
      </c>
      <c r="V158" s="232">
        <v>0</v>
      </c>
      <c r="W158" s="232">
        <v>0</v>
      </c>
      <c r="X158" s="232">
        <v>0</v>
      </c>
      <c r="Y158" s="232">
        <v>0</v>
      </c>
      <c r="Z158" s="232">
        <v>0</v>
      </c>
      <c r="AA158" s="232"/>
      <c r="AB158" s="232"/>
      <c r="AC158" s="232"/>
      <c r="AD158" s="232"/>
      <c r="AE158" s="232"/>
      <c r="AF158" s="232"/>
      <c r="AG158" s="232">
        <v>0</v>
      </c>
      <c r="AH158" s="232">
        <v>0</v>
      </c>
      <c r="AI158" s="232"/>
      <c r="AJ158" s="232"/>
      <c r="AK158" s="232">
        <v>0</v>
      </c>
      <c r="AL158" s="232">
        <v>0</v>
      </c>
      <c r="AM158" s="232">
        <v>0</v>
      </c>
      <c r="AN158" s="232">
        <v>0</v>
      </c>
      <c r="AO158" s="232">
        <v>0</v>
      </c>
      <c r="AP158" s="232">
        <v>0</v>
      </c>
      <c r="AQ158" s="250">
        <f>Q158+S158+U158+W158+Y158+AA158+AC158+AE158+AG158+AI158+AK158+AM158+AO158</f>
        <v>220</v>
      </c>
      <c r="AR158" s="250">
        <f>R158+T158+V158+X158+Z158+AB158+AD158+AF158+AH158+AJ158+AL158+AN158+AP158</f>
        <v>0</v>
      </c>
      <c r="AS158" s="252" t="s">
        <v>1066</v>
      </c>
      <c r="AT158" s="248"/>
      <c r="AU158" s="562"/>
      <c r="AV158" s="562"/>
      <c r="AW158" s="562"/>
      <c r="AX158" s="562"/>
      <c r="AY158" s="251">
        <f>IF(AQ158&gt;AU158,AQ158-AU158,"0")</f>
        <v>220</v>
      </c>
      <c r="AZ158" s="251" t="str">
        <f>IF(AR158&gt;AV158,AR158-AV158,"0")</f>
        <v>0</v>
      </c>
      <c r="BA158" s="252">
        <v>45920</v>
      </c>
      <c r="BB158" s="261" t="s">
        <v>1232</v>
      </c>
      <c r="BC158" s="252" t="s">
        <v>904</v>
      </c>
      <c r="BD158" s="272" t="s">
        <v>856</v>
      </c>
      <c r="BE158" s="252" t="s">
        <v>854</v>
      </c>
      <c r="BF158" s="233" t="s">
        <v>905</v>
      </c>
      <c r="BG158" s="284" t="s">
        <v>1085</v>
      </c>
      <c r="BH158" s="284">
        <v>84</v>
      </c>
      <c r="BI158" s="233" t="s">
        <v>905</v>
      </c>
      <c r="BJ158" s="234">
        <v>3640</v>
      </c>
      <c r="BK158" s="234">
        <f t="shared" si="291"/>
        <v>336336</v>
      </c>
      <c r="BL158" s="668">
        <f t="shared" si="166"/>
        <v>0.1</v>
      </c>
      <c r="BM158" s="234">
        <f t="shared" si="292"/>
        <v>305760</v>
      </c>
      <c r="BN158" s="263">
        <v>45955</v>
      </c>
      <c r="BO158" s="251">
        <f>SUMIF($I:$I,I158,$BH:$BH)</f>
        <v>220</v>
      </c>
      <c r="BP158" s="251">
        <f>SUMIF($I:$I,I158,$BI:$BI)</f>
        <v>0</v>
      </c>
      <c r="BQ158" s="249"/>
      <c r="BR158" s="249"/>
      <c r="BS158" s="264"/>
      <c r="BT158" s="248"/>
      <c r="BU158" s="248"/>
      <c r="BV158" s="251"/>
      <c r="BW158" s="251"/>
      <c r="BX158" s="251"/>
      <c r="BY158" s="251"/>
      <c r="BZ158" s="251"/>
      <c r="CA158" s="251"/>
      <c r="CB158" s="251"/>
      <c r="CC158" s="250"/>
      <c r="CD158" s="265"/>
      <c r="CE158" s="252"/>
      <c r="CF158" s="252"/>
      <c r="CG158" s="252"/>
      <c r="CH158" s="252"/>
      <c r="CI158" s="252"/>
      <c r="CJ158" s="252"/>
      <c r="CK158" s="252"/>
      <c r="CL158" s="252"/>
      <c r="CM158" s="251">
        <f>SUMIF($I:$I,I158,$CA:$CA)</f>
        <v>0</v>
      </c>
      <c r="CN158" s="249">
        <f>SUMIF($I:$I,I158,$CB:$CB)</f>
        <v>0</v>
      </c>
      <c r="CO158" s="252"/>
      <c r="CP158" s="252"/>
      <c r="CQ158" s="252"/>
      <c r="CR158" s="252"/>
      <c r="CS158" s="251">
        <f>BO158+CM158</f>
        <v>220</v>
      </c>
      <c r="CT158" s="251">
        <f>BP158+CN158</f>
        <v>0</v>
      </c>
      <c r="CU158" s="251">
        <f>AY158-CS158</f>
        <v>0</v>
      </c>
      <c r="CV158" s="251">
        <f>AZ158-CT158</f>
        <v>0</v>
      </c>
      <c r="CW158" s="249" t="str">
        <f>IF(CU158&lt;0,"Thừa",IF(CU158=0,"Đủ","Thiếu"))</f>
        <v>Đủ</v>
      </c>
      <c r="CX158" s="614"/>
      <c r="CY158" s="562"/>
      <c r="CZ158" s="562"/>
      <c r="DA158" s="562"/>
      <c r="DB158" s="562"/>
      <c r="DC158" s="562"/>
      <c r="DD158" s="562"/>
      <c r="DE158" s="562"/>
      <c r="DF158" s="562"/>
    </row>
    <row r="159" spans="1:110" s="271" customFormat="1" ht="15" hidden="1" customHeight="1">
      <c r="A159" s="248" t="str">
        <f t="shared" si="274"/>
        <v>ok</v>
      </c>
      <c r="B159" s="249"/>
      <c r="C159" s="249"/>
      <c r="D159" s="249"/>
      <c r="E159" s="249"/>
      <c r="F159" s="249"/>
      <c r="G159" s="1221"/>
      <c r="H159" s="1221"/>
      <c r="I159" s="282" t="s">
        <v>690</v>
      </c>
      <c r="J159" s="281" t="s">
        <v>673</v>
      </c>
      <c r="K159" s="281" t="s">
        <v>691</v>
      </c>
      <c r="L159" s="281" t="s">
        <v>679</v>
      </c>
      <c r="M159" s="279" t="s">
        <v>676</v>
      </c>
      <c r="N159" s="603"/>
      <c r="O159" s="603"/>
      <c r="P159" s="615"/>
      <c r="Q159" s="231"/>
      <c r="R159" s="232"/>
      <c r="S159" s="232"/>
      <c r="T159" s="232"/>
      <c r="U159" s="232"/>
      <c r="V159" s="232"/>
      <c r="W159" s="232"/>
      <c r="X159" s="232"/>
      <c r="Y159" s="232"/>
      <c r="Z159" s="232"/>
      <c r="AA159" s="232"/>
      <c r="AB159" s="232"/>
      <c r="AC159" s="232"/>
      <c r="AD159" s="232"/>
      <c r="AE159" s="232"/>
      <c r="AF159" s="232"/>
      <c r="AG159" s="232"/>
      <c r="AH159" s="232"/>
      <c r="AI159" s="232"/>
      <c r="AJ159" s="232"/>
      <c r="AK159" s="232"/>
      <c r="AL159" s="232"/>
      <c r="AM159" s="232"/>
      <c r="AN159" s="232"/>
      <c r="AO159" s="232"/>
      <c r="AP159" s="232"/>
      <c r="AQ159" s="250"/>
      <c r="AR159" s="250"/>
      <c r="AS159" s="252"/>
      <c r="AT159" s="248"/>
      <c r="AU159" s="562"/>
      <c r="AV159" s="562"/>
      <c r="AW159" s="562"/>
      <c r="AX159" s="562"/>
      <c r="AY159" s="251"/>
      <c r="AZ159" s="251"/>
      <c r="BA159" s="252"/>
      <c r="BB159" s="261" t="s">
        <v>1621</v>
      </c>
      <c r="BC159" s="252" t="s">
        <v>904</v>
      </c>
      <c r="BD159" s="272" t="s">
        <v>1630</v>
      </c>
      <c r="BE159" s="252"/>
      <c r="BF159" s="233" t="s">
        <v>905</v>
      </c>
      <c r="BG159" s="284" t="s">
        <v>1085</v>
      </c>
      <c r="BH159" s="284">
        <v>136</v>
      </c>
      <c r="BI159" s="233" t="s">
        <v>905</v>
      </c>
      <c r="BJ159" s="765">
        <v>3640</v>
      </c>
      <c r="BK159" s="234">
        <f>BH159*BJ159*(1+BL159)</f>
        <v>544544</v>
      </c>
      <c r="BL159" s="668">
        <v>0.1</v>
      </c>
      <c r="BM159" s="234">
        <f>BJ159*BH159</f>
        <v>495040</v>
      </c>
      <c r="BN159" s="263">
        <v>45979</v>
      </c>
      <c r="BO159" s="251"/>
      <c r="BP159" s="251"/>
      <c r="BQ159" s="249"/>
      <c r="BR159" s="249"/>
      <c r="BS159" s="264"/>
      <c r="BT159" s="248"/>
      <c r="BU159" s="248"/>
      <c r="BV159" s="251"/>
      <c r="BW159" s="251"/>
      <c r="BX159" s="251"/>
      <c r="BY159" s="251"/>
      <c r="BZ159" s="251"/>
      <c r="CA159" s="251"/>
      <c r="CB159" s="251"/>
      <c r="CC159" s="250"/>
      <c r="CD159" s="265"/>
      <c r="CE159" s="252"/>
      <c r="CF159" s="252"/>
      <c r="CG159" s="252"/>
      <c r="CH159" s="252"/>
      <c r="CI159" s="252"/>
      <c r="CJ159" s="252"/>
      <c r="CK159" s="252"/>
      <c r="CL159" s="252"/>
      <c r="CM159" s="251"/>
      <c r="CN159" s="249"/>
      <c r="CO159" s="252"/>
      <c r="CP159" s="252"/>
      <c r="CQ159" s="252"/>
      <c r="CR159" s="252"/>
      <c r="CS159" s="251"/>
      <c r="CT159" s="251"/>
      <c r="CU159" s="251"/>
      <c r="CV159" s="251"/>
      <c r="CW159" s="249"/>
      <c r="CX159" s="614"/>
      <c r="CY159" s="562"/>
      <c r="CZ159" s="562"/>
      <c r="DA159" s="562"/>
      <c r="DB159" s="562"/>
      <c r="DC159" s="562"/>
      <c r="DD159" s="562"/>
      <c r="DE159" s="562"/>
      <c r="DF159" s="562"/>
    </row>
    <row r="160" spans="1:110" s="271" customFormat="1" ht="15" hidden="1" customHeight="1">
      <c r="A160" s="248" t="str">
        <f t="shared" si="274"/>
        <v>Hiện</v>
      </c>
      <c r="B160" s="249" t="str">
        <f t="shared" si="275"/>
        <v>Đủ</v>
      </c>
      <c r="C160" s="249">
        <f t="shared" si="276"/>
        <v>0</v>
      </c>
      <c r="D160" s="249"/>
      <c r="E160" s="249"/>
      <c r="F160" s="249"/>
      <c r="G160" s="1221" t="s">
        <v>904</v>
      </c>
      <c r="H160" s="1221"/>
      <c r="I160" s="282" t="s">
        <v>692</v>
      </c>
      <c r="J160" s="281" t="s">
        <v>673</v>
      </c>
      <c r="K160" s="281" t="s">
        <v>693</v>
      </c>
      <c r="L160" s="281" t="s">
        <v>679</v>
      </c>
      <c r="M160" s="279" t="s">
        <v>676</v>
      </c>
      <c r="N160" s="603"/>
      <c r="O160" s="603">
        <v>8</v>
      </c>
      <c r="P160" s="615"/>
      <c r="Q160" s="231">
        <v>9</v>
      </c>
      <c r="R160" s="232"/>
      <c r="S160" s="232">
        <v>1</v>
      </c>
      <c r="T160" s="232"/>
      <c r="U160" s="232">
        <v>15</v>
      </c>
      <c r="V160" s="232">
        <v>0</v>
      </c>
      <c r="W160" s="232">
        <v>0</v>
      </c>
      <c r="X160" s="232">
        <v>0</v>
      </c>
      <c r="Y160" s="232">
        <v>0</v>
      </c>
      <c r="Z160" s="232">
        <v>0</v>
      </c>
      <c r="AA160" s="232"/>
      <c r="AB160" s="232"/>
      <c r="AC160" s="232"/>
      <c r="AD160" s="232"/>
      <c r="AE160" s="232"/>
      <c r="AF160" s="232"/>
      <c r="AG160" s="232">
        <v>0</v>
      </c>
      <c r="AH160" s="232">
        <v>0</v>
      </c>
      <c r="AI160" s="232"/>
      <c r="AJ160" s="232"/>
      <c r="AK160" s="232">
        <v>0</v>
      </c>
      <c r="AL160" s="232">
        <v>0</v>
      </c>
      <c r="AM160" s="232">
        <v>0</v>
      </c>
      <c r="AN160" s="232">
        <v>0</v>
      </c>
      <c r="AO160" s="232">
        <v>0</v>
      </c>
      <c r="AP160" s="232">
        <v>0</v>
      </c>
      <c r="AQ160" s="250">
        <f>Q160+S160+U160+W160+Y160+AA160+AC160+AE160+AG160+AI160+AK160+AM160+AO160</f>
        <v>25</v>
      </c>
      <c r="AR160" s="250">
        <f>R160+T160+V160+X160+Z160+AB160+AD160+AF160+AH160+AJ160+AL160+AN160+AP160</f>
        <v>0</v>
      </c>
      <c r="AS160" s="252" t="s">
        <v>1066</v>
      </c>
      <c r="AT160" s="248"/>
      <c r="AU160" s="562"/>
      <c r="AV160" s="562"/>
      <c r="AW160" s="562"/>
      <c r="AX160" s="562"/>
      <c r="AY160" s="251">
        <f>IF(AQ160&gt;AU160,AQ160-AU160,"0")</f>
        <v>25</v>
      </c>
      <c r="AZ160" s="251" t="str">
        <f>IF(AR160&gt;AV160,AR160-AV160,"0")</f>
        <v>0</v>
      </c>
      <c r="BA160" s="252">
        <v>45920</v>
      </c>
      <c r="BB160" s="261" t="s">
        <v>1232</v>
      </c>
      <c r="BC160" s="252" t="s">
        <v>904</v>
      </c>
      <c r="BD160" s="272" t="s">
        <v>857</v>
      </c>
      <c r="BE160" s="252" t="s">
        <v>854</v>
      </c>
      <c r="BF160" s="233" t="s">
        <v>905</v>
      </c>
      <c r="BG160" s="284" t="s">
        <v>1085</v>
      </c>
      <c r="BH160" s="284">
        <v>10</v>
      </c>
      <c r="BI160" s="233" t="s">
        <v>905</v>
      </c>
      <c r="BJ160" s="234">
        <v>6310</v>
      </c>
      <c r="BK160" s="234">
        <f t="shared" si="291"/>
        <v>69410</v>
      </c>
      <c r="BL160" s="668">
        <f t="shared" si="166"/>
        <v>0.1</v>
      </c>
      <c r="BM160" s="234">
        <f t="shared" si="292"/>
        <v>63100</v>
      </c>
      <c r="BN160" s="263">
        <v>45955</v>
      </c>
      <c r="BO160" s="251">
        <f>SUMIF($I:$I,I160,$BH:$BH)</f>
        <v>25</v>
      </c>
      <c r="BP160" s="251">
        <f>SUMIF($I:$I,I160,$BI:$BI)</f>
        <v>0</v>
      </c>
      <c r="BQ160" s="249"/>
      <c r="BR160" s="249"/>
      <c r="BS160" s="264"/>
      <c r="BT160" s="248"/>
      <c r="BU160" s="248"/>
      <c r="BV160" s="251"/>
      <c r="BW160" s="251"/>
      <c r="BX160" s="251"/>
      <c r="BY160" s="251"/>
      <c r="BZ160" s="251"/>
      <c r="CA160" s="251"/>
      <c r="CB160" s="251"/>
      <c r="CC160" s="250"/>
      <c r="CD160" s="265"/>
      <c r="CE160" s="252"/>
      <c r="CF160" s="252"/>
      <c r="CG160" s="252"/>
      <c r="CH160" s="252"/>
      <c r="CI160" s="252"/>
      <c r="CJ160" s="252"/>
      <c r="CK160" s="252"/>
      <c r="CL160" s="252"/>
      <c r="CM160" s="251">
        <f>SUMIF($I:$I,I160,$CA:$CA)</f>
        <v>0</v>
      </c>
      <c r="CN160" s="249">
        <f>SUMIF($I:$I,I160,$CB:$CB)</f>
        <v>0</v>
      </c>
      <c r="CO160" s="252"/>
      <c r="CP160" s="252"/>
      <c r="CQ160" s="252"/>
      <c r="CR160" s="252"/>
      <c r="CS160" s="251">
        <f>BO160+CM160</f>
        <v>25</v>
      </c>
      <c r="CT160" s="251">
        <f>BP160+CN160</f>
        <v>0</v>
      </c>
      <c r="CU160" s="251">
        <f>AY160-CS160</f>
        <v>0</v>
      </c>
      <c r="CV160" s="251">
        <f>AZ160-CT160</f>
        <v>0</v>
      </c>
      <c r="CW160" s="249" t="str">
        <f>IF(CU160&lt;0,"Thừa",IF(CU160=0,"Đủ","Thiếu"))</f>
        <v>Đủ</v>
      </c>
      <c r="CX160" s="614"/>
      <c r="CY160" s="562"/>
      <c r="CZ160" s="562"/>
      <c r="DA160" s="562"/>
      <c r="DB160" s="562"/>
      <c r="DC160" s="562"/>
      <c r="DD160" s="562"/>
      <c r="DE160" s="562"/>
      <c r="DF160" s="562"/>
    </row>
    <row r="161" spans="1:110" s="271" customFormat="1" ht="15" hidden="1" customHeight="1">
      <c r="A161" s="248" t="str">
        <f t="shared" si="274"/>
        <v>ok</v>
      </c>
      <c r="B161" s="249"/>
      <c r="C161" s="249"/>
      <c r="D161" s="249"/>
      <c r="E161" s="249"/>
      <c r="F161" s="249"/>
      <c r="G161" s="1221"/>
      <c r="H161" s="1221"/>
      <c r="I161" s="282" t="s">
        <v>692</v>
      </c>
      <c r="J161" s="281" t="s">
        <v>673</v>
      </c>
      <c r="K161" s="281" t="s">
        <v>693</v>
      </c>
      <c r="L161" s="281" t="s">
        <v>679</v>
      </c>
      <c r="M161" s="279" t="s">
        <v>676</v>
      </c>
      <c r="N161" s="603"/>
      <c r="O161" s="603"/>
      <c r="P161" s="615"/>
      <c r="Q161" s="231"/>
      <c r="R161" s="232"/>
      <c r="S161" s="232"/>
      <c r="T161" s="232"/>
      <c r="U161" s="232"/>
      <c r="V161" s="232"/>
      <c r="W161" s="232"/>
      <c r="X161" s="232"/>
      <c r="Y161" s="232"/>
      <c r="Z161" s="232"/>
      <c r="AA161" s="232"/>
      <c r="AB161" s="232"/>
      <c r="AC161" s="232"/>
      <c r="AD161" s="232"/>
      <c r="AE161" s="232"/>
      <c r="AF161" s="232"/>
      <c r="AG161" s="232"/>
      <c r="AH161" s="232"/>
      <c r="AI161" s="232"/>
      <c r="AJ161" s="232"/>
      <c r="AK161" s="232"/>
      <c r="AL161" s="232"/>
      <c r="AM161" s="232"/>
      <c r="AN161" s="232"/>
      <c r="AO161" s="232"/>
      <c r="AP161" s="232"/>
      <c r="AQ161" s="250"/>
      <c r="AR161" s="250"/>
      <c r="AS161" s="252"/>
      <c r="AT161" s="248"/>
      <c r="AU161" s="562"/>
      <c r="AV161" s="562"/>
      <c r="AW161" s="562"/>
      <c r="AX161" s="562"/>
      <c r="AY161" s="251"/>
      <c r="AZ161" s="251"/>
      <c r="BA161" s="252"/>
      <c r="BB161" s="261" t="s">
        <v>1621</v>
      </c>
      <c r="BC161" s="252" t="s">
        <v>904</v>
      </c>
      <c r="BD161" s="272" t="s">
        <v>1631</v>
      </c>
      <c r="BE161" s="252"/>
      <c r="BF161" s="233" t="s">
        <v>905</v>
      </c>
      <c r="BG161" s="284" t="s">
        <v>1085</v>
      </c>
      <c r="BH161" s="284">
        <v>15</v>
      </c>
      <c r="BI161" s="233" t="s">
        <v>905</v>
      </c>
      <c r="BJ161" s="765">
        <v>6310</v>
      </c>
      <c r="BK161" s="234">
        <f>BH161*BJ161*(1+BL161)</f>
        <v>104115.00000000001</v>
      </c>
      <c r="BL161" s="668">
        <v>0.1</v>
      </c>
      <c r="BM161" s="234">
        <f>BJ161*BH161</f>
        <v>94650</v>
      </c>
      <c r="BN161" s="263">
        <v>45979</v>
      </c>
      <c r="BO161" s="251"/>
      <c r="BP161" s="251"/>
      <c r="BQ161" s="249"/>
      <c r="BR161" s="249"/>
      <c r="BS161" s="264"/>
      <c r="BT161" s="248"/>
      <c r="BU161" s="248"/>
      <c r="BV161" s="251"/>
      <c r="BW161" s="251"/>
      <c r="BX161" s="251"/>
      <c r="BY161" s="251"/>
      <c r="BZ161" s="251"/>
      <c r="CA161" s="251"/>
      <c r="CB161" s="251"/>
      <c r="CC161" s="250"/>
      <c r="CD161" s="265"/>
      <c r="CE161" s="252"/>
      <c r="CF161" s="252"/>
      <c r="CG161" s="252"/>
      <c r="CH161" s="252"/>
      <c r="CI161" s="252"/>
      <c r="CJ161" s="252"/>
      <c r="CK161" s="252"/>
      <c r="CL161" s="252"/>
      <c r="CM161" s="251"/>
      <c r="CN161" s="249"/>
      <c r="CO161" s="252"/>
      <c r="CP161" s="252"/>
      <c r="CQ161" s="252"/>
      <c r="CR161" s="252"/>
      <c r="CS161" s="251"/>
      <c r="CT161" s="251"/>
      <c r="CU161" s="251"/>
      <c r="CV161" s="251"/>
      <c r="CW161" s="249"/>
      <c r="CX161" s="614"/>
      <c r="CY161" s="562"/>
      <c r="CZ161" s="562"/>
      <c r="DA161" s="562"/>
      <c r="DB161" s="562"/>
      <c r="DC161" s="562"/>
      <c r="DD161" s="562"/>
      <c r="DE161" s="562"/>
      <c r="DF161" s="562"/>
    </row>
    <row r="162" spans="1:110" s="271" customFormat="1" ht="15" hidden="1" customHeight="1">
      <c r="A162" s="248" t="str">
        <f t="shared" si="274"/>
        <v>Hiện</v>
      </c>
      <c r="B162" s="249" t="str">
        <f t="shared" si="275"/>
        <v>Đủ</v>
      </c>
      <c r="C162" s="249">
        <f t="shared" si="276"/>
        <v>0</v>
      </c>
      <c r="D162" s="249"/>
      <c r="E162" s="249"/>
      <c r="F162" s="249"/>
      <c r="G162" s="1221" t="s">
        <v>904</v>
      </c>
      <c r="H162" s="1221"/>
      <c r="I162" s="282" t="s">
        <v>694</v>
      </c>
      <c r="J162" s="281" t="s">
        <v>673</v>
      </c>
      <c r="K162" s="281" t="s">
        <v>695</v>
      </c>
      <c r="L162" s="281" t="s">
        <v>679</v>
      </c>
      <c r="M162" s="279" t="s">
        <v>676</v>
      </c>
      <c r="N162" s="603"/>
      <c r="O162" s="603">
        <v>148</v>
      </c>
      <c r="P162" s="615"/>
      <c r="Q162" s="231">
        <v>156</v>
      </c>
      <c r="R162" s="232"/>
      <c r="S162" s="232"/>
      <c r="T162" s="232"/>
      <c r="U162" s="232">
        <v>254</v>
      </c>
      <c r="V162" s="232">
        <v>0</v>
      </c>
      <c r="W162" s="232">
        <v>0</v>
      </c>
      <c r="X162" s="232">
        <v>0</v>
      </c>
      <c r="Y162" s="232">
        <v>0</v>
      </c>
      <c r="Z162" s="232">
        <v>0</v>
      </c>
      <c r="AA162" s="232"/>
      <c r="AB162" s="232"/>
      <c r="AC162" s="232"/>
      <c r="AD162" s="232"/>
      <c r="AE162" s="232"/>
      <c r="AF162" s="232"/>
      <c r="AG162" s="232">
        <v>0</v>
      </c>
      <c r="AH162" s="232">
        <v>0</v>
      </c>
      <c r="AI162" s="232"/>
      <c r="AJ162" s="232"/>
      <c r="AK162" s="232">
        <v>0</v>
      </c>
      <c r="AL162" s="232">
        <v>0</v>
      </c>
      <c r="AM162" s="232">
        <v>0</v>
      </c>
      <c r="AN162" s="232">
        <v>0</v>
      </c>
      <c r="AO162" s="232">
        <v>0</v>
      </c>
      <c r="AP162" s="232">
        <v>0</v>
      </c>
      <c r="AQ162" s="250">
        <f>Q162+S162+U162+W162+Y162+AA162+AC162+AE162+AG162+AI162+AK162+AM162+AO162</f>
        <v>410</v>
      </c>
      <c r="AR162" s="250">
        <f>R162+T162+V162+X162+Z162+AB162+AD162+AF162+AH162+AJ162+AL162+AN162+AP162</f>
        <v>0</v>
      </c>
      <c r="AS162" s="252" t="s">
        <v>1066</v>
      </c>
      <c r="AT162" s="248"/>
      <c r="AU162" s="562"/>
      <c r="AV162" s="562"/>
      <c r="AW162" s="562"/>
      <c r="AX162" s="562"/>
      <c r="AY162" s="251">
        <f>IF(AQ162&gt;AU162,AQ162-AU162,"0")</f>
        <v>410</v>
      </c>
      <c r="AZ162" s="251" t="str">
        <f>IF(AR162&gt;AV162,AR162-AV162,"0")</f>
        <v>0</v>
      </c>
      <c r="BA162" s="252">
        <v>45920</v>
      </c>
      <c r="BB162" s="261" t="s">
        <v>1232</v>
      </c>
      <c r="BC162" s="252" t="s">
        <v>904</v>
      </c>
      <c r="BD162" s="272" t="s">
        <v>858</v>
      </c>
      <c r="BE162" s="252" t="s">
        <v>854</v>
      </c>
      <c r="BF162" s="233" t="s">
        <v>905</v>
      </c>
      <c r="BG162" s="284" t="s">
        <v>1085</v>
      </c>
      <c r="BH162" s="284">
        <v>156</v>
      </c>
      <c r="BI162" s="233" t="s">
        <v>905</v>
      </c>
      <c r="BJ162" s="234">
        <v>7210</v>
      </c>
      <c r="BK162" s="234">
        <f t="shared" si="291"/>
        <v>1237236</v>
      </c>
      <c r="BL162" s="668">
        <f t="shared" si="166"/>
        <v>0.1</v>
      </c>
      <c r="BM162" s="234">
        <f t="shared" si="292"/>
        <v>1124760</v>
      </c>
      <c r="BN162" s="263">
        <v>45955</v>
      </c>
      <c r="BO162" s="251">
        <f>SUMIF($I:$I,I162,$BH:$BH)</f>
        <v>410</v>
      </c>
      <c r="BP162" s="251">
        <f>SUMIF($I:$I,I162,$BI:$BI)</f>
        <v>0</v>
      </c>
      <c r="BQ162" s="249"/>
      <c r="BR162" s="249"/>
      <c r="BS162" s="264"/>
      <c r="BT162" s="248"/>
      <c r="BU162" s="248"/>
      <c r="BV162" s="251"/>
      <c r="BW162" s="251"/>
      <c r="BX162" s="251"/>
      <c r="BY162" s="251"/>
      <c r="BZ162" s="251"/>
      <c r="CA162" s="251"/>
      <c r="CB162" s="251"/>
      <c r="CC162" s="250"/>
      <c r="CD162" s="265"/>
      <c r="CE162" s="252"/>
      <c r="CF162" s="252"/>
      <c r="CG162" s="252"/>
      <c r="CH162" s="252"/>
      <c r="CI162" s="252"/>
      <c r="CJ162" s="252"/>
      <c r="CK162" s="252"/>
      <c r="CL162" s="252"/>
      <c r="CM162" s="251">
        <f>SUMIF($I:$I,I162,$CA:$CA)</f>
        <v>0</v>
      </c>
      <c r="CN162" s="249">
        <f>SUMIF($I:$I,I162,$CB:$CB)</f>
        <v>0</v>
      </c>
      <c r="CO162" s="252"/>
      <c r="CP162" s="252"/>
      <c r="CQ162" s="252"/>
      <c r="CR162" s="252"/>
      <c r="CS162" s="251">
        <f>BO162+CM162</f>
        <v>410</v>
      </c>
      <c r="CT162" s="251">
        <f>BP162+CN162</f>
        <v>0</v>
      </c>
      <c r="CU162" s="251">
        <f>AY162-CS162</f>
        <v>0</v>
      </c>
      <c r="CV162" s="251">
        <f>AZ162-CT162</f>
        <v>0</v>
      </c>
      <c r="CW162" s="249" t="str">
        <f>IF(CU162&lt;0,"Thừa",IF(CU162=0,"Đủ","Thiếu"))</f>
        <v>Đủ</v>
      </c>
      <c r="CX162" s="614"/>
      <c r="CY162" s="562"/>
      <c r="CZ162" s="562"/>
      <c r="DA162" s="562"/>
      <c r="DB162" s="562"/>
      <c r="DC162" s="562"/>
      <c r="DD162" s="562"/>
      <c r="DE162" s="562"/>
      <c r="DF162" s="562"/>
    </row>
    <row r="163" spans="1:110" s="271" customFormat="1" ht="15" hidden="1" customHeight="1">
      <c r="A163" s="248" t="str">
        <f t="shared" si="274"/>
        <v>ok</v>
      </c>
      <c r="B163" s="249"/>
      <c r="C163" s="249"/>
      <c r="D163" s="249"/>
      <c r="E163" s="249"/>
      <c r="F163" s="249"/>
      <c r="G163" s="1221"/>
      <c r="H163" s="1221"/>
      <c r="I163" s="282" t="s">
        <v>694</v>
      </c>
      <c r="J163" s="281" t="s">
        <v>673</v>
      </c>
      <c r="K163" s="281" t="s">
        <v>695</v>
      </c>
      <c r="L163" s="281" t="s">
        <v>679</v>
      </c>
      <c r="M163" s="279" t="s">
        <v>676</v>
      </c>
      <c r="N163" s="603"/>
      <c r="O163" s="603"/>
      <c r="P163" s="615"/>
      <c r="Q163" s="231"/>
      <c r="R163" s="232"/>
      <c r="S163" s="232"/>
      <c r="T163" s="232"/>
      <c r="U163" s="232"/>
      <c r="V163" s="232"/>
      <c r="W163" s="232"/>
      <c r="X163" s="232"/>
      <c r="Y163" s="232"/>
      <c r="Z163" s="232"/>
      <c r="AA163" s="232"/>
      <c r="AB163" s="232"/>
      <c r="AC163" s="232"/>
      <c r="AD163" s="232"/>
      <c r="AE163" s="232"/>
      <c r="AF163" s="232"/>
      <c r="AG163" s="232"/>
      <c r="AH163" s="232"/>
      <c r="AI163" s="232"/>
      <c r="AJ163" s="232"/>
      <c r="AK163" s="232"/>
      <c r="AL163" s="232"/>
      <c r="AM163" s="232"/>
      <c r="AN163" s="232"/>
      <c r="AO163" s="232"/>
      <c r="AP163" s="232"/>
      <c r="AQ163" s="250"/>
      <c r="AR163" s="250"/>
      <c r="AS163" s="252"/>
      <c r="AT163" s="248"/>
      <c r="AU163" s="562"/>
      <c r="AV163" s="562"/>
      <c r="AW163" s="562"/>
      <c r="AX163" s="562"/>
      <c r="AY163" s="251"/>
      <c r="AZ163" s="251"/>
      <c r="BA163" s="252"/>
      <c r="BB163" s="261" t="s">
        <v>1621</v>
      </c>
      <c r="BC163" s="252" t="s">
        <v>904</v>
      </c>
      <c r="BD163" s="272" t="s">
        <v>1632</v>
      </c>
      <c r="BE163" s="252"/>
      <c r="BF163" s="233" t="s">
        <v>905</v>
      </c>
      <c r="BG163" s="284" t="s">
        <v>1085</v>
      </c>
      <c r="BH163" s="284">
        <v>254</v>
      </c>
      <c r="BI163" s="233" t="s">
        <v>905</v>
      </c>
      <c r="BJ163" s="765">
        <v>7210</v>
      </c>
      <c r="BK163" s="234">
        <f>BH163*BJ163*(1+BL163)</f>
        <v>2014474.0000000002</v>
      </c>
      <c r="BL163" s="668">
        <v>0.1</v>
      </c>
      <c r="BM163" s="234">
        <f>BJ163*BH163</f>
        <v>1831340</v>
      </c>
      <c r="BN163" s="263">
        <v>45979</v>
      </c>
      <c r="BO163" s="251"/>
      <c r="BP163" s="251"/>
      <c r="BQ163" s="249"/>
      <c r="BR163" s="249"/>
      <c r="BS163" s="264"/>
      <c r="BT163" s="248"/>
      <c r="BU163" s="248"/>
      <c r="BV163" s="251"/>
      <c r="BW163" s="251"/>
      <c r="BX163" s="251"/>
      <c r="BY163" s="251"/>
      <c r="BZ163" s="251"/>
      <c r="CA163" s="251"/>
      <c r="CB163" s="251"/>
      <c r="CC163" s="250"/>
      <c r="CD163" s="265"/>
      <c r="CE163" s="252"/>
      <c r="CF163" s="252"/>
      <c r="CG163" s="252"/>
      <c r="CH163" s="252"/>
      <c r="CI163" s="252"/>
      <c r="CJ163" s="252"/>
      <c r="CK163" s="252"/>
      <c r="CL163" s="252"/>
      <c r="CM163" s="251"/>
      <c r="CN163" s="249"/>
      <c r="CO163" s="252"/>
      <c r="CP163" s="252"/>
      <c r="CQ163" s="252"/>
      <c r="CR163" s="252"/>
      <c r="CS163" s="251"/>
      <c r="CT163" s="251"/>
      <c r="CU163" s="251"/>
      <c r="CV163" s="251"/>
      <c r="CW163" s="249"/>
      <c r="CX163" s="614"/>
      <c r="CY163" s="562"/>
      <c r="CZ163" s="562"/>
      <c r="DA163" s="562"/>
      <c r="DB163" s="562"/>
      <c r="DC163" s="562"/>
      <c r="DD163" s="562"/>
      <c r="DE163" s="562"/>
      <c r="DF163" s="562"/>
    </row>
    <row r="164" spans="1:110" s="271" customFormat="1" ht="15" hidden="1" customHeight="1">
      <c r="A164" s="248" t="str">
        <f t="shared" si="274"/>
        <v>Hiện</v>
      </c>
      <c r="B164" s="249" t="str">
        <f t="shared" si="275"/>
        <v>Đủ</v>
      </c>
      <c r="C164" s="249">
        <f t="shared" si="276"/>
        <v>0</v>
      </c>
      <c r="D164" s="249"/>
      <c r="E164" s="249"/>
      <c r="F164" s="249"/>
      <c r="G164" s="1221" t="s">
        <v>904</v>
      </c>
      <c r="H164" s="1221"/>
      <c r="I164" s="282" t="s">
        <v>696</v>
      </c>
      <c r="J164" s="281" t="s">
        <v>673</v>
      </c>
      <c r="K164" s="281" t="s">
        <v>697</v>
      </c>
      <c r="L164" s="281" t="s">
        <v>682</v>
      </c>
      <c r="M164" s="279" t="s">
        <v>676</v>
      </c>
      <c r="N164" s="603"/>
      <c r="O164" s="603">
        <v>32</v>
      </c>
      <c r="P164" s="615"/>
      <c r="Q164" s="231">
        <v>34</v>
      </c>
      <c r="R164" s="232"/>
      <c r="S164" s="232"/>
      <c r="T164" s="232"/>
      <c r="U164" s="232">
        <v>56</v>
      </c>
      <c r="V164" s="232">
        <v>0</v>
      </c>
      <c r="W164" s="232">
        <v>0</v>
      </c>
      <c r="X164" s="232">
        <v>0</v>
      </c>
      <c r="Y164" s="232">
        <v>0</v>
      </c>
      <c r="Z164" s="232">
        <v>0</v>
      </c>
      <c r="AA164" s="232"/>
      <c r="AB164" s="232"/>
      <c r="AC164" s="232"/>
      <c r="AD164" s="232"/>
      <c r="AE164" s="232"/>
      <c r="AF164" s="232"/>
      <c r="AG164" s="232">
        <v>0</v>
      </c>
      <c r="AH164" s="232">
        <v>0</v>
      </c>
      <c r="AI164" s="232"/>
      <c r="AJ164" s="232"/>
      <c r="AK164" s="232">
        <v>0</v>
      </c>
      <c r="AL164" s="232">
        <v>0</v>
      </c>
      <c r="AM164" s="232">
        <v>0</v>
      </c>
      <c r="AN164" s="232">
        <v>0</v>
      </c>
      <c r="AO164" s="232">
        <v>0</v>
      </c>
      <c r="AP164" s="232">
        <v>0</v>
      </c>
      <c r="AQ164" s="250">
        <f>Q164+S164+U164+W164+Y164+AA164+AC164+AE164+AG164+AI164+AK164+AM164+AO164</f>
        <v>90</v>
      </c>
      <c r="AR164" s="250">
        <f>R164+T164+V164+X164+Z164+AB164+AD164+AF164+AH164+AJ164+AL164+AN164+AP164</f>
        <v>0</v>
      </c>
      <c r="AS164" s="252" t="s">
        <v>1066</v>
      </c>
      <c r="AT164" s="248"/>
      <c r="AU164" s="562"/>
      <c r="AV164" s="562"/>
      <c r="AW164" s="562"/>
      <c r="AX164" s="562"/>
      <c r="AY164" s="251">
        <f>IF(AQ164&gt;AU164,AQ164-AU164,"0")</f>
        <v>90</v>
      </c>
      <c r="AZ164" s="251" t="str">
        <f>IF(AR164&gt;AV164,AR164-AV164,"0")</f>
        <v>0</v>
      </c>
      <c r="BA164" s="252">
        <v>45920</v>
      </c>
      <c r="BB164" s="261" t="s">
        <v>1232</v>
      </c>
      <c r="BC164" s="252" t="s">
        <v>904</v>
      </c>
      <c r="BD164" s="272" t="s">
        <v>859</v>
      </c>
      <c r="BE164" s="252" t="s">
        <v>852</v>
      </c>
      <c r="BF164" s="233" t="s">
        <v>905</v>
      </c>
      <c r="BG164" s="284" t="s">
        <v>1085</v>
      </c>
      <c r="BH164" s="284">
        <v>34</v>
      </c>
      <c r="BI164" s="233" t="s">
        <v>905</v>
      </c>
      <c r="BJ164" s="234">
        <v>45000</v>
      </c>
      <c r="BK164" s="234">
        <f t="shared" si="291"/>
        <v>1683000.0000000002</v>
      </c>
      <c r="BL164" s="668">
        <f t="shared" si="166"/>
        <v>0.10000000000000016</v>
      </c>
      <c r="BM164" s="234">
        <f t="shared" si="292"/>
        <v>1530000</v>
      </c>
      <c r="BN164" s="263">
        <v>45955</v>
      </c>
      <c r="BO164" s="251">
        <f>SUMIF($I:$I,I164,$BH:$BH)</f>
        <v>90</v>
      </c>
      <c r="BP164" s="251">
        <f>SUMIF($I:$I,I164,$BI:$BI)</f>
        <v>0</v>
      </c>
      <c r="BQ164" s="249"/>
      <c r="BR164" s="249"/>
      <c r="BS164" s="264"/>
      <c r="BT164" s="248"/>
      <c r="BU164" s="248"/>
      <c r="BV164" s="251"/>
      <c r="BW164" s="251"/>
      <c r="BX164" s="251"/>
      <c r="BY164" s="251"/>
      <c r="BZ164" s="251"/>
      <c r="CA164" s="251"/>
      <c r="CB164" s="251"/>
      <c r="CC164" s="250"/>
      <c r="CD164" s="265"/>
      <c r="CE164" s="252"/>
      <c r="CF164" s="252"/>
      <c r="CG164" s="252"/>
      <c r="CH164" s="252"/>
      <c r="CI164" s="252"/>
      <c r="CJ164" s="252"/>
      <c r="CK164" s="252"/>
      <c r="CL164" s="252"/>
      <c r="CM164" s="251">
        <f>SUMIF($I:$I,I164,$CA:$CA)</f>
        <v>0</v>
      </c>
      <c r="CN164" s="249">
        <f>SUMIF($I:$I,I164,$CB:$CB)</f>
        <v>0</v>
      </c>
      <c r="CO164" s="252"/>
      <c r="CP164" s="252"/>
      <c r="CQ164" s="252"/>
      <c r="CR164" s="252"/>
      <c r="CS164" s="251">
        <f>BO164+CM164</f>
        <v>90</v>
      </c>
      <c r="CT164" s="251">
        <f>BP164+CN164</f>
        <v>0</v>
      </c>
      <c r="CU164" s="251">
        <f>AY164-CS164</f>
        <v>0</v>
      </c>
      <c r="CV164" s="251">
        <f>AZ164-CT164</f>
        <v>0</v>
      </c>
      <c r="CW164" s="249" t="str">
        <f>IF(CU164&lt;0,"Thừa",IF(CU164=0,"Đủ","Thiếu"))</f>
        <v>Đủ</v>
      </c>
      <c r="CX164" s="614"/>
      <c r="CY164" s="562"/>
      <c r="CZ164" s="562"/>
      <c r="DA164" s="562"/>
      <c r="DB164" s="562"/>
      <c r="DC164" s="562"/>
      <c r="DD164" s="562"/>
      <c r="DE164" s="562"/>
      <c r="DF164" s="562"/>
    </row>
    <row r="165" spans="1:110" s="271" customFormat="1" ht="15" hidden="1" customHeight="1">
      <c r="A165" s="248" t="str">
        <f t="shared" si="274"/>
        <v>ok</v>
      </c>
      <c r="B165" s="249"/>
      <c r="C165" s="249"/>
      <c r="D165" s="249"/>
      <c r="E165" s="249"/>
      <c r="F165" s="249"/>
      <c r="G165" s="1221"/>
      <c r="H165" s="1221"/>
      <c r="I165" s="282" t="s">
        <v>696</v>
      </c>
      <c r="J165" s="281" t="s">
        <v>673</v>
      </c>
      <c r="K165" s="281" t="s">
        <v>697</v>
      </c>
      <c r="L165" s="281" t="s">
        <v>682</v>
      </c>
      <c r="M165" s="279" t="s">
        <v>676</v>
      </c>
      <c r="N165" s="603"/>
      <c r="O165" s="603"/>
      <c r="P165" s="615"/>
      <c r="Q165" s="231"/>
      <c r="R165" s="232"/>
      <c r="S165" s="232"/>
      <c r="T165" s="232"/>
      <c r="U165" s="232"/>
      <c r="V165" s="232"/>
      <c r="W165" s="232"/>
      <c r="X165" s="232"/>
      <c r="Y165" s="232"/>
      <c r="Z165" s="232"/>
      <c r="AA165" s="232"/>
      <c r="AB165" s="232"/>
      <c r="AC165" s="232"/>
      <c r="AD165" s="232"/>
      <c r="AE165" s="232"/>
      <c r="AF165" s="232"/>
      <c r="AG165" s="232"/>
      <c r="AH165" s="232"/>
      <c r="AI165" s="232"/>
      <c r="AJ165" s="232"/>
      <c r="AK165" s="232"/>
      <c r="AL165" s="232"/>
      <c r="AM165" s="232"/>
      <c r="AN165" s="232"/>
      <c r="AO165" s="232"/>
      <c r="AP165" s="232"/>
      <c r="AQ165" s="250"/>
      <c r="AR165" s="250"/>
      <c r="AS165" s="252"/>
      <c r="AT165" s="248"/>
      <c r="AU165" s="562"/>
      <c r="AV165" s="562"/>
      <c r="AW165" s="562"/>
      <c r="AX165" s="562"/>
      <c r="AY165" s="251"/>
      <c r="AZ165" s="251"/>
      <c r="BA165" s="252"/>
      <c r="BB165" s="261" t="s">
        <v>1621</v>
      </c>
      <c r="BC165" s="252" t="s">
        <v>904</v>
      </c>
      <c r="BD165" s="272" t="s">
        <v>1633</v>
      </c>
      <c r="BE165" s="252"/>
      <c r="BF165" s="233" t="s">
        <v>905</v>
      </c>
      <c r="BG165" s="284" t="s">
        <v>1085</v>
      </c>
      <c r="BH165" s="284">
        <v>56</v>
      </c>
      <c r="BI165" s="233" t="s">
        <v>905</v>
      </c>
      <c r="BJ165" s="765">
        <v>45000</v>
      </c>
      <c r="BK165" s="234">
        <f>BH165*BJ165*(1+BL165)</f>
        <v>2772000</v>
      </c>
      <c r="BL165" s="668">
        <v>0.1</v>
      </c>
      <c r="BM165" s="234">
        <f>BJ165*BH165</f>
        <v>2520000</v>
      </c>
      <c r="BN165" s="263">
        <v>45979</v>
      </c>
      <c r="BO165" s="251"/>
      <c r="BP165" s="251"/>
      <c r="BQ165" s="249"/>
      <c r="BR165" s="249"/>
      <c r="BS165" s="264"/>
      <c r="BT165" s="248"/>
      <c r="BU165" s="248"/>
      <c r="BV165" s="251"/>
      <c r="BW165" s="251"/>
      <c r="BX165" s="251"/>
      <c r="BY165" s="251"/>
      <c r="BZ165" s="251"/>
      <c r="CA165" s="251"/>
      <c r="CB165" s="251"/>
      <c r="CC165" s="250"/>
      <c r="CD165" s="265"/>
      <c r="CE165" s="252"/>
      <c r="CF165" s="252"/>
      <c r="CG165" s="252"/>
      <c r="CH165" s="252"/>
      <c r="CI165" s="252"/>
      <c r="CJ165" s="252"/>
      <c r="CK165" s="252"/>
      <c r="CL165" s="252"/>
      <c r="CM165" s="251"/>
      <c r="CN165" s="249"/>
      <c r="CO165" s="252"/>
      <c r="CP165" s="252"/>
      <c r="CQ165" s="252"/>
      <c r="CR165" s="252"/>
      <c r="CS165" s="251"/>
      <c r="CT165" s="251"/>
      <c r="CU165" s="251"/>
      <c r="CV165" s="251"/>
      <c r="CW165" s="249"/>
      <c r="CX165" s="614"/>
      <c r="CY165" s="562"/>
      <c r="CZ165" s="562"/>
      <c r="DA165" s="562"/>
      <c r="DB165" s="562"/>
      <c r="DC165" s="562"/>
      <c r="DD165" s="562"/>
      <c r="DE165" s="562"/>
      <c r="DF165" s="562"/>
    </row>
    <row r="166" spans="1:110" s="271" customFormat="1" ht="15" hidden="1" customHeight="1">
      <c r="A166" s="248" t="str">
        <f t="shared" si="274"/>
        <v>Hiện</v>
      </c>
      <c r="B166" s="249" t="str">
        <f t="shared" si="275"/>
        <v>Đủ</v>
      </c>
      <c r="C166" s="249">
        <f t="shared" si="276"/>
        <v>0</v>
      </c>
      <c r="D166" s="249"/>
      <c r="E166" s="249"/>
      <c r="F166" s="249"/>
      <c r="G166" s="1221" t="s">
        <v>904</v>
      </c>
      <c r="H166" s="1221"/>
      <c r="I166" s="282" t="s">
        <v>698</v>
      </c>
      <c r="J166" s="281" t="s">
        <v>673</v>
      </c>
      <c r="K166" s="281" t="s">
        <v>699</v>
      </c>
      <c r="L166" s="281" t="s">
        <v>679</v>
      </c>
      <c r="M166" s="279" t="s">
        <v>676</v>
      </c>
      <c r="N166" s="603"/>
      <c r="O166" s="603">
        <v>228</v>
      </c>
      <c r="P166" s="615"/>
      <c r="Q166" s="231">
        <v>240</v>
      </c>
      <c r="R166" s="232"/>
      <c r="S166" s="232"/>
      <c r="T166" s="232"/>
      <c r="U166" s="232">
        <v>1235</v>
      </c>
      <c r="V166" s="232">
        <v>0</v>
      </c>
      <c r="W166" s="232">
        <v>0</v>
      </c>
      <c r="X166" s="232">
        <v>0</v>
      </c>
      <c r="Y166" s="232">
        <v>0</v>
      </c>
      <c r="Z166" s="232">
        <v>0</v>
      </c>
      <c r="AA166" s="232"/>
      <c r="AB166" s="232"/>
      <c r="AC166" s="232"/>
      <c r="AD166" s="232"/>
      <c r="AE166" s="232"/>
      <c r="AF166" s="232"/>
      <c r="AG166" s="232">
        <v>0</v>
      </c>
      <c r="AH166" s="232">
        <v>0</v>
      </c>
      <c r="AI166" s="232"/>
      <c r="AJ166" s="232"/>
      <c r="AK166" s="232">
        <v>0</v>
      </c>
      <c r="AL166" s="232">
        <v>0</v>
      </c>
      <c r="AM166" s="232">
        <v>0</v>
      </c>
      <c r="AN166" s="232">
        <v>0</v>
      </c>
      <c r="AO166" s="232">
        <v>0</v>
      </c>
      <c r="AP166" s="232">
        <v>0</v>
      </c>
      <c r="AQ166" s="250">
        <f>Q166+S166+U166+W166+Y166+AA166+AC166+AE166+AG166+AI166+AK166+AM166+AO166</f>
        <v>1475</v>
      </c>
      <c r="AR166" s="250">
        <f>R166+T166+V166+X166+Z166+AB166+AD166+AF166+AH166+AJ166+AL166+AN166+AP166</f>
        <v>0</v>
      </c>
      <c r="AS166" s="252" t="s">
        <v>1066</v>
      </c>
      <c r="AT166" s="248"/>
      <c r="AU166" s="562"/>
      <c r="AV166" s="562"/>
      <c r="AW166" s="562"/>
      <c r="AX166" s="562"/>
      <c r="AY166" s="251">
        <f>IF(AQ166&gt;AU166,AQ166-AU166,"0")</f>
        <v>1475</v>
      </c>
      <c r="AZ166" s="251" t="str">
        <f>IF(AR166&gt;AV166,AR166-AV166,"0")</f>
        <v>0</v>
      </c>
      <c r="BA166" s="252">
        <v>45920</v>
      </c>
      <c r="BB166" s="261" t="s">
        <v>1232</v>
      </c>
      <c r="BC166" s="252" t="s">
        <v>904</v>
      </c>
      <c r="BD166" s="272" t="s">
        <v>858</v>
      </c>
      <c r="BE166" s="252" t="s">
        <v>854</v>
      </c>
      <c r="BF166" s="233" t="s">
        <v>905</v>
      </c>
      <c r="BG166" s="284" t="s">
        <v>1085</v>
      </c>
      <c r="BH166" s="284">
        <v>240</v>
      </c>
      <c r="BI166" s="233" t="s">
        <v>905</v>
      </c>
      <c r="BJ166" s="234">
        <v>7210</v>
      </c>
      <c r="BK166" s="234">
        <f t="shared" si="291"/>
        <v>1903440.0000000002</v>
      </c>
      <c r="BL166" s="668">
        <f t="shared" si="166"/>
        <v>0.10000000000000013</v>
      </c>
      <c r="BM166" s="234">
        <f t="shared" si="292"/>
        <v>1730400</v>
      </c>
      <c r="BN166" s="263">
        <v>45955</v>
      </c>
      <c r="BO166" s="251">
        <f>SUMIF($I:$I,I166,$BH:$BH)</f>
        <v>1475</v>
      </c>
      <c r="BP166" s="251">
        <f>SUMIF($I:$I,I166,$BI:$BI)</f>
        <v>0</v>
      </c>
      <c r="BQ166" s="249"/>
      <c r="BR166" s="249"/>
      <c r="BS166" s="264"/>
      <c r="BT166" s="248"/>
      <c r="BU166" s="248"/>
      <c r="BV166" s="251"/>
      <c r="BW166" s="251"/>
      <c r="BX166" s="251"/>
      <c r="BY166" s="251"/>
      <c r="BZ166" s="251"/>
      <c r="CA166" s="251"/>
      <c r="CB166" s="251"/>
      <c r="CC166" s="250"/>
      <c r="CD166" s="265"/>
      <c r="CE166" s="252"/>
      <c r="CF166" s="252"/>
      <c r="CG166" s="252"/>
      <c r="CH166" s="252"/>
      <c r="CI166" s="252"/>
      <c r="CJ166" s="252"/>
      <c r="CK166" s="252"/>
      <c r="CL166" s="252"/>
      <c r="CM166" s="251">
        <f>SUMIF($I:$I,I166,$CA:$CA)</f>
        <v>0</v>
      </c>
      <c r="CN166" s="249">
        <f>SUMIF($I:$I,I166,$CB:$CB)</f>
        <v>0</v>
      </c>
      <c r="CO166" s="252"/>
      <c r="CP166" s="252"/>
      <c r="CQ166" s="252"/>
      <c r="CR166" s="252"/>
      <c r="CS166" s="251">
        <f>BO166+CM166</f>
        <v>1475</v>
      </c>
      <c r="CT166" s="251">
        <f>BP166+CN166</f>
        <v>0</v>
      </c>
      <c r="CU166" s="251">
        <f>AY166-CS166</f>
        <v>0</v>
      </c>
      <c r="CV166" s="251">
        <f>AZ166-CT166</f>
        <v>0</v>
      </c>
      <c r="CW166" s="249" t="str">
        <f>IF(CU166&lt;0,"Thừa",IF(CU166=0,"Đủ","Thiếu"))</f>
        <v>Đủ</v>
      </c>
      <c r="CX166" s="614"/>
      <c r="CY166" s="562"/>
      <c r="CZ166" s="562"/>
      <c r="DA166" s="562"/>
      <c r="DB166" s="562"/>
      <c r="DC166" s="562"/>
      <c r="DD166" s="562"/>
      <c r="DE166" s="562"/>
      <c r="DF166" s="562"/>
    </row>
    <row r="167" spans="1:110" s="271" customFormat="1" ht="15" hidden="1" customHeight="1">
      <c r="A167" s="248" t="str">
        <f t="shared" si="274"/>
        <v>ok</v>
      </c>
      <c r="B167" s="249"/>
      <c r="C167" s="249"/>
      <c r="D167" s="249"/>
      <c r="E167" s="249"/>
      <c r="F167" s="249"/>
      <c r="G167" s="1221"/>
      <c r="H167" s="1221"/>
      <c r="I167" s="282" t="s">
        <v>698</v>
      </c>
      <c r="J167" s="281" t="s">
        <v>673</v>
      </c>
      <c r="K167" s="281" t="s">
        <v>699</v>
      </c>
      <c r="L167" s="281" t="s">
        <v>679</v>
      </c>
      <c r="M167" s="279" t="s">
        <v>676</v>
      </c>
      <c r="N167" s="603"/>
      <c r="O167" s="603"/>
      <c r="P167" s="615"/>
      <c r="Q167" s="231"/>
      <c r="R167" s="232"/>
      <c r="S167" s="232"/>
      <c r="T167" s="232"/>
      <c r="U167" s="232"/>
      <c r="V167" s="232"/>
      <c r="W167" s="232"/>
      <c r="X167" s="232"/>
      <c r="Y167" s="232"/>
      <c r="Z167" s="232"/>
      <c r="AA167" s="232"/>
      <c r="AB167" s="232"/>
      <c r="AC167" s="232"/>
      <c r="AD167" s="232"/>
      <c r="AE167" s="232"/>
      <c r="AF167" s="232"/>
      <c r="AG167" s="232"/>
      <c r="AH167" s="232"/>
      <c r="AI167" s="232"/>
      <c r="AJ167" s="232"/>
      <c r="AK167" s="232"/>
      <c r="AL167" s="232"/>
      <c r="AM167" s="232"/>
      <c r="AN167" s="232"/>
      <c r="AO167" s="232"/>
      <c r="AP167" s="232"/>
      <c r="AQ167" s="250"/>
      <c r="AR167" s="250"/>
      <c r="AS167" s="252"/>
      <c r="AT167" s="248"/>
      <c r="AU167" s="562"/>
      <c r="AV167" s="562"/>
      <c r="AW167" s="562"/>
      <c r="AX167" s="562"/>
      <c r="AY167" s="251"/>
      <c r="AZ167" s="251"/>
      <c r="BA167" s="252"/>
      <c r="BB167" s="261" t="s">
        <v>1621</v>
      </c>
      <c r="BC167" s="252" t="s">
        <v>904</v>
      </c>
      <c r="BD167" s="272" t="s">
        <v>1634</v>
      </c>
      <c r="BE167" s="252"/>
      <c r="BF167" s="233" t="s">
        <v>905</v>
      </c>
      <c r="BG167" s="284" t="s">
        <v>1085</v>
      </c>
      <c r="BH167" s="284">
        <v>1235</v>
      </c>
      <c r="BI167" s="233" t="s">
        <v>905</v>
      </c>
      <c r="BJ167" s="765">
        <v>7210</v>
      </c>
      <c r="BK167" s="234">
        <f>BH167*BJ167*(1+BL167)</f>
        <v>9794785</v>
      </c>
      <c r="BL167" s="668">
        <v>0.1</v>
      </c>
      <c r="BM167" s="234">
        <f>BJ167*BH167</f>
        <v>8904350</v>
      </c>
      <c r="BN167" s="263">
        <v>45979</v>
      </c>
      <c r="BO167" s="251"/>
      <c r="BP167" s="251"/>
      <c r="BQ167" s="249"/>
      <c r="BR167" s="249"/>
      <c r="BS167" s="264"/>
      <c r="BT167" s="248"/>
      <c r="BU167" s="248"/>
      <c r="BV167" s="251"/>
      <c r="BW167" s="251"/>
      <c r="BX167" s="251"/>
      <c r="BY167" s="251"/>
      <c r="BZ167" s="251"/>
      <c r="CA167" s="251"/>
      <c r="CB167" s="251"/>
      <c r="CC167" s="250"/>
      <c r="CD167" s="265"/>
      <c r="CE167" s="252"/>
      <c r="CF167" s="252"/>
      <c r="CG167" s="252"/>
      <c r="CH167" s="252"/>
      <c r="CI167" s="252"/>
      <c r="CJ167" s="252"/>
      <c r="CK167" s="252"/>
      <c r="CL167" s="252"/>
      <c r="CM167" s="251"/>
      <c r="CN167" s="249"/>
      <c r="CO167" s="252"/>
      <c r="CP167" s="252"/>
      <c r="CQ167" s="252"/>
      <c r="CR167" s="252"/>
      <c r="CS167" s="251"/>
      <c r="CT167" s="251"/>
      <c r="CU167" s="251"/>
      <c r="CV167" s="251"/>
      <c r="CW167" s="249"/>
      <c r="CX167" s="614"/>
      <c r="CY167" s="562"/>
      <c r="CZ167" s="562"/>
      <c r="DA167" s="562"/>
      <c r="DB167" s="562"/>
      <c r="DC167" s="562"/>
      <c r="DD167" s="562"/>
      <c r="DE167" s="562"/>
      <c r="DF167" s="562"/>
    </row>
    <row r="168" spans="1:110" s="271" customFormat="1" ht="15" hidden="1" customHeight="1">
      <c r="A168" s="248" t="str">
        <f t="shared" si="274"/>
        <v>Hiện</v>
      </c>
      <c r="B168" s="249" t="str">
        <f t="shared" si="275"/>
        <v>Đủ</v>
      </c>
      <c r="C168" s="249">
        <f t="shared" si="276"/>
        <v>0</v>
      </c>
      <c r="D168" s="249"/>
      <c r="E168" s="249"/>
      <c r="F168" s="249"/>
      <c r="G168" s="1221" t="s">
        <v>904</v>
      </c>
      <c r="H168" s="1221"/>
      <c r="I168" s="282" t="s">
        <v>700</v>
      </c>
      <c r="J168" s="281" t="s">
        <v>673</v>
      </c>
      <c r="K168" s="281" t="s">
        <v>701</v>
      </c>
      <c r="L168" s="281" t="s">
        <v>679</v>
      </c>
      <c r="M168" s="279" t="s">
        <v>676</v>
      </c>
      <c r="N168" s="603"/>
      <c r="O168" s="603">
        <v>8</v>
      </c>
      <c r="P168" s="615"/>
      <c r="Q168" s="231">
        <v>9</v>
      </c>
      <c r="R168" s="232"/>
      <c r="S168" s="232">
        <v>1</v>
      </c>
      <c r="T168" s="232"/>
      <c r="U168" s="232">
        <v>15</v>
      </c>
      <c r="V168" s="232">
        <v>0</v>
      </c>
      <c r="W168" s="232">
        <v>0</v>
      </c>
      <c r="X168" s="232">
        <v>0</v>
      </c>
      <c r="Y168" s="232">
        <v>0</v>
      </c>
      <c r="Z168" s="232">
        <v>0</v>
      </c>
      <c r="AA168" s="232"/>
      <c r="AB168" s="232"/>
      <c r="AC168" s="232"/>
      <c r="AD168" s="232"/>
      <c r="AE168" s="232"/>
      <c r="AF168" s="232"/>
      <c r="AG168" s="232">
        <v>0</v>
      </c>
      <c r="AH168" s="232">
        <v>0</v>
      </c>
      <c r="AI168" s="232"/>
      <c r="AJ168" s="232"/>
      <c r="AK168" s="232">
        <v>0</v>
      </c>
      <c r="AL168" s="232">
        <v>0</v>
      </c>
      <c r="AM168" s="232">
        <v>0</v>
      </c>
      <c r="AN168" s="232">
        <v>0</v>
      </c>
      <c r="AO168" s="232">
        <v>0</v>
      </c>
      <c r="AP168" s="232">
        <v>0</v>
      </c>
      <c r="AQ168" s="250">
        <f>Q168+S168+U168+W168+Y168+AA168+AC168+AE168+AG168+AI168+AK168+AM168+AO168</f>
        <v>25</v>
      </c>
      <c r="AR168" s="250">
        <f>R168+T168+V168+X168+Z168+AB168+AD168+AF168+AH168+AJ168+AL168+AN168+AP168</f>
        <v>0</v>
      </c>
      <c r="AS168" s="252" t="s">
        <v>1066</v>
      </c>
      <c r="AT168" s="248"/>
      <c r="AU168" s="562"/>
      <c r="AV168" s="562"/>
      <c r="AW168" s="562"/>
      <c r="AX168" s="562"/>
      <c r="AY168" s="251">
        <f>IF(AQ168&gt;AU168,AQ168-AU168,"0")</f>
        <v>25</v>
      </c>
      <c r="AZ168" s="251" t="str">
        <f>IF(AR168&gt;AV168,AR168-AV168,"0")</f>
        <v>0</v>
      </c>
      <c r="BA168" s="252">
        <v>45920</v>
      </c>
      <c r="BB168" s="261" t="s">
        <v>1232</v>
      </c>
      <c r="BC168" s="252" t="s">
        <v>904</v>
      </c>
      <c r="BD168" s="272" t="s">
        <v>860</v>
      </c>
      <c r="BE168" s="252" t="s">
        <v>854</v>
      </c>
      <c r="BF168" s="233" t="s">
        <v>905</v>
      </c>
      <c r="BG168" s="284" t="s">
        <v>1085</v>
      </c>
      <c r="BH168" s="284">
        <v>10</v>
      </c>
      <c r="BI168" s="233" t="s">
        <v>905</v>
      </c>
      <c r="BJ168" s="234">
        <v>8190</v>
      </c>
      <c r="BK168" s="234">
        <f t="shared" si="291"/>
        <v>90090</v>
      </c>
      <c r="BL168" s="668">
        <f t="shared" si="166"/>
        <v>0.1</v>
      </c>
      <c r="BM168" s="234">
        <f t="shared" si="292"/>
        <v>81900</v>
      </c>
      <c r="BN168" s="263">
        <v>45955</v>
      </c>
      <c r="BO168" s="251">
        <f>SUMIF($I:$I,I168,$BH:$BH)</f>
        <v>25</v>
      </c>
      <c r="BP168" s="251">
        <f>SUMIF($I:$I,I168,$BI:$BI)</f>
        <v>0</v>
      </c>
      <c r="BQ168" s="249"/>
      <c r="BR168" s="249"/>
      <c r="BS168" s="264"/>
      <c r="BT168" s="248"/>
      <c r="BU168" s="248"/>
      <c r="BV168" s="251"/>
      <c r="BW168" s="251"/>
      <c r="BX168" s="251"/>
      <c r="BY168" s="251"/>
      <c r="BZ168" s="251"/>
      <c r="CA168" s="251"/>
      <c r="CB168" s="251"/>
      <c r="CC168" s="250"/>
      <c r="CD168" s="265"/>
      <c r="CE168" s="252"/>
      <c r="CF168" s="252"/>
      <c r="CG168" s="252"/>
      <c r="CH168" s="252"/>
      <c r="CI168" s="252"/>
      <c r="CJ168" s="252"/>
      <c r="CK168" s="252"/>
      <c r="CL168" s="252"/>
      <c r="CM168" s="251">
        <f>SUMIF($I:$I,I168,$CA:$CA)</f>
        <v>0</v>
      </c>
      <c r="CN168" s="249">
        <f>SUMIF($I:$I,I168,$CB:$CB)</f>
        <v>0</v>
      </c>
      <c r="CO168" s="252"/>
      <c r="CP168" s="252"/>
      <c r="CQ168" s="252"/>
      <c r="CR168" s="252"/>
      <c r="CS168" s="251">
        <f>BO168+CM168</f>
        <v>25</v>
      </c>
      <c r="CT168" s="251">
        <f>BP168+CN168</f>
        <v>0</v>
      </c>
      <c r="CU168" s="251">
        <f>AY168-CS168</f>
        <v>0</v>
      </c>
      <c r="CV168" s="251">
        <f>AZ168-CT168</f>
        <v>0</v>
      </c>
      <c r="CW168" s="249" t="str">
        <f>IF(CU168&lt;0,"Thừa",IF(CU168=0,"Đủ","Thiếu"))</f>
        <v>Đủ</v>
      </c>
      <c r="CX168" s="614"/>
      <c r="CY168" s="562"/>
      <c r="CZ168" s="562"/>
      <c r="DA168" s="562"/>
      <c r="DB168" s="562"/>
      <c r="DC168" s="562"/>
      <c r="DD168" s="562"/>
      <c r="DE168" s="562"/>
      <c r="DF168" s="562"/>
    </row>
    <row r="169" spans="1:110" s="271" customFormat="1" ht="15" hidden="1" customHeight="1">
      <c r="A169" s="248" t="str">
        <f t="shared" si="274"/>
        <v>ok</v>
      </c>
      <c r="B169" s="249"/>
      <c r="C169" s="249"/>
      <c r="D169" s="249"/>
      <c r="E169" s="249"/>
      <c r="F169" s="249"/>
      <c r="G169" s="1221"/>
      <c r="H169" s="1221"/>
      <c r="I169" s="282" t="s">
        <v>700</v>
      </c>
      <c r="J169" s="281" t="s">
        <v>673</v>
      </c>
      <c r="K169" s="281" t="s">
        <v>701</v>
      </c>
      <c r="L169" s="281" t="s">
        <v>679</v>
      </c>
      <c r="M169" s="279" t="s">
        <v>676</v>
      </c>
      <c r="N169" s="603"/>
      <c r="O169" s="603"/>
      <c r="P169" s="615"/>
      <c r="Q169" s="231"/>
      <c r="R169" s="232"/>
      <c r="S169" s="232"/>
      <c r="T169" s="232"/>
      <c r="U169" s="232"/>
      <c r="V169" s="232"/>
      <c r="W169" s="232"/>
      <c r="X169" s="232"/>
      <c r="Y169" s="232"/>
      <c r="Z169" s="232"/>
      <c r="AA169" s="232"/>
      <c r="AB169" s="232"/>
      <c r="AC169" s="232"/>
      <c r="AD169" s="232"/>
      <c r="AE169" s="232"/>
      <c r="AF169" s="232"/>
      <c r="AG169" s="232"/>
      <c r="AH169" s="232"/>
      <c r="AI169" s="232"/>
      <c r="AJ169" s="232"/>
      <c r="AK169" s="232"/>
      <c r="AL169" s="232"/>
      <c r="AM169" s="232"/>
      <c r="AN169" s="232"/>
      <c r="AO169" s="232"/>
      <c r="AP169" s="232"/>
      <c r="AQ169" s="250"/>
      <c r="AR169" s="250"/>
      <c r="AS169" s="252"/>
      <c r="AT169" s="248"/>
      <c r="AU169" s="562"/>
      <c r="AV169" s="562"/>
      <c r="AW169" s="562"/>
      <c r="AX169" s="562"/>
      <c r="AY169" s="251"/>
      <c r="AZ169" s="251"/>
      <c r="BA169" s="252"/>
      <c r="BB169" s="261" t="s">
        <v>1621</v>
      </c>
      <c r="BC169" s="252" t="s">
        <v>904</v>
      </c>
      <c r="BD169" s="272" t="s">
        <v>1635</v>
      </c>
      <c r="BE169" s="252"/>
      <c r="BF169" s="233" t="s">
        <v>905</v>
      </c>
      <c r="BG169" s="284" t="s">
        <v>1085</v>
      </c>
      <c r="BH169" s="284">
        <v>15</v>
      </c>
      <c r="BI169" s="233" t="s">
        <v>905</v>
      </c>
      <c r="BJ169" s="765">
        <v>8190</v>
      </c>
      <c r="BK169" s="234">
        <f>BH169*BJ169*(1+BL169)</f>
        <v>135135</v>
      </c>
      <c r="BL169" s="668">
        <v>0.1</v>
      </c>
      <c r="BM169" s="234">
        <f>BJ169*BH169</f>
        <v>122850</v>
      </c>
      <c r="BN169" s="263">
        <v>45979</v>
      </c>
      <c r="BO169" s="251"/>
      <c r="BP169" s="251"/>
      <c r="BQ169" s="249"/>
      <c r="BR169" s="249"/>
      <c r="BS169" s="264"/>
      <c r="BT169" s="248"/>
      <c r="BU169" s="248"/>
      <c r="BV169" s="251"/>
      <c r="BW169" s="251"/>
      <c r="BX169" s="251"/>
      <c r="BY169" s="251"/>
      <c r="BZ169" s="251"/>
      <c r="CA169" s="251"/>
      <c r="CB169" s="251"/>
      <c r="CC169" s="250"/>
      <c r="CD169" s="265"/>
      <c r="CE169" s="252"/>
      <c r="CF169" s="252"/>
      <c r="CG169" s="252"/>
      <c r="CH169" s="252"/>
      <c r="CI169" s="252"/>
      <c r="CJ169" s="252"/>
      <c r="CK169" s="252"/>
      <c r="CL169" s="252"/>
      <c r="CM169" s="251"/>
      <c r="CN169" s="249"/>
      <c r="CO169" s="252"/>
      <c r="CP169" s="252"/>
      <c r="CQ169" s="252"/>
      <c r="CR169" s="252"/>
      <c r="CS169" s="251"/>
      <c r="CT169" s="251"/>
      <c r="CU169" s="251"/>
      <c r="CV169" s="251"/>
      <c r="CW169" s="249"/>
      <c r="CX169" s="614"/>
      <c r="CY169" s="562"/>
      <c r="CZ169" s="562"/>
      <c r="DA169" s="562"/>
      <c r="DB169" s="562"/>
      <c r="DC169" s="562"/>
      <c r="DD169" s="562"/>
      <c r="DE169" s="562"/>
      <c r="DF169" s="562"/>
    </row>
    <row r="170" spans="1:110" s="271" customFormat="1" ht="15" hidden="1" customHeight="1">
      <c r="A170" s="248" t="str">
        <f t="shared" si="274"/>
        <v>Hiện</v>
      </c>
      <c r="B170" s="249" t="str">
        <f t="shared" si="275"/>
        <v>Đủ</v>
      </c>
      <c r="C170" s="249">
        <f t="shared" si="276"/>
        <v>0</v>
      </c>
      <c r="D170" s="249"/>
      <c r="E170" s="249"/>
      <c r="F170" s="249"/>
      <c r="G170" s="1221" t="s">
        <v>904</v>
      </c>
      <c r="H170" s="1221"/>
      <c r="I170" s="282" t="s">
        <v>702</v>
      </c>
      <c r="J170" s="281" t="s">
        <v>673</v>
      </c>
      <c r="K170" s="281" t="s">
        <v>703</v>
      </c>
      <c r="L170" s="281" t="s">
        <v>679</v>
      </c>
      <c r="M170" s="279" t="s">
        <v>676</v>
      </c>
      <c r="N170" s="603"/>
      <c r="O170" s="603">
        <v>32</v>
      </c>
      <c r="P170" s="615"/>
      <c r="Q170" s="231">
        <v>34</v>
      </c>
      <c r="R170" s="232"/>
      <c r="S170" s="232"/>
      <c r="T170" s="232"/>
      <c r="U170" s="232">
        <v>56</v>
      </c>
      <c r="V170" s="232">
        <v>0</v>
      </c>
      <c r="W170" s="232">
        <v>0</v>
      </c>
      <c r="X170" s="232">
        <v>0</v>
      </c>
      <c r="Y170" s="232">
        <v>0</v>
      </c>
      <c r="Z170" s="232">
        <v>0</v>
      </c>
      <c r="AA170" s="232"/>
      <c r="AB170" s="232"/>
      <c r="AC170" s="232"/>
      <c r="AD170" s="232"/>
      <c r="AE170" s="232"/>
      <c r="AF170" s="232"/>
      <c r="AG170" s="232">
        <v>0</v>
      </c>
      <c r="AH170" s="232">
        <v>0</v>
      </c>
      <c r="AI170" s="232"/>
      <c r="AJ170" s="232"/>
      <c r="AK170" s="232">
        <v>0</v>
      </c>
      <c r="AL170" s="232">
        <v>0</v>
      </c>
      <c r="AM170" s="232">
        <v>0</v>
      </c>
      <c r="AN170" s="232">
        <v>0</v>
      </c>
      <c r="AO170" s="232">
        <v>0</v>
      </c>
      <c r="AP170" s="232">
        <v>0</v>
      </c>
      <c r="AQ170" s="250">
        <f>Q170+S170+U170+W170+Y170+AA170+AC170+AE170+AG170+AI170+AK170+AM170+AO170</f>
        <v>90</v>
      </c>
      <c r="AR170" s="250">
        <f>R170+T170+V170+X170+Z170+AB170+AD170+AF170+AH170+AJ170+AL170+AN170+AP170</f>
        <v>0</v>
      </c>
      <c r="AS170" s="252" t="s">
        <v>1066</v>
      </c>
      <c r="AT170" s="248"/>
      <c r="AU170" s="562"/>
      <c r="AV170" s="562"/>
      <c r="AW170" s="562"/>
      <c r="AX170" s="562"/>
      <c r="AY170" s="251">
        <f>IF(AQ170&gt;AU170,AQ170-AU170,"0")</f>
        <v>90</v>
      </c>
      <c r="AZ170" s="251" t="str">
        <f>IF(AR170&gt;AV170,AR170-AV170,"0")</f>
        <v>0</v>
      </c>
      <c r="BA170" s="252">
        <v>45920</v>
      </c>
      <c r="BB170" s="261" t="s">
        <v>1232</v>
      </c>
      <c r="BC170" s="252" t="s">
        <v>904</v>
      </c>
      <c r="BD170" s="272" t="s">
        <v>861</v>
      </c>
      <c r="BE170" s="252" t="s">
        <v>854</v>
      </c>
      <c r="BF170" s="233" t="s">
        <v>905</v>
      </c>
      <c r="BG170" s="284" t="s">
        <v>1085</v>
      </c>
      <c r="BH170" s="284">
        <v>34</v>
      </c>
      <c r="BI170" s="233" t="s">
        <v>905</v>
      </c>
      <c r="BJ170" s="234">
        <v>13720</v>
      </c>
      <c r="BK170" s="234">
        <f t="shared" si="291"/>
        <v>513128.00000000006</v>
      </c>
      <c r="BL170" s="668">
        <f t="shared" si="166"/>
        <v>0.10000000000000013</v>
      </c>
      <c r="BM170" s="234">
        <f t="shared" si="292"/>
        <v>466480</v>
      </c>
      <c r="BN170" s="263">
        <v>45955</v>
      </c>
      <c r="BO170" s="251">
        <f>SUMIF($I:$I,I170,$BH:$BH)</f>
        <v>90</v>
      </c>
      <c r="BP170" s="251">
        <f>SUMIF($I:$I,I170,$BI:$BI)</f>
        <v>0</v>
      </c>
      <c r="BQ170" s="249"/>
      <c r="BR170" s="249"/>
      <c r="BS170" s="264"/>
      <c r="BT170" s="248"/>
      <c r="BU170" s="248"/>
      <c r="BV170" s="251"/>
      <c r="BW170" s="251"/>
      <c r="BX170" s="251"/>
      <c r="BY170" s="251"/>
      <c r="BZ170" s="251"/>
      <c r="CA170" s="251"/>
      <c r="CB170" s="251"/>
      <c r="CC170" s="250"/>
      <c r="CD170" s="265"/>
      <c r="CE170" s="252"/>
      <c r="CF170" s="252"/>
      <c r="CG170" s="252"/>
      <c r="CH170" s="252"/>
      <c r="CI170" s="252"/>
      <c r="CJ170" s="252"/>
      <c r="CK170" s="252"/>
      <c r="CL170" s="252"/>
      <c r="CM170" s="251">
        <f>SUMIF($I:$I,I170,$CA:$CA)</f>
        <v>0</v>
      </c>
      <c r="CN170" s="249">
        <f>SUMIF($I:$I,I170,$CB:$CB)</f>
        <v>0</v>
      </c>
      <c r="CO170" s="252"/>
      <c r="CP170" s="252"/>
      <c r="CQ170" s="252"/>
      <c r="CR170" s="252"/>
      <c r="CS170" s="251">
        <f>BO170+CM170</f>
        <v>90</v>
      </c>
      <c r="CT170" s="251">
        <f>BP170+CN170</f>
        <v>0</v>
      </c>
      <c r="CU170" s="251">
        <f>AY170-CS170</f>
        <v>0</v>
      </c>
      <c r="CV170" s="251">
        <f>AZ170-CT170</f>
        <v>0</v>
      </c>
      <c r="CW170" s="249" t="str">
        <f>IF(CU170&lt;0,"Thừa",IF(CU170=0,"Đủ","Thiếu"))</f>
        <v>Đủ</v>
      </c>
      <c r="CX170" s="614"/>
      <c r="CY170" s="562"/>
      <c r="CZ170" s="562"/>
      <c r="DA170" s="562"/>
      <c r="DB170" s="562"/>
      <c r="DC170" s="562"/>
      <c r="DD170" s="562"/>
      <c r="DE170" s="562"/>
      <c r="DF170" s="562"/>
    </row>
    <row r="171" spans="1:110" s="271" customFormat="1" ht="15" hidden="1" customHeight="1">
      <c r="A171" s="248" t="str">
        <f t="shared" si="274"/>
        <v>ok</v>
      </c>
      <c r="B171" s="249"/>
      <c r="C171" s="249"/>
      <c r="D171" s="249"/>
      <c r="E171" s="249"/>
      <c r="F171" s="249"/>
      <c r="G171" s="1221"/>
      <c r="H171" s="1221"/>
      <c r="I171" s="282" t="s">
        <v>702</v>
      </c>
      <c r="J171" s="281" t="s">
        <v>673</v>
      </c>
      <c r="K171" s="281" t="s">
        <v>703</v>
      </c>
      <c r="L171" s="281" t="s">
        <v>679</v>
      </c>
      <c r="M171" s="279" t="s">
        <v>676</v>
      </c>
      <c r="N171" s="603"/>
      <c r="O171" s="603"/>
      <c r="P171" s="615"/>
      <c r="Q171" s="231"/>
      <c r="R171" s="232"/>
      <c r="S171" s="232"/>
      <c r="T171" s="232"/>
      <c r="U171" s="232"/>
      <c r="V171" s="232"/>
      <c r="W171" s="232"/>
      <c r="X171" s="232"/>
      <c r="Y171" s="232"/>
      <c r="Z171" s="232"/>
      <c r="AA171" s="232"/>
      <c r="AB171" s="232"/>
      <c r="AC171" s="232"/>
      <c r="AD171" s="232"/>
      <c r="AE171" s="232"/>
      <c r="AF171" s="232"/>
      <c r="AG171" s="232"/>
      <c r="AH171" s="232"/>
      <c r="AI171" s="232"/>
      <c r="AJ171" s="232"/>
      <c r="AK171" s="232"/>
      <c r="AL171" s="232"/>
      <c r="AM171" s="232"/>
      <c r="AN171" s="232"/>
      <c r="AO171" s="232"/>
      <c r="AP171" s="232"/>
      <c r="AQ171" s="250"/>
      <c r="AR171" s="250"/>
      <c r="AS171" s="252"/>
      <c r="AT171" s="248"/>
      <c r="AU171" s="562"/>
      <c r="AV171" s="562"/>
      <c r="AW171" s="562"/>
      <c r="AX171" s="562"/>
      <c r="AY171" s="251"/>
      <c r="AZ171" s="251"/>
      <c r="BA171" s="252"/>
      <c r="BB171" s="261" t="s">
        <v>1621</v>
      </c>
      <c r="BC171" s="252" t="s">
        <v>904</v>
      </c>
      <c r="BD171" s="272" t="s">
        <v>1636</v>
      </c>
      <c r="BE171" s="252"/>
      <c r="BF171" s="233" t="s">
        <v>905</v>
      </c>
      <c r="BG171" s="284" t="s">
        <v>1085</v>
      </c>
      <c r="BH171" s="284">
        <v>56</v>
      </c>
      <c r="BI171" s="233" t="s">
        <v>905</v>
      </c>
      <c r="BJ171" s="765">
        <v>13720</v>
      </c>
      <c r="BK171" s="234">
        <f>BH171*BJ171*(1+BL171)</f>
        <v>845152.00000000012</v>
      </c>
      <c r="BL171" s="668">
        <v>0.1</v>
      </c>
      <c r="BM171" s="234">
        <f>BJ171*BH171</f>
        <v>768320</v>
      </c>
      <c r="BN171" s="263">
        <v>45979</v>
      </c>
      <c r="BO171" s="251"/>
      <c r="BP171" s="251"/>
      <c r="BQ171" s="249"/>
      <c r="BR171" s="249"/>
      <c r="BS171" s="264"/>
      <c r="BT171" s="248"/>
      <c r="BU171" s="248"/>
      <c r="BV171" s="251"/>
      <c r="BW171" s="251"/>
      <c r="BX171" s="251"/>
      <c r="BY171" s="251"/>
      <c r="BZ171" s="251"/>
      <c r="CA171" s="251"/>
      <c r="CB171" s="251"/>
      <c r="CC171" s="250"/>
      <c r="CD171" s="265"/>
      <c r="CE171" s="252"/>
      <c r="CF171" s="252"/>
      <c r="CG171" s="252"/>
      <c r="CH171" s="252"/>
      <c r="CI171" s="252"/>
      <c r="CJ171" s="252"/>
      <c r="CK171" s="252"/>
      <c r="CL171" s="252"/>
      <c r="CM171" s="251"/>
      <c r="CN171" s="249"/>
      <c r="CO171" s="252"/>
      <c r="CP171" s="252"/>
      <c r="CQ171" s="252"/>
      <c r="CR171" s="252"/>
      <c r="CS171" s="251"/>
      <c r="CT171" s="251"/>
      <c r="CU171" s="251"/>
      <c r="CV171" s="251"/>
      <c r="CW171" s="249"/>
      <c r="CX171" s="614"/>
      <c r="CY171" s="562"/>
      <c r="CZ171" s="562"/>
      <c r="DA171" s="562"/>
      <c r="DB171" s="562"/>
      <c r="DC171" s="562"/>
      <c r="DD171" s="562"/>
      <c r="DE171" s="562"/>
      <c r="DF171" s="562"/>
    </row>
    <row r="172" spans="1:110" s="271" customFormat="1" ht="15" hidden="1" customHeight="1">
      <c r="A172" s="248" t="str">
        <f t="shared" si="274"/>
        <v>Hiện</v>
      </c>
      <c r="B172" s="249" t="str">
        <f t="shared" si="275"/>
        <v>Đủ</v>
      </c>
      <c r="C172" s="249">
        <f t="shared" si="276"/>
        <v>0</v>
      </c>
      <c r="D172" s="249"/>
      <c r="E172" s="249"/>
      <c r="F172" s="249"/>
      <c r="G172" s="1221" t="s">
        <v>904</v>
      </c>
      <c r="H172" s="1221"/>
      <c r="I172" s="282" t="s">
        <v>704</v>
      </c>
      <c r="J172" s="281" t="s">
        <v>673</v>
      </c>
      <c r="K172" s="281" t="s">
        <v>705</v>
      </c>
      <c r="L172" s="281" t="s">
        <v>679</v>
      </c>
      <c r="M172" s="279" t="s">
        <v>676</v>
      </c>
      <c r="N172" s="603"/>
      <c r="O172" s="603">
        <v>8</v>
      </c>
      <c r="P172" s="615"/>
      <c r="Q172" s="231">
        <v>9</v>
      </c>
      <c r="R172" s="232"/>
      <c r="S172" s="232">
        <v>1</v>
      </c>
      <c r="T172" s="232"/>
      <c r="U172" s="232">
        <v>15</v>
      </c>
      <c r="V172" s="232">
        <v>0</v>
      </c>
      <c r="W172" s="232">
        <v>0</v>
      </c>
      <c r="X172" s="232">
        <v>0</v>
      </c>
      <c r="Y172" s="232">
        <v>0</v>
      </c>
      <c r="Z172" s="232">
        <v>0</v>
      </c>
      <c r="AA172" s="232"/>
      <c r="AB172" s="232"/>
      <c r="AC172" s="232"/>
      <c r="AD172" s="232"/>
      <c r="AE172" s="232"/>
      <c r="AF172" s="232"/>
      <c r="AG172" s="232">
        <v>0</v>
      </c>
      <c r="AH172" s="232">
        <v>0</v>
      </c>
      <c r="AI172" s="232"/>
      <c r="AJ172" s="232"/>
      <c r="AK172" s="232">
        <v>0</v>
      </c>
      <c r="AL172" s="232">
        <v>0</v>
      </c>
      <c r="AM172" s="232">
        <v>0</v>
      </c>
      <c r="AN172" s="232">
        <v>0</v>
      </c>
      <c r="AO172" s="232">
        <v>0</v>
      </c>
      <c r="AP172" s="232">
        <v>0</v>
      </c>
      <c r="AQ172" s="250">
        <f>Q172+S172+U172+W172+Y172+AA172+AC172+AE172+AG172+AI172+AK172+AM172+AO172</f>
        <v>25</v>
      </c>
      <c r="AR172" s="250">
        <f>R172+T172+V172+X172+Z172+AB172+AD172+AF172+AH172+AJ172+AL172+AN172+AP172</f>
        <v>0</v>
      </c>
      <c r="AS172" s="252" t="s">
        <v>1066</v>
      </c>
      <c r="AT172" s="248"/>
      <c r="AU172" s="562"/>
      <c r="AV172" s="562"/>
      <c r="AW172" s="562"/>
      <c r="AX172" s="562"/>
      <c r="AY172" s="251">
        <f>IF(AQ172&gt;AU172,AQ172-AU172,"0")</f>
        <v>25</v>
      </c>
      <c r="AZ172" s="251" t="str">
        <f>IF(AR172&gt;AV172,AR172-AV172,"0")</f>
        <v>0</v>
      </c>
      <c r="BA172" s="252">
        <v>45920</v>
      </c>
      <c r="BB172" s="261" t="s">
        <v>1232</v>
      </c>
      <c r="BC172" s="252" t="s">
        <v>904</v>
      </c>
      <c r="BD172" s="272" t="s">
        <v>862</v>
      </c>
      <c r="BE172" s="252" t="s">
        <v>854</v>
      </c>
      <c r="BF172" s="233" t="s">
        <v>905</v>
      </c>
      <c r="BG172" s="284" t="s">
        <v>1085</v>
      </c>
      <c r="BH172" s="284">
        <v>10</v>
      </c>
      <c r="BI172" s="233" t="s">
        <v>905</v>
      </c>
      <c r="BJ172" s="234">
        <v>15190</v>
      </c>
      <c r="BK172" s="234">
        <f t="shared" si="291"/>
        <v>167090</v>
      </c>
      <c r="BL172" s="668">
        <f t="shared" si="166"/>
        <v>0.1</v>
      </c>
      <c r="BM172" s="234">
        <f t="shared" si="292"/>
        <v>151900</v>
      </c>
      <c r="BN172" s="263">
        <v>45955</v>
      </c>
      <c r="BO172" s="251">
        <f>SUMIF($I:$I,I172,$BH:$BH)</f>
        <v>25</v>
      </c>
      <c r="BP172" s="251">
        <f>SUMIF($I:$I,I172,$BI:$BI)</f>
        <v>0</v>
      </c>
      <c r="BQ172" s="249"/>
      <c r="BR172" s="249"/>
      <c r="BS172" s="264"/>
      <c r="BT172" s="248"/>
      <c r="BU172" s="248"/>
      <c r="BV172" s="251"/>
      <c r="BW172" s="251"/>
      <c r="BX172" s="251"/>
      <c r="BY172" s="251"/>
      <c r="BZ172" s="251"/>
      <c r="CA172" s="251"/>
      <c r="CB172" s="251"/>
      <c r="CC172" s="250"/>
      <c r="CD172" s="265"/>
      <c r="CE172" s="252"/>
      <c r="CF172" s="252"/>
      <c r="CG172" s="252"/>
      <c r="CH172" s="252"/>
      <c r="CI172" s="252"/>
      <c r="CJ172" s="252"/>
      <c r="CK172" s="252"/>
      <c r="CL172" s="252"/>
      <c r="CM172" s="251">
        <f>SUMIF($I:$I,I172,$CA:$CA)</f>
        <v>0</v>
      </c>
      <c r="CN172" s="249">
        <f>SUMIF($I:$I,I172,$CB:$CB)</f>
        <v>0</v>
      </c>
      <c r="CO172" s="252"/>
      <c r="CP172" s="252"/>
      <c r="CQ172" s="252"/>
      <c r="CR172" s="252"/>
      <c r="CS172" s="251">
        <f>BO172+CM172</f>
        <v>25</v>
      </c>
      <c r="CT172" s="251">
        <f>BP172+CN172</f>
        <v>0</v>
      </c>
      <c r="CU172" s="251">
        <f>AY172-CS172</f>
        <v>0</v>
      </c>
      <c r="CV172" s="251">
        <f>AZ172-CT172</f>
        <v>0</v>
      </c>
      <c r="CW172" s="249" t="str">
        <f>IF(CU172&lt;0,"Thừa",IF(CU172=0,"Đủ","Thiếu"))</f>
        <v>Đủ</v>
      </c>
      <c r="CX172" s="614"/>
      <c r="CY172" s="562"/>
      <c r="CZ172" s="562"/>
      <c r="DA172" s="562"/>
      <c r="DB172" s="562"/>
      <c r="DC172" s="562"/>
      <c r="DD172" s="562"/>
      <c r="DE172" s="562"/>
      <c r="DF172" s="562"/>
    </row>
    <row r="173" spans="1:110" s="271" customFormat="1" ht="15" hidden="1" customHeight="1">
      <c r="A173" s="248" t="str">
        <f t="shared" si="274"/>
        <v>ok</v>
      </c>
      <c r="B173" s="249"/>
      <c r="C173" s="249"/>
      <c r="D173" s="249"/>
      <c r="E173" s="249"/>
      <c r="F173" s="249"/>
      <c r="G173" s="1221"/>
      <c r="H173" s="1221"/>
      <c r="I173" s="282" t="s">
        <v>704</v>
      </c>
      <c r="J173" s="281" t="s">
        <v>673</v>
      </c>
      <c r="K173" s="281" t="s">
        <v>705</v>
      </c>
      <c r="L173" s="281" t="s">
        <v>679</v>
      </c>
      <c r="M173" s="279" t="s">
        <v>676</v>
      </c>
      <c r="N173" s="603"/>
      <c r="O173" s="603"/>
      <c r="P173" s="615"/>
      <c r="Q173" s="231"/>
      <c r="R173" s="232"/>
      <c r="S173" s="232"/>
      <c r="T173" s="232"/>
      <c r="U173" s="232"/>
      <c r="V173" s="232"/>
      <c r="W173" s="232"/>
      <c r="X173" s="232"/>
      <c r="Y173" s="232"/>
      <c r="Z173" s="232"/>
      <c r="AA173" s="232"/>
      <c r="AB173" s="232"/>
      <c r="AC173" s="232"/>
      <c r="AD173" s="232"/>
      <c r="AE173" s="232"/>
      <c r="AF173" s="232"/>
      <c r="AG173" s="232"/>
      <c r="AH173" s="232"/>
      <c r="AI173" s="232"/>
      <c r="AJ173" s="232"/>
      <c r="AK173" s="232"/>
      <c r="AL173" s="232"/>
      <c r="AM173" s="232"/>
      <c r="AN173" s="232"/>
      <c r="AO173" s="232"/>
      <c r="AP173" s="232"/>
      <c r="AQ173" s="250"/>
      <c r="AR173" s="250"/>
      <c r="AS173" s="252"/>
      <c r="AT173" s="248"/>
      <c r="AU173" s="562"/>
      <c r="AV173" s="562"/>
      <c r="AW173" s="562"/>
      <c r="AX173" s="562"/>
      <c r="AY173" s="251"/>
      <c r="AZ173" s="251"/>
      <c r="BA173" s="252"/>
      <c r="BB173" s="261" t="s">
        <v>1621</v>
      </c>
      <c r="BC173" s="252" t="s">
        <v>904</v>
      </c>
      <c r="BD173" s="272" t="s">
        <v>1637</v>
      </c>
      <c r="BE173" s="252"/>
      <c r="BF173" s="233" t="s">
        <v>905</v>
      </c>
      <c r="BG173" s="284" t="s">
        <v>1085</v>
      </c>
      <c r="BH173" s="284">
        <v>15</v>
      </c>
      <c r="BI173" s="233" t="s">
        <v>905</v>
      </c>
      <c r="BJ173" s="765">
        <v>15190</v>
      </c>
      <c r="BK173" s="234">
        <f>BH173*BJ173*(1+BL173)</f>
        <v>250635.00000000003</v>
      </c>
      <c r="BL173" s="668">
        <v>0.1</v>
      </c>
      <c r="BM173" s="234">
        <f>BJ173*BH173</f>
        <v>227850</v>
      </c>
      <c r="BN173" s="263">
        <v>45979</v>
      </c>
      <c r="BO173" s="251"/>
      <c r="BP173" s="251"/>
      <c r="BQ173" s="249"/>
      <c r="BR173" s="249"/>
      <c r="BS173" s="264"/>
      <c r="BT173" s="248"/>
      <c r="BU173" s="248"/>
      <c r="BV173" s="251"/>
      <c r="BW173" s="251"/>
      <c r="BX173" s="251"/>
      <c r="BY173" s="251"/>
      <c r="BZ173" s="251"/>
      <c r="CA173" s="251"/>
      <c r="CB173" s="251"/>
      <c r="CC173" s="250"/>
      <c r="CD173" s="265"/>
      <c r="CE173" s="252"/>
      <c r="CF173" s="252"/>
      <c r="CG173" s="252"/>
      <c r="CH173" s="252"/>
      <c r="CI173" s="252"/>
      <c r="CJ173" s="252"/>
      <c r="CK173" s="252"/>
      <c r="CL173" s="252"/>
      <c r="CM173" s="251"/>
      <c r="CN173" s="249"/>
      <c r="CO173" s="252"/>
      <c r="CP173" s="252"/>
      <c r="CQ173" s="252"/>
      <c r="CR173" s="252"/>
      <c r="CS173" s="251"/>
      <c r="CT173" s="251"/>
      <c r="CU173" s="251"/>
      <c r="CV173" s="251"/>
      <c r="CW173" s="249"/>
      <c r="CX173" s="614"/>
      <c r="CY173" s="562"/>
      <c r="CZ173" s="562"/>
      <c r="DA173" s="562"/>
      <c r="DB173" s="562"/>
      <c r="DC173" s="562"/>
      <c r="DD173" s="562"/>
      <c r="DE173" s="562"/>
      <c r="DF173" s="562"/>
    </row>
    <row r="174" spans="1:110" s="271" customFormat="1" ht="15" hidden="1" customHeight="1">
      <c r="A174" s="248" t="str">
        <f t="shared" si="274"/>
        <v>Hiện</v>
      </c>
      <c r="B174" s="249" t="str">
        <f t="shared" si="275"/>
        <v>Đủ</v>
      </c>
      <c r="C174" s="249">
        <f t="shared" si="276"/>
        <v>0</v>
      </c>
      <c r="D174" s="249"/>
      <c r="E174" s="249"/>
      <c r="F174" s="249"/>
      <c r="G174" s="1221" t="s">
        <v>904</v>
      </c>
      <c r="H174" s="1221"/>
      <c r="I174" s="282" t="s">
        <v>706</v>
      </c>
      <c r="J174" s="281" t="s">
        <v>673</v>
      </c>
      <c r="K174" s="281" t="s">
        <v>707</v>
      </c>
      <c r="L174" s="281" t="s">
        <v>679</v>
      </c>
      <c r="M174" s="279" t="s">
        <v>676</v>
      </c>
      <c r="N174" s="603"/>
      <c r="O174" s="603">
        <v>24</v>
      </c>
      <c r="P174" s="615"/>
      <c r="Q174" s="231">
        <v>26</v>
      </c>
      <c r="R174" s="232"/>
      <c r="S174" s="232"/>
      <c r="T174" s="232"/>
      <c r="U174" s="232">
        <v>44</v>
      </c>
      <c r="V174" s="232">
        <v>0</v>
      </c>
      <c r="W174" s="232">
        <v>0</v>
      </c>
      <c r="X174" s="232">
        <v>0</v>
      </c>
      <c r="Y174" s="232">
        <v>0</v>
      </c>
      <c r="Z174" s="232">
        <v>0</v>
      </c>
      <c r="AA174" s="232"/>
      <c r="AB174" s="232"/>
      <c r="AC174" s="232"/>
      <c r="AD174" s="232"/>
      <c r="AE174" s="232"/>
      <c r="AF174" s="232"/>
      <c r="AG174" s="232">
        <v>0</v>
      </c>
      <c r="AH174" s="232">
        <v>0</v>
      </c>
      <c r="AI174" s="232"/>
      <c r="AJ174" s="232"/>
      <c r="AK174" s="232">
        <v>0</v>
      </c>
      <c r="AL174" s="232">
        <v>0</v>
      </c>
      <c r="AM174" s="232">
        <v>0</v>
      </c>
      <c r="AN174" s="232">
        <v>0</v>
      </c>
      <c r="AO174" s="232">
        <v>0</v>
      </c>
      <c r="AP174" s="232">
        <v>0</v>
      </c>
      <c r="AQ174" s="250">
        <f>Q174+S174+U174+W174+Y174+AA174+AC174+AE174+AG174+AI174+AK174+AM174+AO174</f>
        <v>70</v>
      </c>
      <c r="AR174" s="250">
        <f>R174+T174+V174+X174+Z174+AB174+AD174+AF174+AH174+AJ174+AL174+AN174+AP174</f>
        <v>0</v>
      </c>
      <c r="AS174" s="252" t="s">
        <v>1066</v>
      </c>
      <c r="AT174" s="248"/>
      <c r="AU174" s="562"/>
      <c r="AV174" s="562"/>
      <c r="AW174" s="562"/>
      <c r="AX174" s="562"/>
      <c r="AY174" s="251">
        <f>IF(AQ174&gt;AU174,AQ174-AU174,"0")</f>
        <v>70</v>
      </c>
      <c r="AZ174" s="251" t="str">
        <f>IF(AR174&gt;AV174,AR174-AV174,"0")</f>
        <v>0</v>
      </c>
      <c r="BA174" s="252">
        <v>45920</v>
      </c>
      <c r="BB174" s="261" t="s">
        <v>1232</v>
      </c>
      <c r="BC174" s="252" t="s">
        <v>904</v>
      </c>
      <c r="BD174" s="272" t="s">
        <v>862</v>
      </c>
      <c r="BE174" s="252" t="s">
        <v>854</v>
      </c>
      <c r="BF174" s="233" t="s">
        <v>905</v>
      </c>
      <c r="BG174" s="284" t="s">
        <v>1085</v>
      </c>
      <c r="BH174" s="284">
        <v>26</v>
      </c>
      <c r="BI174" s="233" t="s">
        <v>905</v>
      </c>
      <c r="BJ174" s="234">
        <v>15190</v>
      </c>
      <c r="BK174" s="234">
        <f t="shared" si="291"/>
        <v>434434.00000000006</v>
      </c>
      <c r="BL174" s="668">
        <f t="shared" ref="BL174:BL247" si="293">(BK174-BM174)/BM174</f>
        <v>0.10000000000000014</v>
      </c>
      <c r="BM174" s="234">
        <f t="shared" si="292"/>
        <v>394940</v>
      </c>
      <c r="BN174" s="263">
        <v>45955</v>
      </c>
      <c r="BO174" s="251">
        <f>SUMIF($I:$I,I174,$BH:$BH)</f>
        <v>70</v>
      </c>
      <c r="BP174" s="251">
        <f>SUMIF($I:$I,I174,$BI:$BI)</f>
        <v>0</v>
      </c>
      <c r="BQ174" s="249"/>
      <c r="BR174" s="249"/>
      <c r="BS174" s="264"/>
      <c r="BT174" s="248"/>
      <c r="BU174" s="248"/>
      <c r="BV174" s="251"/>
      <c r="BW174" s="251"/>
      <c r="BX174" s="251"/>
      <c r="BY174" s="251"/>
      <c r="BZ174" s="251"/>
      <c r="CA174" s="251"/>
      <c r="CB174" s="251"/>
      <c r="CC174" s="250"/>
      <c r="CD174" s="265"/>
      <c r="CE174" s="252"/>
      <c r="CF174" s="252"/>
      <c r="CG174" s="252"/>
      <c r="CH174" s="252"/>
      <c r="CI174" s="252"/>
      <c r="CJ174" s="252"/>
      <c r="CK174" s="252"/>
      <c r="CL174" s="252"/>
      <c r="CM174" s="251">
        <f>SUMIF($I:$I,I174,$CA:$CA)</f>
        <v>0</v>
      </c>
      <c r="CN174" s="249">
        <f>SUMIF($I:$I,I174,$CB:$CB)</f>
        <v>0</v>
      </c>
      <c r="CO174" s="252"/>
      <c r="CP174" s="252"/>
      <c r="CQ174" s="252"/>
      <c r="CR174" s="252"/>
      <c r="CS174" s="251">
        <f>BO174+CM174</f>
        <v>70</v>
      </c>
      <c r="CT174" s="251">
        <f>BP174+CN174</f>
        <v>0</v>
      </c>
      <c r="CU174" s="251">
        <f>AY174-CS174</f>
        <v>0</v>
      </c>
      <c r="CV174" s="251">
        <f>AZ174-CT174</f>
        <v>0</v>
      </c>
      <c r="CW174" s="249" t="str">
        <f>IF(CU174&lt;0,"Thừa",IF(CU174=0,"Đủ","Thiếu"))</f>
        <v>Đủ</v>
      </c>
      <c r="CX174" s="614"/>
      <c r="CY174" s="562"/>
      <c r="CZ174" s="562"/>
      <c r="DA174" s="562"/>
      <c r="DB174" s="562"/>
      <c r="DC174" s="562"/>
      <c r="DD174" s="562"/>
      <c r="DE174" s="562"/>
      <c r="DF174" s="562"/>
    </row>
    <row r="175" spans="1:110" s="271" customFormat="1" ht="15" hidden="1" customHeight="1">
      <c r="A175" s="248" t="str">
        <f t="shared" si="274"/>
        <v>ok</v>
      </c>
      <c r="B175" s="249"/>
      <c r="C175" s="249"/>
      <c r="D175" s="249"/>
      <c r="E175" s="249"/>
      <c r="F175" s="249"/>
      <c r="G175" s="1221"/>
      <c r="H175" s="1221"/>
      <c r="I175" s="282" t="s">
        <v>706</v>
      </c>
      <c r="J175" s="281" t="s">
        <v>673</v>
      </c>
      <c r="K175" s="281" t="s">
        <v>707</v>
      </c>
      <c r="L175" s="281" t="s">
        <v>679</v>
      </c>
      <c r="M175" s="279" t="s">
        <v>676</v>
      </c>
      <c r="N175" s="603"/>
      <c r="O175" s="603"/>
      <c r="P175" s="615"/>
      <c r="Q175" s="231"/>
      <c r="R175" s="232"/>
      <c r="S175" s="232"/>
      <c r="T175" s="232"/>
      <c r="U175" s="232"/>
      <c r="V175" s="232"/>
      <c r="W175" s="232"/>
      <c r="X175" s="232"/>
      <c r="Y175" s="232"/>
      <c r="Z175" s="232"/>
      <c r="AA175" s="232"/>
      <c r="AB175" s="232"/>
      <c r="AC175" s="232"/>
      <c r="AD175" s="232"/>
      <c r="AE175" s="232"/>
      <c r="AF175" s="232"/>
      <c r="AG175" s="232"/>
      <c r="AH175" s="232"/>
      <c r="AI175" s="232"/>
      <c r="AJ175" s="232"/>
      <c r="AK175" s="232"/>
      <c r="AL175" s="232"/>
      <c r="AM175" s="232"/>
      <c r="AN175" s="232"/>
      <c r="AO175" s="232"/>
      <c r="AP175" s="232"/>
      <c r="AQ175" s="250"/>
      <c r="AR175" s="250"/>
      <c r="AS175" s="252"/>
      <c r="AT175" s="248"/>
      <c r="AU175" s="562"/>
      <c r="AV175" s="562"/>
      <c r="AW175" s="562"/>
      <c r="AX175" s="562"/>
      <c r="AY175" s="251"/>
      <c r="AZ175" s="251"/>
      <c r="BA175" s="252"/>
      <c r="BB175" s="261" t="s">
        <v>1621</v>
      </c>
      <c r="BC175" s="252" t="s">
        <v>904</v>
      </c>
      <c r="BD175" s="272" t="s">
        <v>1638</v>
      </c>
      <c r="BE175" s="252"/>
      <c r="BF175" s="233" t="s">
        <v>905</v>
      </c>
      <c r="BG175" s="284" t="s">
        <v>1085</v>
      </c>
      <c r="BH175" s="284">
        <v>44</v>
      </c>
      <c r="BI175" s="233" t="s">
        <v>905</v>
      </c>
      <c r="BJ175" s="765">
        <v>15190</v>
      </c>
      <c r="BK175" s="234">
        <f>BH175*BJ175*(1+BL175)</f>
        <v>735196.00000000012</v>
      </c>
      <c r="BL175" s="668">
        <v>0.1</v>
      </c>
      <c r="BM175" s="234">
        <f>BJ175*BH175</f>
        <v>668360</v>
      </c>
      <c r="BN175" s="263">
        <v>45979</v>
      </c>
      <c r="BO175" s="251"/>
      <c r="BP175" s="251"/>
      <c r="BQ175" s="249"/>
      <c r="BR175" s="249"/>
      <c r="BS175" s="264"/>
      <c r="BT175" s="248"/>
      <c r="BU175" s="248"/>
      <c r="BV175" s="251"/>
      <c r="BW175" s="251"/>
      <c r="BX175" s="251"/>
      <c r="BY175" s="251"/>
      <c r="BZ175" s="251"/>
      <c r="CA175" s="251"/>
      <c r="CB175" s="251"/>
      <c r="CC175" s="250"/>
      <c r="CD175" s="265"/>
      <c r="CE175" s="252"/>
      <c r="CF175" s="252"/>
      <c r="CG175" s="252"/>
      <c r="CH175" s="252"/>
      <c r="CI175" s="252"/>
      <c r="CJ175" s="252"/>
      <c r="CK175" s="252"/>
      <c r="CL175" s="252"/>
      <c r="CM175" s="251"/>
      <c r="CN175" s="249"/>
      <c r="CO175" s="252"/>
      <c r="CP175" s="252"/>
      <c r="CQ175" s="252"/>
      <c r="CR175" s="252"/>
      <c r="CS175" s="251"/>
      <c r="CT175" s="251"/>
      <c r="CU175" s="251"/>
      <c r="CV175" s="251"/>
      <c r="CW175" s="249"/>
      <c r="CX175" s="614"/>
      <c r="CY175" s="562"/>
      <c r="CZ175" s="562"/>
      <c r="DA175" s="562"/>
      <c r="DB175" s="562"/>
      <c r="DC175" s="562"/>
      <c r="DD175" s="562"/>
      <c r="DE175" s="562"/>
      <c r="DF175" s="562"/>
    </row>
    <row r="176" spans="1:110" s="271" customFormat="1" ht="15" hidden="1" customHeight="1">
      <c r="A176" s="248" t="str">
        <f t="shared" si="274"/>
        <v>Hiện</v>
      </c>
      <c r="B176" s="249" t="str">
        <f t="shared" si="275"/>
        <v>Đủ</v>
      </c>
      <c r="C176" s="249">
        <f t="shared" si="276"/>
        <v>0</v>
      </c>
      <c r="D176" s="249"/>
      <c r="E176" s="249"/>
      <c r="F176" s="249"/>
      <c r="G176" s="1221"/>
      <c r="H176" s="1221"/>
      <c r="I176" s="282" t="s">
        <v>708</v>
      </c>
      <c r="J176" s="281" t="s">
        <v>673</v>
      </c>
      <c r="K176" s="281" t="s">
        <v>709</v>
      </c>
      <c r="L176" s="281" t="s">
        <v>679</v>
      </c>
      <c r="M176" s="279" t="s">
        <v>676</v>
      </c>
      <c r="N176" s="603"/>
      <c r="O176" s="603">
        <v>20</v>
      </c>
      <c r="P176" s="230"/>
      <c r="Q176" s="231">
        <v>21</v>
      </c>
      <c r="R176" s="232"/>
      <c r="S176" s="232">
        <v>-21</v>
      </c>
      <c r="T176" s="232"/>
      <c r="U176" s="232">
        <v>0</v>
      </c>
      <c r="V176" s="232">
        <v>0</v>
      </c>
      <c r="W176" s="232">
        <v>0</v>
      </c>
      <c r="X176" s="232">
        <v>0</v>
      </c>
      <c r="Y176" s="232">
        <v>0</v>
      </c>
      <c r="Z176" s="232">
        <v>0</v>
      </c>
      <c r="AA176" s="232"/>
      <c r="AB176" s="232"/>
      <c r="AC176" s="232"/>
      <c r="AD176" s="232"/>
      <c r="AE176" s="232"/>
      <c r="AF176" s="232"/>
      <c r="AG176" s="232">
        <v>0</v>
      </c>
      <c r="AH176" s="232">
        <v>0</v>
      </c>
      <c r="AI176" s="232"/>
      <c r="AJ176" s="232"/>
      <c r="AK176" s="232">
        <v>0</v>
      </c>
      <c r="AL176" s="232">
        <v>0</v>
      </c>
      <c r="AM176" s="232">
        <v>0</v>
      </c>
      <c r="AN176" s="232">
        <v>0</v>
      </c>
      <c r="AO176" s="232">
        <v>0</v>
      </c>
      <c r="AP176" s="232">
        <v>0</v>
      </c>
      <c r="AQ176" s="250">
        <f t="shared" ref="AQ176:AR178" si="294">Q176+S176+U176+W176+Y176+AA176+AC176+AE176+AG176+AI176+AK176+AM176+AO176</f>
        <v>0</v>
      </c>
      <c r="AR176" s="250">
        <f t="shared" si="294"/>
        <v>0</v>
      </c>
      <c r="AS176" s="563" t="s">
        <v>845</v>
      </c>
      <c r="AT176" s="248"/>
      <c r="AU176" s="562"/>
      <c r="AV176" s="562"/>
      <c r="AW176" s="562"/>
      <c r="AX176" s="562"/>
      <c r="AY176" s="251" t="str">
        <f t="shared" ref="AY176:AY178" si="295">IF(AQ176&gt;AU176,AQ176-AU176,"0")</f>
        <v>0</v>
      </c>
      <c r="AZ176" s="251" t="str">
        <f t="shared" ref="AZ176:AZ178" si="296">IF(AR176&gt;AV176,AR176-AV176,"0")</f>
        <v>0</v>
      </c>
      <c r="BA176" s="252">
        <v>45920</v>
      </c>
      <c r="BB176" s="261"/>
      <c r="BC176" s="252"/>
      <c r="BD176" s="272"/>
      <c r="BE176" s="252"/>
      <c r="BF176" s="233"/>
      <c r="BG176" s="284"/>
      <c r="BH176" s="284"/>
      <c r="BI176" s="233"/>
      <c r="BJ176" s="234"/>
      <c r="BK176" s="234">
        <f>BJ176*BG176*1.1</f>
        <v>0</v>
      </c>
      <c r="BL176" s="668" t="e">
        <f t="shared" si="293"/>
        <v>#DIV/0!</v>
      </c>
      <c r="BM176" s="234">
        <f>BJ176*BG176*1</f>
        <v>0</v>
      </c>
      <c r="BN176" s="263"/>
      <c r="BO176" s="251">
        <f>SUMIF($I:$I,I176,$BH:$BH)</f>
        <v>0</v>
      </c>
      <c r="BP176" s="251">
        <f>SUMIF($I:$I,I176,$BI:$BI)</f>
        <v>0</v>
      </c>
      <c r="BQ176" s="249"/>
      <c r="BR176" s="249"/>
      <c r="BS176" s="264"/>
      <c r="BT176" s="248"/>
      <c r="BU176" s="248"/>
      <c r="BV176" s="251"/>
      <c r="BW176" s="251"/>
      <c r="BX176" s="251"/>
      <c r="BY176" s="251"/>
      <c r="BZ176" s="251"/>
      <c r="CA176" s="251"/>
      <c r="CB176" s="251"/>
      <c r="CC176" s="250"/>
      <c r="CD176" s="265"/>
      <c r="CE176" s="252"/>
      <c r="CF176" s="252"/>
      <c r="CG176" s="252"/>
      <c r="CH176" s="252"/>
      <c r="CI176" s="252"/>
      <c r="CJ176" s="252"/>
      <c r="CK176" s="252"/>
      <c r="CL176" s="252"/>
      <c r="CM176" s="251">
        <f>SUMIF($I:$I,I176,$CA:$CA)</f>
        <v>0</v>
      </c>
      <c r="CN176" s="249">
        <f>SUMIF($I:$I,I176,$CB:$CB)</f>
        <v>0</v>
      </c>
      <c r="CO176" s="252"/>
      <c r="CP176" s="252"/>
      <c r="CQ176" s="252"/>
      <c r="CR176" s="252"/>
      <c r="CS176" s="251">
        <f t="shared" ref="CS176:CS178" si="297">BO176+CM176</f>
        <v>0</v>
      </c>
      <c r="CT176" s="251">
        <f t="shared" ref="CT176:CT178" si="298">BP176+CN176</f>
        <v>0</v>
      </c>
      <c r="CU176" s="251">
        <f t="shared" ref="CU176:CU178" si="299">AY176-CS176</f>
        <v>0</v>
      </c>
      <c r="CV176" s="251">
        <f t="shared" ref="CV176:CV178" si="300">AZ176-CT176</f>
        <v>0</v>
      </c>
      <c r="CW176" s="249" t="str">
        <f t="shared" ref="CW176:CW178" si="301">IF(CU176&lt;0,"Thừa",IF(CU176=0,"Đủ","Thiếu"))</f>
        <v>Đủ</v>
      </c>
      <c r="CX176" s="614"/>
      <c r="CY176" s="562"/>
      <c r="CZ176" s="562"/>
      <c r="DA176" s="562"/>
      <c r="DB176" s="562"/>
      <c r="DC176" s="562"/>
      <c r="DD176" s="562"/>
      <c r="DE176" s="562"/>
      <c r="DF176" s="562"/>
    </row>
    <row r="177" spans="1:110" s="271" customFormat="1" ht="15" hidden="1" customHeight="1">
      <c r="A177" s="248" t="str">
        <f t="shared" si="274"/>
        <v>Hiện</v>
      </c>
      <c r="B177" s="249" t="str">
        <f t="shared" si="275"/>
        <v>Đủ</v>
      </c>
      <c r="C177" s="249">
        <f t="shared" si="276"/>
        <v>0</v>
      </c>
      <c r="D177" s="249"/>
      <c r="E177" s="249"/>
      <c r="F177" s="249"/>
      <c r="G177" s="1221"/>
      <c r="H177" s="1221"/>
      <c r="I177" s="282" t="s">
        <v>710</v>
      </c>
      <c r="J177" s="281" t="s">
        <v>673</v>
      </c>
      <c r="K177" s="281" t="s">
        <v>711</v>
      </c>
      <c r="L177" s="281" t="s">
        <v>679</v>
      </c>
      <c r="M177" s="279" t="s">
        <v>676</v>
      </c>
      <c r="N177" s="603"/>
      <c r="O177" s="603">
        <v>20</v>
      </c>
      <c r="P177" s="230"/>
      <c r="Q177" s="231">
        <v>21</v>
      </c>
      <c r="R177" s="232"/>
      <c r="S177" s="232">
        <v>-21</v>
      </c>
      <c r="T177" s="232"/>
      <c r="U177" s="232">
        <v>0</v>
      </c>
      <c r="V177" s="232">
        <v>0</v>
      </c>
      <c r="W177" s="232">
        <v>0</v>
      </c>
      <c r="X177" s="232">
        <v>0</v>
      </c>
      <c r="Y177" s="232">
        <v>0</v>
      </c>
      <c r="Z177" s="232">
        <v>0</v>
      </c>
      <c r="AA177" s="232"/>
      <c r="AB177" s="232"/>
      <c r="AC177" s="232"/>
      <c r="AD177" s="232"/>
      <c r="AE177" s="232"/>
      <c r="AF177" s="232"/>
      <c r="AG177" s="232">
        <v>0</v>
      </c>
      <c r="AH177" s="232">
        <v>0</v>
      </c>
      <c r="AI177" s="232"/>
      <c r="AJ177" s="232"/>
      <c r="AK177" s="232">
        <v>0</v>
      </c>
      <c r="AL177" s="232">
        <v>0</v>
      </c>
      <c r="AM177" s="232">
        <v>0</v>
      </c>
      <c r="AN177" s="232">
        <v>0</v>
      </c>
      <c r="AO177" s="232">
        <v>0</v>
      </c>
      <c r="AP177" s="232">
        <v>0</v>
      </c>
      <c r="AQ177" s="250">
        <f t="shared" si="294"/>
        <v>0</v>
      </c>
      <c r="AR177" s="250">
        <f t="shared" si="294"/>
        <v>0</v>
      </c>
      <c r="AS177" s="563" t="s">
        <v>845</v>
      </c>
      <c r="AT177" s="248"/>
      <c r="AU177" s="562"/>
      <c r="AV177" s="562"/>
      <c r="AW177" s="562"/>
      <c r="AX177" s="562"/>
      <c r="AY177" s="251" t="str">
        <f t="shared" si="295"/>
        <v>0</v>
      </c>
      <c r="AZ177" s="251" t="str">
        <f t="shared" si="296"/>
        <v>0</v>
      </c>
      <c r="BA177" s="252">
        <v>45920</v>
      </c>
      <c r="BB177" s="261"/>
      <c r="BC177" s="252"/>
      <c r="BD177" s="272"/>
      <c r="BE177" s="252"/>
      <c r="BF177" s="233"/>
      <c r="BG177" s="284"/>
      <c r="BH177" s="284"/>
      <c r="BI177" s="233"/>
      <c r="BJ177" s="234"/>
      <c r="BK177" s="234">
        <f>BJ177*BG177*1.1</f>
        <v>0</v>
      </c>
      <c r="BL177" s="668" t="e">
        <f t="shared" si="293"/>
        <v>#DIV/0!</v>
      </c>
      <c r="BM177" s="234">
        <f>BJ177*BG177*1</f>
        <v>0</v>
      </c>
      <c r="BN177" s="263"/>
      <c r="BO177" s="251">
        <f>SUMIF($I:$I,I177,$BH:$BH)</f>
        <v>0</v>
      </c>
      <c r="BP177" s="251">
        <f>SUMIF($I:$I,I177,$BI:$BI)</f>
        <v>0</v>
      </c>
      <c r="BQ177" s="249"/>
      <c r="BR177" s="249"/>
      <c r="BS177" s="264"/>
      <c r="BT177" s="248"/>
      <c r="BU177" s="248"/>
      <c r="BV177" s="251"/>
      <c r="BW177" s="251"/>
      <c r="BX177" s="251"/>
      <c r="BY177" s="251"/>
      <c r="BZ177" s="251"/>
      <c r="CA177" s="251"/>
      <c r="CB177" s="251"/>
      <c r="CC177" s="250"/>
      <c r="CD177" s="265"/>
      <c r="CE177" s="252"/>
      <c r="CF177" s="252"/>
      <c r="CG177" s="252"/>
      <c r="CH177" s="252"/>
      <c r="CI177" s="252"/>
      <c r="CJ177" s="252"/>
      <c r="CK177" s="252"/>
      <c r="CL177" s="252"/>
      <c r="CM177" s="251">
        <f>SUMIF($I:$I,I177,$CA:$CA)</f>
        <v>0</v>
      </c>
      <c r="CN177" s="249">
        <f>SUMIF($I:$I,I177,$CB:$CB)</f>
        <v>0</v>
      </c>
      <c r="CO177" s="252"/>
      <c r="CP177" s="252"/>
      <c r="CQ177" s="252"/>
      <c r="CR177" s="252"/>
      <c r="CS177" s="251">
        <f t="shared" si="297"/>
        <v>0</v>
      </c>
      <c r="CT177" s="251">
        <f t="shared" si="298"/>
        <v>0</v>
      </c>
      <c r="CU177" s="251">
        <f t="shared" si="299"/>
        <v>0</v>
      </c>
      <c r="CV177" s="251">
        <f t="shared" si="300"/>
        <v>0</v>
      </c>
      <c r="CW177" s="249" t="str">
        <f t="shared" si="301"/>
        <v>Đủ</v>
      </c>
      <c r="CX177" s="614"/>
      <c r="CY177" s="562"/>
      <c r="CZ177" s="562"/>
      <c r="DA177" s="562"/>
      <c r="DB177" s="562"/>
      <c r="DC177" s="562"/>
      <c r="DD177" s="562"/>
      <c r="DE177" s="562"/>
      <c r="DF177" s="562"/>
    </row>
    <row r="178" spans="1:110" s="271" customFormat="1" ht="15" hidden="1" customHeight="1">
      <c r="A178" s="248" t="str">
        <f t="shared" si="274"/>
        <v>Hiện</v>
      </c>
      <c r="B178" s="249" t="str">
        <f t="shared" si="275"/>
        <v>Đủ</v>
      </c>
      <c r="C178" s="249">
        <f t="shared" si="276"/>
        <v>0</v>
      </c>
      <c r="D178" s="249"/>
      <c r="E178" s="249"/>
      <c r="F178" s="249"/>
      <c r="G178" s="1221" t="s">
        <v>904</v>
      </c>
      <c r="H178" s="1221"/>
      <c r="I178" s="282" t="s">
        <v>712</v>
      </c>
      <c r="J178" s="281" t="s">
        <v>673</v>
      </c>
      <c r="K178" s="281" t="s">
        <v>713</v>
      </c>
      <c r="L178" s="281" t="s">
        <v>714</v>
      </c>
      <c r="M178" s="279" t="s">
        <v>676</v>
      </c>
      <c r="N178" s="603"/>
      <c r="O178" s="603">
        <v>16</v>
      </c>
      <c r="P178" s="615"/>
      <c r="Q178" s="231">
        <v>17</v>
      </c>
      <c r="R178" s="232"/>
      <c r="S178" s="232">
        <v>1</v>
      </c>
      <c r="T178" s="232"/>
      <c r="U178" s="232">
        <v>27</v>
      </c>
      <c r="V178" s="232">
        <v>0</v>
      </c>
      <c r="W178" s="232">
        <v>0</v>
      </c>
      <c r="X178" s="232">
        <v>0</v>
      </c>
      <c r="Y178" s="232">
        <v>0</v>
      </c>
      <c r="Z178" s="232">
        <v>0</v>
      </c>
      <c r="AA178" s="232"/>
      <c r="AB178" s="232"/>
      <c r="AC178" s="232"/>
      <c r="AD178" s="232"/>
      <c r="AE178" s="232"/>
      <c r="AF178" s="232"/>
      <c r="AG178" s="232">
        <v>0</v>
      </c>
      <c r="AH178" s="232">
        <v>0</v>
      </c>
      <c r="AI178" s="232"/>
      <c r="AJ178" s="232"/>
      <c r="AK178" s="232">
        <v>0</v>
      </c>
      <c r="AL178" s="232">
        <v>0</v>
      </c>
      <c r="AM178" s="232">
        <v>0</v>
      </c>
      <c r="AN178" s="232">
        <v>0</v>
      </c>
      <c r="AO178" s="232">
        <v>0</v>
      </c>
      <c r="AP178" s="232">
        <v>0</v>
      </c>
      <c r="AQ178" s="250">
        <f t="shared" si="294"/>
        <v>45</v>
      </c>
      <c r="AR178" s="250">
        <f t="shared" si="294"/>
        <v>0</v>
      </c>
      <c r="AS178" s="252" t="s">
        <v>1066</v>
      </c>
      <c r="AT178" s="248"/>
      <c r="AU178" s="562"/>
      <c r="AV178" s="562"/>
      <c r="AW178" s="562"/>
      <c r="AX178" s="562"/>
      <c r="AY178" s="251">
        <f t="shared" si="295"/>
        <v>45</v>
      </c>
      <c r="AZ178" s="251" t="str">
        <f t="shared" si="296"/>
        <v>0</v>
      </c>
      <c r="BA178" s="252">
        <v>45920</v>
      </c>
      <c r="BB178" s="261" t="s">
        <v>1232</v>
      </c>
      <c r="BC178" s="252" t="s">
        <v>904</v>
      </c>
      <c r="BD178" s="272" t="s">
        <v>863</v>
      </c>
      <c r="BE178" s="252" t="s">
        <v>864</v>
      </c>
      <c r="BF178" s="233" t="s">
        <v>905</v>
      </c>
      <c r="BG178" s="284" t="s">
        <v>1085</v>
      </c>
      <c r="BH178" s="284">
        <v>18</v>
      </c>
      <c r="BI178" s="233" t="s">
        <v>905</v>
      </c>
      <c r="BJ178" s="234">
        <v>10000</v>
      </c>
      <c r="BK178" s="234">
        <f t="shared" ref="BK178:BK190" si="302">BJ178*BH178*1.1</f>
        <v>198000.00000000003</v>
      </c>
      <c r="BL178" s="668">
        <f t="shared" si="293"/>
        <v>0.10000000000000016</v>
      </c>
      <c r="BM178" s="234">
        <f t="shared" ref="BM178:BM190" si="303">BJ178*BH178*1</f>
        <v>180000</v>
      </c>
      <c r="BN178" s="263">
        <v>45955</v>
      </c>
      <c r="BO178" s="251">
        <f>SUMIF($I:$I,I178,$BH:$BH)</f>
        <v>45</v>
      </c>
      <c r="BP178" s="251">
        <f>SUMIF($I:$I,I178,$BI:$BI)</f>
        <v>0</v>
      </c>
      <c r="BQ178" s="249"/>
      <c r="BR178" s="249"/>
      <c r="BS178" s="264"/>
      <c r="BT178" s="248"/>
      <c r="BU178" s="248"/>
      <c r="BV178" s="251"/>
      <c r="BW178" s="251"/>
      <c r="BX178" s="251"/>
      <c r="BY178" s="251"/>
      <c r="BZ178" s="251"/>
      <c r="CA178" s="251"/>
      <c r="CB178" s="251"/>
      <c r="CC178" s="250"/>
      <c r="CD178" s="265"/>
      <c r="CE178" s="252"/>
      <c r="CF178" s="252"/>
      <c r="CG178" s="252"/>
      <c r="CH178" s="252"/>
      <c r="CI178" s="252"/>
      <c r="CJ178" s="252"/>
      <c r="CK178" s="252"/>
      <c r="CL178" s="252"/>
      <c r="CM178" s="251">
        <f>SUMIF($I:$I,I178,$CA:$CA)</f>
        <v>0</v>
      </c>
      <c r="CN178" s="249">
        <f>SUMIF($I:$I,I178,$CB:$CB)</f>
        <v>0</v>
      </c>
      <c r="CO178" s="252"/>
      <c r="CP178" s="252"/>
      <c r="CQ178" s="252"/>
      <c r="CR178" s="252"/>
      <c r="CS178" s="251">
        <f t="shared" si="297"/>
        <v>45</v>
      </c>
      <c r="CT178" s="251">
        <f t="shared" si="298"/>
        <v>0</v>
      </c>
      <c r="CU178" s="251">
        <f t="shared" si="299"/>
        <v>0</v>
      </c>
      <c r="CV178" s="251">
        <f t="shared" si="300"/>
        <v>0</v>
      </c>
      <c r="CW178" s="249" t="str">
        <f t="shared" si="301"/>
        <v>Đủ</v>
      </c>
      <c r="CX178" s="614"/>
      <c r="CY178" s="562"/>
      <c r="CZ178" s="562"/>
      <c r="DA178" s="562"/>
      <c r="DB178" s="562"/>
      <c r="DC178" s="562"/>
      <c r="DD178" s="562"/>
      <c r="DE178" s="562"/>
      <c r="DF178" s="562"/>
    </row>
    <row r="179" spans="1:110" s="271" customFormat="1" ht="15" hidden="1" customHeight="1">
      <c r="A179" s="248" t="str">
        <f t="shared" si="274"/>
        <v>ok</v>
      </c>
      <c r="B179" s="249"/>
      <c r="C179" s="249"/>
      <c r="D179" s="249"/>
      <c r="E179" s="249"/>
      <c r="F179" s="249"/>
      <c r="G179" s="1221"/>
      <c r="H179" s="1221"/>
      <c r="I179" s="282" t="s">
        <v>712</v>
      </c>
      <c r="J179" s="281" t="s">
        <v>673</v>
      </c>
      <c r="K179" s="281" t="s">
        <v>713</v>
      </c>
      <c r="L179" s="281" t="s">
        <v>714</v>
      </c>
      <c r="M179" s="279" t="s">
        <v>676</v>
      </c>
      <c r="N179" s="603"/>
      <c r="O179" s="603"/>
      <c r="P179" s="615"/>
      <c r="Q179" s="231"/>
      <c r="R179" s="232"/>
      <c r="S179" s="232"/>
      <c r="T179" s="232"/>
      <c r="U179" s="232"/>
      <c r="V179" s="232"/>
      <c r="W179" s="232"/>
      <c r="X179" s="232"/>
      <c r="Y179" s="232"/>
      <c r="Z179" s="232"/>
      <c r="AA179" s="232"/>
      <c r="AB179" s="232"/>
      <c r="AC179" s="232"/>
      <c r="AD179" s="232"/>
      <c r="AE179" s="232"/>
      <c r="AF179" s="232"/>
      <c r="AG179" s="232"/>
      <c r="AH179" s="232"/>
      <c r="AI179" s="232"/>
      <c r="AJ179" s="232"/>
      <c r="AK179" s="232"/>
      <c r="AL179" s="232"/>
      <c r="AM179" s="232"/>
      <c r="AN179" s="232"/>
      <c r="AO179" s="232"/>
      <c r="AP179" s="232"/>
      <c r="AQ179" s="250"/>
      <c r="AR179" s="250"/>
      <c r="AS179" s="252"/>
      <c r="AT179" s="248"/>
      <c r="AU179" s="562"/>
      <c r="AV179" s="562"/>
      <c r="AW179" s="562"/>
      <c r="AX179" s="562"/>
      <c r="AY179" s="251"/>
      <c r="AZ179" s="251"/>
      <c r="BA179" s="252"/>
      <c r="BB179" s="261" t="s">
        <v>1621</v>
      </c>
      <c r="BC179" s="252" t="s">
        <v>904</v>
      </c>
      <c r="BD179" s="272" t="s">
        <v>1639</v>
      </c>
      <c r="BE179" s="252"/>
      <c r="BF179" s="233" t="s">
        <v>905</v>
      </c>
      <c r="BG179" s="284" t="s">
        <v>1085</v>
      </c>
      <c r="BH179" s="284">
        <v>27</v>
      </c>
      <c r="BI179" s="233" t="s">
        <v>905</v>
      </c>
      <c r="BJ179" s="765">
        <v>10000</v>
      </c>
      <c r="BK179" s="234">
        <f>BH179*BJ179*(1+BL179)</f>
        <v>297000</v>
      </c>
      <c r="BL179" s="668">
        <v>0.1</v>
      </c>
      <c r="BM179" s="234">
        <f>BJ179*BH179</f>
        <v>270000</v>
      </c>
      <c r="BN179" s="263">
        <v>45979</v>
      </c>
      <c r="BO179" s="251"/>
      <c r="BP179" s="251"/>
      <c r="BQ179" s="249"/>
      <c r="BR179" s="249"/>
      <c r="BS179" s="264"/>
      <c r="BT179" s="248"/>
      <c r="BU179" s="248"/>
      <c r="BV179" s="251"/>
      <c r="BW179" s="251"/>
      <c r="BX179" s="251"/>
      <c r="BY179" s="251"/>
      <c r="BZ179" s="251"/>
      <c r="CA179" s="251"/>
      <c r="CB179" s="251"/>
      <c r="CC179" s="250"/>
      <c r="CD179" s="265"/>
      <c r="CE179" s="252"/>
      <c r="CF179" s="252"/>
      <c r="CG179" s="252"/>
      <c r="CH179" s="252"/>
      <c r="CI179" s="252"/>
      <c r="CJ179" s="252"/>
      <c r="CK179" s="252"/>
      <c r="CL179" s="252"/>
      <c r="CM179" s="251"/>
      <c r="CN179" s="249"/>
      <c r="CO179" s="252"/>
      <c r="CP179" s="252"/>
      <c r="CQ179" s="252"/>
      <c r="CR179" s="252"/>
      <c r="CS179" s="251"/>
      <c r="CT179" s="251"/>
      <c r="CU179" s="251"/>
      <c r="CV179" s="251"/>
      <c r="CW179" s="249"/>
      <c r="CX179" s="614"/>
      <c r="CY179" s="562"/>
      <c r="CZ179" s="562"/>
      <c r="DA179" s="562"/>
      <c r="DB179" s="562"/>
      <c r="DC179" s="562"/>
      <c r="DD179" s="562"/>
      <c r="DE179" s="562"/>
      <c r="DF179" s="562"/>
    </row>
    <row r="180" spans="1:110" s="271" customFormat="1" ht="15" hidden="1" customHeight="1">
      <c r="A180" s="248" t="str">
        <f t="shared" si="274"/>
        <v>Hiện</v>
      </c>
      <c r="B180" s="249" t="str">
        <f t="shared" si="275"/>
        <v>Đủ</v>
      </c>
      <c r="C180" s="249">
        <f t="shared" si="276"/>
        <v>0</v>
      </c>
      <c r="D180" s="249"/>
      <c r="E180" s="249"/>
      <c r="F180" s="249"/>
      <c r="G180" s="1221" t="s">
        <v>904</v>
      </c>
      <c r="H180" s="1221"/>
      <c r="I180" s="282" t="s">
        <v>715</v>
      </c>
      <c r="J180" s="281" t="s">
        <v>673</v>
      </c>
      <c r="K180" s="281" t="s">
        <v>716</v>
      </c>
      <c r="L180" s="281" t="s">
        <v>679</v>
      </c>
      <c r="M180" s="279" t="s">
        <v>676</v>
      </c>
      <c r="N180" s="603"/>
      <c r="O180" s="603">
        <v>16</v>
      </c>
      <c r="P180" s="615"/>
      <c r="Q180" s="231">
        <v>17</v>
      </c>
      <c r="R180" s="232"/>
      <c r="S180" s="232">
        <v>1</v>
      </c>
      <c r="T180" s="232"/>
      <c r="U180" s="232">
        <v>27</v>
      </c>
      <c r="V180" s="232">
        <v>0</v>
      </c>
      <c r="W180" s="232">
        <v>0</v>
      </c>
      <c r="X180" s="232">
        <v>0</v>
      </c>
      <c r="Y180" s="232">
        <v>0</v>
      </c>
      <c r="Z180" s="232">
        <v>0</v>
      </c>
      <c r="AA180" s="232"/>
      <c r="AB180" s="232"/>
      <c r="AC180" s="232"/>
      <c r="AD180" s="232"/>
      <c r="AE180" s="232"/>
      <c r="AF180" s="232"/>
      <c r="AG180" s="232">
        <v>0</v>
      </c>
      <c r="AH180" s="232">
        <v>0</v>
      </c>
      <c r="AI180" s="232"/>
      <c r="AJ180" s="232"/>
      <c r="AK180" s="232">
        <v>0</v>
      </c>
      <c r="AL180" s="232">
        <v>0</v>
      </c>
      <c r="AM180" s="232">
        <v>0</v>
      </c>
      <c r="AN180" s="232">
        <v>0</v>
      </c>
      <c r="AO180" s="232">
        <v>0</v>
      </c>
      <c r="AP180" s="232">
        <v>0</v>
      </c>
      <c r="AQ180" s="250">
        <f>Q180+S180+U180+W180+Y180+AA180+AC180+AE180+AG180+AI180+AK180+AM180+AO180</f>
        <v>45</v>
      </c>
      <c r="AR180" s="250">
        <f>R180+T180+V180+X180+Z180+AB180+AD180+AF180+AH180+AJ180+AL180+AN180+AP180</f>
        <v>0</v>
      </c>
      <c r="AS180" s="252" t="s">
        <v>1066</v>
      </c>
      <c r="AT180" s="248"/>
      <c r="AU180" s="562"/>
      <c r="AV180" s="562"/>
      <c r="AW180" s="562"/>
      <c r="AX180" s="562"/>
      <c r="AY180" s="251">
        <f>IF(AQ180&gt;AU180,AQ180-AU180,"0")</f>
        <v>45</v>
      </c>
      <c r="AZ180" s="251" t="str">
        <f>IF(AR180&gt;AV180,AR180-AV180,"0")</f>
        <v>0</v>
      </c>
      <c r="BA180" s="252">
        <v>45920</v>
      </c>
      <c r="BB180" s="261" t="s">
        <v>1232</v>
      </c>
      <c r="BC180" s="252" t="s">
        <v>904</v>
      </c>
      <c r="BD180" s="272" t="s">
        <v>865</v>
      </c>
      <c r="BE180" s="252" t="s">
        <v>854</v>
      </c>
      <c r="BF180" s="233" t="s">
        <v>905</v>
      </c>
      <c r="BG180" s="284" t="s">
        <v>1085</v>
      </c>
      <c r="BH180" s="284">
        <v>18</v>
      </c>
      <c r="BI180" s="233" t="s">
        <v>905</v>
      </c>
      <c r="BJ180" s="234">
        <v>860</v>
      </c>
      <c r="BK180" s="234">
        <f t="shared" si="302"/>
        <v>17028</v>
      </c>
      <c r="BL180" s="668">
        <f t="shared" si="293"/>
        <v>0.1</v>
      </c>
      <c r="BM180" s="234">
        <f t="shared" si="303"/>
        <v>15480</v>
      </c>
      <c r="BN180" s="263">
        <v>45955</v>
      </c>
      <c r="BO180" s="251">
        <f>SUMIF($I:$I,I180,$BH:$BH)</f>
        <v>45</v>
      </c>
      <c r="BP180" s="251">
        <f>SUMIF($I:$I,I180,$BI:$BI)</f>
        <v>0</v>
      </c>
      <c r="BQ180" s="249"/>
      <c r="BR180" s="249"/>
      <c r="BS180" s="264"/>
      <c r="BT180" s="248"/>
      <c r="BU180" s="248"/>
      <c r="BV180" s="251"/>
      <c r="BW180" s="251"/>
      <c r="BX180" s="251"/>
      <c r="BY180" s="251"/>
      <c r="BZ180" s="251"/>
      <c r="CA180" s="251"/>
      <c r="CB180" s="251"/>
      <c r="CC180" s="250"/>
      <c r="CD180" s="265"/>
      <c r="CE180" s="252"/>
      <c r="CF180" s="252"/>
      <c r="CG180" s="252"/>
      <c r="CH180" s="252"/>
      <c r="CI180" s="252"/>
      <c r="CJ180" s="252"/>
      <c r="CK180" s="252"/>
      <c r="CL180" s="252"/>
      <c r="CM180" s="251">
        <f>SUMIF($I:$I,I180,$CA:$CA)</f>
        <v>0</v>
      </c>
      <c r="CN180" s="249">
        <f>SUMIF($I:$I,I180,$CB:$CB)</f>
        <v>0</v>
      </c>
      <c r="CO180" s="252"/>
      <c r="CP180" s="252"/>
      <c r="CQ180" s="252"/>
      <c r="CR180" s="252"/>
      <c r="CS180" s="251">
        <f>BO180+CM180</f>
        <v>45</v>
      </c>
      <c r="CT180" s="251">
        <f>BP180+CN180</f>
        <v>0</v>
      </c>
      <c r="CU180" s="251">
        <f>AY180-CS180</f>
        <v>0</v>
      </c>
      <c r="CV180" s="251">
        <f>AZ180-CT180</f>
        <v>0</v>
      </c>
      <c r="CW180" s="249" t="str">
        <f>IF(CU180&lt;0,"Thừa",IF(CU180=0,"Đủ","Thiếu"))</f>
        <v>Đủ</v>
      </c>
      <c r="CX180" s="614"/>
      <c r="CY180" s="562"/>
      <c r="CZ180" s="562"/>
      <c r="DA180" s="562"/>
      <c r="DB180" s="562"/>
      <c r="DC180" s="562"/>
      <c r="DD180" s="562"/>
      <c r="DE180" s="562"/>
      <c r="DF180" s="562"/>
    </row>
    <row r="181" spans="1:110" s="271" customFormat="1" ht="15" hidden="1" customHeight="1">
      <c r="A181" s="248" t="str">
        <f t="shared" si="274"/>
        <v>ok</v>
      </c>
      <c r="B181" s="249"/>
      <c r="C181" s="249"/>
      <c r="D181" s="249"/>
      <c r="E181" s="249"/>
      <c r="F181" s="249"/>
      <c r="G181" s="1221"/>
      <c r="H181" s="1221"/>
      <c r="I181" s="282" t="s">
        <v>715</v>
      </c>
      <c r="J181" s="281" t="s">
        <v>673</v>
      </c>
      <c r="K181" s="281" t="s">
        <v>716</v>
      </c>
      <c r="L181" s="281" t="s">
        <v>679</v>
      </c>
      <c r="M181" s="279" t="s">
        <v>676</v>
      </c>
      <c r="N181" s="603"/>
      <c r="O181" s="603"/>
      <c r="P181" s="615"/>
      <c r="Q181" s="231"/>
      <c r="R181" s="232"/>
      <c r="S181" s="232"/>
      <c r="T181" s="232"/>
      <c r="U181" s="232"/>
      <c r="V181" s="232"/>
      <c r="W181" s="232"/>
      <c r="X181" s="232"/>
      <c r="Y181" s="232"/>
      <c r="Z181" s="232"/>
      <c r="AA181" s="232"/>
      <c r="AB181" s="232"/>
      <c r="AC181" s="232"/>
      <c r="AD181" s="232"/>
      <c r="AE181" s="232"/>
      <c r="AF181" s="232"/>
      <c r="AG181" s="232"/>
      <c r="AH181" s="232"/>
      <c r="AI181" s="232"/>
      <c r="AJ181" s="232"/>
      <c r="AK181" s="232"/>
      <c r="AL181" s="232"/>
      <c r="AM181" s="232"/>
      <c r="AN181" s="232"/>
      <c r="AO181" s="232"/>
      <c r="AP181" s="232"/>
      <c r="AQ181" s="250"/>
      <c r="AR181" s="250"/>
      <c r="AS181" s="252"/>
      <c r="AT181" s="248"/>
      <c r="AU181" s="562"/>
      <c r="AV181" s="562"/>
      <c r="AW181" s="562"/>
      <c r="AX181" s="562"/>
      <c r="AY181" s="251"/>
      <c r="AZ181" s="251"/>
      <c r="BA181" s="252"/>
      <c r="BB181" s="261" t="s">
        <v>1621</v>
      </c>
      <c r="BC181" s="252" t="s">
        <v>904</v>
      </c>
      <c r="BD181" s="272" t="s">
        <v>1640</v>
      </c>
      <c r="BE181" s="252"/>
      <c r="BF181" s="233" t="s">
        <v>905</v>
      </c>
      <c r="BG181" s="284" t="s">
        <v>1085</v>
      </c>
      <c r="BH181" s="284">
        <v>27</v>
      </c>
      <c r="BI181" s="233" t="s">
        <v>905</v>
      </c>
      <c r="BJ181" s="765">
        <v>860</v>
      </c>
      <c r="BK181" s="234">
        <f>BH181*BJ181*(1+BL181)</f>
        <v>25542.000000000004</v>
      </c>
      <c r="BL181" s="668">
        <v>0.1</v>
      </c>
      <c r="BM181" s="234">
        <f>BJ181*BH181</f>
        <v>23220</v>
      </c>
      <c r="BN181" s="263">
        <v>45979</v>
      </c>
      <c r="BO181" s="251"/>
      <c r="BP181" s="251"/>
      <c r="BQ181" s="249"/>
      <c r="BR181" s="249"/>
      <c r="BS181" s="264"/>
      <c r="BT181" s="248"/>
      <c r="BU181" s="248"/>
      <c r="BV181" s="251"/>
      <c r="BW181" s="251"/>
      <c r="BX181" s="251"/>
      <c r="BY181" s="251"/>
      <c r="BZ181" s="251"/>
      <c r="CA181" s="251"/>
      <c r="CB181" s="251"/>
      <c r="CC181" s="250"/>
      <c r="CD181" s="265"/>
      <c r="CE181" s="252"/>
      <c r="CF181" s="252"/>
      <c r="CG181" s="252"/>
      <c r="CH181" s="252"/>
      <c r="CI181" s="252"/>
      <c r="CJ181" s="252"/>
      <c r="CK181" s="252"/>
      <c r="CL181" s="252"/>
      <c r="CM181" s="251"/>
      <c r="CN181" s="249"/>
      <c r="CO181" s="252"/>
      <c r="CP181" s="252"/>
      <c r="CQ181" s="252"/>
      <c r="CR181" s="252"/>
      <c r="CS181" s="251"/>
      <c r="CT181" s="251"/>
      <c r="CU181" s="251"/>
      <c r="CV181" s="251"/>
      <c r="CW181" s="249"/>
      <c r="CX181" s="614"/>
      <c r="CY181" s="562"/>
      <c r="CZ181" s="562"/>
      <c r="DA181" s="562"/>
      <c r="DB181" s="562"/>
      <c r="DC181" s="562"/>
      <c r="DD181" s="562"/>
      <c r="DE181" s="562"/>
      <c r="DF181" s="562"/>
    </row>
    <row r="182" spans="1:110" s="271" customFormat="1" ht="15" hidden="1" customHeight="1">
      <c r="A182" s="248" t="str">
        <f t="shared" si="274"/>
        <v>Hiện</v>
      </c>
      <c r="B182" s="249" t="str">
        <f t="shared" si="275"/>
        <v>Đủ</v>
      </c>
      <c r="C182" s="249">
        <f t="shared" si="276"/>
        <v>0</v>
      </c>
      <c r="D182" s="249"/>
      <c r="E182" s="249"/>
      <c r="F182" s="249"/>
      <c r="G182" s="1221" t="s">
        <v>904</v>
      </c>
      <c r="H182" s="1221"/>
      <c r="I182" s="282" t="s">
        <v>717</v>
      </c>
      <c r="J182" s="281" t="s">
        <v>665</v>
      </c>
      <c r="K182" s="281" t="s">
        <v>718</v>
      </c>
      <c r="L182" s="281" t="s">
        <v>719</v>
      </c>
      <c r="M182" s="279" t="s">
        <v>676</v>
      </c>
      <c r="N182" s="603"/>
      <c r="O182" s="603">
        <v>158</v>
      </c>
      <c r="P182" s="615"/>
      <c r="Q182" s="231">
        <v>166</v>
      </c>
      <c r="R182" s="232"/>
      <c r="S182" s="232"/>
      <c r="T182" s="232"/>
      <c r="U182" s="232">
        <v>379</v>
      </c>
      <c r="V182" s="232">
        <v>0</v>
      </c>
      <c r="W182" s="232">
        <v>0</v>
      </c>
      <c r="X182" s="232">
        <v>0</v>
      </c>
      <c r="Y182" s="232">
        <v>0</v>
      </c>
      <c r="Z182" s="232">
        <v>0</v>
      </c>
      <c r="AA182" s="232"/>
      <c r="AB182" s="232"/>
      <c r="AC182" s="232"/>
      <c r="AD182" s="232"/>
      <c r="AE182" s="232"/>
      <c r="AF182" s="232"/>
      <c r="AG182" s="232">
        <v>0</v>
      </c>
      <c r="AH182" s="232">
        <v>0</v>
      </c>
      <c r="AI182" s="232"/>
      <c r="AJ182" s="232"/>
      <c r="AK182" s="232">
        <v>0</v>
      </c>
      <c r="AL182" s="232">
        <v>0</v>
      </c>
      <c r="AM182" s="232">
        <v>0</v>
      </c>
      <c r="AN182" s="232">
        <v>0</v>
      </c>
      <c r="AO182" s="232">
        <v>0</v>
      </c>
      <c r="AP182" s="232">
        <v>0</v>
      </c>
      <c r="AQ182" s="250">
        <f>Q182+S182+U182+W182+Y182+AA182+AC182+AE182+AG182+AI182+AK182+AM182+AO182</f>
        <v>545</v>
      </c>
      <c r="AR182" s="250">
        <f>R182+T182+V182+X182+Z182+AB182+AD182+AF182+AH182+AJ182+AL182+AN182+AP182</f>
        <v>0</v>
      </c>
      <c r="AS182" s="252" t="s">
        <v>1066</v>
      </c>
      <c r="AT182" s="248"/>
      <c r="AU182" s="562"/>
      <c r="AV182" s="562"/>
      <c r="AW182" s="562"/>
      <c r="AX182" s="562"/>
      <c r="AY182" s="251">
        <f>IF(AQ182&gt;AU182,AQ182-AU182,"0")</f>
        <v>545</v>
      </c>
      <c r="AZ182" s="251" t="str">
        <f>IF(AR182&gt;AV182,AR182-AV182,"0")</f>
        <v>0</v>
      </c>
      <c r="BA182" s="252">
        <v>45920</v>
      </c>
      <c r="BB182" s="261" t="s">
        <v>1232</v>
      </c>
      <c r="BC182" s="252" t="s">
        <v>904</v>
      </c>
      <c r="BD182" s="272" t="s">
        <v>866</v>
      </c>
      <c r="BE182" s="252" t="s">
        <v>867</v>
      </c>
      <c r="BF182" s="233" t="s">
        <v>905</v>
      </c>
      <c r="BG182" s="284" t="s">
        <v>1085</v>
      </c>
      <c r="BH182" s="284">
        <v>166</v>
      </c>
      <c r="BI182" s="233" t="s">
        <v>905</v>
      </c>
      <c r="BJ182" s="234">
        <v>2600</v>
      </c>
      <c r="BK182" s="234">
        <f t="shared" si="302"/>
        <v>474760.00000000006</v>
      </c>
      <c r="BL182" s="668">
        <f t="shared" si="293"/>
        <v>0.10000000000000013</v>
      </c>
      <c r="BM182" s="234">
        <f t="shared" si="303"/>
        <v>431600</v>
      </c>
      <c r="BN182" s="263">
        <v>45955</v>
      </c>
      <c r="BO182" s="251">
        <f>SUMIF($I:$I,I182,$BH:$BH)</f>
        <v>545</v>
      </c>
      <c r="BP182" s="251">
        <f>SUMIF($I:$I,I182,$BI:$BI)</f>
        <v>0</v>
      </c>
      <c r="BQ182" s="249"/>
      <c r="BR182" s="249"/>
      <c r="BS182" s="264"/>
      <c r="BT182" s="248"/>
      <c r="BU182" s="248"/>
      <c r="BV182" s="251"/>
      <c r="BW182" s="251"/>
      <c r="BX182" s="251"/>
      <c r="BY182" s="251"/>
      <c r="BZ182" s="251"/>
      <c r="CA182" s="251"/>
      <c r="CB182" s="251"/>
      <c r="CC182" s="250"/>
      <c r="CD182" s="265"/>
      <c r="CE182" s="252"/>
      <c r="CF182" s="252"/>
      <c r="CG182" s="252"/>
      <c r="CH182" s="252"/>
      <c r="CI182" s="252"/>
      <c r="CJ182" s="252"/>
      <c r="CK182" s="252"/>
      <c r="CL182" s="252"/>
      <c r="CM182" s="251">
        <f>SUMIF($I:$I,I182,$CA:$CA)</f>
        <v>0</v>
      </c>
      <c r="CN182" s="249">
        <f>SUMIF($I:$I,I182,$CB:$CB)</f>
        <v>0</v>
      </c>
      <c r="CO182" s="252"/>
      <c r="CP182" s="252"/>
      <c r="CQ182" s="252"/>
      <c r="CR182" s="252"/>
      <c r="CS182" s="251">
        <f>BO182+CM182</f>
        <v>545</v>
      </c>
      <c r="CT182" s="251">
        <f>BP182+CN182</f>
        <v>0</v>
      </c>
      <c r="CU182" s="251">
        <f>AY182-CS182</f>
        <v>0</v>
      </c>
      <c r="CV182" s="251">
        <f>AZ182-CT182</f>
        <v>0</v>
      </c>
      <c r="CW182" s="249" t="str">
        <f>IF(CU182&lt;0,"Thừa",IF(CU182=0,"Đủ","Thiếu"))</f>
        <v>Đủ</v>
      </c>
      <c r="CX182" s="614"/>
      <c r="CY182" s="562"/>
      <c r="CZ182" s="562"/>
      <c r="DA182" s="562"/>
      <c r="DB182" s="562"/>
      <c r="DC182" s="562"/>
      <c r="DD182" s="562"/>
      <c r="DE182" s="562"/>
      <c r="DF182" s="562"/>
    </row>
    <row r="183" spans="1:110" s="271" customFormat="1" ht="15" hidden="1" customHeight="1">
      <c r="A183" s="248" t="str">
        <f t="shared" si="274"/>
        <v>ok</v>
      </c>
      <c r="B183" s="249"/>
      <c r="C183" s="249"/>
      <c r="D183" s="249"/>
      <c r="E183" s="249"/>
      <c r="F183" s="249"/>
      <c r="G183" s="1221"/>
      <c r="H183" s="1221"/>
      <c r="I183" s="282" t="s">
        <v>717</v>
      </c>
      <c r="J183" s="281" t="s">
        <v>665</v>
      </c>
      <c r="K183" s="281" t="s">
        <v>718</v>
      </c>
      <c r="L183" s="281" t="s">
        <v>719</v>
      </c>
      <c r="M183" s="279" t="s">
        <v>676</v>
      </c>
      <c r="N183" s="603"/>
      <c r="O183" s="603"/>
      <c r="P183" s="615"/>
      <c r="Q183" s="231"/>
      <c r="R183" s="232"/>
      <c r="S183" s="232"/>
      <c r="T183" s="232"/>
      <c r="U183" s="232"/>
      <c r="V183" s="232"/>
      <c r="W183" s="232"/>
      <c r="X183" s="232"/>
      <c r="Y183" s="232"/>
      <c r="Z183" s="232"/>
      <c r="AA183" s="232"/>
      <c r="AB183" s="232"/>
      <c r="AC183" s="232"/>
      <c r="AD183" s="232"/>
      <c r="AE183" s="232"/>
      <c r="AF183" s="232"/>
      <c r="AG183" s="232"/>
      <c r="AH183" s="232"/>
      <c r="AI183" s="232"/>
      <c r="AJ183" s="232"/>
      <c r="AK183" s="232"/>
      <c r="AL183" s="232"/>
      <c r="AM183" s="232"/>
      <c r="AN183" s="232"/>
      <c r="AO183" s="232"/>
      <c r="AP183" s="232"/>
      <c r="AQ183" s="250"/>
      <c r="AR183" s="250"/>
      <c r="AS183" s="252"/>
      <c r="AT183" s="248"/>
      <c r="AU183" s="562"/>
      <c r="AV183" s="562"/>
      <c r="AW183" s="562"/>
      <c r="AX183" s="562"/>
      <c r="AY183" s="251"/>
      <c r="AZ183" s="251"/>
      <c r="BA183" s="252"/>
      <c r="BB183" s="261" t="s">
        <v>1621</v>
      </c>
      <c r="BC183" s="252" t="s">
        <v>904</v>
      </c>
      <c r="BD183" s="272" t="s">
        <v>1641</v>
      </c>
      <c r="BE183" s="252"/>
      <c r="BF183" s="233" t="s">
        <v>905</v>
      </c>
      <c r="BG183" s="284" t="s">
        <v>1085</v>
      </c>
      <c r="BH183" s="284">
        <v>379</v>
      </c>
      <c r="BI183" s="233" t="s">
        <v>905</v>
      </c>
      <c r="BJ183" s="765">
        <v>2600</v>
      </c>
      <c r="BK183" s="234">
        <f>BH183*BJ183*(1+BL183)</f>
        <v>1083940</v>
      </c>
      <c r="BL183" s="668">
        <v>0.1</v>
      </c>
      <c r="BM183" s="234">
        <f>BJ183*BH183</f>
        <v>985400</v>
      </c>
      <c r="BN183" s="263">
        <v>45979</v>
      </c>
      <c r="BO183" s="251"/>
      <c r="BP183" s="251"/>
      <c r="BQ183" s="249"/>
      <c r="BR183" s="249"/>
      <c r="BS183" s="264"/>
      <c r="BT183" s="248"/>
      <c r="BU183" s="248"/>
      <c r="BV183" s="251"/>
      <c r="BW183" s="251"/>
      <c r="BX183" s="251"/>
      <c r="BY183" s="251"/>
      <c r="BZ183" s="251"/>
      <c r="CA183" s="251"/>
      <c r="CB183" s="251"/>
      <c r="CC183" s="250"/>
      <c r="CD183" s="265"/>
      <c r="CE183" s="252"/>
      <c r="CF183" s="252"/>
      <c r="CG183" s="252"/>
      <c r="CH183" s="252"/>
      <c r="CI183" s="252"/>
      <c r="CJ183" s="252"/>
      <c r="CK183" s="252"/>
      <c r="CL183" s="252"/>
      <c r="CM183" s="251"/>
      <c r="CN183" s="249"/>
      <c r="CO183" s="252"/>
      <c r="CP183" s="252"/>
      <c r="CQ183" s="252"/>
      <c r="CR183" s="252"/>
      <c r="CS183" s="251"/>
      <c r="CT183" s="251"/>
      <c r="CU183" s="251"/>
      <c r="CV183" s="251"/>
      <c r="CW183" s="249"/>
      <c r="CX183" s="614"/>
      <c r="CY183" s="562"/>
      <c r="CZ183" s="562"/>
      <c r="DA183" s="562"/>
      <c r="DB183" s="562"/>
      <c r="DC183" s="562"/>
      <c r="DD183" s="562"/>
      <c r="DE183" s="562"/>
      <c r="DF183" s="562"/>
    </row>
    <row r="184" spans="1:110" s="271" customFormat="1" ht="15" hidden="1" customHeight="1">
      <c r="A184" s="248" t="str">
        <f t="shared" si="274"/>
        <v>Hiện</v>
      </c>
      <c r="B184" s="249" t="str">
        <f t="shared" si="275"/>
        <v>Đủ</v>
      </c>
      <c r="C184" s="249">
        <f t="shared" si="276"/>
        <v>0</v>
      </c>
      <c r="D184" s="249"/>
      <c r="E184" s="249"/>
      <c r="F184" s="249"/>
      <c r="G184" s="1221" t="s">
        <v>904</v>
      </c>
      <c r="H184" s="1221"/>
      <c r="I184" s="282" t="s">
        <v>720</v>
      </c>
      <c r="J184" s="281" t="s">
        <v>665</v>
      </c>
      <c r="K184" s="281" t="s">
        <v>721</v>
      </c>
      <c r="L184" s="281" t="s">
        <v>719</v>
      </c>
      <c r="M184" s="279" t="s">
        <v>676</v>
      </c>
      <c r="N184" s="603"/>
      <c r="O184" s="603">
        <v>16</v>
      </c>
      <c r="P184" s="615"/>
      <c r="Q184" s="231">
        <v>17</v>
      </c>
      <c r="R184" s="232"/>
      <c r="S184" s="232">
        <v>1</v>
      </c>
      <c r="T184" s="232"/>
      <c r="U184" s="232">
        <v>72</v>
      </c>
      <c r="V184" s="232">
        <v>0</v>
      </c>
      <c r="W184" s="232">
        <v>0</v>
      </c>
      <c r="X184" s="232">
        <v>0</v>
      </c>
      <c r="Y184" s="232">
        <v>0</v>
      </c>
      <c r="Z184" s="232">
        <v>0</v>
      </c>
      <c r="AA184" s="232"/>
      <c r="AB184" s="232"/>
      <c r="AC184" s="232"/>
      <c r="AD184" s="232"/>
      <c r="AE184" s="232"/>
      <c r="AF184" s="232"/>
      <c r="AG184" s="232">
        <v>0</v>
      </c>
      <c r="AH184" s="232">
        <v>0</v>
      </c>
      <c r="AI184" s="232"/>
      <c r="AJ184" s="232"/>
      <c r="AK184" s="232">
        <v>0</v>
      </c>
      <c r="AL184" s="232">
        <v>0</v>
      </c>
      <c r="AM184" s="232">
        <v>0</v>
      </c>
      <c r="AN184" s="232">
        <v>0</v>
      </c>
      <c r="AO184" s="232">
        <v>0</v>
      </c>
      <c r="AP184" s="232">
        <v>0</v>
      </c>
      <c r="AQ184" s="250">
        <f>Q184+S184+U184+W184+Y184+AA184+AC184+AE184+AG184+AI184+AK184+AM184+AO184</f>
        <v>90</v>
      </c>
      <c r="AR184" s="250">
        <f>R184+T184+V184+X184+Z184+AB184+AD184+AF184+AH184+AJ184+AL184+AN184+AP184</f>
        <v>0</v>
      </c>
      <c r="AS184" s="252" t="s">
        <v>1066</v>
      </c>
      <c r="AT184" s="248"/>
      <c r="AU184" s="562"/>
      <c r="AV184" s="562"/>
      <c r="AW184" s="562"/>
      <c r="AX184" s="562"/>
      <c r="AY184" s="251">
        <f>IF(AQ184&gt;AU184,AQ184-AU184,"0")</f>
        <v>90</v>
      </c>
      <c r="AZ184" s="251" t="str">
        <f>IF(AR184&gt;AV184,AR184-AV184,"0")</f>
        <v>0</v>
      </c>
      <c r="BA184" s="252">
        <v>45920</v>
      </c>
      <c r="BB184" s="261" t="s">
        <v>1232</v>
      </c>
      <c r="BC184" s="252" t="s">
        <v>904</v>
      </c>
      <c r="BD184" s="272" t="s">
        <v>868</v>
      </c>
      <c r="BE184" s="252" t="s">
        <v>867</v>
      </c>
      <c r="BF184" s="233" t="s">
        <v>905</v>
      </c>
      <c r="BG184" s="284" t="s">
        <v>1085</v>
      </c>
      <c r="BH184" s="284">
        <v>18</v>
      </c>
      <c r="BI184" s="233" t="s">
        <v>905</v>
      </c>
      <c r="BJ184" s="234">
        <v>5000</v>
      </c>
      <c r="BK184" s="234">
        <f t="shared" si="302"/>
        <v>99000.000000000015</v>
      </c>
      <c r="BL184" s="668">
        <f t="shared" si="293"/>
        <v>0.10000000000000016</v>
      </c>
      <c r="BM184" s="234">
        <f t="shared" si="303"/>
        <v>90000</v>
      </c>
      <c r="BN184" s="263">
        <v>45955</v>
      </c>
      <c r="BO184" s="251">
        <f>SUMIF($I:$I,I184,$BH:$BH)</f>
        <v>90</v>
      </c>
      <c r="BP184" s="251">
        <f>SUMIF($I:$I,I184,$BI:$BI)</f>
        <v>0</v>
      </c>
      <c r="BQ184" s="249"/>
      <c r="BR184" s="249"/>
      <c r="BS184" s="264"/>
      <c r="BT184" s="248"/>
      <c r="BU184" s="248"/>
      <c r="BV184" s="251"/>
      <c r="BW184" s="251"/>
      <c r="BX184" s="251"/>
      <c r="BY184" s="251"/>
      <c r="BZ184" s="251"/>
      <c r="CA184" s="251"/>
      <c r="CB184" s="251"/>
      <c r="CC184" s="250"/>
      <c r="CD184" s="265"/>
      <c r="CE184" s="252"/>
      <c r="CF184" s="252"/>
      <c r="CG184" s="252"/>
      <c r="CH184" s="252"/>
      <c r="CI184" s="252"/>
      <c r="CJ184" s="252"/>
      <c r="CK184" s="252"/>
      <c r="CL184" s="252"/>
      <c r="CM184" s="251">
        <f>SUMIF($I:$I,I184,$CA:$CA)</f>
        <v>0</v>
      </c>
      <c r="CN184" s="249">
        <f>SUMIF($I:$I,I184,$CB:$CB)</f>
        <v>0</v>
      </c>
      <c r="CO184" s="252"/>
      <c r="CP184" s="252"/>
      <c r="CQ184" s="252"/>
      <c r="CR184" s="252"/>
      <c r="CS184" s="251">
        <f>BO184+CM184</f>
        <v>90</v>
      </c>
      <c r="CT184" s="251">
        <f>BP184+CN184</f>
        <v>0</v>
      </c>
      <c r="CU184" s="251">
        <f>AY184-CS184</f>
        <v>0</v>
      </c>
      <c r="CV184" s="251">
        <f>AZ184-CT184</f>
        <v>0</v>
      </c>
      <c r="CW184" s="249" t="str">
        <f>IF(CU184&lt;0,"Thừa",IF(CU184=0,"Đủ","Thiếu"))</f>
        <v>Đủ</v>
      </c>
      <c r="CX184" s="614"/>
      <c r="CY184" s="562"/>
      <c r="CZ184" s="562"/>
      <c r="DA184" s="562"/>
      <c r="DB184" s="562"/>
      <c r="DC184" s="562"/>
      <c r="DD184" s="562"/>
      <c r="DE184" s="562"/>
      <c r="DF184" s="562"/>
    </row>
    <row r="185" spans="1:110" s="271" customFormat="1" ht="15" hidden="1" customHeight="1">
      <c r="A185" s="248" t="str">
        <f t="shared" si="274"/>
        <v>ok</v>
      </c>
      <c r="B185" s="249"/>
      <c r="C185" s="249"/>
      <c r="D185" s="249"/>
      <c r="E185" s="249"/>
      <c r="F185" s="249"/>
      <c r="G185" s="1221"/>
      <c r="H185" s="1221"/>
      <c r="I185" s="282" t="s">
        <v>720</v>
      </c>
      <c r="J185" s="281" t="s">
        <v>665</v>
      </c>
      <c r="K185" s="281" t="s">
        <v>721</v>
      </c>
      <c r="L185" s="281" t="s">
        <v>719</v>
      </c>
      <c r="M185" s="279" t="s">
        <v>676</v>
      </c>
      <c r="N185" s="603"/>
      <c r="O185" s="603"/>
      <c r="P185" s="615"/>
      <c r="Q185" s="231"/>
      <c r="R185" s="232"/>
      <c r="S185" s="232"/>
      <c r="T185" s="232"/>
      <c r="U185" s="232"/>
      <c r="V185" s="232"/>
      <c r="W185" s="232"/>
      <c r="X185" s="232"/>
      <c r="Y185" s="232"/>
      <c r="Z185" s="232"/>
      <c r="AA185" s="232"/>
      <c r="AB185" s="232"/>
      <c r="AC185" s="232"/>
      <c r="AD185" s="232"/>
      <c r="AE185" s="232"/>
      <c r="AF185" s="232"/>
      <c r="AG185" s="232"/>
      <c r="AH185" s="232"/>
      <c r="AI185" s="232"/>
      <c r="AJ185" s="232"/>
      <c r="AK185" s="232"/>
      <c r="AL185" s="232"/>
      <c r="AM185" s="232"/>
      <c r="AN185" s="232"/>
      <c r="AO185" s="232"/>
      <c r="AP185" s="232"/>
      <c r="AQ185" s="250"/>
      <c r="AR185" s="250"/>
      <c r="AS185" s="252"/>
      <c r="AT185" s="248"/>
      <c r="AU185" s="562"/>
      <c r="AV185" s="562"/>
      <c r="AW185" s="562"/>
      <c r="AX185" s="562"/>
      <c r="AY185" s="251"/>
      <c r="AZ185" s="251"/>
      <c r="BA185" s="252"/>
      <c r="BB185" s="261" t="s">
        <v>1621</v>
      </c>
      <c r="BC185" s="252" t="s">
        <v>904</v>
      </c>
      <c r="BD185" s="272" t="s">
        <v>1642</v>
      </c>
      <c r="BE185" s="252"/>
      <c r="BF185" s="233" t="s">
        <v>905</v>
      </c>
      <c r="BG185" s="284" t="s">
        <v>1085</v>
      </c>
      <c r="BH185" s="284">
        <v>72</v>
      </c>
      <c r="BI185" s="233" t="s">
        <v>905</v>
      </c>
      <c r="BJ185" s="765">
        <v>5000</v>
      </c>
      <c r="BK185" s="234">
        <f>BH185*BJ185*(1+BL185)</f>
        <v>396000.00000000006</v>
      </c>
      <c r="BL185" s="668">
        <v>0.1</v>
      </c>
      <c r="BM185" s="234">
        <f>BJ185*BH185</f>
        <v>360000</v>
      </c>
      <c r="BN185" s="263">
        <v>45979</v>
      </c>
      <c r="BO185" s="251"/>
      <c r="BP185" s="251"/>
      <c r="BQ185" s="249"/>
      <c r="BR185" s="249"/>
      <c r="BS185" s="264"/>
      <c r="BT185" s="248"/>
      <c r="BU185" s="248"/>
      <c r="BV185" s="251"/>
      <c r="BW185" s="251"/>
      <c r="BX185" s="251"/>
      <c r="BY185" s="251"/>
      <c r="BZ185" s="251"/>
      <c r="CA185" s="251"/>
      <c r="CB185" s="251"/>
      <c r="CC185" s="250"/>
      <c r="CD185" s="265"/>
      <c r="CE185" s="252"/>
      <c r="CF185" s="252"/>
      <c r="CG185" s="252"/>
      <c r="CH185" s="252"/>
      <c r="CI185" s="252"/>
      <c r="CJ185" s="252"/>
      <c r="CK185" s="252"/>
      <c r="CL185" s="252"/>
      <c r="CM185" s="251"/>
      <c r="CN185" s="249"/>
      <c r="CO185" s="252"/>
      <c r="CP185" s="252"/>
      <c r="CQ185" s="252"/>
      <c r="CR185" s="252"/>
      <c r="CS185" s="251"/>
      <c r="CT185" s="251"/>
      <c r="CU185" s="251"/>
      <c r="CV185" s="251"/>
      <c r="CW185" s="249"/>
      <c r="CX185" s="614"/>
      <c r="CY185" s="562"/>
      <c r="CZ185" s="562"/>
      <c r="DA185" s="562"/>
      <c r="DB185" s="562"/>
      <c r="DC185" s="562"/>
      <c r="DD185" s="562"/>
      <c r="DE185" s="562"/>
      <c r="DF185" s="562"/>
    </row>
    <row r="186" spans="1:110" s="271" customFormat="1" ht="15" hidden="1" customHeight="1">
      <c r="A186" s="248" t="str">
        <f t="shared" si="274"/>
        <v>Hiện</v>
      </c>
      <c r="B186" s="249" t="str">
        <f t="shared" si="275"/>
        <v>Đủ</v>
      </c>
      <c r="C186" s="249">
        <f t="shared" si="276"/>
        <v>0</v>
      </c>
      <c r="D186" s="249"/>
      <c r="E186" s="249"/>
      <c r="F186" s="249"/>
      <c r="G186" s="1221" t="s">
        <v>904</v>
      </c>
      <c r="H186" s="1221"/>
      <c r="I186" s="282" t="s">
        <v>722</v>
      </c>
      <c r="J186" s="281" t="s">
        <v>665</v>
      </c>
      <c r="K186" s="281" t="s">
        <v>723</v>
      </c>
      <c r="L186" s="281" t="s">
        <v>724</v>
      </c>
      <c r="M186" s="279" t="s">
        <v>676</v>
      </c>
      <c r="N186" s="603"/>
      <c r="O186" s="603">
        <v>60</v>
      </c>
      <c r="P186" s="615"/>
      <c r="Q186" s="231">
        <v>63</v>
      </c>
      <c r="R186" s="232"/>
      <c r="S186" s="232">
        <v>1</v>
      </c>
      <c r="T186" s="232"/>
      <c r="U186" s="232">
        <v>101</v>
      </c>
      <c r="V186" s="232">
        <v>0</v>
      </c>
      <c r="W186" s="232">
        <v>0</v>
      </c>
      <c r="X186" s="232">
        <v>0</v>
      </c>
      <c r="Y186" s="232">
        <v>0</v>
      </c>
      <c r="Z186" s="232">
        <v>0</v>
      </c>
      <c r="AA186" s="232"/>
      <c r="AB186" s="232"/>
      <c r="AC186" s="232"/>
      <c r="AD186" s="232"/>
      <c r="AE186" s="232"/>
      <c r="AF186" s="232"/>
      <c r="AG186" s="232">
        <v>0</v>
      </c>
      <c r="AH186" s="232">
        <v>0</v>
      </c>
      <c r="AI186" s="232"/>
      <c r="AJ186" s="232"/>
      <c r="AK186" s="232">
        <v>0</v>
      </c>
      <c r="AL186" s="232">
        <v>0</v>
      </c>
      <c r="AM186" s="232">
        <v>0</v>
      </c>
      <c r="AN186" s="232">
        <v>0</v>
      </c>
      <c r="AO186" s="232">
        <v>0</v>
      </c>
      <c r="AP186" s="232">
        <v>0</v>
      </c>
      <c r="AQ186" s="250">
        <f>Q186+S186+U186+W186+Y186+AA186+AC186+AE186+AG186+AI186+AK186+AM186+AO186</f>
        <v>165</v>
      </c>
      <c r="AR186" s="250">
        <f>R186+T186+V186+X186+Z186+AB186+AD186+AF186+AH186+AJ186+AL186+AN186+AP186</f>
        <v>0</v>
      </c>
      <c r="AS186" s="252" t="s">
        <v>1066</v>
      </c>
      <c r="AT186" s="248"/>
      <c r="AU186" s="562"/>
      <c r="AV186" s="562"/>
      <c r="AW186" s="562"/>
      <c r="AX186" s="562"/>
      <c r="AY186" s="251">
        <f>IF(AQ186&gt;AU186,AQ186-AU186,"0")</f>
        <v>165</v>
      </c>
      <c r="AZ186" s="251" t="str">
        <f>IF(AR186&gt;AV186,AR186-AV186,"0")</f>
        <v>0</v>
      </c>
      <c r="BA186" s="252">
        <v>45920</v>
      </c>
      <c r="BB186" s="261" t="s">
        <v>1232</v>
      </c>
      <c r="BC186" s="252" t="s">
        <v>904</v>
      </c>
      <c r="BD186" s="272" t="s">
        <v>869</v>
      </c>
      <c r="BE186" s="252" t="s">
        <v>870</v>
      </c>
      <c r="BF186" s="233" t="s">
        <v>905</v>
      </c>
      <c r="BG186" s="284" t="s">
        <v>1085</v>
      </c>
      <c r="BH186" s="284">
        <v>64</v>
      </c>
      <c r="BI186" s="233" t="s">
        <v>905</v>
      </c>
      <c r="BJ186" s="234">
        <v>5000</v>
      </c>
      <c r="BK186" s="234">
        <f t="shared" si="302"/>
        <v>352000</v>
      </c>
      <c r="BL186" s="668">
        <f t="shared" si="293"/>
        <v>0.1</v>
      </c>
      <c r="BM186" s="234">
        <f t="shared" si="303"/>
        <v>320000</v>
      </c>
      <c r="BN186" s="263">
        <v>45955</v>
      </c>
      <c r="BO186" s="251">
        <f>SUMIF($I:$I,I186,$BH:$BH)</f>
        <v>165</v>
      </c>
      <c r="BP186" s="251">
        <f>SUMIF($I:$I,I186,$BI:$BI)</f>
        <v>0</v>
      </c>
      <c r="BQ186" s="249"/>
      <c r="BR186" s="249"/>
      <c r="BS186" s="264"/>
      <c r="BT186" s="248"/>
      <c r="BU186" s="248"/>
      <c r="BV186" s="251"/>
      <c r="BW186" s="251"/>
      <c r="BX186" s="251"/>
      <c r="BY186" s="251"/>
      <c r="BZ186" s="251"/>
      <c r="CA186" s="251"/>
      <c r="CB186" s="251"/>
      <c r="CC186" s="250"/>
      <c r="CD186" s="265"/>
      <c r="CE186" s="252"/>
      <c r="CF186" s="252"/>
      <c r="CG186" s="252"/>
      <c r="CH186" s="252"/>
      <c r="CI186" s="252"/>
      <c r="CJ186" s="252"/>
      <c r="CK186" s="252"/>
      <c r="CL186" s="252"/>
      <c r="CM186" s="251">
        <f>SUMIF($I:$I,I186,$CA:$CA)</f>
        <v>0</v>
      </c>
      <c r="CN186" s="249">
        <f>SUMIF($I:$I,I186,$CB:$CB)</f>
        <v>0</v>
      </c>
      <c r="CO186" s="252"/>
      <c r="CP186" s="252"/>
      <c r="CQ186" s="252"/>
      <c r="CR186" s="252"/>
      <c r="CS186" s="251">
        <f>BO186+CM186</f>
        <v>165</v>
      </c>
      <c r="CT186" s="251">
        <f>BP186+CN186</f>
        <v>0</v>
      </c>
      <c r="CU186" s="251">
        <f>AY186-CS186</f>
        <v>0</v>
      </c>
      <c r="CV186" s="251">
        <f>AZ186-CT186</f>
        <v>0</v>
      </c>
      <c r="CW186" s="249" t="str">
        <f>IF(CU186&lt;0,"Thừa",IF(CU186=0,"Đủ","Thiếu"))</f>
        <v>Đủ</v>
      </c>
      <c r="CX186" s="614"/>
      <c r="CY186" s="562"/>
      <c r="CZ186" s="562"/>
      <c r="DA186" s="562"/>
      <c r="DB186" s="562"/>
      <c r="DC186" s="562"/>
      <c r="DD186" s="562"/>
      <c r="DE186" s="562"/>
      <c r="DF186" s="562"/>
    </row>
    <row r="187" spans="1:110" s="271" customFormat="1" ht="15" hidden="1" customHeight="1">
      <c r="A187" s="248" t="str">
        <f t="shared" si="274"/>
        <v>ok</v>
      </c>
      <c r="B187" s="249"/>
      <c r="C187" s="249"/>
      <c r="D187" s="249"/>
      <c r="E187" s="249"/>
      <c r="F187" s="249"/>
      <c r="G187" s="1221"/>
      <c r="H187" s="1221"/>
      <c r="I187" s="282" t="s">
        <v>722</v>
      </c>
      <c r="J187" s="281" t="s">
        <v>665</v>
      </c>
      <c r="K187" s="281" t="s">
        <v>723</v>
      </c>
      <c r="L187" s="281" t="s">
        <v>724</v>
      </c>
      <c r="M187" s="279" t="s">
        <v>676</v>
      </c>
      <c r="N187" s="603"/>
      <c r="O187" s="603"/>
      <c r="P187" s="615"/>
      <c r="Q187" s="231"/>
      <c r="R187" s="232"/>
      <c r="S187" s="232"/>
      <c r="T187" s="232"/>
      <c r="U187" s="232"/>
      <c r="V187" s="232"/>
      <c r="W187" s="232"/>
      <c r="X187" s="232"/>
      <c r="Y187" s="232"/>
      <c r="Z187" s="232"/>
      <c r="AA187" s="232"/>
      <c r="AB187" s="232"/>
      <c r="AC187" s="232"/>
      <c r="AD187" s="232"/>
      <c r="AE187" s="232"/>
      <c r="AF187" s="232"/>
      <c r="AG187" s="232"/>
      <c r="AH187" s="232"/>
      <c r="AI187" s="232"/>
      <c r="AJ187" s="232"/>
      <c r="AK187" s="232"/>
      <c r="AL187" s="232"/>
      <c r="AM187" s="232"/>
      <c r="AN187" s="232"/>
      <c r="AO187" s="232"/>
      <c r="AP187" s="232"/>
      <c r="AQ187" s="250"/>
      <c r="AR187" s="250"/>
      <c r="AS187" s="252"/>
      <c r="AT187" s="248"/>
      <c r="AU187" s="562"/>
      <c r="AV187" s="562"/>
      <c r="AW187" s="562"/>
      <c r="AX187" s="562"/>
      <c r="AY187" s="251"/>
      <c r="AZ187" s="251"/>
      <c r="BA187" s="252"/>
      <c r="BB187" s="261" t="s">
        <v>1621</v>
      </c>
      <c r="BC187" s="252" t="s">
        <v>904</v>
      </c>
      <c r="BD187" s="272" t="s">
        <v>1643</v>
      </c>
      <c r="BE187" s="252"/>
      <c r="BF187" s="233" t="s">
        <v>905</v>
      </c>
      <c r="BG187" s="284" t="s">
        <v>1085</v>
      </c>
      <c r="BH187" s="284">
        <v>101</v>
      </c>
      <c r="BI187" s="233" t="s">
        <v>905</v>
      </c>
      <c r="BJ187" s="765">
        <v>5000</v>
      </c>
      <c r="BK187" s="234">
        <f>BH187*BJ187*(1+BL187)</f>
        <v>555500</v>
      </c>
      <c r="BL187" s="668">
        <v>0.1</v>
      </c>
      <c r="BM187" s="234">
        <f>BJ187*BH187</f>
        <v>505000</v>
      </c>
      <c r="BN187" s="263">
        <v>45979</v>
      </c>
      <c r="BO187" s="251"/>
      <c r="BP187" s="251"/>
      <c r="BQ187" s="249"/>
      <c r="BR187" s="249"/>
      <c r="BS187" s="264"/>
      <c r="BT187" s="248"/>
      <c r="BU187" s="248"/>
      <c r="BV187" s="251"/>
      <c r="BW187" s="251"/>
      <c r="BX187" s="251"/>
      <c r="BY187" s="251"/>
      <c r="BZ187" s="251"/>
      <c r="CA187" s="251"/>
      <c r="CB187" s="251"/>
      <c r="CC187" s="250"/>
      <c r="CD187" s="265"/>
      <c r="CE187" s="252"/>
      <c r="CF187" s="252"/>
      <c r="CG187" s="252"/>
      <c r="CH187" s="252"/>
      <c r="CI187" s="252"/>
      <c r="CJ187" s="252"/>
      <c r="CK187" s="252"/>
      <c r="CL187" s="252"/>
      <c r="CM187" s="251"/>
      <c r="CN187" s="249"/>
      <c r="CO187" s="252"/>
      <c r="CP187" s="252"/>
      <c r="CQ187" s="252"/>
      <c r="CR187" s="252"/>
      <c r="CS187" s="251"/>
      <c r="CT187" s="251"/>
      <c r="CU187" s="251"/>
      <c r="CV187" s="251"/>
      <c r="CW187" s="249"/>
      <c r="CX187" s="614"/>
      <c r="CY187" s="562"/>
      <c r="CZ187" s="562"/>
      <c r="DA187" s="562"/>
      <c r="DB187" s="562"/>
      <c r="DC187" s="562"/>
      <c r="DD187" s="562"/>
      <c r="DE187" s="562"/>
      <c r="DF187" s="562"/>
    </row>
    <row r="188" spans="1:110" s="271" customFormat="1" ht="15" hidden="1" customHeight="1">
      <c r="A188" s="248" t="str">
        <f t="shared" si="274"/>
        <v>Hiện</v>
      </c>
      <c r="B188" s="249" t="str">
        <f t="shared" si="275"/>
        <v>Đủ</v>
      </c>
      <c r="C188" s="249">
        <f t="shared" si="276"/>
        <v>0</v>
      </c>
      <c r="D188" s="249"/>
      <c r="E188" s="249"/>
      <c r="F188" s="249"/>
      <c r="G188" s="1221" t="s">
        <v>904</v>
      </c>
      <c r="H188" s="1221"/>
      <c r="I188" s="282" t="s">
        <v>725</v>
      </c>
      <c r="J188" s="281" t="s">
        <v>665</v>
      </c>
      <c r="K188" s="281" t="s">
        <v>726</v>
      </c>
      <c r="L188" s="281" t="s">
        <v>727</v>
      </c>
      <c r="M188" s="279" t="s">
        <v>676</v>
      </c>
      <c r="N188" s="603"/>
      <c r="O188" s="603">
        <v>16</v>
      </c>
      <c r="P188" s="615"/>
      <c r="Q188" s="231">
        <v>17</v>
      </c>
      <c r="R188" s="232"/>
      <c r="S188" s="232">
        <v>43</v>
      </c>
      <c r="T188" s="232"/>
      <c r="U188" s="232">
        <v>95</v>
      </c>
      <c r="V188" s="232">
        <v>0</v>
      </c>
      <c r="W188" s="232">
        <v>0</v>
      </c>
      <c r="X188" s="232">
        <v>0</v>
      </c>
      <c r="Y188" s="232">
        <v>0</v>
      </c>
      <c r="Z188" s="232">
        <v>0</v>
      </c>
      <c r="AA188" s="232"/>
      <c r="AB188" s="232"/>
      <c r="AC188" s="232"/>
      <c r="AD188" s="232"/>
      <c r="AE188" s="232"/>
      <c r="AF188" s="232"/>
      <c r="AG188" s="232">
        <v>0</v>
      </c>
      <c r="AH188" s="232">
        <v>0</v>
      </c>
      <c r="AI188" s="232"/>
      <c r="AJ188" s="232"/>
      <c r="AK188" s="232">
        <v>0</v>
      </c>
      <c r="AL188" s="232">
        <v>0</v>
      </c>
      <c r="AM188" s="232">
        <v>0</v>
      </c>
      <c r="AN188" s="232">
        <v>0</v>
      </c>
      <c r="AO188" s="232">
        <v>0</v>
      </c>
      <c r="AP188" s="232">
        <v>0</v>
      </c>
      <c r="AQ188" s="250">
        <f>Q188+S188+U188+W188+Y188+AA188+AC188+AE188+AG188+AI188+AK188+AM188+AO188</f>
        <v>155</v>
      </c>
      <c r="AR188" s="250">
        <f>R188+T188+V188+X188+Z188+AB188+AD188+AF188+AH188+AJ188+AL188+AN188+AP188</f>
        <v>0</v>
      </c>
      <c r="AS188" s="252" t="s">
        <v>1066</v>
      </c>
      <c r="AT188" s="248"/>
      <c r="AU188" s="562"/>
      <c r="AV188" s="562"/>
      <c r="AW188" s="562"/>
      <c r="AX188" s="562"/>
      <c r="AY188" s="251">
        <f>IF(AQ188&gt;AU188,AQ188-AU188,"0")</f>
        <v>155</v>
      </c>
      <c r="AZ188" s="251" t="str">
        <f>IF(AR188&gt;AV188,AR188-AV188,"0")</f>
        <v>0</v>
      </c>
      <c r="BA188" s="252">
        <v>45920</v>
      </c>
      <c r="BB188" s="261" t="s">
        <v>1232</v>
      </c>
      <c r="BC188" s="252" t="s">
        <v>904</v>
      </c>
      <c r="BD188" s="272" t="s">
        <v>869</v>
      </c>
      <c r="BE188" s="252" t="s">
        <v>870</v>
      </c>
      <c r="BF188" s="233" t="s">
        <v>905</v>
      </c>
      <c r="BG188" s="284" t="s">
        <v>1085</v>
      </c>
      <c r="BH188" s="284">
        <v>60</v>
      </c>
      <c r="BI188" s="233" t="s">
        <v>905</v>
      </c>
      <c r="BJ188" s="234">
        <v>5000</v>
      </c>
      <c r="BK188" s="234">
        <f t="shared" si="302"/>
        <v>330000</v>
      </c>
      <c r="BL188" s="668">
        <f t="shared" si="293"/>
        <v>0.1</v>
      </c>
      <c r="BM188" s="234">
        <f t="shared" si="303"/>
        <v>300000</v>
      </c>
      <c r="BN188" s="263">
        <v>45955</v>
      </c>
      <c r="BO188" s="251">
        <f>SUMIF($I:$I,I188,$BH:$BH)</f>
        <v>155</v>
      </c>
      <c r="BP188" s="251">
        <f>SUMIF($I:$I,I188,$BI:$BI)</f>
        <v>0</v>
      </c>
      <c r="BQ188" s="249"/>
      <c r="BR188" s="249"/>
      <c r="BS188" s="264"/>
      <c r="BT188" s="248"/>
      <c r="BU188" s="248"/>
      <c r="BV188" s="251"/>
      <c r="BW188" s="251"/>
      <c r="BX188" s="251"/>
      <c r="BY188" s="251"/>
      <c r="BZ188" s="251"/>
      <c r="CA188" s="251"/>
      <c r="CB188" s="251"/>
      <c r="CC188" s="250"/>
      <c r="CD188" s="265"/>
      <c r="CE188" s="252"/>
      <c r="CF188" s="252"/>
      <c r="CG188" s="252"/>
      <c r="CH188" s="252"/>
      <c r="CI188" s="252"/>
      <c r="CJ188" s="252"/>
      <c r="CK188" s="252"/>
      <c r="CL188" s="252"/>
      <c r="CM188" s="251">
        <f>SUMIF($I:$I,I188,$CA:$CA)</f>
        <v>0</v>
      </c>
      <c r="CN188" s="249">
        <f>SUMIF($I:$I,I188,$CB:$CB)</f>
        <v>0</v>
      </c>
      <c r="CO188" s="252"/>
      <c r="CP188" s="252"/>
      <c r="CQ188" s="252"/>
      <c r="CR188" s="252"/>
      <c r="CS188" s="251">
        <f>BO188+CM188</f>
        <v>155</v>
      </c>
      <c r="CT188" s="251">
        <f>BP188+CN188</f>
        <v>0</v>
      </c>
      <c r="CU188" s="251">
        <f>AY188-CS188</f>
        <v>0</v>
      </c>
      <c r="CV188" s="251">
        <f>AZ188-CT188</f>
        <v>0</v>
      </c>
      <c r="CW188" s="249" t="str">
        <f>IF(CU188&lt;0,"Thừa",IF(CU188=0,"Đủ","Thiếu"))</f>
        <v>Đủ</v>
      </c>
      <c r="CX188" s="614"/>
      <c r="CY188" s="562"/>
      <c r="CZ188" s="562"/>
      <c r="DA188" s="562"/>
      <c r="DB188" s="562"/>
      <c r="DC188" s="562"/>
      <c r="DD188" s="562"/>
      <c r="DE188" s="562"/>
      <c r="DF188" s="562"/>
    </row>
    <row r="189" spans="1:110" s="271" customFormat="1" ht="15" hidden="1" customHeight="1">
      <c r="A189" s="248" t="str">
        <f t="shared" si="274"/>
        <v>ok</v>
      </c>
      <c r="B189" s="249"/>
      <c r="C189" s="249"/>
      <c r="D189" s="249"/>
      <c r="E189" s="249"/>
      <c r="F189" s="249"/>
      <c r="G189" s="1221"/>
      <c r="H189" s="1221"/>
      <c r="I189" s="282" t="s">
        <v>725</v>
      </c>
      <c r="J189" s="281" t="s">
        <v>665</v>
      </c>
      <c r="K189" s="281" t="s">
        <v>726</v>
      </c>
      <c r="L189" s="281" t="s">
        <v>727</v>
      </c>
      <c r="M189" s="279" t="s">
        <v>676</v>
      </c>
      <c r="N189" s="603"/>
      <c r="O189" s="603"/>
      <c r="P189" s="615"/>
      <c r="Q189" s="231"/>
      <c r="R189" s="232"/>
      <c r="S189" s="232"/>
      <c r="T189" s="232"/>
      <c r="U189" s="232"/>
      <c r="V189" s="232"/>
      <c r="W189" s="232"/>
      <c r="X189" s="232"/>
      <c r="Y189" s="232"/>
      <c r="Z189" s="232"/>
      <c r="AA189" s="232"/>
      <c r="AB189" s="232"/>
      <c r="AC189" s="232"/>
      <c r="AD189" s="232"/>
      <c r="AE189" s="232"/>
      <c r="AF189" s="232"/>
      <c r="AG189" s="232"/>
      <c r="AH189" s="232"/>
      <c r="AI189" s="232"/>
      <c r="AJ189" s="232"/>
      <c r="AK189" s="232"/>
      <c r="AL189" s="232"/>
      <c r="AM189" s="232"/>
      <c r="AN189" s="232"/>
      <c r="AO189" s="232"/>
      <c r="AP189" s="232"/>
      <c r="AQ189" s="250"/>
      <c r="AR189" s="250"/>
      <c r="AS189" s="252"/>
      <c r="AT189" s="248"/>
      <c r="AU189" s="562"/>
      <c r="AV189" s="562"/>
      <c r="AW189" s="562"/>
      <c r="AX189" s="562"/>
      <c r="AY189" s="251"/>
      <c r="AZ189" s="251"/>
      <c r="BA189" s="252"/>
      <c r="BB189" s="261" t="s">
        <v>1621</v>
      </c>
      <c r="BC189" s="252" t="s">
        <v>904</v>
      </c>
      <c r="BD189" s="272" t="s">
        <v>1644</v>
      </c>
      <c r="BE189" s="252"/>
      <c r="BF189" s="233" t="s">
        <v>905</v>
      </c>
      <c r="BG189" s="284" t="s">
        <v>1085</v>
      </c>
      <c r="BH189" s="284">
        <v>95</v>
      </c>
      <c r="BI189" s="233" t="s">
        <v>905</v>
      </c>
      <c r="BJ189" s="765">
        <v>5000</v>
      </c>
      <c r="BK189" s="234">
        <f>BH189*BJ189*(1+BL189)</f>
        <v>522500.00000000006</v>
      </c>
      <c r="BL189" s="668">
        <v>0.1</v>
      </c>
      <c r="BM189" s="234">
        <f>BJ189*BH189</f>
        <v>475000</v>
      </c>
      <c r="BN189" s="263">
        <v>45979</v>
      </c>
      <c r="BO189" s="251"/>
      <c r="BP189" s="251"/>
      <c r="BQ189" s="249"/>
      <c r="BR189" s="249"/>
      <c r="BS189" s="264"/>
      <c r="BT189" s="248"/>
      <c r="BU189" s="248"/>
      <c r="BV189" s="251"/>
      <c r="BW189" s="251"/>
      <c r="BX189" s="251"/>
      <c r="BY189" s="251"/>
      <c r="BZ189" s="251"/>
      <c r="CA189" s="251"/>
      <c r="CB189" s="251"/>
      <c r="CC189" s="250"/>
      <c r="CD189" s="265"/>
      <c r="CE189" s="252"/>
      <c r="CF189" s="252"/>
      <c r="CG189" s="252"/>
      <c r="CH189" s="252"/>
      <c r="CI189" s="252"/>
      <c r="CJ189" s="252"/>
      <c r="CK189" s="252"/>
      <c r="CL189" s="252"/>
      <c r="CM189" s="251"/>
      <c r="CN189" s="249"/>
      <c r="CO189" s="252"/>
      <c r="CP189" s="252"/>
      <c r="CQ189" s="252"/>
      <c r="CR189" s="252"/>
      <c r="CS189" s="251"/>
      <c r="CT189" s="251"/>
      <c r="CU189" s="251"/>
      <c r="CV189" s="251"/>
      <c r="CW189" s="249"/>
      <c r="CX189" s="614"/>
      <c r="CY189" s="562"/>
      <c r="CZ189" s="562"/>
      <c r="DA189" s="562"/>
      <c r="DB189" s="562"/>
      <c r="DC189" s="562"/>
      <c r="DD189" s="562"/>
      <c r="DE189" s="562"/>
      <c r="DF189" s="562"/>
    </row>
    <row r="190" spans="1:110" s="271" customFormat="1" ht="15" hidden="1" customHeight="1">
      <c r="A190" s="248" t="str">
        <f t="shared" si="274"/>
        <v>Hiện</v>
      </c>
      <c r="B190" s="249" t="str">
        <f t="shared" si="275"/>
        <v>Đủ</v>
      </c>
      <c r="C190" s="249">
        <f t="shared" si="276"/>
        <v>0</v>
      </c>
      <c r="D190" s="249"/>
      <c r="E190" s="249"/>
      <c r="F190" s="249"/>
      <c r="G190" s="1221" t="s">
        <v>904</v>
      </c>
      <c r="H190" s="1221"/>
      <c r="I190" s="282" t="s">
        <v>728</v>
      </c>
      <c r="J190" s="281" t="s">
        <v>665</v>
      </c>
      <c r="K190" s="281" t="s">
        <v>729</v>
      </c>
      <c r="L190" s="281" t="s">
        <v>730</v>
      </c>
      <c r="M190" s="279" t="s">
        <v>676</v>
      </c>
      <c r="N190" s="603"/>
      <c r="O190" s="603">
        <v>168</v>
      </c>
      <c r="P190" s="615"/>
      <c r="Q190" s="231">
        <v>177</v>
      </c>
      <c r="R190" s="232"/>
      <c r="S190" s="232">
        <v>1</v>
      </c>
      <c r="T190" s="232"/>
      <c r="U190" s="232">
        <v>287</v>
      </c>
      <c r="V190" s="232">
        <v>0</v>
      </c>
      <c r="W190" s="232">
        <v>0</v>
      </c>
      <c r="X190" s="232">
        <v>0</v>
      </c>
      <c r="Y190" s="232">
        <v>0</v>
      </c>
      <c r="Z190" s="232">
        <v>0</v>
      </c>
      <c r="AA190" s="232"/>
      <c r="AB190" s="232"/>
      <c r="AC190" s="232"/>
      <c r="AD190" s="232"/>
      <c r="AE190" s="232"/>
      <c r="AF190" s="232"/>
      <c r="AG190" s="232">
        <v>0</v>
      </c>
      <c r="AH190" s="232">
        <v>0</v>
      </c>
      <c r="AI190" s="232"/>
      <c r="AJ190" s="232"/>
      <c r="AK190" s="232">
        <v>0</v>
      </c>
      <c r="AL190" s="232">
        <v>0</v>
      </c>
      <c r="AM190" s="232">
        <v>0</v>
      </c>
      <c r="AN190" s="232">
        <v>0</v>
      </c>
      <c r="AO190" s="232">
        <v>0</v>
      </c>
      <c r="AP190" s="232">
        <v>0</v>
      </c>
      <c r="AQ190" s="250">
        <f>Q190+S190+U190+W190+Y190+AA190+AC190+AE190+AG190+AI190+AK190+AM190+AO190</f>
        <v>465</v>
      </c>
      <c r="AR190" s="250">
        <f>R190+T190+V190+X190+Z190+AB190+AD190+AF190+AH190+AJ190+AL190+AN190+AP190</f>
        <v>0</v>
      </c>
      <c r="AS190" s="252" t="s">
        <v>1066</v>
      </c>
      <c r="AT190" s="248"/>
      <c r="AU190" s="562"/>
      <c r="AV190" s="562"/>
      <c r="AW190" s="562"/>
      <c r="AX190" s="562"/>
      <c r="AY190" s="251">
        <f>IF(AQ190&gt;AU190,AQ190-AU190,"0")</f>
        <v>465</v>
      </c>
      <c r="AZ190" s="251" t="str">
        <f>IF(AR190&gt;AV190,AR190-AV190,"0")</f>
        <v>0</v>
      </c>
      <c r="BA190" s="252">
        <v>45920</v>
      </c>
      <c r="BB190" s="261" t="s">
        <v>1232</v>
      </c>
      <c r="BC190" s="252" t="s">
        <v>904</v>
      </c>
      <c r="BD190" s="272" t="s">
        <v>871</v>
      </c>
      <c r="BE190" s="252" t="s">
        <v>872</v>
      </c>
      <c r="BF190" s="233" t="s">
        <v>905</v>
      </c>
      <c r="BG190" s="284" t="s">
        <v>1085</v>
      </c>
      <c r="BH190" s="284">
        <v>178</v>
      </c>
      <c r="BI190" s="233" t="s">
        <v>905</v>
      </c>
      <c r="BJ190" s="234">
        <v>1210</v>
      </c>
      <c r="BK190" s="234">
        <f t="shared" si="302"/>
        <v>236918.00000000003</v>
      </c>
      <c r="BL190" s="668">
        <f t="shared" si="293"/>
        <v>0.10000000000000013</v>
      </c>
      <c r="BM190" s="234">
        <f t="shared" si="303"/>
        <v>215380</v>
      </c>
      <c r="BN190" s="263">
        <v>45955</v>
      </c>
      <c r="BO190" s="251">
        <f>SUMIF($I:$I,I190,$BH:$BH)</f>
        <v>465</v>
      </c>
      <c r="BP190" s="251">
        <f>SUMIF($I:$I,I190,$BI:$BI)</f>
        <v>0</v>
      </c>
      <c r="BQ190" s="249"/>
      <c r="BR190" s="249"/>
      <c r="BS190" s="264"/>
      <c r="BT190" s="248"/>
      <c r="BU190" s="248"/>
      <c r="BV190" s="251"/>
      <c r="BW190" s="251"/>
      <c r="BX190" s="251"/>
      <c r="BY190" s="251"/>
      <c r="BZ190" s="251"/>
      <c r="CA190" s="251"/>
      <c r="CB190" s="251"/>
      <c r="CC190" s="250"/>
      <c r="CD190" s="265"/>
      <c r="CE190" s="252"/>
      <c r="CF190" s="252"/>
      <c r="CG190" s="252"/>
      <c r="CH190" s="252"/>
      <c r="CI190" s="252"/>
      <c r="CJ190" s="252"/>
      <c r="CK190" s="252"/>
      <c r="CL190" s="252"/>
      <c r="CM190" s="251">
        <f>SUMIF($I:$I,I190,$CA:$CA)</f>
        <v>0</v>
      </c>
      <c r="CN190" s="249">
        <f>SUMIF($I:$I,I190,$CB:$CB)</f>
        <v>0</v>
      </c>
      <c r="CO190" s="252"/>
      <c r="CP190" s="252"/>
      <c r="CQ190" s="252"/>
      <c r="CR190" s="252"/>
      <c r="CS190" s="251">
        <f>BO190+CM190</f>
        <v>465</v>
      </c>
      <c r="CT190" s="251">
        <f>BP190+CN190</f>
        <v>0</v>
      </c>
      <c r="CU190" s="251">
        <f>AY190-CS190</f>
        <v>0</v>
      </c>
      <c r="CV190" s="251">
        <f>AZ190-CT190</f>
        <v>0</v>
      </c>
      <c r="CW190" s="249" t="str">
        <f>IF(CU190&lt;0,"Thừa",IF(CU190=0,"Đủ","Thiếu"))</f>
        <v>Đủ</v>
      </c>
      <c r="CX190" s="614"/>
      <c r="CY190" s="562"/>
      <c r="CZ190" s="562"/>
      <c r="DA190" s="562"/>
      <c r="DB190" s="562"/>
      <c r="DC190" s="562"/>
      <c r="DD190" s="562"/>
      <c r="DE190" s="562"/>
      <c r="DF190" s="562"/>
    </row>
    <row r="191" spans="1:110" s="271" customFormat="1" ht="15" hidden="1" customHeight="1">
      <c r="A191" s="248" t="str">
        <f t="shared" si="274"/>
        <v>ok</v>
      </c>
      <c r="B191" s="249"/>
      <c r="C191" s="249"/>
      <c r="D191" s="249"/>
      <c r="E191" s="249"/>
      <c r="F191" s="249"/>
      <c r="G191" s="1221"/>
      <c r="H191" s="1221"/>
      <c r="I191" s="282" t="s">
        <v>728</v>
      </c>
      <c r="J191" s="281" t="s">
        <v>665</v>
      </c>
      <c r="K191" s="281" t="s">
        <v>729</v>
      </c>
      <c r="L191" s="281" t="s">
        <v>730</v>
      </c>
      <c r="M191" s="279" t="s">
        <v>676</v>
      </c>
      <c r="N191" s="603"/>
      <c r="O191" s="603"/>
      <c r="P191" s="615"/>
      <c r="Q191" s="231"/>
      <c r="R191" s="232"/>
      <c r="S191" s="232"/>
      <c r="T191" s="232"/>
      <c r="U191" s="232"/>
      <c r="V191" s="232"/>
      <c r="W191" s="232"/>
      <c r="X191" s="232"/>
      <c r="Y191" s="232"/>
      <c r="Z191" s="232"/>
      <c r="AA191" s="232"/>
      <c r="AB191" s="232"/>
      <c r="AC191" s="232"/>
      <c r="AD191" s="232"/>
      <c r="AE191" s="232"/>
      <c r="AF191" s="232"/>
      <c r="AG191" s="232"/>
      <c r="AH191" s="232"/>
      <c r="AI191" s="232"/>
      <c r="AJ191" s="232"/>
      <c r="AK191" s="232"/>
      <c r="AL191" s="232"/>
      <c r="AM191" s="232"/>
      <c r="AN191" s="232"/>
      <c r="AO191" s="232"/>
      <c r="AP191" s="232"/>
      <c r="AQ191" s="250"/>
      <c r="AR191" s="250"/>
      <c r="AS191" s="252"/>
      <c r="AT191" s="248"/>
      <c r="AU191" s="562"/>
      <c r="AV191" s="562"/>
      <c r="AW191" s="562"/>
      <c r="AX191" s="562"/>
      <c r="AY191" s="251"/>
      <c r="AZ191" s="251"/>
      <c r="BA191" s="252"/>
      <c r="BB191" s="261" t="s">
        <v>1621</v>
      </c>
      <c r="BC191" s="252" t="s">
        <v>904</v>
      </c>
      <c r="BD191" s="272" t="s">
        <v>1645</v>
      </c>
      <c r="BE191" s="252"/>
      <c r="BF191" s="233" t="s">
        <v>905</v>
      </c>
      <c r="BG191" s="284" t="s">
        <v>1085</v>
      </c>
      <c r="BH191" s="284">
        <v>287</v>
      </c>
      <c r="BI191" s="233" t="s">
        <v>905</v>
      </c>
      <c r="BJ191" s="765">
        <v>1210</v>
      </c>
      <c r="BK191" s="234">
        <f>BH191*BJ191*(1+BL191)</f>
        <v>381997.00000000006</v>
      </c>
      <c r="BL191" s="668">
        <v>0.1</v>
      </c>
      <c r="BM191" s="234">
        <f>BJ191*BH191</f>
        <v>347270</v>
      </c>
      <c r="BN191" s="263">
        <v>45979</v>
      </c>
      <c r="BO191" s="251"/>
      <c r="BP191" s="251"/>
      <c r="BQ191" s="249"/>
      <c r="BR191" s="249"/>
      <c r="BS191" s="264"/>
      <c r="BT191" s="248"/>
      <c r="BU191" s="248"/>
      <c r="BV191" s="251"/>
      <c r="BW191" s="251"/>
      <c r="BX191" s="251"/>
      <c r="BY191" s="251"/>
      <c r="BZ191" s="251"/>
      <c r="CA191" s="251"/>
      <c r="CB191" s="251"/>
      <c r="CC191" s="250"/>
      <c r="CD191" s="265"/>
      <c r="CE191" s="252"/>
      <c r="CF191" s="252"/>
      <c r="CG191" s="252"/>
      <c r="CH191" s="252"/>
      <c r="CI191" s="252"/>
      <c r="CJ191" s="252"/>
      <c r="CK191" s="252"/>
      <c r="CL191" s="252"/>
      <c r="CM191" s="251"/>
      <c r="CN191" s="249"/>
      <c r="CO191" s="252"/>
      <c r="CP191" s="252"/>
      <c r="CQ191" s="252"/>
      <c r="CR191" s="252"/>
      <c r="CS191" s="251"/>
      <c r="CT191" s="251"/>
      <c r="CU191" s="251"/>
      <c r="CV191" s="251"/>
      <c r="CW191" s="249"/>
      <c r="CX191" s="614"/>
      <c r="CY191" s="562"/>
      <c r="CZ191" s="562"/>
      <c r="DA191" s="562"/>
      <c r="DB191" s="562"/>
      <c r="DC191" s="562"/>
      <c r="DD191" s="562"/>
      <c r="DE191" s="562"/>
      <c r="DF191" s="562"/>
    </row>
    <row r="192" spans="1:110" s="271" customFormat="1" ht="15" hidden="1" customHeight="1">
      <c r="A192" s="248" t="str">
        <f t="shared" si="274"/>
        <v>Hiện</v>
      </c>
      <c r="B192" s="249" t="str">
        <f t="shared" si="275"/>
        <v>Đủ</v>
      </c>
      <c r="C192" s="249">
        <f t="shared" si="276"/>
        <v>0</v>
      </c>
      <c r="D192" s="249"/>
      <c r="E192" s="249"/>
      <c r="F192" s="249"/>
      <c r="G192" s="1221"/>
      <c r="H192" s="1221"/>
      <c r="I192" s="282" t="s">
        <v>731</v>
      </c>
      <c r="J192" s="281" t="s">
        <v>665</v>
      </c>
      <c r="K192" s="281" t="s">
        <v>732</v>
      </c>
      <c r="L192" s="281" t="s">
        <v>733</v>
      </c>
      <c r="M192" s="279" t="s">
        <v>676</v>
      </c>
      <c r="N192" s="603"/>
      <c r="O192" s="603">
        <v>304</v>
      </c>
      <c r="P192" s="230"/>
      <c r="Q192" s="231">
        <v>320</v>
      </c>
      <c r="R192" s="232"/>
      <c r="S192" s="232">
        <v>-320</v>
      </c>
      <c r="T192" s="232"/>
      <c r="U192" s="232">
        <v>0</v>
      </c>
      <c r="V192" s="232">
        <v>0</v>
      </c>
      <c r="W192" s="232">
        <v>0</v>
      </c>
      <c r="X192" s="232">
        <v>0</v>
      </c>
      <c r="Y192" s="232">
        <v>0</v>
      </c>
      <c r="Z192" s="232">
        <v>0</v>
      </c>
      <c r="AA192" s="232"/>
      <c r="AB192" s="232"/>
      <c r="AC192" s="232"/>
      <c r="AD192" s="232"/>
      <c r="AE192" s="232"/>
      <c r="AF192" s="232"/>
      <c r="AG192" s="232">
        <v>0</v>
      </c>
      <c r="AH192" s="232">
        <v>0</v>
      </c>
      <c r="AI192" s="232"/>
      <c r="AJ192" s="232"/>
      <c r="AK192" s="232">
        <v>0</v>
      </c>
      <c r="AL192" s="232">
        <v>0</v>
      </c>
      <c r="AM192" s="232">
        <v>0</v>
      </c>
      <c r="AN192" s="232">
        <v>0</v>
      </c>
      <c r="AO192" s="232">
        <v>0</v>
      </c>
      <c r="AP192" s="232">
        <v>0</v>
      </c>
      <c r="AQ192" s="250">
        <f>Q192+S192+U192+W192+Y192+AA192+AC192+AE192+AG192+AI192+AK192+AM192+AO192</f>
        <v>0</v>
      </c>
      <c r="AR192" s="250">
        <f>R192+T192+V192+X192+Z192+AB192+AD192+AF192+AH192+AJ192+AL192+AN192+AP192</f>
        <v>0</v>
      </c>
      <c r="AS192" s="563" t="s">
        <v>845</v>
      </c>
      <c r="AT192" s="248"/>
      <c r="AU192" s="562"/>
      <c r="AV192" s="562"/>
      <c r="AW192" s="562"/>
      <c r="AX192" s="562"/>
      <c r="AY192" s="251" t="str">
        <f t="shared" ref="AY192:AY193" si="304">IF(AQ192&gt;AU192,AQ192-AU192,"0")</f>
        <v>0</v>
      </c>
      <c r="AZ192" s="251" t="str">
        <f t="shared" ref="AZ192:AZ193" si="305">IF(AR192&gt;AV192,AR192-AV192,"0")</f>
        <v>0</v>
      </c>
      <c r="BA192" s="252">
        <v>45920</v>
      </c>
      <c r="BB192" s="261"/>
      <c r="BC192" s="252"/>
      <c r="BD192" s="272"/>
      <c r="BE192" s="252"/>
      <c r="BF192" s="233"/>
      <c r="BG192" s="284"/>
      <c r="BH192" s="284"/>
      <c r="BI192" s="233"/>
      <c r="BJ192" s="234"/>
      <c r="BK192" s="234">
        <f>BJ192*BG192*1.1</f>
        <v>0</v>
      </c>
      <c r="BL192" s="668" t="e">
        <f t="shared" si="293"/>
        <v>#DIV/0!</v>
      </c>
      <c r="BM192" s="234">
        <f>BJ192*BG192*1</f>
        <v>0</v>
      </c>
      <c r="BN192" s="263"/>
      <c r="BO192" s="251">
        <f>SUMIF($I:$I,I192,$BH:$BH)</f>
        <v>0</v>
      </c>
      <c r="BP192" s="251">
        <f>SUMIF($I:$I,I192,$BI:$BI)</f>
        <v>0</v>
      </c>
      <c r="BQ192" s="249"/>
      <c r="BR192" s="249"/>
      <c r="BS192" s="264"/>
      <c r="BT192" s="248"/>
      <c r="BU192" s="248"/>
      <c r="BV192" s="251"/>
      <c r="BW192" s="251"/>
      <c r="BX192" s="251"/>
      <c r="BY192" s="251"/>
      <c r="BZ192" s="251"/>
      <c r="CA192" s="251"/>
      <c r="CB192" s="251"/>
      <c r="CC192" s="250"/>
      <c r="CD192" s="265"/>
      <c r="CE192" s="252"/>
      <c r="CF192" s="252"/>
      <c r="CG192" s="252"/>
      <c r="CH192" s="252"/>
      <c r="CI192" s="252"/>
      <c r="CJ192" s="252"/>
      <c r="CK192" s="252"/>
      <c r="CL192" s="252"/>
      <c r="CM192" s="251">
        <f>SUMIF($I:$I,I192,$CA:$CA)</f>
        <v>0</v>
      </c>
      <c r="CN192" s="249">
        <f>SUMIF($I:$I,I192,$CB:$CB)</f>
        <v>0</v>
      </c>
      <c r="CO192" s="252"/>
      <c r="CP192" s="252"/>
      <c r="CQ192" s="252"/>
      <c r="CR192" s="252"/>
      <c r="CS192" s="251">
        <f t="shared" ref="CS192:CS193" si="306">BO192+CM192</f>
        <v>0</v>
      </c>
      <c r="CT192" s="251">
        <f t="shared" ref="CT192:CT193" si="307">BP192+CN192</f>
        <v>0</v>
      </c>
      <c r="CU192" s="251">
        <f t="shared" ref="CU192:CU193" si="308">AY192-CS192</f>
        <v>0</v>
      </c>
      <c r="CV192" s="251">
        <f t="shared" ref="CV192:CV193" si="309">AZ192-CT192</f>
        <v>0</v>
      </c>
      <c r="CW192" s="249" t="str">
        <f t="shared" ref="CW192:CW193" si="310">IF(CU192&lt;0,"Thừa",IF(CU192=0,"Đủ","Thiếu"))</f>
        <v>Đủ</v>
      </c>
      <c r="CX192" s="614"/>
      <c r="CY192" s="562"/>
      <c r="CZ192" s="562"/>
      <c r="DA192" s="562"/>
      <c r="DB192" s="562"/>
      <c r="DC192" s="562"/>
      <c r="DD192" s="562"/>
      <c r="DE192" s="562"/>
      <c r="DF192" s="562"/>
    </row>
    <row r="193" spans="1:110" s="271" customFormat="1" ht="15" hidden="1" customHeight="1">
      <c r="A193" s="248" t="str">
        <f t="shared" si="274"/>
        <v>Hiện</v>
      </c>
      <c r="B193" s="249" t="str">
        <f t="shared" si="275"/>
        <v>Đủ</v>
      </c>
      <c r="C193" s="249">
        <f t="shared" si="276"/>
        <v>0</v>
      </c>
      <c r="D193" s="249"/>
      <c r="E193" s="249"/>
      <c r="F193" s="249"/>
      <c r="G193" s="1221" t="s">
        <v>904</v>
      </c>
      <c r="H193" s="1221"/>
      <c r="I193" s="282" t="s">
        <v>734</v>
      </c>
      <c r="J193" s="281" t="s">
        <v>665</v>
      </c>
      <c r="K193" s="281" t="s">
        <v>735</v>
      </c>
      <c r="L193" s="281" t="s">
        <v>724</v>
      </c>
      <c r="M193" s="279" t="s">
        <v>676</v>
      </c>
      <c r="N193" s="603"/>
      <c r="O193" s="603">
        <v>16</v>
      </c>
      <c r="P193" s="615"/>
      <c r="Q193" s="231">
        <v>17</v>
      </c>
      <c r="R193" s="232"/>
      <c r="S193" s="232">
        <v>1</v>
      </c>
      <c r="T193" s="232"/>
      <c r="U193" s="232">
        <v>27</v>
      </c>
      <c r="V193" s="232">
        <v>0</v>
      </c>
      <c r="W193" s="232">
        <v>0</v>
      </c>
      <c r="X193" s="232">
        <v>0</v>
      </c>
      <c r="Y193" s="232">
        <v>0</v>
      </c>
      <c r="Z193" s="232">
        <v>0</v>
      </c>
      <c r="AA193" s="232"/>
      <c r="AB193" s="232"/>
      <c r="AC193" s="232"/>
      <c r="AD193" s="232"/>
      <c r="AE193" s="232"/>
      <c r="AF193" s="232"/>
      <c r="AG193" s="232">
        <v>0</v>
      </c>
      <c r="AH193" s="232">
        <v>0</v>
      </c>
      <c r="AI193" s="232"/>
      <c r="AJ193" s="232"/>
      <c r="AK193" s="232">
        <v>0</v>
      </c>
      <c r="AL193" s="232">
        <v>0</v>
      </c>
      <c r="AM193" s="232">
        <v>0</v>
      </c>
      <c r="AN193" s="232">
        <v>0</v>
      </c>
      <c r="AO193" s="232">
        <v>0</v>
      </c>
      <c r="AP193" s="232">
        <v>0</v>
      </c>
      <c r="AQ193" s="250">
        <f>Q193+S193+U193+W193+Y193+AA193+AC193+AE193+AG193+AI193+AK193+AM193+AO193</f>
        <v>45</v>
      </c>
      <c r="AR193" s="250">
        <f>R193+T193+V193+X193+Z193+AB193+AD193+AF193+AH193+AJ193+AL193+AN193+AP193</f>
        <v>0</v>
      </c>
      <c r="AS193" s="252" t="s">
        <v>1066</v>
      </c>
      <c r="AT193" s="248"/>
      <c r="AU193" s="562"/>
      <c r="AV193" s="562"/>
      <c r="AW193" s="562"/>
      <c r="AX193" s="562"/>
      <c r="AY193" s="251">
        <f t="shared" si="304"/>
        <v>45</v>
      </c>
      <c r="AZ193" s="251" t="str">
        <f t="shared" si="305"/>
        <v>0</v>
      </c>
      <c r="BA193" s="252">
        <v>45920</v>
      </c>
      <c r="BB193" s="261" t="s">
        <v>1232</v>
      </c>
      <c r="BC193" s="252" t="s">
        <v>904</v>
      </c>
      <c r="BD193" s="272" t="s">
        <v>873</v>
      </c>
      <c r="BE193" s="252" t="s">
        <v>870</v>
      </c>
      <c r="BF193" s="233" t="s">
        <v>905</v>
      </c>
      <c r="BG193" s="284" t="s">
        <v>1085</v>
      </c>
      <c r="BH193" s="284">
        <v>18</v>
      </c>
      <c r="BI193" s="233" t="s">
        <v>905</v>
      </c>
      <c r="BJ193" s="234">
        <v>7000</v>
      </c>
      <c r="BK193" s="234">
        <f>BJ193*BH193*1.1</f>
        <v>138600</v>
      </c>
      <c r="BL193" s="668">
        <f t="shared" si="293"/>
        <v>0.1</v>
      </c>
      <c r="BM193" s="234">
        <f>BJ193*BH193*1</f>
        <v>126000</v>
      </c>
      <c r="BN193" s="263">
        <v>45955</v>
      </c>
      <c r="BO193" s="251">
        <f>SUMIF($I:$I,I193,$BH:$BH)</f>
        <v>45</v>
      </c>
      <c r="BP193" s="251">
        <f>SUMIF($I:$I,I193,$BI:$BI)</f>
        <v>0</v>
      </c>
      <c r="BQ193" s="249"/>
      <c r="BR193" s="249"/>
      <c r="BS193" s="264"/>
      <c r="BT193" s="248"/>
      <c r="BU193" s="248"/>
      <c r="BV193" s="251"/>
      <c r="BW193" s="251"/>
      <c r="BX193" s="251"/>
      <c r="BY193" s="251"/>
      <c r="BZ193" s="251"/>
      <c r="CA193" s="251"/>
      <c r="CB193" s="251"/>
      <c r="CC193" s="250"/>
      <c r="CD193" s="265"/>
      <c r="CE193" s="252"/>
      <c r="CF193" s="252"/>
      <c r="CG193" s="252"/>
      <c r="CH193" s="252"/>
      <c r="CI193" s="252"/>
      <c r="CJ193" s="252"/>
      <c r="CK193" s="252"/>
      <c r="CL193" s="252"/>
      <c r="CM193" s="251">
        <f>SUMIF($I:$I,I193,$CA:$CA)</f>
        <v>0</v>
      </c>
      <c r="CN193" s="249">
        <f>SUMIF($I:$I,I193,$CB:$CB)</f>
        <v>0</v>
      </c>
      <c r="CO193" s="252"/>
      <c r="CP193" s="252"/>
      <c r="CQ193" s="252"/>
      <c r="CR193" s="252"/>
      <c r="CS193" s="251">
        <f t="shared" si="306"/>
        <v>45</v>
      </c>
      <c r="CT193" s="251">
        <f t="shared" si="307"/>
        <v>0</v>
      </c>
      <c r="CU193" s="251">
        <f t="shared" si="308"/>
        <v>0</v>
      </c>
      <c r="CV193" s="251">
        <f t="shared" si="309"/>
        <v>0</v>
      </c>
      <c r="CW193" s="249" t="str">
        <f t="shared" si="310"/>
        <v>Đủ</v>
      </c>
      <c r="CX193" s="614"/>
      <c r="CY193" s="562"/>
      <c r="CZ193" s="562"/>
      <c r="DA193" s="562"/>
      <c r="DB193" s="562"/>
      <c r="DC193" s="562"/>
      <c r="DD193" s="562"/>
      <c r="DE193" s="562"/>
      <c r="DF193" s="562"/>
    </row>
    <row r="194" spans="1:110" s="271" customFormat="1" ht="15" hidden="1" customHeight="1">
      <c r="A194" s="248" t="str">
        <f t="shared" si="274"/>
        <v>ok</v>
      </c>
      <c r="B194" s="249"/>
      <c r="C194" s="249"/>
      <c r="D194" s="249"/>
      <c r="E194" s="249"/>
      <c r="F194" s="249"/>
      <c r="G194" s="1221"/>
      <c r="H194" s="1221"/>
      <c r="I194" s="282" t="s">
        <v>734</v>
      </c>
      <c r="J194" s="281" t="s">
        <v>665</v>
      </c>
      <c r="K194" s="281" t="s">
        <v>735</v>
      </c>
      <c r="L194" s="281" t="s">
        <v>724</v>
      </c>
      <c r="M194" s="279" t="s">
        <v>676</v>
      </c>
      <c r="N194" s="603"/>
      <c r="O194" s="603"/>
      <c r="P194" s="615"/>
      <c r="Q194" s="231"/>
      <c r="R194" s="232"/>
      <c r="S194" s="232"/>
      <c r="T194" s="232"/>
      <c r="U194" s="232"/>
      <c r="V194" s="232"/>
      <c r="W194" s="232"/>
      <c r="X194" s="232"/>
      <c r="Y194" s="232"/>
      <c r="Z194" s="232"/>
      <c r="AA194" s="232"/>
      <c r="AB194" s="232"/>
      <c r="AC194" s="232"/>
      <c r="AD194" s="232"/>
      <c r="AE194" s="232"/>
      <c r="AF194" s="232"/>
      <c r="AG194" s="232"/>
      <c r="AH194" s="232"/>
      <c r="AI194" s="232"/>
      <c r="AJ194" s="232"/>
      <c r="AK194" s="232"/>
      <c r="AL194" s="232"/>
      <c r="AM194" s="232"/>
      <c r="AN194" s="232"/>
      <c r="AO194" s="232"/>
      <c r="AP194" s="232"/>
      <c r="AQ194" s="250"/>
      <c r="AR194" s="250"/>
      <c r="AS194" s="252"/>
      <c r="AT194" s="248"/>
      <c r="AU194" s="562"/>
      <c r="AV194" s="562"/>
      <c r="AW194" s="562"/>
      <c r="AX194" s="562"/>
      <c r="AY194" s="251"/>
      <c r="AZ194" s="251"/>
      <c r="BA194" s="252"/>
      <c r="BB194" s="261" t="s">
        <v>1621</v>
      </c>
      <c r="BC194" s="252" t="s">
        <v>904</v>
      </c>
      <c r="BD194" s="272" t="s">
        <v>1646</v>
      </c>
      <c r="BE194" s="252"/>
      <c r="BF194" s="233" t="s">
        <v>905</v>
      </c>
      <c r="BG194" s="284" t="s">
        <v>1085</v>
      </c>
      <c r="BH194" s="284">
        <v>27</v>
      </c>
      <c r="BI194" s="233" t="s">
        <v>905</v>
      </c>
      <c r="BJ194" s="765">
        <v>7000</v>
      </c>
      <c r="BK194" s="234">
        <f>BH194*BJ194*(1+BL194)</f>
        <v>207900.00000000003</v>
      </c>
      <c r="BL194" s="668">
        <v>0.1</v>
      </c>
      <c r="BM194" s="234">
        <f>BJ194*BH194</f>
        <v>189000</v>
      </c>
      <c r="BN194" s="263">
        <v>45979</v>
      </c>
      <c r="BO194" s="251"/>
      <c r="BP194" s="251"/>
      <c r="BQ194" s="249"/>
      <c r="BR194" s="249"/>
      <c r="BS194" s="264"/>
      <c r="BT194" s="248"/>
      <c r="BU194" s="248"/>
      <c r="BV194" s="251"/>
      <c r="BW194" s="251"/>
      <c r="BX194" s="251"/>
      <c r="BY194" s="251"/>
      <c r="BZ194" s="251"/>
      <c r="CA194" s="251"/>
      <c r="CB194" s="251"/>
      <c r="CC194" s="250"/>
      <c r="CD194" s="265"/>
      <c r="CE194" s="252"/>
      <c r="CF194" s="252"/>
      <c r="CG194" s="252"/>
      <c r="CH194" s="252"/>
      <c r="CI194" s="252"/>
      <c r="CJ194" s="252"/>
      <c r="CK194" s="252"/>
      <c r="CL194" s="252"/>
      <c r="CM194" s="251"/>
      <c r="CN194" s="249"/>
      <c r="CO194" s="252"/>
      <c r="CP194" s="252"/>
      <c r="CQ194" s="252"/>
      <c r="CR194" s="252"/>
      <c r="CS194" s="251"/>
      <c r="CT194" s="251"/>
      <c r="CU194" s="251"/>
      <c r="CV194" s="251"/>
      <c r="CW194" s="249"/>
      <c r="CX194" s="614"/>
      <c r="CY194" s="562"/>
      <c r="CZ194" s="562"/>
      <c r="DA194" s="562"/>
      <c r="DB194" s="562"/>
      <c r="DC194" s="562"/>
      <c r="DD194" s="562"/>
      <c r="DE194" s="562"/>
      <c r="DF194" s="562"/>
    </row>
    <row r="195" spans="1:110" s="271" customFormat="1" ht="15" hidden="1" customHeight="1">
      <c r="A195" s="248" t="str">
        <f t="shared" si="274"/>
        <v>Hiện</v>
      </c>
      <c r="B195" s="249" t="str">
        <f t="shared" si="275"/>
        <v>Đủ</v>
      </c>
      <c r="C195" s="249">
        <f t="shared" si="276"/>
        <v>0</v>
      </c>
      <c r="D195" s="249"/>
      <c r="E195" s="249"/>
      <c r="F195" s="249"/>
      <c r="G195" s="1221" t="s">
        <v>904</v>
      </c>
      <c r="H195" s="1221"/>
      <c r="I195" s="282" t="s">
        <v>736</v>
      </c>
      <c r="J195" s="281" t="s">
        <v>665</v>
      </c>
      <c r="K195" s="281" t="s">
        <v>737</v>
      </c>
      <c r="L195" s="281" t="s">
        <v>738</v>
      </c>
      <c r="M195" s="279" t="s">
        <v>676</v>
      </c>
      <c r="N195" s="603"/>
      <c r="O195" s="603">
        <v>392</v>
      </c>
      <c r="P195" s="615"/>
      <c r="Q195" s="231">
        <v>412</v>
      </c>
      <c r="R195" s="232"/>
      <c r="S195" s="232"/>
      <c r="T195" s="232"/>
      <c r="U195" s="232">
        <v>3198</v>
      </c>
      <c r="V195" s="232">
        <v>0</v>
      </c>
      <c r="W195" s="232">
        <v>0</v>
      </c>
      <c r="X195" s="232">
        <v>0</v>
      </c>
      <c r="Y195" s="232">
        <v>0</v>
      </c>
      <c r="Z195" s="232">
        <v>0</v>
      </c>
      <c r="AA195" s="232"/>
      <c r="AB195" s="232"/>
      <c r="AC195" s="232"/>
      <c r="AD195" s="232"/>
      <c r="AE195" s="232"/>
      <c r="AF195" s="232"/>
      <c r="AG195" s="232">
        <v>0</v>
      </c>
      <c r="AH195" s="232">
        <v>0</v>
      </c>
      <c r="AI195" s="232"/>
      <c r="AJ195" s="232"/>
      <c r="AK195" s="232">
        <v>0</v>
      </c>
      <c r="AL195" s="232">
        <v>0</v>
      </c>
      <c r="AM195" s="232">
        <v>0</v>
      </c>
      <c r="AN195" s="232">
        <v>0</v>
      </c>
      <c r="AO195" s="232">
        <v>0</v>
      </c>
      <c r="AP195" s="232">
        <v>0</v>
      </c>
      <c r="AQ195" s="250">
        <f>Q195+S195+U195+W195+Y195+AA195+AC195+AE195+AG195+AI195+AK195+AM195+AO195</f>
        <v>3610</v>
      </c>
      <c r="AR195" s="250">
        <f>R195+T195+V195+X195+Z195+AB195+AD195+AF195+AH195+AJ195+AL195+AN195+AP195</f>
        <v>0</v>
      </c>
      <c r="AS195" s="252" t="s">
        <v>1066</v>
      </c>
      <c r="AT195" s="248"/>
      <c r="AU195" s="562"/>
      <c r="AV195" s="562"/>
      <c r="AW195" s="562"/>
      <c r="AX195" s="562"/>
      <c r="AY195" s="251">
        <f>IF(AQ195&gt;AU195,AQ195-AU195,"0")</f>
        <v>3610</v>
      </c>
      <c r="AZ195" s="251" t="str">
        <f>IF(AR195&gt;AV195,AR195-AV195,"0")</f>
        <v>0</v>
      </c>
      <c r="BA195" s="252">
        <v>45920</v>
      </c>
      <c r="BB195" s="261" t="s">
        <v>1232</v>
      </c>
      <c r="BC195" s="252" t="s">
        <v>904</v>
      </c>
      <c r="BD195" s="272" t="s">
        <v>874</v>
      </c>
      <c r="BE195" s="252" t="s">
        <v>872</v>
      </c>
      <c r="BF195" s="233" t="s">
        <v>905</v>
      </c>
      <c r="BG195" s="284" t="s">
        <v>1085</v>
      </c>
      <c r="BH195" s="284">
        <v>412</v>
      </c>
      <c r="BI195" s="233" t="s">
        <v>905</v>
      </c>
      <c r="BJ195" s="234">
        <v>2330</v>
      </c>
      <c r="BK195" s="234">
        <f>BJ195*BH195*1.1</f>
        <v>1055956</v>
      </c>
      <c r="BL195" s="668">
        <f t="shared" si="293"/>
        <v>0.1</v>
      </c>
      <c r="BM195" s="234">
        <f>BJ195*BH195*1</f>
        <v>959960</v>
      </c>
      <c r="BN195" s="263">
        <v>45955</v>
      </c>
      <c r="BO195" s="251">
        <f>SUMIF($I:$I,I195,$BH:$BH)</f>
        <v>3610</v>
      </c>
      <c r="BP195" s="251">
        <f>SUMIF($I:$I,I195,$BI:$BI)</f>
        <v>0</v>
      </c>
      <c r="BQ195" s="249"/>
      <c r="BR195" s="249"/>
      <c r="BS195" s="264"/>
      <c r="BT195" s="248"/>
      <c r="BU195" s="248"/>
      <c r="BV195" s="251"/>
      <c r="BW195" s="251"/>
      <c r="BX195" s="251"/>
      <c r="BY195" s="251"/>
      <c r="BZ195" s="251"/>
      <c r="CA195" s="251"/>
      <c r="CB195" s="251"/>
      <c r="CC195" s="250"/>
      <c r="CD195" s="265"/>
      <c r="CE195" s="252"/>
      <c r="CF195" s="252"/>
      <c r="CG195" s="252"/>
      <c r="CH195" s="252"/>
      <c r="CI195" s="252"/>
      <c r="CJ195" s="252"/>
      <c r="CK195" s="252"/>
      <c r="CL195" s="252"/>
      <c r="CM195" s="251">
        <f>SUMIF($I:$I,I195,$CA:$CA)</f>
        <v>0</v>
      </c>
      <c r="CN195" s="249">
        <f>SUMIF($I:$I,I195,$CB:$CB)</f>
        <v>0</v>
      </c>
      <c r="CO195" s="252"/>
      <c r="CP195" s="252"/>
      <c r="CQ195" s="252"/>
      <c r="CR195" s="252"/>
      <c r="CS195" s="251">
        <f>BO195+CM195</f>
        <v>3610</v>
      </c>
      <c r="CT195" s="251">
        <f>BP195+CN195</f>
        <v>0</v>
      </c>
      <c r="CU195" s="251">
        <f>AY195-CS195</f>
        <v>0</v>
      </c>
      <c r="CV195" s="251">
        <f>AZ195-CT195</f>
        <v>0</v>
      </c>
      <c r="CW195" s="249" t="str">
        <f>IF(CU195&lt;0,"Thừa",IF(CU195=0,"Đủ","Thiếu"))</f>
        <v>Đủ</v>
      </c>
      <c r="CX195" s="614"/>
      <c r="CY195" s="562"/>
      <c r="CZ195" s="562"/>
      <c r="DA195" s="562"/>
      <c r="DB195" s="562"/>
      <c r="DC195" s="562"/>
      <c r="DD195" s="562"/>
      <c r="DE195" s="562"/>
      <c r="DF195" s="562"/>
    </row>
    <row r="196" spans="1:110" s="271" customFormat="1" ht="15" hidden="1" customHeight="1">
      <c r="A196" s="248" t="str">
        <f t="shared" si="274"/>
        <v>ok</v>
      </c>
      <c r="B196" s="249"/>
      <c r="C196" s="249"/>
      <c r="D196" s="249"/>
      <c r="E196" s="249"/>
      <c r="F196" s="249"/>
      <c r="G196" s="1221"/>
      <c r="H196" s="1221"/>
      <c r="I196" s="282" t="s">
        <v>736</v>
      </c>
      <c r="J196" s="281" t="s">
        <v>665</v>
      </c>
      <c r="K196" s="281" t="s">
        <v>737</v>
      </c>
      <c r="L196" s="281" t="s">
        <v>738</v>
      </c>
      <c r="M196" s="279" t="s">
        <v>676</v>
      </c>
      <c r="N196" s="603"/>
      <c r="O196" s="603"/>
      <c r="P196" s="615"/>
      <c r="Q196" s="231"/>
      <c r="R196" s="232"/>
      <c r="S196" s="232"/>
      <c r="T196" s="232"/>
      <c r="U196" s="232"/>
      <c r="V196" s="232"/>
      <c r="W196" s="232"/>
      <c r="X196" s="232"/>
      <c r="Y196" s="232"/>
      <c r="Z196" s="232"/>
      <c r="AA196" s="232"/>
      <c r="AB196" s="232"/>
      <c r="AC196" s="232"/>
      <c r="AD196" s="232"/>
      <c r="AE196" s="232"/>
      <c r="AF196" s="232"/>
      <c r="AG196" s="232"/>
      <c r="AH196" s="232"/>
      <c r="AI196" s="232"/>
      <c r="AJ196" s="232"/>
      <c r="AK196" s="232"/>
      <c r="AL196" s="232"/>
      <c r="AM196" s="232"/>
      <c r="AN196" s="232"/>
      <c r="AO196" s="232"/>
      <c r="AP196" s="232"/>
      <c r="AQ196" s="250"/>
      <c r="AR196" s="250"/>
      <c r="AS196" s="252"/>
      <c r="AT196" s="248"/>
      <c r="AU196" s="562"/>
      <c r="AV196" s="562"/>
      <c r="AW196" s="562"/>
      <c r="AX196" s="562"/>
      <c r="AY196" s="251"/>
      <c r="AZ196" s="251"/>
      <c r="BA196" s="252"/>
      <c r="BB196" s="261" t="s">
        <v>1621</v>
      </c>
      <c r="BC196" s="252" t="s">
        <v>904</v>
      </c>
      <c r="BD196" s="272" t="s">
        <v>1647</v>
      </c>
      <c r="BE196" s="252"/>
      <c r="BF196" s="233" t="s">
        <v>905</v>
      </c>
      <c r="BG196" s="284" t="s">
        <v>1085</v>
      </c>
      <c r="BH196" s="284">
        <v>3198</v>
      </c>
      <c r="BI196" s="233" t="s">
        <v>905</v>
      </c>
      <c r="BJ196" s="765">
        <v>2330</v>
      </c>
      <c r="BK196" s="234">
        <f>BH196*BJ196*(1+BL196)</f>
        <v>8196474.0000000009</v>
      </c>
      <c r="BL196" s="668">
        <v>0.1</v>
      </c>
      <c r="BM196" s="234">
        <f>BJ196*BH196</f>
        <v>7451340</v>
      </c>
      <c r="BN196" s="263">
        <v>45979</v>
      </c>
      <c r="BO196" s="251"/>
      <c r="BP196" s="251"/>
      <c r="BQ196" s="249"/>
      <c r="BR196" s="249"/>
      <c r="BS196" s="264"/>
      <c r="BT196" s="248"/>
      <c r="BU196" s="248"/>
      <c r="BV196" s="251"/>
      <c r="BW196" s="251"/>
      <c r="BX196" s="251"/>
      <c r="BY196" s="251"/>
      <c r="BZ196" s="251"/>
      <c r="CA196" s="251"/>
      <c r="CB196" s="251"/>
      <c r="CC196" s="250"/>
      <c r="CD196" s="265"/>
      <c r="CE196" s="252"/>
      <c r="CF196" s="252"/>
      <c r="CG196" s="252"/>
      <c r="CH196" s="252"/>
      <c r="CI196" s="252"/>
      <c r="CJ196" s="252"/>
      <c r="CK196" s="252"/>
      <c r="CL196" s="252"/>
      <c r="CM196" s="251"/>
      <c r="CN196" s="249"/>
      <c r="CO196" s="252"/>
      <c r="CP196" s="252"/>
      <c r="CQ196" s="252"/>
      <c r="CR196" s="252"/>
      <c r="CS196" s="251"/>
      <c r="CT196" s="251"/>
      <c r="CU196" s="251"/>
      <c r="CV196" s="251"/>
      <c r="CW196" s="249"/>
      <c r="CX196" s="614"/>
      <c r="CY196" s="562"/>
      <c r="CZ196" s="562"/>
      <c r="DA196" s="562"/>
      <c r="DB196" s="562"/>
      <c r="DC196" s="562"/>
      <c r="DD196" s="562"/>
      <c r="DE196" s="562"/>
      <c r="DF196" s="562"/>
    </row>
    <row r="197" spans="1:110" s="271" customFormat="1" ht="15" hidden="1" customHeight="1">
      <c r="A197" s="248" t="str">
        <f t="shared" si="274"/>
        <v>Hiện</v>
      </c>
      <c r="B197" s="249" t="str">
        <f t="shared" si="275"/>
        <v>Đủ</v>
      </c>
      <c r="C197" s="249">
        <f t="shared" si="276"/>
        <v>0</v>
      </c>
      <c r="D197" s="249"/>
      <c r="E197" s="249"/>
      <c r="F197" s="249"/>
      <c r="G197" s="1221" t="s">
        <v>904</v>
      </c>
      <c r="H197" s="1221"/>
      <c r="I197" s="282" t="s">
        <v>739</v>
      </c>
      <c r="J197" s="281" t="s">
        <v>665</v>
      </c>
      <c r="K197" s="281" t="s">
        <v>740</v>
      </c>
      <c r="L197" s="281" t="s">
        <v>738</v>
      </c>
      <c r="M197" s="279" t="s">
        <v>676</v>
      </c>
      <c r="N197" s="603"/>
      <c r="O197" s="603">
        <v>16</v>
      </c>
      <c r="P197" s="615"/>
      <c r="Q197" s="231">
        <v>17</v>
      </c>
      <c r="R197" s="232"/>
      <c r="S197" s="232">
        <v>1</v>
      </c>
      <c r="T197" s="232"/>
      <c r="U197" s="232">
        <v>52</v>
      </c>
      <c r="V197" s="232">
        <v>0</v>
      </c>
      <c r="W197" s="232">
        <v>0</v>
      </c>
      <c r="X197" s="232">
        <v>0</v>
      </c>
      <c r="Y197" s="232">
        <v>0</v>
      </c>
      <c r="Z197" s="232">
        <v>0</v>
      </c>
      <c r="AA197" s="232"/>
      <c r="AB197" s="232"/>
      <c r="AC197" s="232"/>
      <c r="AD197" s="232"/>
      <c r="AE197" s="232"/>
      <c r="AF197" s="232"/>
      <c r="AG197" s="232">
        <v>0</v>
      </c>
      <c r="AH197" s="232">
        <v>0</v>
      </c>
      <c r="AI197" s="232"/>
      <c r="AJ197" s="232"/>
      <c r="AK197" s="232">
        <v>0</v>
      </c>
      <c r="AL197" s="232">
        <v>0</v>
      </c>
      <c r="AM197" s="232">
        <v>0</v>
      </c>
      <c r="AN197" s="232">
        <v>0</v>
      </c>
      <c r="AO197" s="232">
        <v>0</v>
      </c>
      <c r="AP197" s="232">
        <v>0</v>
      </c>
      <c r="AQ197" s="250">
        <f>Q197+S197+U197+W197+Y197+AA197+AC197+AE197+AG197+AI197+AK197+AM197+AO197</f>
        <v>70</v>
      </c>
      <c r="AR197" s="250">
        <f>R197+T197+V197+X197+Z197+AB197+AD197+AF197+AH197+AJ197+AL197+AN197+AP197</f>
        <v>0</v>
      </c>
      <c r="AS197" s="252" t="s">
        <v>1066</v>
      </c>
      <c r="AT197" s="248"/>
      <c r="AU197" s="562"/>
      <c r="AV197" s="562"/>
      <c r="AW197" s="562"/>
      <c r="AX197" s="562"/>
      <c r="AY197" s="251">
        <f>IF(AQ197&gt;AU197,AQ197-AU197,"0")</f>
        <v>70</v>
      </c>
      <c r="AZ197" s="251" t="str">
        <f>IF(AR197&gt;AV197,AR197-AV197,"0")</f>
        <v>0</v>
      </c>
      <c r="BA197" s="252">
        <v>45920</v>
      </c>
      <c r="BB197" s="261" t="s">
        <v>1232</v>
      </c>
      <c r="BC197" s="252" t="s">
        <v>904</v>
      </c>
      <c r="BD197" s="272" t="s">
        <v>875</v>
      </c>
      <c r="BE197" s="252" t="s">
        <v>872</v>
      </c>
      <c r="BF197" s="233" t="s">
        <v>905</v>
      </c>
      <c r="BG197" s="284" t="s">
        <v>1085</v>
      </c>
      <c r="BH197" s="284">
        <v>18</v>
      </c>
      <c r="BI197" s="233" t="s">
        <v>905</v>
      </c>
      <c r="BJ197" s="234">
        <v>4510</v>
      </c>
      <c r="BK197" s="234">
        <f>BJ197*BH197*1.1</f>
        <v>89298</v>
      </c>
      <c r="BL197" s="668">
        <f t="shared" si="293"/>
        <v>0.1</v>
      </c>
      <c r="BM197" s="234">
        <f>BJ197*BH197*1</f>
        <v>81180</v>
      </c>
      <c r="BN197" s="263">
        <v>45955</v>
      </c>
      <c r="BO197" s="251">
        <f>SUMIF($I:$I,I197,$BH:$BH)</f>
        <v>70</v>
      </c>
      <c r="BP197" s="251">
        <f>SUMIF($I:$I,I197,$BI:$BI)</f>
        <v>0</v>
      </c>
      <c r="BQ197" s="249"/>
      <c r="BR197" s="249"/>
      <c r="BS197" s="264"/>
      <c r="BT197" s="248"/>
      <c r="BU197" s="248"/>
      <c r="BV197" s="251"/>
      <c r="BW197" s="251"/>
      <c r="BX197" s="251"/>
      <c r="BY197" s="251"/>
      <c r="BZ197" s="251"/>
      <c r="CA197" s="251"/>
      <c r="CB197" s="251"/>
      <c r="CC197" s="250"/>
      <c r="CD197" s="265"/>
      <c r="CE197" s="252"/>
      <c r="CF197" s="252"/>
      <c r="CG197" s="252"/>
      <c r="CH197" s="252"/>
      <c r="CI197" s="252"/>
      <c r="CJ197" s="252"/>
      <c r="CK197" s="252"/>
      <c r="CL197" s="252"/>
      <c r="CM197" s="251">
        <f>SUMIF($I:$I,I197,$CA:$CA)</f>
        <v>0</v>
      </c>
      <c r="CN197" s="249">
        <f>SUMIF($I:$I,I197,$CB:$CB)</f>
        <v>0</v>
      </c>
      <c r="CO197" s="252"/>
      <c r="CP197" s="252"/>
      <c r="CQ197" s="252"/>
      <c r="CR197" s="252"/>
      <c r="CS197" s="251">
        <f>BO197+CM197</f>
        <v>70</v>
      </c>
      <c r="CT197" s="251">
        <f>BP197+CN197</f>
        <v>0</v>
      </c>
      <c r="CU197" s="251">
        <f>AY197-CS197</f>
        <v>0</v>
      </c>
      <c r="CV197" s="251">
        <f>AZ197-CT197</f>
        <v>0</v>
      </c>
      <c r="CW197" s="249" t="str">
        <f>IF(CU197&lt;0,"Thừa",IF(CU197=0,"Đủ","Thiếu"))</f>
        <v>Đủ</v>
      </c>
      <c r="CX197" s="614"/>
      <c r="CY197" s="562"/>
      <c r="CZ197" s="562"/>
      <c r="DA197" s="562"/>
      <c r="DB197" s="562"/>
      <c r="DC197" s="562"/>
      <c r="DD197" s="562"/>
      <c r="DE197" s="562"/>
      <c r="DF197" s="562"/>
    </row>
    <row r="198" spans="1:110" s="271" customFormat="1" ht="15" hidden="1" customHeight="1">
      <c r="A198" s="248" t="str">
        <f t="shared" si="274"/>
        <v>ok</v>
      </c>
      <c r="B198" s="249"/>
      <c r="C198" s="249"/>
      <c r="D198" s="249"/>
      <c r="E198" s="249"/>
      <c r="F198" s="249"/>
      <c r="G198" s="1221"/>
      <c r="H198" s="1221"/>
      <c r="I198" s="282" t="s">
        <v>739</v>
      </c>
      <c r="J198" s="281" t="s">
        <v>665</v>
      </c>
      <c r="K198" s="281" t="s">
        <v>740</v>
      </c>
      <c r="L198" s="281" t="s">
        <v>738</v>
      </c>
      <c r="M198" s="279" t="s">
        <v>676</v>
      </c>
      <c r="N198" s="603"/>
      <c r="O198" s="603"/>
      <c r="P198" s="615"/>
      <c r="Q198" s="231"/>
      <c r="R198" s="232"/>
      <c r="S198" s="232"/>
      <c r="T198" s="232"/>
      <c r="U198" s="232"/>
      <c r="V198" s="232"/>
      <c r="W198" s="232"/>
      <c r="X198" s="232"/>
      <c r="Y198" s="232"/>
      <c r="Z198" s="232"/>
      <c r="AA198" s="232"/>
      <c r="AB198" s="232"/>
      <c r="AC198" s="232"/>
      <c r="AD198" s="232"/>
      <c r="AE198" s="232"/>
      <c r="AF198" s="232"/>
      <c r="AG198" s="232"/>
      <c r="AH198" s="232"/>
      <c r="AI198" s="232"/>
      <c r="AJ198" s="232"/>
      <c r="AK198" s="232"/>
      <c r="AL198" s="232"/>
      <c r="AM198" s="232"/>
      <c r="AN198" s="232"/>
      <c r="AO198" s="232"/>
      <c r="AP198" s="232"/>
      <c r="AQ198" s="250"/>
      <c r="AR198" s="250"/>
      <c r="AS198" s="252"/>
      <c r="AT198" s="248"/>
      <c r="AU198" s="562"/>
      <c r="AV198" s="562"/>
      <c r="AW198" s="562"/>
      <c r="AX198" s="562"/>
      <c r="AY198" s="251"/>
      <c r="AZ198" s="251"/>
      <c r="BA198" s="252"/>
      <c r="BB198" s="261" t="s">
        <v>1621</v>
      </c>
      <c r="BC198" s="252" t="s">
        <v>904</v>
      </c>
      <c r="BD198" s="272" t="s">
        <v>1648</v>
      </c>
      <c r="BE198" s="252"/>
      <c r="BF198" s="233" t="s">
        <v>905</v>
      </c>
      <c r="BG198" s="284" t="s">
        <v>1085</v>
      </c>
      <c r="BH198" s="284">
        <v>52</v>
      </c>
      <c r="BI198" s="233" t="s">
        <v>905</v>
      </c>
      <c r="BJ198" s="765">
        <v>4510</v>
      </c>
      <c r="BK198" s="234">
        <f>BH198*BJ198*(1+BL198)</f>
        <v>257972.00000000003</v>
      </c>
      <c r="BL198" s="668">
        <v>0.1</v>
      </c>
      <c r="BM198" s="234">
        <f>BJ198*BH198</f>
        <v>234520</v>
      </c>
      <c r="BN198" s="263">
        <v>45979</v>
      </c>
      <c r="BO198" s="251"/>
      <c r="BP198" s="251"/>
      <c r="BQ198" s="249"/>
      <c r="BR198" s="249"/>
      <c r="BS198" s="264"/>
      <c r="BT198" s="248"/>
      <c r="BU198" s="248"/>
      <c r="BV198" s="251"/>
      <c r="BW198" s="251"/>
      <c r="BX198" s="251"/>
      <c r="BY198" s="251"/>
      <c r="BZ198" s="251"/>
      <c r="CA198" s="251"/>
      <c r="CB198" s="251"/>
      <c r="CC198" s="250"/>
      <c r="CD198" s="265"/>
      <c r="CE198" s="252"/>
      <c r="CF198" s="252"/>
      <c r="CG198" s="252"/>
      <c r="CH198" s="252"/>
      <c r="CI198" s="252"/>
      <c r="CJ198" s="252"/>
      <c r="CK198" s="252"/>
      <c r="CL198" s="252"/>
      <c r="CM198" s="251"/>
      <c r="CN198" s="249"/>
      <c r="CO198" s="252"/>
      <c r="CP198" s="252"/>
      <c r="CQ198" s="252"/>
      <c r="CR198" s="252"/>
      <c r="CS198" s="251"/>
      <c r="CT198" s="251"/>
      <c r="CU198" s="251"/>
      <c r="CV198" s="251"/>
      <c r="CW198" s="249"/>
      <c r="CX198" s="614"/>
      <c r="CY198" s="562"/>
      <c r="CZ198" s="562"/>
      <c r="DA198" s="562"/>
      <c r="DB198" s="562"/>
      <c r="DC198" s="562"/>
      <c r="DD198" s="562"/>
      <c r="DE198" s="562"/>
      <c r="DF198" s="562"/>
    </row>
    <row r="199" spans="1:110" s="271" customFormat="1" ht="15" hidden="1" customHeight="1">
      <c r="A199" s="248" t="str">
        <f t="shared" si="274"/>
        <v>Hiện</v>
      </c>
      <c r="B199" s="249" t="str">
        <f t="shared" si="275"/>
        <v>Đủ</v>
      </c>
      <c r="C199" s="249">
        <f t="shared" si="276"/>
        <v>0</v>
      </c>
      <c r="D199" s="249"/>
      <c r="E199" s="249"/>
      <c r="F199" s="249"/>
      <c r="G199" s="1221" t="s">
        <v>904</v>
      </c>
      <c r="H199" s="1221"/>
      <c r="I199" s="282" t="s">
        <v>741</v>
      </c>
      <c r="J199" s="281" t="s">
        <v>665</v>
      </c>
      <c r="K199" s="281" t="s">
        <v>742</v>
      </c>
      <c r="L199" s="281" t="s">
        <v>730</v>
      </c>
      <c r="M199" s="279" t="s">
        <v>676</v>
      </c>
      <c r="N199" s="603"/>
      <c r="O199" s="603">
        <v>48</v>
      </c>
      <c r="P199" s="615"/>
      <c r="Q199" s="231">
        <v>51</v>
      </c>
      <c r="R199" s="232"/>
      <c r="S199" s="232">
        <v>1</v>
      </c>
      <c r="T199" s="232"/>
      <c r="U199" s="232">
        <v>83</v>
      </c>
      <c r="V199" s="232">
        <v>0</v>
      </c>
      <c r="W199" s="232">
        <v>0</v>
      </c>
      <c r="X199" s="232">
        <v>0</v>
      </c>
      <c r="Y199" s="232">
        <v>0</v>
      </c>
      <c r="Z199" s="232">
        <v>0</v>
      </c>
      <c r="AA199" s="232"/>
      <c r="AB199" s="232"/>
      <c r="AC199" s="232"/>
      <c r="AD199" s="232"/>
      <c r="AE199" s="232"/>
      <c r="AF199" s="232"/>
      <c r="AG199" s="232">
        <v>0</v>
      </c>
      <c r="AH199" s="232">
        <v>0</v>
      </c>
      <c r="AI199" s="232"/>
      <c r="AJ199" s="232"/>
      <c r="AK199" s="232">
        <v>0</v>
      </c>
      <c r="AL199" s="232">
        <v>0</v>
      </c>
      <c r="AM199" s="232">
        <v>0</v>
      </c>
      <c r="AN199" s="232">
        <v>0</v>
      </c>
      <c r="AO199" s="232">
        <v>0</v>
      </c>
      <c r="AP199" s="232">
        <v>0</v>
      </c>
      <c r="AQ199" s="250">
        <f>Q199+S199+U199+W199+Y199+AA199+AC199+AE199+AG199+AI199+AK199+AM199+AO199</f>
        <v>135</v>
      </c>
      <c r="AR199" s="250">
        <f>R199+T199+V199+X199+Z199+AB199+AD199+AF199+AH199+AJ199+AL199+AN199+AP199</f>
        <v>0</v>
      </c>
      <c r="AS199" s="252" t="s">
        <v>1066</v>
      </c>
      <c r="AT199" s="248"/>
      <c r="AU199" s="562"/>
      <c r="AV199" s="562"/>
      <c r="AW199" s="562"/>
      <c r="AX199" s="562"/>
      <c r="AY199" s="251">
        <f>IF(AQ199&gt;AU199,AQ199-AU199,"0")</f>
        <v>135</v>
      </c>
      <c r="AZ199" s="251" t="str">
        <f>IF(AR199&gt;AV199,AR199-AV199,"0")</f>
        <v>0</v>
      </c>
      <c r="BA199" s="252">
        <v>45920</v>
      </c>
      <c r="BB199" s="261" t="s">
        <v>1232</v>
      </c>
      <c r="BC199" s="252" t="s">
        <v>904</v>
      </c>
      <c r="BD199" s="272" t="s">
        <v>875</v>
      </c>
      <c r="BE199" s="252" t="s">
        <v>872</v>
      </c>
      <c r="BF199" s="233" t="s">
        <v>905</v>
      </c>
      <c r="BG199" s="284" t="s">
        <v>1085</v>
      </c>
      <c r="BH199" s="284">
        <v>52</v>
      </c>
      <c r="BI199" s="233" t="s">
        <v>905</v>
      </c>
      <c r="BJ199" s="234">
        <v>4510</v>
      </c>
      <c r="BK199" s="234">
        <f>BJ199*BH199*1.1</f>
        <v>257972.00000000003</v>
      </c>
      <c r="BL199" s="668">
        <f t="shared" si="293"/>
        <v>0.10000000000000013</v>
      </c>
      <c r="BM199" s="234">
        <f>BJ199*BH199*1</f>
        <v>234520</v>
      </c>
      <c r="BN199" s="263">
        <v>45955</v>
      </c>
      <c r="BO199" s="251">
        <f>SUMIF($I:$I,I199,$BH:$BH)</f>
        <v>135</v>
      </c>
      <c r="BP199" s="251">
        <f>SUMIF($I:$I,I199,$BI:$BI)</f>
        <v>0</v>
      </c>
      <c r="BQ199" s="249"/>
      <c r="BR199" s="249"/>
      <c r="BS199" s="264"/>
      <c r="BT199" s="248"/>
      <c r="BU199" s="248"/>
      <c r="BV199" s="251"/>
      <c r="BW199" s="251"/>
      <c r="BX199" s="251"/>
      <c r="BY199" s="251"/>
      <c r="BZ199" s="251"/>
      <c r="CA199" s="251"/>
      <c r="CB199" s="251"/>
      <c r="CC199" s="250"/>
      <c r="CD199" s="265"/>
      <c r="CE199" s="252"/>
      <c r="CF199" s="252"/>
      <c r="CG199" s="252"/>
      <c r="CH199" s="252"/>
      <c r="CI199" s="252"/>
      <c r="CJ199" s="252"/>
      <c r="CK199" s="252"/>
      <c r="CL199" s="252"/>
      <c r="CM199" s="251">
        <f>SUMIF($I:$I,I199,$CA:$CA)</f>
        <v>0</v>
      </c>
      <c r="CN199" s="249">
        <f>SUMIF($I:$I,I199,$CB:$CB)</f>
        <v>0</v>
      </c>
      <c r="CO199" s="252"/>
      <c r="CP199" s="252"/>
      <c r="CQ199" s="252"/>
      <c r="CR199" s="252"/>
      <c r="CS199" s="251">
        <f>BO199+CM199</f>
        <v>135</v>
      </c>
      <c r="CT199" s="251">
        <f>BP199+CN199</f>
        <v>0</v>
      </c>
      <c r="CU199" s="251">
        <f>AY199-CS199</f>
        <v>0</v>
      </c>
      <c r="CV199" s="251">
        <f>AZ199-CT199</f>
        <v>0</v>
      </c>
      <c r="CW199" s="249" t="str">
        <f>IF(CU199&lt;0,"Thừa",IF(CU199=0,"Đủ","Thiếu"))</f>
        <v>Đủ</v>
      </c>
      <c r="CX199" s="614"/>
      <c r="CY199" s="562"/>
      <c r="CZ199" s="562"/>
      <c r="DA199" s="562"/>
      <c r="DB199" s="562"/>
      <c r="DC199" s="562"/>
      <c r="DD199" s="562"/>
      <c r="DE199" s="562"/>
      <c r="DF199" s="562"/>
    </row>
    <row r="200" spans="1:110" s="271" customFormat="1" ht="15" hidden="1" customHeight="1">
      <c r="A200" s="248" t="str">
        <f t="shared" si="274"/>
        <v>ok</v>
      </c>
      <c r="B200" s="249"/>
      <c r="C200" s="249"/>
      <c r="D200" s="249"/>
      <c r="E200" s="249"/>
      <c r="F200" s="249"/>
      <c r="G200" s="1221"/>
      <c r="H200" s="1221"/>
      <c r="I200" s="282" t="s">
        <v>741</v>
      </c>
      <c r="J200" s="281" t="s">
        <v>665</v>
      </c>
      <c r="K200" s="281" t="s">
        <v>742</v>
      </c>
      <c r="L200" s="281" t="s">
        <v>730</v>
      </c>
      <c r="M200" s="279" t="s">
        <v>676</v>
      </c>
      <c r="N200" s="603"/>
      <c r="O200" s="603"/>
      <c r="P200" s="615"/>
      <c r="Q200" s="231"/>
      <c r="R200" s="232"/>
      <c r="S200" s="232"/>
      <c r="T200" s="232"/>
      <c r="U200" s="232"/>
      <c r="V200" s="232"/>
      <c r="W200" s="232"/>
      <c r="X200" s="232"/>
      <c r="Y200" s="232"/>
      <c r="Z200" s="232"/>
      <c r="AA200" s="232"/>
      <c r="AB200" s="232"/>
      <c r="AC200" s="232"/>
      <c r="AD200" s="232"/>
      <c r="AE200" s="232"/>
      <c r="AF200" s="232"/>
      <c r="AG200" s="232"/>
      <c r="AH200" s="232"/>
      <c r="AI200" s="232"/>
      <c r="AJ200" s="232"/>
      <c r="AK200" s="232"/>
      <c r="AL200" s="232"/>
      <c r="AM200" s="232"/>
      <c r="AN200" s="232"/>
      <c r="AO200" s="232"/>
      <c r="AP200" s="232"/>
      <c r="AQ200" s="250"/>
      <c r="AR200" s="250"/>
      <c r="AS200" s="252"/>
      <c r="AT200" s="248"/>
      <c r="AU200" s="562"/>
      <c r="AV200" s="562"/>
      <c r="AW200" s="562"/>
      <c r="AX200" s="562"/>
      <c r="AY200" s="251"/>
      <c r="AZ200" s="251"/>
      <c r="BA200" s="252"/>
      <c r="BB200" s="261" t="s">
        <v>1621</v>
      </c>
      <c r="BC200" s="252" t="s">
        <v>904</v>
      </c>
      <c r="BD200" s="272" t="s">
        <v>1649</v>
      </c>
      <c r="BE200" s="252"/>
      <c r="BF200" s="233" t="s">
        <v>905</v>
      </c>
      <c r="BG200" s="284" t="s">
        <v>1085</v>
      </c>
      <c r="BH200" s="284">
        <v>83</v>
      </c>
      <c r="BI200" s="233" t="s">
        <v>905</v>
      </c>
      <c r="BJ200" s="765">
        <v>4510</v>
      </c>
      <c r="BK200" s="234">
        <f>BH200*BJ200*(1+BL200)</f>
        <v>411763.00000000006</v>
      </c>
      <c r="BL200" s="668">
        <v>0.1</v>
      </c>
      <c r="BM200" s="234">
        <f>BJ200*BH200</f>
        <v>374330</v>
      </c>
      <c r="BN200" s="263">
        <v>45979</v>
      </c>
      <c r="BO200" s="251"/>
      <c r="BP200" s="251"/>
      <c r="BQ200" s="249"/>
      <c r="BR200" s="249"/>
      <c r="BS200" s="264"/>
      <c r="BT200" s="248"/>
      <c r="BU200" s="248"/>
      <c r="BV200" s="251"/>
      <c r="BW200" s="251"/>
      <c r="BX200" s="251"/>
      <c r="BY200" s="251"/>
      <c r="BZ200" s="251"/>
      <c r="CA200" s="251"/>
      <c r="CB200" s="251"/>
      <c r="CC200" s="250"/>
      <c r="CD200" s="265"/>
      <c r="CE200" s="252"/>
      <c r="CF200" s="252"/>
      <c r="CG200" s="252"/>
      <c r="CH200" s="252"/>
      <c r="CI200" s="252"/>
      <c r="CJ200" s="252"/>
      <c r="CK200" s="252"/>
      <c r="CL200" s="252"/>
      <c r="CM200" s="251"/>
      <c r="CN200" s="249"/>
      <c r="CO200" s="252"/>
      <c r="CP200" s="252"/>
      <c r="CQ200" s="252"/>
      <c r="CR200" s="252"/>
      <c r="CS200" s="251"/>
      <c r="CT200" s="251"/>
      <c r="CU200" s="251"/>
      <c r="CV200" s="251"/>
      <c r="CW200" s="249"/>
      <c r="CX200" s="614"/>
      <c r="CY200" s="562"/>
      <c r="CZ200" s="562"/>
      <c r="DA200" s="562"/>
      <c r="DB200" s="562"/>
      <c r="DC200" s="562"/>
      <c r="DD200" s="562"/>
      <c r="DE200" s="562"/>
      <c r="DF200" s="562"/>
    </row>
    <row r="201" spans="1:110" s="271" customFormat="1" ht="15" hidden="1" customHeight="1">
      <c r="A201" s="248" t="str">
        <f t="shared" si="274"/>
        <v>Hiện</v>
      </c>
      <c r="B201" s="249" t="str">
        <f t="shared" si="275"/>
        <v>Đủ</v>
      </c>
      <c r="C201" s="249">
        <f t="shared" si="276"/>
        <v>0</v>
      </c>
      <c r="D201" s="249"/>
      <c r="E201" s="249"/>
      <c r="F201" s="249"/>
      <c r="G201" s="1221"/>
      <c r="H201" s="1221"/>
      <c r="I201" s="282" t="s">
        <v>743</v>
      </c>
      <c r="J201" s="281" t="s">
        <v>665</v>
      </c>
      <c r="K201" s="281" t="s">
        <v>744</v>
      </c>
      <c r="L201" s="281" t="s">
        <v>733</v>
      </c>
      <c r="M201" s="279" t="s">
        <v>676</v>
      </c>
      <c r="N201" s="603"/>
      <c r="O201" s="603">
        <v>40</v>
      </c>
      <c r="P201" s="230"/>
      <c r="Q201" s="231">
        <v>42</v>
      </c>
      <c r="R201" s="232"/>
      <c r="S201" s="232">
        <v>-42</v>
      </c>
      <c r="T201" s="232"/>
      <c r="U201" s="232">
        <v>0</v>
      </c>
      <c r="V201" s="232">
        <v>0</v>
      </c>
      <c r="W201" s="232">
        <v>0</v>
      </c>
      <c r="X201" s="232">
        <v>0</v>
      </c>
      <c r="Y201" s="232">
        <v>0</v>
      </c>
      <c r="Z201" s="232">
        <v>0</v>
      </c>
      <c r="AA201" s="232"/>
      <c r="AB201" s="232"/>
      <c r="AC201" s="232"/>
      <c r="AD201" s="232"/>
      <c r="AE201" s="232"/>
      <c r="AF201" s="232"/>
      <c r="AG201" s="232">
        <v>0</v>
      </c>
      <c r="AH201" s="232">
        <v>0</v>
      </c>
      <c r="AI201" s="232"/>
      <c r="AJ201" s="232"/>
      <c r="AK201" s="232">
        <v>0</v>
      </c>
      <c r="AL201" s="232">
        <v>0</v>
      </c>
      <c r="AM201" s="232">
        <v>0</v>
      </c>
      <c r="AN201" s="232">
        <v>0</v>
      </c>
      <c r="AO201" s="232">
        <v>0</v>
      </c>
      <c r="AP201" s="232">
        <v>0</v>
      </c>
      <c r="AQ201" s="250">
        <f>Q201+S201+U201+W201+Y201+AA201+AC201+AE201+AG201+AI201+AK201+AM201+AO201</f>
        <v>0</v>
      </c>
      <c r="AR201" s="250">
        <f>R201+T201+V201+X201+Z201+AB201+AD201+AF201+AH201+AJ201+AL201+AN201+AP201</f>
        <v>0</v>
      </c>
      <c r="AS201" s="563"/>
      <c r="AT201" s="248"/>
      <c r="AU201" s="562"/>
      <c r="AV201" s="562"/>
      <c r="AW201" s="562"/>
      <c r="AX201" s="562"/>
      <c r="AY201" s="251" t="str">
        <f t="shared" ref="AY201:AY202" si="311">IF(AQ201&gt;AU201,AQ201-AU201,"0")</f>
        <v>0</v>
      </c>
      <c r="AZ201" s="251" t="str">
        <f t="shared" ref="AZ201:AZ202" si="312">IF(AR201&gt;AV201,AR201-AV201,"0")</f>
        <v>0</v>
      </c>
      <c r="BA201" s="252">
        <v>45920</v>
      </c>
      <c r="BB201" s="261"/>
      <c r="BC201" s="252"/>
      <c r="BD201" s="272"/>
      <c r="BE201" s="252"/>
      <c r="BF201" s="233"/>
      <c r="BG201" s="284"/>
      <c r="BH201" s="284"/>
      <c r="BI201" s="233"/>
      <c r="BJ201" s="234"/>
      <c r="BK201" s="234">
        <f>BJ201*BG201*1.1</f>
        <v>0</v>
      </c>
      <c r="BL201" s="668" t="e">
        <f t="shared" si="293"/>
        <v>#DIV/0!</v>
      </c>
      <c r="BM201" s="234">
        <f>BJ201*BG201*1</f>
        <v>0</v>
      </c>
      <c r="BN201" s="263"/>
      <c r="BO201" s="251">
        <f>SUMIF($I:$I,I201,$BH:$BH)</f>
        <v>0</v>
      </c>
      <c r="BP201" s="251">
        <f>SUMIF($I:$I,I201,$BI:$BI)</f>
        <v>0</v>
      </c>
      <c r="BQ201" s="249"/>
      <c r="BR201" s="249"/>
      <c r="BS201" s="264"/>
      <c r="BT201" s="248"/>
      <c r="BU201" s="248"/>
      <c r="BV201" s="251"/>
      <c r="BW201" s="251"/>
      <c r="BX201" s="251"/>
      <c r="BY201" s="251"/>
      <c r="BZ201" s="251"/>
      <c r="CA201" s="251"/>
      <c r="CB201" s="251"/>
      <c r="CC201" s="250"/>
      <c r="CD201" s="265"/>
      <c r="CE201" s="252"/>
      <c r="CF201" s="252"/>
      <c r="CG201" s="252"/>
      <c r="CH201" s="252"/>
      <c r="CI201" s="252"/>
      <c r="CJ201" s="252"/>
      <c r="CK201" s="252"/>
      <c r="CL201" s="252"/>
      <c r="CM201" s="251">
        <f>SUMIF($I:$I,I201,$CA:$CA)</f>
        <v>0</v>
      </c>
      <c r="CN201" s="249">
        <f>SUMIF($I:$I,I201,$CB:$CB)</f>
        <v>0</v>
      </c>
      <c r="CO201" s="252"/>
      <c r="CP201" s="252"/>
      <c r="CQ201" s="252"/>
      <c r="CR201" s="252"/>
      <c r="CS201" s="251">
        <f t="shared" ref="CS201:CS202" si="313">BO201+CM201</f>
        <v>0</v>
      </c>
      <c r="CT201" s="251">
        <f t="shared" ref="CT201:CT202" si="314">BP201+CN201</f>
        <v>0</v>
      </c>
      <c r="CU201" s="251">
        <f t="shared" ref="CU201:CU202" si="315">AY201-CS201</f>
        <v>0</v>
      </c>
      <c r="CV201" s="251">
        <f t="shared" ref="CV201:CV202" si="316">AZ201-CT201</f>
        <v>0</v>
      </c>
      <c r="CW201" s="249" t="str">
        <f t="shared" ref="CW201:CW202" si="317">IF(CU201&lt;0,"Thừa",IF(CU201=0,"Đủ","Thiếu"))</f>
        <v>Đủ</v>
      </c>
      <c r="CX201" s="614"/>
      <c r="CY201" s="562"/>
      <c r="CZ201" s="562"/>
      <c r="DA201" s="562"/>
      <c r="DB201" s="562"/>
      <c r="DC201" s="562"/>
      <c r="DD201" s="562"/>
      <c r="DE201" s="562"/>
      <c r="DF201" s="562"/>
    </row>
    <row r="202" spans="1:110" s="271" customFormat="1" ht="15" hidden="1" customHeight="1">
      <c r="A202" s="248" t="str">
        <f t="shared" si="274"/>
        <v>Hiện</v>
      </c>
      <c r="B202" s="249" t="str">
        <f t="shared" si="275"/>
        <v>Đủ</v>
      </c>
      <c r="C202" s="249">
        <f t="shared" si="276"/>
        <v>0</v>
      </c>
      <c r="D202" s="249"/>
      <c r="E202" s="249"/>
      <c r="F202" s="249"/>
      <c r="G202" s="1221" t="s">
        <v>904</v>
      </c>
      <c r="H202" s="1221"/>
      <c r="I202" s="282" t="s">
        <v>745</v>
      </c>
      <c r="J202" s="281" t="s">
        <v>665</v>
      </c>
      <c r="K202" s="281" t="s">
        <v>746</v>
      </c>
      <c r="L202" s="281" t="s">
        <v>730</v>
      </c>
      <c r="M202" s="279" t="s">
        <v>676</v>
      </c>
      <c r="N202" s="603"/>
      <c r="O202" s="603">
        <v>16</v>
      </c>
      <c r="P202" s="615"/>
      <c r="Q202" s="231">
        <v>17</v>
      </c>
      <c r="R202" s="232"/>
      <c r="S202" s="232">
        <v>1</v>
      </c>
      <c r="T202" s="232"/>
      <c r="U202" s="232">
        <v>27</v>
      </c>
      <c r="V202" s="232">
        <v>0</v>
      </c>
      <c r="W202" s="232">
        <v>0</v>
      </c>
      <c r="X202" s="232">
        <v>0</v>
      </c>
      <c r="Y202" s="232">
        <v>0</v>
      </c>
      <c r="Z202" s="232">
        <v>0</v>
      </c>
      <c r="AA202" s="232"/>
      <c r="AB202" s="232"/>
      <c r="AC202" s="232"/>
      <c r="AD202" s="232"/>
      <c r="AE202" s="232"/>
      <c r="AF202" s="232"/>
      <c r="AG202" s="232">
        <v>0</v>
      </c>
      <c r="AH202" s="232">
        <v>0</v>
      </c>
      <c r="AI202" s="232"/>
      <c r="AJ202" s="232"/>
      <c r="AK202" s="232">
        <v>0</v>
      </c>
      <c r="AL202" s="232">
        <v>0</v>
      </c>
      <c r="AM202" s="232">
        <v>0</v>
      </c>
      <c r="AN202" s="232">
        <v>0</v>
      </c>
      <c r="AO202" s="232">
        <v>0</v>
      </c>
      <c r="AP202" s="232">
        <v>0</v>
      </c>
      <c r="AQ202" s="250">
        <f>Q202+S202+U202+W202+Y202+AA202+AC202+AE202+AG202+AI202+AK202+AM202+AO202</f>
        <v>45</v>
      </c>
      <c r="AR202" s="250">
        <f>R202+T202+V202+X202+Z202+AB202+AD202+AF202+AH202+AJ202+AL202+AN202+AP202</f>
        <v>0</v>
      </c>
      <c r="AS202" s="252" t="s">
        <v>1066</v>
      </c>
      <c r="AT202" s="248"/>
      <c r="AU202" s="562"/>
      <c r="AV202" s="562"/>
      <c r="AW202" s="562"/>
      <c r="AX202" s="562"/>
      <c r="AY202" s="251">
        <f t="shared" si="311"/>
        <v>45</v>
      </c>
      <c r="AZ202" s="251" t="str">
        <f t="shared" si="312"/>
        <v>0</v>
      </c>
      <c r="BA202" s="252">
        <v>45920</v>
      </c>
      <c r="BB202" s="261" t="s">
        <v>1232</v>
      </c>
      <c r="BC202" s="252" t="s">
        <v>904</v>
      </c>
      <c r="BD202" s="272" t="s">
        <v>876</v>
      </c>
      <c r="BE202" s="252" t="s">
        <v>877</v>
      </c>
      <c r="BF202" s="233" t="s">
        <v>905</v>
      </c>
      <c r="BG202" s="284" t="s">
        <v>1085</v>
      </c>
      <c r="BH202" s="284">
        <v>18</v>
      </c>
      <c r="BI202" s="233" t="s">
        <v>905</v>
      </c>
      <c r="BJ202" s="234">
        <v>2000</v>
      </c>
      <c r="BK202" s="234">
        <f t="shared" ref="BK202:BK222" si="318">BJ202*BH202*1.1</f>
        <v>39600</v>
      </c>
      <c r="BL202" s="668">
        <f t="shared" si="293"/>
        <v>0.1</v>
      </c>
      <c r="BM202" s="234">
        <f t="shared" ref="BM202:BM222" si="319">BJ202*BH202*1</f>
        <v>36000</v>
      </c>
      <c r="BN202" s="263">
        <v>45955</v>
      </c>
      <c r="BO202" s="251">
        <f>SUMIF($I:$I,I202,$BH:$BH)</f>
        <v>45</v>
      </c>
      <c r="BP202" s="251">
        <f>SUMIF($I:$I,I202,$BI:$BI)</f>
        <v>0</v>
      </c>
      <c r="BQ202" s="249"/>
      <c r="BR202" s="249"/>
      <c r="BS202" s="264"/>
      <c r="BT202" s="248"/>
      <c r="BU202" s="248"/>
      <c r="BV202" s="251"/>
      <c r="BW202" s="251"/>
      <c r="BX202" s="251"/>
      <c r="BY202" s="251"/>
      <c r="BZ202" s="251"/>
      <c r="CA202" s="251"/>
      <c r="CB202" s="251"/>
      <c r="CC202" s="250"/>
      <c r="CD202" s="265"/>
      <c r="CE202" s="252"/>
      <c r="CF202" s="252"/>
      <c r="CG202" s="252"/>
      <c r="CH202" s="252"/>
      <c r="CI202" s="252"/>
      <c r="CJ202" s="252"/>
      <c r="CK202" s="252"/>
      <c r="CL202" s="252"/>
      <c r="CM202" s="251">
        <f>SUMIF($I:$I,I202,$CA:$CA)</f>
        <v>0</v>
      </c>
      <c r="CN202" s="249">
        <f>SUMIF($I:$I,I202,$CB:$CB)</f>
        <v>0</v>
      </c>
      <c r="CO202" s="252"/>
      <c r="CP202" s="252"/>
      <c r="CQ202" s="252"/>
      <c r="CR202" s="252"/>
      <c r="CS202" s="251">
        <f t="shared" si="313"/>
        <v>45</v>
      </c>
      <c r="CT202" s="251">
        <f t="shared" si="314"/>
        <v>0</v>
      </c>
      <c r="CU202" s="251">
        <f t="shared" si="315"/>
        <v>0</v>
      </c>
      <c r="CV202" s="251">
        <f t="shared" si="316"/>
        <v>0</v>
      </c>
      <c r="CW202" s="249" t="str">
        <f t="shared" si="317"/>
        <v>Đủ</v>
      </c>
      <c r="CX202" s="614"/>
      <c r="CY202" s="562"/>
      <c r="CZ202" s="562"/>
      <c r="DA202" s="562"/>
      <c r="DB202" s="562"/>
      <c r="DC202" s="562"/>
      <c r="DD202" s="562"/>
      <c r="DE202" s="562"/>
      <c r="DF202" s="562"/>
    </row>
    <row r="203" spans="1:110" s="271" customFormat="1" ht="15" hidden="1" customHeight="1">
      <c r="A203" s="248" t="str">
        <f t="shared" si="274"/>
        <v>ok</v>
      </c>
      <c r="B203" s="249"/>
      <c r="C203" s="249"/>
      <c r="D203" s="249"/>
      <c r="E203" s="249"/>
      <c r="F203" s="249"/>
      <c r="G203" s="1221"/>
      <c r="H203" s="1221"/>
      <c r="I203" s="282" t="s">
        <v>745</v>
      </c>
      <c r="J203" s="281" t="s">
        <v>665</v>
      </c>
      <c r="K203" s="281" t="s">
        <v>746</v>
      </c>
      <c r="L203" s="281" t="s">
        <v>730</v>
      </c>
      <c r="M203" s="279" t="s">
        <v>676</v>
      </c>
      <c r="N203" s="603"/>
      <c r="O203" s="603"/>
      <c r="P203" s="615"/>
      <c r="Q203" s="231"/>
      <c r="R203" s="232"/>
      <c r="S203" s="232"/>
      <c r="T203" s="232"/>
      <c r="U203" s="232"/>
      <c r="V203" s="232"/>
      <c r="W203" s="232"/>
      <c r="X203" s="232"/>
      <c r="Y203" s="232"/>
      <c r="Z203" s="232"/>
      <c r="AA203" s="232"/>
      <c r="AB203" s="232"/>
      <c r="AC203" s="232"/>
      <c r="AD203" s="232"/>
      <c r="AE203" s="232"/>
      <c r="AF203" s="232"/>
      <c r="AG203" s="232"/>
      <c r="AH203" s="232"/>
      <c r="AI203" s="232"/>
      <c r="AJ203" s="232"/>
      <c r="AK203" s="232"/>
      <c r="AL203" s="232"/>
      <c r="AM203" s="232"/>
      <c r="AN203" s="232"/>
      <c r="AO203" s="232"/>
      <c r="AP203" s="232"/>
      <c r="AQ203" s="250"/>
      <c r="AR203" s="250"/>
      <c r="AS203" s="252"/>
      <c r="AT203" s="248"/>
      <c r="AU203" s="562"/>
      <c r="AV203" s="562"/>
      <c r="AW203" s="562"/>
      <c r="AX203" s="562"/>
      <c r="AY203" s="251"/>
      <c r="AZ203" s="251"/>
      <c r="BA203" s="252"/>
      <c r="BB203" s="261" t="s">
        <v>1621</v>
      </c>
      <c r="BC203" s="252" t="s">
        <v>904</v>
      </c>
      <c r="BD203" s="272" t="s">
        <v>1650</v>
      </c>
      <c r="BE203" s="252"/>
      <c r="BF203" s="233" t="s">
        <v>905</v>
      </c>
      <c r="BG203" s="284" t="s">
        <v>1085</v>
      </c>
      <c r="BH203" s="284">
        <v>27</v>
      </c>
      <c r="BI203" s="233" t="s">
        <v>905</v>
      </c>
      <c r="BJ203" s="765">
        <v>2000</v>
      </c>
      <c r="BK203" s="234">
        <f>BH203*BJ203*(1+BL203)</f>
        <v>59400.000000000007</v>
      </c>
      <c r="BL203" s="668">
        <v>0.1</v>
      </c>
      <c r="BM203" s="234">
        <f>BJ203*BH203</f>
        <v>54000</v>
      </c>
      <c r="BN203" s="263">
        <v>45979</v>
      </c>
      <c r="BO203" s="251"/>
      <c r="BP203" s="251"/>
      <c r="BQ203" s="249"/>
      <c r="BR203" s="249"/>
      <c r="BS203" s="264"/>
      <c r="BT203" s="248"/>
      <c r="BU203" s="248"/>
      <c r="BV203" s="251"/>
      <c r="BW203" s="251"/>
      <c r="BX203" s="251"/>
      <c r="BY203" s="251"/>
      <c r="BZ203" s="251"/>
      <c r="CA203" s="251"/>
      <c r="CB203" s="251"/>
      <c r="CC203" s="250"/>
      <c r="CD203" s="265"/>
      <c r="CE203" s="252"/>
      <c r="CF203" s="252"/>
      <c r="CG203" s="252"/>
      <c r="CH203" s="252"/>
      <c r="CI203" s="252"/>
      <c r="CJ203" s="252"/>
      <c r="CK203" s="252"/>
      <c r="CL203" s="252"/>
      <c r="CM203" s="251"/>
      <c r="CN203" s="249"/>
      <c r="CO203" s="252"/>
      <c r="CP203" s="252"/>
      <c r="CQ203" s="252"/>
      <c r="CR203" s="252"/>
      <c r="CS203" s="251"/>
      <c r="CT203" s="251"/>
      <c r="CU203" s="251"/>
      <c r="CV203" s="251"/>
      <c r="CW203" s="249"/>
      <c r="CX203" s="614"/>
      <c r="CY203" s="562"/>
      <c r="CZ203" s="562"/>
      <c r="DA203" s="562"/>
      <c r="DB203" s="562"/>
      <c r="DC203" s="562"/>
      <c r="DD203" s="562"/>
      <c r="DE203" s="562"/>
      <c r="DF203" s="562"/>
    </row>
    <row r="204" spans="1:110" s="271" customFormat="1" ht="15" hidden="1" customHeight="1">
      <c r="A204" s="248" t="str">
        <f t="shared" si="274"/>
        <v>Hiện</v>
      </c>
      <c r="B204" s="249" t="str">
        <f t="shared" si="275"/>
        <v>Đủ</v>
      </c>
      <c r="C204" s="249">
        <f t="shared" si="276"/>
        <v>0</v>
      </c>
      <c r="D204" s="249"/>
      <c r="E204" s="249"/>
      <c r="F204" s="249"/>
      <c r="G204" s="1221" t="s">
        <v>904</v>
      </c>
      <c r="H204" s="1221"/>
      <c r="I204" s="282" t="s">
        <v>747</v>
      </c>
      <c r="J204" s="281" t="s">
        <v>665</v>
      </c>
      <c r="K204" s="281" t="s">
        <v>748</v>
      </c>
      <c r="L204" s="281" t="s">
        <v>730</v>
      </c>
      <c r="M204" s="279" t="s">
        <v>676</v>
      </c>
      <c r="N204" s="603"/>
      <c r="O204" s="603">
        <v>16</v>
      </c>
      <c r="P204" s="615"/>
      <c r="Q204" s="231">
        <v>17</v>
      </c>
      <c r="R204" s="232"/>
      <c r="S204" s="232">
        <v>1</v>
      </c>
      <c r="T204" s="232"/>
      <c r="U204" s="232">
        <v>27</v>
      </c>
      <c r="V204" s="232">
        <v>0</v>
      </c>
      <c r="W204" s="232">
        <v>0</v>
      </c>
      <c r="X204" s="232">
        <v>0</v>
      </c>
      <c r="Y204" s="232">
        <v>0</v>
      </c>
      <c r="Z204" s="232">
        <v>0</v>
      </c>
      <c r="AA204" s="232"/>
      <c r="AB204" s="232"/>
      <c r="AC204" s="232"/>
      <c r="AD204" s="232"/>
      <c r="AE204" s="232"/>
      <c r="AF204" s="232"/>
      <c r="AG204" s="232">
        <v>0</v>
      </c>
      <c r="AH204" s="232">
        <v>0</v>
      </c>
      <c r="AI204" s="232"/>
      <c r="AJ204" s="232"/>
      <c r="AK204" s="232">
        <v>0</v>
      </c>
      <c r="AL204" s="232">
        <v>0</v>
      </c>
      <c r="AM204" s="232">
        <v>0</v>
      </c>
      <c r="AN204" s="232">
        <v>0</v>
      </c>
      <c r="AO204" s="232">
        <v>0</v>
      </c>
      <c r="AP204" s="232">
        <v>0</v>
      </c>
      <c r="AQ204" s="250">
        <f>Q204+S204+U204+W204+Y204+AA204+AC204+AE204+AG204+AI204+AK204+AM204+AO204</f>
        <v>45</v>
      </c>
      <c r="AR204" s="250">
        <f>R204+T204+V204+X204+Z204+AB204+AD204+AF204+AH204+AJ204+AL204+AN204+AP204</f>
        <v>0</v>
      </c>
      <c r="AS204" s="252" t="s">
        <v>1066</v>
      </c>
      <c r="AT204" s="248"/>
      <c r="AU204" s="562"/>
      <c r="AV204" s="562"/>
      <c r="AW204" s="562"/>
      <c r="AX204" s="562"/>
      <c r="AY204" s="251">
        <f>IF(AQ204&gt;AU204,AQ204-AU204,"0")</f>
        <v>45</v>
      </c>
      <c r="AZ204" s="251" t="str">
        <f>IF(AR204&gt;AV204,AR204-AV204,"0")</f>
        <v>0</v>
      </c>
      <c r="BA204" s="252">
        <v>45920</v>
      </c>
      <c r="BB204" s="261" t="s">
        <v>1232</v>
      </c>
      <c r="BC204" s="252" t="s">
        <v>904</v>
      </c>
      <c r="BD204" s="272" t="s">
        <v>878</v>
      </c>
      <c r="BE204" s="252" t="s">
        <v>872</v>
      </c>
      <c r="BF204" s="233" t="s">
        <v>905</v>
      </c>
      <c r="BG204" s="284" t="s">
        <v>1085</v>
      </c>
      <c r="BH204" s="284">
        <v>18</v>
      </c>
      <c r="BI204" s="233" t="s">
        <v>905</v>
      </c>
      <c r="BJ204" s="234">
        <v>360</v>
      </c>
      <c r="BK204" s="234">
        <f t="shared" si="318"/>
        <v>7128.0000000000009</v>
      </c>
      <c r="BL204" s="668">
        <f t="shared" si="293"/>
        <v>0.10000000000000014</v>
      </c>
      <c r="BM204" s="234">
        <f t="shared" si="319"/>
        <v>6480</v>
      </c>
      <c r="BN204" s="263">
        <v>45955</v>
      </c>
      <c r="BO204" s="251">
        <f>SUMIF($I:$I,I204,$BH:$BH)</f>
        <v>45</v>
      </c>
      <c r="BP204" s="251">
        <f>SUMIF($I:$I,I204,$BI:$BI)</f>
        <v>0</v>
      </c>
      <c r="BQ204" s="249"/>
      <c r="BR204" s="249"/>
      <c r="BS204" s="264"/>
      <c r="BT204" s="248"/>
      <c r="BU204" s="248"/>
      <c r="BV204" s="251"/>
      <c r="BW204" s="251"/>
      <c r="BX204" s="251"/>
      <c r="BY204" s="251"/>
      <c r="BZ204" s="251"/>
      <c r="CA204" s="251"/>
      <c r="CB204" s="251"/>
      <c r="CC204" s="250"/>
      <c r="CD204" s="265"/>
      <c r="CE204" s="252"/>
      <c r="CF204" s="252"/>
      <c r="CG204" s="252"/>
      <c r="CH204" s="252"/>
      <c r="CI204" s="252"/>
      <c r="CJ204" s="252"/>
      <c r="CK204" s="252"/>
      <c r="CL204" s="252"/>
      <c r="CM204" s="251">
        <f>SUMIF($I:$I,I204,$CA:$CA)</f>
        <v>0</v>
      </c>
      <c r="CN204" s="249">
        <f>SUMIF($I:$I,I204,$CB:$CB)</f>
        <v>0</v>
      </c>
      <c r="CO204" s="252"/>
      <c r="CP204" s="252"/>
      <c r="CQ204" s="252"/>
      <c r="CR204" s="252"/>
      <c r="CS204" s="251">
        <f>BO204+CM204</f>
        <v>45</v>
      </c>
      <c r="CT204" s="251">
        <f>BP204+CN204</f>
        <v>0</v>
      </c>
      <c r="CU204" s="251">
        <f>AY204-CS204</f>
        <v>0</v>
      </c>
      <c r="CV204" s="251">
        <f>AZ204-CT204</f>
        <v>0</v>
      </c>
      <c r="CW204" s="249" t="str">
        <f>IF(CU204&lt;0,"Thừa",IF(CU204=0,"Đủ","Thiếu"))</f>
        <v>Đủ</v>
      </c>
      <c r="CX204" s="614"/>
      <c r="CY204" s="562"/>
      <c r="CZ204" s="562"/>
      <c r="DA204" s="562"/>
      <c r="DB204" s="562"/>
      <c r="DC204" s="562"/>
      <c r="DD204" s="562"/>
      <c r="DE204" s="562"/>
      <c r="DF204" s="562"/>
    </row>
    <row r="205" spans="1:110" s="271" customFormat="1" ht="15" hidden="1" customHeight="1">
      <c r="A205" s="248" t="str">
        <f t="shared" si="274"/>
        <v>ok</v>
      </c>
      <c r="B205" s="249"/>
      <c r="C205" s="249"/>
      <c r="D205" s="249"/>
      <c r="E205" s="249"/>
      <c r="F205" s="249"/>
      <c r="G205" s="1221"/>
      <c r="H205" s="1221"/>
      <c r="I205" s="282" t="s">
        <v>747</v>
      </c>
      <c r="J205" s="281" t="s">
        <v>665</v>
      </c>
      <c r="K205" s="281" t="s">
        <v>748</v>
      </c>
      <c r="L205" s="281" t="s">
        <v>730</v>
      </c>
      <c r="M205" s="279" t="s">
        <v>676</v>
      </c>
      <c r="N205" s="603"/>
      <c r="O205" s="603"/>
      <c r="P205" s="615"/>
      <c r="Q205" s="231"/>
      <c r="R205" s="232"/>
      <c r="S205" s="232"/>
      <c r="T205" s="232"/>
      <c r="U205" s="232"/>
      <c r="V205" s="232"/>
      <c r="W205" s="232"/>
      <c r="X205" s="232"/>
      <c r="Y205" s="232"/>
      <c r="Z205" s="232"/>
      <c r="AA205" s="232"/>
      <c r="AB205" s="232"/>
      <c r="AC205" s="232"/>
      <c r="AD205" s="232"/>
      <c r="AE205" s="232"/>
      <c r="AF205" s="232"/>
      <c r="AG205" s="232"/>
      <c r="AH205" s="232"/>
      <c r="AI205" s="232"/>
      <c r="AJ205" s="232"/>
      <c r="AK205" s="232"/>
      <c r="AL205" s="232"/>
      <c r="AM205" s="232"/>
      <c r="AN205" s="232"/>
      <c r="AO205" s="232"/>
      <c r="AP205" s="232"/>
      <c r="AQ205" s="250"/>
      <c r="AR205" s="250"/>
      <c r="AS205" s="252"/>
      <c r="AT205" s="248"/>
      <c r="AU205" s="562"/>
      <c r="AV205" s="562"/>
      <c r="AW205" s="562"/>
      <c r="AX205" s="562"/>
      <c r="AY205" s="251"/>
      <c r="AZ205" s="251"/>
      <c r="BA205" s="252"/>
      <c r="BB205" s="261" t="s">
        <v>1621</v>
      </c>
      <c r="BC205" s="252" t="s">
        <v>904</v>
      </c>
      <c r="BD205" s="272" t="s">
        <v>1651</v>
      </c>
      <c r="BE205" s="252"/>
      <c r="BF205" s="233" t="s">
        <v>905</v>
      </c>
      <c r="BG205" s="284" t="s">
        <v>1085</v>
      </c>
      <c r="BH205" s="284">
        <v>27</v>
      </c>
      <c r="BI205" s="233" t="s">
        <v>905</v>
      </c>
      <c r="BJ205" s="765">
        <v>360</v>
      </c>
      <c r="BK205" s="234">
        <f>BH205*BJ205*(1+BL205)</f>
        <v>10692</v>
      </c>
      <c r="BL205" s="668">
        <v>0.1</v>
      </c>
      <c r="BM205" s="234">
        <f>BJ205*BH205</f>
        <v>9720</v>
      </c>
      <c r="BN205" s="263">
        <v>45979</v>
      </c>
      <c r="BO205" s="251"/>
      <c r="BP205" s="251"/>
      <c r="BQ205" s="249"/>
      <c r="BR205" s="249"/>
      <c r="BS205" s="264"/>
      <c r="BT205" s="248"/>
      <c r="BU205" s="248"/>
      <c r="BV205" s="251"/>
      <c r="BW205" s="251"/>
      <c r="BX205" s="251"/>
      <c r="BY205" s="251"/>
      <c r="BZ205" s="251"/>
      <c r="CA205" s="251"/>
      <c r="CB205" s="251"/>
      <c r="CC205" s="250"/>
      <c r="CD205" s="265"/>
      <c r="CE205" s="252"/>
      <c r="CF205" s="252"/>
      <c r="CG205" s="252"/>
      <c r="CH205" s="252"/>
      <c r="CI205" s="252"/>
      <c r="CJ205" s="252"/>
      <c r="CK205" s="252"/>
      <c r="CL205" s="252"/>
      <c r="CM205" s="251"/>
      <c r="CN205" s="249"/>
      <c r="CO205" s="252"/>
      <c r="CP205" s="252"/>
      <c r="CQ205" s="252"/>
      <c r="CR205" s="252"/>
      <c r="CS205" s="251"/>
      <c r="CT205" s="251"/>
      <c r="CU205" s="251"/>
      <c r="CV205" s="251"/>
      <c r="CW205" s="249"/>
      <c r="CX205" s="614"/>
      <c r="CY205" s="562"/>
      <c r="CZ205" s="562"/>
      <c r="DA205" s="562"/>
      <c r="DB205" s="562"/>
      <c r="DC205" s="562"/>
      <c r="DD205" s="562"/>
      <c r="DE205" s="562"/>
      <c r="DF205" s="562"/>
    </row>
    <row r="206" spans="1:110" s="271" customFormat="1" ht="15" hidden="1" customHeight="1">
      <c r="A206" s="248" t="str">
        <f t="shared" si="274"/>
        <v>Hiện</v>
      </c>
      <c r="B206" s="249" t="str">
        <f t="shared" si="275"/>
        <v>Đủ</v>
      </c>
      <c r="C206" s="249">
        <f t="shared" si="276"/>
        <v>0</v>
      </c>
      <c r="D206" s="249"/>
      <c r="E206" s="249"/>
      <c r="F206" s="249"/>
      <c r="G206" s="1221" t="s">
        <v>904</v>
      </c>
      <c r="H206" s="1221"/>
      <c r="I206" s="282" t="s">
        <v>749</v>
      </c>
      <c r="J206" s="281" t="s">
        <v>750</v>
      </c>
      <c r="K206" s="281" t="s">
        <v>751</v>
      </c>
      <c r="L206" s="281" t="s">
        <v>752</v>
      </c>
      <c r="M206" s="279" t="s">
        <v>676</v>
      </c>
      <c r="N206" s="603"/>
      <c r="O206" s="603">
        <v>64</v>
      </c>
      <c r="P206" s="615"/>
      <c r="Q206" s="231">
        <v>68</v>
      </c>
      <c r="R206" s="232"/>
      <c r="S206" s="232"/>
      <c r="T206" s="232"/>
      <c r="U206" s="232">
        <v>112</v>
      </c>
      <c r="V206" s="232">
        <v>0</v>
      </c>
      <c r="W206" s="232">
        <v>0</v>
      </c>
      <c r="X206" s="232">
        <v>0</v>
      </c>
      <c r="Y206" s="232">
        <v>0</v>
      </c>
      <c r="Z206" s="232">
        <v>0</v>
      </c>
      <c r="AA206" s="232"/>
      <c r="AB206" s="232"/>
      <c r="AC206" s="232"/>
      <c r="AD206" s="232"/>
      <c r="AE206" s="232"/>
      <c r="AF206" s="232"/>
      <c r="AG206" s="232">
        <v>0</v>
      </c>
      <c r="AH206" s="232">
        <v>0</v>
      </c>
      <c r="AI206" s="232"/>
      <c r="AJ206" s="232"/>
      <c r="AK206" s="232">
        <v>0</v>
      </c>
      <c r="AL206" s="232">
        <v>0</v>
      </c>
      <c r="AM206" s="232">
        <v>0</v>
      </c>
      <c r="AN206" s="232">
        <v>0</v>
      </c>
      <c r="AO206" s="232">
        <v>0</v>
      </c>
      <c r="AP206" s="232">
        <v>0</v>
      </c>
      <c r="AQ206" s="250">
        <f>Q206+S206+U206+W206+Y206+AA206+AC206+AE206+AG206+AI206+AK206+AM206+AO206</f>
        <v>180</v>
      </c>
      <c r="AR206" s="250">
        <f>R206+T206+V206+X206+Z206+AB206+AD206+AF206+AH206+AJ206+AL206+AN206+AP206</f>
        <v>0</v>
      </c>
      <c r="AS206" s="252" t="s">
        <v>1066</v>
      </c>
      <c r="AT206" s="248"/>
      <c r="AU206" s="562"/>
      <c r="AV206" s="562"/>
      <c r="AW206" s="562"/>
      <c r="AX206" s="562"/>
      <c r="AY206" s="251">
        <f>IF(AQ206&gt;AU206,AQ206-AU206,"0")</f>
        <v>180</v>
      </c>
      <c r="AZ206" s="251" t="str">
        <f>IF(AR206&gt;AV206,AR206-AV206,"0")</f>
        <v>0</v>
      </c>
      <c r="BA206" s="252">
        <v>45920</v>
      </c>
      <c r="BB206" s="261" t="s">
        <v>1232</v>
      </c>
      <c r="BC206" s="252" t="s">
        <v>904</v>
      </c>
      <c r="BD206" s="272" t="s">
        <v>879</v>
      </c>
      <c r="BE206" s="252" t="s">
        <v>880</v>
      </c>
      <c r="BF206" s="233" t="s">
        <v>905</v>
      </c>
      <c r="BG206" s="284" t="s">
        <v>1085</v>
      </c>
      <c r="BH206" s="284">
        <v>68</v>
      </c>
      <c r="BI206" s="233" t="s">
        <v>905</v>
      </c>
      <c r="BJ206" s="234">
        <v>780</v>
      </c>
      <c r="BK206" s="234">
        <f t="shared" si="318"/>
        <v>58344.000000000007</v>
      </c>
      <c r="BL206" s="668">
        <f t="shared" si="293"/>
        <v>0.10000000000000013</v>
      </c>
      <c r="BM206" s="234">
        <f t="shared" si="319"/>
        <v>53040</v>
      </c>
      <c r="BN206" s="263">
        <v>45955</v>
      </c>
      <c r="BO206" s="251">
        <f>SUMIF($I:$I,I206,$BH:$BH)</f>
        <v>180</v>
      </c>
      <c r="BP206" s="251">
        <f>SUMIF($I:$I,I206,$BI:$BI)</f>
        <v>0</v>
      </c>
      <c r="BQ206" s="249"/>
      <c r="BR206" s="249"/>
      <c r="BS206" s="264"/>
      <c r="BT206" s="248"/>
      <c r="BU206" s="248"/>
      <c r="BV206" s="251"/>
      <c r="BW206" s="251"/>
      <c r="BX206" s="251"/>
      <c r="BY206" s="251"/>
      <c r="BZ206" s="251"/>
      <c r="CA206" s="251"/>
      <c r="CB206" s="251"/>
      <c r="CC206" s="250"/>
      <c r="CD206" s="265"/>
      <c r="CE206" s="252"/>
      <c r="CF206" s="252"/>
      <c r="CG206" s="252"/>
      <c r="CH206" s="252"/>
      <c r="CI206" s="252"/>
      <c r="CJ206" s="252"/>
      <c r="CK206" s="252"/>
      <c r="CL206" s="252"/>
      <c r="CM206" s="251">
        <f>SUMIF($I:$I,I206,$CA:$CA)</f>
        <v>0</v>
      </c>
      <c r="CN206" s="249">
        <f>SUMIF($I:$I,I206,$CB:$CB)</f>
        <v>0</v>
      </c>
      <c r="CO206" s="252"/>
      <c r="CP206" s="252"/>
      <c r="CQ206" s="252"/>
      <c r="CR206" s="252"/>
      <c r="CS206" s="251">
        <f>BO206+CM206</f>
        <v>180</v>
      </c>
      <c r="CT206" s="251">
        <f>BP206+CN206</f>
        <v>0</v>
      </c>
      <c r="CU206" s="251">
        <f>AY206-CS206</f>
        <v>0</v>
      </c>
      <c r="CV206" s="251">
        <f>AZ206-CT206</f>
        <v>0</v>
      </c>
      <c r="CW206" s="249" t="str">
        <f>IF(CU206&lt;0,"Thừa",IF(CU206=0,"Đủ","Thiếu"))</f>
        <v>Đủ</v>
      </c>
      <c r="CX206" s="614"/>
      <c r="CY206" s="562"/>
      <c r="CZ206" s="562"/>
      <c r="DA206" s="562"/>
      <c r="DB206" s="562"/>
      <c r="DC206" s="562"/>
      <c r="DD206" s="562"/>
      <c r="DE206" s="562"/>
      <c r="DF206" s="562"/>
    </row>
    <row r="207" spans="1:110" s="271" customFormat="1" ht="15" hidden="1" customHeight="1">
      <c r="A207" s="248" t="str">
        <f t="shared" si="274"/>
        <v>ok</v>
      </c>
      <c r="B207" s="249"/>
      <c r="C207" s="249"/>
      <c r="D207" s="249"/>
      <c r="E207" s="249"/>
      <c r="F207" s="249"/>
      <c r="G207" s="1221"/>
      <c r="H207" s="1221"/>
      <c r="I207" s="282" t="s">
        <v>749</v>
      </c>
      <c r="J207" s="281" t="s">
        <v>750</v>
      </c>
      <c r="K207" s="281" t="s">
        <v>751</v>
      </c>
      <c r="L207" s="281" t="s">
        <v>752</v>
      </c>
      <c r="M207" s="279" t="s">
        <v>676</v>
      </c>
      <c r="N207" s="603"/>
      <c r="O207" s="603"/>
      <c r="P207" s="615"/>
      <c r="Q207" s="231"/>
      <c r="R207" s="232"/>
      <c r="S207" s="232"/>
      <c r="T207" s="232"/>
      <c r="U207" s="232"/>
      <c r="V207" s="232"/>
      <c r="W207" s="232"/>
      <c r="X207" s="232"/>
      <c r="Y207" s="232"/>
      <c r="Z207" s="232"/>
      <c r="AA207" s="232"/>
      <c r="AB207" s="232"/>
      <c r="AC207" s="232"/>
      <c r="AD207" s="232"/>
      <c r="AE207" s="232"/>
      <c r="AF207" s="232"/>
      <c r="AG207" s="232"/>
      <c r="AH207" s="232"/>
      <c r="AI207" s="232"/>
      <c r="AJ207" s="232"/>
      <c r="AK207" s="232"/>
      <c r="AL207" s="232"/>
      <c r="AM207" s="232"/>
      <c r="AN207" s="232"/>
      <c r="AO207" s="232"/>
      <c r="AP207" s="232"/>
      <c r="AQ207" s="250"/>
      <c r="AR207" s="250"/>
      <c r="AS207" s="252"/>
      <c r="AT207" s="248"/>
      <c r="AU207" s="562"/>
      <c r="AV207" s="562"/>
      <c r="AW207" s="562"/>
      <c r="AX207" s="562"/>
      <c r="AY207" s="251"/>
      <c r="AZ207" s="251"/>
      <c r="BA207" s="252"/>
      <c r="BB207" s="261" t="s">
        <v>1621</v>
      </c>
      <c r="BC207" s="252" t="s">
        <v>904</v>
      </c>
      <c r="BD207" s="272" t="s">
        <v>1652</v>
      </c>
      <c r="BE207" s="252"/>
      <c r="BF207" s="233" t="s">
        <v>905</v>
      </c>
      <c r="BG207" s="284" t="s">
        <v>1085</v>
      </c>
      <c r="BH207" s="284">
        <v>112</v>
      </c>
      <c r="BI207" s="233" t="s">
        <v>905</v>
      </c>
      <c r="BJ207" s="765">
        <v>780</v>
      </c>
      <c r="BK207" s="234">
        <f>BH207*BJ207*(1+BL207)</f>
        <v>96096.000000000015</v>
      </c>
      <c r="BL207" s="668">
        <v>0.1</v>
      </c>
      <c r="BM207" s="234">
        <f>BJ207*BH207</f>
        <v>87360</v>
      </c>
      <c r="BN207" s="263">
        <v>45979</v>
      </c>
      <c r="BO207" s="251"/>
      <c r="BP207" s="251"/>
      <c r="BQ207" s="249"/>
      <c r="BR207" s="249"/>
      <c r="BS207" s="264"/>
      <c r="BT207" s="248"/>
      <c r="BU207" s="248"/>
      <c r="BV207" s="251"/>
      <c r="BW207" s="251"/>
      <c r="BX207" s="251"/>
      <c r="BY207" s="251"/>
      <c r="BZ207" s="251"/>
      <c r="CA207" s="251"/>
      <c r="CB207" s="251"/>
      <c r="CC207" s="250"/>
      <c r="CD207" s="265"/>
      <c r="CE207" s="252"/>
      <c r="CF207" s="252"/>
      <c r="CG207" s="252"/>
      <c r="CH207" s="252"/>
      <c r="CI207" s="252"/>
      <c r="CJ207" s="252"/>
      <c r="CK207" s="252"/>
      <c r="CL207" s="252"/>
      <c r="CM207" s="251"/>
      <c r="CN207" s="249"/>
      <c r="CO207" s="252"/>
      <c r="CP207" s="252"/>
      <c r="CQ207" s="252"/>
      <c r="CR207" s="252"/>
      <c r="CS207" s="251"/>
      <c r="CT207" s="251"/>
      <c r="CU207" s="251"/>
      <c r="CV207" s="251"/>
      <c r="CW207" s="249"/>
      <c r="CX207" s="614"/>
      <c r="CY207" s="562"/>
      <c r="CZ207" s="562"/>
      <c r="DA207" s="562"/>
      <c r="DB207" s="562"/>
      <c r="DC207" s="562"/>
      <c r="DD207" s="562"/>
      <c r="DE207" s="562"/>
      <c r="DF207" s="562"/>
    </row>
    <row r="208" spans="1:110" s="271" customFormat="1" ht="15" hidden="1" customHeight="1">
      <c r="A208" s="248" t="str">
        <f t="shared" si="274"/>
        <v>Hiện</v>
      </c>
      <c r="B208" s="249" t="str">
        <f t="shared" si="275"/>
        <v>Đủ</v>
      </c>
      <c r="C208" s="249">
        <f t="shared" si="276"/>
        <v>0</v>
      </c>
      <c r="D208" s="249"/>
      <c r="E208" s="249"/>
      <c r="F208" s="249"/>
      <c r="G208" s="1221" t="s">
        <v>904</v>
      </c>
      <c r="H208" s="1221"/>
      <c r="I208" s="282" t="s">
        <v>753</v>
      </c>
      <c r="J208" s="281" t="s">
        <v>750</v>
      </c>
      <c r="K208" s="281" t="s">
        <v>754</v>
      </c>
      <c r="L208" s="281" t="s">
        <v>755</v>
      </c>
      <c r="M208" s="279" t="s">
        <v>676</v>
      </c>
      <c r="N208" s="603"/>
      <c r="O208" s="603">
        <v>80</v>
      </c>
      <c r="P208" s="615"/>
      <c r="Q208" s="231">
        <v>84</v>
      </c>
      <c r="R208" s="232"/>
      <c r="S208" s="232"/>
      <c r="T208" s="232"/>
      <c r="U208" s="232">
        <v>136</v>
      </c>
      <c r="V208" s="232">
        <v>0</v>
      </c>
      <c r="W208" s="232">
        <v>0</v>
      </c>
      <c r="X208" s="232">
        <v>0</v>
      </c>
      <c r="Y208" s="232">
        <v>0</v>
      </c>
      <c r="Z208" s="232">
        <v>0</v>
      </c>
      <c r="AA208" s="232"/>
      <c r="AB208" s="232"/>
      <c r="AC208" s="232"/>
      <c r="AD208" s="232"/>
      <c r="AE208" s="232"/>
      <c r="AF208" s="232"/>
      <c r="AG208" s="232">
        <v>0</v>
      </c>
      <c r="AH208" s="232">
        <v>0</v>
      </c>
      <c r="AI208" s="232"/>
      <c r="AJ208" s="232"/>
      <c r="AK208" s="232">
        <v>0</v>
      </c>
      <c r="AL208" s="232">
        <v>0</v>
      </c>
      <c r="AM208" s="232">
        <v>0</v>
      </c>
      <c r="AN208" s="232">
        <v>0</v>
      </c>
      <c r="AO208" s="232">
        <v>0</v>
      </c>
      <c r="AP208" s="232">
        <v>0</v>
      </c>
      <c r="AQ208" s="250">
        <f>Q208+S208+U208+W208+Y208+AA208+AC208+AE208+AG208+AI208+AK208+AM208+AO208</f>
        <v>220</v>
      </c>
      <c r="AR208" s="250">
        <f>R208+T208+V208+X208+Z208+AB208+AD208+AF208+AH208+AJ208+AL208+AN208+AP208</f>
        <v>0</v>
      </c>
      <c r="AS208" s="252" t="s">
        <v>1066</v>
      </c>
      <c r="AT208" s="248"/>
      <c r="AU208" s="562"/>
      <c r="AV208" s="562"/>
      <c r="AW208" s="562"/>
      <c r="AX208" s="562"/>
      <c r="AY208" s="251">
        <f>IF(AQ208&gt;AU208,AQ208-AU208,"0")</f>
        <v>220</v>
      </c>
      <c r="AZ208" s="251" t="str">
        <f>IF(AR208&gt;AV208,AR208-AV208,"0")</f>
        <v>0</v>
      </c>
      <c r="BA208" s="252">
        <v>45920</v>
      </c>
      <c r="BB208" s="261" t="s">
        <v>1232</v>
      </c>
      <c r="BC208" s="252" t="s">
        <v>904</v>
      </c>
      <c r="BD208" s="272" t="s">
        <v>881</v>
      </c>
      <c r="BE208" s="252" t="s">
        <v>882</v>
      </c>
      <c r="BF208" s="233" t="s">
        <v>905</v>
      </c>
      <c r="BG208" s="284" t="s">
        <v>1085</v>
      </c>
      <c r="BH208" s="284">
        <v>84</v>
      </c>
      <c r="BI208" s="233" t="s">
        <v>905</v>
      </c>
      <c r="BJ208" s="234">
        <v>5460</v>
      </c>
      <c r="BK208" s="234">
        <f t="shared" si="318"/>
        <v>504504.00000000006</v>
      </c>
      <c r="BL208" s="668">
        <f t="shared" si="293"/>
        <v>0.10000000000000013</v>
      </c>
      <c r="BM208" s="234">
        <f t="shared" si="319"/>
        <v>458640</v>
      </c>
      <c r="BN208" s="263">
        <v>45955</v>
      </c>
      <c r="BO208" s="251">
        <f>SUMIF($I:$I,I208,$BH:$BH)</f>
        <v>220</v>
      </c>
      <c r="BP208" s="251">
        <f>SUMIF($I:$I,I208,$BI:$BI)</f>
        <v>0</v>
      </c>
      <c r="BQ208" s="249"/>
      <c r="BR208" s="249"/>
      <c r="BS208" s="264"/>
      <c r="BT208" s="248"/>
      <c r="BU208" s="248"/>
      <c r="BV208" s="251"/>
      <c r="BW208" s="251"/>
      <c r="BX208" s="251"/>
      <c r="BY208" s="251"/>
      <c r="BZ208" s="251"/>
      <c r="CA208" s="251"/>
      <c r="CB208" s="251"/>
      <c r="CC208" s="250"/>
      <c r="CD208" s="265"/>
      <c r="CE208" s="252"/>
      <c r="CF208" s="252"/>
      <c r="CG208" s="252"/>
      <c r="CH208" s="252"/>
      <c r="CI208" s="252"/>
      <c r="CJ208" s="252"/>
      <c r="CK208" s="252"/>
      <c r="CL208" s="252"/>
      <c r="CM208" s="251">
        <f>SUMIF($I:$I,I208,$CA:$CA)</f>
        <v>0</v>
      </c>
      <c r="CN208" s="249">
        <f>SUMIF($I:$I,I208,$CB:$CB)</f>
        <v>0</v>
      </c>
      <c r="CO208" s="252"/>
      <c r="CP208" s="252"/>
      <c r="CQ208" s="252"/>
      <c r="CR208" s="252"/>
      <c r="CS208" s="251">
        <f>BO208+CM208</f>
        <v>220</v>
      </c>
      <c r="CT208" s="251">
        <f>BP208+CN208</f>
        <v>0</v>
      </c>
      <c r="CU208" s="251">
        <f>AY208-CS208</f>
        <v>0</v>
      </c>
      <c r="CV208" s="251">
        <f>AZ208-CT208</f>
        <v>0</v>
      </c>
      <c r="CW208" s="249" t="str">
        <f>IF(CU208&lt;0,"Thừa",IF(CU208=0,"Đủ","Thiếu"))</f>
        <v>Đủ</v>
      </c>
      <c r="CX208" s="614"/>
      <c r="CY208" s="562"/>
      <c r="CZ208" s="562"/>
      <c r="DA208" s="562"/>
      <c r="DB208" s="562"/>
      <c r="DC208" s="562"/>
      <c r="DD208" s="562"/>
      <c r="DE208" s="562"/>
      <c r="DF208" s="562"/>
    </row>
    <row r="209" spans="1:110" s="271" customFormat="1" ht="15" hidden="1" customHeight="1">
      <c r="A209" s="248" t="str">
        <f t="shared" si="274"/>
        <v>ok</v>
      </c>
      <c r="B209" s="249"/>
      <c r="C209" s="249"/>
      <c r="D209" s="249"/>
      <c r="E209" s="249"/>
      <c r="F209" s="249"/>
      <c r="G209" s="1221"/>
      <c r="H209" s="1221"/>
      <c r="I209" s="282" t="s">
        <v>753</v>
      </c>
      <c r="J209" s="281" t="s">
        <v>750</v>
      </c>
      <c r="K209" s="281" t="s">
        <v>754</v>
      </c>
      <c r="L209" s="281" t="s">
        <v>755</v>
      </c>
      <c r="M209" s="279" t="s">
        <v>676</v>
      </c>
      <c r="N209" s="603"/>
      <c r="O209" s="603"/>
      <c r="P209" s="615"/>
      <c r="Q209" s="231"/>
      <c r="R209" s="232"/>
      <c r="S209" s="232"/>
      <c r="T209" s="232"/>
      <c r="U209" s="232"/>
      <c r="V209" s="232"/>
      <c r="W209" s="232"/>
      <c r="X209" s="232"/>
      <c r="Y209" s="232"/>
      <c r="Z209" s="232"/>
      <c r="AA209" s="232"/>
      <c r="AB209" s="232"/>
      <c r="AC209" s="232"/>
      <c r="AD209" s="232"/>
      <c r="AE209" s="232"/>
      <c r="AF209" s="232"/>
      <c r="AG209" s="232"/>
      <c r="AH209" s="232"/>
      <c r="AI209" s="232"/>
      <c r="AJ209" s="232"/>
      <c r="AK209" s="232"/>
      <c r="AL209" s="232"/>
      <c r="AM209" s="232"/>
      <c r="AN209" s="232"/>
      <c r="AO209" s="232"/>
      <c r="AP209" s="232"/>
      <c r="AQ209" s="250"/>
      <c r="AR209" s="250"/>
      <c r="AS209" s="252"/>
      <c r="AT209" s="248"/>
      <c r="AU209" s="562"/>
      <c r="AV209" s="562"/>
      <c r="AW209" s="562"/>
      <c r="AX209" s="562"/>
      <c r="AY209" s="251"/>
      <c r="AZ209" s="251"/>
      <c r="BA209" s="252"/>
      <c r="BB209" s="261" t="s">
        <v>1621</v>
      </c>
      <c r="BC209" s="252" t="s">
        <v>904</v>
      </c>
      <c r="BD209" s="272" t="s">
        <v>1653</v>
      </c>
      <c r="BE209" s="252"/>
      <c r="BF209" s="233" t="s">
        <v>905</v>
      </c>
      <c r="BG209" s="284" t="s">
        <v>1085</v>
      </c>
      <c r="BH209" s="284">
        <v>136</v>
      </c>
      <c r="BI209" s="233" t="s">
        <v>905</v>
      </c>
      <c r="BJ209" s="765">
        <v>5460</v>
      </c>
      <c r="BK209" s="234">
        <f>BH209*BJ209*(1+BL209)</f>
        <v>816816.00000000012</v>
      </c>
      <c r="BL209" s="668">
        <v>0.1</v>
      </c>
      <c r="BM209" s="234">
        <f>BJ209*BH209</f>
        <v>742560</v>
      </c>
      <c r="BN209" s="263">
        <v>45979</v>
      </c>
      <c r="BO209" s="251"/>
      <c r="BP209" s="251"/>
      <c r="BQ209" s="249"/>
      <c r="BR209" s="249"/>
      <c r="BS209" s="264"/>
      <c r="BT209" s="248"/>
      <c r="BU209" s="248"/>
      <c r="BV209" s="251"/>
      <c r="BW209" s="251"/>
      <c r="BX209" s="251"/>
      <c r="BY209" s="251"/>
      <c r="BZ209" s="251"/>
      <c r="CA209" s="251"/>
      <c r="CB209" s="251"/>
      <c r="CC209" s="250"/>
      <c r="CD209" s="265"/>
      <c r="CE209" s="252"/>
      <c r="CF209" s="252"/>
      <c r="CG209" s="252"/>
      <c r="CH209" s="252"/>
      <c r="CI209" s="252"/>
      <c r="CJ209" s="252"/>
      <c r="CK209" s="252"/>
      <c r="CL209" s="252"/>
      <c r="CM209" s="251"/>
      <c r="CN209" s="249"/>
      <c r="CO209" s="252"/>
      <c r="CP209" s="252"/>
      <c r="CQ209" s="252"/>
      <c r="CR209" s="252"/>
      <c r="CS209" s="251"/>
      <c r="CT209" s="251"/>
      <c r="CU209" s="251"/>
      <c r="CV209" s="251"/>
      <c r="CW209" s="249"/>
      <c r="CX209" s="614"/>
      <c r="CY209" s="562"/>
      <c r="CZ209" s="562"/>
      <c r="DA209" s="562"/>
      <c r="DB209" s="562"/>
      <c r="DC209" s="562"/>
      <c r="DD209" s="562"/>
      <c r="DE209" s="562"/>
      <c r="DF209" s="562"/>
    </row>
    <row r="210" spans="1:110" s="271" customFormat="1" ht="15" hidden="1" customHeight="1">
      <c r="A210" s="248" t="str">
        <f t="shared" si="274"/>
        <v>Hiện</v>
      </c>
      <c r="B210" s="249" t="str">
        <f t="shared" si="275"/>
        <v>Đủ</v>
      </c>
      <c r="C210" s="249">
        <f t="shared" si="276"/>
        <v>0</v>
      </c>
      <c r="D210" s="249"/>
      <c r="E210" s="249"/>
      <c r="F210" s="249"/>
      <c r="G210" s="1221" t="s">
        <v>904</v>
      </c>
      <c r="H210" s="1221"/>
      <c r="I210" s="282" t="s">
        <v>756</v>
      </c>
      <c r="J210" s="281" t="s">
        <v>750</v>
      </c>
      <c r="K210" s="281" t="s">
        <v>757</v>
      </c>
      <c r="L210" s="281" t="s">
        <v>758</v>
      </c>
      <c r="M210" s="279" t="s">
        <v>676</v>
      </c>
      <c r="N210" s="603"/>
      <c r="O210" s="603">
        <v>152</v>
      </c>
      <c r="P210" s="615"/>
      <c r="Q210" s="231">
        <v>160</v>
      </c>
      <c r="R210" s="232"/>
      <c r="S210" s="232">
        <v>108</v>
      </c>
      <c r="T210" s="232"/>
      <c r="U210" s="232">
        <v>432</v>
      </c>
      <c r="V210" s="232">
        <v>0</v>
      </c>
      <c r="W210" s="232">
        <v>0</v>
      </c>
      <c r="X210" s="232">
        <v>0</v>
      </c>
      <c r="Y210" s="232">
        <v>0</v>
      </c>
      <c r="Z210" s="232">
        <v>0</v>
      </c>
      <c r="AA210" s="232"/>
      <c r="AB210" s="232"/>
      <c r="AC210" s="232"/>
      <c r="AD210" s="232"/>
      <c r="AE210" s="232"/>
      <c r="AF210" s="232"/>
      <c r="AG210" s="232">
        <v>0</v>
      </c>
      <c r="AH210" s="232">
        <v>0</v>
      </c>
      <c r="AI210" s="232"/>
      <c r="AJ210" s="232"/>
      <c r="AK210" s="232">
        <v>0</v>
      </c>
      <c r="AL210" s="232">
        <v>0</v>
      </c>
      <c r="AM210" s="232">
        <v>0</v>
      </c>
      <c r="AN210" s="232">
        <v>0</v>
      </c>
      <c r="AO210" s="232">
        <v>0</v>
      </c>
      <c r="AP210" s="232">
        <v>0</v>
      </c>
      <c r="AQ210" s="250">
        <f>Q210+S210+U210+W210+Y210+AA210+AC210+AE210+AG210+AI210+AK210+AM210+AO210</f>
        <v>700</v>
      </c>
      <c r="AR210" s="250">
        <f>R210+T210+V210+X210+Z210+AB210+AD210+AF210+AH210+AJ210+AL210+AN210+AP210</f>
        <v>0</v>
      </c>
      <c r="AS210" s="252" t="s">
        <v>1066</v>
      </c>
      <c r="AT210" s="248"/>
      <c r="AU210" s="562"/>
      <c r="AV210" s="562"/>
      <c r="AW210" s="562"/>
      <c r="AX210" s="562"/>
      <c r="AY210" s="251">
        <f>IF(AQ210&gt;AU210,AQ210-AU210,"0")</f>
        <v>700</v>
      </c>
      <c r="AZ210" s="251" t="str">
        <f>IF(AR210&gt;AV210,AR210-AV210,"0")</f>
        <v>0</v>
      </c>
      <c r="BA210" s="252">
        <v>45920</v>
      </c>
      <c r="BB210" s="261" t="s">
        <v>1232</v>
      </c>
      <c r="BC210" s="252" t="s">
        <v>904</v>
      </c>
      <c r="BD210" s="272" t="s">
        <v>883</v>
      </c>
      <c r="BE210" s="252" t="s">
        <v>758</v>
      </c>
      <c r="BF210" s="233" t="s">
        <v>905</v>
      </c>
      <c r="BG210" s="284" t="s">
        <v>1085</v>
      </c>
      <c r="BH210" s="284">
        <v>268</v>
      </c>
      <c r="BI210" s="233" t="s">
        <v>905</v>
      </c>
      <c r="BJ210" s="234">
        <v>4000</v>
      </c>
      <c r="BK210" s="234">
        <f t="shared" si="318"/>
        <v>1179200</v>
      </c>
      <c r="BL210" s="668">
        <f t="shared" si="293"/>
        <v>0.1</v>
      </c>
      <c r="BM210" s="234">
        <f t="shared" si="319"/>
        <v>1072000</v>
      </c>
      <c r="BN210" s="263">
        <v>45955</v>
      </c>
      <c r="BO210" s="251">
        <f>SUMIF($I:$I,I210,$BH:$BH)</f>
        <v>700</v>
      </c>
      <c r="BP210" s="251">
        <f>SUMIF($I:$I,I210,$BI:$BI)</f>
        <v>0</v>
      </c>
      <c r="BQ210" s="249"/>
      <c r="BR210" s="249"/>
      <c r="BS210" s="264"/>
      <c r="BT210" s="248"/>
      <c r="BU210" s="248"/>
      <c r="BV210" s="251"/>
      <c r="BW210" s="251"/>
      <c r="BX210" s="251"/>
      <c r="BY210" s="251"/>
      <c r="BZ210" s="251"/>
      <c r="CA210" s="251"/>
      <c r="CB210" s="251"/>
      <c r="CC210" s="250"/>
      <c r="CD210" s="265"/>
      <c r="CE210" s="252"/>
      <c r="CF210" s="252"/>
      <c r="CG210" s="252"/>
      <c r="CH210" s="252"/>
      <c r="CI210" s="252"/>
      <c r="CJ210" s="252"/>
      <c r="CK210" s="252"/>
      <c r="CL210" s="252"/>
      <c r="CM210" s="251">
        <f>SUMIF($I:$I,I210,$CA:$CA)</f>
        <v>0</v>
      </c>
      <c r="CN210" s="249">
        <f>SUMIF($I:$I,I210,$CB:$CB)</f>
        <v>0</v>
      </c>
      <c r="CO210" s="252"/>
      <c r="CP210" s="252"/>
      <c r="CQ210" s="252"/>
      <c r="CR210" s="252"/>
      <c r="CS210" s="251">
        <f>BO210+CM210</f>
        <v>700</v>
      </c>
      <c r="CT210" s="251">
        <f>BP210+CN210</f>
        <v>0</v>
      </c>
      <c r="CU210" s="251">
        <f>AY210-CS210</f>
        <v>0</v>
      </c>
      <c r="CV210" s="251">
        <f>AZ210-CT210</f>
        <v>0</v>
      </c>
      <c r="CW210" s="249" t="str">
        <f>IF(CU210&lt;0,"Thừa",IF(CU210=0,"Đủ","Thiếu"))</f>
        <v>Đủ</v>
      </c>
      <c r="CX210" s="614"/>
      <c r="CY210" s="562"/>
      <c r="CZ210" s="562"/>
      <c r="DA210" s="562"/>
      <c r="DB210" s="562"/>
      <c r="DC210" s="562"/>
      <c r="DD210" s="562"/>
      <c r="DE210" s="562"/>
      <c r="DF210" s="562"/>
    </row>
    <row r="211" spans="1:110" s="271" customFormat="1" ht="15" hidden="1" customHeight="1">
      <c r="A211" s="248" t="str">
        <f t="shared" si="274"/>
        <v>ok</v>
      </c>
      <c r="B211" s="249"/>
      <c r="C211" s="249"/>
      <c r="D211" s="249"/>
      <c r="E211" s="249"/>
      <c r="F211" s="249"/>
      <c r="G211" s="1221"/>
      <c r="H211" s="1221"/>
      <c r="I211" s="282" t="s">
        <v>756</v>
      </c>
      <c r="J211" s="281" t="s">
        <v>750</v>
      </c>
      <c r="K211" s="281" t="s">
        <v>757</v>
      </c>
      <c r="L211" s="281" t="s">
        <v>758</v>
      </c>
      <c r="M211" s="279" t="s">
        <v>676</v>
      </c>
      <c r="N211" s="603"/>
      <c r="O211" s="603"/>
      <c r="P211" s="615"/>
      <c r="Q211" s="231"/>
      <c r="R211" s="232"/>
      <c r="S211" s="232"/>
      <c r="T211" s="232"/>
      <c r="U211" s="232"/>
      <c r="V211" s="232"/>
      <c r="W211" s="232"/>
      <c r="X211" s="232"/>
      <c r="Y211" s="232"/>
      <c r="Z211" s="232"/>
      <c r="AA211" s="232"/>
      <c r="AB211" s="232"/>
      <c r="AC211" s="232"/>
      <c r="AD211" s="232"/>
      <c r="AE211" s="232"/>
      <c r="AF211" s="232"/>
      <c r="AG211" s="232"/>
      <c r="AH211" s="232"/>
      <c r="AI211" s="232"/>
      <c r="AJ211" s="232"/>
      <c r="AK211" s="232"/>
      <c r="AL211" s="232"/>
      <c r="AM211" s="232"/>
      <c r="AN211" s="232"/>
      <c r="AO211" s="232"/>
      <c r="AP211" s="232"/>
      <c r="AQ211" s="250"/>
      <c r="AR211" s="250"/>
      <c r="AS211" s="252"/>
      <c r="AT211" s="248"/>
      <c r="AU211" s="562"/>
      <c r="AV211" s="562"/>
      <c r="AW211" s="562"/>
      <c r="AX211" s="562"/>
      <c r="AY211" s="251"/>
      <c r="AZ211" s="251"/>
      <c r="BA211" s="252"/>
      <c r="BB211" s="261" t="s">
        <v>1621</v>
      </c>
      <c r="BC211" s="252" t="s">
        <v>904</v>
      </c>
      <c r="BD211" s="272" t="s">
        <v>1654</v>
      </c>
      <c r="BE211" s="252"/>
      <c r="BF211" s="233" t="s">
        <v>905</v>
      </c>
      <c r="BG211" s="284" t="s">
        <v>1085</v>
      </c>
      <c r="BH211" s="284">
        <v>432</v>
      </c>
      <c r="BI211" s="233" t="s">
        <v>905</v>
      </c>
      <c r="BJ211" s="765">
        <v>4000</v>
      </c>
      <c r="BK211" s="234">
        <f>BH211*BJ211*(1+BL211)</f>
        <v>1900800.0000000002</v>
      </c>
      <c r="BL211" s="668">
        <v>0.1</v>
      </c>
      <c r="BM211" s="234">
        <f>BJ211*BH211</f>
        <v>1728000</v>
      </c>
      <c r="BN211" s="263">
        <v>45979</v>
      </c>
      <c r="BO211" s="251"/>
      <c r="BP211" s="251"/>
      <c r="BQ211" s="249"/>
      <c r="BR211" s="249"/>
      <c r="BS211" s="264"/>
      <c r="BT211" s="248"/>
      <c r="BU211" s="248"/>
      <c r="BV211" s="251"/>
      <c r="BW211" s="251"/>
      <c r="BX211" s="251"/>
      <c r="BY211" s="251"/>
      <c r="BZ211" s="251"/>
      <c r="CA211" s="251"/>
      <c r="CB211" s="251"/>
      <c r="CC211" s="250"/>
      <c r="CD211" s="265"/>
      <c r="CE211" s="252"/>
      <c r="CF211" s="252"/>
      <c r="CG211" s="252"/>
      <c r="CH211" s="252"/>
      <c r="CI211" s="252"/>
      <c r="CJ211" s="252"/>
      <c r="CK211" s="252"/>
      <c r="CL211" s="252"/>
      <c r="CM211" s="251"/>
      <c r="CN211" s="249"/>
      <c r="CO211" s="252"/>
      <c r="CP211" s="252"/>
      <c r="CQ211" s="252"/>
      <c r="CR211" s="252"/>
      <c r="CS211" s="251"/>
      <c r="CT211" s="251"/>
      <c r="CU211" s="251"/>
      <c r="CV211" s="251"/>
      <c r="CW211" s="249"/>
      <c r="CX211" s="614"/>
      <c r="CY211" s="562"/>
      <c r="CZ211" s="562"/>
      <c r="DA211" s="562"/>
      <c r="DB211" s="562"/>
      <c r="DC211" s="562"/>
      <c r="DD211" s="562"/>
      <c r="DE211" s="562"/>
      <c r="DF211" s="562"/>
    </row>
    <row r="212" spans="1:110" s="271" customFormat="1" ht="15" hidden="1" customHeight="1">
      <c r="A212" s="248" t="str">
        <f t="shared" si="274"/>
        <v>Hiện</v>
      </c>
      <c r="B212" s="249" t="str">
        <f t="shared" si="275"/>
        <v>Đủ</v>
      </c>
      <c r="C212" s="249">
        <f t="shared" si="276"/>
        <v>0</v>
      </c>
      <c r="D212" s="249"/>
      <c r="E212" s="249"/>
      <c r="F212" s="249"/>
      <c r="G212" s="1221" t="s">
        <v>904</v>
      </c>
      <c r="H212" s="1221"/>
      <c r="I212" s="282" t="s">
        <v>759</v>
      </c>
      <c r="J212" s="281" t="s">
        <v>750</v>
      </c>
      <c r="K212" s="281" t="s">
        <v>760</v>
      </c>
      <c r="L212" s="281" t="s">
        <v>761</v>
      </c>
      <c r="M212" s="279" t="s">
        <v>676</v>
      </c>
      <c r="N212" s="603"/>
      <c r="O212" s="603">
        <v>944</v>
      </c>
      <c r="P212" s="615"/>
      <c r="Q212" s="231">
        <v>992</v>
      </c>
      <c r="R212" s="232"/>
      <c r="S212" s="232"/>
      <c r="T212" s="232"/>
      <c r="U212" s="232">
        <v>1673</v>
      </c>
      <c r="V212" s="232">
        <v>0</v>
      </c>
      <c r="W212" s="232">
        <v>0</v>
      </c>
      <c r="X212" s="232">
        <v>0</v>
      </c>
      <c r="Y212" s="232">
        <v>0</v>
      </c>
      <c r="Z212" s="232">
        <v>0</v>
      </c>
      <c r="AA212" s="232"/>
      <c r="AB212" s="232"/>
      <c r="AC212" s="232"/>
      <c r="AD212" s="232"/>
      <c r="AE212" s="232"/>
      <c r="AF212" s="232"/>
      <c r="AG212" s="232">
        <v>0</v>
      </c>
      <c r="AH212" s="232">
        <v>0</v>
      </c>
      <c r="AI212" s="232"/>
      <c r="AJ212" s="232"/>
      <c r="AK212" s="232">
        <v>0</v>
      </c>
      <c r="AL212" s="232">
        <v>0</v>
      </c>
      <c r="AM212" s="232">
        <v>0</v>
      </c>
      <c r="AN212" s="232">
        <v>0</v>
      </c>
      <c r="AO212" s="232">
        <v>0</v>
      </c>
      <c r="AP212" s="232">
        <v>0</v>
      </c>
      <c r="AQ212" s="250">
        <f>Q212+S212+U212+W212+Y212+AA212+AC212+AE212+AG212+AI212+AK212+AM212+AO212</f>
        <v>2665</v>
      </c>
      <c r="AR212" s="250">
        <f>R212+T212+V212+X212+Z212+AB212+AD212+AF212+AH212+AJ212+AL212+AN212+AP212</f>
        <v>0</v>
      </c>
      <c r="AS212" s="252" t="s">
        <v>1066</v>
      </c>
      <c r="AT212" s="248"/>
      <c r="AU212" s="562"/>
      <c r="AV212" s="562"/>
      <c r="AW212" s="562"/>
      <c r="AX212" s="562"/>
      <c r="AY212" s="251">
        <f>IF(AQ212&gt;AU212,AQ212-AU212,"0")</f>
        <v>2665</v>
      </c>
      <c r="AZ212" s="251" t="str">
        <f>IF(AR212&gt;AV212,AR212-AV212,"0")</f>
        <v>0</v>
      </c>
      <c r="BA212" s="252">
        <v>45920</v>
      </c>
      <c r="BB212" s="261" t="s">
        <v>1232</v>
      </c>
      <c r="BC212" s="252" t="s">
        <v>904</v>
      </c>
      <c r="BD212" s="272" t="s">
        <v>879</v>
      </c>
      <c r="BE212" s="252" t="s">
        <v>880</v>
      </c>
      <c r="BF212" s="233" t="s">
        <v>905</v>
      </c>
      <c r="BG212" s="284" t="s">
        <v>1085</v>
      </c>
      <c r="BH212" s="284">
        <v>992</v>
      </c>
      <c r="BI212" s="233" t="s">
        <v>905</v>
      </c>
      <c r="BJ212" s="234">
        <v>780</v>
      </c>
      <c r="BK212" s="234">
        <f t="shared" si="318"/>
        <v>851136.00000000012</v>
      </c>
      <c r="BL212" s="668">
        <f t="shared" si="293"/>
        <v>0.10000000000000014</v>
      </c>
      <c r="BM212" s="234">
        <f t="shared" si="319"/>
        <v>773760</v>
      </c>
      <c r="BN212" s="263">
        <v>45955</v>
      </c>
      <c r="BO212" s="251">
        <f>SUMIF($I:$I,I212,$BH:$BH)</f>
        <v>2665</v>
      </c>
      <c r="BP212" s="251">
        <f>SUMIF($I:$I,I212,$BI:$BI)</f>
        <v>0</v>
      </c>
      <c r="BQ212" s="249"/>
      <c r="BR212" s="249"/>
      <c r="BS212" s="264"/>
      <c r="BT212" s="248"/>
      <c r="BU212" s="248"/>
      <c r="BV212" s="251"/>
      <c r="BW212" s="251"/>
      <c r="BX212" s="251"/>
      <c r="BY212" s="251"/>
      <c r="BZ212" s="251"/>
      <c r="CA212" s="251"/>
      <c r="CB212" s="251"/>
      <c r="CC212" s="250"/>
      <c r="CD212" s="265"/>
      <c r="CE212" s="252"/>
      <c r="CF212" s="252"/>
      <c r="CG212" s="252"/>
      <c r="CH212" s="252"/>
      <c r="CI212" s="252"/>
      <c r="CJ212" s="252"/>
      <c r="CK212" s="252"/>
      <c r="CL212" s="252"/>
      <c r="CM212" s="251">
        <f>SUMIF($I:$I,I212,$CA:$CA)</f>
        <v>0</v>
      </c>
      <c r="CN212" s="249">
        <f>SUMIF($I:$I,I212,$CB:$CB)</f>
        <v>0</v>
      </c>
      <c r="CO212" s="252"/>
      <c r="CP212" s="252"/>
      <c r="CQ212" s="252"/>
      <c r="CR212" s="252"/>
      <c r="CS212" s="251">
        <f>BO212+CM212</f>
        <v>2665</v>
      </c>
      <c r="CT212" s="251">
        <f>BP212+CN212</f>
        <v>0</v>
      </c>
      <c r="CU212" s="251">
        <f>AY212-CS212</f>
        <v>0</v>
      </c>
      <c r="CV212" s="251">
        <f>AZ212-CT212</f>
        <v>0</v>
      </c>
      <c r="CW212" s="249" t="str">
        <f>IF(CU212&lt;0,"Thừa",IF(CU212=0,"Đủ","Thiếu"))</f>
        <v>Đủ</v>
      </c>
      <c r="CX212" s="614"/>
      <c r="CY212" s="562"/>
      <c r="CZ212" s="562"/>
      <c r="DA212" s="562"/>
      <c r="DB212" s="562"/>
      <c r="DC212" s="562"/>
      <c r="DD212" s="562"/>
      <c r="DE212" s="562"/>
      <c r="DF212" s="562"/>
    </row>
    <row r="213" spans="1:110" s="271" customFormat="1" ht="15" hidden="1" customHeight="1">
      <c r="A213" s="248" t="str">
        <f t="shared" si="274"/>
        <v>ok</v>
      </c>
      <c r="B213" s="249"/>
      <c r="C213" s="249"/>
      <c r="D213" s="249"/>
      <c r="E213" s="249"/>
      <c r="F213" s="249"/>
      <c r="G213" s="1221"/>
      <c r="H213" s="1221"/>
      <c r="I213" s="282" t="s">
        <v>759</v>
      </c>
      <c r="J213" s="281" t="s">
        <v>750</v>
      </c>
      <c r="K213" s="281" t="s">
        <v>760</v>
      </c>
      <c r="L213" s="281" t="s">
        <v>761</v>
      </c>
      <c r="M213" s="279" t="s">
        <v>676</v>
      </c>
      <c r="N213" s="603"/>
      <c r="O213" s="603"/>
      <c r="P213" s="615"/>
      <c r="Q213" s="231"/>
      <c r="R213" s="232"/>
      <c r="S213" s="232"/>
      <c r="T213" s="232"/>
      <c r="U213" s="232"/>
      <c r="V213" s="232"/>
      <c r="W213" s="232"/>
      <c r="X213" s="232"/>
      <c r="Y213" s="232"/>
      <c r="Z213" s="232"/>
      <c r="AA213" s="232"/>
      <c r="AB213" s="232"/>
      <c r="AC213" s="232"/>
      <c r="AD213" s="232"/>
      <c r="AE213" s="232"/>
      <c r="AF213" s="232"/>
      <c r="AG213" s="232"/>
      <c r="AH213" s="232"/>
      <c r="AI213" s="232"/>
      <c r="AJ213" s="232"/>
      <c r="AK213" s="232"/>
      <c r="AL213" s="232"/>
      <c r="AM213" s="232"/>
      <c r="AN213" s="232"/>
      <c r="AO213" s="232"/>
      <c r="AP213" s="232"/>
      <c r="AQ213" s="250"/>
      <c r="AR213" s="250"/>
      <c r="AS213" s="252"/>
      <c r="AT213" s="248"/>
      <c r="AU213" s="562"/>
      <c r="AV213" s="562"/>
      <c r="AW213" s="562"/>
      <c r="AX213" s="562"/>
      <c r="AY213" s="251"/>
      <c r="AZ213" s="251"/>
      <c r="BA213" s="252"/>
      <c r="BB213" s="261" t="s">
        <v>1621</v>
      </c>
      <c r="BC213" s="252" t="s">
        <v>904</v>
      </c>
      <c r="BD213" s="272" t="s">
        <v>1655</v>
      </c>
      <c r="BE213" s="252"/>
      <c r="BF213" s="233" t="s">
        <v>905</v>
      </c>
      <c r="BG213" s="284" t="s">
        <v>1085</v>
      </c>
      <c r="BH213" s="284">
        <v>1673</v>
      </c>
      <c r="BI213" s="233" t="s">
        <v>905</v>
      </c>
      <c r="BJ213" s="765">
        <v>780</v>
      </c>
      <c r="BK213" s="234">
        <f>BH213*BJ213*(1+BL213)</f>
        <v>1435434</v>
      </c>
      <c r="BL213" s="668">
        <v>0.1</v>
      </c>
      <c r="BM213" s="234">
        <f>BJ213*BH213</f>
        <v>1304940</v>
      </c>
      <c r="BN213" s="263">
        <v>45979</v>
      </c>
      <c r="BO213" s="251"/>
      <c r="BP213" s="251"/>
      <c r="BQ213" s="249"/>
      <c r="BR213" s="249"/>
      <c r="BS213" s="264"/>
      <c r="BT213" s="248"/>
      <c r="BU213" s="248"/>
      <c r="BV213" s="251"/>
      <c r="BW213" s="251"/>
      <c r="BX213" s="251"/>
      <c r="BY213" s="251"/>
      <c r="BZ213" s="251"/>
      <c r="CA213" s="251"/>
      <c r="CB213" s="251"/>
      <c r="CC213" s="250"/>
      <c r="CD213" s="265"/>
      <c r="CE213" s="252"/>
      <c r="CF213" s="252"/>
      <c r="CG213" s="252"/>
      <c r="CH213" s="252"/>
      <c r="CI213" s="252"/>
      <c r="CJ213" s="252"/>
      <c r="CK213" s="252"/>
      <c r="CL213" s="252"/>
      <c r="CM213" s="251"/>
      <c r="CN213" s="249"/>
      <c r="CO213" s="252"/>
      <c r="CP213" s="252"/>
      <c r="CQ213" s="252"/>
      <c r="CR213" s="252"/>
      <c r="CS213" s="251"/>
      <c r="CT213" s="251"/>
      <c r="CU213" s="251"/>
      <c r="CV213" s="251"/>
      <c r="CW213" s="249"/>
      <c r="CX213" s="614"/>
      <c r="CY213" s="562"/>
      <c r="CZ213" s="562"/>
      <c r="DA213" s="562"/>
      <c r="DB213" s="562"/>
      <c r="DC213" s="562"/>
      <c r="DD213" s="562"/>
      <c r="DE213" s="562"/>
      <c r="DF213" s="562"/>
    </row>
    <row r="214" spans="1:110" s="271" customFormat="1" ht="15" hidden="1" customHeight="1">
      <c r="A214" s="248" t="str">
        <f t="shared" si="274"/>
        <v>Hiện</v>
      </c>
      <c r="B214" s="249" t="str">
        <f t="shared" si="275"/>
        <v>Đủ</v>
      </c>
      <c r="C214" s="249">
        <f t="shared" si="276"/>
        <v>0</v>
      </c>
      <c r="D214" s="249"/>
      <c r="E214" s="249"/>
      <c r="F214" s="249"/>
      <c r="G214" s="1221" t="s">
        <v>904</v>
      </c>
      <c r="H214" s="1221"/>
      <c r="I214" s="282" t="s">
        <v>762</v>
      </c>
      <c r="J214" s="281" t="s">
        <v>750</v>
      </c>
      <c r="K214" s="281" t="s">
        <v>763</v>
      </c>
      <c r="L214" s="281" t="s">
        <v>752</v>
      </c>
      <c r="M214" s="279" t="s">
        <v>676</v>
      </c>
      <c r="N214" s="603"/>
      <c r="O214" s="603">
        <v>16</v>
      </c>
      <c r="P214" s="615"/>
      <c r="Q214" s="231">
        <v>17</v>
      </c>
      <c r="R214" s="232"/>
      <c r="S214" s="232">
        <v>1</v>
      </c>
      <c r="T214" s="232"/>
      <c r="U214" s="232">
        <v>27</v>
      </c>
      <c r="V214" s="232">
        <v>0</v>
      </c>
      <c r="W214" s="232">
        <v>0</v>
      </c>
      <c r="X214" s="232">
        <v>0</v>
      </c>
      <c r="Y214" s="232">
        <v>0</v>
      </c>
      <c r="Z214" s="232">
        <v>0</v>
      </c>
      <c r="AA214" s="232"/>
      <c r="AB214" s="232"/>
      <c r="AC214" s="232"/>
      <c r="AD214" s="232"/>
      <c r="AE214" s="232"/>
      <c r="AF214" s="232"/>
      <c r="AG214" s="232">
        <v>0</v>
      </c>
      <c r="AH214" s="232">
        <v>0</v>
      </c>
      <c r="AI214" s="232"/>
      <c r="AJ214" s="232"/>
      <c r="AK214" s="232">
        <v>0</v>
      </c>
      <c r="AL214" s="232">
        <v>0</v>
      </c>
      <c r="AM214" s="232">
        <v>0</v>
      </c>
      <c r="AN214" s="232">
        <v>0</v>
      </c>
      <c r="AO214" s="232">
        <v>0</v>
      </c>
      <c r="AP214" s="232">
        <v>0</v>
      </c>
      <c r="AQ214" s="250">
        <f>Q214+S214+U214+W214+Y214+AA214+AC214+AE214+AG214+AI214+AK214+AM214+AO214</f>
        <v>45</v>
      </c>
      <c r="AR214" s="250">
        <f>R214+T214+V214+X214+Z214+AB214+AD214+AF214+AH214+AJ214+AL214+AN214+AP214</f>
        <v>0</v>
      </c>
      <c r="AS214" s="252" t="s">
        <v>1066</v>
      </c>
      <c r="AT214" s="248"/>
      <c r="AU214" s="562"/>
      <c r="AV214" s="562"/>
      <c r="AW214" s="562"/>
      <c r="AX214" s="562"/>
      <c r="AY214" s="251">
        <f>IF(AQ214&gt;AU214,AQ214-AU214,"0")</f>
        <v>45</v>
      </c>
      <c r="AZ214" s="251" t="str">
        <f>IF(AR214&gt;AV214,AR214-AV214,"0")</f>
        <v>0</v>
      </c>
      <c r="BA214" s="252">
        <v>45920</v>
      </c>
      <c r="BB214" s="261" t="s">
        <v>1232</v>
      </c>
      <c r="BC214" s="252" t="s">
        <v>904</v>
      </c>
      <c r="BD214" s="272" t="s">
        <v>884</v>
      </c>
      <c r="BE214" s="252" t="s">
        <v>880</v>
      </c>
      <c r="BF214" s="233" t="s">
        <v>905</v>
      </c>
      <c r="BG214" s="284" t="s">
        <v>1085</v>
      </c>
      <c r="BH214" s="284">
        <v>18</v>
      </c>
      <c r="BI214" s="233" t="s">
        <v>905</v>
      </c>
      <c r="BJ214" s="234">
        <v>1410</v>
      </c>
      <c r="BK214" s="234">
        <f t="shared" si="318"/>
        <v>27918.000000000004</v>
      </c>
      <c r="BL214" s="668">
        <f t="shared" si="293"/>
        <v>0.10000000000000014</v>
      </c>
      <c r="BM214" s="234">
        <f t="shared" si="319"/>
        <v>25380</v>
      </c>
      <c r="BN214" s="263">
        <v>45955</v>
      </c>
      <c r="BO214" s="251">
        <f>SUMIF($I:$I,I214,$BH:$BH)</f>
        <v>45</v>
      </c>
      <c r="BP214" s="251">
        <f>SUMIF($I:$I,I214,$BI:$BI)</f>
        <v>0</v>
      </c>
      <c r="BQ214" s="249"/>
      <c r="BR214" s="249"/>
      <c r="BS214" s="264"/>
      <c r="BT214" s="248"/>
      <c r="BU214" s="248"/>
      <c r="BV214" s="251"/>
      <c r="BW214" s="251"/>
      <c r="BX214" s="251"/>
      <c r="BY214" s="251"/>
      <c r="BZ214" s="251"/>
      <c r="CA214" s="251"/>
      <c r="CB214" s="251"/>
      <c r="CC214" s="250"/>
      <c r="CD214" s="265"/>
      <c r="CE214" s="252"/>
      <c r="CF214" s="252"/>
      <c r="CG214" s="252"/>
      <c r="CH214" s="252"/>
      <c r="CI214" s="252"/>
      <c r="CJ214" s="252"/>
      <c r="CK214" s="252"/>
      <c r="CL214" s="252"/>
      <c r="CM214" s="251">
        <f>SUMIF($I:$I,I214,$CA:$CA)</f>
        <v>0</v>
      </c>
      <c r="CN214" s="249">
        <f>SUMIF($I:$I,I214,$CB:$CB)</f>
        <v>0</v>
      </c>
      <c r="CO214" s="252"/>
      <c r="CP214" s="252"/>
      <c r="CQ214" s="252"/>
      <c r="CR214" s="252"/>
      <c r="CS214" s="251">
        <f>BO214+CM214</f>
        <v>45</v>
      </c>
      <c r="CT214" s="251">
        <f>BP214+CN214</f>
        <v>0</v>
      </c>
      <c r="CU214" s="251">
        <f>AY214-CS214</f>
        <v>0</v>
      </c>
      <c r="CV214" s="251">
        <f>AZ214-CT214</f>
        <v>0</v>
      </c>
      <c r="CW214" s="249" t="str">
        <f>IF(CU214&lt;0,"Thừa",IF(CU214=0,"Đủ","Thiếu"))</f>
        <v>Đủ</v>
      </c>
      <c r="CX214" s="614"/>
      <c r="CY214" s="562"/>
      <c r="CZ214" s="562"/>
      <c r="DA214" s="562"/>
      <c r="DB214" s="562"/>
      <c r="DC214" s="562"/>
      <c r="DD214" s="562"/>
      <c r="DE214" s="562"/>
      <c r="DF214" s="562"/>
    </row>
    <row r="215" spans="1:110" s="271" customFormat="1" ht="15" hidden="1" customHeight="1">
      <c r="A215" s="248" t="str">
        <f t="shared" si="274"/>
        <v>ok</v>
      </c>
      <c r="B215" s="249"/>
      <c r="C215" s="249"/>
      <c r="D215" s="249"/>
      <c r="E215" s="249"/>
      <c r="F215" s="249"/>
      <c r="G215" s="1221"/>
      <c r="H215" s="1221"/>
      <c r="I215" s="282" t="s">
        <v>762</v>
      </c>
      <c r="J215" s="281" t="s">
        <v>750</v>
      </c>
      <c r="K215" s="281" t="s">
        <v>763</v>
      </c>
      <c r="L215" s="281" t="s">
        <v>752</v>
      </c>
      <c r="M215" s="279" t="s">
        <v>676</v>
      </c>
      <c r="N215" s="603"/>
      <c r="O215" s="603"/>
      <c r="P215" s="615"/>
      <c r="Q215" s="231"/>
      <c r="R215" s="232"/>
      <c r="S215" s="232"/>
      <c r="T215" s="232"/>
      <c r="U215" s="232"/>
      <c r="V215" s="232"/>
      <c r="W215" s="232"/>
      <c r="X215" s="232"/>
      <c r="Y215" s="232"/>
      <c r="Z215" s="232"/>
      <c r="AA215" s="232"/>
      <c r="AB215" s="232"/>
      <c r="AC215" s="232"/>
      <c r="AD215" s="232"/>
      <c r="AE215" s="232"/>
      <c r="AF215" s="232"/>
      <c r="AG215" s="232"/>
      <c r="AH215" s="232"/>
      <c r="AI215" s="232"/>
      <c r="AJ215" s="232"/>
      <c r="AK215" s="232"/>
      <c r="AL215" s="232"/>
      <c r="AM215" s="232"/>
      <c r="AN215" s="232"/>
      <c r="AO215" s="232"/>
      <c r="AP215" s="232"/>
      <c r="AQ215" s="250"/>
      <c r="AR215" s="250"/>
      <c r="AS215" s="252"/>
      <c r="AT215" s="248"/>
      <c r="AU215" s="562"/>
      <c r="AV215" s="562"/>
      <c r="AW215" s="562"/>
      <c r="AX215" s="562"/>
      <c r="AY215" s="251"/>
      <c r="AZ215" s="251"/>
      <c r="BA215" s="252"/>
      <c r="BB215" s="261" t="s">
        <v>1621</v>
      </c>
      <c r="BC215" s="252" t="s">
        <v>904</v>
      </c>
      <c r="BD215" s="272" t="s">
        <v>1656</v>
      </c>
      <c r="BE215" s="252"/>
      <c r="BF215" s="233" t="s">
        <v>905</v>
      </c>
      <c r="BG215" s="284" t="s">
        <v>1085</v>
      </c>
      <c r="BH215" s="284">
        <v>27</v>
      </c>
      <c r="BI215" s="233" t="s">
        <v>905</v>
      </c>
      <c r="BJ215" s="765">
        <v>1410</v>
      </c>
      <c r="BK215" s="234">
        <f>BH215*BJ215*(1+BL215)</f>
        <v>41877</v>
      </c>
      <c r="BL215" s="668">
        <v>0.1</v>
      </c>
      <c r="BM215" s="234">
        <f>BJ215*BH215</f>
        <v>38070</v>
      </c>
      <c r="BN215" s="263">
        <v>45979</v>
      </c>
      <c r="BO215" s="251"/>
      <c r="BP215" s="251"/>
      <c r="BQ215" s="249"/>
      <c r="BR215" s="249"/>
      <c r="BS215" s="264"/>
      <c r="BT215" s="248"/>
      <c r="BU215" s="248"/>
      <c r="BV215" s="251"/>
      <c r="BW215" s="251"/>
      <c r="BX215" s="251"/>
      <c r="BY215" s="251"/>
      <c r="BZ215" s="251"/>
      <c r="CA215" s="251"/>
      <c r="CB215" s="251"/>
      <c r="CC215" s="250"/>
      <c r="CD215" s="265"/>
      <c r="CE215" s="252"/>
      <c r="CF215" s="252"/>
      <c r="CG215" s="252"/>
      <c r="CH215" s="252"/>
      <c r="CI215" s="252"/>
      <c r="CJ215" s="252"/>
      <c r="CK215" s="252"/>
      <c r="CL215" s="252"/>
      <c r="CM215" s="251"/>
      <c r="CN215" s="249"/>
      <c r="CO215" s="252"/>
      <c r="CP215" s="252"/>
      <c r="CQ215" s="252"/>
      <c r="CR215" s="252"/>
      <c r="CS215" s="251"/>
      <c r="CT215" s="251"/>
      <c r="CU215" s="251"/>
      <c r="CV215" s="251"/>
      <c r="CW215" s="249"/>
      <c r="CX215" s="614"/>
      <c r="CY215" s="562"/>
      <c r="CZ215" s="562"/>
      <c r="DA215" s="562"/>
      <c r="DB215" s="562"/>
      <c r="DC215" s="562"/>
      <c r="DD215" s="562"/>
      <c r="DE215" s="562"/>
      <c r="DF215" s="562"/>
    </row>
    <row r="216" spans="1:110" s="271" customFormat="1" ht="15" hidden="1" customHeight="1">
      <c r="A216" s="248" t="str">
        <f t="shared" si="274"/>
        <v>Hiện</v>
      </c>
      <c r="B216" s="249" t="str">
        <f t="shared" si="275"/>
        <v>Đủ</v>
      </c>
      <c r="C216" s="249">
        <f t="shared" si="276"/>
        <v>0</v>
      </c>
      <c r="D216" s="249"/>
      <c r="E216" s="249"/>
      <c r="F216" s="249"/>
      <c r="G216" s="1221" t="s">
        <v>904</v>
      </c>
      <c r="H216" s="1221"/>
      <c r="I216" s="282" t="s">
        <v>764</v>
      </c>
      <c r="J216" s="281" t="s">
        <v>750</v>
      </c>
      <c r="K216" s="281" t="s">
        <v>765</v>
      </c>
      <c r="L216" s="281" t="s">
        <v>758</v>
      </c>
      <c r="M216" s="279" t="s">
        <v>676</v>
      </c>
      <c r="N216" s="603"/>
      <c r="O216" s="603">
        <v>32</v>
      </c>
      <c r="P216" s="615"/>
      <c r="Q216" s="231">
        <v>34</v>
      </c>
      <c r="R216" s="232"/>
      <c r="S216" s="232"/>
      <c r="T216" s="232"/>
      <c r="U216" s="232">
        <v>56</v>
      </c>
      <c r="V216" s="232">
        <v>0</v>
      </c>
      <c r="W216" s="232">
        <v>0</v>
      </c>
      <c r="X216" s="232">
        <v>0</v>
      </c>
      <c r="Y216" s="232">
        <v>0</v>
      </c>
      <c r="Z216" s="232">
        <v>0</v>
      </c>
      <c r="AA216" s="232"/>
      <c r="AB216" s="232"/>
      <c r="AC216" s="232"/>
      <c r="AD216" s="232"/>
      <c r="AE216" s="232"/>
      <c r="AF216" s="232"/>
      <c r="AG216" s="232">
        <v>0</v>
      </c>
      <c r="AH216" s="232">
        <v>0</v>
      </c>
      <c r="AI216" s="232"/>
      <c r="AJ216" s="232"/>
      <c r="AK216" s="232">
        <v>0</v>
      </c>
      <c r="AL216" s="232">
        <v>0</v>
      </c>
      <c r="AM216" s="232">
        <v>0</v>
      </c>
      <c r="AN216" s="232">
        <v>0</v>
      </c>
      <c r="AO216" s="232">
        <v>0</v>
      </c>
      <c r="AP216" s="232">
        <v>0</v>
      </c>
      <c r="AQ216" s="250">
        <f>Q216+S216+U216+W216+Y216+AA216+AC216+AE216+AG216+AI216+AK216+AM216+AO216</f>
        <v>90</v>
      </c>
      <c r="AR216" s="250">
        <f>R216+T216+V216+X216+Z216+AB216+AD216+AF216+AH216+AJ216+AL216+AN216+AP216</f>
        <v>0</v>
      </c>
      <c r="AS216" s="252" t="s">
        <v>1066</v>
      </c>
      <c r="AT216" s="248"/>
      <c r="AU216" s="562"/>
      <c r="AV216" s="562"/>
      <c r="AW216" s="562"/>
      <c r="AX216" s="562"/>
      <c r="AY216" s="251">
        <f>IF(AQ216&gt;AU216,AQ216-AU216,"0")</f>
        <v>90</v>
      </c>
      <c r="AZ216" s="251" t="str">
        <f>IF(AR216&gt;AV216,AR216-AV216,"0")</f>
        <v>0</v>
      </c>
      <c r="BA216" s="252">
        <v>45920</v>
      </c>
      <c r="BB216" s="261" t="s">
        <v>1232</v>
      </c>
      <c r="BC216" s="252" t="s">
        <v>904</v>
      </c>
      <c r="BD216" s="272" t="s">
        <v>885</v>
      </c>
      <c r="BE216" s="252" t="s">
        <v>758</v>
      </c>
      <c r="BF216" s="233" t="s">
        <v>905</v>
      </c>
      <c r="BG216" s="284" t="s">
        <v>1085</v>
      </c>
      <c r="BH216" s="284">
        <v>34</v>
      </c>
      <c r="BI216" s="233" t="s">
        <v>905</v>
      </c>
      <c r="BJ216" s="234">
        <v>5500</v>
      </c>
      <c r="BK216" s="234">
        <f t="shared" si="318"/>
        <v>205700.00000000003</v>
      </c>
      <c r="BL216" s="668">
        <f t="shared" si="293"/>
        <v>0.10000000000000016</v>
      </c>
      <c r="BM216" s="234">
        <f t="shared" si="319"/>
        <v>187000</v>
      </c>
      <c r="BN216" s="263">
        <v>45955</v>
      </c>
      <c r="BO216" s="251">
        <f>SUMIF($I:$I,I216,$BH:$BH)</f>
        <v>90</v>
      </c>
      <c r="BP216" s="251">
        <f>SUMIF($I:$I,I216,$BI:$BI)</f>
        <v>0</v>
      </c>
      <c r="BQ216" s="249"/>
      <c r="BR216" s="249"/>
      <c r="BS216" s="264"/>
      <c r="BT216" s="248"/>
      <c r="BU216" s="248"/>
      <c r="BV216" s="251"/>
      <c r="BW216" s="251"/>
      <c r="BX216" s="251"/>
      <c r="BY216" s="251"/>
      <c r="BZ216" s="251"/>
      <c r="CA216" s="251"/>
      <c r="CB216" s="251"/>
      <c r="CC216" s="250"/>
      <c r="CD216" s="265"/>
      <c r="CE216" s="252"/>
      <c r="CF216" s="252"/>
      <c r="CG216" s="252"/>
      <c r="CH216" s="252"/>
      <c r="CI216" s="252"/>
      <c r="CJ216" s="252"/>
      <c r="CK216" s="252"/>
      <c r="CL216" s="252"/>
      <c r="CM216" s="251">
        <f>SUMIF($I:$I,I216,$CA:$CA)</f>
        <v>0</v>
      </c>
      <c r="CN216" s="249">
        <f>SUMIF($I:$I,I216,$CB:$CB)</f>
        <v>0</v>
      </c>
      <c r="CO216" s="252"/>
      <c r="CP216" s="252"/>
      <c r="CQ216" s="252"/>
      <c r="CR216" s="252"/>
      <c r="CS216" s="251">
        <f>BO216+CM216</f>
        <v>90</v>
      </c>
      <c r="CT216" s="251">
        <f>BP216+CN216</f>
        <v>0</v>
      </c>
      <c r="CU216" s="251">
        <f>AY216-CS216</f>
        <v>0</v>
      </c>
      <c r="CV216" s="251">
        <f>AZ216-CT216</f>
        <v>0</v>
      </c>
      <c r="CW216" s="249" t="str">
        <f>IF(CU216&lt;0,"Thừa",IF(CU216=0,"Đủ","Thiếu"))</f>
        <v>Đủ</v>
      </c>
      <c r="CX216" s="614"/>
      <c r="CY216" s="562"/>
      <c r="CZ216" s="562"/>
      <c r="DA216" s="562"/>
      <c r="DB216" s="562"/>
      <c r="DC216" s="562"/>
      <c r="DD216" s="562"/>
      <c r="DE216" s="562"/>
      <c r="DF216" s="562"/>
    </row>
    <row r="217" spans="1:110" s="271" customFormat="1" ht="15" hidden="1" customHeight="1">
      <c r="A217" s="248" t="str">
        <f t="shared" si="274"/>
        <v>ok</v>
      </c>
      <c r="B217" s="249"/>
      <c r="C217" s="249"/>
      <c r="D217" s="249"/>
      <c r="E217" s="249"/>
      <c r="F217" s="249"/>
      <c r="G217" s="1221"/>
      <c r="H217" s="1221"/>
      <c r="I217" s="282" t="s">
        <v>764</v>
      </c>
      <c r="J217" s="281" t="s">
        <v>750</v>
      </c>
      <c r="K217" s="281" t="s">
        <v>765</v>
      </c>
      <c r="L217" s="281" t="s">
        <v>758</v>
      </c>
      <c r="M217" s="279" t="s">
        <v>676</v>
      </c>
      <c r="N217" s="603"/>
      <c r="O217" s="603"/>
      <c r="P217" s="615"/>
      <c r="Q217" s="231"/>
      <c r="R217" s="232"/>
      <c r="S217" s="232"/>
      <c r="T217" s="232"/>
      <c r="U217" s="232"/>
      <c r="V217" s="232"/>
      <c r="W217" s="232"/>
      <c r="X217" s="232"/>
      <c r="Y217" s="232"/>
      <c r="Z217" s="232"/>
      <c r="AA217" s="232"/>
      <c r="AB217" s="232"/>
      <c r="AC217" s="232"/>
      <c r="AD217" s="232"/>
      <c r="AE217" s="232"/>
      <c r="AF217" s="232"/>
      <c r="AG217" s="232"/>
      <c r="AH217" s="232"/>
      <c r="AI217" s="232"/>
      <c r="AJ217" s="232"/>
      <c r="AK217" s="232"/>
      <c r="AL217" s="232"/>
      <c r="AM217" s="232"/>
      <c r="AN217" s="232"/>
      <c r="AO217" s="232"/>
      <c r="AP217" s="232"/>
      <c r="AQ217" s="250"/>
      <c r="AR217" s="250"/>
      <c r="AS217" s="252"/>
      <c r="AT217" s="248"/>
      <c r="AU217" s="562"/>
      <c r="AV217" s="562"/>
      <c r="AW217" s="562"/>
      <c r="AX217" s="562"/>
      <c r="AY217" s="251"/>
      <c r="AZ217" s="251"/>
      <c r="BA217" s="252"/>
      <c r="BB217" s="261" t="s">
        <v>1621</v>
      </c>
      <c r="BC217" s="252" t="s">
        <v>904</v>
      </c>
      <c r="BD217" s="272" t="s">
        <v>1657</v>
      </c>
      <c r="BE217" s="252"/>
      <c r="BF217" s="233" t="s">
        <v>905</v>
      </c>
      <c r="BG217" s="284" t="s">
        <v>1085</v>
      </c>
      <c r="BH217" s="284">
        <v>56</v>
      </c>
      <c r="BI217" s="233" t="s">
        <v>905</v>
      </c>
      <c r="BJ217" s="765">
        <v>5500</v>
      </c>
      <c r="BK217" s="234">
        <f>BH217*BJ217*(1+BL217)</f>
        <v>338800</v>
      </c>
      <c r="BL217" s="668">
        <v>0.1</v>
      </c>
      <c r="BM217" s="234">
        <f>BJ217*BH217</f>
        <v>308000</v>
      </c>
      <c r="BN217" s="263">
        <v>45979</v>
      </c>
      <c r="BO217" s="251"/>
      <c r="BP217" s="251"/>
      <c r="BQ217" s="249"/>
      <c r="BR217" s="249"/>
      <c r="BS217" s="264"/>
      <c r="BT217" s="248"/>
      <c r="BU217" s="248"/>
      <c r="BV217" s="251"/>
      <c r="BW217" s="251"/>
      <c r="BX217" s="251"/>
      <c r="BY217" s="251"/>
      <c r="BZ217" s="251"/>
      <c r="CA217" s="251"/>
      <c r="CB217" s="251"/>
      <c r="CC217" s="250"/>
      <c r="CD217" s="265"/>
      <c r="CE217" s="252"/>
      <c r="CF217" s="252"/>
      <c r="CG217" s="252"/>
      <c r="CH217" s="252"/>
      <c r="CI217" s="252"/>
      <c r="CJ217" s="252"/>
      <c r="CK217" s="252"/>
      <c r="CL217" s="252"/>
      <c r="CM217" s="251"/>
      <c r="CN217" s="249"/>
      <c r="CO217" s="252"/>
      <c r="CP217" s="252"/>
      <c r="CQ217" s="252"/>
      <c r="CR217" s="252"/>
      <c r="CS217" s="251"/>
      <c r="CT217" s="251"/>
      <c r="CU217" s="251"/>
      <c r="CV217" s="251"/>
      <c r="CW217" s="249"/>
      <c r="CX217" s="614"/>
      <c r="CY217" s="562"/>
      <c r="CZ217" s="562"/>
      <c r="DA217" s="562"/>
      <c r="DB217" s="562"/>
      <c r="DC217" s="562"/>
      <c r="DD217" s="562"/>
      <c r="DE217" s="562"/>
      <c r="DF217" s="562"/>
    </row>
    <row r="218" spans="1:110" s="271" customFormat="1" ht="15" hidden="1" customHeight="1">
      <c r="A218" s="248" t="str">
        <f t="shared" si="274"/>
        <v>Hiện</v>
      </c>
      <c r="B218" s="249" t="str">
        <f t="shared" si="275"/>
        <v>Đủ</v>
      </c>
      <c r="C218" s="249">
        <f t="shared" si="276"/>
        <v>0</v>
      </c>
      <c r="D218" s="249"/>
      <c r="E218" s="249"/>
      <c r="F218" s="249"/>
      <c r="G218" s="1221" t="s">
        <v>904</v>
      </c>
      <c r="H218" s="1221"/>
      <c r="I218" s="282" t="s">
        <v>766</v>
      </c>
      <c r="J218" s="281" t="s">
        <v>750</v>
      </c>
      <c r="K218" s="281" t="s">
        <v>767</v>
      </c>
      <c r="L218" s="281" t="s">
        <v>761</v>
      </c>
      <c r="M218" s="279" t="s">
        <v>676</v>
      </c>
      <c r="N218" s="603"/>
      <c r="O218" s="603">
        <v>784</v>
      </c>
      <c r="P218" s="615"/>
      <c r="Q218" s="231">
        <v>824</v>
      </c>
      <c r="R218" s="232"/>
      <c r="S218" s="232"/>
      <c r="T218" s="232"/>
      <c r="U218" s="232">
        <v>4346</v>
      </c>
      <c r="V218" s="232">
        <v>0</v>
      </c>
      <c r="W218" s="232">
        <v>0</v>
      </c>
      <c r="X218" s="232">
        <v>0</v>
      </c>
      <c r="Y218" s="232">
        <v>0</v>
      </c>
      <c r="Z218" s="232">
        <v>0</v>
      </c>
      <c r="AA218" s="232"/>
      <c r="AB218" s="232"/>
      <c r="AC218" s="232"/>
      <c r="AD218" s="232"/>
      <c r="AE218" s="232"/>
      <c r="AF218" s="232"/>
      <c r="AG218" s="232">
        <v>0</v>
      </c>
      <c r="AH218" s="232">
        <v>0</v>
      </c>
      <c r="AI218" s="232"/>
      <c r="AJ218" s="232"/>
      <c r="AK218" s="232">
        <v>0</v>
      </c>
      <c r="AL218" s="232">
        <v>0</v>
      </c>
      <c r="AM218" s="232">
        <v>0</v>
      </c>
      <c r="AN218" s="232">
        <v>0</v>
      </c>
      <c r="AO218" s="232">
        <v>0</v>
      </c>
      <c r="AP218" s="232">
        <v>0</v>
      </c>
      <c r="AQ218" s="250">
        <f>Q218+S218+U218+W218+Y218+AA218+AC218+AE218+AG218+AI218+AK218+AM218+AO218</f>
        <v>5170</v>
      </c>
      <c r="AR218" s="250">
        <f>R218+T218+V218+X218+Z218+AB218+AD218+AF218+AH218+AJ218+AL218+AN218+AP218</f>
        <v>0</v>
      </c>
      <c r="AS218" s="252" t="s">
        <v>1066</v>
      </c>
      <c r="AT218" s="248"/>
      <c r="AU218" s="562"/>
      <c r="AV218" s="562"/>
      <c r="AW218" s="562"/>
      <c r="AX218" s="562"/>
      <c r="AY218" s="251">
        <f>IF(AQ218&gt;AU218,AQ218-AU218,"0")</f>
        <v>5170</v>
      </c>
      <c r="AZ218" s="251" t="str">
        <f>IF(AR218&gt;AV218,AR218-AV218,"0")</f>
        <v>0</v>
      </c>
      <c r="BA218" s="252">
        <v>45920</v>
      </c>
      <c r="BB218" s="261" t="s">
        <v>1232</v>
      </c>
      <c r="BC218" s="252" t="s">
        <v>904</v>
      </c>
      <c r="BD218" s="272" t="s">
        <v>884</v>
      </c>
      <c r="BE218" s="252" t="s">
        <v>880</v>
      </c>
      <c r="BF218" s="233" t="s">
        <v>905</v>
      </c>
      <c r="BG218" s="284" t="s">
        <v>1085</v>
      </c>
      <c r="BH218" s="284">
        <v>824</v>
      </c>
      <c r="BI218" s="233" t="s">
        <v>905</v>
      </c>
      <c r="BJ218" s="234">
        <v>1410</v>
      </c>
      <c r="BK218" s="234">
        <f t="shared" si="318"/>
        <v>1278024</v>
      </c>
      <c r="BL218" s="668">
        <f t="shared" si="293"/>
        <v>0.1</v>
      </c>
      <c r="BM218" s="234">
        <f t="shared" si="319"/>
        <v>1161840</v>
      </c>
      <c r="BN218" s="263">
        <v>45955</v>
      </c>
      <c r="BO218" s="251">
        <f>SUMIF($I:$I,I218,$BH:$BH)</f>
        <v>5170</v>
      </c>
      <c r="BP218" s="251">
        <f>SUMIF($I:$I,I218,$BI:$BI)</f>
        <v>0</v>
      </c>
      <c r="BQ218" s="249"/>
      <c r="BR218" s="249"/>
      <c r="BS218" s="264"/>
      <c r="BT218" s="248"/>
      <c r="BU218" s="248"/>
      <c r="BV218" s="251"/>
      <c r="BW218" s="251"/>
      <c r="BX218" s="251"/>
      <c r="BY218" s="251"/>
      <c r="BZ218" s="251"/>
      <c r="CA218" s="251"/>
      <c r="CB218" s="251"/>
      <c r="CC218" s="250"/>
      <c r="CD218" s="265"/>
      <c r="CE218" s="252"/>
      <c r="CF218" s="252"/>
      <c r="CG218" s="252"/>
      <c r="CH218" s="252"/>
      <c r="CI218" s="252"/>
      <c r="CJ218" s="252"/>
      <c r="CK218" s="252"/>
      <c r="CL218" s="252"/>
      <c r="CM218" s="251">
        <f>SUMIF($I:$I,I218,$CA:$CA)</f>
        <v>0</v>
      </c>
      <c r="CN218" s="249">
        <f>SUMIF($I:$I,I218,$CB:$CB)</f>
        <v>0</v>
      </c>
      <c r="CO218" s="252"/>
      <c r="CP218" s="252"/>
      <c r="CQ218" s="252"/>
      <c r="CR218" s="252"/>
      <c r="CS218" s="251">
        <f>BO218+CM218</f>
        <v>5170</v>
      </c>
      <c r="CT218" s="251">
        <f>BP218+CN218</f>
        <v>0</v>
      </c>
      <c r="CU218" s="251">
        <f>AY218-CS218</f>
        <v>0</v>
      </c>
      <c r="CV218" s="251">
        <f>AZ218-CT218</f>
        <v>0</v>
      </c>
      <c r="CW218" s="249" t="str">
        <f>IF(CU218&lt;0,"Thừa",IF(CU218=0,"Đủ","Thiếu"))</f>
        <v>Đủ</v>
      </c>
      <c r="CX218" s="614"/>
      <c r="CY218" s="562"/>
      <c r="CZ218" s="562"/>
      <c r="DA218" s="562"/>
      <c r="DB218" s="562"/>
      <c r="DC218" s="562"/>
      <c r="DD218" s="562"/>
      <c r="DE218" s="562"/>
      <c r="DF218" s="562"/>
    </row>
    <row r="219" spans="1:110" s="271" customFormat="1" ht="15" hidden="1" customHeight="1">
      <c r="A219" s="248" t="str">
        <f t="shared" si="274"/>
        <v>ok</v>
      </c>
      <c r="B219" s="249"/>
      <c r="C219" s="249"/>
      <c r="D219" s="249"/>
      <c r="E219" s="249"/>
      <c r="F219" s="249"/>
      <c r="G219" s="1221"/>
      <c r="H219" s="1221"/>
      <c r="I219" s="282" t="s">
        <v>766</v>
      </c>
      <c r="J219" s="281" t="s">
        <v>750</v>
      </c>
      <c r="K219" s="281" t="s">
        <v>767</v>
      </c>
      <c r="L219" s="281" t="s">
        <v>761</v>
      </c>
      <c r="M219" s="279" t="s">
        <v>676</v>
      </c>
      <c r="N219" s="603"/>
      <c r="O219" s="603"/>
      <c r="P219" s="615"/>
      <c r="Q219" s="231"/>
      <c r="R219" s="232"/>
      <c r="S219" s="232"/>
      <c r="T219" s="232"/>
      <c r="U219" s="232"/>
      <c r="V219" s="232"/>
      <c r="W219" s="232"/>
      <c r="X219" s="232"/>
      <c r="Y219" s="232"/>
      <c r="Z219" s="232"/>
      <c r="AA219" s="232"/>
      <c r="AB219" s="232"/>
      <c r="AC219" s="232"/>
      <c r="AD219" s="232"/>
      <c r="AE219" s="232"/>
      <c r="AF219" s="232"/>
      <c r="AG219" s="232"/>
      <c r="AH219" s="232"/>
      <c r="AI219" s="232"/>
      <c r="AJ219" s="232"/>
      <c r="AK219" s="232"/>
      <c r="AL219" s="232"/>
      <c r="AM219" s="232"/>
      <c r="AN219" s="232"/>
      <c r="AO219" s="232"/>
      <c r="AP219" s="232"/>
      <c r="AQ219" s="250"/>
      <c r="AR219" s="250"/>
      <c r="AS219" s="252"/>
      <c r="AT219" s="248"/>
      <c r="AU219" s="562"/>
      <c r="AV219" s="562"/>
      <c r="AW219" s="562"/>
      <c r="AX219" s="562"/>
      <c r="AY219" s="251"/>
      <c r="AZ219" s="251"/>
      <c r="BA219" s="252"/>
      <c r="BB219" s="261" t="s">
        <v>1621</v>
      </c>
      <c r="BC219" s="252" t="s">
        <v>904</v>
      </c>
      <c r="BD219" s="272" t="s">
        <v>1658</v>
      </c>
      <c r="BE219" s="252"/>
      <c r="BF219" s="233" t="s">
        <v>905</v>
      </c>
      <c r="BG219" s="284" t="s">
        <v>1085</v>
      </c>
      <c r="BH219" s="284">
        <v>4346</v>
      </c>
      <c r="BI219" s="233" t="s">
        <v>905</v>
      </c>
      <c r="BJ219" s="765">
        <v>1410</v>
      </c>
      <c r="BK219" s="234">
        <f>BH219*BJ219*(1+BL219)</f>
        <v>6740646.0000000009</v>
      </c>
      <c r="BL219" s="668">
        <v>0.1</v>
      </c>
      <c r="BM219" s="234">
        <f>BJ219*BH219</f>
        <v>6127860</v>
      </c>
      <c r="BN219" s="263">
        <v>45979</v>
      </c>
      <c r="BO219" s="251"/>
      <c r="BP219" s="251"/>
      <c r="BQ219" s="249"/>
      <c r="BR219" s="249"/>
      <c r="BS219" s="264"/>
      <c r="BT219" s="248"/>
      <c r="BU219" s="248"/>
      <c r="BV219" s="251"/>
      <c r="BW219" s="251"/>
      <c r="BX219" s="251"/>
      <c r="BY219" s="251"/>
      <c r="BZ219" s="251"/>
      <c r="CA219" s="251"/>
      <c r="CB219" s="251"/>
      <c r="CC219" s="250"/>
      <c r="CD219" s="265"/>
      <c r="CE219" s="252"/>
      <c r="CF219" s="252"/>
      <c r="CG219" s="252"/>
      <c r="CH219" s="252"/>
      <c r="CI219" s="252"/>
      <c r="CJ219" s="252"/>
      <c r="CK219" s="252"/>
      <c r="CL219" s="252"/>
      <c r="CM219" s="251"/>
      <c r="CN219" s="249"/>
      <c r="CO219" s="252"/>
      <c r="CP219" s="252"/>
      <c r="CQ219" s="252"/>
      <c r="CR219" s="252"/>
      <c r="CS219" s="251"/>
      <c r="CT219" s="251"/>
      <c r="CU219" s="251"/>
      <c r="CV219" s="251"/>
      <c r="CW219" s="249"/>
      <c r="CX219" s="614"/>
      <c r="CY219" s="562"/>
      <c r="CZ219" s="562"/>
      <c r="DA219" s="562"/>
      <c r="DB219" s="562"/>
      <c r="DC219" s="562"/>
      <c r="DD219" s="562"/>
      <c r="DE219" s="562"/>
      <c r="DF219" s="562"/>
    </row>
    <row r="220" spans="1:110" s="271" customFormat="1" ht="15" hidden="1" customHeight="1">
      <c r="A220" s="248" t="str">
        <f t="shared" si="274"/>
        <v>Hiện</v>
      </c>
      <c r="B220" s="249" t="str">
        <f t="shared" si="275"/>
        <v>Đủ</v>
      </c>
      <c r="C220" s="249">
        <f t="shared" si="276"/>
        <v>0</v>
      </c>
      <c r="D220" s="249"/>
      <c r="E220" s="249"/>
      <c r="F220" s="249"/>
      <c r="G220" s="1221" t="s">
        <v>904</v>
      </c>
      <c r="H220" s="1221"/>
      <c r="I220" s="282" t="s">
        <v>768</v>
      </c>
      <c r="J220" s="281" t="s">
        <v>750</v>
      </c>
      <c r="K220" s="281" t="s">
        <v>769</v>
      </c>
      <c r="L220" s="281" t="s">
        <v>755</v>
      </c>
      <c r="M220" s="279" t="s">
        <v>676</v>
      </c>
      <c r="N220" s="603"/>
      <c r="O220" s="603">
        <v>24</v>
      </c>
      <c r="P220" s="615"/>
      <c r="Q220" s="231">
        <v>26</v>
      </c>
      <c r="R220" s="232"/>
      <c r="S220" s="232"/>
      <c r="T220" s="232"/>
      <c r="U220" s="232">
        <v>64</v>
      </c>
      <c r="V220" s="232">
        <v>0</v>
      </c>
      <c r="W220" s="232">
        <v>0</v>
      </c>
      <c r="X220" s="232">
        <v>0</v>
      </c>
      <c r="Y220" s="232">
        <v>0</v>
      </c>
      <c r="Z220" s="232">
        <v>0</v>
      </c>
      <c r="AA220" s="232"/>
      <c r="AB220" s="232"/>
      <c r="AC220" s="232"/>
      <c r="AD220" s="232"/>
      <c r="AE220" s="232"/>
      <c r="AF220" s="232"/>
      <c r="AG220" s="232">
        <v>0</v>
      </c>
      <c r="AH220" s="232">
        <v>0</v>
      </c>
      <c r="AI220" s="232"/>
      <c r="AJ220" s="232"/>
      <c r="AK220" s="232">
        <v>0</v>
      </c>
      <c r="AL220" s="232">
        <v>0</v>
      </c>
      <c r="AM220" s="232">
        <v>0</v>
      </c>
      <c r="AN220" s="232">
        <v>0</v>
      </c>
      <c r="AO220" s="232">
        <v>0</v>
      </c>
      <c r="AP220" s="232">
        <v>0</v>
      </c>
      <c r="AQ220" s="250">
        <f>Q220+S220+U220+W220+Y220+AA220+AC220+AE220+AG220+AI220+AK220+AM220+AO220</f>
        <v>90</v>
      </c>
      <c r="AR220" s="250">
        <f>R220+T220+V220+X220+Z220+AB220+AD220+AF220+AH220+AJ220+AL220+AN220+AP220</f>
        <v>0</v>
      </c>
      <c r="AS220" s="252" t="s">
        <v>1066</v>
      </c>
      <c r="AT220" s="248"/>
      <c r="AU220" s="562"/>
      <c r="AV220" s="562"/>
      <c r="AW220" s="562"/>
      <c r="AX220" s="562"/>
      <c r="AY220" s="251">
        <f>IF(AQ220&gt;AU220,AQ220-AU220,"0")</f>
        <v>90</v>
      </c>
      <c r="AZ220" s="251" t="str">
        <f>IF(AR220&gt;AV220,AR220-AV220,"0")</f>
        <v>0</v>
      </c>
      <c r="BA220" s="252">
        <v>45920</v>
      </c>
      <c r="BB220" s="261" t="s">
        <v>1232</v>
      </c>
      <c r="BC220" s="252" t="s">
        <v>904</v>
      </c>
      <c r="BD220" s="272" t="s">
        <v>886</v>
      </c>
      <c r="BE220" s="252" t="s">
        <v>882</v>
      </c>
      <c r="BF220" s="233" t="s">
        <v>905</v>
      </c>
      <c r="BG220" s="284" t="s">
        <v>1085</v>
      </c>
      <c r="BH220" s="284">
        <v>26</v>
      </c>
      <c r="BI220" s="233" t="s">
        <v>905</v>
      </c>
      <c r="BJ220" s="234">
        <v>17070</v>
      </c>
      <c r="BK220" s="234">
        <f t="shared" si="318"/>
        <v>488202.00000000006</v>
      </c>
      <c r="BL220" s="668">
        <f t="shared" si="293"/>
        <v>0.10000000000000013</v>
      </c>
      <c r="BM220" s="234">
        <f t="shared" si="319"/>
        <v>443820</v>
      </c>
      <c r="BN220" s="263">
        <v>45955</v>
      </c>
      <c r="BO220" s="251">
        <f>SUMIF($I:$I,I220,$BH:$BH)</f>
        <v>90</v>
      </c>
      <c r="BP220" s="251">
        <f>SUMIF($I:$I,I220,$BI:$BI)</f>
        <v>0</v>
      </c>
      <c r="BQ220" s="249"/>
      <c r="BR220" s="249"/>
      <c r="BS220" s="264"/>
      <c r="BT220" s="248"/>
      <c r="BU220" s="248"/>
      <c r="BV220" s="251"/>
      <c r="BW220" s="251"/>
      <c r="BX220" s="251"/>
      <c r="BY220" s="251"/>
      <c r="BZ220" s="251"/>
      <c r="CA220" s="251"/>
      <c r="CB220" s="251"/>
      <c r="CC220" s="250"/>
      <c r="CD220" s="265"/>
      <c r="CE220" s="252"/>
      <c r="CF220" s="252"/>
      <c r="CG220" s="252"/>
      <c r="CH220" s="252"/>
      <c r="CI220" s="252"/>
      <c r="CJ220" s="252"/>
      <c r="CK220" s="252"/>
      <c r="CL220" s="252"/>
      <c r="CM220" s="251">
        <f>SUMIF($I:$I,I220,$CA:$CA)</f>
        <v>0</v>
      </c>
      <c r="CN220" s="249">
        <f>SUMIF($I:$I,I220,$CB:$CB)</f>
        <v>0</v>
      </c>
      <c r="CO220" s="252"/>
      <c r="CP220" s="252"/>
      <c r="CQ220" s="252"/>
      <c r="CR220" s="252"/>
      <c r="CS220" s="251">
        <f>BO220+CM220</f>
        <v>90</v>
      </c>
      <c r="CT220" s="251">
        <f>BP220+CN220</f>
        <v>0</v>
      </c>
      <c r="CU220" s="251">
        <f>AY220-CS220</f>
        <v>0</v>
      </c>
      <c r="CV220" s="251">
        <f>AZ220-CT220</f>
        <v>0</v>
      </c>
      <c r="CW220" s="249" t="str">
        <f>IF(CU220&lt;0,"Thừa",IF(CU220=0,"Đủ","Thiếu"))</f>
        <v>Đủ</v>
      </c>
      <c r="CX220" s="614"/>
      <c r="CY220" s="562"/>
      <c r="CZ220" s="562"/>
      <c r="DA220" s="562"/>
      <c r="DB220" s="562"/>
      <c r="DC220" s="562"/>
      <c r="DD220" s="562"/>
      <c r="DE220" s="562"/>
      <c r="DF220" s="562"/>
    </row>
    <row r="221" spans="1:110" s="271" customFormat="1" ht="15" hidden="1" customHeight="1">
      <c r="A221" s="248" t="str">
        <f t="shared" si="274"/>
        <v>ok</v>
      </c>
      <c r="B221" s="249"/>
      <c r="C221" s="249"/>
      <c r="D221" s="249"/>
      <c r="E221" s="249"/>
      <c r="F221" s="249"/>
      <c r="G221" s="1221"/>
      <c r="H221" s="1221"/>
      <c r="I221" s="282" t="s">
        <v>768</v>
      </c>
      <c r="J221" s="281" t="s">
        <v>750</v>
      </c>
      <c r="K221" s="281" t="s">
        <v>769</v>
      </c>
      <c r="L221" s="281" t="s">
        <v>755</v>
      </c>
      <c r="M221" s="279" t="s">
        <v>676</v>
      </c>
      <c r="N221" s="603"/>
      <c r="O221" s="603"/>
      <c r="P221" s="615"/>
      <c r="Q221" s="231"/>
      <c r="R221" s="232"/>
      <c r="S221" s="232"/>
      <c r="T221" s="232"/>
      <c r="U221" s="232"/>
      <c r="V221" s="232"/>
      <c r="W221" s="232"/>
      <c r="X221" s="232"/>
      <c r="Y221" s="232"/>
      <c r="Z221" s="232"/>
      <c r="AA221" s="232"/>
      <c r="AB221" s="232"/>
      <c r="AC221" s="232"/>
      <c r="AD221" s="232"/>
      <c r="AE221" s="232"/>
      <c r="AF221" s="232"/>
      <c r="AG221" s="232"/>
      <c r="AH221" s="232"/>
      <c r="AI221" s="232"/>
      <c r="AJ221" s="232"/>
      <c r="AK221" s="232"/>
      <c r="AL221" s="232"/>
      <c r="AM221" s="232"/>
      <c r="AN221" s="232"/>
      <c r="AO221" s="232"/>
      <c r="AP221" s="232"/>
      <c r="AQ221" s="250"/>
      <c r="AR221" s="250"/>
      <c r="AS221" s="252"/>
      <c r="AT221" s="248"/>
      <c r="AU221" s="562"/>
      <c r="AV221" s="562"/>
      <c r="AW221" s="562"/>
      <c r="AX221" s="562"/>
      <c r="AY221" s="251"/>
      <c r="AZ221" s="251"/>
      <c r="BA221" s="252"/>
      <c r="BB221" s="261" t="s">
        <v>1621</v>
      </c>
      <c r="BC221" s="252" t="s">
        <v>904</v>
      </c>
      <c r="BD221" s="272" t="s">
        <v>1659</v>
      </c>
      <c r="BE221" s="252"/>
      <c r="BF221" s="233" t="s">
        <v>905</v>
      </c>
      <c r="BG221" s="284" t="s">
        <v>1085</v>
      </c>
      <c r="BH221" s="284">
        <v>64</v>
      </c>
      <c r="BI221" s="233" t="s">
        <v>905</v>
      </c>
      <c r="BJ221" s="765">
        <v>17070</v>
      </c>
      <c r="BK221" s="234">
        <f>BH221*BJ221*(1+BL221)</f>
        <v>1201728</v>
      </c>
      <c r="BL221" s="668">
        <v>0.1</v>
      </c>
      <c r="BM221" s="234">
        <f>BJ221*BH221</f>
        <v>1092480</v>
      </c>
      <c r="BN221" s="263">
        <v>45979</v>
      </c>
      <c r="BO221" s="251"/>
      <c r="BP221" s="251"/>
      <c r="BQ221" s="249"/>
      <c r="BR221" s="249"/>
      <c r="BS221" s="264"/>
      <c r="BT221" s="248"/>
      <c r="BU221" s="248"/>
      <c r="BV221" s="251"/>
      <c r="BW221" s="251"/>
      <c r="BX221" s="251"/>
      <c r="BY221" s="251"/>
      <c r="BZ221" s="251"/>
      <c r="CA221" s="251"/>
      <c r="CB221" s="251"/>
      <c r="CC221" s="250"/>
      <c r="CD221" s="265"/>
      <c r="CE221" s="252"/>
      <c r="CF221" s="252"/>
      <c r="CG221" s="252"/>
      <c r="CH221" s="252"/>
      <c r="CI221" s="252"/>
      <c r="CJ221" s="252"/>
      <c r="CK221" s="252"/>
      <c r="CL221" s="252"/>
      <c r="CM221" s="251"/>
      <c r="CN221" s="249"/>
      <c r="CO221" s="252"/>
      <c r="CP221" s="252"/>
      <c r="CQ221" s="252"/>
      <c r="CR221" s="252"/>
      <c r="CS221" s="251"/>
      <c r="CT221" s="251"/>
      <c r="CU221" s="251"/>
      <c r="CV221" s="251"/>
      <c r="CW221" s="249"/>
      <c r="CX221" s="614"/>
      <c r="CY221" s="562"/>
      <c r="CZ221" s="562"/>
      <c r="DA221" s="562"/>
      <c r="DB221" s="562"/>
      <c r="DC221" s="562"/>
      <c r="DD221" s="562"/>
      <c r="DE221" s="562"/>
      <c r="DF221" s="562"/>
    </row>
    <row r="222" spans="1:110" s="271" customFormat="1" ht="15" hidden="1" customHeight="1">
      <c r="A222" s="248" t="str">
        <f t="shared" si="274"/>
        <v>Hiện</v>
      </c>
      <c r="B222" s="249" t="str">
        <f t="shared" si="275"/>
        <v>Đủ</v>
      </c>
      <c r="C222" s="249">
        <f t="shared" si="276"/>
        <v>0</v>
      </c>
      <c r="D222" s="249"/>
      <c r="E222" s="249"/>
      <c r="F222" s="249"/>
      <c r="G222" s="1221" t="s">
        <v>904</v>
      </c>
      <c r="H222" s="1221"/>
      <c r="I222" s="282" t="s">
        <v>770</v>
      </c>
      <c r="J222" s="281" t="s">
        <v>750</v>
      </c>
      <c r="K222" s="281" t="s">
        <v>771</v>
      </c>
      <c r="L222" s="281" t="s">
        <v>761</v>
      </c>
      <c r="M222" s="279" t="s">
        <v>676</v>
      </c>
      <c r="N222" s="603"/>
      <c r="O222" s="603">
        <v>128</v>
      </c>
      <c r="P222" s="615"/>
      <c r="Q222" s="231">
        <v>135</v>
      </c>
      <c r="R222" s="232"/>
      <c r="S222" s="232">
        <v>1</v>
      </c>
      <c r="T222" s="232"/>
      <c r="U222" s="232">
        <v>239</v>
      </c>
      <c r="V222" s="232">
        <v>0</v>
      </c>
      <c r="W222" s="232">
        <v>0</v>
      </c>
      <c r="X222" s="232">
        <v>0</v>
      </c>
      <c r="Y222" s="232">
        <v>0</v>
      </c>
      <c r="Z222" s="232">
        <v>0</v>
      </c>
      <c r="AA222" s="232"/>
      <c r="AB222" s="232"/>
      <c r="AC222" s="232"/>
      <c r="AD222" s="232"/>
      <c r="AE222" s="232"/>
      <c r="AF222" s="232"/>
      <c r="AG222" s="232">
        <v>0</v>
      </c>
      <c r="AH222" s="232">
        <v>0</v>
      </c>
      <c r="AI222" s="232"/>
      <c r="AJ222" s="232"/>
      <c r="AK222" s="232">
        <v>0</v>
      </c>
      <c r="AL222" s="232">
        <v>0</v>
      </c>
      <c r="AM222" s="232">
        <v>0</v>
      </c>
      <c r="AN222" s="232">
        <v>0</v>
      </c>
      <c r="AO222" s="232">
        <v>0</v>
      </c>
      <c r="AP222" s="232">
        <v>0</v>
      </c>
      <c r="AQ222" s="250">
        <f>Q222+S222+U222+W222+Y222+AA222+AC222+AE222+AG222+AI222+AK222+AM222+AO222</f>
        <v>375</v>
      </c>
      <c r="AR222" s="250">
        <f>R222+T222+V222+X222+Z222+AB222+AD222+AF222+AH222+AJ222+AL222+AN222+AP222</f>
        <v>0</v>
      </c>
      <c r="AS222" s="252" t="s">
        <v>1066</v>
      </c>
      <c r="AT222" s="248"/>
      <c r="AU222" s="562"/>
      <c r="AV222" s="562"/>
      <c r="AW222" s="562"/>
      <c r="AX222" s="562"/>
      <c r="AY222" s="251">
        <f>IF(AQ222&gt;AU222,AQ222-AU222,"0")</f>
        <v>375</v>
      </c>
      <c r="AZ222" s="251" t="str">
        <f>IF(AR222&gt;AV222,AR222-AV222,"0")</f>
        <v>0</v>
      </c>
      <c r="BA222" s="252">
        <v>45920</v>
      </c>
      <c r="BB222" s="261" t="s">
        <v>1232</v>
      </c>
      <c r="BC222" s="252" t="s">
        <v>904</v>
      </c>
      <c r="BD222" s="272" t="s">
        <v>887</v>
      </c>
      <c r="BE222" s="252" t="s">
        <v>880</v>
      </c>
      <c r="BF222" s="233" t="s">
        <v>905</v>
      </c>
      <c r="BG222" s="284" t="s">
        <v>1085</v>
      </c>
      <c r="BH222" s="284">
        <v>136</v>
      </c>
      <c r="BI222" s="233" t="s">
        <v>905</v>
      </c>
      <c r="BJ222" s="234">
        <v>2150</v>
      </c>
      <c r="BK222" s="234">
        <f t="shared" si="318"/>
        <v>321640</v>
      </c>
      <c r="BL222" s="668">
        <f t="shared" si="293"/>
        <v>0.1</v>
      </c>
      <c r="BM222" s="234">
        <f t="shared" si="319"/>
        <v>292400</v>
      </c>
      <c r="BN222" s="263">
        <v>45955</v>
      </c>
      <c r="BO222" s="251">
        <f>SUMIF($I:$I,I222,$BH:$BH)</f>
        <v>375</v>
      </c>
      <c r="BP222" s="251">
        <f>SUMIF($I:$I,I222,$BI:$BI)</f>
        <v>0</v>
      </c>
      <c r="BQ222" s="249"/>
      <c r="BR222" s="249"/>
      <c r="BS222" s="264"/>
      <c r="BT222" s="248"/>
      <c r="BU222" s="248"/>
      <c r="BV222" s="251"/>
      <c r="BW222" s="251"/>
      <c r="BX222" s="251"/>
      <c r="BY222" s="251"/>
      <c r="BZ222" s="251"/>
      <c r="CA222" s="251"/>
      <c r="CB222" s="251"/>
      <c r="CC222" s="250"/>
      <c r="CD222" s="265"/>
      <c r="CE222" s="252"/>
      <c r="CF222" s="252"/>
      <c r="CG222" s="252"/>
      <c r="CH222" s="252"/>
      <c r="CI222" s="252"/>
      <c r="CJ222" s="252"/>
      <c r="CK222" s="252"/>
      <c r="CL222" s="252"/>
      <c r="CM222" s="251">
        <f>SUMIF($I:$I,I222,$CA:$CA)</f>
        <v>0</v>
      </c>
      <c r="CN222" s="249">
        <f>SUMIF($I:$I,I222,$CB:$CB)</f>
        <v>0</v>
      </c>
      <c r="CO222" s="252"/>
      <c r="CP222" s="252"/>
      <c r="CQ222" s="252"/>
      <c r="CR222" s="252"/>
      <c r="CS222" s="251">
        <f>BO222+CM222</f>
        <v>375</v>
      </c>
      <c r="CT222" s="251">
        <f>BP222+CN222</f>
        <v>0</v>
      </c>
      <c r="CU222" s="251">
        <f>AY222-CS222</f>
        <v>0</v>
      </c>
      <c r="CV222" s="251">
        <f>AZ222-CT222</f>
        <v>0</v>
      </c>
      <c r="CW222" s="249" t="str">
        <f>IF(CU222&lt;0,"Thừa",IF(CU222=0,"Đủ","Thiếu"))</f>
        <v>Đủ</v>
      </c>
      <c r="CX222" s="614"/>
      <c r="CY222" s="562"/>
      <c r="CZ222" s="562"/>
      <c r="DA222" s="562"/>
      <c r="DB222" s="562"/>
      <c r="DC222" s="562"/>
      <c r="DD222" s="562"/>
      <c r="DE222" s="562"/>
      <c r="DF222" s="562"/>
    </row>
    <row r="223" spans="1:110" s="271" customFormat="1" ht="15" hidden="1" customHeight="1">
      <c r="A223" s="248" t="str">
        <f t="shared" si="274"/>
        <v>ok</v>
      </c>
      <c r="B223" s="249"/>
      <c r="C223" s="249"/>
      <c r="D223" s="249"/>
      <c r="E223" s="249"/>
      <c r="F223" s="249"/>
      <c r="G223" s="1221"/>
      <c r="H223" s="1221"/>
      <c r="I223" s="282" t="s">
        <v>770</v>
      </c>
      <c r="J223" s="281" t="s">
        <v>750</v>
      </c>
      <c r="K223" s="281" t="s">
        <v>771</v>
      </c>
      <c r="L223" s="281" t="s">
        <v>761</v>
      </c>
      <c r="M223" s="279" t="s">
        <v>676</v>
      </c>
      <c r="N223" s="603"/>
      <c r="O223" s="603"/>
      <c r="P223" s="615"/>
      <c r="Q223" s="231"/>
      <c r="R223" s="232"/>
      <c r="S223" s="232"/>
      <c r="T223" s="232"/>
      <c r="U223" s="232"/>
      <c r="V223" s="232"/>
      <c r="W223" s="232"/>
      <c r="X223" s="232"/>
      <c r="Y223" s="232"/>
      <c r="Z223" s="232"/>
      <c r="AA223" s="232"/>
      <c r="AB223" s="232"/>
      <c r="AC223" s="232"/>
      <c r="AD223" s="232"/>
      <c r="AE223" s="232"/>
      <c r="AF223" s="232"/>
      <c r="AG223" s="232"/>
      <c r="AH223" s="232"/>
      <c r="AI223" s="232"/>
      <c r="AJ223" s="232"/>
      <c r="AK223" s="232"/>
      <c r="AL223" s="232"/>
      <c r="AM223" s="232"/>
      <c r="AN223" s="232"/>
      <c r="AO223" s="232"/>
      <c r="AP223" s="232"/>
      <c r="AQ223" s="250"/>
      <c r="AR223" s="250"/>
      <c r="AS223" s="252"/>
      <c r="AT223" s="248"/>
      <c r="AU223" s="562"/>
      <c r="AV223" s="562"/>
      <c r="AW223" s="562"/>
      <c r="AX223" s="562"/>
      <c r="AY223" s="251"/>
      <c r="AZ223" s="251"/>
      <c r="BA223" s="252"/>
      <c r="BB223" s="261" t="s">
        <v>1621</v>
      </c>
      <c r="BC223" s="252" t="s">
        <v>904</v>
      </c>
      <c r="BD223" s="272" t="s">
        <v>1660</v>
      </c>
      <c r="BE223" s="252"/>
      <c r="BF223" s="233" t="s">
        <v>905</v>
      </c>
      <c r="BG223" s="284" t="s">
        <v>1085</v>
      </c>
      <c r="BH223" s="284">
        <v>239</v>
      </c>
      <c r="BI223" s="233" t="s">
        <v>905</v>
      </c>
      <c r="BJ223" s="765">
        <v>2150</v>
      </c>
      <c r="BK223" s="234">
        <f>BH223*BJ223*(1+BL223)</f>
        <v>565235</v>
      </c>
      <c r="BL223" s="668">
        <v>0.1</v>
      </c>
      <c r="BM223" s="234">
        <f>BJ223*BH223</f>
        <v>513850</v>
      </c>
      <c r="BN223" s="263">
        <v>45979</v>
      </c>
      <c r="BO223" s="251"/>
      <c r="BP223" s="251"/>
      <c r="BQ223" s="249"/>
      <c r="BR223" s="249"/>
      <c r="BS223" s="264"/>
      <c r="BT223" s="248"/>
      <c r="BU223" s="248"/>
      <c r="BV223" s="251"/>
      <c r="BW223" s="251"/>
      <c r="BX223" s="251"/>
      <c r="BY223" s="251"/>
      <c r="BZ223" s="251"/>
      <c r="CA223" s="251"/>
      <c r="CB223" s="251"/>
      <c r="CC223" s="250"/>
      <c r="CD223" s="265"/>
      <c r="CE223" s="252"/>
      <c r="CF223" s="252"/>
      <c r="CG223" s="252"/>
      <c r="CH223" s="252"/>
      <c r="CI223" s="252"/>
      <c r="CJ223" s="252"/>
      <c r="CK223" s="252"/>
      <c r="CL223" s="252"/>
      <c r="CM223" s="251"/>
      <c r="CN223" s="249"/>
      <c r="CO223" s="252"/>
      <c r="CP223" s="252"/>
      <c r="CQ223" s="252"/>
      <c r="CR223" s="252"/>
      <c r="CS223" s="251"/>
      <c r="CT223" s="251"/>
      <c r="CU223" s="251"/>
      <c r="CV223" s="251"/>
      <c r="CW223" s="249"/>
      <c r="CX223" s="614"/>
      <c r="CY223" s="562"/>
      <c r="CZ223" s="562"/>
      <c r="DA223" s="562"/>
      <c r="DB223" s="562"/>
      <c r="DC223" s="562"/>
      <c r="DD223" s="562"/>
      <c r="DE223" s="562"/>
      <c r="DF223" s="562"/>
    </row>
    <row r="224" spans="1:110" s="271" customFormat="1" ht="15" hidden="1" customHeight="1">
      <c r="A224" s="248" t="str">
        <f t="shared" si="274"/>
        <v>Hiện</v>
      </c>
      <c r="B224" s="249" t="str">
        <f t="shared" si="275"/>
        <v>Đủ</v>
      </c>
      <c r="C224" s="249">
        <f t="shared" si="276"/>
        <v>0</v>
      </c>
      <c r="D224" s="249"/>
      <c r="E224" s="249"/>
      <c r="F224" s="249"/>
      <c r="G224" s="1221"/>
      <c r="H224" s="1221"/>
      <c r="I224" s="282" t="s">
        <v>772</v>
      </c>
      <c r="J224" s="281" t="s">
        <v>750</v>
      </c>
      <c r="K224" s="281" t="s">
        <v>773</v>
      </c>
      <c r="L224" s="281" t="s">
        <v>761</v>
      </c>
      <c r="M224" s="279" t="s">
        <v>676</v>
      </c>
      <c r="N224" s="603"/>
      <c r="O224" s="603">
        <v>40</v>
      </c>
      <c r="P224" s="230"/>
      <c r="Q224" s="231">
        <v>42</v>
      </c>
      <c r="R224" s="232"/>
      <c r="S224" s="232">
        <v>-42</v>
      </c>
      <c r="T224" s="232"/>
      <c r="U224" s="232">
        <v>0</v>
      </c>
      <c r="V224" s="232">
        <v>0</v>
      </c>
      <c r="W224" s="232">
        <v>0</v>
      </c>
      <c r="X224" s="232">
        <v>0</v>
      </c>
      <c r="Y224" s="232">
        <v>0</v>
      </c>
      <c r="Z224" s="232">
        <v>0</v>
      </c>
      <c r="AA224" s="232"/>
      <c r="AB224" s="232"/>
      <c r="AC224" s="232"/>
      <c r="AD224" s="232"/>
      <c r="AE224" s="232"/>
      <c r="AF224" s="232"/>
      <c r="AG224" s="232">
        <v>0</v>
      </c>
      <c r="AH224" s="232">
        <v>0</v>
      </c>
      <c r="AI224" s="232"/>
      <c r="AJ224" s="232"/>
      <c r="AK224" s="232">
        <v>0</v>
      </c>
      <c r="AL224" s="232">
        <v>0</v>
      </c>
      <c r="AM224" s="232">
        <v>0</v>
      </c>
      <c r="AN224" s="232">
        <v>0</v>
      </c>
      <c r="AO224" s="232">
        <v>0</v>
      </c>
      <c r="AP224" s="232">
        <v>0</v>
      </c>
      <c r="AQ224" s="250">
        <f>Q224+S224+U224+W224+Y224+AA224+AC224+AE224+AG224+AI224+AK224+AM224+AO224</f>
        <v>0</v>
      </c>
      <c r="AR224" s="250">
        <f>R224+T224+V224+X224+Z224+AB224+AD224+AF224+AH224+AJ224+AL224+AN224+AP224</f>
        <v>0</v>
      </c>
      <c r="AS224" s="563"/>
      <c r="AT224" s="248"/>
      <c r="AU224" s="562"/>
      <c r="AV224" s="562"/>
      <c r="AW224" s="562"/>
      <c r="AX224" s="562"/>
      <c r="AY224" s="251" t="str">
        <f t="shared" ref="AY224:AY225" si="320">IF(AQ224&gt;AU224,AQ224-AU224,"0")</f>
        <v>0</v>
      </c>
      <c r="AZ224" s="251" t="str">
        <f t="shared" ref="AZ224:AZ225" si="321">IF(AR224&gt;AV224,AR224-AV224,"0")</f>
        <v>0</v>
      </c>
      <c r="BA224" s="252">
        <v>45920</v>
      </c>
      <c r="BB224" s="261"/>
      <c r="BC224" s="252"/>
      <c r="BD224" s="272"/>
      <c r="BE224" s="252"/>
      <c r="BF224" s="233"/>
      <c r="BG224" s="284"/>
      <c r="BH224" s="284"/>
      <c r="BI224" s="233"/>
      <c r="BJ224" s="234"/>
      <c r="BK224" s="234">
        <f>BJ224*BG224*1.1</f>
        <v>0</v>
      </c>
      <c r="BL224" s="668" t="e">
        <f t="shared" si="293"/>
        <v>#DIV/0!</v>
      </c>
      <c r="BM224" s="234">
        <f>BJ224*BG224*1</f>
        <v>0</v>
      </c>
      <c r="BN224" s="263"/>
      <c r="BO224" s="251">
        <f>SUMIF($I:$I,I224,$BH:$BH)</f>
        <v>0</v>
      </c>
      <c r="BP224" s="251">
        <f>SUMIF($I:$I,I224,$BI:$BI)</f>
        <v>0</v>
      </c>
      <c r="BQ224" s="249"/>
      <c r="BR224" s="249"/>
      <c r="BS224" s="264"/>
      <c r="BT224" s="248"/>
      <c r="BU224" s="248"/>
      <c r="BV224" s="251"/>
      <c r="BW224" s="251"/>
      <c r="BX224" s="251"/>
      <c r="BY224" s="251"/>
      <c r="BZ224" s="251"/>
      <c r="CA224" s="251"/>
      <c r="CB224" s="251"/>
      <c r="CC224" s="250"/>
      <c r="CD224" s="265"/>
      <c r="CE224" s="252"/>
      <c r="CF224" s="252"/>
      <c r="CG224" s="252"/>
      <c r="CH224" s="252"/>
      <c r="CI224" s="252"/>
      <c r="CJ224" s="252"/>
      <c r="CK224" s="252"/>
      <c r="CL224" s="252"/>
      <c r="CM224" s="251">
        <f>SUMIF($I:$I,I224,$CA:$CA)</f>
        <v>0</v>
      </c>
      <c r="CN224" s="249">
        <f>SUMIF($I:$I,I224,$CB:$CB)</f>
        <v>0</v>
      </c>
      <c r="CO224" s="252"/>
      <c r="CP224" s="252"/>
      <c r="CQ224" s="252"/>
      <c r="CR224" s="252"/>
      <c r="CS224" s="251">
        <f t="shared" ref="CS224:CS225" si="322">BO224+CM224</f>
        <v>0</v>
      </c>
      <c r="CT224" s="251">
        <f t="shared" ref="CT224:CT225" si="323">BP224+CN224</f>
        <v>0</v>
      </c>
      <c r="CU224" s="251">
        <f t="shared" ref="CU224:CU225" si="324">AY224-CS224</f>
        <v>0</v>
      </c>
      <c r="CV224" s="251">
        <f t="shared" ref="CV224:CV225" si="325">AZ224-CT224</f>
        <v>0</v>
      </c>
      <c r="CW224" s="249" t="str">
        <f t="shared" ref="CW224:CW225" si="326">IF(CU224&lt;0,"Thừa",IF(CU224=0,"Đủ","Thiếu"))</f>
        <v>Đủ</v>
      </c>
      <c r="CX224" s="614"/>
      <c r="CY224" s="562"/>
      <c r="CZ224" s="562"/>
      <c r="DA224" s="562"/>
      <c r="DB224" s="562"/>
      <c r="DC224" s="562"/>
      <c r="DD224" s="562"/>
      <c r="DE224" s="562"/>
      <c r="DF224" s="562"/>
    </row>
    <row r="225" spans="1:110" s="271" customFormat="1" ht="15" hidden="1" customHeight="1">
      <c r="A225" s="248" t="str">
        <f t="shared" si="274"/>
        <v>Hiện</v>
      </c>
      <c r="B225" s="249" t="str">
        <f t="shared" si="275"/>
        <v>Đủ</v>
      </c>
      <c r="C225" s="249">
        <f t="shared" si="276"/>
        <v>0</v>
      </c>
      <c r="D225" s="249"/>
      <c r="E225" s="249"/>
      <c r="F225" s="249"/>
      <c r="G225" s="1221" t="s">
        <v>904</v>
      </c>
      <c r="H225" s="1221"/>
      <c r="I225" s="282" t="s">
        <v>774</v>
      </c>
      <c r="J225" s="281" t="s">
        <v>750</v>
      </c>
      <c r="K225" s="281" t="s">
        <v>775</v>
      </c>
      <c r="L225" s="281" t="s">
        <v>776</v>
      </c>
      <c r="M225" s="279" t="s">
        <v>676</v>
      </c>
      <c r="N225" s="603"/>
      <c r="O225" s="603">
        <v>16</v>
      </c>
      <c r="P225" s="615"/>
      <c r="Q225" s="231">
        <v>17</v>
      </c>
      <c r="R225" s="232"/>
      <c r="S225" s="232">
        <v>1</v>
      </c>
      <c r="T225" s="232"/>
      <c r="U225" s="232">
        <v>27</v>
      </c>
      <c r="V225" s="232">
        <v>0</v>
      </c>
      <c r="W225" s="232">
        <v>0</v>
      </c>
      <c r="X225" s="232">
        <v>0</v>
      </c>
      <c r="Y225" s="232">
        <v>0</v>
      </c>
      <c r="Z225" s="232">
        <v>0</v>
      </c>
      <c r="AA225" s="232"/>
      <c r="AB225" s="232"/>
      <c r="AC225" s="232"/>
      <c r="AD225" s="232"/>
      <c r="AE225" s="232"/>
      <c r="AF225" s="232"/>
      <c r="AG225" s="232">
        <v>0</v>
      </c>
      <c r="AH225" s="232">
        <v>0</v>
      </c>
      <c r="AI225" s="232"/>
      <c r="AJ225" s="232"/>
      <c r="AK225" s="232">
        <v>0</v>
      </c>
      <c r="AL225" s="232">
        <v>0</v>
      </c>
      <c r="AM225" s="232">
        <v>0</v>
      </c>
      <c r="AN225" s="232">
        <v>0</v>
      </c>
      <c r="AO225" s="232">
        <v>0</v>
      </c>
      <c r="AP225" s="232">
        <v>0</v>
      </c>
      <c r="AQ225" s="250">
        <f>Q225+S225+U225+W225+Y225+AA225+AC225+AE225+AG225+AI225+AK225+AM225+AO225</f>
        <v>45</v>
      </c>
      <c r="AR225" s="250">
        <f>R225+T225+V225+X225+Z225+AB225+AD225+AF225+AH225+AJ225+AL225+AN225+AP225</f>
        <v>0</v>
      </c>
      <c r="AS225" s="252" t="s">
        <v>1066</v>
      </c>
      <c r="AT225" s="248"/>
      <c r="AU225" s="562"/>
      <c r="AV225" s="562"/>
      <c r="AW225" s="562"/>
      <c r="AX225" s="562"/>
      <c r="AY225" s="251">
        <f t="shared" si="320"/>
        <v>45</v>
      </c>
      <c r="AZ225" s="251" t="str">
        <f t="shared" si="321"/>
        <v>0</v>
      </c>
      <c r="BA225" s="252">
        <v>45920</v>
      </c>
      <c r="BB225" s="261" t="s">
        <v>1232</v>
      </c>
      <c r="BC225" s="252" t="s">
        <v>904</v>
      </c>
      <c r="BD225" s="272" t="s">
        <v>888</v>
      </c>
      <c r="BE225" s="252" t="s">
        <v>889</v>
      </c>
      <c r="BF225" s="233" t="s">
        <v>905</v>
      </c>
      <c r="BG225" s="284" t="s">
        <v>1085</v>
      </c>
      <c r="BH225" s="284">
        <v>18</v>
      </c>
      <c r="BI225" s="233" t="s">
        <v>905</v>
      </c>
      <c r="BJ225" s="234">
        <v>5500</v>
      </c>
      <c r="BK225" s="234">
        <f t="shared" ref="BK225:BK247" si="327">BJ225*BH225*1.1</f>
        <v>108900.00000000001</v>
      </c>
      <c r="BL225" s="668">
        <f t="shared" si="293"/>
        <v>0.10000000000000014</v>
      </c>
      <c r="BM225" s="234">
        <f t="shared" ref="BM225:BM247" si="328">BJ225*BH225*1</f>
        <v>99000</v>
      </c>
      <c r="BN225" s="263">
        <v>45955</v>
      </c>
      <c r="BO225" s="251">
        <f>SUMIF($I:$I,I225,$BH:$BH)</f>
        <v>45</v>
      </c>
      <c r="BP225" s="251">
        <f>SUMIF($I:$I,I225,$BI:$BI)</f>
        <v>0</v>
      </c>
      <c r="BQ225" s="249"/>
      <c r="BR225" s="249"/>
      <c r="BS225" s="264"/>
      <c r="BT225" s="248"/>
      <c r="BU225" s="248"/>
      <c r="BV225" s="251"/>
      <c r="BW225" s="251"/>
      <c r="BX225" s="251"/>
      <c r="BY225" s="251"/>
      <c r="BZ225" s="251"/>
      <c r="CA225" s="251"/>
      <c r="CB225" s="251"/>
      <c r="CC225" s="250"/>
      <c r="CD225" s="265"/>
      <c r="CE225" s="252"/>
      <c r="CF225" s="252"/>
      <c r="CG225" s="252"/>
      <c r="CH225" s="252"/>
      <c r="CI225" s="252"/>
      <c r="CJ225" s="252"/>
      <c r="CK225" s="252"/>
      <c r="CL225" s="252"/>
      <c r="CM225" s="251">
        <f>SUMIF($I:$I,I225,$CA:$CA)</f>
        <v>0</v>
      </c>
      <c r="CN225" s="249">
        <f>SUMIF($I:$I,I225,$CB:$CB)</f>
        <v>0</v>
      </c>
      <c r="CO225" s="252"/>
      <c r="CP225" s="252"/>
      <c r="CQ225" s="252"/>
      <c r="CR225" s="252"/>
      <c r="CS225" s="251">
        <f t="shared" si="322"/>
        <v>45</v>
      </c>
      <c r="CT225" s="251">
        <f t="shared" si="323"/>
        <v>0</v>
      </c>
      <c r="CU225" s="251">
        <f t="shared" si="324"/>
        <v>0</v>
      </c>
      <c r="CV225" s="251">
        <f t="shared" si="325"/>
        <v>0</v>
      </c>
      <c r="CW225" s="249" t="str">
        <f t="shared" si="326"/>
        <v>Đủ</v>
      </c>
      <c r="CX225" s="614"/>
      <c r="CY225" s="562"/>
      <c r="CZ225" s="562"/>
      <c r="DA225" s="562"/>
      <c r="DB225" s="562"/>
      <c r="DC225" s="562"/>
      <c r="DD225" s="562"/>
      <c r="DE225" s="562"/>
      <c r="DF225" s="562"/>
    </row>
    <row r="226" spans="1:110" s="271" customFormat="1" ht="15" hidden="1" customHeight="1">
      <c r="A226" s="248" t="str">
        <f t="shared" ref="A226:A289" si="329">IF(I226=I225,"ok","Hiện")</f>
        <v>ok</v>
      </c>
      <c r="B226" s="249"/>
      <c r="C226" s="249"/>
      <c r="D226" s="249"/>
      <c r="E226" s="249"/>
      <c r="F226" s="249"/>
      <c r="G226" s="1221"/>
      <c r="H226" s="1221"/>
      <c r="I226" s="282" t="s">
        <v>774</v>
      </c>
      <c r="J226" s="281" t="s">
        <v>750</v>
      </c>
      <c r="K226" s="281" t="s">
        <v>775</v>
      </c>
      <c r="L226" s="281" t="s">
        <v>776</v>
      </c>
      <c r="M226" s="279" t="s">
        <v>676</v>
      </c>
      <c r="N226" s="603"/>
      <c r="O226" s="603"/>
      <c r="P226" s="615"/>
      <c r="Q226" s="231"/>
      <c r="R226" s="232"/>
      <c r="S226" s="232"/>
      <c r="T226" s="232"/>
      <c r="U226" s="232"/>
      <c r="V226" s="232"/>
      <c r="W226" s="232"/>
      <c r="X226" s="232"/>
      <c r="Y226" s="232"/>
      <c r="Z226" s="232"/>
      <c r="AA226" s="232"/>
      <c r="AB226" s="232"/>
      <c r="AC226" s="232"/>
      <c r="AD226" s="232"/>
      <c r="AE226" s="232"/>
      <c r="AF226" s="232"/>
      <c r="AG226" s="232"/>
      <c r="AH226" s="232"/>
      <c r="AI226" s="232"/>
      <c r="AJ226" s="232"/>
      <c r="AK226" s="232"/>
      <c r="AL226" s="232"/>
      <c r="AM226" s="232"/>
      <c r="AN226" s="232"/>
      <c r="AO226" s="232"/>
      <c r="AP226" s="232"/>
      <c r="AQ226" s="250"/>
      <c r="AR226" s="250"/>
      <c r="AS226" s="252"/>
      <c r="AT226" s="248"/>
      <c r="AU226" s="562"/>
      <c r="AV226" s="562"/>
      <c r="AW226" s="562"/>
      <c r="AX226" s="562"/>
      <c r="AY226" s="251"/>
      <c r="AZ226" s="251"/>
      <c r="BA226" s="252"/>
      <c r="BB226" s="261" t="s">
        <v>1621</v>
      </c>
      <c r="BC226" s="252" t="s">
        <v>904</v>
      </c>
      <c r="BD226" s="272" t="s">
        <v>1661</v>
      </c>
      <c r="BE226" s="252"/>
      <c r="BF226" s="233" t="s">
        <v>905</v>
      </c>
      <c r="BG226" s="284" t="s">
        <v>1085</v>
      </c>
      <c r="BH226" s="284">
        <v>27</v>
      </c>
      <c r="BI226" s="233" t="s">
        <v>905</v>
      </c>
      <c r="BJ226" s="765">
        <v>5500</v>
      </c>
      <c r="BK226" s="234">
        <f>BH226*BJ226*(1+BL226)</f>
        <v>163350</v>
      </c>
      <c r="BL226" s="668">
        <v>0.1</v>
      </c>
      <c r="BM226" s="234">
        <f>BJ226*BH226</f>
        <v>148500</v>
      </c>
      <c r="BN226" s="263">
        <v>45979</v>
      </c>
      <c r="BO226" s="251"/>
      <c r="BP226" s="251"/>
      <c r="BQ226" s="249"/>
      <c r="BR226" s="249"/>
      <c r="BS226" s="264"/>
      <c r="BT226" s="248"/>
      <c r="BU226" s="248"/>
      <c r="BV226" s="251"/>
      <c r="BW226" s="251"/>
      <c r="BX226" s="251"/>
      <c r="BY226" s="251"/>
      <c r="BZ226" s="251"/>
      <c r="CA226" s="251"/>
      <c r="CB226" s="251"/>
      <c r="CC226" s="250"/>
      <c r="CD226" s="265"/>
      <c r="CE226" s="252"/>
      <c r="CF226" s="252"/>
      <c r="CG226" s="252"/>
      <c r="CH226" s="252"/>
      <c r="CI226" s="252"/>
      <c r="CJ226" s="252"/>
      <c r="CK226" s="252"/>
      <c r="CL226" s="252"/>
      <c r="CM226" s="251"/>
      <c r="CN226" s="249"/>
      <c r="CO226" s="252"/>
      <c r="CP226" s="252"/>
      <c r="CQ226" s="252"/>
      <c r="CR226" s="252"/>
      <c r="CS226" s="251"/>
      <c r="CT226" s="251"/>
      <c r="CU226" s="251"/>
      <c r="CV226" s="251"/>
      <c r="CW226" s="249"/>
      <c r="CX226" s="614"/>
      <c r="CY226" s="562"/>
      <c r="CZ226" s="562"/>
      <c r="DA226" s="562"/>
      <c r="DB226" s="562"/>
      <c r="DC226" s="562"/>
      <c r="DD226" s="562"/>
      <c r="DE226" s="562"/>
      <c r="DF226" s="562"/>
    </row>
    <row r="227" spans="1:110" s="271" customFormat="1" ht="15" hidden="1" customHeight="1">
      <c r="A227" s="248" t="str">
        <f t="shared" si="329"/>
        <v>Hiện</v>
      </c>
      <c r="B227" s="249" t="str">
        <f t="shared" si="275"/>
        <v>Đủ</v>
      </c>
      <c r="C227" s="249">
        <f t="shared" si="276"/>
        <v>0</v>
      </c>
      <c r="D227" s="249"/>
      <c r="E227" s="249"/>
      <c r="F227" s="249"/>
      <c r="G227" s="1221" t="s">
        <v>904</v>
      </c>
      <c r="H227" s="1221"/>
      <c r="I227" s="282" t="s">
        <v>777</v>
      </c>
      <c r="J227" s="281" t="s">
        <v>750</v>
      </c>
      <c r="K227" s="281" t="s">
        <v>778</v>
      </c>
      <c r="L227" s="281" t="s">
        <v>761</v>
      </c>
      <c r="M227" s="279" t="s">
        <v>676</v>
      </c>
      <c r="N227" s="603"/>
      <c r="O227" s="603">
        <v>32</v>
      </c>
      <c r="P227" s="615"/>
      <c r="Q227" s="231">
        <v>34</v>
      </c>
      <c r="R227" s="232"/>
      <c r="S227" s="232"/>
      <c r="T227" s="232"/>
      <c r="U227" s="232">
        <v>256</v>
      </c>
      <c r="V227" s="232">
        <v>0</v>
      </c>
      <c r="W227" s="232">
        <v>0</v>
      </c>
      <c r="X227" s="232">
        <v>0</v>
      </c>
      <c r="Y227" s="232">
        <v>0</v>
      </c>
      <c r="Z227" s="232">
        <v>0</v>
      </c>
      <c r="AA227" s="232"/>
      <c r="AB227" s="232"/>
      <c r="AC227" s="232"/>
      <c r="AD227" s="232"/>
      <c r="AE227" s="232"/>
      <c r="AF227" s="232"/>
      <c r="AG227" s="232">
        <v>0</v>
      </c>
      <c r="AH227" s="232">
        <v>0</v>
      </c>
      <c r="AI227" s="232"/>
      <c r="AJ227" s="232"/>
      <c r="AK227" s="232">
        <v>0</v>
      </c>
      <c r="AL227" s="232">
        <v>0</v>
      </c>
      <c r="AM227" s="232">
        <v>0</v>
      </c>
      <c r="AN227" s="232">
        <v>0</v>
      </c>
      <c r="AO227" s="232">
        <v>0</v>
      </c>
      <c r="AP227" s="232">
        <v>0</v>
      </c>
      <c r="AQ227" s="250">
        <f>Q227+S227+U227+W227+Y227+AA227+AC227+AE227+AG227+AI227+AK227+AM227+AO227</f>
        <v>290</v>
      </c>
      <c r="AR227" s="250">
        <f>R227+T227+V227+X227+Z227+AB227+AD227+AF227+AH227+AJ227+AL227+AN227+AP227</f>
        <v>0</v>
      </c>
      <c r="AS227" s="252" t="s">
        <v>1066</v>
      </c>
      <c r="AT227" s="248"/>
      <c r="AU227" s="562"/>
      <c r="AV227" s="562"/>
      <c r="AW227" s="562"/>
      <c r="AX227" s="562"/>
      <c r="AY227" s="251">
        <f>IF(AQ227&gt;AU227,AQ227-AU227,"0")</f>
        <v>290</v>
      </c>
      <c r="AZ227" s="251" t="str">
        <f>IF(AR227&gt;AV227,AR227-AV227,"0")</f>
        <v>0</v>
      </c>
      <c r="BA227" s="252">
        <v>45920</v>
      </c>
      <c r="BB227" s="261" t="s">
        <v>1232</v>
      </c>
      <c r="BC227" s="252" t="s">
        <v>904</v>
      </c>
      <c r="BD227" s="272" t="s">
        <v>890</v>
      </c>
      <c r="BE227" s="252" t="s">
        <v>880</v>
      </c>
      <c r="BF227" s="233" t="s">
        <v>905</v>
      </c>
      <c r="BG227" s="284" t="s">
        <v>1085</v>
      </c>
      <c r="BH227" s="284">
        <v>34</v>
      </c>
      <c r="BI227" s="233" t="s">
        <v>905</v>
      </c>
      <c r="BJ227" s="234">
        <v>230</v>
      </c>
      <c r="BK227" s="234">
        <f t="shared" si="327"/>
        <v>8602</v>
      </c>
      <c r="BL227" s="668">
        <f t="shared" si="293"/>
        <v>0.1</v>
      </c>
      <c r="BM227" s="234">
        <f t="shared" si="328"/>
        <v>7820</v>
      </c>
      <c r="BN227" s="263">
        <v>45955</v>
      </c>
      <c r="BO227" s="251">
        <f>SUMIF($I:$I,I227,$BH:$BH)</f>
        <v>290</v>
      </c>
      <c r="BP227" s="251">
        <f>SUMIF($I:$I,I227,$BI:$BI)</f>
        <v>0</v>
      </c>
      <c r="BQ227" s="249"/>
      <c r="BR227" s="249"/>
      <c r="BS227" s="264"/>
      <c r="BT227" s="248"/>
      <c r="BU227" s="248"/>
      <c r="BV227" s="251"/>
      <c r="BW227" s="251"/>
      <c r="BX227" s="251"/>
      <c r="BY227" s="251"/>
      <c r="BZ227" s="251"/>
      <c r="CA227" s="251"/>
      <c r="CB227" s="251"/>
      <c r="CC227" s="250"/>
      <c r="CD227" s="265"/>
      <c r="CE227" s="252"/>
      <c r="CF227" s="252"/>
      <c r="CG227" s="252"/>
      <c r="CH227" s="252"/>
      <c r="CI227" s="252"/>
      <c r="CJ227" s="252"/>
      <c r="CK227" s="252"/>
      <c r="CL227" s="252"/>
      <c r="CM227" s="251">
        <f>SUMIF($I:$I,I227,$CA:$CA)</f>
        <v>0</v>
      </c>
      <c r="CN227" s="249">
        <f>SUMIF($I:$I,I227,$CB:$CB)</f>
        <v>0</v>
      </c>
      <c r="CO227" s="252"/>
      <c r="CP227" s="252"/>
      <c r="CQ227" s="252"/>
      <c r="CR227" s="252"/>
      <c r="CS227" s="251">
        <f>BO227+CM227</f>
        <v>290</v>
      </c>
      <c r="CT227" s="251">
        <f>BP227+CN227</f>
        <v>0</v>
      </c>
      <c r="CU227" s="251">
        <f>AY227-CS227</f>
        <v>0</v>
      </c>
      <c r="CV227" s="251">
        <f>AZ227-CT227</f>
        <v>0</v>
      </c>
      <c r="CW227" s="249" t="str">
        <f>IF(CU227&lt;0,"Thừa",IF(CU227=0,"Đủ","Thiếu"))</f>
        <v>Đủ</v>
      </c>
      <c r="CX227" s="614"/>
      <c r="CY227" s="562"/>
      <c r="CZ227" s="562"/>
      <c r="DA227" s="562"/>
      <c r="DB227" s="562"/>
      <c r="DC227" s="562"/>
      <c r="DD227" s="562"/>
      <c r="DE227" s="562"/>
      <c r="DF227" s="562"/>
    </row>
    <row r="228" spans="1:110" s="271" customFormat="1" ht="15" hidden="1" customHeight="1">
      <c r="A228" s="248" t="str">
        <f t="shared" si="329"/>
        <v>ok</v>
      </c>
      <c r="B228" s="249"/>
      <c r="C228" s="249"/>
      <c r="D228" s="249"/>
      <c r="E228" s="249"/>
      <c r="F228" s="249"/>
      <c r="G228" s="1221"/>
      <c r="H228" s="1221"/>
      <c r="I228" s="282" t="s">
        <v>777</v>
      </c>
      <c r="J228" s="281" t="s">
        <v>750</v>
      </c>
      <c r="K228" s="281" t="s">
        <v>778</v>
      </c>
      <c r="L228" s="281" t="s">
        <v>761</v>
      </c>
      <c r="M228" s="279" t="s">
        <v>676</v>
      </c>
      <c r="N228" s="603"/>
      <c r="O228" s="603"/>
      <c r="P228" s="615"/>
      <c r="Q228" s="231"/>
      <c r="R228" s="232"/>
      <c r="S228" s="232"/>
      <c r="T228" s="232"/>
      <c r="U228" s="232"/>
      <c r="V228" s="232"/>
      <c r="W228" s="232"/>
      <c r="X228" s="232"/>
      <c r="Y228" s="232"/>
      <c r="Z228" s="232"/>
      <c r="AA228" s="232"/>
      <c r="AB228" s="232"/>
      <c r="AC228" s="232"/>
      <c r="AD228" s="232"/>
      <c r="AE228" s="232"/>
      <c r="AF228" s="232"/>
      <c r="AG228" s="232"/>
      <c r="AH228" s="232"/>
      <c r="AI228" s="232"/>
      <c r="AJ228" s="232"/>
      <c r="AK228" s="232"/>
      <c r="AL228" s="232"/>
      <c r="AM228" s="232"/>
      <c r="AN228" s="232"/>
      <c r="AO228" s="232"/>
      <c r="AP228" s="232"/>
      <c r="AQ228" s="250"/>
      <c r="AR228" s="250"/>
      <c r="AS228" s="252"/>
      <c r="AT228" s="248"/>
      <c r="AU228" s="562"/>
      <c r="AV228" s="562"/>
      <c r="AW228" s="562"/>
      <c r="AX228" s="562"/>
      <c r="AY228" s="251"/>
      <c r="AZ228" s="251"/>
      <c r="BA228" s="252"/>
      <c r="BB228" s="261" t="s">
        <v>1621</v>
      </c>
      <c r="BC228" s="252" t="s">
        <v>904</v>
      </c>
      <c r="BD228" s="272" t="s">
        <v>1662</v>
      </c>
      <c r="BE228" s="252"/>
      <c r="BF228" s="233" t="s">
        <v>905</v>
      </c>
      <c r="BG228" s="284" t="s">
        <v>1085</v>
      </c>
      <c r="BH228" s="284">
        <v>256</v>
      </c>
      <c r="BI228" s="233" t="s">
        <v>905</v>
      </c>
      <c r="BJ228" s="765">
        <v>230</v>
      </c>
      <c r="BK228" s="234">
        <f>BH228*BJ228*(1+BL228)</f>
        <v>64768.000000000007</v>
      </c>
      <c r="BL228" s="668">
        <v>0.1</v>
      </c>
      <c r="BM228" s="234">
        <f>BJ228*BH228</f>
        <v>58880</v>
      </c>
      <c r="BN228" s="263">
        <v>45979</v>
      </c>
      <c r="BO228" s="251"/>
      <c r="BP228" s="251"/>
      <c r="BQ228" s="249"/>
      <c r="BR228" s="249"/>
      <c r="BS228" s="264"/>
      <c r="BT228" s="248"/>
      <c r="BU228" s="248"/>
      <c r="BV228" s="251"/>
      <c r="BW228" s="251"/>
      <c r="BX228" s="251"/>
      <c r="BY228" s="251"/>
      <c r="BZ228" s="251"/>
      <c r="CA228" s="251"/>
      <c r="CB228" s="251"/>
      <c r="CC228" s="250"/>
      <c r="CD228" s="265"/>
      <c r="CE228" s="252"/>
      <c r="CF228" s="252"/>
      <c r="CG228" s="252"/>
      <c r="CH228" s="252"/>
      <c r="CI228" s="252"/>
      <c r="CJ228" s="252"/>
      <c r="CK228" s="252"/>
      <c r="CL228" s="252"/>
      <c r="CM228" s="251"/>
      <c r="CN228" s="249"/>
      <c r="CO228" s="252"/>
      <c r="CP228" s="252"/>
      <c r="CQ228" s="252"/>
      <c r="CR228" s="252"/>
      <c r="CS228" s="251"/>
      <c r="CT228" s="251"/>
      <c r="CU228" s="251"/>
      <c r="CV228" s="251"/>
      <c r="CW228" s="249"/>
      <c r="CX228" s="614"/>
      <c r="CY228" s="562"/>
      <c r="CZ228" s="562"/>
      <c r="DA228" s="562"/>
      <c r="DB228" s="562"/>
      <c r="DC228" s="562"/>
      <c r="DD228" s="562"/>
      <c r="DE228" s="562"/>
      <c r="DF228" s="562"/>
    </row>
    <row r="229" spans="1:110" s="271" customFormat="1" ht="15" hidden="1" customHeight="1">
      <c r="A229" s="248" t="str">
        <f t="shared" si="329"/>
        <v>Hiện</v>
      </c>
      <c r="B229" s="249" t="str">
        <f t="shared" ref="B229:B308" si="330">CW229</f>
        <v>Đủ</v>
      </c>
      <c r="C229" s="249">
        <f t="shared" ref="C229:C308" si="331">CU229</f>
        <v>0</v>
      </c>
      <c r="D229" s="249"/>
      <c r="E229" s="249"/>
      <c r="F229" s="249"/>
      <c r="G229" s="1221" t="s">
        <v>904</v>
      </c>
      <c r="H229" s="1221"/>
      <c r="I229" s="282" t="s">
        <v>820</v>
      </c>
      <c r="J229" s="281" t="s">
        <v>750</v>
      </c>
      <c r="K229" s="281" t="s">
        <v>821</v>
      </c>
      <c r="L229" s="281" t="s">
        <v>752</v>
      </c>
      <c r="M229" s="279" t="s">
        <v>676</v>
      </c>
      <c r="N229" s="603"/>
      <c r="O229" s="616">
        <v>288</v>
      </c>
      <c r="P229" s="615"/>
      <c r="Q229" s="231"/>
      <c r="R229" s="232"/>
      <c r="S229" s="232">
        <v>304</v>
      </c>
      <c r="T229" s="232"/>
      <c r="U229" s="232">
        <v>491</v>
      </c>
      <c r="V229" s="232">
        <v>0</v>
      </c>
      <c r="W229" s="232">
        <v>0</v>
      </c>
      <c r="X229" s="232">
        <v>0</v>
      </c>
      <c r="Y229" s="232">
        <v>0</v>
      </c>
      <c r="Z229" s="232">
        <v>0</v>
      </c>
      <c r="AA229" s="232"/>
      <c r="AB229" s="232"/>
      <c r="AC229" s="232"/>
      <c r="AD229" s="232"/>
      <c r="AE229" s="232"/>
      <c r="AF229" s="232"/>
      <c r="AG229" s="232">
        <v>0</v>
      </c>
      <c r="AH229" s="232">
        <v>0</v>
      </c>
      <c r="AI229" s="232"/>
      <c r="AJ229" s="232"/>
      <c r="AK229" s="232">
        <v>0</v>
      </c>
      <c r="AL229" s="232">
        <v>0</v>
      </c>
      <c r="AM229" s="232">
        <v>0</v>
      </c>
      <c r="AN229" s="232">
        <v>0</v>
      </c>
      <c r="AO229" s="232">
        <v>0</v>
      </c>
      <c r="AP229" s="232">
        <v>0</v>
      </c>
      <c r="AQ229" s="250">
        <f>Q229+S229+U229+W229+Y229+AA229+AC229+AE229+AG229+AI229+AK229+AM229+AO229</f>
        <v>795</v>
      </c>
      <c r="AR229" s="250">
        <f>R229+T229+V229+X229+Z229+AB229+AD229+AF229+AH229+AJ229+AL229+AN229+AP229</f>
        <v>0</v>
      </c>
      <c r="AS229" s="252" t="s">
        <v>1066</v>
      </c>
      <c r="AT229" s="248"/>
      <c r="AU229" s="562"/>
      <c r="AV229" s="562"/>
      <c r="AW229" s="562"/>
      <c r="AX229" s="562"/>
      <c r="AY229" s="251">
        <f>IF(AQ229&gt;AU229,AQ229-AU229,"0")</f>
        <v>795</v>
      </c>
      <c r="AZ229" s="251" t="str">
        <f>IF(AR229&gt;AV229,AR229-AV229,"0")</f>
        <v>0</v>
      </c>
      <c r="BA229" s="252"/>
      <c r="BB229" s="261" t="s">
        <v>1232</v>
      </c>
      <c r="BC229" s="252" t="s">
        <v>904</v>
      </c>
      <c r="BD229" s="272" t="s">
        <v>891</v>
      </c>
      <c r="BE229" s="252" t="s">
        <v>880</v>
      </c>
      <c r="BF229" s="233" t="s">
        <v>905</v>
      </c>
      <c r="BG229" s="284" t="s">
        <v>1085</v>
      </c>
      <c r="BH229" s="284">
        <v>304</v>
      </c>
      <c r="BI229" s="233" t="s">
        <v>905</v>
      </c>
      <c r="BJ229" s="234">
        <v>450</v>
      </c>
      <c r="BK229" s="234">
        <f t="shared" si="327"/>
        <v>150480</v>
      </c>
      <c r="BL229" s="668">
        <f t="shared" si="293"/>
        <v>0.1</v>
      </c>
      <c r="BM229" s="234">
        <f t="shared" si="328"/>
        <v>136800</v>
      </c>
      <c r="BN229" s="263">
        <v>45955</v>
      </c>
      <c r="BO229" s="251">
        <f>SUMIF($I:$I,I229,$BH:$BH)</f>
        <v>795</v>
      </c>
      <c r="BP229" s="251">
        <f>SUMIF($I:$I,I229,$BI:$BI)</f>
        <v>0</v>
      </c>
      <c r="BQ229" s="249"/>
      <c r="BR229" s="249"/>
      <c r="BS229" s="264"/>
      <c r="BT229" s="248"/>
      <c r="BU229" s="248"/>
      <c r="BV229" s="251"/>
      <c r="BW229" s="251"/>
      <c r="BX229" s="251"/>
      <c r="BY229" s="251"/>
      <c r="BZ229" s="251"/>
      <c r="CA229" s="251"/>
      <c r="CB229" s="251"/>
      <c r="CC229" s="250"/>
      <c r="CD229" s="265"/>
      <c r="CE229" s="252"/>
      <c r="CF229" s="252"/>
      <c r="CG229" s="252"/>
      <c r="CH229" s="252"/>
      <c r="CI229" s="252"/>
      <c r="CJ229" s="252"/>
      <c r="CK229" s="252"/>
      <c r="CL229" s="252"/>
      <c r="CM229" s="251">
        <f>SUMIF($I:$I,I229,$CA:$CA)</f>
        <v>0</v>
      </c>
      <c r="CN229" s="249">
        <f>SUMIF($I:$I,I229,$CB:$CB)</f>
        <v>0</v>
      </c>
      <c r="CO229" s="252"/>
      <c r="CP229" s="252"/>
      <c r="CQ229" s="252"/>
      <c r="CR229" s="252"/>
      <c r="CS229" s="251">
        <f>BO229+CM229</f>
        <v>795</v>
      </c>
      <c r="CT229" s="251">
        <f>BP229+CN229</f>
        <v>0</v>
      </c>
      <c r="CU229" s="251">
        <f>AY229-CS229</f>
        <v>0</v>
      </c>
      <c r="CV229" s="251">
        <f>AZ229-CT229</f>
        <v>0</v>
      </c>
      <c r="CW229" s="249" t="str">
        <f>IF(CU229&lt;0,"Thừa",IF(CU229=0,"Đủ","Thiếu"))</f>
        <v>Đủ</v>
      </c>
      <c r="CX229" s="614"/>
      <c r="CY229" s="562"/>
      <c r="CZ229" s="562"/>
      <c r="DA229" s="562"/>
      <c r="DB229" s="562"/>
      <c r="DC229" s="562"/>
      <c r="DD229" s="562"/>
      <c r="DE229" s="562"/>
      <c r="DF229" s="562"/>
    </row>
    <row r="230" spans="1:110" s="271" customFormat="1" ht="15" hidden="1" customHeight="1">
      <c r="A230" s="248" t="str">
        <f t="shared" si="329"/>
        <v>ok</v>
      </c>
      <c r="B230" s="249"/>
      <c r="C230" s="249"/>
      <c r="D230" s="249"/>
      <c r="E230" s="249"/>
      <c r="F230" s="249"/>
      <c r="G230" s="1221"/>
      <c r="H230" s="1221"/>
      <c r="I230" s="282" t="s">
        <v>820</v>
      </c>
      <c r="J230" s="281" t="s">
        <v>750</v>
      </c>
      <c r="K230" s="281" t="s">
        <v>821</v>
      </c>
      <c r="L230" s="281" t="s">
        <v>752</v>
      </c>
      <c r="M230" s="279" t="s">
        <v>676</v>
      </c>
      <c r="N230" s="603"/>
      <c r="O230" s="616"/>
      <c r="P230" s="615"/>
      <c r="Q230" s="231"/>
      <c r="R230" s="232"/>
      <c r="S230" s="232"/>
      <c r="T230" s="232"/>
      <c r="U230" s="232"/>
      <c r="V230" s="232"/>
      <c r="W230" s="232"/>
      <c r="X230" s="232"/>
      <c r="Y230" s="232"/>
      <c r="Z230" s="232"/>
      <c r="AA230" s="232"/>
      <c r="AB230" s="232"/>
      <c r="AC230" s="232"/>
      <c r="AD230" s="232"/>
      <c r="AE230" s="232"/>
      <c r="AF230" s="232"/>
      <c r="AG230" s="232"/>
      <c r="AH230" s="232"/>
      <c r="AI230" s="232"/>
      <c r="AJ230" s="232"/>
      <c r="AK230" s="232"/>
      <c r="AL230" s="232"/>
      <c r="AM230" s="232"/>
      <c r="AN230" s="232"/>
      <c r="AO230" s="232"/>
      <c r="AP230" s="232"/>
      <c r="AQ230" s="250"/>
      <c r="AR230" s="250"/>
      <c r="AS230" s="252"/>
      <c r="AT230" s="248"/>
      <c r="AU230" s="562"/>
      <c r="AV230" s="562"/>
      <c r="AW230" s="562"/>
      <c r="AX230" s="562"/>
      <c r="AY230" s="251"/>
      <c r="AZ230" s="251"/>
      <c r="BA230" s="252"/>
      <c r="BB230" s="261" t="s">
        <v>1621</v>
      </c>
      <c r="BC230" s="252" t="s">
        <v>904</v>
      </c>
      <c r="BD230" s="272" t="s">
        <v>1663</v>
      </c>
      <c r="BE230" s="252"/>
      <c r="BF230" s="233" t="s">
        <v>905</v>
      </c>
      <c r="BG230" s="284" t="s">
        <v>1085</v>
      </c>
      <c r="BH230" s="284">
        <v>491</v>
      </c>
      <c r="BI230" s="233" t="s">
        <v>905</v>
      </c>
      <c r="BJ230" s="765">
        <v>450</v>
      </c>
      <c r="BK230" s="234">
        <f>BH230*BJ230*(1+BL230)</f>
        <v>243045.00000000003</v>
      </c>
      <c r="BL230" s="668">
        <v>0.1</v>
      </c>
      <c r="BM230" s="234">
        <f>BJ230*BH230</f>
        <v>220950</v>
      </c>
      <c r="BN230" s="263">
        <v>45979</v>
      </c>
      <c r="BO230" s="251"/>
      <c r="BP230" s="251"/>
      <c r="BQ230" s="249"/>
      <c r="BR230" s="249"/>
      <c r="BS230" s="264"/>
      <c r="BT230" s="248"/>
      <c r="BU230" s="248"/>
      <c r="BV230" s="251"/>
      <c r="BW230" s="251"/>
      <c r="BX230" s="251"/>
      <c r="BY230" s="251"/>
      <c r="BZ230" s="251"/>
      <c r="CA230" s="251"/>
      <c r="CB230" s="251"/>
      <c r="CC230" s="250"/>
      <c r="CD230" s="265"/>
      <c r="CE230" s="252"/>
      <c r="CF230" s="252"/>
      <c r="CG230" s="252"/>
      <c r="CH230" s="252"/>
      <c r="CI230" s="252"/>
      <c r="CJ230" s="252"/>
      <c r="CK230" s="252"/>
      <c r="CL230" s="252"/>
      <c r="CM230" s="251"/>
      <c r="CN230" s="249"/>
      <c r="CO230" s="252"/>
      <c r="CP230" s="252"/>
      <c r="CQ230" s="252"/>
      <c r="CR230" s="252"/>
      <c r="CS230" s="251"/>
      <c r="CT230" s="251"/>
      <c r="CU230" s="251"/>
      <c r="CV230" s="251"/>
      <c r="CW230" s="249"/>
      <c r="CX230" s="614"/>
      <c r="CY230" s="562"/>
      <c r="CZ230" s="562"/>
      <c r="DA230" s="562"/>
      <c r="DB230" s="562"/>
      <c r="DC230" s="562"/>
      <c r="DD230" s="562"/>
      <c r="DE230" s="562"/>
      <c r="DF230" s="562"/>
    </row>
    <row r="231" spans="1:110" s="271" customFormat="1" ht="15" hidden="1" customHeight="1">
      <c r="A231" s="248" t="str">
        <f t="shared" si="329"/>
        <v>Hiện</v>
      </c>
      <c r="B231" s="249" t="str">
        <f t="shared" si="330"/>
        <v>Đủ</v>
      </c>
      <c r="C231" s="249">
        <f t="shared" si="331"/>
        <v>0</v>
      </c>
      <c r="D231" s="249"/>
      <c r="E231" s="249"/>
      <c r="F231" s="249"/>
      <c r="G231" s="1221" t="s">
        <v>904</v>
      </c>
      <c r="H231" s="1221"/>
      <c r="I231" s="282" t="s">
        <v>822</v>
      </c>
      <c r="J231" s="281" t="s">
        <v>673</v>
      </c>
      <c r="K231" s="281" t="s">
        <v>823</v>
      </c>
      <c r="L231" s="281" t="s">
        <v>824</v>
      </c>
      <c r="M231" s="279" t="s">
        <v>676</v>
      </c>
      <c r="N231" s="603"/>
      <c r="O231" s="616">
        <v>144</v>
      </c>
      <c r="P231" s="615"/>
      <c r="Q231" s="231"/>
      <c r="R231" s="232"/>
      <c r="S231" s="232">
        <v>152</v>
      </c>
      <c r="T231" s="232"/>
      <c r="U231" s="232">
        <v>248</v>
      </c>
      <c r="V231" s="232">
        <v>0</v>
      </c>
      <c r="W231" s="232">
        <v>0</v>
      </c>
      <c r="X231" s="232">
        <v>0</v>
      </c>
      <c r="Y231" s="232">
        <v>0</v>
      </c>
      <c r="Z231" s="232">
        <v>0</v>
      </c>
      <c r="AA231" s="232"/>
      <c r="AB231" s="232"/>
      <c r="AC231" s="232"/>
      <c r="AD231" s="232"/>
      <c r="AE231" s="232"/>
      <c r="AF231" s="232"/>
      <c r="AG231" s="232">
        <v>0</v>
      </c>
      <c r="AH231" s="232">
        <v>0</v>
      </c>
      <c r="AI231" s="232"/>
      <c r="AJ231" s="232"/>
      <c r="AK231" s="232">
        <v>0</v>
      </c>
      <c r="AL231" s="232">
        <v>0</v>
      </c>
      <c r="AM231" s="232">
        <v>0</v>
      </c>
      <c r="AN231" s="232">
        <v>0</v>
      </c>
      <c r="AO231" s="232">
        <v>0</v>
      </c>
      <c r="AP231" s="232">
        <v>0</v>
      </c>
      <c r="AQ231" s="250">
        <f>Q231+S231+U231+W231+Y231+AA231+AC231+AE231+AG231+AI231+AK231+AM231+AO231</f>
        <v>400</v>
      </c>
      <c r="AR231" s="250">
        <f>R231+T231+V231+X231+Z231+AB231+AD231+AF231+AH231+AJ231+AL231+AN231+AP231</f>
        <v>0</v>
      </c>
      <c r="AS231" s="252" t="s">
        <v>1066</v>
      </c>
      <c r="AT231" s="248"/>
      <c r="AU231" s="562"/>
      <c r="AV231" s="562"/>
      <c r="AW231" s="562"/>
      <c r="AX231" s="562"/>
      <c r="AY231" s="251">
        <f>IF(AQ231&gt;AU231,AQ231-AU231,"0")</f>
        <v>400</v>
      </c>
      <c r="AZ231" s="251" t="str">
        <f>IF(AR231&gt;AV231,AR231-AV231,"0")</f>
        <v>0</v>
      </c>
      <c r="BA231" s="252"/>
      <c r="BB231" s="261" t="s">
        <v>1232</v>
      </c>
      <c r="BC231" s="252" t="s">
        <v>904</v>
      </c>
      <c r="BD231" s="272" t="s">
        <v>892</v>
      </c>
      <c r="BE231" s="252" t="s">
        <v>854</v>
      </c>
      <c r="BF231" s="233" t="s">
        <v>905</v>
      </c>
      <c r="BG231" s="284" t="s">
        <v>1085</v>
      </c>
      <c r="BH231" s="284">
        <v>152</v>
      </c>
      <c r="BI231" s="233" t="s">
        <v>905</v>
      </c>
      <c r="BJ231" s="234">
        <v>2530</v>
      </c>
      <c r="BK231" s="234">
        <f t="shared" si="327"/>
        <v>423016.00000000006</v>
      </c>
      <c r="BL231" s="668">
        <f t="shared" si="293"/>
        <v>0.10000000000000016</v>
      </c>
      <c r="BM231" s="234">
        <f t="shared" si="328"/>
        <v>384560</v>
      </c>
      <c r="BN231" s="263">
        <v>45955</v>
      </c>
      <c r="BO231" s="251">
        <f>SUMIF($I:$I,I231,$BH:$BH)</f>
        <v>400</v>
      </c>
      <c r="BP231" s="251">
        <f>SUMIF($I:$I,I231,$BI:$BI)</f>
        <v>0</v>
      </c>
      <c r="BQ231" s="249"/>
      <c r="BR231" s="249"/>
      <c r="BS231" s="264"/>
      <c r="BT231" s="248"/>
      <c r="BU231" s="248"/>
      <c r="BV231" s="251"/>
      <c r="BW231" s="251"/>
      <c r="BX231" s="251"/>
      <c r="BY231" s="251"/>
      <c r="BZ231" s="251"/>
      <c r="CA231" s="251"/>
      <c r="CB231" s="251"/>
      <c r="CC231" s="250"/>
      <c r="CD231" s="265"/>
      <c r="CE231" s="252"/>
      <c r="CF231" s="252"/>
      <c r="CG231" s="252"/>
      <c r="CH231" s="252"/>
      <c r="CI231" s="252"/>
      <c r="CJ231" s="252"/>
      <c r="CK231" s="252"/>
      <c r="CL231" s="252"/>
      <c r="CM231" s="251">
        <f>SUMIF($I:$I,I231,$CA:$CA)</f>
        <v>0</v>
      </c>
      <c r="CN231" s="249">
        <f>SUMIF($I:$I,I231,$CB:$CB)</f>
        <v>0</v>
      </c>
      <c r="CO231" s="252"/>
      <c r="CP231" s="252"/>
      <c r="CQ231" s="252"/>
      <c r="CR231" s="252"/>
      <c r="CS231" s="251">
        <f>BO231+CM231</f>
        <v>400</v>
      </c>
      <c r="CT231" s="251">
        <f>BP231+CN231</f>
        <v>0</v>
      </c>
      <c r="CU231" s="251">
        <f>AY231-CS231</f>
        <v>0</v>
      </c>
      <c r="CV231" s="251">
        <f>AZ231-CT231</f>
        <v>0</v>
      </c>
      <c r="CW231" s="249" t="str">
        <f>IF(CU231&lt;0,"Thừa",IF(CU231=0,"Đủ","Thiếu"))</f>
        <v>Đủ</v>
      </c>
      <c r="CX231" s="614"/>
      <c r="CY231" s="562"/>
      <c r="CZ231" s="562"/>
      <c r="DA231" s="562"/>
      <c r="DB231" s="562"/>
      <c r="DC231" s="562"/>
      <c r="DD231" s="562"/>
      <c r="DE231" s="562"/>
      <c r="DF231" s="562"/>
    </row>
    <row r="232" spans="1:110" s="271" customFormat="1" ht="15" hidden="1" customHeight="1">
      <c r="A232" s="248" t="str">
        <f t="shared" si="329"/>
        <v>ok</v>
      </c>
      <c r="B232" s="249"/>
      <c r="C232" s="249"/>
      <c r="D232" s="249"/>
      <c r="E232" s="249"/>
      <c r="F232" s="249"/>
      <c r="G232" s="1221"/>
      <c r="H232" s="1221"/>
      <c r="I232" s="282" t="s">
        <v>822</v>
      </c>
      <c r="J232" s="281" t="s">
        <v>673</v>
      </c>
      <c r="K232" s="281" t="s">
        <v>823</v>
      </c>
      <c r="L232" s="281" t="s">
        <v>824</v>
      </c>
      <c r="M232" s="279" t="s">
        <v>676</v>
      </c>
      <c r="N232" s="603"/>
      <c r="O232" s="616"/>
      <c r="P232" s="615"/>
      <c r="Q232" s="231"/>
      <c r="R232" s="232"/>
      <c r="S232" s="232"/>
      <c r="T232" s="232"/>
      <c r="U232" s="232"/>
      <c r="V232" s="232"/>
      <c r="W232" s="232"/>
      <c r="X232" s="232"/>
      <c r="Y232" s="232"/>
      <c r="Z232" s="232"/>
      <c r="AA232" s="232"/>
      <c r="AB232" s="232"/>
      <c r="AC232" s="232"/>
      <c r="AD232" s="232"/>
      <c r="AE232" s="232"/>
      <c r="AF232" s="232"/>
      <c r="AG232" s="232"/>
      <c r="AH232" s="232"/>
      <c r="AI232" s="232"/>
      <c r="AJ232" s="232"/>
      <c r="AK232" s="232"/>
      <c r="AL232" s="232"/>
      <c r="AM232" s="232"/>
      <c r="AN232" s="232"/>
      <c r="AO232" s="232"/>
      <c r="AP232" s="232"/>
      <c r="AQ232" s="250"/>
      <c r="AR232" s="250"/>
      <c r="AS232" s="252"/>
      <c r="AT232" s="248"/>
      <c r="AU232" s="562"/>
      <c r="AV232" s="562"/>
      <c r="AW232" s="562"/>
      <c r="AX232" s="562"/>
      <c r="AY232" s="251"/>
      <c r="AZ232" s="251"/>
      <c r="BA232" s="252"/>
      <c r="BB232" s="261" t="s">
        <v>1621</v>
      </c>
      <c r="BC232" s="252" t="s">
        <v>904</v>
      </c>
      <c r="BD232" s="272" t="s">
        <v>1664</v>
      </c>
      <c r="BE232" s="252"/>
      <c r="BF232" s="233" t="s">
        <v>905</v>
      </c>
      <c r="BG232" s="284" t="s">
        <v>1085</v>
      </c>
      <c r="BH232" s="284">
        <v>248</v>
      </c>
      <c r="BI232" s="233" t="s">
        <v>905</v>
      </c>
      <c r="BJ232" s="765">
        <v>2530</v>
      </c>
      <c r="BK232" s="234">
        <f>BH232*BJ232*(1+BL232)</f>
        <v>690184</v>
      </c>
      <c r="BL232" s="668">
        <v>0.1</v>
      </c>
      <c r="BM232" s="234">
        <f>BJ232*BH232</f>
        <v>627440</v>
      </c>
      <c r="BN232" s="263">
        <v>45979</v>
      </c>
      <c r="BO232" s="251"/>
      <c r="BP232" s="251"/>
      <c r="BQ232" s="249"/>
      <c r="BR232" s="249"/>
      <c r="BS232" s="264"/>
      <c r="BT232" s="248"/>
      <c r="BU232" s="248"/>
      <c r="BV232" s="251"/>
      <c r="BW232" s="251"/>
      <c r="BX232" s="251"/>
      <c r="BY232" s="251"/>
      <c r="BZ232" s="251"/>
      <c r="CA232" s="251"/>
      <c r="CB232" s="251"/>
      <c r="CC232" s="250"/>
      <c r="CD232" s="265"/>
      <c r="CE232" s="252"/>
      <c r="CF232" s="252"/>
      <c r="CG232" s="252"/>
      <c r="CH232" s="252"/>
      <c r="CI232" s="252"/>
      <c r="CJ232" s="252"/>
      <c r="CK232" s="252"/>
      <c r="CL232" s="252"/>
      <c r="CM232" s="251"/>
      <c r="CN232" s="249"/>
      <c r="CO232" s="252"/>
      <c r="CP232" s="252"/>
      <c r="CQ232" s="252"/>
      <c r="CR232" s="252"/>
      <c r="CS232" s="251"/>
      <c r="CT232" s="251"/>
      <c r="CU232" s="251"/>
      <c r="CV232" s="251"/>
      <c r="CW232" s="249"/>
      <c r="CX232" s="614"/>
      <c r="CY232" s="562"/>
      <c r="CZ232" s="562"/>
      <c r="DA232" s="562"/>
      <c r="DB232" s="562"/>
      <c r="DC232" s="562"/>
      <c r="DD232" s="562"/>
      <c r="DE232" s="562"/>
      <c r="DF232" s="562"/>
    </row>
    <row r="233" spans="1:110" s="271" customFormat="1" ht="15" hidden="1" customHeight="1">
      <c r="A233" s="248" t="str">
        <f t="shared" si="329"/>
        <v>Hiện</v>
      </c>
      <c r="B233" s="249" t="str">
        <f t="shared" si="330"/>
        <v>Đủ</v>
      </c>
      <c r="C233" s="249">
        <f t="shared" si="331"/>
        <v>0</v>
      </c>
      <c r="D233" s="249"/>
      <c r="E233" s="249"/>
      <c r="F233" s="249"/>
      <c r="G233" s="1221" t="s">
        <v>904</v>
      </c>
      <c r="H233" s="1221"/>
      <c r="I233" s="282" t="s">
        <v>825</v>
      </c>
      <c r="J233" s="281" t="s">
        <v>665</v>
      </c>
      <c r="K233" s="281" t="s">
        <v>826</v>
      </c>
      <c r="L233" s="281" t="s">
        <v>827</v>
      </c>
      <c r="M233" s="279" t="s">
        <v>676</v>
      </c>
      <c r="N233" s="603"/>
      <c r="O233" s="616">
        <v>144</v>
      </c>
      <c r="P233" s="615"/>
      <c r="Q233" s="231"/>
      <c r="R233" s="232"/>
      <c r="S233" s="232">
        <v>152</v>
      </c>
      <c r="T233" s="232"/>
      <c r="U233" s="232">
        <v>248</v>
      </c>
      <c r="V233" s="232">
        <v>0</v>
      </c>
      <c r="W233" s="232">
        <v>0</v>
      </c>
      <c r="X233" s="232">
        <v>0</v>
      </c>
      <c r="Y233" s="232">
        <v>0</v>
      </c>
      <c r="Z233" s="232">
        <v>0</v>
      </c>
      <c r="AA233" s="232"/>
      <c r="AB233" s="232"/>
      <c r="AC233" s="232"/>
      <c r="AD233" s="232"/>
      <c r="AE233" s="232"/>
      <c r="AF233" s="232"/>
      <c r="AG233" s="232">
        <v>0</v>
      </c>
      <c r="AH233" s="232">
        <v>0</v>
      </c>
      <c r="AI233" s="232"/>
      <c r="AJ233" s="232"/>
      <c r="AK233" s="232">
        <v>0</v>
      </c>
      <c r="AL233" s="232">
        <v>0</v>
      </c>
      <c r="AM233" s="232">
        <v>0</v>
      </c>
      <c r="AN233" s="232">
        <v>0</v>
      </c>
      <c r="AO233" s="232">
        <v>0</v>
      </c>
      <c r="AP233" s="232">
        <v>0</v>
      </c>
      <c r="AQ233" s="250">
        <f>Q233+S233+U233+W233+Y233+AA233+AC233+AE233+AG233+AI233+AK233+AM233+AO233</f>
        <v>400</v>
      </c>
      <c r="AR233" s="250">
        <f>R233+T233+V233+X233+Z233+AB233+AD233+AF233+AH233+AJ233+AL233+AN233+AP233</f>
        <v>0</v>
      </c>
      <c r="AS233" s="252" t="s">
        <v>1066</v>
      </c>
      <c r="AT233" s="248"/>
      <c r="AU233" s="562"/>
      <c r="AV233" s="562"/>
      <c r="AW233" s="562"/>
      <c r="AX233" s="562"/>
      <c r="AY233" s="251">
        <f>IF(AQ233&gt;AU233,AQ233-AU233,"0")</f>
        <v>400</v>
      </c>
      <c r="AZ233" s="251" t="str">
        <f>IF(AR233&gt;AV233,AR233-AV233,"0")</f>
        <v>0</v>
      </c>
      <c r="BA233" s="252"/>
      <c r="BB233" s="261" t="s">
        <v>1232</v>
      </c>
      <c r="BC233" s="252" t="s">
        <v>904</v>
      </c>
      <c r="BD233" s="272" t="s">
        <v>893</v>
      </c>
      <c r="BE233" s="252" t="s">
        <v>872</v>
      </c>
      <c r="BF233" s="233" t="s">
        <v>905</v>
      </c>
      <c r="BG233" s="284" t="s">
        <v>1085</v>
      </c>
      <c r="BH233" s="284">
        <v>152</v>
      </c>
      <c r="BI233" s="233" t="s">
        <v>905</v>
      </c>
      <c r="BJ233" s="234">
        <v>810</v>
      </c>
      <c r="BK233" s="234">
        <f t="shared" si="327"/>
        <v>135432</v>
      </c>
      <c r="BL233" s="668">
        <f t="shared" si="293"/>
        <v>0.1</v>
      </c>
      <c r="BM233" s="234">
        <f t="shared" si="328"/>
        <v>123120</v>
      </c>
      <c r="BN233" s="263">
        <v>45955</v>
      </c>
      <c r="BO233" s="251">
        <f>SUMIF($I:$I,I233,$BH:$BH)</f>
        <v>400</v>
      </c>
      <c r="BP233" s="251">
        <f>SUMIF($I:$I,I233,$BI:$BI)</f>
        <v>0</v>
      </c>
      <c r="BQ233" s="249"/>
      <c r="BR233" s="249"/>
      <c r="BS233" s="264"/>
      <c r="BT233" s="248"/>
      <c r="BU233" s="248"/>
      <c r="BV233" s="251"/>
      <c r="BW233" s="251"/>
      <c r="BX233" s="251"/>
      <c r="BY233" s="251"/>
      <c r="BZ233" s="251"/>
      <c r="CA233" s="251"/>
      <c r="CB233" s="251"/>
      <c r="CC233" s="250"/>
      <c r="CD233" s="265"/>
      <c r="CE233" s="252"/>
      <c r="CF233" s="252"/>
      <c r="CG233" s="252"/>
      <c r="CH233" s="252"/>
      <c r="CI233" s="252"/>
      <c r="CJ233" s="252"/>
      <c r="CK233" s="252"/>
      <c r="CL233" s="252"/>
      <c r="CM233" s="251">
        <f>SUMIF($I:$I,I233,$CA:$CA)</f>
        <v>0</v>
      </c>
      <c r="CN233" s="249">
        <f>SUMIF($I:$I,I233,$CB:$CB)</f>
        <v>0</v>
      </c>
      <c r="CO233" s="252"/>
      <c r="CP233" s="252"/>
      <c r="CQ233" s="252"/>
      <c r="CR233" s="252"/>
      <c r="CS233" s="251">
        <f>BO233+CM233</f>
        <v>400</v>
      </c>
      <c r="CT233" s="251">
        <f>BP233+CN233</f>
        <v>0</v>
      </c>
      <c r="CU233" s="251">
        <f>AY233-CS233</f>
        <v>0</v>
      </c>
      <c r="CV233" s="251">
        <f>AZ233-CT233</f>
        <v>0</v>
      </c>
      <c r="CW233" s="249" t="str">
        <f>IF(CU233&lt;0,"Thừa",IF(CU233=0,"Đủ","Thiếu"))</f>
        <v>Đủ</v>
      </c>
      <c r="CX233" s="614"/>
      <c r="CY233" s="562"/>
      <c r="CZ233" s="562"/>
      <c r="DA233" s="562"/>
      <c r="DB233" s="562"/>
      <c r="DC233" s="562"/>
      <c r="DD233" s="562"/>
      <c r="DE233" s="562"/>
      <c r="DF233" s="562"/>
    </row>
    <row r="234" spans="1:110" s="271" customFormat="1" ht="15" hidden="1" customHeight="1">
      <c r="A234" s="248" t="str">
        <f t="shared" si="329"/>
        <v>ok</v>
      </c>
      <c r="B234" s="249"/>
      <c r="C234" s="249"/>
      <c r="D234" s="249"/>
      <c r="E234" s="249"/>
      <c r="F234" s="249"/>
      <c r="G234" s="1221"/>
      <c r="H234" s="1221"/>
      <c r="I234" s="282" t="s">
        <v>825</v>
      </c>
      <c r="J234" s="281" t="s">
        <v>665</v>
      </c>
      <c r="K234" s="281" t="s">
        <v>826</v>
      </c>
      <c r="L234" s="281" t="s">
        <v>827</v>
      </c>
      <c r="M234" s="279" t="s">
        <v>676</v>
      </c>
      <c r="N234" s="603"/>
      <c r="O234" s="616"/>
      <c r="P234" s="615"/>
      <c r="Q234" s="231"/>
      <c r="R234" s="232"/>
      <c r="S234" s="232"/>
      <c r="T234" s="232"/>
      <c r="U234" s="232"/>
      <c r="V234" s="232"/>
      <c r="W234" s="232"/>
      <c r="X234" s="232"/>
      <c r="Y234" s="232"/>
      <c r="Z234" s="232"/>
      <c r="AA234" s="232"/>
      <c r="AB234" s="232"/>
      <c r="AC234" s="232"/>
      <c r="AD234" s="232"/>
      <c r="AE234" s="232"/>
      <c r="AF234" s="232"/>
      <c r="AG234" s="232"/>
      <c r="AH234" s="232"/>
      <c r="AI234" s="232"/>
      <c r="AJ234" s="232"/>
      <c r="AK234" s="232"/>
      <c r="AL234" s="232"/>
      <c r="AM234" s="232"/>
      <c r="AN234" s="232"/>
      <c r="AO234" s="232"/>
      <c r="AP234" s="232"/>
      <c r="AQ234" s="250"/>
      <c r="AR234" s="250"/>
      <c r="AS234" s="252"/>
      <c r="AT234" s="248"/>
      <c r="AU234" s="562"/>
      <c r="AV234" s="562"/>
      <c r="AW234" s="562"/>
      <c r="AX234" s="562"/>
      <c r="AY234" s="251"/>
      <c r="AZ234" s="251"/>
      <c r="BA234" s="252"/>
      <c r="BB234" s="261" t="s">
        <v>1621</v>
      </c>
      <c r="BC234" s="252" t="s">
        <v>904</v>
      </c>
      <c r="BD234" s="272" t="s">
        <v>1665</v>
      </c>
      <c r="BE234" s="252"/>
      <c r="BF234" s="233" t="s">
        <v>905</v>
      </c>
      <c r="BG234" s="284" t="s">
        <v>1085</v>
      </c>
      <c r="BH234" s="284">
        <v>248</v>
      </c>
      <c r="BI234" s="233" t="s">
        <v>905</v>
      </c>
      <c r="BJ234" s="765">
        <v>810</v>
      </c>
      <c r="BK234" s="234">
        <f>BH234*BJ234*(1+BL234)</f>
        <v>220968.00000000003</v>
      </c>
      <c r="BL234" s="668">
        <v>0.1</v>
      </c>
      <c r="BM234" s="234">
        <f>BJ234*BH234</f>
        <v>200880</v>
      </c>
      <c r="BN234" s="263">
        <v>45979</v>
      </c>
      <c r="BO234" s="251"/>
      <c r="BP234" s="251"/>
      <c r="BQ234" s="249"/>
      <c r="BR234" s="249"/>
      <c r="BS234" s="264"/>
      <c r="BT234" s="248"/>
      <c r="BU234" s="248"/>
      <c r="BV234" s="251"/>
      <c r="BW234" s="251"/>
      <c r="BX234" s="251"/>
      <c r="BY234" s="251"/>
      <c r="BZ234" s="251"/>
      <c r="CA234" s="251"/>
      <c r="CB234" s="251"/>
      <c r="CC234" s="250"/>
      <c r="CD234" s="265"/>
      <c r="CE234" s="252"/>
      <c r="CF234" s="252"/>
      <c r="CG234" s="252"/>
      <c r="CH234" s="252"/>
      <c r="CI234" s="252"/>
      <c r="CJ234" s="252"/>
      <c r="CK234" s="252"/>
      <c r="CL234" s="252"/>
      <c r="CM234" s="251"/>
      <c r="CN234" s="249"/>
      <c r="CO234" s="252"/>
      <c r="CP234" s="252"/>
      <c r="CQ234" s="252"/>
      <c r="CR234" s="252"/>
      <c r="CS234" s="251"/>
      <c r="CT234" s="251"/>
      <c r="CU234" s="251"/>
      <c r="CV234" s="251"/>
      <c r="CW234" s="249"/>
      <c r="CX234" s="614"/>
      <c r="CY234" s="562"/>
      <c r="CZ234" s="562"/>
      <c r="DA234" s="562"/>
      <c r="DB234" s="562"/>
      <c r="DC234" s="562"/>
      <c r="DD234" s="562"/>
      <c r="DE234" s="562"/>
      <c r="DF234" s="562"/>
    </row>
    <row r="235" spans="1:110" s="271" customFormat="1" ht="15" hidden="1" customHeight="1">
      <c r="A235" s="248" t="str">
        <f t="shared" si="329"/>
        <v>Hiện</v>
      </c>
      <c r="B235" s="249" t="str">
        <f t="shared" si="330"/>
        <v>Đủ</v>
      </c>
      <c r="C235" s="249">
        <f t="shared" si="331"/>
        <v>0</v>
      </c>
      <c r="D235" s="249"/>
      <c r="E235" s="249"/>
      <c r="F235" s="249"/>
      <c r="G235" s="1221" t="s">
        <v>904</v>
      </c>
      <c r="H235" s="1221"/>
      <c r="I235" s="282" t="s">
        <v>828</v>
      </c>
      <c r="J235" s="281" t="s">
        <v>673</v>
      </c>
      <c r="K235" s="281" t="s">
        <v>829</v>
      </c>
      <c r="L235" s="281" t="s">
        <v>830</v>
      </c>
      <c r="M235" s="279" t="s">
        <v>676</v>
      </c>
      <c r="N235" s="603"/>
      <c r="O235" s="616">
        <v>62</v>
      </c>
      <c r="P235" s="615"/>
      <c r="Q235" s="231"/>
      <c r="R235" s="232"/>
      <c r="S235" s="232">
        <v>66</v>
      </c>
      <c r="T235" s="232"/>
      <c r="U235" s="232">
        <v>109</v>
      </c>
      <c r="V235" s="232">
        <v>0</v>
      </c>
      <c r="W235" s="232">
        <v>0</v>
      </c>
      <c r="X235" s="232">
        <v>0</v>
      </c>
      <c r="Y235" s="232">
        <v>0</v>
      </c>
      <c r="Z235" s="232">
        <v>0</v>
      </c>
      <c r="AA235" s="232"/>
      <c r="AB235" s="232"/>
      <c r="AC235" s="232"/>
      <c r="AD235" s="232"/>
      <c r="AE235" s="232"/>
      <c r="AF235" s="232"/>
      <c r="AG235" s="232">
        <v>0</v>
      </c>
      <c r="AH235" s="232">
        <v>0</v>
      </c>
      <c r="AI235" s="232"/>
      <c r="AJ235" s="232"/>
      <c r="AK235" s="232">
        <v>0</v>
      </c>
      <c r="AL235" s="232">
        <v>0</v>
      </c>
      <c r="AM235" s="232">
        <v>0</v>
      </c>
      <c r="AN235" s="232">
        <v>0</v>
      </c>
      <c r="AO235" s="232">
        <v>0</v>
      </c>
      <c r="AP235" s="232">
        <v>0</v>
      </c>
      <c r="AQ235" s="250">
        <f>Q235+S235+U235+W235+Y235+AA235+AC235+AE235+AG235+AI235+AK235+AM235+AO235</f>
        <v>175</v>
      </c>
      <c r="AR235" s="250">
        <f>R235+T235+V235+X235+Z235+AB235+AD235+AF235+AH235+AJ235+AL235+AN235+AP235</f>
        <v>0</v>
      </c>
      <c r="AS235" s="252" t="s">
        <v>1066</v>
      </c>
      <c r="AT235" s="248"/>
      <c r="AU235" s="562"/>
      <c r="AV235" s="562"/>
      <c r="AW235" s="562"/>
      <c r="AX235" s="562"/>
      <c r="AY235" s="251">
        <f>IF(AQ235&gt;AU235,AQ235-AU235,"0")</f>
        <v>175</v>
      </c>
      <c r="AZ235" s="251" t="str">
        <f>IF(AR235&gt;AV235,AR235-AV235,"0")</f>
        <v>0</v>
      </c>
      <c r="BA235" s="252"/>
      <c r="BB235" s="261" t="s">
        <v>1232</v>
      </c>
      <c r="BC235" s="252" t="s">
        <v>904</v>
      </c>
      <c r="BD235" s="272" t="s">
        <v>894</v>
      </c>
      <c r="BE235" s="252" t="s">
        <v>852</v>
      </c>
      <c r="BF235" s="233" t="s">
        <v>905</v>
      </c>
      <c r="BG235" s="284" t="s">
        <v>1085</v>
      </c>
      <c r="BH235" s="284">
        <v>66</v>
      </c>
      <c r="BI235" s="233" t="s">
        <v>905</v>
      </c>
      <c r="BJ235" s="234">
        <v>7500</v>
      </c>
      <c r="BK235" s="234">
        <f t="shared" si="327"/>
        <v>544500</v>
      </c>
      <c r="BL235" s="668">
        <f t="shared" si="293"/>
        <v>0.1</v>
      </c>
      <c r="BM235" s="234">
        <f t="shared" si="328"/>
        <v>495000</v>
      </c>
      <c r="BN235" s="263">
        <v>45955</v>
      </c>
      <c r="BO235" s="251">
        <f>SUMIF($I:$I,I235,$BH:$BH)</f>
        <v>175</v>
      </c>
      <c r="BP235" s="251">
        <f>SUMIF($I:$I,I235,$BI:$BI)</f>
        <v>0</v>
      </c>
      <c r="BQ235" s="249"/>
      <c r="BR235" s="249"/>
      <c r="BS235" s="264"/>
      <c r="BT235" s="248"/>
      <c r="BU235" s="248"/>
      <c r="BV235" s="251"/>
      <c r="BW235" s="251"/>
      <c r="BX235" s="251"/>
      <c r="BY235" s="251"/>
      <c r="BZ235" s="251"/>
      <c r="CA235" s="251"/>
      <c r="CB235" s="251"/>
      <c r="CC235" s="250"/>
      <c r="CD235" s="265"/>
      <c r="CE235" s="252"/>
      <c r="CF235" s="252"/>
      <c r="CG235" s="252"/>
      <c r="CH235" s="252"/>
      <c r="CI235" s="252"/>
      <c r="CJ235" s="252"/>
      <c r="CK235" s="252"/>
      <c r="CL235" s="252"/>
      <c r="CM235" s="251">
        <f>SUMIF($I:$I,I235,$CA:$CA)</f>
        <v>0</v>
      </c>
      <c r="CN235" s="249">
        <f>SUMIF($I:$I,I235,$CB:$CB)</f>
        <v>0</v>
      </c>
      <c r="CO235" s="252"/>
      <c r="CP235" s="252"/>
      <c r="CQ235" s="252"/>
      <c r="CR235" s="252"/>
      <c r="CS235" s="251">
        <f>BO235+CM235</f>
        <v>175</v>
      </c>
      <c r="CT235" s="251">
        <f>BP235+CN235</f>
        <v>0</v>
      </c>
      <c r="CU235" s="251">
        <f>AY235-CS235</f>
        <v>0</v>
      </c>
      <c r="CV235" s="251">
        <f>AZ235-CT235</f>
        <v>0</v>
      </c>
      <c r="CW235" s="249" t="str">
        <f>IF(CU235&lt;0,"Thừa",IF(CU235=0,"Đủ","Thiếu"))</f>
        <v>Đủ</v>
      </c>
      <c r="CX235" s="614"/>
      <c r="CY235" s="562"/>
      <c r="CZ235" s="562"/>
      <c r="DA235" s="562"/>
      <c r="DB235" s="562"/>
      <c r="DC235" s="562"/>
      <c r="DD235" s="562"/>
      <c r="DE235" s="562"/>
      <c r="DF235" s="562"/>
    </row>
    <row r="236" spans="1:110" s="271" customFormat="1" ht="15" hidden="1" customHeight="1">
      <c r="A236" s="248" t="str">
        <f t="shared" si="329"/>
        <v>ok</v>
      </c>
      <c r="B236" s="249"/>
      <c r="C236" s="249"/>
      <c r="D236" s="249"/>
      <c r="E236" s="249"/>
      <c r="F236" s="249"/>
      <c r="G236" s="1221"/>
      <c r="H236" s="1221"/>
      <c r="I236" s="282" t="s">
        <v>828</v>
      </c>
      <c r="J236" s="281" t="s">
        <v>673</v>
      </c>
      <c r="K236" s="281" t="s">
        <v>829</v>
      </c>
      <c r="L236" s="281" t="s">
        <v>830</v>
      </c>
      <c r="M236" s="279" t="s">
        <v>676</v>
      </c>
      <c r="N236" s="603"/>
      <c r="O236" s="616"/>
      <c r="P236" s="615"/>
      <c r="Q236" s="231"/>
      <c r="R236" s="232"/>
      <c r="S236" s="232"/>
      <c r="T236" s="232"/>
      <c r="U236" s="232"/>
      <c r="V236" s="232"/>
      <c r="W236" s="232"/>
      <c r="X236" s="232"/>
      <c r="Y236" s="232"/>
      <c r="Z236" s="232"/>
      <c r="AA236" s="232"/>
      <c r="AB236" s="232"/>
      <c r="AC236" s="232"/>
      <c r="AD236" s="232"/>
      <c r="AE236" s="232"/>
      <c r="AF236" s="232"/>
      <c r="AG236" s="232"/>
      <c r="AH236" s="232"/>
      <c r="AI236" s="232"/>
      <c r="AJ236" s="232"/>
      <c r="AK236" s="232"/>
      <c r="AL236" s="232"/>
      <c r="AM236" s="232"/>
      <c r="AN236" s="232"/>
      <c r="AO236" s="232"/>
      <c r="AP236" s="232"/>
      <c r="AQ236" s="250"/>
      <c r="AR236" s="250"/>
      <c r="AS236" s="252"/>
      <c r="AT236" s="248"/>
      <c r="AU236" s="562"/>
      <c r="AV236" s="562"/>
      <c r="AW236" s="562"/>
      <c r="AX236" s="562"/>
      <c r="AY236" s="251"/>
      <c r="AZ236" s="251"/>
      <c r="BA236" s="252"/>
      <c r="BB236" s="261" t="s">
        <v>1621</v>
      </c>
      <c r="BC236" s="252" t="s">
        <v>904</v>
      </c>
      <c r="BD236" s="272" t="s">
        <v>1666</v>
      </c>
      <c r="BE236" s="252"/>
      <c r="BF236" s="233" t="s">
        <v>905</v>
      </c>
      <c r="BG236" s="284" t="s">
        <v>1085</v>
      </c>
      <c r="BH236" s="284">
        <v>109</v>
      </c>
      <c r="BI236" s="233" t="s">
        <v>905</v>
      </c>
      <c r="BJ236" s="765">
        <v>7500</v>
      </c>
      <c r="BK236" s="234">
        <f>BH236*BJ236*(1+BL236)</f>
        <v>899250.00000000012</v>
      </c>
      <c r="BL236" s="668">
        <v>0.1</v>
      </c>
      <c r="BM236" s="234">
        <f>BJ236*BH236</f>
        <v>817500</v>
      </c>
      <c r="BN236" s="263">
        <v>45979</v>
      </c>
      <c r="BO236" s="251"/>
      <c r="BP236" s="251"/>
      <c r="BQ236" s="249"/>
      <c r="BR236" s="249"/>
      <c r="BS236" s="264"/>
      <c r="BT236" s="248"/>
      <c r="BU236" s="248"/>
      <c r="BV236" s="251"/>
      <c r="BW236" s="251"/>
      <c r="BX236" s="251"/>
      <c r="BY236" s="251"/>
      <c r="BZ236" s="251"/>
      <c r="CA236" s="251"/>
      <c r="CB236" s="251"/>
      <c r="CC236" s="250"/>
      <c r="CD236" s="265"/>
      <c r="CE236" s="252"/>
      <c r="CF236" s="252"/>
      <c r="CG236" s="252"/>
      <c r="CH236" s="252"/>
      <c r="CI236" s="252"/>
      <c r="CJ236" s="252"/>
      <c r="CK236" s="252"/>
      <c r="CL236" s="252"/>
      <c r="CM236" s="251"/>
      <c r="CN236" s="249"/>
      <c r="CO236" s="252"/>
      <c r="CP236" s="252"/>
      <c r="CQ236" s="252"/>
      <c r="CR236" s="252"/>
      <c r="CS236" s="251"/>
      <c r="CT236" s="251"/>
      <c r="CU236" s="251"/>
      <c r="CV236" s="251"/>
      <c r="CW236" s="249"/>
      <c r="CX236" s="614"/>
      <c r="CY236" s="562"/>
      <c r="CZ236" s="562"/>
      <c r="DA236" s="562"/>
      <c r="DB236" s="562"/>
      <c r="DC236" s="562"/>
      <c r="DD236" s="562"/>
      <c r="DE236" s="562"/>
      <c r="DF236" s="562"/>
    </row>
    <row r="237" spans="1:110" s="271" customFormat="1" ht="15" hidden="1" customHeight="1">
      <c r="A237" s="248" t="str">
        <f t="shared" si="329"/>
        <v>Hiện</v>
      </c>
      <c r="B237" s="249" t="str">
        <f t="shared" si="330"/>
        <v>Đủ</v>
      </c>
      <c r="C237" s="249">
        <f t="shared" si="331"/>
        <v>0</v>
      </c>
      <c r="D237" s="249"/>
      <c r="E237" s="249"/>
      <c r="F237" s="249"/>
      <c r="G237" s="1221" t="s">
        <v>904</v>
      </c>
      <c r="H237" s="1221"/>
      <c r="I237" s="282" t="s">
        <v>831</v>
      </c>
      <c r="J237" s="281" t="s">
        <v>673</v>
      </c>
      <c r="K237" s="281" t="s">
        <v>832</v>
      </c>
      <c r="L237" s="281" t="s">
        <v>714</v>
      </c>
      <c r="M237" s="279" t="s">
        <v>676</v>
      </c>
      <c r="N237" s="603"/>
      <c r="O237" s="616">
        <v>8</v>
      </c>
      <c r="P237" s="615"/>
      <c r="Q237" s="231"/>
      <c r="R237" s="232"/>
      <c r="S237" s="232">
        <v>10</v>
      </c>
      <c r="T237" s="232"/>
      <c r="U237" s="232">
        <v>15</v>
      </c>
      <c r="V237" s="232">
        <v>0</v>
      </c>
      <c r="W237" s="232">
        <v>0</v>
      </c>
      <c r="X237" s="232">
        <v>0</v>
      </c>
      <c r="Y237" s="232">
        <v>0</v>
      </c>
      <c r="Z237" s="232">
        <v>0</v>
      </c>
      <c r="AA237" s="232"/>
      <c r="AB237" s="232"/>
      <c r="AC237" s="232"/>
      <c r="AD237" s="232"/>
      <c r="AE237" s="232"/>
      <c r="AF237" s="232"/>
      <c r="AG237" s="232">
        <v>0</v>
      </c>
      <c r="AH237" s="232">
        <v>0</v>
      </c>
      <c r="AI237" s="232"/>
      <c r="AJ237" s="232"/>
      <c r="AK237" s="232">
        <v>0</v>
      </c>
      <c r="AL237" s="232">
        <v>0</v>
      </c>
      <c r="AM237" s="232">
        <v>0</v>
      </c>
      <c r="AN237" s="232">
        <v>0</v>
      </c>
      <c r="AO237" s="232">
        <v>0</v>
      </c>
      <c r="AP237" s="232">
        <v>0</v>
      </c>
      <c r="AQ237" s="250">
        <f>Q237+S237+U237+W237+Y237+AA237+AC237+AE237+AG237+AI237+AK237+AM237+AO237</f>
        <v>25</v>
      </c>
      <c r="AR237" s="250">
        <f>R237+T237+V237+X237+Z237+AB237+AD237+AF237+AH237+AJ237+AL237+AN237+AP237</f>
        <v>0</v>
      </c>
      <c r="AS237" s="252" t="s">
        <v>1066</v>
      </c>
      <c r="AT237" s="248"/>
      <c r="AU237" s="562"/>
      <c r="AV237" s="562"/>
      <c r="AW237" s="562"/>
      <c r="AX237" s="562"/>
      <c r="AY237" s="251">
        <f>IF(AQ237&gt;AU237,AQ237-AU237,"0")</f>
        <v>25</v>
      </c>
      <c r="AZ237" s="251" t="str">
        <f>IF(AR237&gt;AV237,AR237-AV237,"0")</f>
        <v>0</v>
      </c>
      <c r="BA237" s="252"/>
      <c r="BB237" s="261" t="s">
        <v>1232</v>
      </c>
      <c r="BC237" s="252" t="s">
        <v>904</v>
      </c>
      <c r="BD237" s="272" t="s">
        <v>895</v>
      </c>
      <c r="BE237" s="252" t="s">
        <v>896</v>
      </c>
      <c r="BF237" s="233" t="s">
        <v>905</v>
      </c>
      <c r="BG237" s="284" t="s">
        <v>1085</v>
      </c>
      <c r="BH237" s="284">
        <v>10</v>
      </c>
      <c r="BI237" s="233" t="s">
        <v>905</v>
      </c>
      <c r="BJ237" s="234">
        <v>5500</v>
      </c>
      <c r="BK237" s="234">
        <f t="shared" si="327"/>
        <v>60500.000000000007</v>
      </c>
      <c r="BL237" s="668">
        <f t="shared" si="293"/>
        <v>0.10000000000000013</v>
      </c>
      <c r="BM237" s="234">
        <f t="shared" si="328"/>
        <v>55000</v>
      </c>
      <c r="BN237" s="263">
        <v>45955</v>
      </c>
      <c r="BO237" s="251">
        <f>SUMIF($I:$I,I237,$BH:$BH)</f>
        <v>25</v>
      </c>
      <c r="BP237" s="251">
        <f>SUMIF($I:$I,I237,$BI:$BI)</f>
        <v>0</v>
      </c>
      <c r="BQ237" s="249"/>
      <c r="BR237" s="249"/>
      <c r="BS237" s="264"/>
      <c r="BT237" s="248"/>
      <c r="BU237" s="248"/>
      <c r="BV237" s="251"/>
      <c r="BW237" s="251"/>
      <c r="BX237" s="251"/>
      <c r="BY237" s="251"/>
      <c r="BZ237" s="251"/>
      <c r="CA237" s="251"/>
      <c r="CB237" s="251"/>
      <c r="CC237" s="250"/>
      <c r="CD237" s="265"/>
      <c r="CE237" s="252"/>
      <c r="CF237" s="252"/>
      <c r="CG237" s="252"/>
      <c r="CH237" s="252"/>
      <c r="CI237" s="252"/>
      <c r="CJ237" s="252"/>
      <c r="CK237" s="252"/>
      <c r="CL237" s="252"/>
      <c r="CM237" s="251">
        <f>SUMIF($I:$I,I237,$CA:$CA)</f>
        <v>0</v>
      </c>
      <c r="CN237" s="249">
        <f>SUMIF($I:$I,I237,$CB:$CB)</f>
        <v>0</v>
      </c>
      <c r="CO237" s="252"/>
      <c r="CP237" s="252"/>
      <c r="CQ237" s="252"/>
      <c r="CR237" s="252"/>
      <c r="CS237" s="251">
        <f>BO237+CM237</f>
        <v>25</v>
      </c>
      <c r="CT237" s="251">
        <f>BP237+CN237</f>
        <v>0</v>
      </c>
      <c r="CU237" s="251">
        <f>AY237-CS237</f>
        <v>0</v>
      </c>
      <c r="CV237" s="251">
        <f>AZ237-CT237</f>
        <v>0</v>
      </c>
      <c r="CW237" s="249" t="str">
        <f>IF(CU237&lt;0,"Thừa",IF(CU237=0,"Đủ","Thiếu"))</f>
        <v>Đủ</v>
      </c>
      <c r="CX237" s="614"/>
      <c r="CY237" s="562"/>
      <c r="CZ237" s="562"/>
      <c r="DA237" s="562"/>
      <c r="DB237" s="562"/>
      <c r="DC237" s="562"/>
      <c r="DD237" s="562"/>
      <c r="DE237" s="562"/>
      <c r="DF237" s="562"/>
    </row>
    <row r="238" spans="1:110" s="271" customFormat="1" ht="15" hidden="1" customHeight="1">
      <c r="A238" s="248" t="str">
        <f t="shared" si="329"/>
        <v>ok</v>
      </c>
      <c r="B238" s="249"/>
      <c r="C238" s="249"/>
      <c r="D238" s="249"/>
      <c r="E238" s="249"/>
      <c r="F238" s="249"/>
      <c r="G238" s="1221"/>
      <c r="H238" s="1221"/>
      <c r="I238" s="282" t="s">
        <v>831</v>
      </c>
      <c r="J238" s="281" t="s">
        <v>673</v>
      </c>
      <c r="K238" s="281" t="s">
        <v>832</v>
      </c>
      <c r="L238" s="281" t="s">
        <v>714</v>
      </c>
      <c r="M238" s="279" t="s">
        <v>676</v>
      </c>
      <c r="N238" s="603"/>
      <c r="O238" s="616"/>
      <c r="P238" s="615"/>
      <c r="Q238" s="231"/>
      <c r="R238" s="232"/>
      <c r="S238" s="232"/>
      <c r="T238" s="232"/>
      <c r="U238" s="232"/>
      <c r="V238" s="232"/>
      <c r="W238" s="232"/>
      <c r="X238" s="232"/>
      <c r="Y238" s="232"/>
      <c r="Z238" s="232"/>
      <c r="AA238" s="232"/>
      <c r="AB238" s="232"/>
      <c r="AC238" s="232"/>
      <c r="AD238" s="232"/>
      <c r="AE238" s="232"/>
      <c r="AF238" s="232"/>
      <c r="AG238" s="232"/>
      <c r="AH238" s="232"/>
      <c r="AI238" s="232"/>
      <c r="AJ238" s="232"/>
      <c r="AK238" s="232"/>
      <c r="AL238" s="232"/>
      <c r="AM238" s="232"/>
      <c r="AN238" s="232"/>
      <c r="AO238" s="232"/>
      <c r="AP238" s="232"/>
      <c r="AQ238" s="250"/>
      <c r="AR238" s="250"/>
      <c r="AS238" s="252"/>
      <c r="AT238" s="248"/>
      <c r="AU238" s="562"/>
      <c r="AV238" s="562"/>
      <c r="AW238" s="562"/>
      <c r="AX238" s="562"/>
      <c r="AY238" s="251"/>
      <c r="AZ238" s="251"/>
      <c r="BA238" s="252"/>
      <c r="BB238" s="261" t="s">
        <v>1621</v>
      </c>
      <c r="BC238" s="252" t="s">
        <v>904</v>
      </c>
      <c r="BD238" s="272" t="s">
        <v>1667</v>
      </c>
      <c r="BE238" s="252"/>
      <c r="BF238" s="233" t="s">
        <v>905</v>
      </c>
      <c r="BG238" s="284" t="s">
        <v>1085</v>
      </c>
      <c r="BH238" s="284">
        <v>15</v>
      </c>
      <c r="BI238" s="233" t="s">
        <v>905</v>
      </c>
      <c r="BJ238" s="765">
        <v>5500</v>
      </c>
      <c r="BK238" s="234">
        <f>BH238*BJ238*(1+BL238)</f>
        <v>90750.000000000015</v>
      </c>
      <c r="BL238" s="668">
        <v>0.1</v>
      </c>
      <c r="BM238" s="234">
        <f>BJ238*BH238</f>
        <v>82500</v>
      </c>
      <c r="BN238" s="263">
        <v>45979</v>
      </c>
      <c r="BO238" s="251"/>
      <c r="BP238" s="251"/>
      <c r="BQ238" s="249"/>
      <c r="BR238" s="249"/>
      <c r="BS238" s="264"/>
      <c r="BT238" s="248"/>
      <c r="BU238" s="248"/>
      <c r="BV238" s="251"/>
      <c r="BW238" s="251"/>
      <c r="BX238" s="251"/>
      <c r="BY238" s="251"/>
      <c r="BZ238" s="251"/>
      <c r="CA238" s="251"/>
      <c r="CB238" s="251"/>
      <c r="CC238" s="250"/>
      <c r="CD238" s="265"/>
      <c r="CE238" s="252"/>
      <c r="CF238" s="252"/>
      <c r="CG238" s="252"/>
      <c r="CH238" s="252"/>
      <c r="CI238" s="252"/>
      <c r="CJ238" s="252"/>
      <c r="CK238" s="252"/>
      <c r="CL238" s="252"/>
      <c r="CM238" s="251"/>
      <c r="CN238" s="249"/>
      <c r="CO238" s="252"/>
      <c r="CP238" s="252"/>
      <c r="CQ238" s="252"/>
      <c r="CR238" s="252"/>
      <c r="CS238" s="251"/>
      <c r="CT238" s="251"/>
      <c r="CU238" s="251"/>
      <c r="CV238" s="251"/>
      <c r="CW238" s="249"/>
      <c r="CX238" s="614"/>
      <c r="CY238" s="562"/>
      <c r="CZ238" s="562"/>
      <c r="DA238" s="562"/>
      <c r="DB238" s="562"/>
      <c r="DC238" s="562"/>
      <c r="DD238" s="562"/>
      <c r="DE238" s="562"/>
      <c r="DF238" s="562"/>
    </row>
    <row r="239" spans="1:110" s="271" customFormat="1" ht="15" hidden="1" customHeight="1">
      <c r="A239" s="248" t="str">
        <f t="shared" si="329"/>
        <v>Hiện</v>
      </c>
      <c r="B239" s="249" t="str">
        <f t="shared" si="330"/>
        <v>Đủ</v>
      </c>
      <c r="C239" s="249">
        <f t="shared" si="331"/>
        <v>0</v>
      </c>
      <c r="D239" s="249"/>
      <c r="E239" s="249"/>
      <c r="F239" s="249"/>
      <c r="G239" s="1221" t="s">
        <v>904</v>
      </c>
      <c r="H239" s="1221"/>
      <c r="I239" s="282" t="s">
        <v>833</v>
      </c>
      <c r="J239" s="281" t="s">
        <v>673</v>
      </c>
      <c r="K239" s="281" t="s">
        <v>834</v>
      </c>
      <c r="L239" s="281" t="s">
        <v>679</v>
      </c>
      <c r="M239" s="279" t="s">
        <v>676</v>
      </c>
      <c r="N239" s="603"/>
      <c r="O239" s="616">
        <v>8</v>
      </c>
      <c r="P239" s="615"/>
      <c r="Q239" s="231"/>
      <c r="R239" s="232"/>
      <c r="S239" s="232">
        <v>10</v>
      </c>
      <c r="T239" s="232"/>
      <c r="U239" s="232">
        <v>15</v>
      </c>
      <c r="V239" s="232">
        <v>0</v>
      </c>
      <c r="W239" s="232">
        <v>0</v>
      </c>
      <c r="X239" s="232">
        <v>0</v>
      </c>
      <c r="Y239" s="232">
        <v>0</v>
      </c>
      <c r="Z239" s="232">
        <v>0</v>
      </c>
      <c r="AA239" s="232"/>
      <c r="AB239" s="232"/>
      <c r="AC239" s="232"/>
      <c r="AD239" s="232"/>
      <c r="AE239" s="232"/>
      <c r="AF239" s="232"/>
      <c r="AG239" s="232">
        <v>0</v>
      </c>
      <c r="AH239" s="232">
        <v>0</v>
      </c>
      <c r="AI239" s="232"/>
      <c r="AJ239" s="232"/>
      <c r="AK239" s="232">
        <v>0</v>
      </c>
      <c r="AL239" s="232">
        <v>0</v>
      </c>
      <c r="AM239" s="232">
        <v>0</v>
      </c>
      <c r="AN239" s="232">
        <v>0</v>
      </c>
      <c r="AO239" s="232">
        <v>0</v>
      </c>
      <c r="AP239" s="232">
        <v>0</v>
      </c>
      <c r="AQ239" s="250">
        <f>Q239+S239+U239+W239+Y239+AA239+AC239+AE239+AG239+AI239+AK239+AM239+AO239</f>
        <v>25</v>
      </c>
      <c r="AR239" s="250">
        <f>R239+T239+V239+X239+Z239+AB239+AD239+AF239+AH239+AJ239+AL239+AN239+AP239</f>
        <v>0</v>
      </c>
      <c r="AS239" s="252" t="s">
        <v>1066</v>
      </c>
      <c r="AT239" s="248"/>
      <c r="AU239" s="562"/>
      <c r="AV239" s="562"/>
      <c r="AW239" s="562"/>
      <c r="AX239" s="562"/>
      <c r="AY239" s="251">
        <f>IF(AQ239&gt;AU239,AQ239-AU239,"0")</f>
        <v>25</v>
      </c>
      <c r="AZ239" s="251" t="str">
        <f>IF(AR239&gt;AV239,AR239-AV239,"0")</f>
        <v>0</v>
      </c>
      <c r="BA239" s="252"/>
      <c r="BB239" s="261" t="s">
        <v>1232</v>
      </c>
      <c r="BC239" s="252" t="s">
        <v>904</v>
      </c>
      <c r="BD239" s="272" t="s">
        <v>897</v>
      </c>
      <c r="BE239" s="252" t="s">
        <v>898</v>
      </c>
      <c r="BF239" s="233" t="s">
        <v>905</v>
      </c>
      <c r="BG239" s="284" t="s">
        <v>1085</v>
      </c>
      <c r="BH239" s="284">
        <v>10</v>
      </c>
      <c r="BI239" s="233" t="s">
        <v>905</v>
      </c>
      <c r="BJ239" s="234">
        <v>6000</v>
      </c>
      <c r="BK239" s="234">
        <f t="shared" si="327"/>
        <v>66000</v>
      </c>
      <c r="BL239" s="668">
        <f t="shared" si="293"/>
        <v>0.1</v>
      </c>
      <c r="BM239" s="234">
        <f t="shared" si="328"/>
        <v>60000</v>
      </c>
      <c r="BN239" s="263">
        <v>45955</v>
      </c>
      <c r="BO239" s="251">
        <f>SUMIF($I:$I,I239,$BH:$BH)</f>
        <v>25</v>
      </c>
      <c r="BP239" s="251">
        <f>SUMIF($I:$I,I239,$BI:$BI)</f>
        <v>0</v>
      </c>
      <c r="BQ239" s="249"/>
      <c r="BR239" s="249"/>
      <c r="BS239" s="264"/>
      <c r="BT239" s="248"/>
      <c r="BU239" s="248"/>
      <c r="BV239" s="251"/>
      <c r="BW239" s="251"/>
      <c r="BX239" s="251"/>
      <c r="BY239" s="251"/>
      <c r="BZ239" s="251"/>
      <c r="CA239" s="251"/>
      <c r="CB239" s="251"/>
      <c r="CC239" s="250"/>
      <c r="CD239" s="265"/>
      <c r="CE239" s="252"/>
      <c r="CF239" s="252"/>
      <c r="CG239" s="252"/>
      <c r="CH239" s="252"/>
      <c r="CI239" s="252"/>
      <c r="CJ239" s="252"/>
      <c r="CK239" s="252"/>
      <c r="CL239" s="252"/>
      <c r="CM239" s="251">
        <f>SUMIF($I:$I,I239,$CA:$CA)</f>
        <v>0</v>
      </c>
      <c r="CN239" s="249">
        <f>SUMIF($I:$I,I239,$CB:$CB)</f>
        <v>0</v>
      </c>
      <c r="CO239" s="252"/>
      <c r="CP239" s="252"/>
      <c r="CQ239" s="252"/>
      <c r="CR239" s="252"/>
      <c r="CS239" s="251">
        <f>BO239+CM239</f>
        <v>25</v>
      </c>
      <c r="CT239" s="251">
        <f>BP239+CN239</f>
        <v>0</v>
      </c>
      <c r="CU239" s="251">
        <f>AY239-CS239</f>
        <v>0</v>
      </c>
      <c r="CV239" s="251">
        <f>AZ239-CT239</f>
        <v>0</v>
      </c>
      <c r="CW239" s="249" t="str">
        <f>IF(CU239&lt;0,"Thừa",IF(CU239=0,"Đủ","Thiếu"))</f>
        <v>Đủ</v>
      </c>
      <c r="CX239" s="614"/>
      <c r="CY239" s="562"/>
      <c r="CZ239" s="562"/>
      <c r="DA239" s="562"/>
      <c r="DB239" s="562"/>
      <c r="DC239" s="562"/>
      <c r="DD239" s="562"/>
      <c r="DE239" s="562"/>
      <c r="DF239" s="562"/>
    </row>
    <row r="240" spans="1:110" s="271" customFormat="1" ht="15" hidden="1" customHeight="1">
      <c r="A240" s="248" t="str">
        <f t="shared" si="329"/>
        <v>ok</v>
      </c>
      <c r="B240" s="249"/>
      <c r="C240" s="249"/>
      <c r="D240" s="249"/>
      <c r="E240" s="249"/>
      <c r="F240" s="249"/>
      <c r="G240" s="1221"/>
      <c r="H240" s="1221"/>
      <c r="I240" s="282" t="s">
        <v>833</v>
      </c>
      <c r="J240" s="281" t="s">
        <v>673</v>
      </c>
      <c r="K240" s="281" t="s">
        <v>834</v>
      </c>
      <c r="L240" s="281" t="s">
        <v>679</v>
      </c>
      <c r="M240" s="279" t="s">
        <v>676</v>
      </c>
      <c r="N240" s="603"/>
      <c r="O240" s="616"/>
      <c r="P240" s="615"/>
      <c r="Q240" s="231"/>
      <c r="R240" s="232"/>
      <c r="S240" s="232"/>
      <c r="T240" s="232"/>
      <c r="U240" s="232"/>
      <c r="V240" s="232"/>
      <c r="W240" s="232"/>
      <c r="X240" s="232"/>
      <c r="Y240" s="232"/>
      <c r="Z240" s="232"/>
      <c r="AA240" s="232"/>
      <c r="AB240" s="232"/>
      <c r="AC240" s="232"/>
      <c r="AD240" s="232"/>
      <c r="AE240" s="232"/>
      <c r="AF240" s="232"/>
      <c r="AG240" s="232"/>
      <c r="AH240" s="232"/>
      <c r="AI240" s="232"/>
      <c r="AJ240" s="232"/>
      <c r="AK240" s="232"/>
      <c r="AL240" s="232"/>
      <c r="AM240" s="232"/>
      <c r="AN240" s="232"/>
      <c r="AO240" s="232"/>
      <c r="AP240" s="232"/>
      <c r="AQ240" s="250"/>
      <c r="AR240" s="250"/>
      <c r="AS240" s="252"/>
      <c r="AT240" s="248"/>
      <c r="AU240" s="562"/>
      <c r="AV240" s="562"/>
      <c r="AW240" s="562"/>
      <c r="AX240" s="562"/>
      <c r="AY240" s="251"/>
      <c r="AZ240" s="251"/>
      <c r="BA240" s="252"/>
      <c r="BB240" s="261" t="s">
        <v>1621</v>
      </c>
      <c r="BC240" s="252" t="s">
        <v>904</v>
      </c>
      <c r="BD240" s="272" t="s">
        <v>1668</v>
      </c>
      <c r="BE240" s="252"/>
      <c r="BF240" s="233" t="s">
        <v>905</v>
      </c>
      <c r="BG240" s="284" t="s">
        <v>1085</v>
      </c>
      <c r="BH240" s="284">
        <v>15</v>
      </c>
      <c r="BI240" s="233" t="s">
        <v>905</v>
      </c>
      <c r="BJ240" s="765">
        <v>6000</v>
      </c>
      <c r="BK240" s="234">
        <f>BH240*BJ240*(1+BL240)</f>
        <v>99000.000000000015</v>
      </c>
      <c r="BL240" s="668">
        <v>0.1</v>
      </c>
      <c r="BM240" s="234">
        <f>BJ240*BH240</f>
        <v>90000</v>
      </c>
      <c r="BN240" s="263">
        <v>45979</v>
      </c>
      <c r="BO240" s="251"/>
      <c r="BP240" s="251"/>
      <c r="BQ240" s="249"/>
      <c r="BR240" s="249"/>
      <c r="BS240" s="264"/>
      <c r="BT240" s="248"/>
      <c r="BU240" s="248"/>
      <c r="BV240" s="251"/>
      <c r="BW240" s="251"/>
      <c r="BX240" s="251"/>
      <c r="BY240" s="251"/>
      <c r="BZ240" s="251"/>
      <c r="CA240" s="251"/>
      <c r="CB240" s="251"/>
      <c r="CC240" s="250"/>
      <c r="CD240" s="265"/>
      <c r="CE240" s="252"/>
      <c r="CF240" s="252"/>
      <c r="CG240" s="252"/>
      <c r="CH240" s="252"/>
      <c r="CI240" s="252"/>
      <c r="CJ240" s="252"/>
      <c r="CK240" s="252"/>
      <c r="CL240" s="252"/>
      <c r="CM240" s="251"/>
      <c r="CN240" s="249"/>
      <c r="CO240" s="252"/>
      <c r="CP240" s="252"/>
      <c r="CQ240" s="252"/>
      <c r="CR240" s="252"/>
      <c r="CS240" s="251"/>
      <c r="CT240" s="251"/>
      <c r="CU240" s="251"/>
      <c r="CV240" s="251"/>
      <c r="CW240" s="249"/>
      <c r="CX240" s="614"/>
      <c r="CY240" s="562"/>
      <c r="CZ240" s="562"/>
      <c r="DA240" s="562"/>
      <c r="DB240" s="562"/>
      <c r="DC240" s="562"/>
      <c r="DD240" s="562"/>
      <c r="DE240" s="562"/>
      <c r="DF240" s="562"/>
    </row>
    <row r="241" spans="1:110" s="271" customFormat="1" ht="15" hidden="1" customHeight="1">
      <c r="A241" s="248" t="str">
        <f t="shared" si="329"/>
        <v>Hiện</v>
      </c>
      <c r="B241" s="249" t="str">
        <f t="shared" si="330"/>
        <v>Đủ</v>
      </c>
      <c r="C241" s="249">
        <f t="shared" si="331"/>
        <v>0</v>
      </c>
      <c r="D241" s="249"/>
      <c r="E241" s="249"/>
      <c r="F241" s="249"/>
      <c r="G241" s="1221" t="s">
        <v>904</v>
      </c>
      <c r="H241" s="1221"/>
      <c r="I241" s="282" t="s">
        <v>835</v>
      </c>
      <c r="J241" s="281" t="s">
        <v>665</v>
      </c>
      <c r="K241" s="281" t="s">
        <v>836</v>
      </c>
      <c r="L241" s="281" t="s">
        <v>738</v>
      </c>
      <c r="M241" s="279" t="s">
        <v>676</v>
      </c>
      <c r="N241" s="603"/>
      <c r="O241" s="616">
        <v>304</v>
      </c>
      <c r="P241" s="615"/>
      <c r="Q241" s="231"/>
      <c r="R241" s="232"/>
      <c r="S241" s="232">
        <v>320</v>
      </c>
      <c r="T241" s="232"/>
      <c r="U241" s="232">
        <v>520</v>
      </c>
      <c r="V241" s="232">
        <v>0</v>
      </c>
      <c r="W241" s="232">
        <v>0</v>
      </c>
      <c r="X241" s="232">
        <v>0</v>
      </c>
      <c r="Y241" s="232">
        <v>0</v>
      </c>
      <c r="Z241" s="232">
        <v>0</v>
      </c>
      <c r="AA241" s="232"/>
      <c r="AB241" s="232"/>
      <c r="AC241" s="232"/>
      <c r="AD241" s="232"/>
      <c r="AE241" s="232"/>
      <c r="AF241" s="232"/>
      <c r="AG241" s="232">
        <v>0</v>
      </c>
      <c r="AH241" s="232">
        <v>0</v>
      </c>
      <c r="AI241" s="232"/>
      <c r="AJ241" s="232"/>
      <c r="AK241" s="232">
        <v>0</v>
      </c>
      <c r="AL241" s="232">
        <v>0</v>
      </c>
      <c r="AM241" s="232">
        <v>0</v>
      </c>
      <c r="AN241" s="232">
        <v>0</v>
      </c>
      <c r="AO241" s="232">
        <v>0</v>
      </c>
      <c r="AP241" s="232">
        <v>0</v>
      </c>
      <c r="AQ241" s="250">
        <f>Q241+S241+U241+W241+Y241+AA241+AC241+AE241+AG241+AI241+AK241+AM241+AO241</f>
        <v>840</v>
      </c>
      <c r="AR241" s="250">
        <f>R241+T241+V241+X241+Z241+AB241+AD241+AF241+AH241+AJ241+AL241+AN241+AP241</f>
        <v>0</v>
      </c>
      <c r="AS241" s="252" t="s">
        <v>1066</v>
      </c>
      <c r="AT241" s="248"/>
      <c r="AU241" s="562"/>
      <c r="AV241" s="562"/>
      <c r="AW241" s="562"/>
      <c r="AX241" s="562"/>
      <c r="AY241" s="251">
        <f>IF(AQ241&gt;AU241,AQ241-AU241,"0")</f>
        <v>840</v>
      </c>
      <c r="AZ241" s="251" t="str">
        <f>IF(AR241&gt;AV241,AR241-AV241,"0")</f>
        <v>0</v>
      </c>
      <c r="BA241" s="252"/>
      <c r="BB241" s="261" t="s">
        <v>1232</v>
      </c>
      <c r="BC241" s="252" t="s">
        <v>904</v>
      </c>
      <c r="BD241" s="272" t="s">
        <v>871</v>
      </c>
      <c r="BE241" s="252" t="s">
        <v>872</v>
      </c>
      <c r="BF241" s="233" t="s">
        <v>905</v>
      </c>
      <c r="BG241" s="284" t="s">
        <v>1085</v>
      </c>
      <c r="BH241" s="284">
        <v>320</v>
      </c>
      <c r="BI241" s="233" t="s">
        <v>905</v>
      </c>
      <c r="BJ241" s="234">
        <v>1210</v>
      </c>
      <c r="BK241" s="234">
        <f t="shared" si="327"/>
        <v>425920.00000000006</v>
      </c>
      <c r="BL241" s="668">
        <f t="shared" si="293"/>
        <v>0.10000000000000014</v>
      </c>
      <c r="BM241" s="234">
        <f t="shared" si="328"/>
        <v>387200</v>
      </c>
      <c r="BN241" s="263">
        <v>45955</v>
      </c>
      <c r="BO241" s="251">
        <f>SUMIF($I:$I,I241,$BH:$BH)</f>
        <v>840</v>
      </c>
      <c r="BP241" s="251">
        <f>SUMIF($I:$I,I241,$BI:$BI)</f>
        <v>0</v>
      </c>
      <c r="BQ241" s="249"/>
      <c r="BR241" s="249"/>
      <c r="BS241" s="264"/>
      <c r="BT241" s="248"/>
      <c r="BU241" s="248"/>
      <c r="BV241" s="251"/>
      <c r="BW241" s="251"/>
      <c r="BX241" s="251"/>
      <c r="BY241" s="251"/>
      <c r="BZ241" s="251"/>
      <c r="CA241" s="251"/>
      <c r="CB241" s="251"/>
      <c r="CC241" s="250"/>
      <c r="CD241" s="265"/>
      <c r="CE241" s="252"/>
      <c r="CF241" s="252"/>
      <c r="CG241" s="252"/>
      <c r="CH241" s="252"/>
      <c r="CI241" s="252"/>
      <c r="CJ241" s="252"/>
      <c r="CK241" s="252"/>
      <c r="CL241" s="252"/>
      <c r="CM241" s="251">
        <f>SUMIF($I:$I,I241,$CA:$CA)</f>
        <v>0</v>
      </c>
      <c r="CN241" s="249">
        <f>SUMIF($I:$I,I241,$CB:$CB)</f>
        <v>0</v>
      </c>
      <c r="CO241" s="252"/>
      <c r="CP241" s="252"/>
      <c r="CQ241" s="252"/>
      <c r="CR241" s="252"/>
      <c r="CS241" s="251">
        <f>BO241+CM241</f>
        <v>840</v>
      </c>
      <c r="CT241" s="251">
        <f>BP241+CN241</f>
        <v>0</v>
      </c>
      <c r="CU241" s="251">
        <f>AY241-CS241</f>
        <v>0</v>
      </c>
      <c r="CV241" s="251">
        <f>AZ241-CT241</f>
        <v>0</v>
      </c>
      <c r="CW241" s="249" t="str">
        <f>IF(CU241&lt;0,"Thừa",IF(CU241=0,"Đủ","Thiếu"))</f>
        <v>Đủ</v>
      </c>
      <c r="CX241" s="614"/>
      <c r="CY241" s="562"/>
      <c r="CZ241" s="562"/>
      <c r="DA241" s="562"/>
      <c r="DB241" s="562"/>
      <c r="DC241" s="562"/>
      <c r="DD241" s="562"/>
      <c r="DE241" s="562"/>
      <c r="DF241" s="562"/>
    </row>
    <row r="242" spans="1:110" s="271" customFormat="1" ht="15" hidden="1" customHeight="1">
      <c r="A242" s="248" t="str">
        <f t="shared" si="329"/>
        <v>ok</v>
      </c>
      <c r="B242" s="249"/>
      <c r="C242" s="249"/>
      <c r="D242" s="249"/>
      <c r="E242" s="249"/>
      <c r="F242" s="249"/>
      <c r="G242" s="1221"/>
      <c r="H242" s="1221"/>
      <c r="I242" s="282" t="s">
        <v>835</v>
      </c>
      <c r="J242" s="281" t="s">
        <v>665</v>
      </c>
      <c r="K242" s="281" t="s">
        <v>836</v>
      </c>
      <c r="L242" s="281" t="s">
        <v>738</v>
      </c>
      <c r="M242" s="279" t="s">
        <v>676</v>
      </c>
      <c r="N242" s="603"/>
      <c r="O242" s="616"/>
      <c r="P242" s="615"/>
      <c r="Q242" s="231"/>
      <c r="R242" s="232"/>
      <c r="S242" s="232"/>
      <c r="T242" s="232"/>
      <c r="U242" s="232"/>
      <c r="V242" s="232"/>
      <c r="W242" s="232"/>
      <c r="X242" s="232"/>
      <c r="Y242" s="232"/>
      <c r="Z242" s="232"/>
      <c r="AA242" s="232"/>
      <c r="AB242" s="232"/>
      <c r="AC242" s="232"/>
      <c r="AD242" s="232"/>
      <c r="AE242" s="232"/>
      <c r="AF242" s="232"/>
      <c r="AG242" s="232"/>
      <c r="AH242" s="232"/>
      <c r="AI242" s="232"/>
      <c r="AJ242" s="232"/>
      <c r="AK242" s="232"/>
      <c r="AL242" s="232"/>
      <c r="AM242" s="232"/>
      <c r="AN242" s="232"/>
      <c r="AO242" s="232"/>
      <c r="AP242" s="232"/>
      <c r="AQ242" s="250"/>
      <c r="AR242" s="250"/>
      <c r="AS242" s="252"/>
      <c r="AT242" s="248"/>
      <c r="AU242" s="562"/>
      <c r="AV242" s="562"/>
      <c r="AW242" s="562"/>
      <c r="AX242" s="562"/>
      <c r="AY242" s="251"/>
      <c r="AZ242" s="251"/>
      <c r="BA242" s="252"/>
      <c r="BB242" s="261" t="s">
        <v>1621</v>
      </c>
      <c r="BC242" s="252" t="s">
        <v>904</v>
      </c>
      <c r="BD242" s="272" t="s">
        <v>1669</v>
      </c>
      <c r="BE242" s="252"/>
      <c r="BF242" s="233" t="s">
        <v>905</v>
      </c>
      <c r="BG242" s="284" t="s">
        <v>1085</v>
      </c>
      <c r="BH242" s="284">
        <v>520</v>
      </c>
      <c r="BI242" s="233" t="s">
        <v>905</v>
      </c>
      <c r="BJ242" s="765">
        <v>1210</v>
      </c>
      <c r="BK242" s="234">
        <f>BH242*BJ242*(1+BL242)</f>
        <v>692120</v>
      </c>
      <c r="BL242" s="668">
        <v>0.1</v>
      </c>
      <c r="BM242" s="234">
        <f>BJ242*BH242</f>
        <v>629200</v>
      </c>
      <c r="BN242" s="263">
        <v>45979</v>
      </c>
      <c r="BO242" s="251"/>
      <c r="BP242" s="251"/>
      <c r="BQ242" s="249"/>
      <c r="BR242" s="249"/>
      <c r="BS242" s="264"/>
      <c r="BT242" s="248"/>
      <c r="BU242" s="248"/>
      <c r="BV242" s="251"/>
      <c r="BW242" s="251"/>
      <c r="BX242" s="251"/>
      <c r="BY242" s="251"/>
      <c r="BZ242" s="251"/>
      <c r="CA242" s="251"/>
      <c r="CB242" s="251"/>
      <c r="CC242" s="250"/>
      <c r="CD242" s="265"/>
      <c r="CE242" s="252"/>
      <c r="CF242" s="252"/>
      <c r="CG242" s="252"/>
      <c r="CH242" s="252"/>
      <c r="CI242" s="252"/>
      <c r="CJ242" s="252"/>
      <c r="CK242" s="252"/>
      <c r="CL242" s="252"/>
      <c r="CM242" s="251"/>
      <c r="CN242" s="249"/>
      <c r="CO242" s="252"/>
      <c r="CP242" s="252"/>
      <c r="CQ242" s="252"/>
      <c r="CR242" s="252"/>
      <c r="CS242" s="251"/>
      <c r="CT242" s="251"/>
      <c r="CU242" s="251"/>
      <c r="CV242" s="251"/>
      <c r="CW242" s="249"/>
      <c r="CX242" s="614"/>
      <c r="CY242" s="562"/>
      <c r="CZ242" s="562"/>
      <c r="DA242" s="562"/>
      <c r="DB242" s="562"/>
      <c r="DC242" s="562"/>
      <c r="DD242" s="562"/>
      <c r="DE242" s="562"/>
      <c r="DF242" s="562"/>
    </row>
    <row r="243" spans="1:110" s="271" customFormat="1" ht="15" hidden="1" customHeight="1">
      <c r="A243" s="248" t="str">
        <f t="shared" si="329"/>
        <v>Hiện</v>
      </c>
      <c r="B243" s="249" t="str">
        <f t="shared" si="330"/>
        <v>Đủ</v>
      </c>
      <c r="C243" s="249">
        <f t="shared" si="331"/>
        <v>0</v>
      </c>
      <c r="D243" s="249"/>
      <c r="E243" s="249"/>
      <c r="F243" s="249"/>
      <c r="G243" s="1221" t="s">
        <v>904</v>
      </c>
      <c r="H243" s="1221"/>
      <c r="I243" s="282" t="s">
        <v>837</v>
      </c>
      <c r="J243" s="281" t="s">
        <v>665</v>
      </c>
      <c r="K243" s="281" t="s">
        <v>838</v>
      </c>
      <c r="L243" s="281" t="s">
        <v>738</v>
      </c>
      <c r="M243" s="279" t="s">
        <v>676</v>
      </c>
      <c r="N243" s="603"/>
      <c r="O243" s="616">
        <v>8</v>
      </c>
      <c r="P243" s="615"/>
      <c r="Q243" s="231"/>
      <c r="R243" s="232"/>
      <c r="S243" s="232">
        <v>10</v>
      </c>
      <c r="T243" s="232"/>
      <c r="U243" s="232">
        <v>15</v>
      </c>
      <c r="V243" s="232">
        <v>0</v>
      </c>
      <c r="W243" s="232">
        <v>0</v>
      </c>
      <c r="X243" s="232">
        <v>0</v>
      </c>
      <c r="Y243" s="232">
        <v>0</v>
      </c>
      <c r="Z243" s="232">
        <v>0</v>
      </c>
      <c r="AA243" s="232"/>
      <c r="AB243" s="232"/>
      <c r="AC243" s="232"/>
      <c r="AD243" s="232"/>
      <c r="AE243" s="232"/>
      <c r="AF243" s="232"/>
      <c r="AG243" s="232">
        <v>0</v>
      </c>
      <c r="AH243" s="232">
        <v>0</v>
      </c>
      <c r="AI243" s="232"/>
      <c r="AJ243" s="232"/>
      <c r="AK243" s="232">
        <v>0</v>
      </c>
      <c r="AL243" s="232">
        <v>0</v>
      </c>
      <c r="AM243" s="232">
        <v>0</v>
      </c>
      <c r="AN243" s="232">
        <v>0</v>
      </c>
      <c r="AO243" s="232">
        <v>0</v>
      </c>
      <c r="AP243" s="232">
        <v>0</v>
      </c>
      <c r="AQ243" s="250">
        <f>Q243+S243+U243+W243+Y243+AA243+AC243+AE243+AG243+AI243+AK243+AM243+AO243</f>
        <v>25</v>
      </c>
      <c r="AR243" s="250">
        <f>R243+T243+V243+X243+Z243+AB243+AD243+AF243+AH243+AJ243+AL243+AN243+AP243</f>
        <v>0</v>
      </c>
      <c r="AS243" s="252" t="s">
        <v>1066</v>
      </c>
      <c r="AT243" s="248"/>
      <c r="AU243" s="562"/>
      <c r="AV243" s="562"/>
      <c r="AW243" s="562"/>
      <c r="AX243" s="562"/>
      <c r="AY243" s="251">
        <f>IF(AQ243&gt;AU243,AQ243-AU243,"0")</f>
        <v>25</v>
      </c>
      <c r="AZ243" s="251" t="str">
        <f>IF(AR243&gt;AV243,AR243-AV243,"0")</f>
        <v>0</v>
      </c>
      <c r="BA243" s="252"/>
      <c r="BB243" s="261" t="s">
        <v>1232</v>
      </c>
      <c r="BC243" s="252" t="s">
        <v>904</v>
      </c>
      <c r="BD243" s="272" t="s">
        <v>876</v>
      </c>
      <c r="BE243" s="252" t="s">
        <v>899</v>
      </c>
      <c r="BF243" s="233" t="s">
        <v>905</v>
      </c>
      <c r="BG243" s="284" t="s">
        <v>1085</v>
      </c>
      <c r="BH243" s="284">
        <v>10</v>
      </c>
      <c r="BI243" s="233" t="s">
        <v>905</v>
      </c>
      <c r="BJ243" s="234">
        <v>2000</v>
      </c>
      <c r="BK243" s="234">
        <f t="shared" si="327"/>
        <v>22000</v>
      </c>
      <c r="BL243" s="668">
        <f t="shared" si="293"/>
        <v>0.1</v>
      </c>
      <c r="BM243" s="234">
        <f t="shared" si="328"/>
        <v>20000</v>
      </c>
      <c r="BN243" s="263">
        <v>45955</v>
      </c>
      <c r="BO243" s="251">
        <f>SUMIF($I:$I,I243,$BH:$BH)</f>
        <v>25</v>
      </c>
      <c r="BP243" s="251">
        <f>SUMIF($I:$I,I243,$BI:$BI)</f>
        <v>0</v>
      </c>
      <c r="BQ243" s="249"/>
      <c r="BR243" s="249"/>
      <c r="BS243" s="264"/>
      <c r="BT243" s="248"/>
      <c r="BU243" s="248"/>
      <c r="BV243" s="251"/>
      <c r="BW243" s="251"/>
      <c r="BX243" s="251"/>
      <c r="BY243" s="251"/>
      <c r="BZ243" s="251"/>
      <c r="CA243" s="251"/>
      <c r="CB243" s="251"/>
      <c r="CC243" s="250"/>
      <c r="CD243" s="265"/>
      <c r="CE243" s="252"/>
      <c r="CF243" s="252"/>
      <c r="CG243" s="252"/>
      <c r="CH243" s="252"/>
      <c r="CI243" s="252"/>
      <c r="CJ243" s="252"/>
      <c r="CK243" s="252"/>
      <c r="CL243" s="252"/>
      <c r="CM243" s="251">
        <f>SUMIF($I:$I,I243,$CA:$CA)</f>
        <v>0</v>
      </c>
      <c r="CN243" s="249">
        <f>SUMIF($I:$I,I243,$CB:$CB)</f>
        <v>0</v>
      </c>
      <c r="CO243" s="252"/>
      <c r="CP243" s="252"/>
      <c r="CQ243" s="252"/>
      <c r="CR243" s="252"/>
      <c r="CS243" s="251">
        <f>BO243+CM243</f>
        <v>25</v>
      </c>
      <c r="CT243" s="251">
        <f>BP243+CN243</f>
        <v>0</v>
      </c>
      <c r="CU243" s="251">
        <f>AY243-CS243</f>
        <v>0</v>
      </c>
      <c r="CV243" s="251">
        <f>AZ243-CT243</f>
        <v>0</v>
      </c>
      <c r="CW243" s="249" t="str">
        <f>IF(CU243&lt;0,"Thừa",IF(CU243=0,"Đủ","Thiếu"))</f>
        <v>Đủ</v>
      </c>
      <c r="CX243" s="614"/>
      <c r="CY243" s="562"/>
      <c r="CZ243" s="562"/>
      <c r="DA243" s="562"/>
      <c r="DB243" s="562"/>
      <c r="DC243" s="562"/>
      <c r="DD243" s="562"/>
      <c r="DE243" s="562"/>
      <c r="DF243" s="562"/>
    </row>
    <row r="244" spans="1:110" s="271" customFormat="1" ht="15" hidden="1" customHeight="1">
      <c r="A244" s="248" t="str">
        <f t="shared" si="329"/>
        <v>ok</v>
      </c>
      <c r="B244" s="249"/>
      <c r="C244" s="249"/>
      <c r="D244" s="249"/>
      <c r="E244" s="249"/>
      <c r="F244" s="249"/>
      <c r="G244" s="1221"/>
      <c r="H244" s="1221"/>
      <c r="I244" s="282" t="s">
        <v>837</v>
      </c>
      <c r="J244" s="281" t="s">
        <v>665</v>
      </c>
      <c r="K244" s="281" t="s">
        <v>838</v>
      </c>
      <c r="L244" s="281" t="s">
        <v>738</v>
      </c>
      <c r="M244" s="279" t="s">
        <v>676</v>
      </c>
      <c r="N244" s="603"/>
      <c r="O244" s="616"/>
      <c r="P244" s="615"/>
      <c r="Q244" s="231"/>
      <c r="R244" s="232"/>
      <c r="S244" s="232"/>
      <c r="T244" s="232"/>
      <c r="U244" s="232"/>
      <c r="V244" s="232"/>
      <c r="W244" s="232"/>
      <c r="X244" s="232"/>
      <c r="Y244" s="232"/>
      <c r="Z244" s="232"/>
      <c r="AA244" s="232"/>
      <c r="AB244" s="232"/>
      <c r="AC244" s="232"/>
      <c r="AD244" s="232"/>
      <c r="AE244" s="232"/>
      <c r="AF244" s="232"/>
      <c r="AG244" s="232"/>
      <c r="AH244" s="232"/>
      <c r="AI244" s="232"/>
      <c r="AJ244" s="232"/>
      <c r="AK244" s="232"/>
      <c r="AL244" s="232"/>
      <c r="AM244" s="232"/>
      <c r="AN244" s="232"/>
      <c r="AO244" s="232"/>
      <c r="AP244" s="232"/>
      <c r="AQ244" s="250"/>
      <c r="AR244" s="250"/>
      <c r="AS244" s="252"/>
      <c r="AT244" s="248"/>
      <c r="AU244" s="562"/>
      <c r="AV244" s="562"/>
      <c r="AW244" s="562"/>
      <c r="AX244" s="562"/>
      <c r="AY244" s="251"/>
      <c r="AZ244" s="251"/>
      <c r="BA244" s="252"/>
      <c r="BB244" s="261" t="s">
        <v>1621</v>
      </c>
      <c r="BC244" s="252" t="s">
        <v>904</v>
      </c>
      <c r="BD244" s="272" t="s">
        <v>1670</v>
      </c>
      <c r="BE244" s="252"/>
      <c r="BF244" s="233" t="s">
        <v>905</v>
      </c>
      <c r="BG244" s="284" t="s">
        <v>1085</v>
      </c>
      <c r="BH244" s="284">
        <v>15</v>
      </c>
      <c r="BI244" s="233" t="s">
        <v>905</v>
      </c>
      <c r="BJ244" s="765">
        <v>2000</v>
      </c>
      <c r="BK244" s="234">
        <f>BH244*BJ244*(1+BL244)</f>
        <v>33000</v>
      </c>
      <c r="BL244" s="668">
        <v>0.1</v>
      </c>
      <c r="BM244" s="234">
        <f>BJ244*BH244</f>
        <v>30000</v>
      </c>
      <c r="BN244" s="263">
        <v>45979</v>
      </c>
      <c r="BO244" s="251"/>
      <c r="BP244" s="251"/>
      <c r="BQ244" s="249"/>
      <c r="BR244" s="249"/>
      <c r="BS244" s="264"/>
      <c r="BT244" s="248"/>
      <c r="BU244" s="248"/>
      <c r="BV244" s="251"/>
      <c r="BW244" s="251"/>
      <c r="BX244" s="251"/>
      <c r="BY244" s="251"/>
      <c r="BZ244" s="251"/>
      <c r="CA244" s="251"/>
      <c r="CB244" s="251"/>
      <c r="CC244" s="250"/>
      <c r="CD244" s="265"/>
      <c r="CE244" s="252"/>
      <c r="CF244" s="252"/>
      <c r="CG244" s="252"/>
      <c r="CH244" s="252"/>
      <c r="CI244" s="252"/>
      <c r="CJ244" s="252"/>
      <c r="CK244" s="252"/>
      <c r="CL244" s="252"/>
      <c r="CM244" s="251"/>
      <c r="CN244" s="249"/>
      <c r="CO244" s="252"/>
      <c r="CP244" s="252"/>
      <c r="CQ244" s="252"/>
      <c r="CR244" s="252"/>
      <c r="CS244" s="251"/>
      <c r="CT244" s="251"/>
      <c r="CU244" s="251"/>
      <c r="CV244" s="251"/>
      <c r="CW244" s="249"/>
      <c r="CX244" s="614"/>
      <c r="CY244" s="562"/>
      <c r="CZ244" s="562"/>
      <c r="DA244" s="562"/>
      <c r="DB244" s="562"/>
      <c r="DC244" s="562"/>
      <c r="DD244" s="562"/>
      <c r="DE244" s="562"/>
      <c r="DF244" s="562"/>
    </row>
    <row r="245" spans="1:110" s="271" customFormat="1" ht="15" hidden="1" customHeight="1">
      <c r="A245" s="248" t="str">
        <f t="shared" si="329"/>
        <v>Hiện</v>
      </c>
      <c r="B245" s="249" t="str">
        <f t="shared" si="330"/>
        <v>Đủ</v>
      </c>
      <c r="C245" s="249">
        <f t="shared" si="331"/>
        <v>0</v>
      </c>
      <c r="D245" s="249"/>
      <c r="E245" s="249"/>
      <c r="F245" s="249"/>
      <c r="G245" s="1221" t="s">
        <v>904</v>
      </c>
      <c r="H245" s="1221"/>
      <c r="I245" s="282" t="s">
        <v>839</v>
      </c>
      <c r="J245" s="281" t="s">
        <v>665</v>
      </c>
      <c r="K245" s="281" t="s">
        <v>840</v>
      </c>
      <c r="L245" s="281" t="s">
        <v>733</v>
      </c>
      <c r="M245" s="279" t="s">
        <v>676</v>
      </c>
      <c r="N245" s="603"/>
      <c r="O245" s="616">
        <v>8</v>
      </c>
      <c r="P245" s="615"/>
      <c r="Q245" s="231"/>
      <c r="R245" s="232"/>
      <c r="S245" s="232">
        <v>10</v>
      </c>
      <c r="T245" s="232"/>
      <c r="U245" s="232">
        <v>15</v>
      </c>
      <c r="V245" s="232">
        <v>0</v>
      </c>
      <c r="W245" s="232">
        <v>0</v>
      </c>
      <c r="X245" s="232">
        <v>0</v>
      </c>
      <c r="Y245" s="232">
        <v>0</v>
      </c>
      <c r="Z245" s="232">
        <v>0</v>
      </c>
      <c r="AA245" s="232"/>
      <c r="AB245" s="232"/>
      <c r="AC245" s="232"/>
      <c r="AD245" s="232"/>
      <c r="AE245" s="232"/>
      <c r="AF245" s="232"/>
      <c r="AG245" s="232">
        <v>0</v>
      </c>
      <c r="AH245" s="232">
        <v>0</v>
      </c>
      <c r="AI245" s="232"/>
      <c r="AJ245" s="232"/>
      <c r="AK245" s="232">
        <v>0</v>
      </c>
      <c r="AL245" s="232">
        <v>0</v>
      </c>
      <c r="AM245" s="232">
        <v>0</v>
      </c>
      <c r="AN245" s="232">
        <v>0</v>
      </c>
      <c r="AO245" s="232">
        <v>0</v>
      </c>
      <c r="AP245" s="232">
        <v>0</v>
      </c>
      <c r="AQ245" s="250">
        <f>Q245+S245+U245+W245+Y245+AA245+AC245+AE245+AG245+AI245+AK245+AM245+AO245</f>
        <v>25</v>
      </c>
      <c r="AR245" s="250">
        <f>R245+T245+V245+X245+Z245+AB245+AD245+AF245+AH245+AJ245+AL245+AN245+AP245</f>
        <v>0</v>
      </c>
      <c r="AS245" s="252" t="s">
        <v>1066</v>
      </c>
      <c r="AT245" s="248"/>
      <c r="AU245" s="562"/>
      <c r="AV245" s="562"/>
      <c r="AW245" s="562"/>
      <c r="AX245" s="562"/>
      <c r="AY245" s="251">
        <f>IF(AQ245&gt;AU245,AQ245-AU245,"0")</f>
        <v>25</v>
      </c>
      <c r="AZ245" s="251" t="str">
        <f>IF(AR245&gt;AV245,AR245-AV245,"0")</f>
        <v>0</v>
      </c>
      <c r="BA245" s="252"/>
      <c r="BB245" s="261" t="s">
        <v>1232</v>
      </c>
      <c r="BC245" s="252" t="s">
        <v>904</v>
      </c>
      <c r="BD245" s="272" t="s">
        <v>900</v>
      </c>
      <c r="BE245" s="252" t="s">
        <v>901</v>
      </c>
      <c r="BF245" s="233" t="s">
        <v>905</v>
      </c>
      <c r="BG245" s="284" t="s">
        <v>1085</v>
      </c>
      <c r="BH245" s="284">
        <v>10</v>
      </c>
      <c r="BI245" s="233" t="s">
        <v>905</v>
      </c>
      <c r="BJ245" s="234">
        <v>10000</v>
      </c>
      <c r="BK245" s="234">
        <f t="shared" si="327"/>
        <v>110000.00000000001</v>
      </c>
      <c r="BL245" s="668">
        <f t="shared" si="293"/>
        <v>0.10000000000000014</v>
      </c>
      <c r="BM245" s="234">
        <f t="shared" si="328"/>
        <v>100000</v>
      </c>
      <c r="BN245" s="263">
        <v>45955</v>
      </c>
      <c r="BO245" s="251">
        <f>SUMIF($I:$I,I245,$BH:$BH)</f>
        <v>25</v>
      </c>
      <c r="BP245" s="251">
        <f>SUMIF($I:$I,I245,$BI:$BI)</f>
        <v>0</v>
      </c>
      <c r="BQ245" s="249"/>
      <c r="BR245" s="249"/>
      <c r="BS245" s="264"/>
      <c r="BT245" s="248"/>
      <c r="BU245" s="248"/>
      <c r="BV245" s="251"/>
      <c r="BW245" s="251"/>
      <c r="BX245" s="251"/>
      <c r="BY245" s="251"/>
      <c r="BZ245" s="251"/>
      <c r="CA245" s="251"/>
      <c r="CB245" s="251"/>
      <c r="CC245" s="250"/>
      <c r="CD245" s="265"/>
      <c r="CE245" s="252"/>
      <c r="CF245" s="252"/>
      <c r="CG245" s="252"/>
      <c r="CH245" s="252"/>
      <c r="CI245" s="252"/>
      <c r="CJ245" s="252"/>
      <c r="CK245" s="252"/>
      <c r="CL245" s="252"/>
      <c r="CM245" s="251">
        <f>SUMIF($I:$I,I245,$CA:$CA)</f>
        <v>0</v>
      </c>
      <c r="CN245" s="249">
        <f>SUMIF($I:$I,I245,$CB:$CB)</f>
        <v>0</v>
      </c>
      <c r="CO245" s="252"/>
      <c r="CP245" s="252"/>
      <c r="CQ245" s="252"/>
      <c r="CR245" s="252"/>
      <c r="CS245" s="251">
        <f>BO245+CM245</f>
        <v>25</v>
      </c>
      <c r="CT245" s="251">
        <f>BP245+CN245</f>
        <v>0</v>
      </c>
      <c r="CU245" s="251">
        <f>AY245-CS245</f>
        <v>0</v>
      </c>
      <c r="CV245" s="251">
        <f>AZ245-CT245</f>
        <v>0</v>
      </c>
      <c r="CW245" s="249" t="str">
        <f>IF(CU245&lt;0,"Thừa",IF(CU245=0,"Đủ","Thiếu"))</f>
        <v>Đủ</v>
      </c>
      <c r="CX245" s="614"/>
      <c r="CY245" s="562"/>
      <c r="CZ245" s="562"/>
      <c r="DA245" s="562"/>
      <c r="DB245" s="562"/>
      <c r="DC245" s="562"/>
      <c r="DD245" s="562"/>
      <c r="DE245" s="562"/>
      <c r="DF245" s="562"/>
    </row>
    <row r="246" spans="1:110" s="271" customFormat="1" ht="15" hidden="1" customHeight="1">
      <c r="A246" s="248" t="str">
        <f t="shared" si="329"/>
        <v>ok</v>
      </c>
      <c r="B246" s="249"/>
      <c r="C246" s="249"/>
      <c r="D246" s="249"/>
      <c r="E246" s="249"/>
      <c r="F246" s="249"/>
      <c r="G246" s="1221"/>
      <c r="H246" s="1221"/>
      <c r="I246" s="282" t="s">
        <v>839</v>
      </c>
      <c r="J246" s="281" t="s">
        <v>665</v>
      </c>
      <c r="K246" s="281" t="s">
        <v>840</v>
      </c>
      <c r="L246" s="281" t="s">
        <v>733</v>
      </c>
      <c r="M246" s="279" t="s">
        <v>676</v>
      </c>
      <c r="N246" s="603"/>
      <c r="O246" s="616"/>
      <c r="P246" s="615"/>
      <c r="Q246" s="231"/>
      <c r="R246" s="232"/>
      <c r="S246" s="232"/>
      <c r="T246" s="232"/>
      <c r="U246" s="232"/>
      <c r="V246" s="232"/>
      <c r="W246" s="232"/>
      <c r="X246" s="232"/>
      <c r="Y246" s="232"/>
      <c r="Z246" s="232"/>
      <c r="AA246" s="232"/>
      <c r="AB246" s="232"/>
      <c r="AC246" s="232"/>
      <c r="AD246" s="232"/>
      <c r="AE246" s="232"/>
      <c r="AF246" s="232"/>
      <c r="AG246" s="232"/>
      <c r="AH246" s="232"/>
      <c r="AI246" s="232"/>
      <c r="AJ246" s="232"/>
      <c r="AK246" s="232"/>
      <c r="AL246" s="232"/>
      <c r="AM246" s="232"/>
      <c r="AN246" s="232"/>
      <c r="AO246" s="232"/>
      <c r="AP246" s="232"/>
      <c r="AQ246" s="250"/>
      <c r="AR246" s="250"/>
      <c r="AS246" s="252"/>
      <c r="AT246" s="248"/>
      <c r="AU246" s="562"/>
      <c r="AV246" s="562"/>
      <c r="AW246" s="562"/>
      <c r="AX246" s="562"/>
      <c r="AY246" s="251"/>
      <c r="AZ246" s="251"/>
      <c r="BA246" s="252"/>
      <c r="BB246" s="261" t="s">
        <v>1621</v>
      </c>
      <c r="BC246" s="252" t="s">
        <v>904</v>
      </c>
      <c r="BD246" s="272" t="s">
        <v>1671</v>
      </c>
      <c r="BE246" s="252"/>
      <c r="BF246" s="233" t="s">
        <v>905</v>
      </c>
      <c r="BG246" s="284" t="s">
        <v>1085</v>
      </c>
      <c r="BH246" s="284">
        <v>15</v>
      </c>
      <c r="BI246" s="233" t="s">
        <v>905</v>
      </c>
      <c r="BJ246" s="765">
        <v>10000</v>
      </c>
      <c r="BK246" s="234">
        <f>BH246*BJ246*(1+BL246)</f>
        <v>165000</v>
      </c>
      <c r="BL246" s="668">
        <v>0.1</v>
      </c>
      <c r="BM246" s="234">
        <f>BJ246*BH246</f>
        <v>150000</v>
      </c>
      <c r="BN246" s="263">
        <v>45979</v>
      </c>
      <c r="BO246" s="251"/>
      <c r="BP246" s="251"/>
      <c r="BQ246" s="249"/>
      <c r="BR246" s="249"/>
      <c r="BS246" s="264"/>
      <c r="BT246" s="248"/>
      <c r="BU246" s="248"/>
      <c r="BV246" s="251"/>
      <c r="BW246" s="251"/>
      <c r="BX246" s="251"/>
      <c r="BY246" s="251"/>
      <c r="BZ246" s="251"/>
      <c r="CA246" s="251"/>
      <c r="CB246" s="251"/>
      <c r="CC246" s="250"/>
      <c r="CD246" s="265"/>
      <c r="CE246" s="252"/>
      <c r="CF246" s="252"/>
      <c r="CG246" s="252"/>
      <c r="CH246" s="252"/>
      <c r="CI246" s="252"/>
      <c r="CJ246" s="252"/>
      <c r="CK246" s="252"/>
      <c r="CL246" s="252"/>
      <c r="CM246" s="251"/>
      <c r="CN246" s="249"/>
      <c r="CO246" s="252"/>
      <c r="CP246" s="252"/>
      <c r="CQ246" s="252"/>
      <c r="CR246" s="252"/>
      <c r="CS246" s="251"/>
      <c r="CT246" s="251"/>
      <c r="CU246" s="251"/>
      <c r="CV246" s="251"/>
      <c r="CW246" s="249"/>
      <c r="CX246" s="614"/>
      <c r="CY246" s="562"/>
      <c r="CZ246" s="562"/>
      <c r="DA246" s="562"/>
      <c r="DB246" s="562"/>
      <c r="DC246" s="562"/>
      <c r="DD246" s="562"/>
      <c r="DE246" s="562"/>
      <c r="DF246" s="562"/>
    </row>
    <row r="247" spans="1:110" s="271" customFormat="1" ht="15" hidden="1" customHeight="1">
      <c r="A247" s="248" t="str">
        <f t="shared" si="329"/>
        <v>Hiện</v>
      </c>
      <c r="B247" s="249" t="str">
        <f t="shared" si="330"/>
        <v>Đủ</v>
      </c>
      <c r="C247" s="249">
        <f t="shared" si="331"/>
        <v>0</v>
      </c>
      <c r="D247" s="249"/>
      <c r="E247" s="249"/>
      <c r="F247" s="249"/>
      <c r="G247" s="1221" t="s">
        <v>904</v>
      </c>
      <c r="H247" s="1221"/>
      <c r="I247" s="282" t="s">
        <v>841</v>
      </c>
      <c r="J247" s="281" t="s">
        <v>750</v>
      </c>
      <c r="K247" s="281" t="s">
        <v>842</v>
      </c>
      <c r="L247" s="281" t="s">
        <v>761</v>
      </c>
      <c r="M247" s="279" t="s">
        <v>676</v>
      </c>
      <c r="N247" s="603"/>
      <c r="O247" s="616">
        <v>40</v>
      </c>
      <c r="P247" s="615"/>
      <c r="Q247" s="231"/>
      <c r="R247" s="232"/>
      <c r="S247" s="232">
        <v>42</v>
      </c>
      <c r="T247" s="232"/>
      <c r="U247" s="232">
        <v>68</v>
      </c>
      <c r="V247" s="232">
        <v>0</v>
      </c>
      <c r="W247" s="232">
        <v>0</v>
      </c>
      <c r="X247" s="232">
        <v>0</v>
      </c>
      <c r="Y247" s="232">
        <v>0</v>
      </c>
      <c r="Z247" s="232">
        <v>0</v>
      </c>
      <c r="AA247" s="232"/>
      <c r="AB247" s="232"/>
      <c r="AC247" s="232"/>
      <c r="AD247" s="232"/>
      <c r="AE247" s="232"/>
      <c r="AF247" s="232"/>
      <c r="AG247" s="232">
        <v>0</v>
      </c>
      <c r="AH247" s="232">
        <v>0</v>
      </c>
      <c r="AI247" s="232"/>
      <c r="AJ247" s="232"/>
      <c r="AK247" s="232">
        <v>0</v>
      </c>
      <c r="AL247" s="232">
        <v>0</v>
      </c>
      <c r="AM247" s="232">
        <v>0</v>
      </c>
      <c r="AN247" s="232">
        <v>0</v>
      </c>
      <c r="AO247" s="232">
        <v>0</v>
      </c>
      <c r="AP247" s="232">
        <v>0</v>
      </c>
      <c r="AQ247" s="250">
        <f>Q247+S247+U247+W247+Y247+AA247+AC247+AE247+AG247+AI247+AK247+AM247+AO247</f>
        <v>110</v>
      </c>
      <c r="AR247" s="250">
        <f>R247+T247+V247+X247+Z247+AB247+AD247+AF247+AH247+AJ247+AL247+AN247+AP247</f>
        <v>0</v>
      </c>
      <c r="AS247" s="252" t="s">
        <v>1066</v>
      </c>
      <c r="AT247" s="248"/>
      <c r="AU247" s="562"/>
      <c r="AV247" s="562"/>
      <c r="AW247" s="562"/>
      <c r="AX247" s="562"/>
      <c r="AY247" s="251">
        <f>IF(AQ247&gt;AU247,AQ247-AU247,"0")</f>
        <v>110</v>
      </c>
      <c r="AZ247" s="251" t="str">
        <f>IF(AR247&gt;AV247,AR247-AV247,"0")</f>
        <v>0</v>
      </c>
      <c r="BA247" s="252"/>
      <c r="BB247" s="261" t="s">
        <v>1232</v>
      </c>
      <c r="BC247" s="252" t="s">
        <v>904</v>
      </c>
      <c r="BD247" s="272" t="s">
        <v>902</v>
      </c>
      <c r="BE247" s="252" t="s">
        <v>903</v>
      </c>
      <c r="BF247" s="233" t="s">
        <v>905</v>
      </c>
      <c r="BG247" s="284" t="s">
        <v>1085</v>
      </c>
      <c r="BH247" s="284">
        <v>42</v>
      </c>
      <c r="BI247" s="233" t="s">
        <v>905</v>
      </c>
      <c r="BJ247" s="234">
        <v>1000</v>
      </c>
      <c r="BK247" s="234">
        <f t="shared" si="327"/>
        <v>46200.000000000007</v>
      </c>
      <c r="BL247" s="668">
        <f t="shared" si="293"/>
        <v>0.10000000000000017</v>
      </c>
      <c r="BM247" s="234">
        <f t="shared" si="328"/>
        <v>42000</v>
      </c>
      <c r="BN247" s="263">
        <v>45955</v>
      </c>
      <c r="BO247" s="251">
        <f>SUMIF($I:$I,I247,$BH:$BH)</f>
        <v>110</v>
      </c>
      <c r="BP247" s="251">
        <f>SUMIF($I:$I,I247,$BI:$BI)</f>
        <v>0</v>
      </c>
      <c r="BQ247" s="249"/>
      <c r="BR247" s="249"/>
      <c r="BS247" s="264"/>
      <c r="BT247" s="248"/>
      <c r="BU247" s="248"/>
      <c r="BV247" s="251"/>
      <c r="BW247" s="251"/>
      <c r="BX247" s="251"/>
      <c r="BY247" s="251"/>
      <c r="BZ247" s="251"/>
      <c r="CA247" s="251"/>
      <c r="CB247" s="251"/>
      <c r="CC247" s="250"/>
      <c r="CD247" s="265"/>
      <c r="CE247" s="252"/>
      <c r="CF247" s="252"/>
      <c r="CG247" s="252"/>
      <c r="CH247" s="252"/>
      <c r="CI247" s="252"/>
      <c r="CJ247" s="252"/>
      <c r="CK247" s="252"/>
      <c r="CL247" s="252"/>
      <c r="CM247" s="251">
        <f>SUMIF($I:$I,I247,$CA:$CA)</f>
        <v>0</v>
      </c>
      <c r="CN247" s="249">
        <f>SUMIF($I:$I,I247,$CB:$CB)</f>
        <v>0</v>
      </c>
      <c r="CO247" s="252"/>
      <c r="CP247" s="252"/>
      <c r="CQ247" s="252"/>
      <c r="CR247" s="252"/>
      <c r="CS247" s="251">
        <f>BO247+CM247</f>
        <v>110</v>
      </c>
      <c r="CT247" s="251">
        <f>BP247+CN247</f>
        <v>0</v>
      </c>
      <c r="CU247" s="251">
        <f>AY247-CS247</f>
        <v>0</v>
      </c>
      <c r="CV247" s="251">
        <f>AZ247-CT247</f>
        <v>0</v>
      </c>
      <c r="CW247" s="249" t="str">
        <f>IF(CU247&lt;0,"Thừa",IF(CU247=0,"Đủ","Thiếu"))</f>
        <v>Đủ</v>
      </c>
      <c r="CX247" s="614"/>
      <c r="CY247" s="562"/>
      <c r="CZ247" s="562"/>
      <c r="DA247" s="562"/>
      <c r="DB247" s="562"/>
      <c r="DC247" s="562"/>
      <c r="DD247" s="562"/>
      <c r="DE247" s="562"/>
      <c r="DF247" s="562"/>
    </row>
    <row r="248" spans="1:110" s="271" customFormat="1" ht="15" hidden="1" customHeight="1">
      <c r="A248" s="248" t="str">
        <f t="shared" si="329"/>
        <v>ok</v>
      </c>
      <c r="B248" s="249"/>
      <c r="C248" s="249"/>
      <c r="D248" s="249"/>
      <c r="E248" s="249"/>
      <c r="F248" s="249"/>
      <c r="G248" s="1221"/>
      <c r="H248" s="1221"/>
      <c r="I248" s="282" t="s">
        <v>841</v>
      </c>
      <c r="J248" s="281" t="s">
        <v>750</v>
      </c>
      <c r="K248" s="281" t="s">
        <v>842</v>
      </c>
      <c r="L248" s="281" t="s">
        <v>761</v>
      </c>
      <c r="M248" s="279" t="s">
        <v>676</v>
      </c>
      <c r="N248" s="603"/>
      <c r="O248" s="616"/>
      <c r="P248" s="615"/>
      <c r="Q248" s="231"/>
      <c r="R248" s="232"/>
      <c r="S248" s="232"/>
      <c r="T248" s="232"/>
      <c r="U248" s="232"/>
      <c r="V248" s="232"/>
      <c r="W248" s="232"/>
      <c r="X248" s="232"/>
      <c r="Y248" s="232"/>
      <c r="Z248" s="232"/>
      <c r="AA248" s="232"/>
      <c r="AB248" s="232"/>
      <c r="AC248" s="232"/>
      <c r="AD248" s="232"/>
      <c r="AE248" s="232"/>
      <c r="AF248" s="232"/>
      <c r="AG248" s="232"/>
      <c r="AH248" s="232"/>
      <c r="AI248" s="232"/>
      <c r="AJ248" s="232"/>
      <c r="AK248" s="232"/>
      <c r="AL248" s="232"/>
      <c r="AM248" s="232"/>
      <c r="AN248" s="232"/>
      <c r="AO248" s="232"/>
      <c r="AP248" s="232"/>
      <c r="AQ248" s="250"/>
      <c r="AR248" s="250"/>
      <c r="AS248" s="252"/>
      <c r="AT248" s="248"/>
      <c r="AU248" s="562"/>
      <c r="AV248" s="562"/>
      <c r="AW248" s="562"/>
      <c r="AX248" s="562"/>
      <c r="AY248" s="251"/>
      <c r="AZ248" s="251"/>
      <c r="BA248" s="252"/>
      <c r="BB248" s="261" t="s">
        <v>1621</v>
      </c>
      <c r="BC248" s="252" t="s">
        <v>904</v>
      </c>
      <c r="BD248" s="272" t="s">
        <v>1672</v>
      </c>
      <c r="BE248" s="252"/>
      <c r="BF248" s="233" t="s">
        <v>905</v>
      </c>
      <c r="BG248" s="284" t="s">
        <v>1085</v>
      </c>
      <c r="BH248" s="284">
        <v>68</v>
      </c>
      <c r="BI248" s="233" t="s">
        <v>905</v>
      </c>
      <c r="BJ248" s="765">
        <v>1000</v>
      </c>
      <c r="BK248" s="234">
        <f>BH248*BJ248*(1+BL248)</f>
        <v>74800</v>
      </c>
      <c r="BL248" s="668">
        <v>0.1</v>
      </c>
      <c r="BM248" s="234">
        <f>BJ248*BH248</f>
        <v>68000</v>
      </c>
      <c r="BN248" s="263">
        <v>45979</v>
      </c>
      <c r="BO248" s="251"/>
      <c r="BP248" s="251"/>
      <c r="BQ248" s="249"/>
      <c r="BR248" s="249"/>
      <c r="BS248" s="264"/>
      <c r="BT248" s="248"/>
      <c r="BU248" s="248"/>
      <c r="BV248" s="251"/>
      <c r="BW248" s="251"/>
      <c r="BX248" s="251"/>
      <c r="BY248" s="251"/>
      <c r="BZ248" s="251"/>
      <c r="CA248" s="251"/>
      <c r="CB248" s="251"/>
      <c r="CC248" s="250"/>
      <c r="CD248" s="265"/>
      <c r="CE248" s="252"/>
      <c r="CF248" s="252"/>
      <c r="CG248" s="252"/>
      <c r="CH248" s="252"/>
      <c r="CI248" s="252"/>
      <c r="CJ248" s="252"/>
      <c r="CK248" s="252"/>
      <c r="CL248" s="252"/>
      <c r="CM248" s="251"/>
      <c r="CN248" s="249"/>
      <c r="CO248" s="252"/>
      <c r="CP248" s="252"/>
      <c r="CQ248" s="252"/>
      <c r="CR248" s="252"/>
      <c r="CS248" s="251"/>
      <c r="CT248" s="251"/>
      <c r="CU248" s="251"/>
      <c r="CV248" s="251"/>
      <c r="CW248" s="249"/>
      <c r="CX248" s="614"/>
      <c r="CY248" s="562"/>
      <c r="CZ248" s="562"/>
      <c r="DA248" s="562"/>
      <c r="DB248" s="562"/>
      <c r="DC248" s="562"/>
      <c r="DD248" s="562"/>
      <c r="DE248" s="562"/>
      <c r="DF248" s="562"/>
    </row>
    <row r="249" spans="1:110" s="271" customFormat="1" ht="15" hidden="1" customHeight="1">
      <c r="A249" s="248" t="str">
        <f t="shared" si="329"/>
        <v>Hiện</v>
      </c>
      <c r="B249" s="249" t="str">
        <f t="shared" si="330"/>
        <v>Đủ</v>
      </c>
      <c r="C249" s="249">
        <f t="shared" si="331"/>
        <v>0</v>
      </c>
      <c r="D249" s="249"/>
      <c r="E249" s="249"/>
      <c r="F249" s="249"/>
      <c r="G249" s="1221" t="s">
        <v>904</v>
      </c>
      <c r="H249" s="1221"/>
      <c r="I249" s="282" t="s">
        <v>991</v>
      </c>
      <c r="J249" s="281" t="s">
        <v>673</v>
      </c>
      <c r="K249" s="281" t="s">
        <v>992</v>
      </c>
      <c r="L249" s="281" t="s">
        <v>993</v>
      </c>
      <c r="M249" s="279" t="s">
        <v>676</v>
      </c>
      <c r="N249" s="603"/>
      <c r="O249" s="616">
        <v>140</v>
      </c>
      <c r="P249" s="615"/>
      <c r="Q249" s="231"/>
      <c r="R249" s="232"/>
      <c r="S249" s="232"/>
      <c r="T249" s="232"/>
      <c r="U249" s="232">
        <v>155</v>
      </c>
      <c r="V249" s="232">
        <v>0</v>
      </c>
      <c r="W249" s="232">
        <v>0</v>
      </c>
      <c r="X249" s="232">
        <v>0</v>
      </c>
      <c r="Y249" s="232">
        <v>0</v>
      </c>
      <c r="Z249" s="232">
        <v>0</v>
      </c>
      <c r="AA249" s="232"/>
      <c r="AB249" s="232"/>
      <c r="AC249" s="232"/>
      <c r="AD249" s="232"/>
      <c r="AE249" s="232"/>
      <c r="AF249" s="232"/>
      <c r="AG249" s="232">
        <v>0</v>
      </c>
      <c r="AH249" s="232">
        <v>0</v>
      </c>
      <c r="AI249" s="232"/>
      <c r="AJ249" s="232"/>
      <c r="AK249" s="232">
        <v>0</v>
      </c>
      <c r="AL249" s="232">
        <v>0</v>
      </c>
      <c r="AM249" s="232">
        <v>0</v>
      </c>
      <c r="AN249" s="232">
        <v>0</v>
      </c>
      <c r="AO249" s="232">
        <v>0</v>
      </c>
      <c r="AP249" s="232">
        <v>0</v>
      </c>
      <c r="AQ249" s="250">
        <f>Q249+S249+U249+W249+Y249+AA249+AC249+AE249+AG249+AI249+AK249+AM249+AO249</f>
        <v>155</v>
      </c>
      <c r="AR249" s="250">
        <f>R249+T249+V249+X249+Z249+AB249+AD249+AF249+AH249+AJ249+AL249+AN249+AP249</f>
        <v>0</v>
      </c>
      <c r="AS249" s="252" t="s">
        <v>1066</v>
      </c>
      <c r="AT249" s="248"/>
      <c r="AU249" s="562"/>
      <c r="AV249" s="562"/>
      <c r="AW249" s="562"/>
      <c r="AX249" s="562"/>
      <c r="AY249" s="251">
        <f>IF(AQ249&gt;AU249,AQ249-AU249,"0")</f>
        <v>155</v>
      </c>
      <c r="AZ249" s="251" t="str">
        <f>IF(AR249&gt;AV249,AR249-AV249,"0")</f>
        <v>0</v>
      </c>
      <c r="BA249" s="252"/>
      <c r="BB249" s="261"/>
      <c r="BC249" s="252"/>
      <c r="BD249" s="272"/>
      <c r="BE249" s="252"/>
      <c r="BF249" s="233"/>
      <c r="BG249" s="284"/>
      <c r="BH249" s="284"/>
      <c r="BI249" s="233"/>
      <c r="BJ249" s="234"/>
      <c r="BK249" s="234"/>
      <c r="BL249" s="668"/>
      <c r="BM249" s="234" t="s">
        <v>1602</v>
      </c>
      <c r="BN249" s="263"/>
      <c r="BO249" s="251">
        <f>SUMIF($I:$I,I249,$BH:$BH)</f>
        <v>155</v>
      </c>
      <c r="BP249" s="251">
        <f>SUMIF($I:$I,I249,$BI:$BI)</f>
        <v>0</v>
      </c>
      <c r="BQ249" s="249"/>
      <c r="BR249" s="249"/>
      <c r="BS249" s="264"/>
      <c r="BT249" s="248"/>
      <c r="BU249" s="248"/>
      <c r="BV249" s="251"/>
      <c r="BW249" s="251"/>
      <c r="BX249" s="251"/>
      <c r="BY249" s="251"/>
      <c r="BZ249" s="251"/>
      <c r="CA249" s="251"/>
      <c r="CB249" s="251"/>
      <c r="CC249" s="250"/>
      <c r="CD249" s="265"/>
      <c r="CE249" s="252"/>
      <c r="CF249" s="252"/>
      <c r="CG249" s="252"/>
      <c r="CH249" s="252"/>
      <c r="CI249" s="252"/>
      <c r="CJ249" s="252"/>
      <c r="CK249" s="252"/>
      <c r="CL249" s="252"/>
      <c r="CM249" s="251">
        <f>SUMIF($I:$I,I249,$CA:$CA)</f>
        <v>0</v>
      </c>
      <c r="CN249" s="249">
        <f>SUMIF($I:$I,I249,$CB:$CB)</f>
        <v>0</v>
      </c>
      <c r="CO249" s="252"/>
      <c r="CP249" s="252"/>
      <c r="CQ249" s="252"/>
      <c r="CR249" s="252"/>
      <c r="CS249" s="251">
        <f>BO249+CM249</f>
        <v>155</v>
      </c>
      <c r="CT249" s="251">
        <f>BP249+CN249</f>
        <v>0</v>
      </c>
      <c r="CU249" s="251">
        <f>AY249-CS249</f>
        <v>0</v>
      </c>
      <c r="CV249" s="251">
        <f>AZ249-CT249</f>
        <v>0</v>
      </c>
      <c r="CW249" s="249" t="str">
        <f>IF(CU249&lt;0,"Thừa",IF(CU249=0,"Đủ","Thiếu"))</f>
        <v>Đủ</v>
      </c>
      <c r="CX249" s="614"/>
      <c r="CY249" s="562"/>
      <c r="CZ249" s="562"/>
      <c r="DA249" s="562"/>
      <c r="DB249" s="562"/>
      <c r="DC249" s="562"/>
      <c r="DD249" s="562"/>
      <c r="DE249" s="562"/>
      <c r="DF249" s="562"/>
    </row>
    <row r="250" spans="1:110" s="271" customFormat="1" ht="15" hidden="1" customHeight="1">
      <c r="A250" s="248" t="str">
        <f t="shared" si="329"/>
        <v>ok</v>
      </c>
      <c r="B250" s="249"/>
      <c r="C250" s="249"/>
      <c r="D250" s="249"/>
      <c r="E250" s="249"/>
      <c r="F250" s="249"/>
      <c r="G250" s="1221"/>
      <c r="H250" s="1221"/>
      <c r="I250" s="282" t="s">
        <v>991</v>
      </c>
      <c r="J250" s="281" t="s">
        <v>673</v>
      </c>
      <c r="K250" s="281" t="s">
        <v>992</v>
      </c>
      <c r="L250" s="281" t="s">
        <v>993</v>
      </c>
      <c r="M250" s="279" t="s">
        <v>676</v>
      </c>
      <c r="N250" s="603"/>
      <c r="O250" s="616"/>
      <c r="P250" s="615"/>
      <c r="Q250" s="231"/>
      <c r="R250" s="232"/>
      <c r="S250" s="232"/>
      <c r="T250" s="232"/>
      <c r="U250" s="232"/>
      <c r="V250" s="232"/>
      <c r="W250" s="232"/>
      <c r="X250" s="232"/>
      <c r="Y250" s="232"/>
      <c r="Z250" s="232"/>
      <c r="AA250" s="232"/>
      <c r="AB250" s="232"/>
      <c r="AC250" s="232"/>
      <c r="AD250" s="232"/>
      <c r="AE250" s="232"/>
      <c r="AF250" s="232"/>
      <c r="AG250" s="232"/>
      <c r="AH250" s="232"/>
      <c r="AI250" s="232"/>
      <c r="AJ250" s="232"/>
      <c r="AK250" s="232"/>
      <c r="AL250" s="232"/>
      <c r="AM250" s="232"/>
      <c r="AN250" s="232"/>
      <c r="AO250" s="232"/>
      <c r="AP250" s="232"/>
      <c r="AQ250" s="250"/>
      <c r="AR250" s="250"/>
      <c r="AS250" s="252"/>
      <c r="AT250" s="248"/>
      <c r="AU250" s="562"/>
      <c r="AV250" s="562"/>
      <c r="AW250" s="562"/>
      <c r="AX250" s="562"/>
      <c r="AY250" s="251"/>
      <c r="AZ250" s="251"/>
      <c r="BA250" s="252"/>
      <c r="BB250" s="261" t="s">
        <v>1621</v>
      </c>
      <c r="BC250" s="252" t="s">
        <v>904</v>
      </c>
      <c r="BD250" s="272" t="s">
        <v>1673</v>
      </c>
      <c r="BE250" s="252"/>
      <c r="BF250" s="233" t="s">
        <v>905</v>
      </c>
      <c r="BG250" s="284" t="s">
        <v>1085</v>
      </c>
      <c r="BH250" s="284">
        <v>155</v>
      </c>
      <c r="BI250" s="233" t="s">
        <v>905</v>
      </c>
      <c r="BJ250" s="765">
        <v>1830</v>
      </c>
      <c r="BK250" s="234">
        <f>BH250*BJ250*(1+BL250)</f>
        <v>312015</v>
      </c>
      <c r="BL250" s="668">
        <v>0.1</v>
      </c>
      <c r="BM250" s="234">
        <f>BJ250*BH250</f>
        <v>283650</v>
      </c>
      <c r="BN250" s="263">
        <v>45979</v>
      </c>
      <c r="BO250" s="251"/>
      <c r="BP250" s="251"/>
      <c r="BQ250" s="249"/>
      <c r="BR250" s="249"/>
      <c r="BS250" s="264"/>
      <c r="BT250" s="248"/>
      <c r="BU250" s="248"/>
      <c r="BV250" s="251"/>
      <c r="BW250" s="251"/>
      <c r="BX250" s="251"/>
      <c r="BY250" s="251"/>
      <c r="BZ250" s="251"/>
      <c r="CA250" s="251"/>
      <c r="CB250" s="251"/>
      <c r="CC250" s="250"/>
      <c r="CD250" s="265"/>
      <c r="CE250" s="252"/>
      <c r="CF250" s="252"/>
      <c r="CG250" s="252"/>
      <c r="CH250" s="252"/>
      <c r="CI250" s="252"/>
      <c r="CJ250" s="252"/>
      <c r="CK250" s="252"/>
      <c r="CL250" s="252"/>
      <c r="CM250" s="251"/>
      <c r="CN250" s="249"/>
      <c r="CO250" s="252"/>
      <c r="CP250" s="252"/>
      <c r="CQ250" s="252"/>
      <c r="CR250" s="252"/>
      <c r="CS250" s="251"/>
      <c r="CT250" s="251"/>
      <c r="CU250" s="251"/>
      <c r="CV250" s="251"/>
      <c r="CW250" s="249"/>
      <c r="CX250" s="614"/>
      <c r="CY250" s="562"/>
      <c r="CZ250" s="562"/>
      <c r="DA250" s="562"/>
      <c r="DB250" s="562"/>
      <c r="DC250" s="562"/>
      <c r="DD250" s="562"/>
      <c r="DE250" s="562"/>
      <c r="DF250" s="562"/>
    </row>
    <row r="251" spans="1:110" s="271" customFormat="1" ht="15" hidden="1" customHeight="1">
      <c r="A251" s="248" t="str">
        <f t="shared" si="329"/>
        <v>Hiện</v>
      </c>
      <c r="B251" s="249" t="str">
        <f t="shared" si="330"/>
        <v>Đủ</v>
      </c>
      <c r="C251" s="249">
        <f t="shared" si="331"/>
        <v>0</v>
      </c>
      <c r="D251" s="249"/>
      <c r="E251" s="249"/>
      <c r="F251" s="249"/>
      <c r="G251" s="1221" t="s">
        <v>904</v>
      </c>
      <c r="H251" s="1221"/>
      <c r="I251" s="282" t="s">
        <v>994</v>
      </c>
      <c r="J251" s="281" t="s">
        <v>673</v>
      </c>
      <c r="K251" s="281" t="s">
        <v>995</v>
      </c>
      <c r="L251" s="281" t="s">
        <v>993</v>
      </c>
      <c r="M251" s="279" t="s">
        <v>676</v>
      </c>
      <c r="N251" s="603"/>
      <c r="O251" s="616">
        <v>300</v>
      </c>
      <c r="P251" s="615"/>
      <c r="Q251" s="231"/>
      <c r="R251" s="232"/>
      <c r="S251" s="232"/>
      <c r="T251" s="232"/>
      <c r="U251" s="232">
        <v>330</v>
      </c>
      <c r="V251" s="232">
        <v>0</v>
      </c>
      <c r="W251" s="232">
        <v>0</v>
      </c>
      <c r="X251" s="232">
        <v>0</v>
      </c>
      <c r="Y251" s="232">
        <v>0</v>
      </c>
      <c r="Z251" s="232">
        <v>0</v>
      </c>
      <c r="AA251" s="232"/>
      <c r="AB251" s="232"/>
      <c r="AC251" s="232"/>
      <c r="AD251" s="232"/>
      <c r="AE251" s="232"/>
      <c r="AF251" s="232"/>
      <c r="AG251" s="232">
        <v>0</v>
      </c>
      <c r="AH251" s="232">
        <v>0</v>
      </c>
      <c r="AI251" s="232"/>
      <c r="AJ251" s="232"/>
      <c r="AK251" s="232">
        <v>0</v>
      </c>
      <c r="AL251" s="232">
        <v>0</v>
      </c>
      <c r="AM251" s="232">
        <v>0</v>
      </c>
      <c r="AN251" s="232">
        <v>0</v>
      </c>
      <c r="AO251" s="232">
        <v>0</v>
      </c>
      <c r="AP251" s="232">
        <v>0</v>
      </c>
      <c r="AQ251" s="250">
        <f>Q251+S251+U251+W251+Y251+AA251+AC251+AE251+AG251+AI251+AK251+AM251+AO251</f>
        <v>330</v>
      </c>
      <c r="AR251" s="250">
        <f>R251+T251+V251+X251+Z251+AB251+AD251+AF251+AH251+AJ251+AL251+AN251+AP251</f>
        <v>0</v>
      </c>
      <c r="AS251" s="252" t="s">
        <v>1066</v>
      </c>
      <c r="AT251" s="248"/>
      <c r="AU251" s="562"/>
      <c r="AV251" s="562"/>
      <c r="AW251" s="562"/>
      <c r="AX251" s="562"/>
      <c r="AY251" s="251">
        <f>IF(AQ251&gt;AU251,AQ251-AU251,"0")</f>
        <v>330</v>
      </c>
      <c r="AZ251" s="251" t="str">
        <f>IF(AR251&gt;AV251,AR251-AV251,"0")</f>
        <v>0</v>
      </c>
      <c r="BA251" s="252"/>
      <c r="BB251" s="261"/>
      <c r="BC251" s="252"/>
      <c r="BD251" s="272"/>
      <c r="BE251" s="252"/>
      <c r="BF251" s="233"/>
      <c r="BG251" s="284"/>
      <c r="BH251" s="284"/>
      <c r="BI251" s="233"/>
      <c r="BJ251" s="234"/>
      <c r="BK251" s="234"/>
      <c r="BL251" s="668"/>
      <c r="BM251" s="234" t="s">
        <v>1602</v>
      </c>
      <c r="BN251" s="263"/>
      <c r="BO251" s="251">
        <f>SUMIF($I:$I,I251,$BH:$BH)</f>
        <v>330</v>
      </c>
      <c r="BP251" s="251">
        <f>SUMIF($I:$I,I251,$BI:$BI)</f>
        <v>0</v>
      </c>
      <c r="BQ251" s="249"/>
      <c r="BR251" s="249"/>
      <c r="BS251" s="264"/>
      <c r="BT251" s="248"/>
      <c r="BU251" s="248"/>
      <c r="BV251" s="251"/>
      <c r="BW251" s="251"/>
      <c r="BX251" s="251"/>
      <c r="BY251" s="251"/>
      <c r="BZ251" s="251"/>
      <c r="CA251" s="251"/>
      <c r="CB251" s="251"/>
      <c r="CC251" s="250"/>
      <c r="CD251" s="265"/>
      <c r="CE251" s="252"/>
      <c r="CF251" s="252"/>
      <c r="CG251" s="252"/>
      <c r="CH251" s="252"/>
      <c r="CI251" s="252"/>
      <c r="CJ251" s="252"/>
      <c r="CK251" s="252"/>
      <c r="CL251" s="252"/>
      <c r="CM251" s="251">
        <f>SUMIF($I:$I,I251,$CA:$CA)</f>
        <v>0</v>
      </c>
      <c r="CN251" s="249">
        <f>SUMIF($I:$I,I251,$CB:$CB)</f>
        <v>0</v>
      </c>
      <c r="CO251" s="252"/>
      <c r="CP251" s="252"/>
      <c r="CQ251" s="252"/>
      <c r="CR251" s="252"/>
      <c r="CS251" s="251">
        <f>BO251+CM251</f>
        <v>330</v>
      </c>
      <c r="CT251" s="251">
        <f>BP251+CN251</f>
        <v>0</v>
      </c>
      <c r="CU251" s="251">
        <f>AY251-CS251</f>
        <v>0</v>
      </c>
      <c r="CV251" s="251">
        <f>AZ251-CT251</f>
        <v>0</v>
      </c>
      <c r="CW251" s="249" t="str">
        <f>IF(CU251&lt;0,"Thừa",IF(CU251=0,"Đủ","Thiếu"))</f>
        <v>Đủ</v>
      </c>
      <c r="CX251" s="614"/>
      <c r="CY251" s="562"/>
      <c r="CZ251" s="562"/>
      <c r="DA251" s="562"/>
      <c r="DB251" s="562"/>
      <c r="DC251" s="562"/>
      <c r="DD251" s="562"/>
      <c r="DE251" s="562"/>
      <c r="DF251" s="562"/>
    </row>
    <row r="252" spans="1:110" s="271" customFormat="1" ht="15" hidden="1" customHeight="1">
      <c r="A252" s="248" t="str">
        <f t="shared" si="329"/>
        <v>ok</v>
      </c>
      <c r="B252" s="249"/>
      <c r="C252" s="249"/>
      <c r="D252" s="249"/>
      <c r="E252" s="249"/>
      <c r="F252" s="249"/>
      <c r="G252" s="1221"/>
      <c r="H252" s="1221"/>
      <c r="I252" s="282" t="s">
        <v>994</v>
      </c>
      <c r="J252" s="281" t="s">
        <v>673</v>
      </c>
      <c r="K252" s="281" t="s">
        <v>995</v>
      </c>
      <c r="L252" s="281" t="s">
        <v>993</v>
      </c>
      <c r="M252" s="279" t="s">
        <v>676</v>
      </c>
      <c r="N252" s="603"/>
      <c r="O252" s="616"/>
      <c r="P252" s="615"/>
      <c r="Q252" s="231"/>
      <c r="R252" s="232"/>
      <c r="S252" s="232"/>
      <c r="T252" s="232"/>
      <c r="U252" s="232"/>
      <c r="V252" s="232"/>
      <c r="W252" s="232"/>
      <c r="X252" s="232"/>
      <c r="Y252" s="232"/>
      <c r="Z252" s="232"/>
      <c r="AA252" s="232"/>
      <c r="AB252" s="232"/>
      <c r="AC252" s="232"/>
      <c r="AD252" s="232"/>
      <c r="AE252" s="232"/>
      <c r="AF252" s="232"/>
      <c r="AG252" s="232"/>
      <c r="AH252" s="232"/>
      <c r="AI252" s="232"/>
      <c r="AJ252" s="232"/>
      <c r="AK252" s="232"/>
      <c r="AL252" s="232"/>
      <c r="AM252" s="232"/>
      <c r="AN252" s="232"/>
      <c r="AO252" s="232"/>
      <c r="AP252" s="232"/>
      <c r="AQ252" s="250"/>
      <c r="AR252" s="250"/>
      <c r="AS252" s="252"/>
      <c r="AT252" s="248"/>
      <c r="AU252" s="562"/>
      <c r="AV252" s="562"/>
      <c r="AW252" s="562"/>
      <c r="AX252" s="562"/>
      <c r="AY252" s="251"/>
      <c r="AZ252" s="251"/>
      <c r="BA252" s="252"/>
      <c r="BB252" s="261" t="s">
        <v>1621</v>
      </c>
      <c r="BC252" s="252" t="s">
        <v>904</v>
      </c>
      <c r="BD252" s="272" t="s">
        <v>1674</v>
      </c>
      <c r="BE252" s="252"/>
      <c r="BF252" s="233" t="s">
        <v>905</v>
      </c>
      <c r="BG252" s="284" t="s">
        <v>1085</v>
      </c>
      <c r="BH252" s="284">
        <v>330</v>
      </c>
      <c r="BI252" s="233" t="s">
        <v>905</v>
      </c>
      <c r="BJ252" s="765">
        <v>2180</v>
      </c>
      <c r="BK252" s="234">
        <f>BH252*BJ252*(1+BL252)</f>
        <v>791340.00000000012</v>
      </c>
      <c r="BL252" s="668">
        <v>0.1</v>
      </c>
      <c r="BM252" s="234">
        <f>BJ252*BH252</f>
        <v>719400</v>
      </c>
      <c r="BN252" s="263">
        <v>45979</v>
      </c>
      <c r="BO252" s="251"/>
      <c r="BP252" s="251"/>
      <c r="BQ252" s="249"/>
      <c r="BR252" s="249"/>
      <c r="BS252" s="264"/>
      <c r="BT252" s="248"/>
      <c r="BU252" s="248"/>
      <c r="BV252" s="251"/>
      <c r="BW252" s="251"/>
      <c r="BX252" s="251"/>
      <c r="BY252" s="251"/>
      <c r="BZ252" s="251"/>
      <c r="CA252" s="251"/>
      <c r="CB252" s="251"/>
      <c r="CC252" s="250"/>
      <c r="CD252" s="265"/>
      <c r="CE252" s="252"/>
      <c r="CF252" s="252"/>
      <c r="CG252" s="252"/>
      <c r="CH252" s="252"/>
      <c r="CI252" s="252"/>
      <c r="CJ252" s="252"/>
      <c r="CK252" s="252"/>
      <c r="CL252" s="252"/>
      <c r="CM252" s="251"/>
      <c r="CN252" s="249"/>
      <c r="CO252" s="252"/>
      <c r="CP252" s="252"/>
      <c r="CQ252" s="252"/>
      <c r="CR252" s="252"/>
      <c r="CS252" s="251"/>
      <c r="CT252" s="251"/>
      <c r="CU252" s="251"/>
      <c r="CV252" s="251"/>
      <c r="CW252" s="249"/>
      <c r="CX252" s="614"/>
      <c r="CY252" s="562"/>
      <c r="CZ252" s="562"/>
      <c r="DA252" s="562"/>
      <c r="DB252" s="562"/>
      <c r="DC252" s="562"/>
      <c r="DD252" s="562"/>
      <c r="DE252" s="562"/>
      <c r="DF252" s="562"/>
    </row>
    <row r="253" spans="1:110" s="271" customFormat="1" ht="15" hidden="1" customHeight="1">
      <c r="A253" s="248" t="str">
        <f t="shared" si="329"/>
        <v>Hiện</v>
      </c>
      <c r="B253" s="249" t="str">
        <f t="shared" si="330"/>
        <v>Đủ</v>
      </c>
      <c r="C253" s="249">
        <f t="shared" si="331"/>
        <v>0</v>
      </c>
      <c r="D253" s="249"/>
      <c r="E253" s="249"/>
      <c r="F253" s="249"/>
      <c r="G253" s="1221" t="s">
        <v>904</v>
      </c>
      <c r="H253" s="1221"/>
      <c r="I253" s="282" t="s">
        <v>996</v>
      </c>
      <c r="J253" s="281" t="s">
        <v>673</v>
      </c>
      <c r="K253" s="281" t="s">
        <v>997</v>
      </c>
      <c r="L253" s="281" t="s">
        <v>993</v>
      </c>
      <c r="M253" s="279" t="s">
        <v>676</v>
      </c>
      <c r="N253" s="603"/>
      <c r="O253" s="616">
        <v>220</v>
      </c>
      <c r="P253" s="615"/>
      <c r="Q253" s="231"/>
      <c r="R253" s="232"/>
      <c r="S253" s="232"/>
      <c r="T253" s="232"/>
      <c r="U253" s="232">
        <v>245</v>
      </c>
      <c r="V253" s="232">
        <v>0</v>
      </c>
      <c r="W253" s="232">
        <v>0</v>
      </c>
      <c r="X253" s="232">
        <v>0</v>
      </c>
      <c r="Y253" s="232">
        <v>0</v>
      </c>
      <c r="Z253" s="232">
        <v>0</v>
      </c>
      <c r="AA253" s="232"/>
      <c r="AB253" s="232"/>
      <c r="AC253" s="232"/>
      <c r="AD253" s="232"/>
      <c r="AE253" s="232"/>
      <c r="AF253" s="232"/>
      <c r="AG253" s="232">
        <v>0</v>
      </c>
      <c r="AH253" s="232">
        <v>0</v>
      </c>
      <c r="AI253" s="232"/>
      <c r="AJ253" s="232"/>
      <c r="AK253" s="232">
        <v>0</v>
      </c>
      <c r="AL253" s="232">
        <v>0</v>
      </c>
      <c r="AM253" s="232">
        <v>0</v>
      </c>
      <c r="AN253" s="232">
        <v>0</v>
      </c>
      <c r="AO253" s="232">
        <v>0</v>
      </c>
      <c r="AP253" s="232">
        <v>0</v>
      </c>
      <c r="AQ253" s="250">
        <f>Q253+S253+U253+W253+Y253+AA253+AC253+AE253+AG253+AI253+AK253+AM253+AO253</f>
        <v>245</v>
      </c>
      <c r="AR253" s="250">
        <f>R253+T253+V253+X253+Z253+AB253+AD253+AF253+AH253+AJ253+AL253+AN253+AP253</f>
        <v>0</v>
      </c>
      <c r="AS253" s="252" t="s">
        <v>1066</v>
      </c>
      <c r="AT253" s="248"/>
      <c r="AU253" s="562"/>
      <c r="AV253" s="562"/>
      <c r="AW253" s="562"/>
      <c r="AX253" s="562"/>
      <c r="AY253" s="251">
        <f>IF(AQ253&gt;AU253,AQ253-AU253,"0")</f>
        <v>245</v>
      </c>
      <c r="AZ253" s="251" t="str">
        <f>IF(AR253&gt;AV253,AR253-AV253,"0")</f>
        <v>0</v>
      </c>
      <c r="BA253" s="252"/>
      <c r="BB253" s="261"/>
      <c r="BC253" s="252"/>
      <c r="BD253" s="272"/>
      <c r="BE253" s="252"/>
      <c r="BF253" s="233"/>
      <c r="BG253" s="284"/>
      <c r="BH253" s="284"/>
      <c r="BI253" s="233"/>
      <c r="BJ253" s="234"/>
      <c r="BK253" s="234"/>
      <c r="BL253" s="668"/>
      <c r="BM253" s="234" t="s">
        <v>1602</v>
      </c>
      <c r="BN253" s="263"/>
      <c r="BO253" s="251">
        <f>SUMIF($I:$I,I253,$BH:$BH)</f>
        <v>245</v>
      </c>
      <c r="BP253" s="251">
        <f>SUMIF($I:$I,I253,$BI:$BI)</f>
        <v>0</v>
      </c>
      <c r="BQ253" s="249"/>
      <c r="BR253" s="249"/>
      <c r="BS253" s="264"/>
      <c r="BT253" s="248"/>
      <c r="BU253" s="248"/>
      <c r="BV253" s="251"/>
      <c r="BW253" s="251"/>
      <c r="BX253" s="251"/>
      <c r="BY253" s="251"/>
      <c r="BZ253" s="251"/>
      <c r="CA253" s="251"/>
      <c r="CB253" s="251"/>
      <c r="CC253" s="250"/>
      <c r="CD253" s="265"/>
      <c r="CE253" s="252"/>
      <c r="CF253" s="252"/>
      <c r="CG253" s="252"/>
      <c r="CH253" s="252"/>
      <c r="CI253" s="252"/>
      <c r="CJ253" s="252"/>
      <c r="CK253" s="252"/>
      <c r="CL253" s="252"/>
      <c r="CM253" s="251">
        <f>SUMIF($I:$I,I253,$CA:$CA)</f>
        <v>0</v>
      </c>
      <c r="CN253" s="249">
        <f>SUMIF($I:$I,I253,$CB:$CB)</f>
        <v>0</v>
      </c>
      <c r="CO253" s="252"/>
      <c r="CP253" s="252"/>
      <c r="CQ253" s="252"/>
      <c r="CR253" s="252"/>
      <c r="CS253" s="251">
        <f>BO253+CM253</f>
        <v>245</v>
      </c>
      <c r="CT253" s="251">
        <f>BP253+CN253</f>
        <v>0</v>
      </c>
      <c r="CU253" s="251">
        <f>AY253-CS253</f>
        <v>0</v>
      </c>
      <c r="CV253" s="251">
        <f>AZ253-CT253</f>
        <v>0</v>
      </c>
      <c r="CW253" s="249" t="str">
        <f>IF(CU253&lt;0,"Thừa",IF(CU253=0,"Đủ","Thiếu"))</f>
        <v>Đủ</v>
      </c>
      <c r="CX253" s="614"/>
      <c r="CY253" s="562"/>
      <c r="CZ253" s="562"/>
      <c r="DA253" s="562"/>
      <c r="DB253" s="562"/>
      <c r="DC253" s="562"/>
      <c r="DD253" s="562"/>
      <c r="DE253" s="562"/>
      <c r="DF253" s="562"/>
    </row>
    <row r="254" spans="1:110" s="271" customFormat="1" ht="15" hidden="1" customHeight="1">
      <c r="A254" s="248" t="str">
        <f t="shared" si="329"/>
        <v>ok</v>
      </c>
      <c r="B254" s="249"/>
      <c r="C254" s="249"/>
      <c r="D254" s="249"/>
      <c r="E254" s="249"/>
      <c r="F254" s="249"/>
      <c r="G254" s="1221"/>
      <c r="H254" s="1221"/>
      <c r="I254" s="282" t="s">
        <v>996</v>
      </c>
      <c r="J254" s="281" t="s">
        <v>673</v>
      </c>
      <c r="K254" s="281" t="s">
        <v>997</v>
      </c>
      <c r="L254" s="281" t="s">
        <v>993</v>
      </c>
      <c r="M254" s="279" t="s">
        <v>676</v>
      </c>
      <c r="N254" s="603"/>
      <c r="O254" s="616"/>
      <c r="P254" s="615"/>
      <c r="Q254" s="231"/>
      <c r="R254" s="232"/>
      <c r="S254" s="232"/>
      <c r="T254" s="232"/>
      <c r="U254" s="232"/>
      <c r="V254" s="232"/>
      <c r="W254" s="232"/>
      <c r="X254" s="232"/>
      <c r="Y254" s="232"/>
      <c r="Z254" s="232"/>
      <c r="AA254" s="232"/>
      <c r="AB254" s="232"/>
      <c r="AC254" s="232"/>
      <c r="AD254" s="232"/>
      <c r="AE254" s="232"/>
      <c r="AF254" s="232"/>
      <c r="AG254" s="232"/>
      <c r="AH254" s="232"/>
      <c r="AI254" s="232"/>
      <c r="AJ254" s="232"/>
      <c r="AK254" s="232"/>
      <c r="AL254" s="232"/>
      <c r="AM254" s="232"/>
      <c r="AN254" s="232"/>
      <c r="AO254" s="232"/>
      <c r="AP254" s="232"/>
      <c r="AQ254" s="250"/>
      <c r="AR254" s="250"/>
      <c r="AS254" s="252"/>
      <c r="AT254" s="248"/>
      <c r="AU254" s="562"/>
      <c r="AV254" s="562"/>
      <c r="AW254" s="562"/>
      <c r="AX254" s="562"/>
      <c r="AY254" s="251"/>
      <c r="AZ254" s="251"/>
      <c r="BA254" s="252"/>
      <c r="BB254" s="261" t="s">
        <v>1621</v>
      </c>
      <c r="BC254" s="252" t="s">
        <v>904</v>
      </c>
      <c r="BD254" s="272" t="s">
        <v>1675</v>
      </c>
      <c r="BE254" s="252"/>
      <c r="BF254" s="233" t="s">
        <v>905</v>
      </c>
      <c r="BG254" s="284" t="s">
        <v>1085</v>
      </c>
      <c r="BH254" s="284">
        <v>245</v>
      </c>
      <c r="BI254" s="233" t="s">
        <v>905</v>
      </c>
      <c r="BJ254" s="765">
        <v>2530</v>
      </c>
      <c r="BK254" s="234">
        <f>BH254*BJ254*(1+BL254)</f>
        <v>681835</v>
      </c>
      <c r="BL254" s="668">
        <v>0.1</v>
      </c>
      <c r="BM254" s="234">
        <f>BJ254*BH254</f>
        <v>619850</v>
      </c>
      <c r="BN254" s="263">
        <v>45979</v>
      </c>
      <c r="BO254" s="251"/>
      <c r="BP254" s="251"/>
      <c r="BQ254" s="249"/>
      <c r="BR254" s="249"/>
      <c r="BS254" s="264"/>
      <c r="BT254" s="248"/>
      <c r="BU254" s="248"/>
      <c r="BV254" s="251"/>
      <c r="BW254" s="251"/>
      <c r="BX254" s="251"/>
      <c r="BY254" s="251"/>
      <c r="BZ254" s="251"/>
      <c r="CA254" s="251"/>
      <c r="CB254" s="251"/>
      <c r="CC254" s="250"/>
      <c r="CD254" s="265"/>
      <c r="CE254" s="252"/>
      <c r="CF254" s="252"/>
      <c r="CG254" s="252"/>
      <c r="CH254" s="252"/>
      <c r="CI254" s="252"/>
      <c r="CJ254" s="252"/>
      <c r="CK254" s="252"/>
      <c r="CL254" s="252"/>
      <c r="CM254" s="251"/>
      <c r="CN254" s="249"/>
      <c r="CO254" s="252"/>
      <c r="CP254" s="252"/>
      <c r="CQ254" s="252"/>
      <c r="CR254" s="252"/>
      <c r="CS254" s="251"/>
      <c r="CT254" s="251"/>
      <c r="CU254" s="251"/>
      <c r="CV254" s="251"/>
      <c r="CW254" s="249"/>
      <c r="CX254" s="614"/>
      <c r="CY254" s="562"/>
      <c r="CZ254" s="562"/>
      <c r="DA254" s="562"/>
      <c r="DB254" s="562"/>
      <c r="DC254" s="562"/>
      <c r="DD254" s="562"/>
      <c r="DE254" s="562"/>
      <c r="DF254" s="562"/>
    </row>
    <row r="255" spans="1:110" s="271" customFormat="1" ht="15" hidden="1" customHeight="1">
      <c r="A255" s="248" t="str">
        <f t="shared" si="329"/>
        <v>Hiện</v>
      </c>
      <c r="B255" s="249" t="str">
        <f t="shared" si="330"/>
        <v>Đủ</v>
      </c>
      <c r="C255" s="249">
        <f t="shared" si="331"/>
        <v>0</v>
      </c>
      <c r="D255" s="249"/>
      <c r="E255" s="249"/>
      <c r="F255" s="249"/>
      <c r="G255" s="281" t="s">
        <v>1890</v>
      </c>
      <c r="H255" s="1221"/>
      <c r="I255" s="282" t="s">
        <v>998</v>
      </c>
      <c r="J255" s="281" t="s">
        <v>673</v>
      </c>
      <c r="K255" s="281" t="s">
        <v>999</v>
      </c>
      <c r="L255" s="281" t="s">
        <v>993</v>
      </c>
      <c r="M255" s="279" t="s">
        <v>676</v>
      </c>
      <c r="N255" s="603"/>
      <c r="O255" s="616">
        <v>80</v>
      </c>
      <c r="P255" s="615"/>
      <c r="Q255" s="231"/>
      <c r="R255" s="232"/>
      <c r="S255" s="232"/>
      <c r="T255" s="232"/>
      <c r="U255" s="232">
        <v>90</v>
      </c>
      <c r="V255" s="232">
        <v>0</v>
      </c>
      <c r="W255" s="232">
        <v>0</v>
      </c>
      <c r="X255" s="232">
        <v>0</v>
      </c>
      <c r="Y255" s="232">
        <v>0</v>
      </c>
      <c r="Z255" s="232">
        <v>0</v>
      </c>
      <c r="AA255" s="232"/>
      <c r="AB255" s="232"/>
      <c r="AC255" s="232"/>
      <c r="AD255" s="232"/>
      <c r="AE255" s="232"/>
      <c r="AF255" s="232"/>
      <c r="AG255" s="232">
        <v>0</v>
      </c>
      <c r="AH255" s="232">
        <v>0</v>
      </c>
      <c r="AI255" s="232"/>
      <c r="AJ255" s="232"/>
      <c r="AK255" s="232">
        <v>0</v>
      </c>
      <c r="AL255" s="232">
        <v>0</v>
      </c>
      <c r="AM255" s="232">
        <v>90</v>
      </c>
      <c r="AN255" s="232">
        <v>0</v>
      </c>
      <c r="AO255" s="232">
        <v>0</v>
      </c>
      <c r="AP255" s="232">
        <v>0</v>
      </c>
      <c r="AQ255" s="250">
        <f>Q255+S255+U255+W255+Y255+AA255+AC255+AE255+AG255+AI255+AK255+AM255+AO255</f>
        <v>180</v>
      </c>
      <c r="AR255" s="250">
        <f>R255+T255+V255+X255+Z255+AB255+AD255+AF255+AH255+AJ255+AL255+AN255+AP255</f>
        <v>0</v>
      </c>
      <c r="AS255" s="250" t="s">
        <v>1887</v>
      </c>
      <c r="AT255" s="248"/>
      <c r="AU255" s="562"/>
      <c r="AV255" s="562"/>
      <c r="AW255" s="562"/>
      <c r="AX255" s="562"/>
      <c r="AY255" s="251">
        <f>IF(AQ255&gt;AU255,AQ255-AU255,"0")</f>
        <v>180</v>
      </c>
      <c r="AZ255" s="251" t="str">
        <f>IF(AR255&gt;AV255,AR255-AV255,"0")</f>
        <v>0</v>
      </c>
      <c r="BA255" s="252"/>
      <c r="BB255" s="261" t="s">
        <v>1085</v>
      </c>
      <c r="BC255" s="252" t="s">
        <v>904</v>
      </c>
      <c r="BD255" s="272" t="s">
        <v>1676</v>
      </c>
      <c r="BE255" s="252"/>
      <c r="BF255" s="233" t="s">
        <v>905</v>
      </c>
      <c r="BG255" s="284" t="s">
        <v>1085</v>
      </c>
      <c r="BH255" s="284">
        <v>90</v>
      </c>
      <c r="BI255" s="233" t="s">
        <v>905</v>
      </c>
      <c r="BJ255" s="765">
        <v>3590</v>
      </c>
      <c r="BK255" s="234">
        <f>BH255*BJ255*(1+BL255)</f>
        <v>355410</v>
      </c>
      <c r="BL255" s="668">
        <v>0.1</v>
      </c>
      <c r="BM255" s="234">
        <f>BJ255*BH255</f>
        <v>323100</v>
      </c>
      <c r="BN255" s="263">
        <v>46045</v>
      </c>
      <c r="BO255" s="251">
        <f>SUMIF($I:$I,I255,$BH:$BH)</f>
        <v>180</v>
      </c>
      <c r="BP255" s="251">
        <f>SUMIF($I:$I,I255,$BI:$BI)</f>
        <v>0</v>
      </c>
      <c r="BQ255" s="249"/>
      <c r="BR255" s="249"/>
      <c r="BS255" s="264"/>
      <c r="BT255" s="248"/>
      <c r="BU255" s="248"/>
      <c r="BV255" s="251"/>
      <c r="BW255" s="251"/>
      <c r="BX255" s="251"/>
      <c r="BY255" s="251"/>
      <c r="BZ255" s="251"/>
      <c r="CA255" s="251"/>
      <c r="CB255" s="251"/>
      <c r="CC255" s="250"/>
      <c r="CD255" s="265"/>
      <c r="CE255" s="252"/>
      <c r="CF255" s="252"/>
      <c r="CG255" s="252"/>
      <c r="CH255" s="252"/>
      <c r="CI255" s="252"/>
      <c r="CJ255" s="252"/>
      <c r="CK255" s="252"/>
      <c r="CL255" s="252"/>
      <c r="CM255" s="251">
        <f>SUMIF($I:$I,I255,$CA:$CA)</f>
        <v>0</v>
      </c>
      <c r="CN255" s="249">
        <f>SUMIF($I:$I,I255,$CB:$CB)</f>
        <v>0</v>
      </c>
      <c r="CO255" s="252"/>
      <c r="CP255" s="252"/>
      <c r="CQ255" s="252"/>
      <c r="CR255" s="252"/>
      <c r="CS255" s="251">
        <f>BO255+CM255</f>
        <v>180</v>
      </c>
      <c r="CT255" s="251">
        <f>BP255+CN255</f>
        <v>0</v>
      </c>
      <c r="CU255" s="251">
        <f>AY255-CS255</f>
        <v>0</v>
      </c>
      <c r="CV255" s="251">
        <f>AZ255-CT255</f>
        <v>0</v>
      </c>
      <c r="CW255" s="249" t="str">
        <f>IF(CU255&lt;0,"Thừa",IF(CU255=0,"Đủ","Thiếu"))</f>
        <v>Đủ</v>
      </c>
      <c r="CX255" s="614"/>
      <c r="CY255" s="562"/>
      <c r="CZ255" s="562"/>
      <c r="DA255" s="562"/>
      <c r="DB255" s="562"/>
      <c r="DC255" s="562"/>
      <c r="DD255" s="562"/>
      <c r="DE255" s="562"/>
      <c r="DF255" s="562"/>
    </row>
    <row r="256" spans="1:110" s="271" customFormat="1" ht="15" hidden="1" customHeight="1">
      <c r="A256" s="248" t="str">
        <f t="shared" si="329"/>
        <v>ok</v>
      </c>
      <c r="B256" s="249"/>
      <c r="C256" s="249"/>
      <c r="D256" s="249"/>
      <c r="E256" s="249"/>
      <c r="F256" s="249"/>
      <c r="G256" s="1221"/>
      <c r="H256" s="1221"/>
      <c r="I256" s="282" t="s">
        <v>998</v>
      </c>
      <c r="J256" s="281" t="s">
        <v>673</v>
      </c>
      <c r="K256" s="281" t="s">
        <v>999</v>
      </c>
      <c r="L256" s="281" t="s">
        <v>993</v>
      </c>
      <c r="M256" s="279" t="s">
        <v>676</v>
      </c>
      <c r="N256" s="603"/>
      <c r="O256" s="616"/>
      <c r="P256" s="615"/>
      <c r="Q256" s="231"/>
      <c r="R256" s="232"/>
      <c r="S256" s="232"/>
      <c r="T256" s="232"/>
      <c r="U256" s="232"/>
      <c r="V256" s="232"/>
      <c r="W256" s="232"/>
      <c r="X256" s="232"/>
      <c r="Y256" s="232"/>
      <c r="Z256" s="232"/>
      <c r="AA256" s="232"/>
      <c r="AB256" s="232"/>
      <c r="AC256" s="232"/>
      <c r="AD256" s="232"/>
      <c r="AE256" s="232"/>
      <c r="AF256" s="232"/>
      <c r="AG256" s="232"/>
      <c r="AH256" s="232"/>
      <c r="AI256" s="232"/>
      <c r="AJ256" s="232"/>
      <c r="AK256" s="232"/>
      <c r="AL256" s="232"/>
      <c r="AM256" s="232"/>
      <c r="AN256" s="232"/>
      <c r="AO256" s="232"/>
      <c r="AP256" s="232"/>
      <c r="AQ256" s="250"/>
      <c r="AR256" s="250"/>
      <c r="AS256" s="252"/>
      <c r="AT256" s="248"/>
      <c r="AU256" s="562"/>
      <c r="AV256" s="562"/>
      <c r="AW256" s="562"/>
      <c r="AX256" s="562"/>
      <c r="AY256" s="251"/>
      <c r="AZ256" s="251"/>
      <c r="BA256" s="252"/>
      <c r="BB256" s="261" t="s">
        <v>1621</v>
      </c>
      <c r="BC256" s="252" t="s">
        <v>904</v>
      </c>
      <c r="BD256" s="272" t="s">
        <v>1676</v>
      </c>
      <c r="BE256" s="252"/>
      <c r="BF256" s="233" t="s">
        <v>905</v>
      </c>
      <c r="BG256" s="284" t="s">
        <v>1085</v>
      </c>
      <c r="BH256" s="284">
        <v>90</v>
      </c>
      <c r="BI256" s="233" t="s">
        <v>905</v>
      </c>
      <c r="BJ256" s="765">
        <v>3590</v>
      </c>
      <c r="BK256" s="234">
        <f>BH256*BJ256*(1+BL256)</f>
        <v>355410</v>
      </c>
      <c r="BL256" s="668">
        <v>0.1</v>
      </c>
      <c r="BM256" s="234">
        <f>BJ256*BH256</f>
        <v>323100</v>
      </c>
      <c r="BN256" s="263">
        <v>45979</v>
      </c>
      <c r="BO256" s="251"/>
      <c r="BP256" s="251"/>
      <c r="BQ256" s="249"/>
      <c r="BR256" s="249"/>
      <c r="BS256" s="264"/>
      <c r="BT256" s="248"/>
      <c r="BU256" s="248"/>
      <c r="BV256" s="251"/>
      <c r="BW256" s="251"/>
      <c r="BX256" s="251"/>
      <c r="BY256" s="251"/>
      <c r="BZ256" s="251"/>
      <c r="CA256" s="251"/>
      <c r="CB256" s="251"/>
      <c r="CC256" s="250"/>
      <c r="CD256" s="265"/>
      <c r="CE256" s="252"/>
      <c r="CF256" s="252"/>
      <c r="CG256" s="252"/>
      <c r="CH256" s="252"/>
      <c r="CI256" s="252"/>
      <c r="CJ256" s="252"/>
      <c r="CK256" s="252"/>
      <c r="CL256" s="252"/>
      <c r="CM256" s="251"/>
      <c r="CN256" s="249"/>
      <c r="CO256" s="252"/>
      <c r="CP256" s="252"/>
      <c r="CQ256" s="252"/>
      <c r="CR256" s="252"/>
      <c r="CS256" s="251"/>
      <c r="CT256" s="251"/>
      <c r="CU256" s="251"/>
      <c r="CV256" s="251"/>
      <c r="CW256" s="249"/>
      <c r="CX256" s="614"/>
      <c r="CY256" s="562"/>
      <c r="CZ256" s="562"/>
      <c r="DA256" s="562"/>
      <c r="DB256" s="562"/>
      <c r="DC256" s="562"/>
      <c r="DD256" s="562"/>
      <c r="DE256" s="562"/>
      <c r="DF256" s="562"/>
    </row>
    <row r="257" spans="1:110" s="271" customFormat="1" ht="15" hidden="1" customHeight="1">
      <c r="A257" s="248" t="str">
        <f t="shared" si="329"/>
        <v>Hiện</v>
      </c>
      <c r="B257" s="249" t="str">
        <f t="shared" si="330"/>
        <v>Đủ</v>
      </c>
      <c r="C257" s="249">
        <f t="shared" si="331"/>
        <v>0</v>
      </c>
      <c r="D257" s="249"/>
      <c r="E257" s="249"/>
      <c r="F257" s="249"/>
      <c r="G257" s="1221" t="s">
        <v>904</v>
      </c>
      <c r="H257" s="1221"/>
      <c r="I257" s="282" t="s">
        <v>1000</v>
      </c>
      <c r="J257" s="281" t="s">
        <v>673</v>
      </c>
      <c r="K257" s="281" t="s">
        <v>1001</v>
      </c>
      <c r="L257" s="281" t="s">
        <v>993</v>
      </c>
      <c r="M257" s="279" t="s">
        <v>676</v>
      </c>
      <c r="N257" s="603"/>
      <c r="O257" s="616">
        <v>160</v>
      </c>
      <c r="P257" s="615"/>
      <c r="Q257" s="231"/>
      <c r="R257" s="232"/>
      <c r="S257" s="232"/>
      <c r="T257" s="232"/>
      <c r="U257" s="232">
        <v>180</v>
      </c>
      <c r="V257" s="232">
        <v>0</v>
      </c>
      <c r="W257" s="232">
        <v>0</v>
      </c>
      <c r="X257" s="232">
        <v>0</v>
      </c>
      <c r="Y257" s="232">
        <v>0</v>
      </c>
      <c r="Z257" s="232">
        <v>0</v>
      </c>
      <c r="AA257" s="232"/>
      <c r="AB257" s="232"/>
      <c r="AC257" s="232"/>
      <c r="AD257" s="232"/>
      <c r="AE257" s="232"/>
      <c r="AF257" s="232"/>
      <c r="AG257" s="232">
        <v>0</v>
      </c>
      <c r="AH257" s="232">
        <v>0</v>
      </c>
      <c r="AI257" s="232"/>
      <c r="AJ257" s="232"/>
      <c r="AK257" s="232">
        <v>0</v>
      </c>
      <c r="AL257" s="232">
        <v>0</v>
      </c>
      <c r="AM257" s="232">
        <v>0</v>
      </c>
      <c r="AN257" s="232">
        <v>0</v>
      </c>
      <c r="AO257" s="232">
        <v>0</v>
      </c>
      <c r="AP257" s="232">
        <v>0</v>
      </c>
      <c r="AQ257" s="250">
        <f>Q257+S257+U257+W257+Y257+AA257+AC257+AE257+AG257+AI257+AK257+AM257+AO257</f>
        <v>180</v>
      </c>
      <c r="AR257" s="250">
        <f>R257+T257+V257+X257+Z257+AB257+AD257+AF257+AH257+AJ257+AL257+AN257+AP257</f>
        <v>0</v>
      </c>
      <c r="AS257" s="252" t="s">
        <v>1066</v>
      </c>
      <c r="AT257" s="248"/>
      <c r="AU257" s="562"/>
      <c r="AV257" s="562"/>
      <c r="AW257" s="562"/>
      <c r="AX257" s="562"/>
      <c r="AY257" s="251">
        <f>IF(AQ257&gt;AU257,AQ257-AU257,"0")</f>
        <v>180</v>
      </c>
      <c r="AZ257" s="251" t="str">
        <f>IF(AR257&gt;AV257,AR257-AV257,"0")</f>
        <v>0</v>
      </c>
      <c r="BA257" s="252"/>
      <c r="BB257" s="261"/>
      <c r="BC257" s="252"/>
      <c r="BD257" s="272"/>
      <c r="BE257" s="252"/>
      <c r="BF257" s="233"/>
      <c r="BG257" s="284"/>
      <c r="BH257" s="284"/>
      <c r="BI257" s="233"/>
      <c r="BJ257" s="234"/>
      <c r="BK257" s="234"/>
      <c r="BL257" s="668"/>
      <c r="BM257" s="234" t="s">
        <v>1602</v>
      </c>
      <c r="BN257" s="263"/>
      <c r="BO257" s="251">
        <f>SUMIF($I:$I,I257,$BH:$BH)</f>
        <v>180</v>
      </c>
      <c r="BP257" s="251">
        <f>SUMIF($I:$I,I257,$BI:$BI)</f>
        <v>0</v>
      </c>
      <c r="BQ257" s="249"/>
      <c r="BR257" s="249"/>
      <c r="BS257" s="264"/>
      <c r="BT257" s="248"/>
      <c r="BU257" s="248"/>
      <c r="BV257" s="251"/>
      <c r="BW257" s="251"/>
      <c r="BX257" s="251"/>
      <c r="BY257" s="251"/>
      <c r="BZ257" s="251"/>
      <c r="CA257" s="251"/>
      <c r="CB257" s="251"/>
      <c r="CC257" s="250"/>
      <c r="CD257" s="265"/>
      <c r="CE257" s="252"/>
      <c r="CF257" s="252"/>
      <c r="CG257" s="252"/>
      <c r="CH257" s="252"/>
      <c r="CI257" s="252"/>
      <c r="CJ257" s="252"/>
      <c r="CK257" s="252"/>
      <c r="CL257" s="252"/>
      <c r="CM257" s="251">
        <f>SUMIF($I:$I,I257,$CA:$CA)</f>
        <v>0</v>
      </c>
      <c r="CN257" s="249">
        <f>SUMIF($I:$I,I257,$CB:$CB)</f>
        <v>0</v>
      </c>
      <c r="CO257" s="252"/>
      <c r="CP257" s="252"/>
      <c r="CQ257" s="252"/>
      <c r="CR257" s="252"/>
      <c r="CS257" s="251">
        <f>BO257+CM257</f>
        <v>180</v>
      </c>
      <c r="CT257" s="251">
        <f>BP257+CN257</f>
        <v>0</v>
      </c>
      <c r="CU257" s="251">
        <f>AY257-CS257</f>
        <v>0</v>
      </c>
      <c r="CV257" s="251">
        <f>AZ257-CT257</f>
        <v>0</v>
      </c>
      <c r="CW257" s="249" t="str">
        <f>IF(CU257&lt;0,"Thừa",IF(CU257=0,"Đủ","Thiếu"))</f>
        <v>Đủ</v>
      </c>
      <c r="CX257" s="614"/>
      <c r="CY257" s="562"/>
      <c r="CZ257" s="562"/>
      <c r="DA257" s="562"/>
      <c r="DB257" s="562"/>
      <c r="DC257" s="562"/>
      <c r="DD257" s="562"/>
      <c r="DE257" s="562"/>
      <c r="DF257" s="562"/>
    </row>
    <row r="258" spans="1:110" s="271" customFormat="1" ht="15" hidden="1" customHeight="1">
      <c r="A258" s="248" t="str">
        <f t="shared" si="329"/>
        <v>ok</v>
      </c>
      <c r="B258" s="249"/>
      <c r="C258" s="249"/>
      <c r="D258" s="249"/>
      <c r="E258" s="249"/>
      <c r="F258" s="249"/>
      <c r="G258" s="1221"/>
      <c r="H258" s="1221"/>
      <c r="I258" s="282" t="s">
        <v>1000</v>
      </c>
      <c r="J258" s="281" t="s">
        <v>673</v>
      </c>
      <c r="K258" s="281" t="s">
        <v>1001</v>
      </c>
      <c r="L258" s="281" t="s">
        <v>993</v>
      </c>
      <c r="M258" s="279" t="s">
        <v>676</v>
      </c>
      <c r="N258" s="603"/>
      <c r="O258" s="616"/>
      <c r="P258" s="615"/>
      <c r="Q258" s="231"/>
      <c r="R258" s="232"/>
      <c r="S258" s="232"/>
      <c r="T258" s="232"/>
      <c r="U258" s="232"/>
      <c r="V258" s="232"/>
      <c r="W258" s="232"/>
      <c r="X258" s="232"/>
      <c r="Y258" s="232"/>
      <c r="Z258" s="232"/>
      <c r="AA258" s="232"/>
      <c r="AB258" s="232"/>
      <c r="AC258" s="232"/>
      <c r="AD258" s="232"/>
      <c r="AE258" s="232"/>
      <c r="AF258" s="232"/>
      <c r="AG258" s="232"/>
      <c r="AH258" s="232"/>
      <c r="AI258" s="232"/>
      <c r="AJ258" s="232"/>
      <c r="AK258" s="232"/>
      <c r="AL258" s="232"/>
      <c r="AM258" s="232"/>
      <c r="AN258" s="232"/>
      <c r="AO258" s="232"/>
      <c r="AP258" s="232"/>
      <c r="AQ258" s="250"/>
      <c r="AR258" s="250"/>
      <c r="AS258" s="252"/>
      <c r="AT258" s="248"/>
      <c r="AU258" s="562"/>
      <c r="AV258" s="562"/>
      <c r="AW258" s="562"/>
      <c r="AX258" s="562"/>
      <c r="AY258" s="251"/>
      <c r="AZ258" s="251"/>
      <c r="BA258" s="252"/>
      <c r="BB258" s="261" t="s">
        <v>1621</v>
      </c>
      <c r="BC258" s="252" t="s">
        <v>904</v>
      </c>
      <c r="BD258" s="272" t="s">
        <v>1677</v>
      </c>
      <c r="BE258" s="252"/>
      <c r="BF258" s="233" t="s">
        <v>905</v>
      </c>
      <c r="BG258" s="284" t="s">
        <v>1085</v>
      </c>
      <c r="BH258" s="284">
        <v>180</v>
      </c>
      <c r="BI258" s="233" t="s">
        <v>905</v>
      </c>
      <c r="BJ258" s="765">
        <v>13790</v>
      </c>
      <c r="BK258" s="234">
        <f>BH258*BJ258*(1+BL258)</f>
        <v>2730420</v>
      </c>
      <c r="BL258" s="668">
        <v>0.1</v>
      </c>
      <c r="BM258" s="234">
        <f>BJ258*BH258</f>
        <v>2482200</v>
      </c>
      <c r="BN258" s="263">
        <v>45979</v>
      </c>
      <c r="BO258" s="251"/>
      <c r="BP258" s="251"/>
      <c r="BQ258" s="249"/>
      <c r="BR258" s="249"/>
      <c r="BS258" s="264"/>
      <c r="BT258" s="248"/>
      <c r="BU258" s="248"/>
      <c r="BV258" s="251"/>
      <c r="BW258" s="251"/>
      <c r="BX258" s="251"/>
      <c r="BY258" s="251"/>
      <c r="BZ258" s="251"/>
      <c r="CA258" s="251"/>
      <c r="CB258" s="251"/>
      <c r="CC258" s="250"/>
      <c r="CD258" s="265"/>
      <c r="CE258" s="252"/>
      <c r="CF258" s="252"/>
      <c r="CG258" s="252"/>
      <c r="CH258" s="252"/>
      <c r="CI258" s="252"/>
      <c r="CJ258" s="252"/>
      <c r="CK258" s="252"/>
      <c r="CL258" s="252"/>
      <c r="CM258" s="251"/>
      <c r="CN258" s="249"/>
      <c r="CO258" s="252"/>
      <c r="CP258" s="252"/>
      <c r="CQ258" s="252"/>
      <c r="CR258" s="252"/>
      <c r="CS258" s="251"/>
      <c r="CT258" s="251"/>
      <c r="CU258" s="251"/>
      <c r="CV258" s="251"/>
      <c r="CW258" s="249"/>
      <c r="CX258" s="614"/>
      <c r="CY258" s="562"/>
      <c r="CZ258" s="562"/>
      <c r="DA258" s="562"/>
      <c r="DB258" s="562"/>
      <c r="DC258" s="562"/>
      <c r="DD258" s="562"/>
      <c r="DE258" s="562"/>
      <c r="DF258" s="562"/>
    </row>
    <row r="259" spans="1:110" s="271" customFormat="1" ht="15" hidden="1" customHeight="1">
      <c r="A259" s="248" t="str">
        <f t="shared" si="329"/>
        <v>Hiện</v>
      </c>
      <c r="B259" s="249" t="str">
        <f t="shared" si="330"/>
        <v>Đủ</v>
      </c>
      <c r="C259" s="249">
        <f t="shared" si="331"/>
        <v>0</v>
      </c>
      <c r="D259" s="249"/>
      <c r="E259" s="249"/>
      <c r="F259" s="249"/>
      <c r="G259" s="1221" t="s">
        <v>904</v>
      </c>
      <c r="H259" s="1221"/>
      <c r="I259" s="282" t="s">
        <v>1002</v>
      </c>
      <c r="J259" s="281" t="s">
        <v>673</v>
      </c>
      <c r="K259" s="281" t="s">
        <v>1003</v>
      </c>
      <c r="L259" s="281" t="s">
        <v>993</v>
      </c>
      <c r="M259" s="279" t="s">
        <v>676</v>
      </c>
      <c r="N259" s="603"/>
      <c r="O259" s="616">
        <v>440</v>
      </c>
      <c r="P259" s="615"/>
      <c r="Q259" s="231"/>
      <c r="R259" s="232"/>
      <c r="S259" s="232"/>
      <c r="T259" s="232"/>
      <c r="U259" s="232">
        <v>485</v>
      </c>
      <c r="V259" s="232">
        <v>0</v>
      </c>
      <c r="W259" s="232">
        <v>0</v>
      </c>
      <c r="X259" s="232">
        <v>0</v>
      </c>
      <c r="Y259" s="232">
        <v>0</v>
      </c>
      <c r="Z259" s="232">
        <v>0</v>
      </c>
      <c r="AA259" s="232"/>
      <c r="AB259" s="232"/>
      <c r="AC259" s="232"/>
      <c r="AD259" s="232"/>
      <c r="AE259" s="232"/>
      <c r="AF259" s="232"/>
      <c r="AG259" s="232">
        <v>0</v>
      </c>
      <c r="AH259" s="232">
        <v>0</v>
      </c>
      <c r="AI259" s="232"/>
      <c r="AJ259" s="232"/>
      <c r="AK259" s="232">
        <v>0</v>
      </c>
      <c r="AL259" s="232">
        <v>0</v>
      </c>
      <c r="AM259" s="232">
        <v>0</v>
      </c>
      <c r="AN259" s="232">
        <v>0</v>
      </c>
      <c r="AO259" s="232">
        <v>0</v>
      </c>
      <c r="AP259" s="232">
        <v>0</v>
      </c>
      <c r="AQ259" s="250">
        <f>Q259+S259+U259+W259+Y259+AA259+AC259+AE259+AG259+AI259+AK259+AM259+AO259</f>
        <v>485</v>
      </c>
      <c r="AR259" s="250">
        <f>R259+T259+V259+X259+Z259+AB259+AD259+AF259+AH259+AJ259+AL259+AN259+AP259</f>
        <v>0</v>
      </c>
      <c r="AS259" s="252" t="s">
        <v>1066</v>
      </c>
      <c r="AT259" s="248"/>
      <c r="AU259" s="562"/>
      <c r="AV259" s="562"/>
      <c r="AW259" s="562"/>
      <c r="AX259" s="562"/>
      <c r="AY259" s="251">
        <f>IF(AQ259&gt;AU259,AQ259-AU259,"0")</f>
        <v>485</v>
      </c>
      <c r="AZ259" s="251" t="str">
        <f>IF(AR259&gt;AV259,AR259-AV259,"0")</f>
        <v>0</v>
      </c>
      <c r="BA259" s="252"/>
      <c r="BB259" s="261"/>
      <c r="BC259" s="252"/>
      <c r="BD259" s="272"/>
      <c r="BE259" s="252"/>
      <c r="BF259" s="233"/>
      <c r="BG259" s="284"/>
      <c r="BH259" s="284"/>
      <c r="BI259" s="233"/>
      <c r="BJ259" s="234"/>
      <c r="BK259" s="234"/>
      <c r="BL259" s="668"/>
      <c r="BM259" s="234" t="s">
        <v>1602</v>
      </c>
      <c r="BN259" s="263"/>
      <c r="BO259" s="251">
        <f>SUMIF($I:$I,I259,$BH:$BH)</f>
        <v>485</v>
      </c>
      <c r="BP259" s="251">
        <f>SUMIF($I:$I,I259,$BI:$BI)</f>
        <v>0</v>
      </c>
      <c r="BQ259" s="249"/>
      <c r="BR259" s="249"/>
      <c r="BS259" s="264"/>
      <c r="BT259" s="248"/>
      <c r="BU259" s="248"/>
      <c r="BV259" s="251"/>
      <c r="BW259" s="251"/>
      <c r="BX259" s="251"/>
      <c r="BY259" s="251"/>
      <c r="BZ259" s="251"/>
      <c r="CA259" s="251"/>
      <c r="CB259" s="251"/>
      <c r="CC259" s="250"/>
      <c r="CD259" s="265"/>
      <c r="CE259" s="252"/>
      <c r="CF259" s="252"/>
      <c r="CG259" s="252"/>
      <c r="CH259" s="252"/>
      <c r="CI259" s="252"/>
      <c r="CJ259" s="252"/>
      <c r="CK259" s="252"/>
      <c r="CL259" s="252"/>
      <c r="CM259" s="251">
        <f>SUMIF($I:$I,I259,$CA:$CA)</f>
        <v>0</v>
      </c>
      <c r="CN259" s="249">
        <f>SUMIF($I:$I,I259,$CB:$CB)</f>
        <v>0</v>
      </c>
      <c r="CO259" s="252"/>
      <c r="CP259" s="252"/>
      <c r="CQ259" s="252"/>
      <c r="CR259" s="252"/>
      <c r="CS259" s="251">
        <f>BO259+CM259</f>
        <v>485</v>
      </c>
      <c r="CT259" s="251">
        <f>BP259+CN259</f>
        <v>0</v>
      </c>
      <c r="CU259" s="251">
        <f>AY259-CS259</f>
        <v>0</v>
      </c>
      <c r="CV259" s="251">
        <f>AZ259-CT259</f>
        <v>0</v>
      </c>
      <c r="CW259" s="249" t="str">
        <f>IF(CU259&lt;0,"Thừa",IF(CU259=0,"Đủ","Thiếu"))</f>
        <v>Đủ</v>
      </c>
      <c r="CX259" s="614"/>
      <c r="CY259" s="562"/>
      <c r="CZ259" s="562"/>
      <c r="DA259" s="562"/>
      <c r="DB259" s="562"/>
      <c r="DC259" s="562"/>
      <c r="DD259" s="562"/>
      <c r="DE259" s="562"/>
      <c r="DF259" s="562"/>
    </row>
    <row r="260" spans="1:110" s="271" customFormat="1" ht="15" hidden="1" customHeight="1">
      <c r="A260" s="248" t="str">
        <f t="shared" si="329"/>
        <v>ok</v>
      </c>
      <c r="B260" s="249"/>
      <c r="C260" s="249"/>
      <c r="D260" s="249"/>
      <c r="E260" s="249"/>
      <c r="F260" s="249"/>
      <c r="G260" s="1221"/>
      <c r="H260" s="1221"/>
      <c r="I260" s="282" t="s">
        <v>1002</v>
      </c>
      <c r="J260" s="281" t="s">
        <v>673</v>
      </c>
      <c r="K260" s="281" t="s">
        <v>1003</v>
      </c>
      <c r="L260" s="281" t="s">
        <v>993</v>
      </c>
      <c r="M260" s="279" t="s">
        <v>676</v>
      </c>
      <c r="N260" s="603"/>
      <c r="O260" s="616"/>
      <c r="P260" s="615"/>
      <c r="Q260" s="231"/>
      <c r="R260" s="232"/>
      <c r="S260" s="232"/>
      <c r="T260" s="232"/>
      <c r="U260" s="232"/>
      <c r="V260" s="232"/>
      <c r="W260" s="232"/>
      <c r="X260" s="232"/>
      <c r="Y260" s="232"/>
      <c r="Z260" s="232"/>
      <c r="AA260" s="232"/>
      <c r="AB260" s="232"/>
      <c r="AC260" s="232"/>
      <c r="AD260" s="232"/>
      <c r="AE260" s="232"/>
      <c r="AF260" s="232"/>
      <c r="AG260" s="232"/>
      <c r="AH260" s="232"/>
      <c r="AI260" s="232"/>
      <c r="AJ260" s="232"/>
      <c r="AK260" s="232"/>
      <c r="AL260" s="232"/>
      <c r="AM260" s="232"/>
      <c r="AN260" s="232"/>
      <c r="AO260" s="232"/>
      <c r="AP260" s="232"/>
      <c r="AQ260" s="250"/>
      <c r="AR260" s="250"/>
      <c r="AS260" s="252"/>
      <c r="AT260" s="248"/>
      <c r="AU260" s="562"/>
      <c r="AV260" s="562"/>
      <c r="AW260" s="562"/>
      <c r="AX260" s="562"/>
      <c r="AY260" s="251"/>
      <c r="AZ260" s="251"/>
      <c r="BA260" s="252"/>
      <c r="BB260" s="261" t="s">
        <v>1621</v>
      </c>
      <c r="BC260" s="252" t="s">
        <v>904</v>
      </c>
      <c r="BD260" s="272" t="s">
        <v>1678</v>
      </c>
      <c r="BE260" s="252"/>
      <c r="BF260" s="233" t="s">
        <v>905</v>
      </c>
      <c r="BG260" s="284" t="s">
        <v>1085</v>
      </c>
      <c r="BH260" s="284">
        <v>485</v>
      </c>
      <c r="BI260" s="233" t="s">
        <v>905</v>
      </c>
      <c r="BJ260" s="765">
        <v>9100</v>
      </c>
      <c r="BK260" s="234">
        <f>BH260*BJ260*(1+BL260)</f>
        <v>4854850</v>
      </c>
      <c r="BL260" s="668">
        <v>0.1</v>
      </c>
      <c r="BM260" s="234">
        <f>BJ260*BH260</f>
        <v>4413500</v>
      </c>
      <c r="BN260" s="263">
        <v>45979</v>
      </c>
      <c r="BO260" s="251"/>
      <c r="BP260" s="251"/>
      <c r="BQ260" s="249"/>
      <c r="BR260" s="249"/>
      <c r="BS260" s="264"/>
      <c r="BT260" s="248"/>
      <c r="BU260" s="248"/>
      <c r="BV260" s="251"/>
      <c r="BW260" s="251"/>
      <c r="BX260" s="251"/>
      <c r="BY260" s="251"/>
      <c r="BZ260" s="251"/>
      <c r="CA260" s="251"/>
      <c r="CB260" s="251"/>
      <c r="CC260" s="250"/>
      <c r="CD260" s="265"/>
      <c r="CE260" s="252"/>
      <c r="CF260" s="252"/>
      <c r="CG260" s="252"/>
      <c r="CH260" s="252"/>
      <c r="CI260" s="252"/>
      <c r="CJ260" s="252"/>
      <c r="CK260" s="252"/>
      <c r="CL260" s="252"/>
      <c r="CM260" s="251"/>
      <c r="CN260" s="249"/>
      <c r="CO260" s="252"/>
      <c r="CP260" s="252"/>
      <c r="CQ260" s="252"/>
      <c r="CR260" s="252"/>
      <c r="CS260" s="251"/>
      <c r="CT260" s="251"/>
      <c r="CU260" s="251"/>
      <c r="CV260" s="251"/>
      <c r="CW260" s="249"/>
      <c r="CX260" s="614"/>
      <c r="CY260" s="562"/>
      <c r="CZ260" s="562"/>
      <c r="DA260" s="562"/>
      <c r="DB260" s="562"/>
      <c r="DC260" s="562"/>
      <c r="DD260" s="562"/>
      <c r="DE260" s="562"/>
      <c r="DF260" s="562"/>
    </row>
    <row r="261" spans="1:110" s="271" customFormat="1" ht="15" hidden="1" customHeight="1">
      <c r="A261" s="248" t="str">
        <f t="shared" si="329"/>
        <v>Hiện</v>
      </c>
      <c r="B261" s="249" t="str">
        <f t="shared" si="330"/>
        <v>Đủ</v>
      </c>
      <c r="C261" s="249">
        <f t="shared" si="331"/>
        <v>0</v>
      </c>
      <c r="D261" s="249"/>
      <c r="E261" s="249"/>
      <c r="F261" s="249"/>
      <c r="G261" s="1221" t="s">
        <v>904</v>
      </c>
      <c r="H261" s="1221"/>
      <c r="I261" s="282" t="s">
        <v>1004</v>
      </c>
      <c r="J261" s="281" t="s">
        <v>673</v>
      </c>
      <c r="K261" s="281" t="s">
        <v>1005</v>
      </c>
      <c r="L261" s="281" t="s">
        <v>993</v>
      </c>
      <c r="M261" s="279" t="s">
        <v>676</v>
      </c>
      <c r="N261" s="603"/>
      <c r="O261" s="616">
        <v>400</v>
      </c>
      <c r="P261" s="615"/>
      <c r="Q261" s="231"/>
      <c r="R261" s="232"/>
      <c r="S261" s="232"/>
      <c r="T261" s="232"/>
      <c r="U261" s="232">
        <v>440</v>
      </c>
      <c r="V261" s="232">
        <v>0</v>
      </c>
      <c r="W261" s="232">
        <v>0</v>
      </c>
      <c r="X261" s="232">
        <v>0</v>
      </c>
      <c r="Y261" s="232">
        <v>0</v>
      </c>
      <c r="Z261" s="232">
        <v>0</v>
      </c>
      <c r="AA261" s="232"/>
      <c r="AB261" s="232"/>
      <c r="AC261" s="232"/>
      <c r="AD261" s="232"/>
      <c r="AE261" s="232"/>
      <c r="AF261" s="232"/>
      <c r="AG261" s="232">
        <v>0</v>
      </c>
      <c r="AH261" s="232">
        <v>0</v>
      </c>
      <c r="AI261" s="232"/>
      <c r="AJ261" s="232"/>
      <c r="AK261" s="232">
        <v>0</v>
      </c>
      <c r="AL261" s="232">
        <v>0</v>
      </c>
      <c r="AM261" s="232">
        <v>0</v>
      </c>
      <c r="AN261" s="232">
        <v>0</v>
      </c>
      <c r="AO261" s="232">
        <v>0</v>
      </c>
      <c r="AP261" s="232">
        <v>0</v>
      </c>
      <c r="AQ261" s="250">
        <f>Q261+S261+U261+W261+Y261+AA261+AC261+AE261+AG261+AI261+AK261+AM261+AO261</f>
        <v>440</v>
      </c>
      <c r="AR261" s="250">
        <f>R261+T261+V261+X261+Z261+AB261+AD261+AF261+AH261+AJ261+AL261+AN261+AP261</f>
        <v>0</v>
      </c>
      <c r="AS261" s="252" t="s">
        <v>1066</v>
      </c>
      <c r="AT261" s="248"/>
      <c r="AU261" s="562"/>
      <c r="AV261" s="562"/>
      <c r="AW261" s="562"/>
      <c r="AX261" s="562"/>
      <c r="AY261" s="251">
        <f>IF(AQ261&gt;AU261,AQ261-AU261,"0")</f>
        <v>440</v>
      </c>
      <c r="AZ261" s="251" t="str">
        <f>IF(AR261&gt;AV261,AR261-AV261,"0")</f>
        <v>0</v>
      </c>
      <c r="BA261" s="252"/>
      <c r="BB261" s="261"/>
      <c r="BC261" s="252"/>
      <c r="BD261" s="272"/>
      <c r="BE261" s="252"/>
      <c r="BF261" s="233"/>
      <c r="BG261" s="284"/>
      <c r="BH261" s="284"/>
      <c r="BI261" s="233"/>
      <c r="BJ261" s="234"/>
      <c r="BK261" s="234"/>
      <c r="BL261" s="668"/>
      <c r="BM261" s="234" t="s">
        <v>1602</v>
      </c>
      <c r="BN261" s="263"/>
      <c r="BO261" s="251">
        <f>SUMIF($I:$I,I261,$BH:$BH)</f>
        <v>440</v>
      </c>
      <c r="BP261" s="251">
        <f>SUMIF($I:$I,I261,$BI:$BI)</f>
        <v>0</v>
      </c>
      <c r="BQ261" s="249"/>
      <c r="BR261" s="249"/>
      <c r="BS261" s="264"/>
      <c r="BT261" s="248"/>
      <c r="BU261" s="248"/>
      <c r="BV261" s="251"/>
      <c r="BW261" s="251"/>
      <c r="BX261" s="251"/>
      <c r="BY261" s="251"/>
      <c r="BZ261" s="251"/>
      <c r="CA261" s="251"/>
      <c r="CB261" s="251"/>
      <c r="CC261" s="250"/>
      <c r="CD261" s="265"/>
      <c r="CE261" s="252"/>
      <c r="CF261" s="252"/>
      <c r="CG261" s="252"/>
      <c r="CH261" s="252"/>
      <c r="CI261" s="252"/>
      <c r="CJ261" s="252"/>
      <c r="CK261" s="252"/>
      <c r="CL261" s="252"/>
      <c r="CM261" s="251">
        <f>SUMIF($I:$I,I261,$CA:$CA)</f>
        <v>0</v>
      </c>
      <c r="CN261" s="249">
        <f>SUMIF($I:$I,I261,$CB:$CB)</f>
        <v>0</v>
      </c>
      <c r="CO261" s="252"/>
      <c r="CP261" s="252"/>
      <c r="CQ261" s="252"/>
      <c r="CR261" s="252"/>
      <c r="CS261" s="251">
        <f>BO261+CM261</f>
        <v>440</v>
      </c>
      <c r="CT261" s="251">
        <f>BP261+CN261</f>
        <v>0</v>
      </c>
      <c r="CU261" s="251">
        <f>AY261-CS261</f>
        <v>0</v>
      </c>
      <c r="CV261" s="251">
        <f>AZ261-CT261</f>
        <v>0</v>
      </c>
      <c r="CW261" s="249" t="str">
        <f>IF(CU261&lt;0,"Thừa",IF(CU261=0,"Đủ","Thiếu"))</f>
        <v>Đủ</v>
      </c>
      <c r="CX261" s="614"/>
      <c r="CY261" s="562"/>
      <c r="CZ261" s="562"/>
      <c r="DA261" s="562"/>
      <c r="DB261" s="562"/>
      <c r="DC261" s="562"/>
      <c r="DD261" s="562"/>
      <c r="DE261" s="562"/>
      <c r="DF261" s="562"/>
    </row>
    <row r="262" spans="1:110" s="271" customFormat="1" ht="15" hidden="1" customHeight="1">
      <c r="A262" s="248" t="str">
        <f t="shared" si="329"/>
        <v>ok</v>
      </c>
      <c r="B262" s="249"/>
      <c r="C262" s="249"/>
      <c r="D262" s="249"/>
      <c r="E262" s="249"/>
      <c r="F262" s="249"/>
      <c r="G262" s="1221"/>
      <c r="H262" s="1221"/>
      <c r="I262" s="282" t="s">
        <v>1004</v>
      </c>
      <c r="J262" s="281" t="s">
        <v>673</v>
      </c>
      <c r="K262" s="281" t="s">
        <v>1005</v>
      </c>
      <c r="L262" s="281" t="s">
        <v>993</v>
      </c>
      <c r="M262" s="279" t="s">
        <v>676</v>
      </c>
      <c r="N262" s="603"/>
      <c r="O262" s="616"/>
      <c r="P262" s="615"/>
      <c r="Q262" s="231"/>
      <c r="R262" s="232"/>
      <c r="S262" s="232"/>
      <c r="T262" s="232"/>
      <c r="U262" s="232"/>
      <c r="V262" s="232"/>
      <c r="W262" s="232"/>
      <c r="X262" s="232"/>
      <c r="Y262" s="232"/>
      <c r="Z262" s="232"/>
      <c r="AA262" s="232"/>
      <c r="AB262" s="232"/>
      <c r="AC262" s="232"/>
      <c r="AD262" s="232"/>
      <c r="AE262" s="232"/>
      <c r="AF262" s="232"/>
      <c r="AG262" s="232"/>
      <c r="AH262" s="232"/>
      <c r="AI262" s="232"/>
      <c r="AJ262" s="232"/>
      <c r="AK262" s="232"/>
      <c r="AL262" s="232"/>
      <c r="AM262" s="232"/>
      <c r="AN262" s="232"/>
      <c r="AO262" s="232"/>
      <c r="AP262" s="232"/>
      <c r="AQ262" s="250"/>
      <c r="AR262" s="250"/>
      <c r="AS262" s="252"/>
      <c r="AT262" s="248"/>
      <c r="AU262" s="562"/>
      <c r="AV262" s="562"/>
      <c r="AW262" s="562"/>
      <c r="AX262" s="562"/>
      <c r="AY262" s="251"/>
      <c r="AZ262" s="251"/>
      <c r="BA262" s="252"/>
      <c r="BB262" s="261" t="s">
        <v>1621</v>
      </c>
      <c r="BC262" s="252" t="s">
        <v>904</v>
      </c>
      <c r="BD262" s="272" t="s">
        <v>1679</v>
      </c>
      <c r="BE262" s="252"/>
      <c r="BF262" s="233" t="s">
        <v>905</v>
      </c>
      <c r="BG262" s="284" t="s">
        <v>1085</v>
      </c>
      <c r="BH262" s="284">
        <v>440</v>
      </c>
      <c r="BI262" s="233" t="s">
        <v>905</v>
      </c>
      <c r="BJ262" s="765">
        <v>10990</v>
      </c>
      <c r="BK262" s="234">
        <f>BH262*BJ262*(1+BL262)</f>
        <v>5319160</v>
      </c>
      <c r="BL262" s="668">
        <v>0.1</v>
      </c>
      <c r="BM262" s="234">
        <f>BJ262*BH262</f>
        <v>4835600</v>
      </c>
      <c r="BN262" s="263">
        <v>45979</v>
      </c>
      <c r="BO262" s="251"/>
      <c r="BP262" s="251"/>
      <c r="BQ262" s="249"/>
      <c r="BR262" s="249"/>
      <c r="BS262" s="264"/>
      <c r="BT262" s="248"/>
      <c r="BU262" s="248"/>
      <c r="BV262" s="251"/>
      <c r="BW262" s="251"/>
      <c r="BX262" s="251"/>
      <c r="BY262" s="251"/>
      <c r="BZ262" s="251"/>
      <c r="CA262" s="251"/>
      <c r="CB262" s="251"/>
      <c r="CC262" s="250"/>
      <c r="CD262" s="265"/>
      <c r="CE262" s="252"/>
      <c r="CF262" s="252"/>
      <c r="CG262" s="252"/>
      <c r="CH262" s="252"/>
      <c r="CI262" s="252"/>
      <c r="CJ262" s="252"/>
      <c r="CK262" s="252"/>
      <c r="CL262" s="252"/>
      <c r="CM262" s="251"/>
      <c r="CN262" s="249"/>
      <c r="CO262" s="252"/>
      <c r="CP262" s="252"/>
      <c r="CQ262" s="252"/>
      <c r="CR262" s="252"/>
      <c r="CS262" s="251"/>
      <c r="CT262" s="251"/>
      <c r="CU262" s="251"/>
      <c r="CV262" s="251"/>
      <c r="CW262" s="249"/>
      <c r="CX262" s="614"/>
      <c r="CY262" s="562"/>
      <c r="CZ262" s="562"/>
      <c r="DA262" s="562"/>
      <c r="DB262" s="562"/>
      <c r="DC262" s="562"/>
      <c r="DD262" s="562"/>
      <c r="DE262" s="562"/>
      <c r="DF262" s="562"/>
    </row>
    <row r="263" spans="1:110" s="271" customFormat="1" ht="15" hidden="1" customHeight="1">
      <c r="A263" s="248" t="str">
        <f t="shared" si="329"/>
        <v>Hiện</v>
      </c>
      <c r="B263" s="249" t="str">
        <f t="shared" si="330"/>
        <v>Đủ</v>
      </c>
      <c r="C263" s="249">
        <f t="shared" si="331"/>
        <v>0</v>
      </c>
      <c r="D263" s="249"/>
      <c r="E263" s="249"/>
      <c r="F263" s="249"/>
      <c r="G263" s="1221" t="s">
        <v>904</v>
      </c>
      <c r="H263" s="1221"/>
      <c r="I263" s="282" t="s">
        <v>1006</v>
      </c>
      <c r="J263" s="281" t="s">
        <v>673</v>
      </c>
      <c r="K263" s="281" t="s">
        <v>1007</v>
      </c>
      <c r="L263" s="281" t="s">
        <v>993</v>
      </c>
      <c r="M263" s="279" t="s">
        <v>676</v>
      </c>
      <c r="N263" s="603"/>
      <c r="O263" s="616">
        <v>20</v>
      </c>
      <c r="P263" s="615"/>
      <c r="Q263" s="231"/>
      <c r="R263" s="232"/>
      <c r="S263" s="232"/>
      <c r="T263" s="232"/>
      <c r="U263" s="232">
        <v>25</v>
      </c>
      <c r="V263" s="232">
        <v>0</v>
      </c>
      <c r="W263" s="232">
        <v>0</v>
      </c>
      <c r="X263" s="232">
        <v>0</v>
      </c>
      <c r="Y263" s="232">
        <v>0</v>
      </c>
      <c r="Z263" s="232">
        <v>0</v>
      </c>
      <c r="AA263" s="232"/>
      <c r="AB263" s="232"/>
      <c r="AC263" s="232"/>
      <c r="AD263" s="232"/>
      <c r="AE263" s="232"/>
      <c r="AF263" s="232"/>
      <c r="AG263" s="232">
        <v>0</v>
      </c>
      <c r="AH263" s="232">
        <v>0</v>
      </c>
      <c r="AI263" s="232"/>
      <c r="AJ263" s="232"/>
      <c r="AK263" s="232">
        <v>0</v>
      </c>
      <c r="AL263" s="232">
        <v>0</v>
      </c>
      <c r="AM263" s="232">
        <v>0</v>
      </c>
      <c r="AN263" s="232">
        <v>0</v>
      </c>
      <c r="AO263" s="232">
        <v>0</v>
      </c>
      <c r="AP263" s="232">
        <v>0</v>
      </c>
      <c r="AQ263" s="250">
        <f>Q263+S263+U263+W263+Y263+AA263+AC263+AE263+AG263+AI263+AK263+AM263+AO263</f>
        <v>25</v>
      </c>
      <c r="AR263" s="250">
        <f>R263+T263+V263+X263+Z263+AB263+AD263+AF263+AH263+AJ263+AL263+AN263+AP263</f>
        <v>0</v>
      </c>
      <c r="AS263" s="252" t="s">
        <v>1066</v>
      </c>
      <c r="AT263" s="248"/>
      <c r="AU263" s="562"/>
      <c r="AV263" s="562"/>
      <c r="AW263" s="562"/>
      <c r="AX263" s="562"/>
      <c r="AY263" s="251">
        <f>IF(AQ263&gt;AU263,AQ263-AU263,"0")</f>
        <v>25</v>
      </c>
      <c r="AZ263" s="251" t="str">
        <f>IF(AR263&gt;AV263,AR263-AV263,"0")</f>
        <v>0</v>
      </c>
      <c r="BA263" s="252"/>
      <c r="BB263" s="261"/>
      <c r="BC263" s="252"/>
      <c r="BD263" s="272"/>
      <c r="BE263" s="252"/>
      <c r="BF263" s="233"/>
      <c r="BG263" s="284"/>
      <c r="BH263" s="284"/>
      <c r="BI263" s="233"/>
      <c r="BJ263" s="234"/>
      <c r="BK263" s="234"/>
      <c r="BL263" s="668"/>
      <c r="BM263" s="234" t="s">
        <v>1602</v>
      </c>
      <c r="BN263" s="263"/>
      <c r="BO263" s="251">
        <f>SUMIF($I:$I,I263,$BH:$BH)</f>
        <v>25</v>
      </c>
      <c r="BP263" s="251">
        <f>SUMIF($I:$I,I263,$BI:$BI)</f>
        <v>0</v>
      </c>
      <c r="BQ263" s="249"/>
      <c r="BR263" s="249"/>
      <c r="BS263" s="264"/>
      <c r="BT263" s="248"/>
      <c r="BU263" s="248"/>
      <c r="BV263" s="251"/>
      <c r="BW263" s="251"/>
      <c r="BX263" s="251"/>
      <c r="BY263" s="251"/>
      <c r="BZ263" s="251"/>
      <c r="CA263" s="251"/>
      <c r="CB263" s="251"/>
      <c r="CC263" s="250"/>
      <c r="CD263" s="265"/>
      <c r="CE263" s="252"/>
      <c r="CF263" s="252"/>
      <c r="CG263" s="252"/>
      <c r="CH263" s="252"/>
      <c r="CI263" s="252"/>
      <c r="CJ263" s="252"/>
      <c r="CK263" s="252"/>
      <c r="CL263" s="252"/>
      <c r="CM263" s="251">
        <f>SUMIF($I:$I,I263,$CA:$CA)</f>
        <v>0</v>
      </c>
      <c r="CN263" s="249">
        <f>SUMIF($I:$I,I263,$CB:$CB)</f>
        <v>0</v>
      </c>
      <c r="CO263" s="252"/>
      <c r="CP263" s="252"/>
      <c r="CQ263" s="252"/>
      <c r="CR263" s="252"/>
      <c r="CS263" s="251">
        <f>BO263+CM263</f>
        <v>25</v>
      </c>
      <c r="CT263" s="251">
        <f>BP263+CN263</f>
        <v>0</v>
      </c>
      <c r="CU263" s="251">
        <f>AY263-CS263</f>
        <v>0</v>
      </c>
      <c r="CV263" s="251">
        <f>AZ263-CT263</f>
        <v>0</v>
      </c>
      <c r="CW263" s="249" t="str">
        <f>IF(CU263&lt;0,"Thừa",IF(CU263=0,"Đủ","Thiếu"))</f>
        <v>Đủ</v>
      </c>
      <c r="CX263" s="614"/>
      <c r="CY263" s="562"/>
      <c r="CZ263" s="562"/>
      <c r="DA263" s="562"/>
      <c r="DB263" s="562"/>
      <c r="DC263" s="562"/>
      <c r="DD263" s="562"/>
      <c r="DE263" s="562"/>
      <c r="DF263" s="562"/>
    </row>
    <row r="264" spans="1:110" s="271" customFormat="1" ht="15" hidden="1" customHeight="1">
      <c r="A264" s="248" t="str">
        <f t="shared" si="329"/>
        <v>ok</v>
      </c>
      <c r="B264" s="249"/>
      <c r="C264" s="249"/>
      <c r="D264" s="249"/>
      <c r="E264" s="249"/>
      <c r="F264" s="249"/>
      <c r="G264" s="1221"/>
      <c r="H264" s="1221"/>
      <c r="I264" s="282" t="s">
        <v>1006</v>
      </c>
      <c r="J264" s="281" t="s">
        <v>673</v>
      </c>
      <c r="K264" s="281" t="s">
        <v>1007</v>
      </c>
      <c r="L264" s="281" t="s">
        <v>993</v>
      </c>
      <c r="M264" s="279" t="s">
        <v>676</v>
      </c>
      <c r="N264" s="603"/>
      <c r="O264" s="616"/>
      <c r="P264" s="615"/>
      <c r="Q264" s="231"/>
      <c r="R264" s="232"/>
      <c r="S264" s="232"/>
      <c r="T264" s="232"/>
      <c r="U264" s="232"/>
      <c r="V264" s="232"/>
      <c r="W264" s="232"/>
      <c r="X264" s="232"/>
      <c r="Y264" s="232"/>
      <c r="Z264" s="232"/>
      <c r="AA264" s="232"/>
      <c r="AB264" s="232"/>
      <c r="AC264" s="232"/>
      <c r="AD264" s="232"/>
      <c r="AE264" s="232"/>
      <c r="AF264" s="232"/>
      <c r="AG264" s="232"/>
      <c r="AH264" s="232"/>
      <c r="AI264" s="232"/>
      <c r="AJ264" s="232"/>
      <c r="AK264" s="232"/>
      <c r="AL264" s="232"/>
      <c r="AM264" s="232"/>
      <c r="AN264" s="232"/>
      <c r="AO264" s="232"/>
      <c r="AP264" s="232"/>
      <c r="AQ264" s="250"/>
      <c r="AR264" s="250"/>
      <c r="AS264" s="252"/>
      <c r="AT264" s="248"/>
      <c r="AU264" s="562"/>
      <c r="AV264" s="562"/>
      <c r="AW264" s="562"/>
      <c r="AX264" s="562"/>
      <c r="AY264" s="251"/>
      <c r="AZ264" s="251"/>
      <c r="BA264" s="252"/>
      <c r="BB264" s="261" t="s">
        <v>1621</v>
      </c>
      <c r="BC264" s="252" t="s">
        <v>904</v>
      </c>
      <c r="BD264" s="272" t="s">
        <v>1680</v>
      </c>
      <c r="BE264" s="252"/>
      <c r="BF264" s="233" t="s">
        <v>905</v>
      </c>
      <c r="BG264" s="284" t="s">
        <v>1085</v>
      </c>
      <c r="BH264" s="284">
        <v>25</v>
      </c>
      <c r="BI264" s="233" t="s">
        <v>905</v>
      </c>
      <c r="BJ264" s="765">
        <v>106000</v>
      </c>
      <c r="BK264" s="234">
        <f>BH264*BJ264*(1+BL264)</f>
        <v>2915000.0000000005</v>
      </c>
      <c r="BL264" s="668">
        <v>0.1</v>
      </c>
      <c r="BM264" s="234">
        <f>BJ264*BH264</f>
        <v>2650000</v>
      </c>
      <c r="BN264" s="263">
        <v>45979</v>
      </c>
      <c r="BO264" s="251"/>
      <c r="BP264" s="251"/>
      <c r="BQ264" s="249"/>
      <c r="BR264" s="249"/>
      <c r="BS264" s="264"/>
      <c r="BT264" s="248"/>
      <c r="BU264" s="248"/>
      <c r="BV264" s="251"/>
      <c r="BW264" s="251"/>
      <c r="BX264" s="251"/>
      <c r="BY264" s="251"/>
      <c r="BZ264" s="251"/>
      <c r="CA264" s="251"/>
      <c r="CB264" s="251"/>
      <c r="CC264" s="250"/>
      <c r="CD264" s="265"/>
      <c r="CE264" s="252"/>
      <c r="CF264" s="252"/>
      <c r="CG264" s="252"/>
      <c r="CH264" s="252"/>
      <c r="CI264" s="252"/>
      <c r="CJ264" s="252"/>
      <c r="CK264" s="252"/>
      <c r="CL264" s="252"/>
      <c r="CM264" s="251"/>
      <c r="CN264" s="249"/>
      <c r="CO264" s="252"/>
      <c r="CP264" s="252"/>
      <c r="CQ264" s="252"/>
      <c r="CR264" s="252"/>
      <c r="CS264" s="251"/>
      <c r="CT264" s="251"/>
      <c r="CU264" s="251"/>
      <c r="CV264" s="251"/>
      <c r="CW264" s="249"/>
      <c r="CX264" s="614"/>
      <c r="CY264" s="562"/>
      <c r="CZ264" s="562"/>
      <c r="DA264" s="562"/>
      <c r="DB264" s="562"/>
      <c r="DC264" s="562"/>
      <c r="DD264" s="562"/>
      <c r="DE264" s="562"/>
      <c r="DF264" s="562"/>
    </row>
    <row r="265" spans="1:110" s="271" customFormat="1" ht="15" hidden="1" customHeight="1">
      <c r="A265" s="248" t="str">
        <f t="shared" si="329"/>
        <v>Hiện</v>
      </c>
      <c r="B265" s="249" t="str">
        <f t="shared" si="330"/>
        <v>Đủ</v>
      </c>
      <c r="C265" s="249">
        <f t="shared" si="331"/>
        <v>0</v>
      </c>
      <c r="D265" s="249"/>
      <c r="E265" s="249"/>
      <c r="F265" s="249"/>
      <c r="G265" s="1221" t="s">
        <v>904</v>
      </c>
      <c r="H265" s="1221"/>
      <c r="I265" s="282" t="s">
        <v>1008</v>
      </c>
      <c r="J265" s="281" t="s">
        <v>673</v>
      </c>
      <c r="K265" s="281" t="s">
        <v>1009</v>
      </c>
      <c r="L265" s="281" t="s">
        <v>993</v>
      </c>
      <c r="M265" s="279" t="s">
        <v>676</v>
      </c>
      <c r="N265" s="603"/>
      <c r="O265" s="616">
        <v>120</v>
      </c>
      <c r="P265" s="615"/>
      <c r="Q265" s="231"/>
      <c r="R265" s="232"/>
      <c r="S265" s="232"/>
      <c r="T265" s="232"/>
      <c r="U265" s="232">
        <v>135</v>
      </c>
      <c r="V265" s="232">
        <v>0</v>
      </c>
      <c r="W265" s="232">
        <v>0</v>
      </c>
      <c r="X265" s="232">
        <v>0</v>
      </c>
      <c r="Y265" s="232">
        <v>0</v>
      </c>
      <c r="Z265" s="232">
        <v>0</v>
      </c>
      <c r="AA265" s="232"/>
      <c r="AB265" s="232"/>
      <c r="AC265" s="232"/>
      <c r="AD265" s="232"/>
      <c r="AE265" s="232"/>
      <c r="AF265" s="232"/>
      <c r="AG265" s="232">
        <v>0</v>
      </c>
      <c r="AH265" s="232">
        <v>0</v>
      </c>
      <c r="AI265" s="232"/>
      <c r="AJ265" s="232"/>
      <c r="AK265" s="232">
        <v>0</v>
      </c>
      <c r="AL265" s="232">
        <v>0</v>
      </c>
      <c r="AM265" s="232">
        <v>0</v>
      </c>
      <c r="AN265" s="232">
        <v>0</v>
      </c>
      <c r="AO265" s="232">
        <v>0</v>
      </c>
      <c r="AP265" s="232">
        <v>0</v>
      </c>
      <c r="AQ265" s="250">
        <f>Q265+S265+U265+W265+Y265+AA265+AC265+AE265+AG265+AI265+AK265+AM265+AO265</f>
        <v>135</v>
      </c>
      <c r="AR265" s="250">
        <f>R265+T265+V265+X265+Z265+AB265+AD265+AF265+AH265+AJ265+AL265+AN265+AP265</f>
        <v>0</v>
      </c>
      <c r="AS265" s="252" t="s">
        <v>1066</v>
      </c>
      <c r="AT265" s="248"/>
      <c r="AU265" s="562"/>
      <c r="AV265" s="562"/>
      <c r="AW265" s="562"/>
      <c r="AX265" s="562"/>
      <c r="AY265" s="251">
        <f>IF(AQ265&gt;AU265,AQ265-AU265,"0")</f>
        <v>135</v>
      </c>
      <c r="AZ265" s="251" t="str">
        <f>IF(AR265&gt;AV265,AR265-AV265,"0")</f>
        <v>0</v>
      </c>
      <c r="BA265" s="252"/>
      <c r="BB265" s="261"/>
      <c r="BC265" s="252"/>
      <c r="BD265" s="272"/>
      <c r="BE265" s="252"/>
      <c r="BF265" s="233"/>
      <c r="BG265" s="284"/>
      <c r="BH265" s="284"/>
      <c r="BI265" s="233"/>
      <c r="BJ265" s="234"/>
      <c r="BK265" s="234"/>
      <c r="BL265" s="668"/>
      <c r="BM265" s="234" t="s">
        <v>1602</v>
      </c>
      <c r="BN265" s="263"/>
      <c r="BO265" s="251">
        <f>SUMIF($I:$I,I265,$BH:$BH)</f>
        <v>135</v>
      </c>
      <c r="BP265" s="251">
        <f>SUMIF($I:$I,I265,$BI:$BI)</f>
        <v>0</v>
      </c>
      <c r="BQ265" s="249"/>
      <c r="BR265" s="249"/>
      <c r="BS265" s="264"/>
      <c r="BT265" s="248"/>
      <c r="BU265" s="248"/>
      <c r="BV265" s="251"/>
      <c r="BW265" s="251"/>
      <c r="BX265" s="251"/>
      <c r="BY265" s="251"/>
      <c r="BZ265" s="251"/>
      <c r="CA265" s="251"/>
      <c r="CB265" s="251"/>
      <c r="CC265" s="250"/>
      <c r="CD265" s="265"/>
      <c r="CE265" s="252"/>
      <c r="CF265" s="252"/>
      <c r="CG265" s="252"/>
      <c r="CH265" s="252"/>
      <c r="CI265" s="252"/>
      <c r="CJ265" s="252"/>
      <c r="CK265" s="252"/>
      <c r="CL265" s="252"/>
      <c r="CM265" s="251">
        <f>SUMIF($I:$I,I265,$CA:$CA)</f>
        <v>0</v>
      </c>
      <c r="CN265" s="249">
        <f>SUMIF($I:$I,I265,$CB:$CB)</f>
        <v>0</v>
      </c>
      <c r="CO265" s="252"/>
      <c r="CP265" s="252"/>
      <c r="CQ265" s="252"/>
      <c r="CR265" s="252"/>
      <c r="CS265" s="251">
        <f>BO265+CM265</f>
        <v>135</v>
      </c>
      <c r="CT265" s="251">
        <f>BP265+CN265</f>
        <v>0</v>
      </c>
      <c r="CU265" s="251">
        <f>AY265-CS265</f>
        <v>0</v>
      </c>
      <c r="CV265" s="251">
        <f>AZ265-CT265</f>
        <v>0</v>
      </c>
      <c r="CW265" s="249" t="str">
        <f>IF(CU265&lt;0,"Thừa",IF(CU265=0,"Đủ","Thiếu"))</f>
        <v>Đủ</v>
      </c>
      <c r="CX265" s="614"/>
      <c r="CY265" s="562"/>
      <c r="CZ265" s="562"/>
      <c r="DA265" s="562"/>
      <c r="DB265" s="562"/>
      <c r="DC265" s="562"/>
      <c r="DD265" s="562"/>
      <c r="DE265" s="562"/>
      <c r="DF265" s="562"/>
    </row>
    <row r="266" spans="1:110" s="271" customFormat="1" ht="15" hidden="1" customHeight="1">
      <c r="A266" s="248" t="str">
        <f t="shared" si="329"/>
        <v>ok</v>
      </c>
      <c r="B266" s="249"/>
      <c r="C266" s="249"/>
      <c r="D266" s="249"/>
      <c r="E266" s="249"/>
      <c r="F266" s="249"/>
      <c r="G266" s="1221"/>
      <c r="H266" s="1221"/>
      <c r="I266" s="282" t="s">
        <v>1008</v>
      </c>
      <c r="J266" s="281" t="s">
        <v>673</v>
      </c>
      <c r="K266" s="281" t="s">
        <v>1009</v>
      </c>
      <c r="L266" s="281" t="s">
        <v>993</v>
      </c>
      <c r="M266" s="279" t="s">
        <v>676</v>
      </c>
      <c r="N266" s="603"/>
      <c r="O266" s="616"/>
      <c r="P266" s="615"/>
      <c r="Q266" s="231"/>
      <c r="R266" s="232"/>
      <c r="S266" s="232"/>
      <c r="T266" s="232"/>
      <c r="U266" s="232"/>
      <c r="V266" s="232"/>
      <c r="W266" s="232"/>
      <c r="X266" s="232"/>
      <c r="Y266" s="232"/>
      <c r="Z266" s="232"/>
      <c r="AA266" s="232"/>
      <c r="AB266" s="232"/>
      <c r="AC266" s="232"/>
      <c r="AD266" s="232"/>
      <c r="AE266" s="232"/>
      <c r="AF266" s="232"/>
      <c r="AG266" s="232"/>
      <c r="AH266" s="232"/>
      <c r="AI266" s="232"/>
      <c r="AJ266" s="232"/>
      <c r="AK266" s="232"/>
      <c r="AL266" s="232"/>
      <c r="AM266" s="232"/>
      <c r="AN266" s="232"/>
      <c r="AO266" s="232"/>
      <c r="AP266" s="232"/>
      <c r="AQ266" s="250"/>
      <c r="AR266" s="250"/>
      <c r="AS266" s="252"/>
      <c r="AT266" s="248"/>
      <c r="AU266" s="562"/>
      <c r="AV266" s="562"/>
      <c r="AW266" s="562"/>
      <c r="AX266" s="562"/>
      <c r="AY266" s="251"/>
      <c r="AZ266" s="251"/>
      <c r="BA266" s="252"/>
      <c r="BB266" s="261" t="s">
        <v>1621</v>
      </c>
      <c r="BC266" s="252" t="s">
        <v>904</v>
      </c>
      <c r="BD266" s="272" t="s">
        <v>1681</v>
      </c>
      <c r="BE266" s="252"/>
      <c r="BF266" s="233" t="s">
        <v>905</v>
      </c>
      <c r="BG266" s="284" t="s">
        <v>1085</v>
      </c>
      <c r="BH266" s="284">
        <v>135</v>
      </c>
      <c r="BI266" s="233" t="s">
        <v>905</v>
      </c>
      <c r="BJ266" s="765">
        <v>1090</v>
      </c>
      <c r="BK266" s="234">
        <f>BH266*BJ266*(1+BL266)</f>
        <v>161865</v>
      </c>
      <c r="BL266" s="668">
        <v>0.1</v>
      </c>
      <c r="BM266" s="234">
        <f>BJ266*BH266</f>
        <v>147150</v>
      </c>
      <c r="BN266" s="263">
        <v>45979</v>
      </c>
      <c r="BO266" s="251"/>
      <c r="BP266" s="251"/>
      <c r="BQ266" s="249"/>
      <c r="BR266" s="249"/>
      <c r="BS266" s="264"/>
      <c r="BT266" s="248"/>
      <c r="BU266" s="248"/>
      <c r="BV266" s="251"/>
      <c r="BW266" s="251"/>
      <c r="BX266" s="251"/>
      <c r="BY266" s="251"/>
      <c r="BZ266" s="251"/>
      <c r="CA266" s="251"/>
      <c r="CB266" s="251"/>
      <c r="CC266" s="250"/>
      <c r="CD266" s="265"/>
      <c r="CE266" s="252"/>
      <c r="CF266" s="252"/>
      <c r="CG266" s="252"/>
      <c r="CH266" s="252"/>
      <c r="CI266" s="252"/>
      <c r="CJ266" s="252"/>
      <c r="CK266" s="252"/>
      <c r="CL266" s="252"/>
      <c r="CM266" s="251"/>
      <c r="CN266" s="249"/>
      <c r="CO266" s="252"/>
      <c r="CP266" s="252"/>
      <c r="CQ266" s="252"/>
      <c r="CR266" s="252"/>
      <c r="CS266" s="251"/>
      <c r="CT266" s="251"/>
      <c r="CU266" s="251"/>
      <c r="CV266" s="251"/>
      <c r="CW266" s="249"/>
      <c r="CX266" s="614"/>
      <c r="CY266" s="562"/>
      <c r="CZ266" s="562"/>
      <c r="DA266" s="562"/>
      <c r="DB266" s="562"/>
      <c r="DC266" s="562"/>
      <c r="DD266" s="562"/>
      <c r="DE266" s="562"/>
      <c r="DF266" s="562"/>
    </row>
    <row r="267" spans="1:110" s="271" customFormat="1" ht="15" hidden="1" customHeight="1">
      <c r="A267" s="248" t="str">
        <f t="shared" si="329"/>
        <v>Hiện</v>
      </c>
      <c r="B267" s="249" t="str">
        <f t="shared" si="330"/>
        <v>Đủ</v>
      </c>
      <c r="C267" s="249">
        <f t="shared" si="331"/>
        <v>0</v>
      </c>
      <c r="D267" s="249"/>
      <c r="E267" s="249"/>
      <c r="F267" s="249"/>
      <c r="G267" s="1221" t="s">
        <v>904</v>
      </c>
      <c r="H267" s="1221"/>
      <c r="I267" s="282" t="s">
        <v>1010</v>
      </c>
      <c r="J267" s="281" t="s">
        <v>1011</v>
      </c>
      <c r="K267" s="281" t="s">
        <v>1012</v>
      </c>
      <c r="L267" s="281" t="s">
        <v>1013</v>
      </c>
      <c r="M267" s="279" t="s">
        <v>676</v>
      </c>
      <c r="N267" s="603"/>
      <c r="O267" s="616">
        <v>100</v>
      </c>
      <c r="P267" s="615"/>
      <c r="Q267" s="231"/>
      <c r="R267" s="232"/>
      <c r="S267" s="232"/>
      <c r="T267" s="232"/>
      <c r="U267" s="232">
        <v>110</v>
      </c>
      <c r="V267" s="232">
        <v>0</v>
      </c>
      <c r="W267" s="232">
        <v>0</v>
      </c>
      <c r="X267" s="232">
        <v>0</v>
      </c>
      <c r="Y267" s="232">
        <v>0</v>
      </c>
      <c r="Z267" s="232">
        <v>0</v>
      </c>
      <c r="AA267" s="232"/>
      <c r="AB267" s="232"/>
      <c r="AC267" s="232"/>
      <c r="AD267" s="232"/>
      <c r="AE267" s="232"/>
      <c r="AF267" s="232"/>
      <c r="AG267" s="232">
        <v>0</v>
      </c>
      <c r="AH267" s="232">
        <v>0</v>
      </c>
      <c r="AI267" s="232"/>
      <c r="AJ267" s="232"/>
      <c r="AK267" s="232">
        <v>0</v>
      </c>
      <c r="AL267" s="232">
        <v>0</v>
      </c>
      <c r="AM267" s="232">
        <v>0</v>
      </c>
      <c r="AN267" s="232">
        <v>0</v>
      </c>
      <c r="AO267" s="232">
        <v>0</v>
      </c>
      <c r="AP267" s="232">
        <v>0</v>
      </c>
      <c r="AQ267" s="250">
        <f>Q267+S267+U267+W267+Y267+AA267+AC267+AE267+AG267+AI267+AK267+AM267+AO267</f>
        <v>110</v>
      </c>
      <c r="AR267" s="250">
        <f>R267+T267+V267+X267+Z267+AB267+AD267+AF267+AH267+AJ267+AL267+AN267+AP267</f>
        <v>0</v>
      </c>
      <c r="AS267" s="252" t="s">
        <v>1066</v>
      </c>
      <c r="AT267" s="248"/>
      <c r="AU267" s="562"/>
      <c r="AV267" s="562"/>
      <c r="AW267" s="562"/>
      <c r="AX267" s="562"/>
      <c r="AY267" s="251">
        <f>IF(AQ267&gt;AU267,AQ267-AU267,"0")</f>
        <v>110</v>
      </c>
      <c r="AZ267" s="251" t="str">
        <f>IF(AR267&gt;AV267,AR267-AV267,"0")</f>
        <v>0</v>
      </c>
      <c r="BA267" s="252"/>
      <c r="BB267" s="261"/>
      <c r="BC267" s="252"/>
      <c r="BD267" s="272"/>
      <c r="BE267" s="252"/>
      <c r="BF267" s="233"/>
      <c r="BG267" s="284"/>
      <c r="BH267" s="284"/>
      <c r="BI267" s="233"/>
      <c r="BJ267" s="234"/>
      <c r="BK267" s="234"/>
      <c r="BL267" s="668"/>
      <c r="BM267" s="234" t="s">
        <v>1602</v>
      </c>
      <c r="BN267" s="263"/>
      <c r="BO267" s="251">
        <f>SUMIF($I:$I,I267,$BH:$BH)</f>
        <v>110</v>
      </c>
      <c r="BP267" s="251">
        <f>SUMIF($I:$I,I267,$BI:$BI)</f>
        <v>0</v>
      </c>
      <c r="BQ267" s="249"/>
      <c r="BR267" s="249"/>
      <c r="BS267" s="264"/>
      <c r="BT267" s="248"/>
      <c r="BU267" s="248"/>
      <c r="BV267" s="251"/>
      <c r="BW267" s="251"/>
      <c r="BX267" s="251"/>
      <c r="BY267" s="251"/>
      <c r="BZ267" s="251"/>
      <c r="CA267" s="251"/>
      <c r="CB267" s="251"/>
      <c r="CC267" s="250"/>
      <c r="CD267" s="265"/>
      <c r="CE267" s="252"/>
      <c r="CF267" s="252"/>
      <c r="CG267" s="252"/>
      <c r="CH267" s="252"/>
      <c r="CI267" s="252"/>
      <c r="CJ267" s="252"/>
      <c r="CK267" s="252"/>
      <c r="CL267" s="252"/>
      <c r="CM267" s="251">
        <f>SUMIF($I:$I,I267,$CA:$CA)</f>
        <v>0</v>
      </c>
      <c r="CN267" s="249">
        <f>SUMIF($I:$I,I267,$CB:$CB)</f>
        <v>0</v>
      </c>
      <c r="CO267" s="252"/>
      <c r="CP267" s="252"/>
      <c r="CQ267" s="252"/>
      <c r="CR267" s="252"/>
      <c r="CS267" s="251">
        <f>BO267+CM267</f>
        <v>110</v>
      </c>
      <c r="CT267" s="251">
        <f>BP267+CN267</f>
        <v>0</v>
      </c>
      <c r="CU267" s="251">
        <f>AY267-CS267</f>
        <v>0</v>
      </c>
      <c r="CV267" s="251">
        <f>AZ267-CT267</f>
        <v>0</v>
      </c>
      <c r="CW267" s="249" t="str">
        <f>IF(CU267&lt;0,"Thừa",IF(CU267=0,"Đủ","Thiếu"))</f>
        <v>Đủ</v>
      </c>
      <c r="CX267" s="614"/>
      <c r="CY267" s="562"/>
      <c r="CZ267" s="562"/>
      <c r="DA267" s="562"/>
      <c r="DB267" s="562"/>
      <c r="DC267" s="562"/>
      <c r="DD267" s="562"/>
      <c r="DE267" s="562"/>
      <c r="DF267" s="562"/>
    </row>
    <row r="268" spans="1:110" s="271" customFormat="1" ht="15" hidden="1" customHeight="1">
      <c r="A268" s="248" t="str">
        <f t="shared" si="329"/>
        <v>ok</v>
      </c>
      <c r="B268" s="249"/>
      <c r="C268" s="249"/>
      <c r="D268" s="249"/>
      <c r="E268" s="249"/>
      <c r="F268" s="249"/>
      <c r="G268" s="1221"/>
      <c r="H268" s="1221"/>
      <c r="I268" s="282" t="s">
        <v>1010</v>
      </c>
      <c r="J268" s="281" t="s">
        <v>1011</v>
      </c>
      <c r="K268" s="281" t="s">
        <v>1012</v>
      </c>
      <c r="L268" s="281" t="s">
        <v>1013</v>
      </c>
      <c r="M268" s="279" t="s">
        <v>676</v>
      </c>
      <c r="N268" s="603"/>
      <c r="O268" s="616"/>
      <c r="P268" s="615"/>
      <c r="Q268" s="231"/>
      <c r="R268" s="232"/>
      <c r="S268" s="232"/>
      <c r="T268" s="232"/>
      <c r="U268" s="232"/>
      <c r="V268" s="232"/>
      <c r="W268" s="232"/>
      <c r="X268" s="232"/>
      <c r="Y268" s="232"/>
      <c r="Z268" s="232"/>
      <c r="AA268" s="232"/>
      <c r="AB268" s="232"/>
      <c r="AC268" s="232"/>
      <c r="AD268" s="232"/>
      <c r="AE268" s="232"/>
      <c r="AF268" s="232"/>
      <c r="AG268" s="232"/>
      <c r="AH268" s="232"/>
      <c r="AI268" s="232"/>
      <c r="AJ268" s="232"/>
      <c r="AK268" s="232"/>
      <c r="AL268" s="232"/>
      <c r="AM268" s="232"/>
      <c r="AN268" s="232"/>
      <c r="AO268" s="232"/>
      <c r="AP268" s="232"/>
      <c r="AQ268" s="250"/>
      <c r="AR268" s="250"/>
      <c r="AS268" s="252"/>
      <c r="AT268" s="248"/>
      <c r="AU268" s="562"/>
      <c r="AV268" s="562"/>
      <c r="AW268" s="562"/>
      <c r="AX268" s="562"/>
      <c r="AY268" s="251"/>
      <c r="AZ268" s="251"/>
      <c r="BA268" s="252"/>
      <c r="BB268" s="261" t="s">
        <v>1621</v>
      </c>
      <c r="BC268" s="252" t="s">
        <v>904</v>
      </c>
      <c r="BD268" s="272" t="s">
        <v>1682</v>
      </c>
      <c r="BE268" s="252"/>
      <c r="BF268" s="233" t="s">
        <v>905</v>
      </c>
      <c r="BG268" s="284" t="s">
        <v>1085</v>
      </c>
      <c r="BH268" s="284">
        <v>110</v>
      </c>
      <c r="BI268" s="233" t="s">
        <v>905</v>
      </c>
      <c r="BJ268" s="765">
        <v>71820</v>
      </c>
      <c r="BK268" s="234">
        <f>BH268*BJ268*(1+BL268)</f>
        <v>8690220</v>
      </c>
      <c r="BL268" s="668">
        <v>0.1</v>
      </c>
      <c r="BM268" s="234">
        <f>BJ268*BH268</f>
        <v>7900200</v>
      </c>
      <c r="BN268" s="263">
        <v>45979</v>
      </c>
      <c r="BO268" s="251"/>
      <c r="BP268" s="251"/>
      <c r="BQ268" s="249"/>
      <c r="BR268" s="249"/>
      <c r="BS268" s="264"/>
      <c r="BT268" s="248"/>
      <c r="BU268" s="248"/>
      <c r="BV268" s="251"/>
      <c r="BW268" s="251"/>
      <c r="BX268" s="251"/>
      <c r="BY268" s="251"/>
      <c r="BZ268" s="251"/>
      <c r="CA268" s="251"/>
      <c r="CB268" s="251"/>
      <c r="CC268" s="250"/>
      <c r="CD268" s="265"/>
      <c r="CE268" s="252"/>
      <c r="CF268" s="252"/>
      <c r="CG268" s="252"/>
      <c r="CH268" s="252"/>
      <c r="CI268" s="252"/>
      <c r="CJ268" s="252"/>
      <c r="CK268" s="252"/>
      <c r="CL268" s="252"/>
      <c r="CM268" s="251"/>
      <c r="CN268" s="249"/>
      <c r="CO268" s="252"/>
      <c r="CP268" s="252"/>
      <c r="CQ268" s="252"/>
      <c r="CR268" s="252"/>
      <c r="CS268" s="251"/>
      <c r="CT268" s="251"/>
      <c r="CU268" s="251"/>
      <c r="CV268" s="251"/>
      <c r="CW268" s="249"/>
      <c r="CX268" s="614"/>
      <c r="CY268" s="562"/>
      <c r="CZ268" s="562"/>
      <c r="DA268" s="562"/>
      <c r="DB268" s="562"/>
      <c r="DC268" s="562"/>
      <c r="DD268" s="562"/>
      <c r="DE268" s="562"/>
      <c r="DF268" s="562"/>
    </row>
    <row r="269" spans="1:110" s="271" customFormat="1" ht="15" hidden="1" customHeight="1">
      <c r="A269" s="248" t="str">
        <f t="shared" si="329"/>
        <v>Hiện</v>
      </c>
      <c r="B269" s="249" t="str">
        <f t="shared" si="330"/>
        <v>Đủ</v>
      </c>
      <c r="C269" s="249">
        <f t="shared" si="331"/>
        <v>0</v>
      </c>
      <c r="D269" s="249"/>
      <c r="E269" s="249"/>
      <c r="F269" s="249"/>
      <c r="G269" s="1221" t="s">
        <v>904</v>
      </c>
      <c r="H269" s="1221"/>
      <c r="I269" s="282" t="s">
        <v>1014</v>
      </c>
      <c r="J269" s="281" t="s">
        <v>1011</v>
      </c>
      <c r="K269" s="281" t="s">
        <v>1015</v>
      </c>
      <c r="L269" s="281" t="s">
        <v>1013</v>
      </c>
      <c r="M269" s="279" t="s">
        <v>676</v>
      </c>
      <c r="N269" s="603"/>
      <c r="O269" s="616">
        <v>20</v>
      </c>
      <c r="P269" s="615"/>
      <c r="Q269" s="231"/>
      <c r="R269" s="232"/>
      <c r="S269" s="232"/>
      <c r="T269" s="232"/>
      <c r="U269" s="232">
        <v>25</v>
      </c>
      <c r="V269" s="232">
        <v>0</v>
      </c>
      <c r="W269" s="232">
        <v>0</v>
      </c>
      <c r="X269" s="232">
        <v>0</v>
      </c>
      <c r="Y269" s="232">
        <v>0</v>
      </c>
      <c r="Z269" s="232">
        <v>0</v>
      </c>
      <c r="AA269" s="232"/>
      <c r="AB269" s="232"/>
      <c r="AC269" s="232"/>
      <c r="AD269" s="232"/>
      <c r="AE269" s="232"/>
      <c r="AF269" s="232"/>
      <c r="AG269" s="232">
        <v>0</v>
      </c>
      <c r="AH269" s="232">
        <v>0</v>
      </c>
      <c r="AI269" s="232"/>
      <c r="AJ269" s="232"/>
      <c r="AK269" s="232">
        <v>0</v>
      </c>
      <c r="AL269" s="232">
        <v>0</v>
      </c>
      <c r="AM269" s="232">
        <v>0</v>
      </c>
      <c r="AN269" s="232">
        <v>0</v>
      </c>
      <c r="AO269" s="232">
        <v>0</v>
      </c>
      <c r="AP269" s="232">
        <v>0</v>
      </c>
      <c r="AQ269" s="250">
        <f>Q269+S269+U269+W269+Y269+AA269+AC269+AE269+AG269+AI269+AK269+AM269+AO269</f>
        <v>25</v>
      </c>
      <c r="AR269" s="250">
        <f>R269+T269+V269+X269+Z269+AB269+AD269+AF269+AH269+AJ269+AL269+AN269+AP269</f>
        <v>0</v>
      </c>
      <c r="AS269" s="252" t="s">
        <v>1066</v>
      </c>
      <c r="AT269" s="248"/>
      <c r="AU269" s="562"/>
      <c r="AV269" s="562"/>
      <c r="AW269" s="562"/>
      <c r="AX269" s="562"/>
      <c r="AY269" s="251">
        <f>IF(AQ269&gt;AU269,AQ269-AU269,"0")</f>
        <v>25</v>
      </c>
      <c r="AZ269" s="251" t="str">
        <f>IF(AR269&gt;AV269,AR269-AV269,"0")</f>
        <v>0</v>
      </c>
      <c r="BA269" s="252"/>
      <c r="BB269" s="261"/>
      <c r="BC269" s="252"/>
      <c r="BD269" s="272"/>
      <c r="BE269" s="252"/>
      <c r="BF269" s="233"/>
      <c r="BG269" s="284"/>
      <c r="BH269" s="284"/>
      <c r="BI269" s="233"/>
      <c r="BJ269" s="234"/>
      <c r="BK269" s="234"/>
      <c r="BL269" s="668"/>
      <c r="BM269" s="234" t="s">
        <v>1602</v>
      </c>
      <c r="BN269" s="263"/>
      <c r="BO269" s="251">
        <f>SUMIF($I:$I,I269,$BH:$BH)</f>
        <v>25</v>
      </c>
      <c r="BP269" s="251">
        <f>SUMIF($I:$I,I269,$BI:$BI)</f>
        <v>0</v>
      </c>
      <c r="BQ269" s="249"/>
      <c r="BR269" s="249"/>
      <c r="BS269" s="264"/>
      <c r="BT269" s="248"/>
      <c r="BU269" s="248"/>
      <c r="BV269" s="251"/>
      <c r="BW269" s="251"/>
      <c r="BX269" s="251"/>
      <c r="BY269" s="251"/>
      <c r="BZ269" s="251"/>
      <c r="CA269" s="251"/>
      <c r="CB269" s="251"/>
      <c r="CC269" s="250"/>
      <c r="CD269" s="265"/>
      <c r="CE269" s="252"/>
      <c r="CF269" s="252"/>
      <c r="CG269" s="252"/>
      <c r="CH269" s="252"/>
      <c r="CI269" s="252"/>
      <c r="CJ269" s="252"/>
      <c r="CK269" s="252"/>
      <c r="CL269" s="252"/>
      <c r="CM269" s="251">
        <f>SUMIF($I:$I,I269,$CA:$CA)</f>
        <v>0</v>
      </c>
      <c r="CN269" s="249">
        <f>SUMIF($I:$I,I269,$CB:$CB)</f>
        <v>0</v>
      </c>
      <c r="CO269" s="252"/>
      <c r="CP269" s="252"/>
      <c r="CQ269" s="252"/>
      <c r="CR269" s="252"/>
      <c r="CS269" s="251">
        <f>BO269+CM269</f>
        <v>25</v>
      </c>
      <c r="CT269" s="251">
        <f>BP269+CN269</f>
        <v>0</v>
      </c>
      <c r="CU269" s="251">
        <f>AY269-CS269</f>
        <v>0</v>
      </c>
      <c r="CV269" s="251">
        <f>AZ269-CT269</f>
        <v>0</v>
      </c>
      <c r="CW269" s="249" t="str">
        <f>IF(CU269&lt;0,"Thừa",IF(CU269=0,"Đủ","Thiếu"))</f>
        <v>Đủ</v>
      </c>
      <c r="CX269" s="614"/>
      <c r="CY269" s="562"/>
      <c r="CZ269" s="562"/>
      <c r="DA269" s="562"/>
      <c r="DB269" s="562"/>
      <c r="DC269" s="562"/>
      <c r="DD269" s="562"/>
      <c r="DE269" s="562"/>
      <c r="DF269" s="562"/>
    </row>
    <row r="270" spans="1:110" s="271" customFormat="1" ht="15" hidden="1" customHeight="1">
      <c r="A270" s="248" t="str">
        <f t="shared" si="329"/>
        <v>ok</v>
      </c>
      <c r="B270" s="249"/>
      <c r="C270" s="249"/>
      <c r="D270" s="249"/>
      <c r="E270" s="249"/>
      <c r="F270" s="249"/>
      <c r="G270" s="1221"/>
      <c r="H270" s="1221"/>
      <c r="I270" s="282" t="s">
        <v>1014</v>
      </c>
      <c r="J270" s="281" t="s">
        <v>1011</v>
      </c>
      <c r="K270" s="281" t="s">
        <v>1015</v>
      </c>
      <c r="L270" s="281" t="s">
        <v>1013</v>
      </c>
      <c r="M270" s="279" t="s">
        <v>676</v>
      </c>
      <c r="N270" s="603"/>
      <c r="O270" s="616"/>
      <c r="P270" s="615"/>
      <c r="Q270" s="231"/>
      <c r="R270" s="232"/>
      <c r="S270" s="232"/>
      <c r="T270" s="232"/>
      <c r="U270" s="232"/>
      <c r="V270" s="232"/>
      <c r="W270" s="232"/>
      <c r="X270" s="232"/>
      <c r="Y270" s="232"/>
      <c r="Z270" s="232"/>
      <c r="AA270" s="232"/>
      <c r="AB270" s="232"/>
      <c r="AC270" s="232"/>
      <c r="AD270" s="232"/>
      <c r="AE270" s="232"/>
      <c r="AF270" s="232"/>
      <c r="AG270" s="232"/>
      <c r="AH270" s="232"/>
      <c r="AI270" s="232"/>
      <c r="AJ270" s="232"/>
      <c r="AK270" s="232"/>
      <c r="AL270" s="232"/>
      <c r="AM270" s="232"/>
      <c r="AN270" s="232"/>
      <c r="AO270" s="232"/>
      <c r="AP270" s="232"/>
      <c r="AQ270" s="250"/>
      <c r="AR270" s="250"/>
      <c r="AS270" s="252"/>
      <c r="AT270" s="248"/>
      <c r="AU270" s="562"/>
      <c r="AV270" s="562"/>
      <c r="AW270" s="562"/>
      <c r="AX270" s="562"/>
      <c r="AY270" s="251"/>
      <c r="AZ270" s="251"/>
      <c r="BA270" s="252"/>
      <c r="BB270" s="261" t="s">
        <v>1621</v>
      </c>
      <c r="BC270" s="252" t="s">
        <v>904</v>
      </c>
      <c r="BD270" s="272" t="s">
        <v>1683</v>
      </c>
      <c r="BE270" s="252"/>
      <c r="BF270" s="233" t="s">
        <v>905</v>
      </c>
      <c r="BG270" s="284" t="s">
        <v>1085</v>
      </c>
      <c r="BH270" s="284">
        <v>25</v>
      </c>
      <c r="BI270" s="233" t="s">
        <v>905</v>
      </c>
      <c r="BJ270" s="765">
        <v>82460</v>
      </c>
      <c r="BK270" s="234">
        <f>BH270*BJ270*(1+BL270)</f>
        <v>2267650</v>
      </c>
      <c r="BL270" s="668">
        <v>0.1</v>
      </c>
      <c r="BM270" s="234">
        <f>BJ270*BH270</f>
        <v>2061500</v>
      </c>
      <c r="BN270" s="263">
        <v>45979</v>
      </c>
      <c r="BO270" s="251"/>
      <c r="BP270" s="251"/>
      <c r="BQ270" s="249"/>
      <c r="BR270" s="249"/>
      <c r="BS270" s="264"/>
      <c r="BT270" s="248"/>
      <c r="BU270" s="248"/>
      <c r="BV270" s="251"/>
      <c r="BW270" s="251"/>
      <c r="BX270" s="251"/>
      <c r="BY270" s="251"/>
      <c r="BZ270" s="251"/>
      <c r="CA270" s="251"/>
      <c r="CB270" s="251"/>
      <c r="CC270" s="250"/>
      <c r="CD270" s="265"/>
      <c r="CE270" s="252"/>
      <c r="CF270" s="252"/>
      <c r="CG270" s="252"/>
      <c r="CH270" s="252"/>
      <c r="CI270" s="252"/>
      <c r="CJ270" s="252"/>
      <c r="CK270" s="252"/>
      <c r="CL270" s="252"/>
      <c r="CM270" s="251"/>
      <c r="CN270" s="249"/>
      <c r="CO270" s="252"/>
      <c r="CP270" s="252"/>
      <c r="CQ270" s="252"/>
      <c r="CR270" s="252"/>
      <c r="CS270" s="251"/>
      <c r="CT270" s="251"/>
      <c r="CU270" s="251"/>
      <c r="CV270" s="251"/>
      <c r="CW270" s="249"/>
      <c r="CX270" s="614"/>
      <c r="CY270" s="562"/>
      <c r="CZ270" s="562"/>
      <c r="DA270" s="562"/>
      <c r="DB270" s="562"/>
      <c r="DC270" s="562"/>
      <c r="DD270" s="562"/>
      <c r="DE270" s="562"/>
      <c r="DF270" s="562"/>
    </row>
    <row r="271" spans="1:110" s="271" customFormat="1" ht="15" hidden="1" customHeight="1">
      <c r="A271" s="248" t="str">
        <f t="shared" si="329"/>
        <v>Hiện</v>
      </c>
      <c r="B271" s="249" t="str">
        <f t="shared" si="330"/>
        <v>Đủ</v>
      </c>
      <c r="C271" s="249">
        <f t="shared" si="331"/>
        <v>0</v>
      </c>
      <c r="D271" s="249"/>
      <c r="E271" s="249"/>
      <c r="F271" s="249"/>
      <c r="G271" s="1221" t="s">
        <v>904</v>
      </c>
      <c r="H271" s="1221"/>
      <c r="I271" s="282" t="s">
        <v>1016</v>
      </c>
      <c r="J271" s="281" t="s">
        <v>1011</v>
      </c>
      <c r="K271" s="281" t="s">
        <v>1017</v>
      </c>
      <c r="L271" s="281" t="s">
        <v>1013</v>
      </c>
      <c r="M271" s="279" t="s">
        <v>676</v>
      </c>
      <c r="N271" s="603"/>
      <c r="O271" s="616">
        <v>20</v>
      </c>
      <c r="P271" s="615"/>
      <c r="Q271" s="231"/>
      <c r="R271" s="232"/>
      <c r="S271" s="232"/>
      <c r="T271" s="232"/>
      <c r="U271" s="232">
        <v>25</v>
      </c>
      <c r="V271" s="232">
        <v>0</v>
      </c>
      <c r="W271" s="232">
        <v>0</v>
      </c>
      <c r="X271" s="232">
        <v>0</v>
      </c>
      <c r="Y271" s="232">
        <v>0</v>
      </c>
      <c r="Z271" s="232">
        <v>0</v>
      </c>
      <c r="AA271" s="232"/>
      <c r="AB271" s="232"/>
      <c r="AC271" s="232"/>
      <c r="AD271" s="232"/>
      <c r="AE271" s="232"/>
      <c r="AF271" s="232"/>
      <c r="AG271" s="232">
        <v>0</v>
      </c>
      <c r="AH271" s="232">
        <v>0</v>
      </c>
      <c r="AI271" s="232"/>
      <c r="AJ271" s="232"/>
      <c r="AK271" s="232">
        <v>0</v>
      </c>
      <c r="AL271" s="232">
        <v>0</v>
      </c>
      <c r="AM271" s="232">
        <v>0</v>
      </c>
      <c r="AN271" s="232">
        <v>0</v>
      </c>
      <c r="AO271" s="232">
        <v>0</v>
      </c>
      <c r="AP271" s="232">
        <v>0</v>
      </c>
      <c r="AQ271" s="250">
        <f>Q271+S271+U271+W271+Y271+AA271+AC271+AE271+AG271+AI271+AK271+AM271+AO271</f>
        <v>25</v>
      </c>
      <c r="AR271" s="250">
        <f>R271+T271+V271+X271+Z271+AB271+AD271+AF271+AH271+AJ271+AL271+AN271+AP271</f>
        <v>0</v>
      </c>
      <c r="AS271" s="252" t="s">
        <v>1066</v>
      </c>
      <c r="AT271" s="248"/>
      <c r="AU271" s="562"/>
      <c r="AV271" s="562"/>
      <c r="AW271" s="562"/>
      <c r="AX271" s="562"/>
      <c r="AY271" s="251">
        <f>IF(AQ271&gt;AU271,AQ271-AU271,"0")</f>
        <v>25</v>
      </c>
      <c r="AZ271" s="251" t="str">
        <f>IF(AR271&gt;AV271,AR271-AV271,"0")</f>
        <v>0</v>
      </c>
      <c r="BA271" s="252"/>
      <c r="BB271" s="261"/>
      <c r="BC271" s="252"/>
      <c r="BD271" s="272"/>
      <c r="BE271" s="252"/>
      <c r="BF271" s="233"/>
      <c r="BG271" s="284"/>
      <c r="BH271" s="284"/>
      <c r="BI271" s="233"/>
      <c r="BJ271" s="234"/>
      <c r="BK271" s="234"/>
      <c r="BL271" s="668"/>
      <c r="BM271" s="234" t="s">
        <v>1602</v>
      </c>
      <c r="BN271" s="263"/>
      <c r="BO271" s="251">
        <f>SUMIF($I:$I,I271,$BH:$BH)</f>
        <v>25</v>
      </c>
      <c r="BP271" s="251">
        <f>SUMIF($I:$I,I271,$BI:$BI)</f>
        <v>0</v>
      </c>
      <c r="BQ271" s="249"/>
      <c r="BR271" s="249"/>
      <c r="BS271" s="264"/>
      <c r="BT271" s="248"/>
      <c r="BU271" s="248"/>
      <c r="BV271" s="251"/>
      <c r="BW271" s="251"/>
      <c r="BX271" s="251"/>
      <c r="BY271" s="251"/>
      <c r="BZ271" s="251"/>
      <c r="CA271" s="251"/>
      <c r="CB271" s="251"/>
      <c r="CC271" s="250"/>
      <c r="CD271" s="265"/>
      <c r="CE271" s="252"/>
      <c r="CF271" s="252"/>
      <c r="CG271" s="252"/>
      <c r="CH271" s="252"/>
      <c r="CI271" s="252"/>
      <c r="CJ271" s="252"/>
      <c r="CK271" s="252"/>
      <c r="CL271" s="252"/>
      <c r="CM271" s="251">
        <f>SUMIF($I:$I,I271,$CA:$CA)</f>
        <v>0</v>
      </c>
      <c r="CN271" s="249">
        <f>SUMIF($I:$I,I271,$CB:$CB)</f>
        <v>0</v>
      </c>
      <c r="CO271" s="252"/>
      <c r="CP271" s="252"/>
      <c r="CQ271" s="252"/>
      <c r="CR271" s="252"/>
      <c r="CS271" s="251">
        <f>BO271+CM271</f>
        <v>25</v>
      </c>
      <c r="CT271" s="251">
        <f>BP271+CN271</f>
        <v>0</v>
      </c>
      <c r="CU271" s="251">
        <f>AY271-CS271</f>
        <v>0</v>
      </c>
      <c r="CV271" s="251">
        <f>AZ271-CT271</f>
        <v>0</v>
      </c>
      <c r="CW271" s="249" t="str">
        <f>IF(CU271&lt;0,"Thừa",IF(CU271=0,"Đủ","Thiếu"))</f>
        <v>Đủ</v>
      </c>
      <c r="CX271" s="614"/>
      <c r="CY271" s="562"/>
      <c r="CZ271" s="562"/>
      <c r="DA271" s="562"/>
      <c r="DB271" s="562"/>
      <c r="DC271" s="562"/>
      <c r="DD271" s="562"/>
      <c r="DE271" s="562"/>
      <c r="DF271" s="562"/>
    </row>
    <row r="272" spans="1:110" s="271" customFormat="1" ht="15" hidden="1" customHeight="1">
      <c r="A272" s="248" t="str">
        <f t="shared" si="329"/>
        <v>ok</v>
      </c>
      <c r="B272" s="249"/>
      <c r="C272" s="249"/>
      <c r="D272" s="249"/>
      <c r="E272" s="249"/>
      <c r="F272" s="249"/>
      <c r="G272" s="1221"/>
      <c r="H272" s="1221"/>
      <c r="I272" s="282" t="s">
        <v>1016</v>
      </c>
      <c r="J272" s="281" t="s">
        <v>1011</v>
      </c>
      <c r="K272" s="281" t="s">
        <v>1017</v>
      </c>
      <c r="L272" s="281" t="s">
        <v>1013</v>
      </c>
      <c r="M272" s="279" t="s">
        <v>676</v>
      </c>
      <c r="N272" s="603"/>
      <c r="O272" s="616"/>
      <c r="P272" s="615"/>
      <c r="Q272" s="231"/>
      <c r="R272" s="232"/>
      <c r="S272" s="232"/>
      <c r="T272" s="232"/>
      <c r="U272" s="232"/>
      <c r="V272" s="232"/>
      <c r="W272" s="232"/>
      <c r="X272" s="232"/>
      <c r="Y272" s="232"/>
      <c r="Z272" s="232"/>
      <c r="AA272" s="232"/>
      <c r="AB272" s="232"/>
      <c r="AC272" s="232"/>
      <c r="AD272" s="232"/>
      <c r="AE272" s="232"/>
      <c r="AF272" s="232"/>
      <c r="AG272" s="232"/>
      <c r="AH272" s="232"/>
      <c r="AI272" s="232"/>
      <c r="AJ272" s="232"/>
      <c r="AK272" s="232"/>
      <c r="AL272" s="232"/>
      <c r="AM272" s="232"/>
      <c r="AN272" s="232"/>
      <c r="AO272" s="232"/>
      <c r="AP272" s="232"/>
      <c r="AQ272" s="250"/>
      <c r="AR272" s="250"/>
      <c r="AS272" s="252"/>
      <c r="AT272" s="248"/>
      <c r="AU272" s="562"/>
      <c r="AV272" s="562"/>
      <c r="AW272" s="562"/>
      <c r="AX272" s="562"/>
      <c r="AY272" s="251"/>
      <c r="AZ272" s="251"/>
      <c r="BA272" s="252"/>
      <c r="BB272" s="261" t="s">
        <v>1621</v>
      </c>
      <c r="BC272" s="252" t="s">
        <v>904</v>
      </c>
      <c r="BD272" s="272" t="s">
        <v>1684</v>
      </c>
      <c r="BE272" s="252"/>
      <c r="BF272" s="233" t="s">
        <v>905</v>
      </c>
      <c r="BG272" s="284" t="s">
        <v>1085</v>
      </c>
      <c r="BH272" s="284">
        <v>25</v>
      </c>
      <c r="BI272" s="233" t="s">
        <v>905</v>
      </c>
      <c r="BJ272" s="765">
        <v>93100</v>
      </c>
      <c r="BK272" s="234">
        <f>BH272*BJ272*(1+BL272)</f>
        <v>2560250</v>
      </c>
      <c r="BL272" s="668">
        <v>0.1</v>
      </c>
      <c r="BM272" s="234">
        <f>BJ272*BH272</f>
        <v>2327500</v>
      </c>
      <c r="BN272" s="263">
        <v>45979</v>
      </c>
      <c r="BO272" s="251"/>
      <c r="BP272" s="251"/>
      <c r="BQ272" s="249"/>
      <c r="BR272" s="249"/>
      <c r="BS272" s="264"/>
      <c r="BT272" s="248"/>
      <c r="BU272" s="248"/>
      <c r="BV272" s="251"/>
      <c r="BW272" s="251"/>
      <c r="BX272" s="251"/>
      <c r="BY272" s="251"/>
      <c r="BZ272" s="251"/>
      <c r="CA272" s="251"/>
      <c r="CB272" s="251"/>
      <c r="CC272" s="250"/>
      <c r="CD272" s="265"/>
      <c r="CE272" s="252"/>
      <c r="CF272" s="252"/>
      <c r="CG272" s="252"/>
      <c r="CH272" s="252"/>
      <c r="CI272" s="252"/>
      <c r="CJ272" s="252"/>
      <c r="CK272" s="252"/>
      <c r="CL272" s="252"/>
      <c r="CM272" s="251"/>
      <c r="CN272" s="249"/>
      <c r="CO272" s="252"/>
      <c r="CP272" s="252"/>
      <c r="CQ272" s="252"/>
      <c r="CR272" s="252"/>
      <c r="CS272" s="251"/>
      <c r="CT272" s="251"/>
      <c r="CU272" s="251"/>
      <c r="CV272" s="251"/>
      <c r="CW272" s="249"/>
      <c r="CX272" s="614"/>
      <c r="CY272" s="562"/>
      <c r="CZ272" s="562"/>
      <c r="DA272" s="562"/>
      <c r="DB272" s="562"/>
      <c r="DC272" s="562"/>
      <c r="DD272" s="562"/>
      <c r="DE272" s="562"/>
      <c r="DF272" s="562"/>
    </row>
    <row r="273" spans="1:110" s="271" customFormat="1" ht="15" hidden="1" customHeight="1">
      <c r="A273" s="248" t="str">
        <f t="shared" si="329"/>
        <v>Hiện</v>
      </c>
      <c r="B273" s="249" t="str">
        <f t="shared" si="330"/>
        <v>Đủ</v>
      </c>
      <c r="C273" s="249">
        <f t="shared" si="331"/>
        <v>0</v>
      </c>
      <c r="D273" s="249"/>
      <c r="E273" s="249"/>
      <c r="F273" s="249"/>
      <c r="G273" s="1221" t="s">
        <v>904</v>
      </c>
      <c r="H273" s="1221"/>
      <c r="I273" s="282" t="s">
        <v>1018</v>
      </c>
      <c r="J273" s="281" t="s">
        <v>1011</v>
      </c>
      <c r="K273" s="281" t="s">
        <v>1019</v>
      </c>
      <c r="L273" s="281" t="s">
        <v>1013</v>
      </c>
      <c r="M273" s="279" t="s">
        <v>676</v>
      </c>
      <c r="N273" s="603"/>
      <c r="O273" s="616">
        <v>20</v>
      </c>
      <c r="P273" s="615"/>
      <c r="Q273" s="231"/>
      <c r="R273" s="232"/>
      <c r="S273" s="232"/>
      <c r="T273" s="232"/>
      <c r="U273" s="232">
        <v>25</v>
      </c>
      <c r="V273" s="232">
        <v>0</v>
      </c>
      <c r="W273" s="232">
        <v>0</v>
      </c>
      <c r="X273" s="232">
        <v>0</v>
      </c>
      <c r="Y273" s="232">
        <v>0</v>
      </c>
      <c r="Z273" s="232">
        <v>0</v>
      </c>
      <c r="AA273" s="232"/>
      <c r="AB273" s="232"/>
      <c r="AC273" s="232"/>
      <c r="AD273" s="232"/>
      <c r="AE273" s="232"/>
      <c r="AF273" s="232"/>
      <c r="AG273" s="232">
        <v>0</v>
      </c>
      <c r="AH273" s="232">
        <v>0</v>
      </c>
      <c r="AI273" s="232"/>
      <c r="AJ273" s="232"/>
      <c r="AK273" s="232">
        <v>0</v>
      </c>
      <c r="AL273" s="232">
        <v>0</v>
      </c>
      <c r="AM273" s="232">
        <v>0</v>
      </c>
      <c r="AN273" s="232">
        <v>0</v>
      </c>
      <c r="AO273" s="232">
        <v>0</v>
      </c>
      <c r="AP273" s="232">
        <v>0</v>
      </c>
      <c r="AQ273" s="250">
        <f>Q273+S273+U273+W273+Y273+AA273+AC273+AE273+AG273+AI273+AK273+AM273+AO273</f>
        <v>25</v>
      </c>
      <c r="AR273" s="250">
        <f>R273+T273+V273+X273+Z273+AB273+AD273+AF273+AH273+AJ273+AL273+AN273+AP273</f>
        <v>0</v>
      </c>
      <c r="AS273" s="252" t="s">
        <v>1066</v>
      </c>
      <c r="AT273" s="248"/>
      <c r="AU273" s="562"/>
      <c r="AV273" s="562"/>
      <c r="AW273" s="562"/>
      <c r="AX273" s="562"/>
      <c r="AY273" s="251">
        <f>IF(AQ273&gt;AU273,AQ273-AU273,"0")</f>
        <v>25</v>
      </c>
      <c r="AZ273" s="251" t="str">
        <f>IF(AR273&gt;AV273,AR273-AV273,"0")</f>
        <v>0</v>
      </c>
      <c r="BA273" s="252"/>
      <c r="BB273" s="261"/>
      <c r="BC273" s="252"/>
      <c r="BD273" s="272"/>
      <c r="BE273" s="252"/>
      <c r="BF273" s="233"/>
      <c r="BG273" s="284"/>
      <c r="BH273" s="284"/>
      <c r="BI273" s="233"/>
      <c r="BJ273" s="234"/>
      <c r="BK273" s="234"/>
      <c r="BL273" s="668"/>
      <c r="BM273" s="234" t="s">
        <v>1602</v>
      </c>
      <c r="BN273" s="263"/>
      <c r="BO273" s="251">
        <f>SUMIF($I:$I,I273,$BH:$BH)</f>
        <v>25</v>
      </c>
      <c r="BP273" s="251">
        <f>SUMIF($I:$I,I273,$BI:$BI)</f>
        <v>0</v>
      </c>
      <c r="BQ273" s="249"/>
      <c r="BR273" s="249"/>
      <c r="BS273" s="264"/>
      <c r="BT273" s="248"/>
      <c r="BU273" s="248"/>
      <c r="BV273" s="251"/>
      <c r="BW273" s="251"/>
      <c r="BX273" s="251"/>
      <c r="BY273" s="251"/>
      <c r="BZ273" s="251"/>
      <c r="CA273" s="251"/>
      <c r="CB273" s="251"/>
      <c r="CC273" s="250"/>
      <c r="CD273" s="265"/>
      <c r="CE273" s="252"/>
      <c r="CF273" s="252"/>
      <c r="CG273" s="252"/>
      <c r="CH273" s="252"/>
      <c r="CI273" s="252"/>
      <c r="CJ273" s="252"/>
      <c r="CK273" s="252"/>
      <c r="CL273" s="252"/>
      <c r="CM273" s="251">
        <f>SUMIF($I:$I,I273,$CA:$CA)</f>
        <v>0</v>
      </c>
      <c r="CN273" s="249">
        <f>SUMIF($I:$I,I273,$CB:$CB)</f>
        <v>0</v>
      </c>
      <c r="CO273" s="252"/>
      <c r="CP273" s="252"/>
      <c r="CQ273" s="252"/>
      <c r="CR273" s="252"/>
      <c r="CS273" s="251">
        <f>BO273+CM273</f>
        <v>25</v>
      </c>
      <c r="CT273" s="251">
        <f>BP273+CN273</f>
        <v>0</v>
      </c>
      <c r="CU273" s="251">
        <f>AY273-CS273</f>
        <v>0</v>
      </c>
      <c r="CV273" s="251">
        <f>AZ273-CT273</f>
        <v>0</v>
      </c>
      <c r="CW273" s="249" t="str">
        <f>IF(CU273&lt;0,"Thừa",IF(CU273=0,"Đủ","Thiếu"))</f>
        <v>Đủ</v>
      </c>
      <c r="CX273" s="614"/>
      <c r="CY273" s="562"/>
      <c r="CZ273" s="562"/>
      <c r="DA273" s="562"/>
      <c r="DB273" s="562"/>
      <c r="DC273" s="562"/>
      <c r="DD273" s="562"/>
      <c r="DE273" s="562"/>
      <c r="DF273" s="562"/>
    </row>
    <row r="274" spans="1:110" s="271" customFormat="1" ht="15" hidden="1" customHeight="1">
      <c r="A274" s="248" t="str">
        <f t="shared" si="329"/>
        <v>ok</v>
      </c>
      <c r="B274" s="249"/>
      <c r="C274" s="249"/>
      <c r="D274" s="249"/>
      <c r="E274" s="249"/>
      <c r="F274" s="249"/>
      <c r="G274" s="1221"/>
      <c r="H274" s="1221"/>
      <c r="I274" s="282" t="s">
        <v>1018</v>
      </c>
      <c r="J274" s="281" t="s">
        <v>1011</v>
      </c>
      <c r="K274" s="281" t="s">
        <v>1019</v>
      </c>
      <c r="L274" s="281" t="s">
        <v>1013</v>
      </c>
      <c r="M274" s="279" t="s">
        <v>676</v>
      </c>
      <c r="N274" s="603"/>
      <c r="O274" s="616"/>
      <c r="P274" s="615"/>
      <c r="Q274" s="231"/>
      <c r="R274" s="232"/>
      <c r="S274" s="232"/>
      <c r="T274" s="232"/>
      <c r="U274" s="232"/>
      <c r="V274" s="232"/>
      <c r="W274" s="232"/>
      <c r="X274" s="232"/>
      <c r="Y274" s="232"/>
      <c r="Z274" s="232"/>
      <c r="AA274" s="232"/>
      <c r="AB274" s="232"/>
      <c r="AC274" s="232"/>
      <c r="AD274" s="232"/>
      <c r="AE274" s="232"/>
      <c r="AF274" s="232"/>
      <c r="AG274" s="232"/>
      <c r="AH274" s="232"/>
      <c r="AI274" s="232"/>
      <c r="AJ274" s="232"/>
      <c r="AK274" s="232"/>
      <c r="AL274" s="232"/>
      <c r="AM274" s="232"/>
      <c r="AN274" s="232"/>
      <c r="AO274" s="232"/>
      <c r="AP274" s="232"/>
      <c r="AQ274" s="250"/>
      <c r="AR274" s="250"/>
      <c r="AS274" s="252"/>
      <c r="AT274" s="248"/>
      <c r="AU274" s="562"/>
      <c r="AV274" s="562"/>
      <c r="AW274" s="562"/>
      <c r="AX274" s="562"/>
      <c r="AY274" s="251"/>
      <c r="AZ274" s="251"/>
      <c r="BA274" s="252"/>
      <c r="BB274" s="261" t="s">
        <v>1621</v>
      </c>
      <c r="BC274" s="252" t="s">
        <v>904</v>
      </c>
      <c r="BD274" s="272" t="s">
        <v>1685</v>
      </c>
      <c r="BE274" s="252"/>
      <c r="BF274" s="233" t="s">
        <v>905</v>
      </c>
      <c r="BG274" s="284" t="s">
        <v>1085</v>
      </c>
      <c r="BH274" s="284">
        <v>25</v>
      </c>
      <c r="BI274" s="233" t="s">
        <v>905</v>
      </c>
      <c r="BJ274" s="765">
        <v>101080</v>
      </c>
      <c r="BK274" s="234">
        <f>BH274*BJ274*(1+BL274)</f>
        <v>2779700</v>
      </c>
      <c r="BL274" s="668">
        <v>0.1</v>
      </c>
      <c r="BM274" s="234">
        <f>BJ274*BH274</f>
        <v>2527000</v>
      </c>
      <c r="BN274" s="263">
        <v>45979</v>
      </c>
      <c r="BO274" s="251"/>
      <c r="BP274" s="251"/>
      <c r="BQ274" s="249"/>
      <c r="BR274" s="249"/>
      <c r="BS274" s="264"/>
      <c r="BT274" s="248"/>
      <c r="BU274" s="248"/>
      <c r="BV274" s="251"/>
      <c r="BW274" s="251"/>
      <c r="BX274" s="251"/>
      <c r="BY274" s="251"/>
      <c r="BZ274" s="251"/>
      <c r="CA274" s="251"/>
      <c r="CB274" s="251"/>
      <c r="CC274" s="250"/>
      <c r="CD274" s="265"/>
      <c r="CE274" s="252"/>
      <c r="CF274" s="252"/>
      <c r="CG274" s="252"/>
      <c r="CH274" s="252"/>
      <c r="CI274" s="252"/>
      <c r="CJ274" s="252"/>
      <c r="CK274" s="252"/>
      <c r="CL274" s="252"/>
      <c r="CM274" s="251"/>
      <c r="CN274" s="249"/>
      <c r="CO274" s="252"/>
      <c r="CP274" s="252"/>
      <c r="CQ274" s="252"/>
      <c r="CR274" s="252"/>
      <c r="CS274" s="251"/>
      <c r="CT274" s="251"/>
      <c r="CU274" s="251"/>
      <c r="CV274" s="251"/>
      <c r="CW274" s="249"/>
      <c r="CX274" s="614"/>
      <c r="CY274" s="562"/>
      <c r="CZ274" s="562"/>
      <c r="DA274" s="562"/>
      <c r="DB274" s="562"/>
      <c r="DC274" s="562"/>
      <c r="DD274" s="562"/>
      <c r="DE274" s="562"/>
      <c r="DF274" s="562"/>
    </row>
    <row r="275" spans="1:110" s="271" customFormat="1" ht="15" hidden="1" customHeight="1">
      <c r="A275" s="248" t="str">
        <f t="shared" si="329"/>
        <v>Hiện</v>
      </c>
      <c r="B275" s="249" t="str">
        <f t="shared" si="330"/>
        <v>Đủ</v>
      </c>
      <c r="C275" s="249">
        <f t="shared" si="331"/>
        <v>0</v>
      </c>
      <c r="D275" s="249"/>
      <c r="E275" s="249"/>
      <c r="F275" s="249"/>
      <c r="G275" s="1221" t="s">
        <v>904</v>
      </c>
      <c r="H275" s="1221"/>
      <c r="I275" s="282" t="s">
        <v>1020</v>
      </c>
      <c r="J275" s="281" t="s">
        <v>1011</v>
      </c>
      <c r="K275" s="281" t="s">
        <v>1021</v>
      </c>
      <c r="L275" s="281" t="s">
        <v>1013</v>
      </c>
      <c r="M275" s="279" t="s">
        <v>676</v>
      </c>
      <c r="N275" s="603"/>
      <c r="O275" s="616">
        <v>20</v>
      </c>
      <c r="P275" s="615"/>
      <c r="Q275" s="231"/>
      <c r="R275" s="232"/>
      <c r="S275" s="232"/>
      <c r="T275" s="232"/>
      <c r="U275" s="232">
        <v>25</v>
      </c>
      <c r="V275" s="232">
        <v>0</v>
      </c>
      <c r="W275" s="232">
        <v>0</v>
      </c>
      <c r="X275" s="232">
        <v>0</v>
      </c>
      <c r="Y275" s="232">
        <v>0</v>
      </c>
      <c r="Z275" s="232">
        <v>0</v>
      </c>
      <c r="AA275" s="232"/>
      <c r="AB275" s="232"/>
      <c r="AC275" s="232"/>
      <c r="AD275" s="232"/>
      <c r="AE275" s="232"/>
      <c r="AF275" s="232"/>
      <c r="AG275" s="232">
        <v>0</v>
      </c>
      <c r="AH275" s="232">
        <v>0</v>
      </c>
      <c r="AI275" s="232"/>
      <c r="AJ275" s="232"/>
      <c r="AK275" s="232">
        <v>0</v>
      </c>
      <c r="AL275" s="232">
        <v>0</v>
      </c>
      <c r="AM275" s="232">
        <v>0</v>
      </c>
      <c r="AN275" s="232">
        <v>0</v>
      </c>
      <c r="AO275" s="232">
        <v>0</v>
      </c>
      <c r="AP275" s="232">
        <v>0</v>
      </c>
      <c r="AQ275" s="250">
        <f>Q275+S275+U275+W275+Y275+AA275+AC275+AE275+AG275+AI275+AK275+AM275+AO275</f>
        <v>25</v>
      </c>
      <c r="AR275" s="250">
        <f>R275+T275+V275+X275+Z275+AB275+AD275+AF275+AH275+AJ275+AL275+AN275+AP275</f>
        <v>0</v>
      </c>
      <c r="AS275" s="252" t="s">
        <v>1066</v>
      </c>
      <c r="AT275" s="248"/>
      <c r="AU275" s="562"/>
      <c r="AV275" s="562"/>
      <c r="AW275" s="562"/>
      <c r="AX275" s="562"/>
      <c r="AY275" s="251">
        <f>IF(AQ275&gt;AU275,AQ275-AU275,"0")</f>
        <v>25</v>
      </c>
      <c r="AZ275" s="251" t="str">
        <f>IF(AR275&gt;AV275,AR275-AV275,"0")</f>
        <v>0</v>
      </c>
      <c r="BA275" s="252"/>
      <c r="BB275" s="261"/>
      <c r="BC275" s="252"/>
      <c r="BD275" s="272"/>
      <c r="BE275" s="252"/>
      <c r="BF275" s="233"/>
      <c r="BG275" s="284"/>
      <c r="BH275" s="284"/>
      <c r="BI275" s="233"/>
      <c r="BJ275" s="234"/>
      <c r="BK275" s="234"/>
      <c r="BL275" s="668"/>
      <c r="BM275" s="234" t="s">
        <v>1602</v>
      </c>
      <c r="BN275" s="263"/>
      <c r="BO275" s="251">
        <f>SUMIF($I:$I,I275,$BH:$BH)</f>
        <v>25</v>
      </c>
      <c r="BP275" s="251">
        <f>SUMIF($I:$I,I275,$BI:$BI)</f>
        <v>0</v>
      </c>
      <c r="BQ275" s="249"/>
      <c r="BR275" s="249"/>
      <c r="BS275" s="264"/>
      <c r="BT275" s="248"/>
      <c r="BU275" s="248"/>
      <c r="BV275" s="251"/>
      <c r="BW275" s="251"/>
      <c r="BX275" s="251"/>
      <c r="BY275" s="251"/>
      <c r="BZ275" s="251"/>
      <c r="CA275" s="251"/>
      <c r="CB275" s="251"/>
      <c r="CC275" s="250"/>
      <c r="CD275" s="265"/>
      <c r="CE275" s="252"/>
      <c r="CF275" s="252"/>
      <c r="CG275" s="252"/>
      <c r="CH275" s="252"/>
      <c r="CI275" s="252"/>
      <c r="CJ275" s="252"/>
      <c r="CK275" s="252"/>
      <c r="CL275" s="252"/>
      <c r="CM275" s="251">
        <f>SUMIF($I:$I,I275,$CA:$CA)</f>
        <v>0</v>
      </c>
      <c r="CN275" s="249">
        <f>SUMIF($I:$I,I275,$CB:$CB)</f>
        <v>0</v>
      </c>
      <c r="CO275" s="252"/>
      <c r="CP275" s="252"/>
      <c r="CQ275" s="252"/>
      <c r="CR275" s="252"/>
      <c r="CS275" s="251">
        <f>BO275+CM275</f>
        <v>25</v>
      </c>
      <c r="CT275" s="251">
        <f>BP275+CN275</f>
        <v>0</v>
      </c>
      <c r="CU275" s="251">
        <f>AY275-CS275</f>
        <v>0</v>
      </c>
      <c r="CV275" s="251">
        <f>AZ275-CT275</f>
        <v>0</v>
      </c>
      <c r="CW275" s="249" t="str">
        <f>IF(CU275&lt;0,"Thừa",IF(CU275=0,"Đủ","Thiếu"))</f>
        <v>Đủ</v>
      </c>
      <c r="CX275" s="614"/>
      <c r="CY275" s="562"/>
      <c r="CZ275" s="562"/>
      <c r="DA275" s="562"/>
      <c r="DB275" s="562"/>
      <c r="DC275" s="562"/>
      <c r="DD275" s="562"/>
      <c r="DE275" s="562"/>
      <c r="DF275" s="562"/>
    </row>
    <row r="276" spans="1:110" s="271" customFormat="1" ht="15" hidden="1" customHeight="1">
      <c r="A276" s="248" t="str">
        <f t="shared" si="329"/>
        <v>ok</v>
      </c>
      <c r="B276" s="249"/>
      <c r="C276" s="249"/>
      <c r="D276" s="249"/>
      <c r="E276" s="249"/>
      <c r="F276" s="249"/>
      <c r="G276" s="1221"/>
      <c r="H276" s="1221"/>
      <c r="I276" s="282" t="s">
        <v>1020</v>
      </c>
      <c r="J276" s="281" t="s">
        <v>1011</v>
      </c>
      <c r="K276" s="281" t="s">
        <v>1021</v>
      </c>
      <c r="L276" s="281" t="s">
        <v>1013</v>
      </c>
      <c r="M276" s="279" t="s">
        <v>676</v>
      </c>
      <c r="N276" s="603"/>
      <c r="O276" s="616"/>
      <c r="P276" s="615"/>
      <c r="Q276" s="231"/>
      <c r="R276" s="232"/>
      <c r="S276" s="232"/>
      <c r="T276" s="232"/>
      <c r="U276" s="232"/>
      <c r="V276" s="232"/>
      <c r="W276" s="232"/>
      <c r="X276" s="232"/>
      <c r="Y276" s="232"/>
      <c r="Z276" s="232"/>
      <c r="AA276" s="232"/>
      <c r="AB276" s="232"/>
      <c r="AC276" s="232"/>
      <c r="AD276" s="232"/>
      <c r="AE276" s="232"/>
      <c r="AF276" s="232"/>
      <c r="AG276" s="232"/>
      <c r="AH276" s="232"/>
      <c r="AI276" s="232"/>
      <c r="AJ276" s="232"/>
      <c r="AK276" s="232"/>
      <c r="AL276" s="232"/>
      <c r="AM276" s="232"/>
      <c r="AN276" s="232"/>
      <c r="AO276" s="232"/>
      <c r="AP276" s="232"/>
      <c r="AQ276" s="250"/>
      <c r="AR276" s="250"/>
      <c r="AS276" s="252"/>
      <c r="AT276" s="248"/>
      <c r="AU276" s="562"/>
      <c r="AV276" s="562"/>
      <c r="AW276" s="562"/>
      <c r="AX276" s="562"/>
      <c r="AY276" s="251"/>
      <c r="AZ276" s="251"/>
      <c r="BA276" s="252"/>
      <c r="BB276" s="261" t="s">
        <v>1621</v>
      </c>
      <c r="BC276" s="252" t="s">
        <v>904</v>
      </c>
      <c r="BD276" s="272" t="s">
        <v>1686</v>
      </c>
      <c r="BE276" s="252"/>
      <c r="BF276" s="233" t="s">
        <v>905</v>
      </c>
      <c r="BG276" s="284" t="s">
        <v>1085</v>
      </c>
      <c r="BH276" s="284">
        <v>25</v>
      </c>
      <c r="BI276" s="233" t="s">
        <v>905</v>
      </c>
      <c r="BJ276" s="765">
        <v>109060</v>
      </c>
      <c r="BK276" s="234">
        <f>BH276*BJ276*(1+BL276)</f>
        <v>2999150.0000000005</v>
      </c>
      <c r="BL276" s="668">
        <v>0.1</v>
      </c>
      <c r="BM276" s="234">
        <f>BJ276*BH276</f>
        <v>2726500</v>
      </c>
      <c r="BN276" s="263">
        <v>45979</v>
      </c>
      <c r="BO276" s="251"/>
      <c r="BP276" s="251"/>
      <c r="BQ276" s="249"/>
      <c r="BR276" s="249"/>
      <c r="BS276" s="264"/>
      <c r="BT276" s="248"/>
      <c r="BU276" s="248"/>
      <c r="BV276" s="251"/>
      <c r="BW276" s="251"/>
      <c r="BX276" s="251"/>
      <c r="BY276" s="251"/>
      <c r="BZ276" s="251"/>
      <c r="CA276" s="251"/>
      <c r="CB276" s="251"/>
      <c r="CC276" s="250"/>
      <c r="CD276" s="265"/>
      <c r="CE276" s="252"/>
      <c r="CF276" s="252"/>
      <c r="CG276" s="252"/>
      <c r="CH276" s="252"/>
      <c r="CI276" s="252"/>
      <c r="CJ276" s="252"/>
      <c r="CK276" s="252"/>
      <c r="CL276" s="252"/>
      <c r="CM276" s="251"/>
      <c r="CN276" s="249"/>
      <c r="CO276" s="252"/>
      <c r="CP276" s="252"/>
      <c r="CQ276" s="252"/>
      <c r="CR276" s="252"/>
      <c r="CS276" s="251"/>
      <c r="CT276" s="251"/>
      <c r="CU276" s="251"/>
      <c r="CV276" s="251"/>
      <c r="CW276" s="249"/>
      <c r="CX276" s="614"/>
      <c r="CY276" s="562"/>
      <c r="CZ276" s="562"/>
      <c r="DA276" s="562"/>
      <c r="DB276" s="562"/>
      <c r="DC276" s="562"/>
      <c r="DD276" s="562"/>
      <c r="DE276" s="562"/>
      <c r="DF276" s="562"/>
    </row>
    <row r="277" spans="1:110" s="271" customFormat="1" ht="15" hidden="1" customHeight="1">
      <c r="A277" s="248" t="str">
        <f t="shared" si="329"/>
        <v>Hiện</v>
      </c>
      <c r="B277" s="249" t="str">
        <f t="shared" si="330"/>
        <v>Đủ</v>
      </c>
      <c r="C277" s="249">
        <f t="shared" si="331"/>
        <v>0</v>
      </c>
      <c r="D277" s="249"/>
      <c r="E277" s="249"/>
      <c r="F277" s="249"/>
      <c r="G277" s="1221" t="s">
        <v>904</v>
      </c>
      <c r="H277" s="1221"/>
      <c r="I277" s="282" t="s">
        <v>1022</v>
      </c>
      <c r="J277" s="281" t="s">
        <v>1011</v>
      </c>
      <c r="K277" s="281" t="s">
        <v>1023</v>
      </c>
      <c r="L277" s="281" t="s">
        <v>1013</v>
      </c>
      <c r="M277" s="279" t="s">
        <v>676</v>
      </c>
      <c r="N277" s="603"/>
      <c r="O277" s="616">
        <v>10</v>
      </c>
      <c r="P277" s="615"/>
      <c r="Q277" s="231"/>
      <c r="R277" s="232"/>
      <c r="S277" s="232"/>
      <c r="T277" s="232"/>
      <c r="U277" s="232">
        <v>15</v>
      </c>
      <c r="V277" s="232">
        <v>0</v>
      </c>
      <c r="W277" s="232">
        <v>0</v>
      </c>
      <c r="X277" s="232">
        <v>0</v>
      </c>
      <c r="Y277" s="232">
        <v>0</v>
      </c>
      <c r="Z277" s="232">
        <v>0</v>
      </c>
      <c r="AA277" s="232"/>
      <c r="AB277" s="232"/>
      <c r="AC277" s="232"/>
      <c r="AD277" s="232"/>
      <c r="AE277" s="232"/>
      <c r="AF277" s="232"/>
      <c r="AG277" s="232">
        <v>0</v>
      </c>
      <c r="AH277" s="232">
        <v>0</v>
      </c>
      <c r="AI277" s="232"/>
      <c r="AJ277" s="232"/>
      <c r="AK277" s="232">
        <v>0</v>
      </c>
      <c r="AL277" s="232">
        <v>0</v>
      </c>
      <c r="AM277" s="232">
        <v>0</v>
      </c>
      <c r="AN277" s="232">
        <v>0</v>
      </c>
      <c r="AO277" s="232">
        <v>0</v>
      </c>
      <c r="AP277" s="232">
        <v>0</v>
      </c>
      <c r="AQ277" s="250">
        <f>Q277+S277+U277+W277+Y277+AA277+AC277+AE277+AG277+AI277+AK277+AM277+AO277</f>
        <v>15</v>
      </c>
      <c r="AR277" s="250">
        <f>R277+T277+V277+X277+Z277+AB277+AD277+AF277+AH277+AJ277+AL277+AN277+AP277</f>
        <v>0</v>
      </c>
      <c r="AS277" s="252" t="s">
        <v>1066</v>
      </c>
      <c r="AT277" s="248"/>
      <c r="AU277" s="562"/>
      <c r="AV277" s="562"/>
      <c r="AW277" s="562"/>
      <c r="AX277" s="562"/>
      <c r="AY277" s="251">
        <f>IF(AQ277&gt;AU277,AQ277-AU277,"0")</f>
        <v>15</v>
      </c>
      <c r="AZ277" s="251" t="str">
        <f>IF(AR277&gt;AV277,AR277-AV277,"0")</f>
        <v>0</v>
      </c>
      <c r="BA277" s="252"/>
      <c r="BB277" s="261"/>
      <c r="BC277" s="252"/>
      <c r="BD277" s="272"/>
      <c r="BE277" s="252"/>
      <c r="BF277" s="233"/>
      <c r="BG277" s="284"/>
      <c r="BH277" s="284"/>
      <c r="BI277" s="233"/>
      <c r="BJ277" s="234"/>
      <c r="BK277" s="234"/>
      <c r="BL277" s="668"/>
      <c r="BM277" s="234" t="s">
        <v>1602</v>
      </c>
      <c r="BN277" s="263"/>
      <c r="BO277" s="251">
        <f>SUMIF($I:$I,I277,$BH:$BH)</f>
        <v>15</v>
      </c>
      <c r="BP277" s="251">
        <f>SUMIF($I:$I,I277,$BI:$BI)</f>
        <v>0</v>
      </c>
      <c r="BQ277" s="249"/>
      <c r="BR277" s="249"/>
      <c r="BS277" s="264"/>
      <c r="BT277" s="248"/>
      <c r="BU277" s="248"/>
      <c r="BV277" s="251"/>
      <c r="BW277" s="251"/>
      <c r="BX277" s="251"/>
      <c r="BY277" s="251"/>
      <c r="BZ277" s="251"/>
      <c r="CA277" s="251"/>
      <c r="CB277" s="251"/>
      <c r="CC277" s="250"/>
      <c r="CD277" s="265"/>
      <c r="CE277" s="252"/>
      <c r="CF277" s="252"/>
      <c r="CG277" s="252"/>
      <c r="CH277" s="252"/>
      <c r="CI277" s="252"/>
      <c r="CJ277" s="252"/>
      <c r="CK277" s="252"/>
      <c r="CL277" s="252"/>
      <c r="CM277" s="251">
        <f>SUMIF($I:$I,I277,$CA:$CA)</f>
        <v>0</v>
      </c>
      <c r="CN277" s="249">
        <f>SUMIF($I:$I,I277,$CB:$CB)</f>
        <v>0</v>
      </c>
      <c r="CO277" s="252"/>
      <c r="CP277" s="252"/>
      <c r="CQ277" s="252"/>
      <c r="CR277" s="252"/>
      <c r="CS277" s="251">
        <f>BO277+CM277</f>
        <v>15</v>
      </c>
      <c r="CT277" s="251">
        <f>BP277+CN277</f>
        <v>0</v>
      </c>
      <c r="CU277" s="251">
        <f>AY277-CS277</f>
        <v>0</v>
      </c>
      <c r="CV277" s="251">
        <f>AZ277-CT277</f>
        <v>0</v>
      </c>
      <c r="CW277" s="249" t="str">
        <f>IF(CU277&lt;0,"Thừa",IF(CU277=0,"Đủ","Thiếu"))</f>
        <v>Đủ</v>
      </c>
      <c r="CX277" s="614"/>
      <c r="CY277" s="562"/>
      <c r="CZ277" s="562"/>
      <c r="DA277" s="562"/>
      <c r="DB277" s="562"/>
      <c r="DC277" s="562"/>
      <c r="DD277" s="562"/>
      <c r="DE277" s="562"/>
      <c r="DF277" s="562"/>
    </row>
    <row r="278" spans="1:110" s="271" customFormat="1" ht="15" hidden="1" customHeight="1">
      <c r="A278" s="248" t="str">
        <f t="shared" si="329"/>
        <v>ok</v>
      </c>
      <c r="B278" s="249"/>
      <c r="C278" s="249"/>
      <c r="D278" s="249"/>
      <c r="E278" s="249"/>
      <c r="F278" s="249"/>
      <c r="G278" s="1221"/>
      <c r="H278" s="1221"/>
      <c r="I278" s="282" t="s">
        <v>1022</v>
      </c>
      <c r="J278" s="281" t="s">
        <v>1011</v>
      </c>
      <c r="K278" s="281" t="s">
        <v>1023</v>
      </c>
      <c r="L278" s="281" t="s">
        <v>1013</v>
      </c>
      <c r="M278" s="279" t="s">
        <v>676</v>
      </c>
      <c r="N278" s="603"/>
      <c r="O278" s="616"/>
      <c r="P278" s="615"/>
      <c r="Q278" s="231"/>
      <c r="R278" s="232"/>
      <c r="S278" s="232"/>
      <c r="T278" s="232"/>
      <c r="U278" s="232"/>
      <c r="V278" s="232"/>
      <c r="W278" s="232"/>
      <c r="X278" s="232"/>
      <c r="Y278" s="232"/>
      <c r="Z278" s="232"/>
      <c r="AA278" s="232"/>
      <c r="AB278" s="232"/>
      <c r="AC278" s="232"/>
      <c r="AD278" s="232"/>
      <c r="AE278" s="232"/>
      <c r="AF278" s="232"/>
      <c r="AG278" s="232"/>
      <c r="AH278" s="232"/>
      <c r="AI278" s="232"/>
      <c r="AJ278" s="232"/>
      <c r="AK278" s="232"/>
      <c r="AL278" s="232"/>
      <c r="AM278" s="232"/>
      <c r="AN278" s="232"/>
      <c r="AO278" s="232"/>
      <c r="AP278" s="232"/>
      <c r="AQ278" s="250"/>
      <c r="AR278" s="250"/>
      <c r="AS278" s="252"/>
      <c r="AT278" s="248"/>
      <c r="AU278" s="562"/>
      <c r="AV278" s="562"/>
      <c r="AW278" s="562"/>
      <c r="AX278" s="562"/>
      <c r="AY278" s="251"/>
      <c r="AZ278" s="251"/>
      <c r="BA278" s="252"/>
      <c r="BB278" s="261" t="s">
        <v>1621</v>
      </c>
      <c r="BC278" s="252" t="s">
        <v>904</v>
      </c>
      <c r="BD278" s="272" t="s">
        <v>1687</v>
      </c>
      <c r="BE278" s="252"/>
      <c r="BF278" s="233" t="s">
        <v>905</v>
      </c>
      <c r="BG278" s="284" t="s">
        <v>1085</v>
      </c>
      <c r="BH278" s="284">
        <v>15</v>
      </c>
      <c r="BI278" s="233" t="s">
        <v>905</v>
      </c>
      <c r="BJ278" s="765">
        <v>117040</v>
      </c>
      <c r="BK278" s="234">
        <f>BH278*BJ278*(1+BL278)</f>
        <v>1931160.0000000002</v>
      </c>
      <c r="BL278" s="668">
        <v>0.1</v>
      </c>
      <c r="BM278" s="234">
        <f>BJ278*BH278</f>
        <v>1755600</v>
      </c>
      <c r="BN278" s="263">
        <v>45979</v>
      </c>
      <c r="BO278" s="251"/>
      <c r="BP278" s="251"/>
      <c r="BQ278" s="249"/>
      <c r="BR278" s="249"/>
      <c r="BS278" s="264"/>
      <c r="BT278" s="248"/>
      <c r="BU278" s="248"/>
      <c r="BV278" s="251"/>
      <c r="BW278" s="251"/>
      <c r="BX278" s="251"/>
      <c r="BY278" s="251"/>
      <c r="BZ278" s="251"/>
      <c r="CA278" s="251"/>
      <c r="CB278" s="251"/>
      <c r="CC278" s="250"/>
      <c r="CD278" s="265"/>
      <c r="CE278" s="252"/>
      <c r="CF278" s="252"/>
      <c r="CG278" s="252"/>
      <c r="CH278" s="252"/>
      <c r="CI278" s="252"/>
      <c r="CJ278" s="252"/>
      <c r="CK278" s="252"/>
      <c r="CL278" s="252"/>
      <c r="CM278" s="251"/>
      <c r="CN278" s="249"/>
      <c r="CO278" s="252"/>
      <c r="CP278" s="252"/>
      <c r="CQ278" s="252"/>
      <c r="CR278" s="252"/>
      <c r="CS278" s="251"/>
      <c r="CT278" s="251"/>
      <c r="CU278" s="251"/>
      <c r="CV278" s="251"/>
      <c r="CW278" s="249"/>
      <c r="CX278" s="614"/>
      <c r="CY278" s="562"/>
      <c r="CZ278" s="562"/>
      <c r="DA278" s="562"/>
      <c r="DB278" s="562"/>
      <c r="DC278" s="562"/>
      <c r="DD278" s="562"/>
      <c r="DE278" s="562"/>
      <c r="DF278" s="562"/>
    </row>
    <row r="279" spans="1:110" s="271" customFormat="1" ht="15" hidden="1" customHeight="1">
      <c r="A279" s="248" t="str">
        <f t="shared" si="329"/>
        <v>Hiện</v>
      </c>
      <c r="B279" s="249" t="str">
        <f t="shared" si="330"/>
        <v>Đủ</v>
      </c>
      <c r="C279" s="249">
        <f t="shared" si="331"/>
        <v>0</v>
      </c>
      <c r="D279" s="249"/>
      <c r="E279" s="249"/>
      <c r="F279" s="249"/>
      <c r="G279" s="1221" t="s">
        <v>904</v>
      </c>
      <c r="H279" s="1221"/>
      <c r="I279" s="282" t="s">
        <v>1024</v>
      </c>
      <c r="J279" s="281" t="s">
        <v>1011</v>
      </c>
      <c r="K279" s="281" t="s">
        <v>1025</v>
      </c>
      <c r="L279" s="281" t="s">
        <v>1013</v>
      </c>
      <c r="M279" s="279" t="s">
        <v>676</v>
      </c>
      <c r="N279" s="603"/>
      <c r="O279" s="616">
        <v>20</v>
      </c>
      <c r="P279" s="615"/>
      <c r="Q279" s="231"/>
      <c r="R279" s="232"/>
      <c r="S279" s="232"/>
      <c r="T279" s="232"/>
      <c r="U279" s="232">
        <v>25</v>
      </c>
      <c r="V279" s="232">
        <v>0</v>
      </c>
      <c r="W279" s="232">
        <v>0</v>
      </c>
      <c r="X279" s="232">
        <v>0</v>
      </c>
      <c r="Y279" s="232">
        <v>0</v>
      </c>
      <c r="Z279" s="232">
        <v>0</v>
      </c>
      <c r="AA279" s="232"/>
      <c r="AB279" s="232"/>
      <c r="AC279" s="232"/>
      <c r="AD279" s="232"/>
      <c r="AE279" s="232"/>
      <c r="AF279" s="232"/>
      <c r="AG279" s="232">
        <v>0</v>
      </c>
      <c r="AH279" s="232">
        <v>0</v>
      </c>
      <c r="AI279" s="232"/>
      <c r="AJ279" s="232"/>
      <c r="AK279" s="232">
        <v>0</v>
      </c>
      <c r="AL279" s="232">
        <v>0</v>
      </c>
      <c r="AM279" s="232">
        <v>0</v>
      </c>
      <c r="AN279" s="232">
        <v>0</v>
      </c>
      <c r="AO279" s="232">
        <v>0</v>
      </c>
      <c r="AP279" s="232">
        <v>0</v>
      </c>
      <c r="AQ279" s="250">
        <f>Q279+S279+U279+W279+Y279+AA279+AC279+AE279+AG279+AI279+AK279+AM279+AO279</f>
        <v>25</v>
      </c>
      <c r="AR279" s="250">
        <f>R279+T279+V279+X279+Z279+AB279+AD279+AF279+AH279+AJ279+AL279+AN279+AP279</f>
        <v>0</v>
      </c>
      <c r="AS279" s="252" t="s">
        <v>1066</v>
      </c>
      <c r="AT279" s="248"/>
      <c r="AU279" s="562"/>
      <c r="AV279" s="562"/>
      <c r="AW279" s="562"/>
      <c r="AX279" s="562"/>
      <c r="AY279" s="251">
        <f>IF(AQ279&gt;AU279,AQ279-AU279,"0")</f>
        <v>25</v>
      </c>
      <c r="AZ279" s="251" t="str">
        <f>IF(AR279&gt;AV279,AR279-AV279,"0")</f>
        <v>0</v>
      </c>
      <c r="BA279" s="252"/>
      <c r="BB279" s="261"/>
      <c r="BC279" s="252"/>
      <c r="BD279" s="272"/>
      <c r="BE279" s="252"/>
      <c r="BF279" s="233"/>
      <c r="BG279" s="284"/>
      <c r="BH279" s="284"/>
      <c r="BI279" s="233"/>
      <c r="BJ279" s="234"/>
      <c r="BK279" s="234"/>
      <c r="BL279" s="668"/>
      <c r="BM279" s="234" t="s">
        <v>1602</v>
      </c>
      <c r="BN279" s="263"/>
      <c r="BO279" s="251">
        <f>SUMIF($I:$I,I279,$BH:$BH)</f>
        <v>25</v>
      </c>
      <c r="BP279" s="251">
        <f>SUMIF($I:$I,I279,$BI:$BI)</f>
        <v>0</v>
      </c>
      <c r="BQ279" s="249"/>
      <c r="BR279" s="249"/>
      <c r="BS279" s="264"/>
      <c r="BT279" s="248"/>
      <c r="BU279" s="248"/>
      <c r="BV279" s="251"/>
      <c r="BW279" s="251"/>
      <c r="BX279" s="251"/>
      <c r="BY279" s="251"/>
      <c r="BZ279" s="251"/>
      <c r="CA279" s="251"/>
      <c r="CB279" s="251"/>
      <c r="CC279" s="250"/>
      <c r="CD279" s="265"/>
      <c r="CE279" s="252"/>
      <c r="CF279" s="252"/>
      <c r="CG279" s="252"/>
      <c r="CH279" s="252"/>
      <c r="CI279" s="252"/>
      <c r="CJ279" s="252"/>
      <c r="CK279" s="252"/>
      <c r="CL279" s="252"/>
      <c r="CM279" s="251">
        <f>SUMIF($I:$I,I279,$CA:$CA)</f>
        <v>0</v>
      </c>
      <c r="CN279" s="249">
        <f>SUMIF($I:$I,I279,$CB:$CB)</f>
        <v>0</v>
      </c>
      <c r="CO279" s="252"/>
      <c r="CP279" s="252"/>
      <c r="CQ279" s="252"/>
      <c r="CR279" s="252"/>
      <c r="CS279" s="251">
        <f>BO279+CM279</f>
        <v>25</v>
      </c>
      <c r="CT279" s="251">
        <f>BP279+CN279</f>
        <v>0</v>
      </c>
      <c r="CU279" s="251">
        <f>AY279-CS279</f>
        <v>0</v>
      </c>
      <c r="CV279" s="251">
        <f>AZ279-CT279</f>
        <v>0</v>
      </c>
      <c r="CW279" s="249" t="str">
        <f>IF(CU279&lt;0,"Thừa",IF(CU279=0,"Đủ","Thiếu"))</f>
        <v>Đủ</v>
      </c>
      <c r="CX279" s="614"/>
      <c r="CY279" s="562"/>
      <c r="CZ279" s="562"/>
      <c r="DA279" s="562"/>
      <c r="DB279" s="562"/>
      <c r="DC279" s="562"/>
      <c r="DD279" s="562"/>
      <c r="DE279" s="562"/>
      <c r="DF279" s="562"/>
    </row>
    <row r="280" spans="1:110" s="271" customFormat="1" ht="15" hidden="1" customHeight="1">
      <c r="A280" s="248" t="str">
        <f t="shared" si="329"/>
        <v>ok</v>
      </c>
      <c r="B280" s="249"/>
      <c r="C280" s="249"/>
      <c r="D280" s="249"/>
      <c r="E280" s="249"/>
      <c r="F280" s="249"/>
      <c r="G280" s="1221"/>
      <c r="H280" s="1221"/>
      <c r="I280" s="282" t="s">
        <v>1024</v>
      </c>
      <c r="J280" s="281" t="s">
        <v>1011</v>
      </c>
      <c r="K280" s="281" t="s">
        <v>1025</v>
      </c>
      <c r="L280" s="281" t="s">
        <v>1013</v>
      </c>
      <c r="M280" s="279" t="s">
        <v>676</v>
      </c>
      <c r="N280" s="603"/>
      <c r="O280" s="616"/>
      <c r="P280" s="615"/>
      <c r="Q280" s="231"/>
      <c r="R280" s="232"/>
      <c r="S280" s="232"/>
      <c r="T280" s="232"/>
      <c r="U280" s="232"/>
      <c r="V280" s="232"/>
      <c r="W280" s="232"/>
      <c r="X280" s="232"/>
      <c r="Y280" s="232"/>
      <c r="Z280" s="232"/>
      <c r="AA280" s="232"/>
      <c r="AB280" s="232"/>
      <c r="AC280" s="232"/>
      <c r="AD280" s="232"/>
      <c r="AE280" s="232"/>
      <c r="AF280" s="232"/>
      <c r="AG280" s="232"/>
      <c r="AH280" s="232"/>
      <c r="AI280" s="232"/>
      <c r="AJ280" s="232"/>
      <c r="AK280" s="232"/>
      <c r="AL280" s="232"/>
      <c r="AM280" s="232"/>
      <c r="AN280" s="232"/>
      <c r="AO280" s="232"/>
      <c r="AP280" s="232"/>
      <c r="AQ280" s="250"/>
      <c r="AR280" s="250"/>
      <c r="AS280" s="252"/>
      <c r="AT280" s="248"/>
      <c r="AU280" s="562"/>
      <c r="AV280" s="562"/>
      <c r="AW280" s="562"/>
      <c r="AX280" s="562"/>
      <c r="AY280" s="251"/>
      <c r="AZ280" s="251"/>
      <c r="BA280" s="252"/>
      <c r="BB280" s="261" t="s">
        <v>1621</v>
      </c>
      <c r="BC280" s="252" t="s">
        <v>904</v>
      </c>
      <c r="BD280" s="272" t="s">
        <v>1688</v>
      </c>
      <c r="BE280" s="252"/>
      <c r="BF280" s="233" t="s">
        <v>905</v>
      </c>
      <c r="BG280" s="284" t="s">
        <v>1085</v>
      </c>
      <c r="BH280" s="284">
        <v>25</v>
      </c>
      <c r="BI280" s="233" t="s">
        <v>905</v>
      </c>
      <c r="BJ280" s="765">
        <v>29260</v>
      </c>
      <c r="BK280" s="234">
        <f>BH280*BJ280*(1+BL280)</f>
        <v>804650.00000000012</v>
      </c>
      <c r="BL280" s="668">
        <v>0.1</v>
      </c>
      <c r="BM280" s="234">
        <f>BJ280*BH280</f>
        <v>731500</v>
      </c>
      <c r="BN280" s="263">
        <v>45979</v>
      </c>
      <c r="BO280" s="251"/>
      <c r="BP280" s="251"/>
      <c r="BQ280" s="249"/>
      <c r="BR280" s="249"/>
      <c r="BS280" s="264"/>
      <c r="BT280" s="248"/>
      <c r="BU280" s="248"/>
      <c r="BV280" s="251"/>
      <c r="BW280" s="251"/>
      <c r="BX280" s="251"/>
      <c r="BY280" s="251"/>
      <c r="BZ280" s="251"/>
      <c r="CA280" s="251"/>
      <c r="CB280" s="251"/>
      <c r="CC280" s="250"/>
      <c r="CD280" s="265"/>
      <c r="CE280" s="252"/>
      <c r="CF280" s="252"/>
      <c r="CG280" s="252"/>
      <c r="CH280" s="252"/>
      <c r="CI280" s="252"/>
      <c r="CJ280" s="252"/>
      <c r="CK280" s="252"/>
      <c r="CL280" s="252"/>
      <c r="CM280" s="251"/>
      <c r="CN280" s="249"/>
      <c r="CO280" s="252"/>
      <c r="CP280" s="252"/>
      <c r="CQ280" s="252"/>
      <c r="CR280" s="252"/>
      <c r="CS280" s="251"/>
      <c r="CT280" s="251"/>
      <c r="CU280" s="251"/>
      <c r="CV280" s="251"/>
      <c r="CW280" s="249"/>
      <c r="CX280" s="614"/>
      <c r="CY280" s="562"/>
      <c r="CZ280" s="562"/>
      <c r="DA280" s="562"/>
      <c r="DB280" s="562"/>
      <c r="DC280" s="562"/>
      <c r="DD280" s="562"/>
      <c r="DE280" s="562"/>
      <c r="DF280" s="562"/>
    </row>
    <row r="281" spans="1:110" s="271" customFormat="1" ht="15" hidden="1" customHeight="1">
      <c r="A281" s="248" t="str">
        <f t="shared" si="329"/>
        <v>Hiện</v>
      </c>
      <c r="B281" s="249" t="str">
        <f t="shared" si="330"/>
        <v>Đủ</v>
      </c>
      <c r="C281" s="249">
        <f t="shared" si="331"/>
        <v>0</v>
      </c>
      <c r="D281" s="249"/>
      <c r="E281" s="249"/>
      <c r="F281" s="249"/>
      <c r="G281" s="1221" t="s">
        <v>904</v>
      </c>
      <c r="H281" s="1221"/>
      <c r="I281" s="282" t="s">
        <v>1026</v>
      </c>
      <c r="J281" s="281" t="s">
        <v>1027</v>
      </c>
      <c r="K281" s="281" t="s">
        <v>1028</v>
      </c>
      <c r="L281" s="281" t="s">
        <v>1029</v>
      </c>
      <c r="M281" s="279" t="s">
        <v>676</v>
      </c>
      <c r="N281" s="603"/>
      <c r="O281" s="616">
        <v>165</v>
      </c>
      <c r="P281" s="615"/>
      <c r="Q281" s="231"/>
      <c r="R281" s="232"/>
      <c r="S281" s="232"/>
      <c r="T281" s="232"/>
      <c r="U281" s="232">
        <v>185</v>
      </c>
      <c r="V281" s="232">
        <v>0</v>
      </c>
      <c r="W281" s="232">
        <v>0</v>
      </c>
      <c r="X281" s="232">
        <v>0</v>
      </c>
      <c r="Y281" s="232">
        <v>0</v>
      </c>
      <c r="Z281" s="232">
        <v>0</v>
      </c>
      <c r="AA281" s="232"/>
      <c r="AB281" s="232"/>
      <c r="AC281" s="232"/>
      <c r="AD281" s="232"/>
      <c r="AE281" s="232"/>
      <c r="AF281" s="232"/>
      <c r="AG281" s="232">
        <v>0</v>
      </c>
      <c r="AH281" s="232">
        <v>0</v>
      </c>
      <c r="AI281" s="232"/>
      <c r="AJ281" s="232"/>
      <c r="AK281" s="232">
        <v>0</v>
      </c>
      <c r="AL281" s="232">
        <v>0</v>
      </c>
      <c r="AM281" s="232">
        <v>0</v>
      </c>
      <c r="AN281" s="232">
        <v>0</v>
      </c>
      <c r="AO281" s="232">
        <v>0</v>
      </c>
      <c r="AP281" s="232">
        <v>0</v>
      </c>
      <c r="AQ281" s="250">
        <f>Q281+S281+U281+W281+Y281+AA281+AC281+AE281+AG281+AI281+AK281+AM281+AO281</f>
        <v>185</v>
      </c>
      <c r="AR281" s="250">
        <f>R281+T281+V281+X281+Z281+AB281+AD281+AF281+AH281+AJ281+AL281+AN281+AP281</f>
        <v>0</v>
      </c>
      <c r="AS281" s="252" t="s">
        <v>1066</v>
      </c>
      <c r="AT281" s="248"/>
      <c r="AU281" s="562"/>
      <c r="AV281" s="562"/>
      <c r="AW281" s="562"/>
      <c r="AX281" s="562"/>
      <c r="AY281" s="251">
        <f>IF(AQ281&gt;AU281,AQ281-AU281,"0")</f>
        <v>185</v>
      </c>
      <c r="AZ281" s="251" t="str">
        <f>IF(AR281&gt;AV281,AR281-AV281,"0")</f>
        <v>0</v>
      </c>
      <c r="BA281" s="252"/>
      <c r="BB281" s="261"/>
      <c r="BC281" s="252"/>
      <c r="BD281" s="272"/>
      <c r="BE281" s="252"/>
      <c r="BF281" s="233"/>
      <c r="BG281" s="284"/>
      <c r="BH281" s="284"/>
      <c r="BI281" s="233"/>
      <c r="BJ281" s="234"/>
      <c r="BK281" s="234"/>
      <c r="BL281" s="668"/>
      <c r="BM281" s="234" t="s">
        <v>1602</v>
      </c>
      <c r="BN281" s="263"/>
      <c r="BO281" s="251">
        <f>SUMIF($I:$I,I281,$BH:$BH)</f>
        <v>185</v>
      </c>
      <c r="BP281" s="251">
        <f>SUMIF($I:$I,I281,$BI:$BI)</f>
        <v>0</v>
      </c>
      <c r="BQ281" s="249"/>
      <c r="BR281" s="249"/>
      <c r="BS281" s="264"/>
      <c r="BT281" s="248"/>
      <c r="BU281" s="248"/>
      <c r="BV281" s="251"/>
      <c r="BW281" s="251"/>
      <c r="BX281" s="251"/>
      <c r="BY281" s="251"/>
      <c r="BZ281" s="251"/>
      <c r="CA281" s="251"/>
      <c r="CB281" s="251"/>
      <c r="CC281" s="250"/>
      <c r="CD281" s="265"/>
      <c r="CE281" s="252"/>
      <c r="CF281" s="252"/>
      <c r="CG281" s="252"/>
      <c r="CH281" s="252"/>
      <c r="CI281" s="252"/>
      <c r="CJ281" s="252"/>
      <c r="CK281" s="252"/>
      <c r="CL281" s="252"/>
      <c r="CM281" s="251">
        <f>SUMIF($I:$I,I281,$CA:$CA)</f>
        <v>0</v>
      </c>
      <c r="CN281" s="249">
        <f>SUMIF($I:$I,I281,$CB:$CB)</f>
        <v>0</v>
      </c>
      <c r="CO281" s="252"/>
      <c r="CP281" s="252"/>
      <c r="CQ281" s="252"/>
      <c r="CR281" s="252"/>
      <c r="CS281" s="251">
        <f>BO281+CM281</f>
        <v>185</v>
      </c>
      <c r="CT281" s="251">
        <f>BP281+CN281</f>
        <v>0</v>
      </c>
      <c r="CU281" s="251">
        <f>AY281-CS281</f>
        <v>0</v>
      </c>
      <c r="CV281" s="251">
        <f>AZ281-CT281</f>
        <v>0</v>
      </c>
      <c r="CW281" s="249" t="str">
        <f>IF(CU281&lt;0,"Thừa",IF(CU281=0,"Đủ","Thiếu"))</f>
        <v>Đủ</v>
      </c>
      <c r="CX281" s="614"/>
      <c r="CY281" s="562"/>
      <c r="CZ281" s="562"/>
      <c r="DA281" s="562"/>
      <c r="DB281" s="562"/>
      <c r="DC281" s="562"/>
      <c r="DD281" s="562"/>
      <c r="DE281" s="562"/>
      <c r="DF281" s="562"/>
    </row>
    <row r="282" spans="1:110" s="271" customFormat="1" ht="15" hidden="1" customHeight="1">
      <c r="A282" s="248" t="str">
        <f t="shared" si="329"/>
        <v>ok</v>
      </c>
      <c r="B282" s="249"/>
      <c r="C282" s="249"/>
      <c r="D282" s="249"/>
      <c r="E282" s="249"/>
      <c r="F282" s="249"/>
      <c r="G282" s="1221"/>
      <c r="H282" s="1221"/>
      <c r="I282" s="282" t="s">
        <v>1026</v>
      </c>
      <c r="J282" s="281" t="s">
        <v>1027</v>
      </c>
      <c r="K282" s="281" t="s">
        <v>1028</v>
      </c>
      <c r="L282" s="281" t="s">
        <v>1029</v>
      </c>
      <c r="M282" s="279" t="s">
        <v>676</v>
      </c>
      <c r="N282" s="603"/>
      <c r="O282" s="616"/>
      <c r="P282" s="615"/>
      <c r="Q282" s="231"/>
      <c r="R282" s="232"/>
      <c r="S282" s="232"/>
      <c r="T282" s="232"/>
      <c r="U282" s="232"/>
      <c r="V282" s="232"/>
      <c r="W282" s="232"/>
      <c r="X282" s="232"/>
      <c r="Y282" s="232"/>
      <c r="Z282" s="232"/>
      <c r="AA282" s="232"/>
      <c r="AB282" s="232"/>
      <c r="AC282" s="232"/>
      <c r="AD282" s="232"/>
      <c r="AE282" s="232"/>
      <c r="AF282" s="232"/>
      <c r="AG282" s="232"/>
      <c r="AH282" s="232"/>
      <c r="AI282" s="232"/>
      <c r="AJ282" s="232"/>
      <c r="AK282" s="232"/>
      <c r="AL282" s="232"/>
      <c r="AM282" s="232"/>
      <c r="AN282" s="232"/>
      <c r="AO282" s="232"/>
      <c r="AP282" s="232"/>
      <c r="AQ282" s="250"/>
      <c r="AR282" s="250"/>
      <c r="AS282" s="252"/>
      <c r="AT282" s="248"/>
      <c r="AU282" s="562"/>
      <c r="AV282" s="562"/>
      <c r="AW282" s="562"/>
      <c r="AX282" s="562"/>
      <c r="AY282" s="251"/>
      <c r="AZ282" s="251"/>
      <c r="BA282" s="252"/>
      <c r="BB282" s="261" t="s">
        <v>1621</v>
      </c>
      <c r="BC282" s="252" t="s">
        <v>904</v>
      </c>
      <c r="BD282" s="272" t="s">
        <v>1689</v>
      </c>
      <c r="BE282" s="252"/>
      <c r="BF282" s="233" t="s">
        <v>905</v>
      </c>
      <c r="BG282" s="284" t="s">
        <v>1085</v>
      </c>
      <c r="BH282" s="284">
        <v>185</v>
      </c>
      <c r="BI282" s="233" t="s">
        <v>905</v>
      </c>
      <c r="BJ282" s="765">
        <v>19320</v>
      </c>
      <c r="BK282" s="234">
        <f>BH282*BJ282*(1+BL282)</f>
        <v>3931620.0000000005</v>
      </c>
      <c r="BL282" s="668">
        <v>0.1</v>
      </c>
      <c r="BM282" s="234">
        <f>BJ282*BH282</f>
        <v>3574200</v>
      </c>
      <c r="BN282" s="263">
        <v>45979</v>
      </c>
      <c r="BO282" s="251"/>
      <c r="BP282" s="251"/>
      <c r="BQ282" s="249"/>
      <c r="BR282" s="249"/>
      <c r="BS282" s="264"/>
      <c r="BT282" s="248"/>
      <c r="BU282" s="248"/>
      <c r="BV282" s="251"/>
      <c r="BW282" s="251"/>
      <c r="BX282" s="251"/>
      <c r="BY282" s="251"/>
      <c r="BZ282" s="251"/>
      <c r="CA282" s="251"/>
      <c r="CB282" s="251"/>
      <c r="CC282" s="250"/>
      <c r="CD282" s="265"/>
      <c r="CE282" s="252"/>
      <c r="CF282" s="252"/>
      <c r="CG282" s="252"/>
      <c r="CH282" s="252"/>
      <c r="CI282" s="252"/>
      <c r="CJ282" s="252"/>
      <c r="CK282" s="252"/>
      <c r="CL282" s="252"/>
      <c r="CM282" s="251"/>
      <c r="CN282" s="249"/>
      <c r="CO282" s="252"/>
      <c r="CP282" s="252"/>
      <c r="CQ282" s="252"/>
      <c r="CR282" s="252"/>
      <c r="CS282" s="251"/>
      <c r="CT282" s="251"/>
      <c r="CU282" s="251"/>
      <c r="CV282" s="251"/>
      <c r="CW282" s="249"/>
      <c r="CX282" s="614"/>
      <c r="CY282" s="562"/>
      <c r="CZ282" s="562"/>
      <c r="DA282" s="562"/>
      <c r="DB282" s="562"/>
      <c r="DC282" s="562"/>
      <c r="DD282" s="562"/>
      <c r="DE282" s="562"/>
      <c r="DF282" s="562"/>
    </row>
    <row r="283" spans="1:110" s="271" customFormat="1" ht="15" hidden="1" customHeight="1">
      <c r="A283" s="248" t="str">
        <f t="shared" si="329"/>
        <v>Hiện</v>
      </c>
      <c r="B283" s="249" t="str">
        <f t="shared" si="330"/>
        <v>Đủ</v>
      </c>
      <c r="C283" s="249">
        <f t="shared" si="331"/>
        <v>0</v>
      </c>
      <c r="D283" s="249"/>
      <c r="E283" s="249"/>
      <c r="F283" s="249"/>
      <c r="G283" s="1221" t="s">
        <v>904</v>
      </c>
      <c r="H283" s="1221"/>
      <c r="I283" s="282" t="s">
        <v>1030</v>
      </c>
      <c r="J283" s="281" t="s">
        <v>1027</v>
      </c>
      <c r="K283" s="281" t="s">
        <v>1031</v>
      </c>
      <c r="L283" s="281" t="s">
        <v>1032</v>
      </c>
      <c r="M283" s="279" t="s">
        <v>676</v>
      </c>
      <c r="N283" s="603"/>
      <c r="O283" s="616">
        <v>300</v>
      </c>
      <c r="P283" s="615"/>
      <c r="Q283" s="231"/>
      <c r="R283" s="232"/>
      <c r="S283" s="232"/>
      <c r="T283" s="232"/>
      <c r="U283" s="232">
        <v>330</v>
      </c>
      <c r="V283" s="232">
        <v>0</v>
      </c>
      <c r="W283" s="232">
        <v>0</v>
      </c>
      <c r="X283" s="232">
        <v>0</v>
      </c>
      <c r="Y283" s="232">
        <v>0</v>
      </c>
      <c r="Z283" s="232">
        <v>0</v>
      </c>
      <c r="AA283" s="232"/>
      <c r="AB283" s="232"/>
      <c r="AC283" s="232"/>
      <c r="AD283" s="232"/>
      <c r="AE283" s="232"/>
      <c r="AF283" s="232"/>
      <c r="AG283" s="232">
        <v>0</v>
      </c>
      <c r="AH283" s="232">
        <v>0</v>
      </c>
      <c r="AI283" s="232"/>
      <c r="AJ283" s="232"/>
      <c r="AK283" s="232">
        <v>0</v>
      </c>
      <c r="AL283" s="232">
        <v>0</v>
      </c>
      <c r="AM283" s="232">
        <v>0</v>
      </c>
      <c r="AN283" s="232">
        <v>0</v>
      </c>
      <c r="AO283" s="232">
        <v>0</v>
      </c>
      <c r="AP283" s="232">
        <v>0</v>
      </c>
      <c r="AQ283" s="250">
        <f>Q283+S283+U283+W283+Y283+AA283+AC283+AE283+AG283+AI283+AK283+AM283+AO283</f>
        <v>330</v>
      </c>
      <c r="AR283" s="250">
        <f>R283+T283+V283+X283+Z283+AB283+AD283+AF283+AH283+AJ283+AL283+AN283+AP283</f>
        <v>0</v>
      </c>
      <c r="AS283" s="252" t="s">
        <v>1066</v>
      </c>
      <c r="AT283" s="248"/>
      <c r="AU283" s="562"/>
      <c r="AV283" s="562"/>
      <c r="AW283" s="562"/>
      <c r="AX283" s="562"/>
      <c r="AY283" s="251">
        <f>IF(AQ283&gt;AU283,AQ283-AU283,"0")</f>
        <v>330</v>
      </c>
      <c r="AZ283" s="251" t="str">
        <f>IF(AR283&gt;AV283,AR283-AV283,"0")</f>
        <v>0</v>
      </c>
      <c r="BA283" s="252"/>
      <c r="BB283" s="261"/>
      <c r="BC283" s="252"/>
      <c r="BD283" s="272"/>
      <c r="BE283" s="252"/>
      <c r="BF283" s="233"/>
      <c r="BG283" s="284"/>
      <c r="BH283" s="284"/>
      <c r="BI283" s="233"/>
      <c r="BJ283" s="234"/>
      <c r="BK283" s="234"/>
      <c r="BL283" s="668"/>
      <c r="BM283" s="234" t="s">
        <v>1602</v>
      </c>
      <c r="BN283" s="263"/>
      <c r="BO283" s="251">
        <f>SUMIF($I:$I,I283,$BH:$BH)</f>
        <v>330</v>
      </c>
      <c r="BP283" s="251">
        <f>SUMIF($I:$I,I283,$BI:$BI)</f>
        <v>0</v>
      </c>
      <c r="BQ283" s="249"/>
      <c r="BR283" s="249"/>
      <c r="BS283" s="264"/>
      <c r="BT283" s="248"/>
      <c r="BU283" s="248"/>
      <c r="BV283" s="251"/>
      <c r="BW283" s="251"/>
      <c r="BX283" s="251"/>
      <c r="BY283" s="251"/>
      <c r="BZ283" s="251"/>
      <c r="CA283" s="251"/>
      <c r="CB283" s="251"/>
      <c r="CC283" s="250"/>
      <c r="CD283" s="265"/>
      <c r="CE283" s="252"/>
      <c r="CF283" s="252"/>
      <c r="CG283" s="252"/>
      <c r="CH283" s="252"/>
      <c r="CI283" s="252"/>
      <c r="CJ283" s="252"/>
      <c r="CK283" s="252"/>
      <c r="CL283" s="252"/>
      <c r="CM283" s="251">
        <f>SUMIF($I:$I,I283,$CA:$CA)</f>
        <v>0</v>
      </c>
      <c r="CN283" s="249">
        <f>SUMIF($I:$I,I283,$CB:$CB)</f>
        <v>0</v>
      </c>
      <c r="CO283" s="252"/>
      <c r="CP283" s="252"/>
      <c r="CQ283" s="252"/>
      <c r="CR283" s="252"/>
      <c r="CS283" s="251">
        <f>BO283+CM283</f>
        <v>330</v>
      </c>
      <c r="CT283" s="251">
        <f>BP283+CN283</f>
        <v>0</v>
      </c>
      <c r="CU283" s="251">
        <f>AY283-CS283</f>
        <v>0</v>
      </c>
      <c r="CV283" s="251">
        <f>AZ283-CT283</f>
        <v>0</v>
      </c>
      <c r="CW283" s="249" t="str">
        <f>IF(CU283&lt;0,"Thừa",IF(CU283=0,"Đủ","Thiếu"))</f>
        <v>Đủ</v>
      </c>
      <c r="CX283" s="614"/>
      <c r="CY283" s="562"/>
      <c r="CZ283" s="562"/>
      <c r="DA283" s="562"/>
      <c r="DB283" s="562"/>
      <c r="DC283" s="562"/>
      <c r="DD283" s="562"/>
      <c r="DE283" s="562"/>
      <c r="DF283" s="562"/>
    </row>
    <row r="284" spans="1:110" s="271" customFormat="1" ht="15" hidden="1" customHeight="1">
      <c r="A284" s="248" t="str">
        <f t="shared" si="329"/>
        <v>ok</v>
      </c>
      <c r="B284" s="249"/>
      <c r="C284" s="249"/>
      <c r="D284" s="249"/>
      <c r="E284" s="249"/>
      <c r="F284" s="249"/>
      <c r="G284" s="1221"/>
      <c r="H284" s="1221"/>
      <c r="I284" s="282" t="s">
        <v>1030</v>
      </c>
      <c r="J284" s="281" t="s">
        <v>1027</v>
      </c>
      <c r="K284" s="281" t="s">
        <v>1031</v>
      </c>
      <c r="L284" s="281" t="s">
        <v>1032</v>
      </c>
      <c r="M284" s="279" t="s">
        <v>676</v>
      </c>
      <c r="N284" s="603"/>
      <c r="O284" s="616"/>
      <c r="P284" s="615"/>
      <c r="Q284" s="231"/>
      <c r="R284" s="232"/>
      <c r="S284" s="232"/>
      <c r="T284" s="232"/>
      <c r="U284" s="232"/>
      <c r="V284" s="232"/>
      <c r="W284" s="232"/>
      <c r="X284" s="232"/>
      <c r="Y284" s="232"/>
      <c r="Z284" s="232"/>
      <c r="AA284" s="232"/>
      <c r="AB284" s="232"/>
      <c r="AC284" s="232"/>
      <c r="AD284" s="232"/>
      <c r="AE284" s="232"/>
      <c r="AF284" s="232"/>
      <c r="AG284" s="232"/>
      <c r="AH284" s="232"/>
      <c r="AI284" s="232"/>
      <c r="AJ284" s="232"/>
      <c r="AK284" s="232"/>
      <c r="AL284" s="232"/>
      <c r="AM284" s="232"/>
      <c r="AN284" s="232"/>
      <c r="AO284" s="232"/>
      <c r="AP284" s="232"/>
      <c r="AQ284" s="250"/>
      <c r="AR284" s="250"/>
      <c r="AS284" s="252"/>
      <c r="AT284" s="248"/>
      <c r="AU284" s="562"/>
      <c r="AV284" s="562"/>
      <c r="AW284" s="562"/>
      <c r="AX284" s="562"/>
      <c r="AY284" s="251"/>
      <c r="AZ284" s="251"/>
      <c r="BA284" s="252"/>
      <c r="BB284" s="261" t="s">
        <v>1621</v>
      </c>
      <c r="BC284" s="252" t="s">
        <v>904</v>
      </c>
      <c r="BD284" s="272" t="s">
        <v>1690</v>
      </c>
      <c r="BE284" s="252"/>
      <c r="BF284" s="233" t="s">
        <v>905</v>
      </c>
      <c r="BG284" s="284" t="s">
        <v>1085</v>
      </c>
      <c r="BH284" s="284">
        <v>330</v>
      </c>
      <c r="BI284" s="233" t="s">
        <v>905</v>
      </c>
      <c r="BJ284" s="765">
        <v>1740</v>
      </c>
      <c r="BK284" s="234">
        <f>BH284*BJ284*(1+BL284)</f>
        <v>631620</v>
      </c>
      <c r="BL284" s="668">
        <v>0.1</v>
      </c>
      <c r="BM284" s="234">
        <f>BJ284*BH284</f>
        <v>574200</v>
      </c>
      <c r="BN284" s="263">
        <v>45979</v>
      </c>
      <c r="BO284" s="251"/>
      <c r="BP284" s="251"/>
      <c r="BQ284" s="249"/>
      <c r="BR284" s="249"/>
      <c r="BS284" s="264"/>
      <c r="BT284" s="248"/>
      <c r="BU284" s="248"/>
      <c r="BV284" s="251"/>
      <c r="BW284" s="251"/>
      <c r="BX284" s="251"/>
      <c r="BY284" s="251"/>
      <c r="BZ284" s="251"/>
      <c r="CA284" s="251"/>
      <c r="CB284" s="251"/>
      <c r="CC284" s="250"/>
      <c r="CD284" s="265"/>
      <c r="CE284" s="252"/>
      <c r="CF284" s="252"/>
      <c r="CG284" s="252"/>
      <c r="CH284" s="252"/>
      <c r="CI284" s="252"/>
      <c r="CJ284" s="252"/>
      <c r="CK284" s="252"/>
      <c r="CL284" s="252"/>
      <c r="CM284" s="251"/>
      <c r="CN284" s="249"/>
      <c r="CO284" s="252"/>
      <c r="CP284" s="252"/>
      <c r="CQ284" s="252"/>
      <c r="CR284" s="252"/>
      <c r="CS284" s="251"/>
      <c r="CT284" s="251"/>
      <c r="CU284" s="251"/>
      <c r="CV284" s="251"/>
      <c r="CW284" s="249"/>
      <c r="CX284" s="614"/>
      <c r="CY284" s="562"/>
      <c r="CZ284" s="562"/>
      <c r="DA284" s="562"/>
      <c r="DB284" s="562"/>
      <c r="DC284" s="562"/>
      <c r="DD284" s="562"/>
      <c r="DE284" s="562"/>
      <c r="DF284" s="562"/>
    </row>
    <row r="285" spans="1:110" s="271" customFormat="1" ht="15" hidden="1" customHeight="1">
      <c r="A285" s="248" t="str">
        <f t="shared" si="329"/>
        <v>Hiện</v>
      </c>
      <c r="B285" s="249" t="str">
        <f t="shared" si="330"/>
        <v>Đủ</v>
      </c>
      <c r="C285" s="249">
        <f t="shared" si="331"/>
        <v>0</v>
      </c>
      <c r="D285" s="249"/>
      <c r="E285" s="249"/>
      <c r="F285" s="249"/>
      <c r="G285" s="1221"/>
      <c r="H285" s="1221"/>
      <c r="I285" s="282" t="s">
        <v>1033</v>
      </c>
      <c r="J285" s="281" t="s">
        <v>1027</v>
      </c>
      <c r="K285" s="281" t="s">
        <v>1034</v>
      </c>
      <c r="L285" s="281" t="s">
        <v>1035</v>
      </c>
      <c r="M285" s="279" t="s">
        <v>676</v>
      </c>
      <c r="N285" s="603"/>
      <c r="O285" s="616">
        <v>440</v>
      </c>
      <c r="P285" s="615"/>
      <c r="Q285" s="231"/>
      <c r="R285" s="232"/>
      <c r="S285" s="232"/>
      <c r="T285" s="232"/>
      <c r="U285" s="232">
        <v>485</v>
      </c>
      <c r="V285" s="232">
        <v>0</v>
      </c>
      <c r="W285" s="232">
        <v>0</v>
      </c>
      <c r="X285" s="232">
        <v>0</v>
      </c>
      <c r="Y285" s="232">
        <v>0</v>
      </c>
      <c r="Z285" s="232">
        <v>0</v>
      </c>
      <c r="AA285" s="232"/>
      <c r="AB285" s="232"/>
      <c r="AC285" s="232"/>
      <c r="AD285" s="232"/>
      <c r="AE285" s="232"/>
      <c r="AF285" s="232"/>
      <c r="AG285" s="232">
        <v>0</v>
      </c>
      <c r="AH285" s="232">
        <v>0</v>
      </c>
      <c r="AI285" s="232"/>
      <c r="AJ285" s="232"/>
      <c r="AK285" s="232">
        <v>0</v>
      </c>
      <c r="AL285" s="232">
        <v>0</v>
      </c>
      <c r="AM285" s="232">
        <v>90</v>
      </c>
      <c r="AN285" s="232">
        <v>0</v>
      </c>
      <c r="AO285" s="232">
        <v>0</v>
      </c>
      <c r="AP285" s="232">
        <v>0</v>
      </c>
      <c r="AQ285" s="250">
        <f>Q285+S285+U285+W285+Y285+AA285+AC285+AE285+AG285+AI285+AK285+AM285+AO285</f>
        <v>575</v>
      </c>
      <c r="AR285" s="250">
        <f>R285+T285+V285+X285+Z285+AB285+AD285+AF285+AH285+AJ285+AL285+AN285+AP285</f>
        <v>0</v>
      </c>
      <c r="AS285" s="250" t="s">
        <v>1887</v>
      </c>
      <c r="AT285" s="248"/>
      <c r="AU285" s="562"/>
      <c r="AV285" s="562"/>
      <c r="AW285" s="562"/>
      <c r="AX285" s="562"/>
      <c r="AY285" s="251">
        <f>IF(AQ285&gt;AU285,AQ285-AU285,"0")</f>
        <v>575</v>
      </c>
      <c r="AZ285" s="251" t="str">
        <f>IF(AR285&gt;AV285,AR285-AV285,"0")</f>
        <v>0</v>
      </c>
      <c r="BA285" s="252"/>
      <c r="BB285" s="261" t="s">
        <v>1085</v>
      </c>
      <c r="BC285" s="252" t="s">
        <v>904</v>
      </c>
      <c r="BD285" s="272" t="s">
        <v>1892</v>
      </c>
      <c r="BE285" s="252"/>
      <c r="BF285" s="233" t="s">
        <v>905</v>
      </c>
      <c r="BG285" s="284" t="s">
        <v>1085</v>
      </c>
      <c r="BH285" s="284">
        <v>90</v>
      </c>
      <c r="BI285" s="233" t="s">
        <v>905</v>
      </c>
      <c r="BJ285" s="765">
        <v>810</v>
      </c>
      <c r="BK285" s="234">
        <f>BH285*BJ285*(1+BL285)</f>
        <v>80190</v>
      </c>
      <c r="BL285" s="668">
        <v>0.1</v>
      </c>
      <c r="BM285" s="234">
        <f>BJ285*BH285</f>
        <v>72900</v>
      </c>
      <c r="BN285" s="263">
        <v>46045</v>
      </c>
      <c r="BO285" s="251">
        <f>SUMIF($I:$I,I285,$BH:$BH)</f>
        <v>575</v>
      </c>
      <c r="BP285" s="251">
        <f>SUMIF($I:$I,I285,$BI:$BI)</f>
        <v>0</v>
      </c>
      <c r="BQ285" s="249"/>
      <c r="BR285" s="249"/>
      <c r="BS285" s="264"/>
      <c r="BT285" s="248"/>
      <c r="BU285" s="248"/>
      <c r="BV285" s="251"/>
      <c r="BW285" s="251"/>
      <c r="BX285" s="251"/>
      <c r="BY285" s="251"/>
      <c r="BZ285" s="251"/>
      <c r="CA285" s="251"/>
      <c r="CB285" s="251"/>
      <c r="CC285" s="250"/>
      <c r="CD285" s="265"/>
      <c r="CE285" s="252"/>
      <c r="CF285" s="252"/>
      <c r="CG285" s="252"/>
      <c r="CH285" s="252"/>
      <c r="CI285" s="252"/>
      <c r="CJ285" s="252"/>
      <c r="CK285" s="252"/>
      <c r="CL285" s="252"/>
      <c r="CM285" s="251">
        <f>SUMIF($I:$I,I285,$CA:$CA)</f>
        <v>0</v>
      </c>
      <c r="CN285" s="249">
        <f>SUMIF($I:$I,I285,$CB:$CB)</f>
        <v>0</v>
      </c>
      <c r="CO285" s="252"/>
      <c r="CP285" s="252"/>
      <c r="CQ285" s="252"/>
      <c r="CR285" s="252"/>
      <c r="CS285" s="251">
        <f>BO285+CM285</f>
        <v>575</v>
      </c>
      <c r="CT285" s="251">
        <f>BP285+CN285</f>
        <v>0</v>
      </c>
      <c r="CU285" s="251">
        <f>AY285-CS285</f>
        <v>0</v>
      </c>
      <c r="CV285" s="251">
        <f>AZ285-CT285</f>
        <v>0</v>
      </c>
      <c r="CW285" s="249" t="str">
        <f>IF(CU285&lt;0,"Thừa",IF(CU285=0,"Đủ","Thiếu"))</f>
        <v>Đủ</v>
      </c>
      <c r="CX285" s="614"/>
      <c r="CY285" s="562"/>
      <c r="CZ285" s="562"/>
      <c r="DA285" s="562"/>
      <c r="DB285" s="562"/>
      <c r="DC285" s="562"/>
      <c r="DD285" s="562"/>
      <c r="DE285" s="562"/>
      <c r="DF285" s="562"/>
    </row>
    <row r="286" spans="1:110" s="271" customFormat="1" ht="15" hidden="1" customHeight="1">
      <c r="A286" s="248" t="str">
        <f t="shared" si="329"/>
        <v>ok</v>
      </c>
      <c r="B286" s="249"/>
      <c r="C286" s="249"/>
      <c r="D286" s="249"/>
      <c r="E286" s="249"/>
      <c r="F286" s="249"/>
      <c r="G286" s="1221"/>
      <c r="H286" s="1221"/>
      <c r="I286" s="282" t="s">
        <v>1033</v>
      </c>
      <c r="J286" s="281" t="s">
        <v>1027</v>
      </c>
      <c r="K286" s="281" t="s">
        <v>1034</v>
      </c>
      <c r="L286" s="281" t="s">
        <v>1035</v>
      </c>
      <c r="M286" s="279" t="s">
        <v>676</v>
      </c>
      <c r="N286" s="603"/>
      <c r="O286" s="616"/>
      <c r="P286" s="615"/>
      <c r="Q286" s="231"/>
      <c r="R286" s="232"/>
      <c r="S286" s="232"/>
      <c r="T286" s="232"/>
      <c r="U286" s="232"/>
      <c r="V286" s="232"/>
      <c r="W286" s="232"/>
      <c r="X286" s="232"/>
      <c r="Y286" s="232"/>
      <c r="Z286" s="232"/>
      <c r="AA286" s="232"/>
      <c r="AB286" s="232"/>
      <c r="AC286" s="232"/>
      <c r="AD286" s="232"/>
      <c r="AE286" s="232"/>
      <c r="AF286" s="232"/>
      <c r="AG286" s="232"/>
      <c r="AH286" s="232"/>
      <c r="AI286" s="232"/>
      <c r="AJ286" s="232"/>
      <c r="AK286" s="232"/>
      <c r="AL286" s="232"/>
      <c r="AM286" s="232"/>
      <c r="AN286" s="232"/>
      <c r="AO286" s="232"/>
      <c r="AP286" s="232"/>
      <c r="AQ286" s="250"/>
      <c r="AR286" s="250"/>
      <c r="AS286" s="252"/>
      <c r="AT286" s="248"/>
      <c r="AU286" s="562"/>
      <c r="AV286" s="562"/>
      <c r="AW286" s="562"/>
      <c r="AX286" s="562"/>
      <c r="AY286" s="251"/>
      <c r="AZ286" s="251"/>
      <c r="BA286" s="252"/>
      <c r="BB286" s="261" t="s">
        <v>1621</v>
      </c>
      <c r="BC286" s="252" t="s">
        <v>904</v>
      </c>
      <c r="BD286" s="272" t="s">
        <v>1691</v>
      </c>
      <c r="BE286" s="252"/>
      <c r="BF286" s="233" t="s">
        <v>905</v>
      </c>
      <c r="BG286" s="284" t="s">
        <v>1085</v>
      </c>
      <c r="BH286" s="284">
        <v>485</v>
      </c>
      <c r="BI286" s="233" t="s">
        <v>905</v>
      </c>
      <c r="BJ286" s="765">
        <v>810</v>
      </c>
      <c r="BK286" s="234">
        <f>BH286*BJ286*(1+BL286)</f>
        <v>432135.00000000006</v>
      </c>
      <c r="BL286" s="668">
        <v>0.1</v>
      </c>
      <c r="BM286" s="234">
        <f>BJ286*BH286</f>
        <v>392850</v>
      </c>
      <c r="BN286" s="263">
        <v>45979</v>
      </c>
      <c r="BO286" s="251"/>
      <c r="BP286" s="251"/>
      <c r="BQ286" s="249"/>
      <c r="BR286" s="249"/>
      <c r="BS286" s="264"/>
      <c r="BT286" s="248"/>
      <c r="BU286" s="248"/>
      <c r="BV286" s="251"/>
      <c r="BW286" s="251"/>
      <c r="BX286" s="251"/>
      <c r="BY286" s="251"/>
      <c r="BZ286" s="251"/>
      <c r="CA286" s="251"/>
      <c r="CB286" s="251"/>
      <c r="CC286" s="250"/>
      <c r="CD286" s="265"/>
      <c r="CE286" s="252"/>
      <c r="CF286" s="252"/>
      <c r="CG286" s="252"/>
      <c r="CH286" s="252"/>
      <c r="CI286" s="252"/>
      <c r="CJ286" s="252"/>
      <c r="CK286" s="252"/>
      <c r="CL286" s="252"/>
      <c r="CM286" s="251"/>
      <c r="CN286" s="249"/>
      <c r="CO286" s="252"/>
      <c r="CP286" s="252"/>
      <c r="CQ286" s="252"/>
      <c r="CR286" s="252"/>
      <c r="CS286" s="251"/>
      <c r="CT286" s="251"/>
      <c r="CU286" s="251"/>
      <c r="CV286" s="251"/>
      <c r="CW286" s="249"/>
      <c r="CX286" s="614"/>
      <c r="CY286" s="562"/>
      <c r="CZ286" s="562"/>
      <c r="DA286" s="562"/>
      <c r="DB286" s="562"/>
      <c r="DC286" s="562"/>
      <c r="DD286" s="562"/>
      <c r="DE286" s="562"/>
      <c r="DF286" s="562"/>
    </row>
    <row r="287" spans="1:110" s="271" customFormat="1" ht="15" hidden="1" customHeight="1">
      <c r="A287" s="248" t="str">
        <f t="shared" si="329"/>
        <v>Hiện</v>
      </c>
      <c r="B287" s="249" t="str">
        <f t="shared" si="330"/>
        <v>Đủ</v>
      </c>
      <c r="C287" s="249">
        <f t="shared" si="331"/>
        <v>0</v>
      </c>
      <c r="D287" s="249"/>
      <c r="E287" s="249"/>
      <c r="F287" s="249"/>
      <c r="G287" s="1221" t="s">
        <v>904</v>
      </c>
      <c r="H287" s="1221"/>
      <c r="I287" s="282" t="s">
        <v>1036</v>
      </c>
      <c r="J287" s="281" t="s">
        <v>1027</v>
      </c>
      <c r="K287" s="281" t="s">
        <v>1037</v>
      </c>
      <c r="L287" s="281" t="s">
        <v>1032</v>
      </c>
      <c r="M287" s="279" t="s">
        <v>676</v>
      </c>
      <c r="N287" s="603"/>
      <c r="O287" s="616">
        <v>20</v>
      </c>
      <c r="P287" s="615"/>
      <c r="Q287" s="231"/>
      <c r="R287" s="232"/>
      <c r="S287" s="232"/>
      <c r="T287" s="232"/>
      <c r="U287" s="232">
        <v>25</v>
      </c>
      <c r="V287" s="232">
        <v>0</v>
      </c>
      <c r="W287" s="232">
        <v>0</v>
      </c>
      <c r="X287" s="232">
        <v>0</v>
      </c>
      <c r="Y287" s="232">
        <v>0</v>
      </c>
      <c r="Z287" s="232">
        <v>0</v>
      </c>
      <c r="AA287" s="232"/>
      <c r="AB287" s="232"/>
      <c r="AC287" s="232"/>
      <c r="AD287" s="232"/>
      <c r="AE287" s="232"/>
      <c r="AF287" s="232"/>
      <c r="AG287" s="232">
        <v>0</v>
      </c>
      <c r="AH287" s="232">
        <v>0</v>
      </c>
      <c r="AI287" s="232"/>
      <c r="AJ287" s="232"/>
      <c r="AK287" s="232">
        <v>0</v>
      </c>
      <c r="AL287" s="232">
        <v>0</v>
      </c>
      <c r="AM287" s="232">
        <v>0</v>
      </c>
      <c r="AN287" s="232">
        <v>0</v>
      </c>
      <c r="AO287" s="232">
        <v>0</v>
      </c>
      <c r="AP287" s="232">
        <v>0</v>
      </c>
      <c r="AQ287" s="250">
        <f>Q287+S287+U287+W287+Y287+AA287+AC287+AE287+AG287+AI287+AK287+AM287+AO287</f>
        <v>25</v>
      </c>
      <c r="AR287" s="250">
        <f>R287+T287+V287+X287+Z287+AB287+AD287+AF287+AH287+AJ287+AL287+AN287+AP287</f>
        <v>0</v>
      </c>
      <c r="AS287" s="252" t="s">
        <v>1066</v>
      </c>
      <c r="AT287" s="248"/>
      <c r="AU287" s="562"/>
      <c r="AV287" s="562"/>
      <c r="AW287" s="562"/>
      <c r="AX287" s="562"/>
      <c r="AY287" s="251">
        <f>IF(AQ287&gt;AU287,AQ287-AU287,"0")</f>
        <v>25</v>
      </c>
      <c r="AZ287" s="251" t="str">
        <f>IF(AR287&gt;AV287,AR287-AV287,"0")</f>
        <v>0</v>
      </c>
      <c r="BA287" s="252"/>
      <c r="BB287" s="261"/>
      <c r="BC287" s="252"/>
      <c r="BD287" s="272"/>
      <c r="BE287" s="252"/>
      <c r="BF287" s="233"/>
      <c r="BG287" s="284"/>
      <c r="BH287" s="284"/>
      <c r="BI287" s="233"/>
      <c r="BJ287" s="234"/>
      <c r="BK287" s="234"/>
      <c r="BL287" s="668"/>
      <c r="BM287" s="234" t="s">
        <v>1602</v>
      </c>
      <c r="BN287" s="263"/>
      <c r="BO287" s="251">
        <f>SUMIF($I:$I,I287,$BH:$BH)</f>
        <v>25</v>
      </c>
      <c r="BP287" s="251">
        <f>SUMIF($I:$I,I287,$BI:$BI)</f>
        <v>0</v>
      </c>
      <c r="BQ287" s="249"/>
      <c r="BR287" s="249"/>
      <c r="BS287" s="264"/>
      <c r="BT287" s="248"/>
      <c r="BU287" s="248"/>
      <c r="BV287" s="251"/>
      <c r="BW287" s="251"/>
      <c r="BX287" s="251"/>
      <c r="BY287" s="251"/>
      <c r="BZ287" s="251"/>
      <c r="CA287" s="251"/>
      <c r="CB287" s="251"/>
      <c r="CC287" s="250"/>
      <c r="CD287" s="265"/>
      <c r="CE287" s="252"/>
      <c r="CF287" s="252"/>
      <c r="CG287" s="252"/>
      <c r="CH287" s="252"/>
      <c r="CI287" s="252"/>
      <c r="CJ287" s="252"/>
      <c r="CK287" s="252"/>
      <c r="CL287" s="252"/>
      <c r="CM287" s="251">
        <f>SUMIF($I:$I,I287,$CA:$CA)</f>
        <v>0</v>
      </c>
      <c r="CN287" s="249">
        <f>SUMIF($I:$I,I287,$CB:$CB)</f>
        <v>0</v>
      </c>
      <c r="CO287" s="252"/>
      <c r="CP287" s="252"/>
      <c r="CQ287" s="252"/>
      <c r="CR287" s="252"/>
      <c r="CS287" s="251">
        <f>BO287+CM287</f>
        <v>25</v>
      </c>
      <c r="CT287" s="251">
        <f>BP287+CN287</f>
        <v>0</v>
      </c>
      <c r="CU287" s="251">
        <f>AY287-CS287</f>
        <v>0</v>
      </c>
      <c r="CV287" s="251">
        <f>AZ287-CT287</f>
        <v>0</v>
      </c>
      <c r="CW287" s="249" t="str">
        <f>IF(CU287&lt;0,"Thừa",IF(CU287=0,"Đủ","Thiếu"))</f>
        <v>Đủ</v>
      </c>
      <c r="CX287" s="614"/>
      <c r="CY287" s="562"/>
      <c r="CZ287" s="562"/>
      <c r="DA287" s="562"/>
      <c r="DB287" s="562"/>
      <c r="DC287" s="562"/>
      <c r="DD287" s="562"/>
      <c r="DE287" s="562"/>
      <c r="DF287" s="562"/>
    </row>
    <row r="288" spans="1:110" s="271" customFormat="1" ht="15" hidden="1" customHeight="1">
      <c r="A288" s="248" t="str">
        <f t="shared" si="329"/>
        <v>ok</v>
      </c>
      <c r="B288" s="249"/>
      <c r="C288" s="249"/>
      <c r="D288" s="249"/>
      <c r="E288" s="249"/>
      <c r="F288" s="249"/>
      <c r="G288" s="1221"/>
      <c r="H288" s="1221"/>
      <c r="I288" s="282" t="s">
        <v>1036</v>
      </c>
      <c r="J288" s="281" t="s">
        <v>1027</v>
      </c>
      <c r="K288" s="281" t="s">
        <v>1037</v>
      </c>
      <c r="L288" s="281" t="s">
        <v>1032</v>
      </c>
      <c r="M288" s="279" t="s">
        <v>676</v>
      </c>
      <c r="N288" s="603"/>
      <c r="O288" s="616"/>
      <c r="P288" s="615"/>
      <c r="Q288" s="231"/>
      <c r="R288" s="232"/>
      <c r="S288" s="232"/>
      <c r="T288" s="232"/>
      <c r="U288" s="232"/>
      <c r="V288" s="232"/>
      <c r="W288" s="232"/>
      <c r="X288" s="232"/>
      <c r="Y288" s="232"/>
      <c r="Z288" s="232"/>
      <c r="AA288" s="232"/>
      <c r="AB288" s="232"/>
      <c r="AC288" s="232"/>
      <c r="AD288" s="232"/>
      <c r="AE288" s="232"/>
      <c r="AF288" s="232"/>
      <c r="AG288" s="232"/>
      <c r="AH288" s="232"/>
      <c r="AI288" s="232"/>
      <c r="AJ288" s="232"/>
      <c r="AK288" s="232"/>
      <c r="AL288" s="232"/>
      <c r="AM288" s="232"/>
      <c r="AN288" s="232"/>
      <c r="AO288" s="232"/>
      <c r="AP288" s="232"/>
      <c r="AQ288" s="250"/>
      <c r="AR288" s="250"/>
      <c r="AS288" s="252"/>
      <c r="AT288" s="248"/>
      <c r="AU288" s="562"/>
      <c r="AV288" s="562"/>
      <c r="AW288" s="562"/>
      <c r="AX288" s="562"/>
      <c r="AY288" s="251"/>
      <c r="AZ288" s="251"/>
      <c r="BA288" s="252"/>
      <c r="BB288" s="261" t="s">
        <v>1621</v>
      </c>
      <c r="BC288" s="252" t="s">
        <v>904</v>
      </c>
      <c r="BD288" s="272" t="s">
        <v>1692</v>
      </c>
      <c r="BE288" s="252"/>
      <c r="BF288" s="233" t="s">
        <v>905</v>
      </c>
      <c r="BG288" s="284" t="s">
        <v>1085</v>
      </c>
      <c r="BH288" s="284">
        <v>25</v>
      </c>
      <c r="BI288" s="233" t="s">
        <v>905</v>
      </c>
      <c r="BJ288" s="765">
        <v>9660</v>
      </c>
      <c r="BK288" s="234">
        <f>BH288*BJ288*(1+BL288)</f>
        <v>265650</v>
      </c>
      <c r="BL288" s="668">
        <v>0.1</v>
      </c>
      <c r="BM288" s="234">
        <f>BJ288*BH288</f>
        <v>241500</v>
      </c>
      <c r="BN288" s="263">
        <v>45979</v>
      </c>
      <c r="BO288" s="251"/>
      <c r="BP288" s="251"/>
      <c r="BQ288" s="249"/>
      <c r="BR288" s="249"/>
      <c r="BS288" s="264"/>
      <c r="BT288" s="248"/>
      <c r="BU288" s="248"/>
      <c r="BV288" s="251"/>
      <c r="BW288" s="251"/>
      <c r="BX288" s="251"/>
      <c r="BY288" s="251"/>
      <c r="BZ288" s="251"/>
      <c r="CA288" s="251"/>
      <c r="CB288" s="251"/>
      <c r="CC288" s="250"/>
      <c r="CD288" s="265"/>
      <c r="CE288" s="252"/>
      <c r="CF288" s="252"/>
      <c r="CG288" s="252"/>
      <c r="CH288" s="252"/>
      <c r="CI288" s="252"/>
      <c r="CJ288" s="252"/>
      <c r="CK288" s="252"/>
      <c r="CL288" s="252"/>
      <c r="CM288" s="251"/>
      <c r="CN288" s="249"/>
      <c r="CO288" s="252"/>
      <c r="CP288" s="252"/>
      <c r="CQ288" s="252"/>
      <c r="CR288" s="252"/>
      <c r="CS288" s="251"/>
      <c r="CT288" s="251"/>
      <c r="CU288" s="251"/>
      <c r="CV288" s="251"/>
      <c r="CW288" s="249"/>
      <c r="CX288" s="614"/>
      <c r="CY288" s="562"/>
      <c r="CZ288" s="562"/>
      <c r="DA288" s="562"/>
      <c r="DB288" s="562"/>
      <c r="DC288" s="562"/>
      <c r="DD288" s="562"/>
      <c r="DE288" s="562"/>
      <c r="DF288" s="562"/>
    </row>
    <row r="289" spans="1:110" s="271" customFormat="1" ht="15" hidden="1" customHeight="1">
      <c r="A289" s="248" t="str">
        <f t="shared" si="329"/>
        <v>Hiện</v>
      </c>
      <c r="B289" s="249" t="str">
        <f t="shared" si="330"/>
        <v>Thừa</v>
      </c>
      <c r="C289" s="249">
        <f t="shared" si="331"/>
        <v>-90</v>
      </c>
      <c r="D289" s="249"/>
      <c r="E289" s="249"/>
      <c r="F289" s="249"/>
      <c r="G289" s="1221"/>
      <c r="H289" s="1221"/>
      <c r="I289" s="282" t="s">
        <v>1038</v>
      </c>
      <c r="J289" s="281" t="s">
        <v>1027</v>
      </c>
      <c r="K289" s="281" t="s">
        <v>1039</v>
      </c>
      <c r="L289" s="281" t="s">
        <v>1032</v>
      </c>
      <c r="M289" s="279" t="s">
        <v>676</v>
      </c>
      <c r="N289" s="603"/>
      <c r="O289" s="616">
        <v>80</v>
      </c>
      <c r="P289" s="230"/>
      <c r="Q289" s="231"/>
      <c r="R289" s="232"/>
      <c r="S289" s="232"/>
      <c r="T289" s="232"/>
      <c r="U289" s="232">
        <v>90</v>
      </c>
      <c r="V289" s="232">
        <v>0</v>
      </c>
      <c r="W289" s="232">
        <v>-90</v>
      </c>
      <c r="X289" s="232">
        <v>0</v>
      </c>
      <c r="Y289" s="232">
        <v>0</v>
      </c>
      <c r="Z289" s="232">
        <v>0</v>
      </c>
      <c r="AA289" s="232"/>
      <c r="AB289" s="232"/>
      <c r="AC289" s="232"/>
      <c r="AD289" s="232"/>
      <c r="AE289" s="232"/>
      <c r="AF289" s="232"/>
      <c r="AG289" s="232">
        <v>0</v>
      </c>
      <c r="AH289" s="232">
        <v>0</v>
      </c>
      <c r="AI289" s="232"/>
      <c r="AJ289" s="232"/>
      <c r="AK289" s="232">
        <v>0</v>
      </c>
      <c r="AL289" s="232">
        <v>0</v>
      </c>
      <c r="AM289" s="232">
        <v>0</v>
      </c>
      <c r="AN289" s="232">
        <v>0</v>
      </c>
      <c r="AO289" s="232">
        <v>0</v>
      </c>
      <c r="AP289" s="232">
        <v>0</v>
      </c>
      <c r="AQ289" s="250">
        <f>Q289+S289+U289+W289+Y289+AA289+AC289+AE289+AG289+AI289+AK289+AM289+AO289</f>
        <v>0</v>
      </c>
      <c r="AR289" s="250">
        <f>R289+T289+V289+X289+Z289+AB289+AD289+AF289+AH289+AJ289+AL289+AN289+AP289</f>
        <v>0</v>
      </c>
      <c r="AS289" s="252" t="s">
        <v>1079</v>
      </c>
      <c r="AT289" s="248"/>
      <c r="AU289" s="562"/>
      <c r="AV289" s="562"/>
      <c r="AW289" s="562"/>
      <c r="AX289" s="562"/>
      <c r="AY289" s="251" t="str">
        <f>IF(AQ289&gt;AU289,AQ289-AU289,"0")</f>
        <v>0</v>
      </c>
      <c r="AZ289" s="251" t="str">
        <f>IF(AR289&gt;AV289,AR289-AV289,"0")</f>
        <v>0</v>
      </c>
      <c r="BA289" s="252"/>
      <c r="BB289" s="261"/>
      <c r="BC289" s="252"/>
      <c r="BD289" s="272"/>
      <c r="BE289" s="252"/>
      <c r="BF289" s="233"/>
      <c r="BG289" s="284"/>
      <c r="BH289" s="284"/>
      <c r="BI289" s="233"/>
      <c r="BJ289" s="234"/>
      <c r="BK289" s="234"/>
      <c r="BL289" s="668"/>
      <c r="BM289" s="234" t="s">
        <v>1602</v>
      </c>
      <c r="BN289" s="263"/>
      <c r="BO289" s="251">
        <f>SUMIF($I:$I,I289,$BH:$BH)</f>
        <v>90</v>
      </c>
      <c r="BP289" s="251">
        <f>SUMIF($I:$I,I289,$BI:$BI)</f>
        <v>0</v>
      </c>
      <c r="BQ289" s="249"/>
      <c r="BR289" s="249"/>
      <c r="BS289" s="264"/>
      <c r="BT289" s="248"/>
      <c r="BU289" s="248"/>
      <c r="BV289" s="251"/>
      <c r="BW289" s="251"/>
      <c r="BX289" s="251"/>
      <c r="BY289" s="251"/>
      <c r="BZ289" s="251"/>
      <c r="CA289" s="251"/>
      <c r="CB289" s="251"/>
      <c r="CC289" s="250"/>
      <c r="CD289" s="265"/>
      <c r="CE289" s="252"/>
      <c r="CF289" s="252"/>
      <c r="CG289" s="252"/>
      <c r="CH289" s="252"/>
      <c r="CI289" s="252"/>
      <c r="CJ289" s="252"/>
      <c r="CK289" s="252"/>
      <c r="CL289" s="252"/>
      <c r="CM289" s="251">
        <f>SUMIF($I:$I,I289,$CA:$CA)</f>
        <v>0</v>
      </c>
      <c r="CN289" s="249">
        <f>SUMIF($I:$I,I289,$CB:$CB)</f>
        <v>0</v>
      </c>
      <c r="CO289" s="252"/>
      <c r="CP289" s="252"/>
      <c r="CQ289" s="252"/>
      <c r="CR289" s="252"/>
      <c r="CS289" s="251">
        <f>BO289+CM289</f>
        <v>90</v>
      </c>
      <c r="CT289" s="251">
        <f>BP289+CN289</f>
        <v>0</v>
      </c>
      <c r="CU289" s="251">
        <f>AY289-CS289</f>
        <v>-90</v>
      </c>
      <c r="CV289" s="251">
        <f>AZ289-CT289</f>
        <v>0</v>
      </c>
      <c r="CW289" s="249" t="str">
        <f>IF(CU289&lt;0,"Thừa",IF(CU289=0,"Đủ","Thiếu"))</f>
        <v>Thừa</v>
      </c>
      <c r="CX289" s="614"/>
      <c r="CY289" s="562"/>
      <c r="CZ289" s="562"/>
      <c r="DA289" s="562"/>
      <c r="DB289" s="562"/>
      <c r="DC289" s="562"/>
      <c r="DD289" s="562"/>
      <c r="DE289" s="562"/>
      <c r="DF289" s="562"/>
    </row>
    <row r="290" spans="1:110" s="271" customFormat="1" ht="15" hidden="1" customHeight="1">
      <c r="A290" s="248" t="str">
        <f t="shared" ref="A290:A306" si="332">IF(I290=I289,"ok","Hiện")</f>
        <v>ok</v>
      </c>
      <c r="B290" s="249"/>
      <c r="C290" s="249"/>
      <c r="D290" s="249"/>
      <c r="E290" s="249"/>
      <c r="F290" s="249"/>
      <c r="G290" s="1221"/>
      <c r="H290" s="1221"/>
      <c r="I290" s="282" t="s">
        <v>1038</v>
      </c>
      <c r="J290" s="281" t="s">
        <v>1027</v>
      </c>
      <c r="K290" s="281" t="s">
        <v>1039</v>
      </c>
      <c r="L290" s="281" t="s">
        <v>1032</v>
      </c>
      <c r="M290" s="279" t="s">
        <v>676</v>
      </c>
      <c r="N290" s="603"/>
      <c r="O290" s="616"/>
      <c r="P290" s="230"/>
      <c r="Q290" s="231"/>
      <c r="R290" s="232"/>
      <c r="S290" s="232"/>
      <c r="T290" s="232"/>
      <c r="U290" s="232"/>
      <c r="V290" s="232"/>
      <c r="W290" s="232"/>
      <c r="X290" s="232"/>
      <c r="Y290" s="232"/>
      <c r="Z290" s="232"/>
      <c r="AA290" s="232"/>
      <c r="AB290" s="232"/>
      <c r="AC290" s="232"/>
      <c r="AD290" s="232"/>
      <c r="AE290" s="232"/>
      <c r="AF290" s="232"/>
      <c r="AG290" s="232"/>
      <c r="AH290" s="232"/>
      <c r="AI290" s="232"/>
      <c r="AJ290" s="232"/>
      <c r="AK290" s="232"/>
      <c r="AL290" s="232"/>
      <c r="AM290" s="232"/>
      <c r="AN290" s="232"/>
      <c r="AO290" s="232"/>
      <c r="AP290" s="232"/>
      <c r="AQ290" s="250"/>
      <c r="AR290" s="250"/>
      <c r="AS290" s="252"/>
      <c r="AT290" s="248"/>
      <c r="AU290" s="562"/>
      <c r="AV290" s="562"/>
      <c r="AW290" s="562"/>
      <c r="AX290" s="562"/>
      <c r="AY290" s="251"/>
      <c r="AZ290" s="251"/>
      <c r="BA290" s="252"/>
      <c r="BB290" s="261" t="s">
        <v>1621</v>
      </c>
      <c r="BC290" s="252" t="s">
        <v>904</v>
      </c>
      <c r="BD290" s="272" t="s">
        <v>1693</v>
      </c>
      <c r="BE290" s="252"/>
      <c r="BF290" s="233" t="s">
        <v>905</v>
      </c>
      <c r="BG290" s="284" t="s">
        <v>1085</v>
      </c>
      <c r="BH290" s="284">
        <v>90</v>
      </c>
      <c r="BI290" s="233" t="s">
        <v>905</v>
      </c>
      <c r="BJ290" s="765">
        <v>24750</v>
      </c>
      <c r="BK290" s="234">
        <f>BH290*BJ290*(1+BL290)</f>
        <v>2450250</v>
      </c>
      <c r="BL290" s="668">
        <v>0.1</v>
      </c>
      <c r="BM290" s="234">
        <f>BJ290*BH290</f>
        <v>2227500</v>
      </c>
      <c r="BN290" s="263">
        <v>45979</v>
      </c>
      <c r="BO290" s="251"/>
      <c r="BP290" s="251"/>
      <c r="BQ290" s="249"/>
      <c r="BR290" s="249"/>
      <c r="BS290" s="264"/>
      <c r="BT290" s="248"/>
      <c r="BU290" s="248"/>
      <c r="BV290" s="251"/>
      <c r="BW290" s="251"/>
      <c r="BX290" s="251"/>
      <c r="BY290" s="251"/>
      <c r="BZ290" s="251"/>
      <c r="CA290" s="251"/>
      <c r="CB290" s="251"/>
      <c r="CC290" s="250"/>
      <c r="CD290" s="265"/>
      <c r="CE290" s="252"/>
      <c r="CF290" s="252"/>
      <c r="CG290" s="252"/>
      <c r="CH290" s="252"/>
      <c r="CI290" s="252"/>
      <c r="CJ290" s="252"/>
      <c r="CK290" s="252"/>
      <c r="CL290" s="252"/>
      <c r="CM290" s="251"/>
      <c r="CN290" s="249"/>
      <c r="CO290" s="252"/>
      <c r="CP290" s="252"/>
      <c r="CQ290" s="252"/>
      <c r="CR290" s="252"/>
      <c r="CS290" s="251"/>
      <c r="CT290" s="251"/>
      <c r="CU290" s="251"/>
      <c r="CV290" s="251"/>
      <c r="CW290" s="249"/>
      <c r="CX290" s="614"/>
      <c r="CY290" s="562"/>
      <c r="CZ290" s="562"/>
      <c r="DA290" s="562"/>
      <c r="DB290" s="562"/>
      <c r="DC290" s="562"/>
      <c r="DD290" s="562"/>
      <c r="DE290" s="562"/>
      <c r="DF290" s="562"/>
    </row>
    <row r="291" spans="1:110" s="271" customFormat="1" ht="15" hidden="1" customHeight="1">
      <c r="A291" s="248" t="str">
        <f t="shared" si="332"/>
        <v>Hiện</v>
      </c>
      <c r="B291" s="249" t="str">
        <f t="shared" si="330"/>
        <v>Thừa</v>
      </c>
      <c r="C291" s="249">
        <f t="shared" si="331"/>
        <v>-525</v>
      </c>
      <c r="D291" s="249"/>
      <c r="E291" s="249"/>
      <c r="F291" s="249"/>
      <c r="G291" s="1221" t="s">
        <v>904</v>
      </c>
      <c r="H291" s="1221"/>
      <c r="I291" s="282" t="s">
        <v>1040</v>
      </c>
      <c r="J291" s="281" t="s">
        <v>1027</v>
      </c>
      <c r="K291" s="281" t="s">
        <v>1041</v>
      </c>
      <c r="L291" s="281" t="s">
        <v>1032</v>
      </c>
      <c r="M291" s="279" t="s">
        <v>676</v>
      </c>
      <c r="N291" s="603"/>
      <c r="O291" s="616">
        <v>540</v>
      </c>
      <c r="P291" s="615"/>
      <c r="Q291" s="231"/>
      <c r="R291" s="232"/>
      <c r="S291" s="232"/>
      <c r="T291" s="232"/>
      <c r="U291" s="232">
        <v>595</v>
      </c>
      <c r="V291" s="232">
        <v>0</v>
      </c>
      <c r="W291" s="232">
        <v>-525</v>
      </c>
      <c r="X291" s="232">
        <v>0</v>
      </c>
      <c r="Y291" s="232">
        <v>0</v>
      </c>
      <c r="Z291" s="232">
        <v>0</v>
      </c>
      <c r="AA291" s="232"/>
      <c r="AB291" s="232"/>
      <c r="AC291" s="232"/>
      <c r="AD291" s="232"/>
      <c r="AE291" s="232"/>
      <c r="AF291" s="232"/>
      <c r="AG291" s="232">
        <v>0</v>
      </c>
      <c r="AH291" s="232">
        <v>0</v>
      </c>
      <c r="AI291" s="232"/>
      <c r="AJ291" s="232"/>
      <c r="AK291" s="232">
        <v>0</v>
      </c>
      <c r="AL291" s="232">
        <v>0</v>
      </c>
      <c r="AM291" s="232">
        <v>0</v>
      </c>
      <c r="AN291" s="232">
        <v>0</v>
      </c>
      <c r="AO291" s="232">
        <v>0</v>
      </c>
      <c r="AP291" s="232">
        <v>0</v>
      </c>
      <c r="AQ291" s="250">
        <f>Q291+S291+U291+W291+Y291+AA291+AC291+AE291+AG291+AI291+AK291+AM291+AO291</f>
        <v>70</v>
      </c>
      <c r="AR291" s="250">
        <f>R291+T291+V291+X291+Z291+AB291+AD291+AF291+AH291+AJ291+AL291+AN291+AP291</f>
        <v>0</v>
      </c>
      <c r="AS291" s="252" t="s">
        <v>1079</v>
      </c>
      <c r="AT291" s="248"/>
      <c r="AU291" s="562"/>
      <c r="AV291" s="562"/>
      <c r="AW291" s="562"/>
      <c r="AX291" s="562"/>
      <c r="AY291" s="251">
        <f>IF(AQ291&gt;AU291,AQ291-AU291,"0")</f>
        <v>70</v>
      </c>
      <c r="AZ291" s="251" t="str">
        <f>IF(AR291&gt;AV291,AR291-AV291,"0")</f>
        <v>0</v>
      </c>
      <c r="BA291" s="252"/>
      <c r="BB291" s="261"/>
      <c r="BC291" s="252"/>
      <c r="BD291" s="272"/>
      <c r="BE291" s="252"/>
      <c r="BF291" s="233"/>
      <c r="BG291" s="284"/>
      <c r="BH291" s="284"/>
      <c r="BI291" s="233"/>
      <c r="BJ291" s="234"/>
      <c r="BK291" s="234"/>
      <c r="BL291" s="668"/>
      <c r="BM291" s="234" t="s">
        <v>1602</v>
      </c>
      <c r="BN291" s="263"/>
      <c r="BO291" s="251">
        <f>SUMIF($I:$I,I291,$BH:$BH)</f>
        <v>595</v>
      </c>
      <c r="BP291" s="251">
        <f>SUMIF($I:$I,I291,$BI:$BI)</f>
        <v>0</v>
      </c>
      <c r="BQ291" s="249"/>
      <c r="BR291" s="249"/>
      <c r="BS291" s="264"/>
      <c r="BT291" s="248"/>
      <c r="BU291" s="248"/>
      <c r="BV291" s="251"/>
      <c r="BW291" s="251"/>
      <c r="BX291" s="251"/>
      <c r="BY291" s="251"/>
      <c r="BZ291" s="251"/>
      <c r="CA291" s="251"/>
      <c r="CB291" s="251"/>
      <c r="CC291" s="250"/>
      <c r="CD291" s="265"/>
      <c r="CE291" s="252"/>
      <c r="CF291" s="252"/>
      <c r="CG291" s="252"/>
      <c r="CH291" s="252"/>
      <c r="CI291" s="252"/>
      <c r="CJ291" s="252"/>
      <c r="CK291" s="252"/>
      <c r="CL291" s="252"/>
      <c r="CM291" s="251">
        <f>SUMIF($I:$I,I291,$CA:$CA)</f>
        <v>0</v>
      </c>
      <c r="CN291" s="249">
        <f>SUMIF($I:$I,I291,$CB:$CB)</f>
        <v>0</v>
      </c>
      <c r="CO291" s="252"/>
      <c r="CP291" s="252"/>
      <c r="CQ291" s="252"/>
      <c r="CR291" s="252"/>
      <c r="CS291" s="251">
        <f>BO291+CM291</f>
        <v>595</v>
      </c>
      <c r="CT291" s="251">
        <f>BP291+CN291</f>
        <v>0</v>
      </c>
      <c r="CU291" s="251">
        <f>AY291-CS291</f>
        <v>-525</v>
      </c>
      <c r="CV291" s="251">
        <f>AZ291-CT291</f>
        <v>0</v>
      </c>
      <c r="CW291" s="249" t="str">
        <f>IF(CU291&lt;0,"Thừa",IF(CU291=0,"Đủ","Thiếu"))</f>
        <v>Thừa</v>
      </c>
      <c r="CX291" s="614"/>
      <c r="CY291" s="562"/>
      <c r="CZ291" s="562"/>
      <c r="DA291" s="562"/>
      <c r="DB291" s="562"/>
      <c r="DC291" s="562"/>
      <c r="DD291" s="562"/>
      <c r="DE291" s="562"/>
      <c r="DF291" s="562"/>
    </row>
    <row r="292" spans="1:110" s="271" customFormat="1" ht="15" hidden="1" customHeight="1">
      <c r="A292" s="248" t="str">
        <f t="shared" si="332"/>
        <v>ok</v>
      </c>
      <c r="B292" s="249"/>
      <c r="C292" s="249"/>
      <c r="D292" s="249"/>
      <c r="E292" s="249"/>
      <c r="F292" s="249"/>
      <c r="G292" s="1221"/>
      <c r="H292" s="1221"/>
      <c r="I292" s="282" t="s">
        <v>1040</v>
      </c>
      <c r="J292" s="281" t="s">
        <v>1027</v>
      </c>
      <c r="K292" s="281" t="s">
        <v>1041</v>
      </c>
      <c r="L292" s="281" t="s">
        <v>1032</v>
      </c>
      <c r="M292" s="279" t="s">
        <v>676</v>
      </c>
      <c r="N292" s="603"/>
      <c r="O292" s="616"/>
      <c r="P292" s="615"/>
      <c r="Q292" s="231"/>
      <c r="R292" s="232"/>
      <c r="S292" s="232"/>
      <c r="T292" s="232"/>
      <c r="U292" s="232"/>
      <c r="V292" s="232"/>
      <c r="W292" s="232"/>
      <c r="X292" s="232"/>
      <c r="Y292" s="232"/>
      <c r="Z292" s="232"/>
      <c r="AA292" s="232"/>
      <c r="AB292" s="232"/>
      <c r="AC292" s="232"/>
      <c r="AD292" s="232"/>
      <c r="AE292" s="232"/>
      <c r="AF292" s="232"/>
      <c r="AG292" s="232"/>
      <c r="AH292" s="232"/>
      <c r="AI292" s="232"/>
      <c r="AJ292" s="232"/>
      <c r="AK292" s="232"/>
      <c r="AL292" s="232"/>
      <c r="AM292" s="232"/>
      <c r="AN292" s="232"/>
      <c r="AO292" s="232"/>
      <c r="AP292" s="232"/>
      <c r="AQ292" s="250"/>
      <c r="AR292" s="250"/>
      <c r="AS292" s="252"/>
      <c r="AT292" s="248"/>
      <c r="AU292" s="562"/>
      <c r="AV292" s="562"/>
      <c r="AW292" s="562"/>
      <c r="AX292" s="562"/>
      <c r="AY292" s="251"/>
      <c r="AZ292" s="251"/>
      <c r="BA292" s="252"/>
      <c r="BB292" s="261" t="s">
        <v>1621</v>
      </c>
      <c r="BC292" s="252" t="s">
        <v>904</v>
      </c>
      <c r="BD292" s="272" t="s">
        <v>1694</v>
      </c>
      <c r="BE292" s="252"/>
      <c r="BF292" s="233" t="s">
        <v>905</v>
      </c>
      <c r="BG292" s="284" t="s">
        <v>1085</v>
      </c>
      <c r="BH292" s="284">
        <v>595</v>
      </c>
      <c r="BI292" s="233" t="s">
        <v>905</v>
      </c>
      <c r="BJ292" s="765">
        <v>780</v>
      </c>
      <c r="BK292" s="234">
        <f>BH292*BJ292*(1+BL292)</f>
        <v>510510.00000000006</v>
      </c>
      <c r="BL292" s="668">
        <v>0.1</v>
      </c>
      <c r="BM292" s="234">
        <f>BJ292*BH292</f>
        <v>464100</v>
      </c>
      <c r="BN292" s="263">
        <v>45979</v>
      </c>
      <c r="BO292" s="251"/>
      <c r="BP292" s="251"/>
      <c r="BQ292" s="249"/>
      <c r="BR292" s="249"/>
      <c r="BS292" s="264"/>
      <c r="BT292" s="248"/>
      <c r="BU292" s="248"/>
      <c r="BV292" s="251"/>
      <c r="BW292" s="251"/>
      <c r="BX292" s="251"/>
      <c r="BY292" s="251"/>
      <c r="BZ292" s="251"/>
      <c r="CA292" s="251"/>
      <c r="CB292" s="251"/>
      <c r="CC292" s="250"/>
      <c r="CD292" s="265"/>
      <c r="CE292" s="252"/>
      <c r="CF292" s="252"/>
      <c r="CG292" s="252"/>
      <c r="CH292" s="252"/>
      <c r="CI292" s="252"/>
      <c r="CJ292" s="252"/>
      <c r="CK292" s="252"/>
      <c r="CL292" s="252"/>
      <c r="CM292" s="251"/>
      <c r="CN292" s="249"/>
      <c r="CO292" s="252"/>
      <c r="CP292" s="252"/>
      <c r="CQ292" s="252"/>
      <c r="CR292" s="252"/>
      <c r="CS292" s="251"/>
      <c r="CT292" s="251"/>
      <c r="CU292" s="251"/>
      <c r="CV292" s="251"/>
      <c r="CW292" s="249"/>
      <c r="CX292" s="614"/>
      <c r="CY292" s="562"/>
      <c r="CZ292" s="562"/>
      <c r="DA292" s="562"/>
      <c r="DB292" s="562"/>
      <c r="DC292" s="562"/>
      <c r="DD292" s="562"/>
      <c r="DE292" s="562"/>
      <c r="DF292" s="562"/>
    </row>
    <row r="293" spans="1:110" s="271" customFormat="1" ht="15" hidden="1" customHeight="1">
      <c r="A293" s="248" t="str">
        <f t="shared" si="332"/>
        <v>Hiện</v>
      </c>
      <c r="B293" s="249" t="str">
        <f t="shared" si="330"/>
        <v>Đủ</v>
      </c>
      <c r="C293" s="249">
        <f t="shared" si="331"/>
        <v>0</v>
      </c>
      <c r="D293" s="249"/>
      <c r="E293" s="249"/>
      <c r="F293" s="249"/>
      <c r="G293" s="1221" t="s">
        <v>904</v>
      </c>
      <c r="H293" s="1221"/>
      <c r="I293" s="282" t="s">
        <v>1042</v>
      </c>
      <c r="J293" s="281" t="s">
        <v>1027</v>
      </c>
      <c r="K293" s="281" t="s">
        <v>1043</v>
      </c>
      <c r="L293" s="281" t="s">
        <v>1035</v>
      </c>
      <c r="M293" s="279" t="s">
        <v>676</v>
      </c>
      <c r="N293" s="603"/>
      <c r="O293" s="616">
        <v>60</v>
      </c>
      <c r="P293" s="615"/>
      <c r="Q293" s="231"/>
      <c r="R293" s="232"/>
      <c r="S293" s="232"/>
      <c r="T293" s="232"/>
      <c r="U293" s="232">
        <v>70</v>
      </c>
      <c r="V293" s="232">
        <v>0</v>
      </c>
      <c r="W293" s="232">
        <v>0</v>
      </c>
      <c r="X293" s="232">
        <v>0</v>
      </c>
      <c r="Y293" s="232">
        <v>0</v>
      </c>
      <c r="Z293" s="232">
        <v>0</v>
      </c>
      <c r="AA293" s="232"/>
      <c r="AB293" s="232"/>
      <c r="AC293" s="232"/>
      <c r="AD293" s="232"/>
      <c r="AE293" s="232"/>
      <c r="AF293" s="232"/>
      <c r="AG293" s="232">
        <v>0</v>
      </c>
      <c r="AH293" s="232">
        <v>0</v>
      </c>
      <c r="AI293" s="232"/>
      <c r="AJ293" s="232"/>
      <c r="AK293" s="232">
        <v>0</v>
      </c>
      <c r="AL293" s="232">
        <v>0</v>
      </c>
      <c r="AM293" s="232">
        <v>0</v>
      </c>
      <c r="AN293" s="232">
        <v>0</v>
      </c>
      <c r="AO293" s="232">
        <v>0</v>
      </c>
      <c r="AP293" s="232">
        <v>0</v>
      </c>
      <c r="AQ293" s="250">
        <f>Q293+S293+U293+W293+Y293+AA293+AC293+AE293+AG293+AI293+AK293+AM293+AO293</f>
        <v>70</v>
      </c>
      <c r="AR293" s="250">
        <f>R293+T293+V293+X293+Z293+AB293+AD293+AF293+AH293+AJ293+AL293+AN293+AP293</f>
        <v>0</v>
      </c>
      <c r="AS293" s="252" t="s">
        <v>1066</v>
      </c>
      <c r="AT293" s="248"/>
      <c r="AU293" s="562"/>
      <c r="AV293" s="562"/>
      <c r="AW293" s="562"/>
      <c r="AX293" s="562"/>
      <c r="AY293" s="251">
        <f>IF(AQ293&gt;AU293,AQ293-AU293,"0")</f>
        <v>70</v>
      </c>
      <c r="AZ293" s="251" t="str">
        <f>IF(AR293&gt;AV293,AR293-AV293,"0")</f>
        <v>0</v>
      </c>
      <c r="BA293" s="252"/>
      <c r="BB293" s="261"/>
      <c r="BC293" s="252"/>
      <c r="BD293" s="272"/>
      <c r="BE293" s="252"/>
      <c r="BF293" s="233"/>
      <c r="BG293" s="284"/>
      <c r="BH293" s="284"/>
      <c r="BI293" s="233"/>
      <c r="BJ293" s="234"/>
      <c r="BK293" s="234"/>
      <c r="BL293" s="668"/>
      <c r="BM293" s="234" t="s">
        <v>1602</v>
      </c>
      <c r="BN293" s="263"/>
      <c r="BO293" s="251">
        <f>SUMIF($I:$I,I293,$BH:$BH)</f>
        <v>70</v>
      </c>
      <c r="BP293" s="251">
        <f>SUMIF($I:$I,I293,$BI:$BI)</f>
        <v>0</v>
      </c>
      <c r="BQ293" s="249"/>
      <c r="BR293" s="249"/>
      <c r="BS293" s="264"/>
      <c r="BT293" s="248"/>
      <c r="BU293" s="248"/>
      <c r="BV293" s="251"/>
      <c r="BW293" s="251"/>
      <c r="BX293" s="251"/>
      <c r="BY293" s="251"/>
      <c r="BZ293" s="251"/>
      <c r="CA293" s="251"/>
      <c r="CB293" s="251"/>
      <c r="CC293" s="250"/>
      <c r="CD293" s="265"/>
      <c r="CE293" s="252"/>
      <c r="CF293" s="252"/>
      <c r="CG293" s="252"/>
      <c r="CH293" s="252"/>
      <c r="CI293" s="252"/>
      <c r="CJ293" s="252"/>
      <c r="CK293" s="252"/>
      <c r="CL293" s="252"/>
      <c r="CM293" s="251">
        <f>SUMIF($I:$I,I293,$CA:$CA)</f>
        <v>0</v>
      </c>
      <c r="CN293" s="249">
        <f>SUMIF($I:$I,I293,$CB:$CB)</f>
        <v>0</v>
      </c>
      <c r="CO293" s="252"/>
      <c r="CP293" s="252"/>
      <c r="CQ293" s="252"/>
      <c r="CR293" s="252"/>
      <c r="CS293" s="251">
        <f>BO293+CM293</f>
        <v>70</v>
      </c>
      <c r="CT293" s="251">
        <f>BP293+CN293</f>
        <v>0</v>
      </c>
      <c r="CU293" s="251">
        <f>AY293-CS293</f>
        <v>0</v>
      </c>
      <c r="CV293" s="251">
        <f>AZ293-CT293</f>
        <v>0</v>
      </c>
      <c r="CW293" s="249" t="str">
        <f>IF(CU293&lt;0,"Thừa",IF(CU293=0,"Đủ","Thiếu"))</f>
        <v>Đủ</v>
      </c>
      <c r="CX293" s="614"/>
      <c r="CY293" s="562"/>
      <c r="CZ293" s="562"/>
      <c r="DA293" s="562"/>
      <c r="DB293" s="562"/>
      <c r="DC293" s="562"/>
      <c r="DD293" s="562"/>
      <c r="DE293" s="562"/>
      <c r="DF293" s="562"/>
    </row>
    <row r="294" spans="1:110" s="271" customFormat="1" ht="15" hidden="1" customHeight="1">
      <c r="A294" s="248" t="str">
        <f t="shared" si="332"/>
        <v>ok</v>
      </c>
      <c r="B294" s="249"/>
      <c r="C294" s="249"/>
      <c r="D294" s="249"/>
      <c r="E294" s="249"/>
      <c r="F294" s="249"/>
      <c r="G294" s="1221"/>
      <c r="H294" s="1221"/>
      <c r="I294" s="282" t="s">
        <v>1042</v>
      </c>
      <c r="J294" s="281" t="s">
        <v>1027</v>
      </c>
      <c r="K294" s="281" t="s">
        <v>1043</v>
      </c>
      <c r="L294" s="281" t="s">
        <v>1035</v>
      </c>
      <c r="M294" s="279" t="s">
        <v>676</v>
      </c>
      <c r="N294" s="603"/>
      <c r="O294" s="616"/>
      <c r="P294" s="615"/>
      <c r="Q294" s="231"/>
      <c r="R294" s="232"/>
      <c r="S294" s="232"/>
      <c r="T294" s="232"/>
      <c r="U294" s="232"/>
      <c r="V294" s="232"/>
      <c r="W294" s="232"/>
      <c r="X294" s="232"/>
      <c r="Y294" s="232"/>
      <c r="Z294" s="232"/>
      <c r="AA294" s="232"/>
      <c r="AB294" s="232"/>
      <c r="AC294" s="232"/>
      <c r="AD294" s="232"/>
      <c r="AE294" s="232"/>
      <c r="AF294" s="232"/>
      <c r="AG294" s="232"/>
      <c r="AH294" s="232"/>
      <c r="AI294" s="232"/>
      <c r="AJ294" s="232"/>
      <c r="AK294" s="232"/>
      <c r="AL294" s="232"/>
      <c r="AM294" s="232"/>
      <c r="AN294" s="232"/>
      <c r="AO294" s="232"/>
      <c r="AP294" s="232"/>
      <c r="AQ294" s="250"/>
      <c r="AR294" s="250"/>
      <c r="AS294" s="252"/>
      <c r="AT294" s="248"/>
      <c r="AU294" s="562"/>
      <c r="AV294" s="562"/>
      <c r="AW294" s="562"/>
      <c r="AX294" s="562"/>
      <c r="AY294" s="251"/>
      <c r="AZ294" s="251"/>
      <c r="BA294" s="252"/>
      <c r="BB294" s="261" t="s">
        <v>1621</v>
      </c>
      <c r="BC294" s="252" t="s">
        <v>904</v>
      </c>
      <c r="BD294" s="272" t="s">
        <v>1695</v>
      </c>
      <c r="BE294" s="252"/>
      <c r="BF294" s="233" t="s">
        <v>905</v>
      </c>
      <c r="BG294" s="284" t="s">
        <v>1085</v>
      </c>
      <c r="BH294" s="284">
        <v>70</v>
      </c>
      <c r="BI294" s="233" t="s">
        <v>905</v>
      </c>
      <c r="BJ294" s="765">
        <v>360</v>
      </c>
      <c r="BK294" s="234">
        <f>BH294*BJ294*(1+BL294)</f>
        <v>27720.000000000004</v>
      </c>
      <c r="BL294" s="668">
        <v>0.1</v>
      </c>
      <c r="BM294" s="234">
        <f>BJ294*BH294</f>
        <v>25200</v>
      </c>
      <c r="BN294" s="263">
        <v>45979</v>
      </c>
      <c r="BO294" s="251"/>
      <c r="BP294" s="251"/>
      <c r="BQ294" s="249"/>
      <c r="BR294" s="249"/>
      <c r="BS294" s="264"/>
      <c r="BT294" s="248"/>
      <c r="BU294" s="248"/>
      <c r="BV294" s="251"/>
      <c r="BW294" s="251"/>
      <c r="BX294" s="251"/>
      <c r="BY294" s="251"/>
      <c r="BZ294" s="251"/>
      <c r="CA294" s="251"/>
      <c r="CB294" s="251"/>
      <c r="CC294" s="250"/>
      <c r="CD294" s="265"/>
      <c r="CE294" s="252"/>
      <c r="CF294" s="252"/>
      <c r="CG294" s="252"/>
      <c r="CH294" s="252"/>
      <c r="CI294" s="252"/>
      <c r="CJ294" s="252"/>
      <c r="CK294" s="252"/>
      <c r="CL294" s="252"/>
      <c r="CM294" s="251"/>
      <c r="CN294" s="249"/>
      <c r="CO294" s="252"/>
      <c r="CP294" s="252"/>
      <c r="CQ294" s="252"/>
      <c r="CR294" s="252"/>
      <c r="CS294" s="251"/>
      <c r="CT294" s="251"/>
      <c r="CU294" s="251"/>
      <c r="CV294" s="251"/>
      <c r="CW294" s="249"/>
      <c r="CX294" s="614"/>
      <c r="CY294" s="562"/>
      <c r="CZ294" s="562"/>
      <c r="DA294" s="562"/>
      <c r="DB294" s="562"/>
      <c r="DC294" s="562"/>
      <c r="DD294" s="562"/>
      <c r="DE294" s="562"/>
      <c r="DF294" s="562"/>
    </row>
    <row r="295" spans="1:110" s="271" customFormat="1" ht="15" hidden="1" customHeight="1">
      <c r="A295" s="248" t="str">
        <f t="shared" si="332"/>
        <v>Hiện</v>
      </c>
      <c r="B295" s="249" t="str">
        <f t="shared" si="330"/>
        <v>Đủ</v>
      </c>
      <c r="C295" s="249">
        <f t="shared" si="331"/>
        <v>0</v>
      </c>
      <c r="D295" s="249"/>
      <c r="E295" s="249"/>
      <c r="F295" s="249"/>
      <c r="G295" s="1221" t="s">
        <v>904</v>
      </c>
      <c r="H295" s="1221"/>
      <c r="I295" s="282" t="s">
        <v>1044</v>
      </c>
      <c r="J295" s="281" t="s">
        <v>1045</v>
      </c>
      <c r="K295" s="281" t="s">
        <v>1046</v>
      </c>
      <c r="L295" s="281" t="s">
        <v>755</v>
      </c>
      <c r="M295" s="279" t="s">
        <v>676</v>
      </c>
      <c r="N295" s="603"/>
      <c r="O295" s="616">
        <v>150</v>
      </c>
      <c r="P295" s="615"/>
      <c r="Q295" s="231"/>
      <c r="R295" s="232"/>
      <c r="S295" s="232"/>
      <c r="T295" s="232"/>
      <c r="U295" s="232">
        <v>165</v>
      </c>
      <c r="V295" s="232">
        <v>0</v>
      </c>
      <c r="W295" s="232">
        <v>0</v>
      </c>
      <c r="X295" s="232">
        <v>0</v>
      </c>
      <c r="Y295" s="232">
        <v>0</v>
      </c>
      <c r="Z295" s="232">
        <v>0</v>
      </c>
      <c r="AA295" s="232"/>
      <c r="AB295" s="232"/>
      <c r="AC295" s="232"/>
      <c r="AD295" s="232"/>
      <c r="AE295" s="232"/>
      <c r="AF295" s="232"/>
      <c r="AG295" s="232">
        <v>0</v>
      </c>
      <c r="AH295" s="232">
        <v>0</v>
      </c>
      <c r="AI295" s="232"/>
      <c r="AJ295" s="232"/>
      <c r="AK295" s="232">
        <v>0</v>
      </c>
      <c r="AL295" s="232">
        <v>0</v>
      </c>
      <c r="AM295" s="232">
        <v>0</v>
      </c>
      <c r="AN295" s="232">
        <v>0</v>
      </c>
      <c r="AO295" s="232">
        <v>0</v>
      </c>
      <c r="AP295" s="232">
        <v>0</v>
      </c>
      <c r="AQ295" s="250">
        <f>Q295+S295+U295+W295+Y295+AA295+AC295+AE295+AG295+AI295+AK295+AM295+AO295</f>
        <v>165</v>
      </c>
      <c r="AR295" s="250">
        <f>R295+T295+V295+X295+Z295+AB295+AD295+AF295+AH295+AJ295+AL295+AN295+AP295</f>
        <v>0</v>
      </c>
      <c r="AS295" s="252" t="s">
        <v>1066</v>
      </c>
      <c r="AT295" s="248"/>
      <c r="AU295" s="562"/>
      <c r="AV295" s="562"/>
      <c r="AW295" s="562"/>
      <c r="AX295" s="562"/>
      <c r="AY295" s="251">
        <f>IF(AQ295&gt;AU295,AQ295-AU295,"0")</f>
        <v>165</v>
      </c>
      <c r="AZ295" s="251" t="str">
        <f>IF(AR295&gt;AV295,AR295-AV295,"0")</f>
        <v>0</v>
      </c>
      <c r="BA295" s="252"/>
      <c r="BB295" s="261"/>
      <c r="BC295" s="252"/>
      <c r="BD295" s="272"/>
      <c r="BE295" s="252"/>
      <c r="BF295" s="233"/>
      <c r="BG295" s="284"/>
      <c r="BH295" s="284"/>
      <c r="BI295" s="233"/>
      <c r="BJ295" s="234"/>
      <c r="BK295" s="234"/>
      <c r="BL295" s="668"/>
      <c r="BM295" s="234" t="s">
        <v>1602</v>
      </c>
      <c r="BN295" s="263"/>
      <c r="BO295" s="251">
        <f>SUMIF($I:$I,I295,$BH:$BH)</f>
        <v>165</v>
      </c>
      <c r="BP295" s="251">
        <f>SUMIF($I:$I,I295,$BI:$BI)</f>
        <v>0</v>
      </c>
      <c r="BQ295" s="249"/>
      <c r="BR295" s="249"/>
      <c r="BS295" s="264"/>
      <c r="BT295" s="248"/>
      <c r="BU295" s="248"/>
      <c r="BV295" s="251"/>
      <c r="BW295" s="251"/>
      <c r="BX295" s="251"/>
      <c r="BY295" s="251"/>
      <c r="BZ295" s="251"/>
      <c r="CA295" s="251"/>
      <c r="CB295" s="251"/>
      <c r="CC295" s="250"/>
      <c r="CD295" s="265"/>
      <c r="CE295" s="252"/>
      <c r="CF295" s="252"/>
      <c r="CG295" s="252"/>
      <c r="CH295" s="252"/>
      <c r="CI295" s="252"/>
      <c r="CJ295" s="252"/>
      <c r="CK295" s="252"/>
      <c r="CL295" s="252"/>
      <c r="CM295" s="251">
        <f>SUMIF($I:$I,I295,$CA:$CA)</f>
        <v>0</v>
      </c>
      <c r="CN295" s="249">
        <f>SUMIF($I:$I,I295,$CB:$CB)</f>
        <v>0</v>
      </c>
      <c r="CO295" s="252"/>
      <c r="CP295" s="252"/>
      <c r="CQ295" s="252"/>
      <c r="CR295" s="252"/>
      <c r="CS295" s="251">
        <f>BO295+CM295</f>
        <v>165</v>
      </c>
      <c r="CT295" s="251">
        <f>BP295+CN295</f>
        <v>0</v>
      </c>
      <c r="CU295" s="251">
        <f>AY295-CS295</f>
        <v>0</v>
      </c>
      <c r="CV295" s="251">
        <f>AZ295-CT295</f>
        <v>0</v>
      </c>
      <c r="CW295" s="249" t="str">
        <f>IF(CU295&lt;0,"Thừa",IF(CU295=0,"Đủ","Thiếu"))</f>
        <v>Đủ</v>
      </c>
      <c r="CX295" s="614"/>
      <c r="CY295" s="562"/>
      <c r="CZ295" s="562"/>
      <c r="DA295" s="562"/>
      <c r="DB295" s="562"/>
      <c r="DC295" s="562"/>
      <c r="DD295" s="562"/>
      <c r="DE295" s="562"/>
      <c r="DF295" s="562"/>
    </row>
    <row r="296" spans="1:110" s="271" customFormat="1" ht="15" hidden="1" customHeight="1">
      <c r="A296" s="248" t="str">
        <f t="shared" si="332"/>
        <v>ok</v>
      </c>
      <c r="B296" s="249"/>
      <c r="C296" s="249"/>
      <c r="D296" s="249"/>
      <c r="E296" s="249"/>
      <c r="F296" s="249"/>
      <c r="G296" s="1221"/>
      <c r="H296" s="1221"/>
      <c r="I296" s="282" t="s">
        <v>1044</v>
      </c>
      <c r="J296" s="281" t="s">
        <v>1045</v>
      </c>
      <c r="K296" s="281" t="s">
        <v>1046</v>
      </c>
      <c r="L296" s="281" t="s">
        <v>755</v>
      </c>
      <c r="M296" s="279" t="s">
        <v>676</v>
      </c>
      <c r="N296" s="603"/>
      <c r="O296" s="616"/>
      <c r="P296" s="615"/>
      <c r="Q296" s="231"/>
      <c r="R296" s="232"/>
      <c r="S296" s="232"/>
      <c r="T296" s="232"/>
      <c r="U296" s="232"/>
      <c r="V296" s="232"/>
      <c r="W296" s="232"/>
      <c r="X296" s="232"/>
      <c r="Y296" s="232"/>
      <c r="Z296" s="232"/>
      <c r="AA296" s="232"/>
      <c r="AB296" s="232"/>
      <c r="AC296" s="232"/>
      <c r="AD296" s="232"/>
      <c r="AE296" s="232"/>
      <c r="AF296" s="232"/>
      <c r="AG296" s="232"/>
      <c r="AH296" s="232"/>
      <c r="AI296" s="232"/>
      <c r="AJ296" s="232"/>
      <c r="AK296" s="232"/>
      <c r="AL296" s="232"/>
      <c r="AM296" s="232"/>
      <c r="AN296" s="232"/>
      <c r="AO296" s="232"/>
      <c r="AP296" s="232"/>
      <c r="AQ296" s="250"/>
      <c r="AR296" s="250"/>
      <c r="AS296" s="252"/>
      <c r="AT296" s="248"/>
      <c r="AU296" s="562"/>
      <c r="AV296" s="562"/>
      <c r="AW296" s="562"/>
      <c r="AX296" s="562"/>
      <c r="AY296" s="251"/>
      <c r="AZ296" s="251"/>
      <c r="BA296" s="252"/>
      <c r="BB296" s="261" t="s">
        <v>1621</v>
      </c>
      <c r="BC296" s="252" t="s">
        <v>904</v>
      </c>
      <c r="BD296" s="272" t="s">
        <v>1696</v>
      </c>
      <c r="BE296" s="252"/>
      <c r="BF296" s="233" t="s">
        <v>905</v>
      </c>
      <c r="BG296" s="284" t="s">
        <v>1085</v>
      </c>
      <c r="BH296" s="284">
        <v>165</v>
      </c>
      <c r="BI296" s="233" t="s">
        <v>905</v>
      </c>
      <c r="BJ296" s="765">
        <v>2210</v>
      </c>
      <c r="BK296" s="234">
        <f>BH296*BJ296*(1+BL296)</f>
        <v>401115.00000000006</v>
      </c>
      <c r="BL296" s="668">
        <v>0.1</v>
      </c>
      <c r="BM296" s="234">
        <f>BJ296*BH296</f>
        <v>364650</v>
      </c>
      <c r="BN296" s="263">
        <v>45979</v>
      </c>
      <c r="BO296" s="251"/>
      <c r="BP296" s="251"/>
      <c r="BQ296" s="249"/>
      <c r="BR296" s="249"/>
      <c r="BS296" s="264"/>
      <c r="BT296" s="248"/>
      <c r="BU296" s="248"/>
      <c r="BV296" s="251"/>
      <c r="BW296" s="251"/>
      <c r="BX296" s="251"/>
      <c r="BY296" s="251"/>
      <c r="BZ296" s="251"/>
      <c r="CA296" s="251"/>
      <c r="CB296" s="251"/>
      <c r="CC296" s="250"/>
      <c r="CD296" s="265"/>
      <c r="CE296" s="252"/>
      <c r="CF296" s="252"/>
      <c r="CG296" s="252"/>
      <c r="CH296" s="252"/>
      <c r="CI296" s="252"/>
      <c r="CJ296" s="252"/>
      <c r="CK296" s="252"/>
      <c r="CL296" s="252"/>
      <c r="CM296" s="251"/>
      <c r="CN296" s="249"/>
      <c r="CO296" s="252"/>
      <c r="CP296" s="252"/>
      <c r="CQ296" s="252"/>
      <c r="CR296" s="252"/>
      <c r="CS296" s="251"/>
      <c r="CT296" s="251"/>
      <c r="CU296" s="251"/>
      <c r="CV296" s="251"/>
      <c r="CW296" s="249"/>
      <c r="CX296" s="614"/>
      <c r="CY296" s="562"/>
      <c r="CZ296" s="562"/>
      <c r="DA296" s="562"/>
      <c r="DB296" s="562"/>
      <c r="DC296" s="562"/>
      <c r="DD296" s="562"/>
      <c r="DE296" s="562"/>
      <c r="DF296" s="562"/>
    </row>
    <row r="297" spans="1:110" s="271" customFormat="1" ht="15" hidden="1" customHeight="1">
      <c r="A297" s="248" t="str">
        <f t="shared" si="332"/>
        <v>Hiện</v>
      </c>
      <c r="B297" s="249" t="str">
        <f t="shared" si="330"/>
        <v>Đủ</v>
      </c>
      <c r="C297" s="249">
        <f t="shared" si="331"/>
        <v>0</v>
      </c>
      <c r="D297" s="249"/>
      <c r="E297" s="249"/>
      <c r="F297" s="249"/>
      <c r="G297" s="1221" t="s">
        <v>904</v>
      </c>
      <c r="H297" s="1221"/>
      <c r="I297" s="282" t="s">
        <v>1047</v>
      </c>
      <c r="J297" s="281" t="s">
        <v>1045</v>
      </c>
      <c r="K297" s="281" t="s">
        <v>1048</v>
      </c>
      <c r="L297" s="281" t="s">
        <v>755</v>
      </c>
      <c r="M297" s="279" t="s">
        <v>676</v>
      </c>
      <c r="N297" s="603"/>
      <c r="O297" s="616">
        <v>1130</v>
      </c>
      <c r="P297" s="615"/>
      <c r="Q297" s="231"/>
      <c r="R297" s="232"/>
      <c r="S297" s="232"/>
      <c r="T297" s="232"/>
      <c r="U297" s="232">
        <v>1245</v>
      </c>
      <c r="V297" s="232">
        <v>0</v>
      </c>
      <c r="W297" s="232">
        <v>0</v>
      </c>
      <c r="X297" s="232">
        <v>0</v>
      </c>
      <c r="Y297" s="232">
        <v>0</v>
      </c>
      <c r="Z297" s="232">
        <v>0</v>
      </c>
      <c r="AA297" s="232"/>
      <c r="AB297" s="232"/>
      <c r="AC297" s="232"/>
      <c r="AD297" s="232"/>
      <c r="AE297" s="232"/>
      <c r="AF297" s="232"/>
      <c r="AG297" s="232">
        <v>0</v>
      </c>
      <c r="AH297" s="232">
        <v>0</v>
      </c>
      <c r="AI297" s="232"/>
      <c r="AJ297" s="232"/>
      <c r="AK297" s="232">
        <v>0</v>
      </c>
      <c r="AL297" s="232">
        <v>0</v>
      </c>
      <c r="AM297" s="232">
        <v>0</v>
      </c>
      <c r="AN297" s="232">
        <v>0</v>
      </c>
      <c r="AO297" s="232">
        <v>0</v>
      </c>
      <c r="AP297" s="232">
        <v>0</v>
      </c>
      <c r="AQ297" s="250">
        <f>Q297+S297+U297+W297+Y297+AA297+AC297+AE297+AG297+AI297+AK297+AM297+AO297</f>
        <v>1245</v>
      </c>
      <c r="AR297" s="250">
        <f>R297+T297+V297+X297+Z297+AB297+AD297+AF297+AH297+AJ297+AL297+AN297+AP297</f>
        <v>0</v>
      </c>
      <c r="AS297" s="252" t="s">
        <v>1066</v>
      </c>
      <c r="AT297" s="248"/>
      <c r="AU297" s="562"/>
      <c r="AV297" s="562"/>
      <c r="AW297" s="562"/>
      <c r="AX297" s="562"/>
      <c r="AY297" s="251">
        <f>IF(AQ297&gt;AU297,AQ297-AU297,"0")</f>
        <v>1245</v>
      </c>
      <c r="AZ297" s="251" t="str">
        <f>IF(AR297&gt;AV297,AR297-AV297,"0")</f>
        <v>0</v>
      </c>
      <c r="BA297" s="252"/>
      <c r="BB297" s="261"/>
      <c r="BC297" s="252"/>
      <c r="BD297" s="272"/>
      <c r="BE297" s="252"/>
      <c r="BF297" s="233"/>
      <c r="BG297" s="284"/>
      <c r="BH297" s="284"/>
      <c r="BI297" s="233"/>
      <c r="BJ297" s="234"/>
      <c r="BK297" s="234"/>
      <c r="BL297" s="668"/>
      <c r="BM297" s="234" t="s">
        <v>1602</v>
      </c>
      <c r="BN297" s="263"/>
      <c r="BO297" s="251">
        <f>SUMIF($I:$I,I297,$BH:$BH)</f>
        <v>1245</v>
      </c>
      <c r="BP297" s="251">
        <f>SUMIF($I:$I,I297,$BI:$BI)</f>
        <v>0</v>
      </c>
      <c r="BQ297" s="249"/>
      <c r="BR297" s="249"/>
      <c r="BS297" s="264"/>
      <c r="BT297" s="248"/>
      <c r="BU297" s="248"/>
      <c r="BV297" s="251"/>
      <c r="BW297" s="251"/>
      <c r="BX297" s="251"/>
      <c r="BY297" s="251"/>
      <c r="BZ297" s="251"/>
      <c r="CA297" s="251"/>
      <c r="CB297" s="251"/>
      <c r="CC297" s="250"/>
      <c r="CD297" s="265"/>
      <c r="CE297" s="252"/>
      <c r="CF297" s="252"/>
      <c r="CG297" s="252"/>
      <c r="CH297" s="252"/>
      <c r="CI297" s="252"/>
      <c r="CJ297" s="252"/>
      <c r="CK297" s="252"/>
      <c r="CL297" s="252"/>
      <c r="CM297" s="251">
        <f>SUMIF($I:$I,I297,$CA:$CA)</f>
        <v>0</v>
      </c>
      <c r="CN297" s="249">
        <f>SUMIF($I:$I,I297,$CB:$CB)</f>
        <v>0</v>
      </c>
      <c r="CO297" s="252"/>
      <c r="CP297" s="252"/>
      <c r="CQ297" s="252"/>
      <c r="CR297" s="252"/>
      <c r="CS297" s="251">
        <f>BO297+CM297</f>
        <v>1245</v>
      </c>
      <c r="CT297" s="251">
        <f>BP297+CN297</f>
        <v>0</v>
      </c>
      <c r="CU297" s="251">
        <f>AY297-CS297</f>
        <v>0</v>
      </c>
      <c r="CV297" s="251">
        <f>AZ297-CT297</f>
        <v>0</v>
      </c>
      <c r="CW297" s="249" t="str">
        <f>IF(CU297&lt;0,"Thừa",IF(CU297=0,"Đủ","Thiếu"))</f>
        <v>Đủ</v>
      </c>
      <c r="CX297" s="614"/>
      <c r="CY297" s="562"/>
      <c r="CZ297" s="562"/>
      <c r="DA297" s="562"/>
      <c r="DB297" s="562"/>
      <c r="DC297" s="562"/>
      <c r="DD297" s="562"/>
      <c r="DE297" s="562"/>
      <c r="DF297" s="562"/>
    </row>
    <row r="298" spans="1:110" s="271" customFormat="1" ht="15" hidden="1" customHeight="1">
      <c r="A298" s="248" t="str">
        <f t="shared" si="332"/>
        <v>ok</v>
      </c>
      <c r="B298" s="249"/>
      <c r="C298" s="249"/>
      <c r="D298" s="249"/>
      <c r="E298" s="249"/>
      <c r="F298" s="249"/>
      <c r="G298" s="1221"/>
      <c r="H298" s="1221"/>
      <c r="I298" s="282" t="s">
        <v>1047</v>
      </c>
      <c r="J298" s="281" t="s">
        <v>1045</v>
      </c>
      <c r="K298" s="281" t="s">
        <v>1048</v>
      </c>
      <c r="L298" s="281" t="s">
        <v>755</v>
      </c>
      <c r="M298" s="279" t="s">
        <v>676</v>
      </c>
      <c r="N298" s="603"/>
      <c r="O298" s="616"/>
      <c r="P298" s="615"/>
      <c r="Q298" s="231"/>
      <c r="R298" s="232"/>
      <c r="S298" s="232"/>
      <c r="T298" s="232"/>
      <c r="U298" s="232"/>
      <c r="V298" s="232"/>
      <c r="W298" s="232"/>
      <c r="X298" s="232"/>
      <c r="Y298" s="232"/>
      <c r="Z298" s="232"/>
      <c r="AA298" s="232"/>
      <c r="AB298" s="232"/>
      <c r="AC298" s="232"/>
      <c r="AD298" s="232"/>
      <c r="AE298" s="232"/>
      <c r="AF298" s="232"/>
      <c r="AG298" s="232"/>
      <c r="AH298" s="232"/>
      <c r="AI298" s="232"/>
      <c r="AJ298" s="232"/>
      <c r="AK298" s="232"/>
      <c r="AL298" s="232"/>
      <c r="AM298" s="232"/>
      <c r="AN298" s="232"/>
      <c r="AO298" s="232"/>
      <c r="AP298" s="232"/>
      <c r="AQ298" s="250"/>
      <c r="AR298" s="250"/>
      <c r="AS298" s="252"/>
      <c r="AT298" s="248"/>
      <c r="AU298" s="562"/>
      <c r="AV298" s="562"/>
      <c r="AW298" s="562"/>
      <c r="AX298" s="562"/>
      <c r="AY298" s="251"/>
      <c r="AZ298" s="251"/>
      <c r="BA298" s="252"/>
      <c r="BB298" s="261" t="s">
        <v>1621</v>
      </c>
      <c r="BC298" s="252" t="s">
        <v>904</v>
      </c>
      <c r="BD298" s="272" t="s">
        <v>1697</v>
      </c>
      <c r="BE298" s="252"/>
      <c r="BF298" s="233" t="s">
        <v>905</v>
      </c>
      <c r="BG298" s="284" t="s">
        <v>1085</v>
      </c>
      <c r="BH298" s="284">
        <v>1245</v>
      </c>
      <c r="BI298" s="233" t="s">
        <v>905</v>
      </c>
      <c r="BJ298" s="765">
        <v>7850</v>
      </c>
      <c r="BK298" s="234">
        <f>BH298*BJ298*(1+BL298)</f>
        <v>10750575</v>
      </c>
      <c r="BL298" s="668">
        <v>0.1</v>
      </c>
      <c r="BM298" s="234">
        <f>BJ298*BH298</f>
        <v>9773250</v>
      </c>
      <c r="BN298" s="263">
        <v>45979</v>
      </c>
      <c r="BO298" s="251"/>
      <c r="BP298" s="251"/>
      <c r="BQ298" s="249"/>
      <c r="BR298" s="249"/>
      <c r="BS298" s="264"/>
      <c r="BT298" s="248"/>
      <c r="BU298" s="248"/>
      <c r="BV298" s="251"/>
      <c r="BW298" s="251"/>
      <c r="BX298" s="251"/>
      <c r="BY298" s="251"/>
      <c r="BZ298" s="251"/>
      <c r="CA298" s="251"/>
      <c r="CB298" s="251"/>
      <c r="CC298" s="250"/>
      <c r="CD298" s="265"/>
      <c r="CE298" s="252"/>
      <c r="CF298" s="252"/>
      <c r="CG298" s="252"/>
      <c r="CH298" s="252"/>
      <c r="CI298" s="252"/>
      <c r="CJ298" s="252"/>
      <c r="CK298" s="252"/>
      <c r="CL298" s="252"/>
      <c r="CM298" s="251"/>
      <c r="CN298" s="249"/>
      <c r="CO298" s="252"/>
      <c r="CP298" s="252"/>
      <c r="CQ298" s="252"/>
      <c r="CR298" s="252"/>
      <c r="CS298" s="251"/>
      <c r="CT298" s="251"/>
      <c r="CU298" s="251"/>
      <c r="CV298" s="251"/>
      <c r="CW298" s="249"/>
      <c r="CX298" s="614"/>
      <c r="CY298" s="562"/>
      <c r="CZ298" s="562"/>
      <c r="DA298" s="562"/>
      <c r="DB298" s="562"/>
      <c r="DC298" s="562"/>
      <c r="DD298" s="562"/>
      <c r="DE298" s="562"/>
      <c r="DF298" s="562"/>
    </row>
    <row r="299" spans="1:110" s="271" customFormat="1" ht="15" hidden="1" customHeight="1">
      <c r="A299" s="248" t="str">
        <f t="shared" si="332"/>
        <v>Hiện</v>
      </c>
      <c r="B299" s="249" t="str">
        <f t="shared" si="330"/>
        <v>Đủ</v>
      </c>
      <c r="C299" s="249">
        <f t="shared" si="331"/>
        <v>0</v>
      </c>
      <c r="D299" s="249"/>
      <c r="E299" s="249"/>
      <c r="F299" s="249"/>
      <c r="G299" s="1221" t="s">
        <v>904</v>
      </c>
      <c r="H299" s="1221"/>
      <c r="I299" s="282" t="s">
        <v>1049</v>
      </c>
      <c r="J299" s="281" t="s">
        <v>1045</v>
      </c>
      <c r="K299" s="281" t="s">
        <v>1050</v>
      </c>
      <c r="L299" s="281" t="s">
        <v>755</v>
      </c>
      <c r="M299" s="279" t="s">
        <v>676</v>
      </c>
      <c r="N299" s="603"/>
      <c r="O299" s="616">
        <v>480</v>
      </c>
      <c r="P299" s="615"/>
      <c r="Q299" s="231"/>
      <c r="R299" s="232"/>
      <c r="S299" s="232"/>
      <c r="T299" s="232"/>
      <c r="U299" s="232">
        <v>530</v>
      </c>
      <c r="V299" s="232">
        <v>0</v>
      </c>
      <c r="W299" s="232">
        <v>0</v>
      </c>
      <c r="X299" s="232">
        <v>0</v>
      </c>
      <c r="Y299" s="232">
        <v>0</v>
      </c>
      <c r="Z299" s="232">
        <v>0</v>
      </c>
      <c r="AA299" s="232"/>
      <c r="AB299" s="232"/>
      <c r="AC299" s="232"/>
      <c r="AD299" s="232"/>
      <c r="AE299" s="232"/>
      <c r="AF299" s="232"/>
      <c r="AG299" s="232">
        <v>0</v>
      </c>
      <c r="AH299" s="232">
        <v>0</v>
      </c>
      <c r="AI299" s="232"/>
      <c r="AJ299" s="232"/>
      <c r="AK299" s="232">
        <v>0</v>
      </c>
      <c r="AL299" s="232">
        <v>0</v>
      </c>
      <c r="AM299" s="232">
        <v>0</v>
      </c>
      <c r="AN299" s="232">
        <v>0</v>
      </c>
      <c r="AO299" s="232">
        <v>0</v>
      </c>
      <c r="AP299" s="232">
        <v>0</v>
      </c>
      <c r="AQ299" s="250">
        <f>Q299+S299+U299+W299+Y299+AA299+AC299+AE299+AG299+AI299+AK299+AM299+AO299</f>
        <v>530</v>
      </c>
      <c r="AR299" s="250">
        <f>R299+T299+V299+X299+Z299+AB299+AD299+AF299+AH299+AJ299+AL299+AN299+AP299</f>
        <v>0</v>
      </c>
      <c r="AS299" s="252" t="s">
        <v>1066</v>
      </c>
      <c r="AT299" s="248"/>
      <c r="AU299" s="562"/>
      <c r="AV299" s="562"/>
      <c r="AW299" s="562"/>
      <c r="AX299" s="562"/>
      <c r="AY299" s="251">
        <f>IF(AQ299&gt;AU299,AQ299-AU299,"0")</f>
        <v>530</v>
      </c>
      <c r="AZ299" s="251" t="str">
        <f>IF(AR299&gt;AV299,AR299-AV299,"0")</f>
        <v>0</v>
      </c>
      <c r="BA299" s="252"/>
      <c r="BB299" s="261"/>
      <c r="BC299" s="252"/>
      <c r="BD299" s="272"/>
      <c r="BE299" s="252"/>
      <c r="BF299" s="233"/>
      <c r="BG299" s="284"/>
      <c r="BH299" s="284"/>
      <c r="BI299" s="233"/>
      <c r="BJ299" s="234"/>
      <c r="BK299" s="234"/>
      <c r="BL299" s="668"/>
      <c r="BM299" s="234" t="s">
        <v>1602</v>
      </c>
      <c r="BN299" s="263"/>
      <c r="BO299" s="251">
        <f>SUMIF($I:$I,I299,$BH:$BH)</f>
        <v>530</v>
      </c>
      <c r="BP299" s="251">
        <f>SUMIF($I:$I,I299,$BI:$BI)</f>
        <v>0</v>
      </c>
      <c r="BQ299" s="249"/>
      <c r="BR299" s="249"/>
      <c r="BS299" s="264"/>
      <c r="BT299" s="248"/>
      <c r="BU299" s="248"/>
      <c r="BV299" s="251"/>
      <c r="BW299" s="251"/>
      <c r="BX299" s="251"/>
      <c r="BY299" s="251"/>
      <c r="BZ299" s="251"/>
      <c r="CA299" s="251"/>
      <c r="CB299" s="251"/>
      <c r="CC299" s="250"/>
      <c r="CD299" s="265"/>
      <c r="CE299" s="252"/>
      <c r="CF299" s="252"/>
      <c r="CG299" s="252"/>
      <c r="CH299" s="252"/>
      <c r="CI299" s="252"/>
      <c r="CJ299" s="252"/>
      <c r="CK299" s="252"/>
      <c r="CL299" s="252"/>
      <c r="CM299" s="251">
        <f>SUMIF($I:$I,I299,$CA:$CA)</f>
        <v>0</v>
      </c>
      <c r="CN299" s="249">
        <f>SUMIF($I:$I,I299,$CB:$CB)</f>
        <v>0</v>
      </c>
      <c r="CO299" s="252"/>
      <c r="CP299" s="252"/>
      <c r="CQ299" s="252"/>
      <c r="CR299" s="252"/>
      <c r="CS299" s="251">
        <f>BO299+CM299</f>
        <v>530</v>
      </c>
      <c r="CT299" s="251">
        <f>BP299+CN299</f>
        <v>0</v>
      </c>
      <c r="CU299" s="251">
        <f>AY299-CS299</f>
        <v>0</v>
      </c>
      <c r="CV299" s="251">
        <f>AZ299-CT299</f>
        <v>0</v>
      </c>
      <c r="CW299" s="249" t="str">
        <f>IF(CU299&lt;0,"Thừa",IF(CU299=0,"Đủ","Thiếu"))</f>
        <v>Đủ</v>
      </c>
      <c r="CX299" s="614"/>
      <c r="CY299" s="562"/>
      <c r="CZ299" s="562"/>
      <c r="DA299" s="562"/>
      <c r="DB299" s="562"/>
      <c r="DC299" s="562"/>
      <c r="DD299" s="562"/>
      <c r="DE299" s="562"/>
      <c r="DF299" s="562"/>
    </row>
    <row r="300" spans="1:110" s="271" customFormat="1" ht="15" hidden="1" customHeight="1">
      <c r="A300" s="248" t="str">
        <f t="shared" si="332"/>
        <v>ok</v>
      </c>
      <c r="B300" s="249"/>
      <c r="C300" s="249"/>
      <c r="D300" s="249"/>
      <c r="E300" s="249"/>
      <c r="F300" s="249"/>
      <c r="G300" s="1221"/>
      <c r="H300" s="1221"/>
      <c r="I300" s="282" t="s">
        <v>1049</v>
      </c>
      <c r="J300" s="281" t="s">
        <v>1045</v>
      </c>
      <c r="K300" s="281" t="s">
        <v>1050</v>
      </c>
      <c r="L300" s="281" t="s">
        <v>755</v>
      </c>
      <c r="M300" s="279" t="s">
        <v>676</v>
      </c>
      <c r="N300" s="603"/>
      <c r="O300" s="616"/>
      <c r="P300" s="615"/>
      <c r="Q300" s="231"/>
      <c r="R300" s="232"/>
      <c r="S300" s="232"/>
      <c r="T300" s="232"/>
      <c r="U300" s="232"/>
      <c r="V300" s="232"/>
      <c r="W300" s="232"/>
      <c r="X300" s="232"/>
      <c r="Y300" s="232"/>
      <c r="Z300" s="232"/>
      <c r="AA300" s="232"/>
      <c r="AB300" s="232"/>
      <c r="AC300" s="232"/>
      <c r="AD300" s="232"/>
      <c r="AE300" s="232"/>
      <c r="AF300" s="232"/>
      <c r="AG300" s="232"/>
      <c r="AH300" s="232"/>
      <c r="AI300" s="232"/>
      <c r="AJ300" s="232"/>
      <c r="AK300" s="232"/>
      <c r="AL300" s="232"/>
      <c r="AM300" s="232"/>
      <c r="AN300" s="232"/>
      <c r="AO300" s="232"/>
      <c r="AP300" s="232"/>
      <c r="AQ300" s="250"/>
      <c r="AR300" s="250"/>
      <c r="AS300" s="252"/>
      <c r="AT300" s="248"/>
      <c r="AU300" s="562"/>
      <c r="AV300" s="562"/>
      <c r="AW300" s="562"/>
      <c r="AX300" s="562"/>
      <c r="AY300" s="251"/>
      <c r="AZ300" s="251"/>
      <c r="BA300" s="252"/>
      <c r="BB300" s="261" t="s">
        <v>1621</v>
      </c>
      <c r="BC300" s="252" t="s">
        <v>904</v>
      </c>
      <c r="BD300" s="272" t="s">
        <v>1698</v>
      </c>
      <c r="BE300" s="252"/>
      <c r="BF300" s="233" t="s">
        <v>905</v>
      </c>
      <c r="BG300" s="284" t="s">
        <v>1085</v>
      </c>
      <c r="BH300" s="284">
        <v>530</v>
      </c>
      <c r="BI300" s="233" t="s">
        <v>905</v>
      </c>
      <c r="BJ300" s="765">
        <v>4790</v>
      </c>
      <c r="BK300" s="234">
        <f>BH300*BJ300*(1+BL300)</f>
        <v>2792570</v>
      </c>
      <c r="BL300" s="668">
        <v>0.1</v>
      </c>
      <c r="BM300" s="234">
        <f>BJ300*BH300</f>
        <v>2538700</v>
      </c>
      <c r="BN300" s="263">
        <v>45979</v>
      </c>
      <c r="BO300" s="251"/>
      <c r="BP300" s="251"/>
      <c r="BQ300" s="249"/>
      <c r="BR300" s="249"/>
      <c r="BS300" s="264"/>
      <c r="BT300" s="248"/>
      <c r="BU300" s="248"/>
      <c r="BV300" s="251"/>
      <c r="BW300" s="251"/>
      <c r="BX300" s="251"/>
      <c r="BY300" s="251"/>
      <c r="BZ300" s="251"/>
      <c r="CA300" s="251"/>
      <c r="CB300" s="251"/>
      <c r="CC300" s="250"/>
      <c r="CD300" s="265"/>
      <c r="CE300" s="252"/>
      <c r="CF300" s="252"/>
      <c r="CG300" s="252"/>
      <c r="CH300" s="252"/>
      <c r="CI300" s="252"/>
      <c r="CJ300" s="252"/>
      <c r="CK300" s="252"/>
      <c r="CL300" s="252"/>
      <c r="CM300" s="251"/>
      <c r="CN300" s="249"/>
      <c r="CO300" s="252"/>
      <c r="CP300" s="252"/>
      <c r="CQ300" s="252"/>
      <c r="CR300" s="252"/>
      <c r="CS300" s="251"/>
      <c r="CT300" s="251"/>
      <c r="CU300" s="251"/>
      <c r="CV300" s="251"/>
      <c r="CW300" s="249"/>
      <c r="CX300" s="614"/>
      <c r="CY300" s="562"/>
      <c r="CZ300" s="562"/>
      <c r="DA300" s="562"/>
      <c r="DB300" s="562"/>
      <c r="DC300" s="562"/>
      <c r="DD300" s="562"/>
      <c r="DE300" s="562"/>
      <c r="DF300" s="562"/>
    </row>
    <row r="301" spans="1:110" s="271" customFormat="1" ht="15" hidden="1" customHeight="1">
      <c r="A301" s="248" t="str">
        <f t="shared" si="332"/>
        <v>Hiện</v>
      </c>
      <c r="B301" s="249" t="str">
        <f t="shared" si="330"/>
        <v>Đủ</v>
      </c>
      <c r="C301" s="249">
        <f t="shared" si="331"/>
        <v>0</v>
      </c>
      <c r="D301" s="249"/>
      <c r="E301" s="249"/>
      <c r="F301" s="249"/>
      <c r="G301" s="1221"/>
      <c r="H301" s="1221"/>
      <c r="I301" s="282" t="s">
        <v>1051</v>
      </c>
      <c r="J301" s="281" t="s">
        <v>1045</v>
      </c>
      <c r="K301" s="281" t="s">
        <v>1052</v>
      </c>
      <c r="L301" s="281" t="s">
        <v>761</v>
      </c>
      <c r="M301" s="279" t="s">
        <v>676</v>
      </c>
      <c r="N301" s="603"/>
      <c r="O301" s="616">
        <v>1180</v>
      </c>
      <c r="P301" s="615"/>
      <c r="Q301" s="231"/>
      <c r="R301" s="232"/>
      <c r="S301" s="232"/>
      <c r="T301" s="232"/>
      <c r="U301" s="232">
        <v>1300</v>
      </c>
      <c r="V301" s="232">
        <v>0</v>
      </c>
      <c r="W301" s="232">
        <v>0</v>
      </c>
      <c r="X301" s="232">
        <v>0</v>
      </c>
      <c r="Y301" s="232">
        <v>0</v>
      </c>
      <c r="Z301" s="232">
        <v>0</v>
      </c>
      <c r="AA301" s="232"/>
      <c r="AB301" s="232"/>
      <c r="AC301" s="232"/>
      <c r="AD301" s="232"/>
      <c r="AE301" s="232"/>
      <c r="AF301" s="232"/>
      <c r="AG301" s="232">
        <v>0</v>
      </c>
      <c r="AH301" s="232">
        <v>0</v>
      </c>
      <c r="AI301" s="232"/>
      <c r="AJ301" s="232"/>
      <c r="AK301" s="232">
        <v>0</v>
      </c>
      <c r="AL301" s="232">
        <v>0</v>
      </c>
      <c r="AM301" s="232">
        <v>180</v>
      </c>
      <c r="AN301" s="232">
        <v>0</v>
      </c>
      <c r="AO301" s="232">
        <v>0</v>
      </c>
      <c r="AP301" s="232">
        <v>0</v>
      </c>
      <c r="AQ301" s="250">
        <f>Q301+S301+U301+W301+Y301+AA301+AC301+AE301+AG301+AI301+AK301+AM301+AO301</f>
        <v>1480</v>
      </c>
      <c r="AR301" s="250">
        <f>R301+T301+V301+X301+Z301+AB301+AD301+AF301+AH301+AJ301+AL301+AN301+AP301</f>
        <v>0</v>
      </c>
      <c r="AS301" s="250" t="s">
        <v>1887</v>
      </c>
      <c r="AT301" s="248"/>
      <c r="AU301" s="562"/>
      <c r="AV301" s="562"/>
      <c r="AW301" s="562"/>
      <c r="AX301" s="562"/>
      <c r="AY301" s="251">
        <f>IF(AQ301&gt;AU301,AQ301-AU301,"0")</f>
        <v>1480</v>
      </c>
      <c r="AZ301" s="251" t="str">
        <f>IF(AR301&gt;AV301,AR301-AV301,"0")</f>
        <v>0</v>
      </c>
      <c r="BA301" s="252"/>
      <c r="BB301" s="261" t="s">
        <v>1085</v>
      </c>
      <c r="BC301" s="252" t="s">
        <v>904</v>
      </c>
      <c r="BD301" s="272" t="s">
        <v>1699</v>
      </c>
      <c r="BE301" s="252"/>
      <c r="BF301" s="233" t="s">
        <v>905</v>
      </c>
      <c r="BG301" s="284" t="s">
        <v>1085</v>
      </c>
      <c r="BH301" s="284">
        <v>180</v>
      </c>
      <c r="BI301" s="233" t="s">
        <v>905</v>
      </c>
      <c r="BJ301" s="765">
        <v>230</v>
      </c>
      <c r="BK301" s="234">
        <f>BH301*BJ301*(1+BL301)</f>
        <v>45540.000000000007</v>
      </c>
      <c r="BL301" s="668">
        <v>0.1</v>
      </c>
      <c r="BM301" s="234">
        <f>BJ301*BH301</f>
        <v>41400</v>
      </c>
      <c r="BN301" s="263">
        <v>46045</v>
      </c>
      <c r="BO301" s="251">
        <f>SUMIF($I:$I,I301,$BH:$BH)</f>
        <v>1480</v>
      </c>
      <c r="BP301" s="251">
        <f>SUMIF($I:$I,I301,$BI:$BI)</f>
        <v>0</v>
      </c>
      <c r="BQ301" s="249"/>
      <c r="BR301" s="249"/>
      <c r="BS301" s="264"/>
      <c r="BT301" s="248"/>
      <c r="BU301" s="248"/>
      <c r="BV301" s="251"/>
      <c r="BW301" s="251"/>
      <c r="BX301" s="251"/>
      <c r="BY301" s="251"/>
      <c r="BZ301" s="251"/>
      <c r="CA301" s="251"/>
      <c r="CB301" s="251"/>
      <c r="CC301" s="250"/>
      <c r="CD301" s="265"/>
      <c r="CE301" s="252"/>
      <c r="CF301" s="252"/>
      <c r="CG301" s="252"/>
      <c r="CH301" s="252"/>
      <c r="CI301" s="252"/>
      <c r="CJ301" s="252"/>
      <c r="CK301" s="252"/>
      <c r="CL301" s="252"/>
      <c r="CM301" s="251">
        <f>SUMIF($I:$I,I301,$CA:$CA)</f>
        <v>0</v>
      </c>
      <c r="CN301" s="249">
        <f>SUMIF($I:$I,I301,$CB:$CB)</f>
        <v>0</v>
      </c>
      <c r="CO301" s="252"/>
      <c r="CP301" s="252"/>
      <c r="CQ301" s="252"/>
      <c r="CR301" s="252"/>
      <c r="CS301" s="251">
        <f>BO301+CM301</f>
        <v>1480</v>
      </c>
      <c r="CT301" s="251">
        <f>BP301+CN301</f>
        <v>0</v>
      </c>
      <c r="CU301" s="251">
        <f>AY301-CS301</f>
        <v>0</v>
      </c>
      <c r="CV301" s="251">
        <f>AZ301-CT301</f>
        <v>0</v>
      </c>
      <c r="CW301" s="249" t="str">
        <f>IF(CU301&lt;0,"Thừa",IF(CU301=0,"Đủ","Thiếu"))</f>
        <v>Đủ</v>
      </c>
      <c r="CX301" s="614"/>
      <c r="CY301" s="562"/>
      <c r="CZ301" s="562"/>
      <c r="DA301" s="562"/>
      <c r="DB301" s="562"/>
      <c r="DC301" s="562"/>
      <c r="DD301" s="562"/>
      <c r="DE301" s="562"/>
      <c r="DF301" s="562"/>
    </row>
    <row r="302" spans="1:110" s="271" customFormat="1" ht="15" hidden="1" customHeight="1">
      <c r="A302" s="248" t="str">
        <f t="shared" si="332"/>
        <v>ok</v>
      </c>
      <c r="B302" s="249"/>
      <c r="C302" s="249"/>
      <c r="D302" s="249"/>
      <c r="E302" s="249"/>
      <c r="F302" s="249"/>
      <c r="G302" s="1221"/>
      <c r="H302" s="1221"/>
      <c r="I302" s="282" t="s">
        <v>1051</v>
      </c>
      <c r="J302" s="281" t="s">
        <v>1045</v>
      </c>
      <c r="K302" s="281" t="s">
        <v>1052</v>
      </c>
      <c r="L302" s="281" t="s">
        <v>761</v>
      </c>
      <c r="M302" s="279" t="s">
        <v>676</v>
      </c>
      <c r="N302" s="603"/>
      <c r="O302" s="616"/>
      <c r="P302" s="615"/>
      <c r="Q302" s="231"/>
      <c r="R302" s="232"/>
      <c r="S302" s="232"/>
      <c r="T302" s="232"/>
      <c r="U302" s="232"/>
      <c r="V302" s="232"/>
      <c r="W302" s="232"/>
      <c r="X302" s="232"/>
      <c r="Y302" s="232"/>
      <c r="Z302" s="232"/>
      <c r="AA302" s="232"/>
      <c r="AB302" s="232"/>
      <c r="AC302" s="232"/>
      <c r="AD302" s="232"/>
      <c r="AE302" s="232"/>
      <c r="AF302" s="232"/>
      <c r="AG302" s="232"/>
      <c r="AH302" s="232"/>
      <c r="AI302" s="232"/>
      <c r="AJ302" s="232"/>
      <c r="AK302" s="232"/>
      <c r="AL302" s="232"/>
      <c r="AM302" s="232"/>
      <c r="AN302" s="232"/>
      <c r="AO302" s="232"/>
      <c r="AP302" s="232"/>
      <c r="AQ302" s="250"/>
      <c r="AR302" s="250"/>
      <c r="AS302" s="252"/>
      <c r="AT302" s="248"/>
      <c r="AU302" s="562"/>
      <c r="AV302" s="562"/>
      <c r="AW302" s="562"/>
      <c r="AX302" s="562"/>
      <c r="AY302" s="251"/>
      <c r="AZ302" s="251"/>
      <c r="BA302" s="252"/>
      <c r="BB302" s="261" t="s">
        <v>1621</v>
      </c>
      <c r="BC302" s="252" t="s">
        <v>904</v>
      </c>
      <c r="BD302" s="272" t="s">
        <v>1699</v>
      </c>
      <c r="BE302" s="252"/>
      <c r="BF302" s="233" t="s">
        <v>905</v>
      </c>
      <c r="BG302" s="284" t="s">
        <v>1085</v>
      </c>
      <c r="BH302" s="284">
        <v>1300</v>
      </c>
      <c r="BI302" s="233" t="s">
        <v>905</v>
      </c>
      <c r="BJ302" s="765">
        <v>230</v>
      </c>
      <c r="BK302" s="234">
        <f>BH302*BJ302*(1+BL302)</f>
        <v>328900</v>
      </c>
      <c r="BL302" s="668">
        <v>0.1</v>
      </c>
      <c r="BM302" s="234">
        <f>BJ302*BH302</f>
        <v>299000</v>
      </c>
      <c r="BN302" s="263">
        <v>45979</v>
      </c>
      <c r="BO302" s="251"/>
      <c r="BP302" s="251"/>
      <c r="BQ302" s="249"/>
      <c r="BR302" s="249"/>
      <c r="BS302" s="264"/>
      <c r="BT302" s="248"/>
      <c r="BU302" s="248"/>
      <c r="BV302" s="251"/>
      <c r="BW302" s="251"/>
      <c r="BX302" s="251"/>
      <c r="BY302" s="251"/>
      <c r="BZ302" s="251"/>
      <c r="CA302" s="251"/>
      <c r="CB302" s="251"/>
      <c r="CC302" s="250"/>
      <c r="CD302" s="265"/>
      <c r="CE302" s="252"/>
      <c r="CF302" s="252"/>
      <c r="CG302" s="252"/>
      <c r="CH302" s="252"/>
      <c r="CI302" s="252"/>
      <c r="CJ302" s="252"/>
      <c r="CK302" s="252"/>
      <c r="CL302" s="252"/>
      <c r="CM302" s="251"/>
      <c r="CN302" s="249"/>
      <c r="CO302" s="252"/>
      <c r="CP302" s="252"/>
      <c r="CQ302" s="252"/>
      <c r="CR302" s="252"/>
      <c r="CS302" s="251"/>
      <c r="CT302" s="251"/>
      <c r="CU302" s="251"/>
      <c r="CV302" s="251"/>
      <c r="CW302" s="249"/>
      <c r="CX302" s="614"/>
      <c r="CY302" s="562"/>
      <c r="CZ302" s="562"/>
      <c r="DA302" s="562"/>
      <c r="DB302" s="562"/>
      <c r="DC302" s="562"/>
      <c r="DD302" s="562"/>
      <c r="DE302" s="562"/>
      <c r="DF302" s="562"/>
    </row>
    <row r="303" spans="1:110" s="271" customFormat="1" ht="15" hidden="1" customHeight="1">
      <c r="A303" s="248" t="str">
        <f t="shared" si="332"/>
        <v>Hiện</v>
      </c>
      <c r="B303" s="249" t="str">
        <f t="shared" si="330"/>
        <v>Đủ</v>
      </c>
      <c r="C303" s="249">
        <f t="shared" si="331"/>
        <v>0</v>
      </c>
      <c r="D303" s="249"/>
      <c r="E303" s="249"/>
      <c r="F303" s="249"/>
      <c r="G303" s="1221" t="s">
        <v>904</v>
      </c>
      <c r="H303" s="1221"/>
      <c r="I303" s="282" t="s">
        <v>1053</v>
      </c>
      <c r="J303" s="281" t="s">
        <v>1045</v>
      </c>
      <c r="K303" s="281" t="s">
        <v>1054</v>
      </c>
      <c r="L303" s="281" t="s">
        <v>1055</v>
      </c>
      <c r="M303" s="279" t="s">
        <v>676</v>
      </c>
      <c r="N303" s="603"/>
      <c r="O303" s="616">
        <v>240</v>
      </c>
      <c r="P303" s="615"/>
      <c r="Q303" s="231"/>
      <c r="R303" s="232"/>
      <c r="S303" s="232"/>
      <c r="T303" s="232"/>
      <c r="U303" s="232">
        <v>265</v>
      </c>
      <c r="V303" s="232">
        <v>0</v>
      </c>
      <c r="W303" s="232">
        <v>0</v>
      </c>
      <c r="X303" s="232">
        <v>0</v>
      </c>
      <c r="Y303" s="232">
        <v>0</v>
      </c>
      <c r="Z303" s="232">
        <v>0</v>
      </c>
      <c r="AA303" s="232"/>
      <c r="AB303" s="232"/>
      <c r="AC303" s="232"/>
      <c r="AD303" s="232"/>
      <c r="AE303" s="232"/>
      <c r="AF303" s="232"/>
      <c r="AG303" s="232">
        <v>0</v>
      </c>
      <c r="AH303" s="232">
        <v>0</v>
      </c>
      <c r="AI303" s="232"/>
      <c r="AJ303" s="232"/>
      <c r="AK303" s="232">
        <v>0</v>
      </c>
      <c r="AL303" s="232">
        <v>0</v>
      </c>
      <c r="AM303" s="232">
        <v>0</v>
      </c>
      <c r="AN303" s="232">
        <v>0</v>
      </c>
      <c r="AO303" s="232">
        <v>0</v>
      </c>
      <c r="AP303" s="232">
        <v>0</v>
      </c>
      <c r="AQ303" s="250">
        <f>Q303+S303+U303+W303+Y303+AA303+AC303+AE303+AG303+AI303+AK303+AM303+AO303</f>
        <v>265</v>
      </c>
      <c r="AR303" s="250">
        <f>R303+T303+V303+X303+Z303+AB303+AD303+AF303+AH303+AJ303+AL303+AN303+AP303</f>
        <v>0</v>
      </c>
      <c r="AS303" s="252" t="s">
        <v>1066</v>
      </c>
      <c r="AT303" s="248"/>
      <c r="AU303" s="562"/>
      <c r="AV303" s="562"/>
      <c r="AW303" s="562"/>
      <c r="AX303" s="562"/>
      <c r="AY303" s="251">
        <f>IF(AQ303&gt;AU303,AQ303-AU303,"0")</f>
        <v>265</v>
      </c>
      <c r="AZ303" s="251" t="str">
        <f>IF(AR303&gt;AV303,AR303-AV303,"0")</f>
        <v>0</v>
      </c>
      <c r="BA303" s="252"/>
      <c r="BB303" s="261"/>
      <c r="BC303" s="252"/>
      <c r="BD303" s="272"/>
      <c r="BE303" s="252"/>
      <c r="BF303" s="233"/>
      <c r="BG303" s="284"/>
      <c r="BH303" s="284"/>
      <c r="BI303" s="233"/>
      <c r="BJ303" s="234"/>
      <c r="BK303" s="234"/>
      <c r="BL303" s="668"/>
      <c r="BM303" s="234" t="s">
        <v>1602</v>
      </c>
      <c r="BN303" s="263"/>
      <c r="BO303" s="251">
        <f>SUMIF($I:$I,I303,$BH:$BH)</f>
        <v>265</v>
      </c>
      <c r="BP303" s="251">
        <f>SUMIF($I:$I,I303,$BI:$BI)</f>
        <v>0</v>
      </c>
      <c r="BQ303" s="249"/>
      <c r="BR303" s="249"/>
      <c r="BS303" s="264"/>
      <c r="BT303" s="248"/>
      <c r="BU303" s="248"/>
      <c r="BV303" s="251"/>
      <c r="BW303" s="251"/>
      <c r="BX303" s="251"/>
      <c r="BY303" s="251"/>
      <c r="BZ303" s="251"/>
      <c r="CA303" s="251"/>
      <c r="CB303" s="251"/>
      <c r="CC303" s="250"/>
      <c r="CD303" s="265"/>
      <c r="CE303" s="252"/>
      <c r="CF303" s="252"/>
      <c r="CG303" s="252"/>
      <c r="CH303" s="252"/>
      <c r="CI303" s="252"/>
      <c r="CJ303" s="252"/>
      <c r="CK303" s="252"/>
      <c r="CL303" s="252"/>
      <c r="CM303" s="251">
        <f>SUMIF($I:$I,I303,$CA:$CA)</f>
        <v>0</v>
      </c>
      <c r="CN303" s="249">
        <f>SUMIF($I:$I,I303,$CB:$CB)</f>
        <v>0</v>
      </c>
      <c r="CO303" s="252"/>
      <c r="CP303" s="252"/>
      <c r="CQ303" s="252"/>
      <c r="CR303" s="252"/>
      <c r="CS303" s="251">
        <f>BO303+CM303</f>
        <v>265</v>
      </c>
      <c r="CT303" s="251">
        <f>BP303+CN303</f>
        <v>0</v>
      </c>
      <c r="CU303" s="251">
        <f>AY303-CS303</f>
        <v>0</v>
      </c>
      <c r="CV303" s="251">
        <f>AZ303-CT303</f>
        <v>0</v>
      </c>
      <c r="CW303" s="249" t="str">
        <f>IF(CU303&lt;0,"Thừa",IF(CU303=0,"Đủ","Thiếu"))</f>
        <v>Đủ</v>
      </c>
      <c r="CX303" s="614"/>
      <c r="CY303" s="562"/>
      <c r="CZ303" s="562"/>
      <c r="DA303" s="562"/>
      <c r="DB303" s="562"/>
      <c r="DC303" s="562"/>
      <c r="DD303" s="562"/>
      <c r="DE303" s="562"/>
      <c r="DF303" s="562"/>
    </row>
    <row r="304" spans="1:110" s="271" customFormat="1" ht="15" hidden="1" customHeight="1">
      <c r="A304" s="248" t="str">
        <f t="shared" si="332"/>
        <v>ok</v>
      </c>
      <c r="B304" s="249"/>
      <c r="C304" s="249"/>
      <c r="D304" s="249"/>
      <c r="E304" s="249"/>
      <c r="F304" s="249"/>
      <c r="G304" s="1221"/>
      <c r="H304" s="1221"/>
      <c r="I304" s="282" t="s">
        <v>1053</v>
      </c>
      <c r="J304" s="281" t="s">
        <v>1045</v>
      </c>
      <c r="K304" s="281" t="s">
        <v>1054</v>
      </c>
      <c r="L304" s="281" t="s">
        <v>1055</v>
      </c>
      <c r="M304" s="279" t="s">
        <v>676</v>
      </c>
      <c r="N304" s="603"/>
      <c r="O304" s="616"/>
      <c r="P304" s="615"/>
      <c r="Q304" s="231"/>
      <c r="R304" s="232"/>
      <c r="S304" s="232"/>
      <c r="T304" s="232"/>
      <c r="U304" s="232"/>
      <c r="V304" s="232"/>
      <c r="W304" s="232"/>
      <c r="X304" s="232"/>
      <c r="Y304" s="232"/>
      <c r="Z304" s="232"/>
      <c r="AA304" s="232"/>
      <c r="AB304" s="232"/>
      <c r="AC304" s="232"/>
      <c r="AD304" s="232"/>
      <c r="AE304" s="232"/>
      <c r="AF304" s="232"/>
      <c r="AG304" s="232"/>
      <c r="AH304" s="232"/>
      <c r="AI304" s="232"/>
      <c r="AJ304" s="232"/>
      <c r="AK304" s="232"/>
      <c r="AL304" s="232"/>
      <c r="AM304" s="232"/>
      <c r="AN304" s="232"/>
      <c r="AO304" s="232"/>
      <c r="AP304" s="232"/>
      <c r="AQ304" s="250"/>
      <c r="AR304" s="250"/>
      <c r="AS304" s="252"/>
      <c r="AT304" s="248"/>
      <c r="AU304" s="562"/>
      <c r="AV304" s="562"/>
      <c r="AW304" s="562"/>
      <c r="AX304" s="562"/>
      <c r="AY304" s="251"/>
      <c r="AZ304" s="251"/>
      <c r="BA304" s="252"/>
      <c r="BB304" s="261" t="s">
        <v>1621</v>
      </c>
      <c r="BC304" s="252" t="s">
        <v>904</v>
      </c>
      <c r="BD304" s="272" t="s">
        <v>1700</v>
      </c>
      <c r="BE304" s="252"/>
      <c r="BF304" s="233" t="s">
        <v>905</v>
      </c>
      <c r="BG304" s="284" t="s">
        <v>1085</v>
      </c>
      <c r="BH304" s="284">
        <v>265</v>
      </c>
      <c r="BI304" s="233" t="s">
        <v>905</v>
      </c>
      <c r="BJ304" s="765">
        <v>1410</v>
      </c>
      <c r="BK304" s="234">
        <f>BH304*BJ304*(1+BL304)</f>
        <v>411015.00000000006</v>
      </c>
      <c r="BL304" s="668">
        <v>0.1</v>
      </c>
      <c r="BM304" s="234">
        <f>BJ304*BH304</f>
        <v>373650</v>
      </c>
      <c r="BN304" s="263">
        <v>45979</v>
      </c>
      <c r="BO304" s="251"/>
      <c r="BP304" s="251"/>
      <c r="BQ304" s="249"/>
      <c r="BR304" s="249"/>
      <c r="BS304" s="264"/>
      <c r="BT304" s="248"/>
      <c r="BU304" s="248"/>
      <c r="BV304" s="251"/>
      <c r="BW304" s="251"/>
      <c r="BX304" s="251"/>
      <c r="BY304" s="251"/>
      <c r="BZ304" s="251"/>
      <c r="CA304" s="251"/>
      <c r="CB304" s="251"/>
      <c r="CC304" s="250"/>
      <c r="CD304" s="265"/>
      <c r="CE304" s="252"/>
      <c r="CF304" s="252"/>
      <c r="CG304" s="252"/>
      <c r="CH304" s="252"/>
      <c r="CI304" s="252"/>
      <c r="CJ304" s="252"/>
      <c r="CK304" s="252"/>
      <c r="CL304" s="252"/>
      <c r="CM304" s="251"/>
      <c r="CN304" s="249"/>
      <c r="CO304" s="252"/>
      <c r="CP304" s="252"/>
      <c r="CQ304" s="252"/>
      <c r="CR304" s="252"/>
      <c r="CS304" s="251"/>
      <c r="CT304" s="251"/>
      <c r="CU304" s="251"/>
      <c r="CV304" s="251"/>
      <c r="CW304" s="249"/>
      <c r="CX304" s="614"/>
      <c r="CY304" s="562"/>
      <c r="CZ304" s="562"/>
      <c r="DA304" s="562"/>
      <c r="DB304" s="562"/>
      <c r="DC304" s="562"/>
      <c r="DD304" s="562"/>
      <c r="DE304" s="562"/>
      <c r="DF304" s="562"/>
    </row>
    <row r="305" spans="1:110" s="271" customFormat="1" ht="14.5" hidden="1" customHeight="1">
      <c r="A305" s="248" t="str">
        <f t="shared" si="332"/>
        <v>Hiện</v>
      </c>
      <c r="B305" s="249" t="str">
        <f t="shared" si="330"/>
        <v>Đủ</v>
      </c>
      <c r="C305" s="249">
        <f t="shared" si="331"/>
        <v>0</v>
      </c>
      <c r="D305" s="249"/>
      <c r="E305" s="249"/>
      <c r="F305" s="249"/>
      <c r="G305" s="1221" t="s">
        <v>904</v>
      </c>
      <c r="H305" s="1221"/>
      <c r="I305" s="282" t="s">
        <v>1056</v>
      </c>
      <c r="J305" s="281" t="s">
        <v>1045</v>
      </c>
      <c r="K305" s="281" t="s">
        <v>1057</v>
      </c>
      <c r="L305" s="281" t="s">
        <v>761</v>
      </c>
      <c r="M305" s="279" t="s">
        <v>676</v>
      </c>
      <c r="N305" s="603"/>
      <c r="O305" s="616">
        <v>20</v>
      </c>
      <c r="P305" s="615"/>
      <c r="Q305" s="231"/>
      <c r="R305" s="232"/>
      <c r="S305" s="232"/>
      <c r="T305" s="232"/>
      <c r="U305" s="232">
        <v>25</v>
      </c>
      <c r="V305" s="232">
        <v>0</v>
      </c>
      <c r="W305" s="232">
        <v>0</v>
      </c>
      <c r="X305" s="232">
        <v>0</v>
      </c>
      <c r="Y305" s="232">
        <v>0</v>
      </c>
      <c r="Z305" s="232">
        <v>0</v>
      </c>
      <c r="AA305" s="232"/>
      <c r="AB305" s="232"/>
      <c r="AC305" s="232"/>
      <c r="AD305" s="232"/>
      <c r="AE305" s="232"/>
      <c r="AF305" s="232"/>
      <c r="AG305" s="232">
        <v>0</v>
      </c>
      <c r="AH305" s="232">
        <v>0</v>
      </c>
      <c r="AI305" s="232"/>
      <c r="AJ305" s="232"/>
      <c r="AK305" s="232">
        <v>0</v>
      </c>
      <c r="AL305" s="232">
        <v>0</v>
      </c>
      <c r="AM305" s="232">
        <v>0</v>
      </c>
      <c r="AN305" s="232">
        <v>0</v>
      </c>
      <c r="AO305" s="232">
        <v>0</v>
      </c>
      <c r="AP305" s="232">
        <v>0</v>
      </c>
      <c r="AQ305" s="250">
        <f>Q305+S305+U305+W305+Y305+AA305+AC305+AE305+AG305+AI305+AK305+AM305+AO305</f>
        <v>25</v>
      </c>
      <c r="AR305" s="250">
        <f>R305+T305+V305+X305+Z305+AB305+AD305+AF305+AH305+AJ305+AL305+AN305+AP305</f>
        <v>0</v>
      </c>
      <c r="AS305" s="252" t="s">
        <v>1066</v>
      </c>
      <c r="AT305" s="248"/>
      <c r="AU305" s="562"/>
      <c r="AV305" s="562"/>
      <c r="AW305" s="562"/>
      <c r="AX305" s="562"/>
      <c r="AY305" s="251">
        <f>IF(AQ305&gt;AU305,AQ305-AU305,"0")</f>
        <v>25</v>
      </c>
      <c r="AZ305" s="251" t="str">
        <f>IF(AR305&gt;AV305,AR305-AV305,"0")</f>
        <v>0</v>
      </c>
      <c r="BA305" s="252"/>
      <c r="BB305" s="261"/>
      <c r="BC305" s="252"/>
      <c r="BD305" s="272"/>
      <c r="BE305" s="252"/>
      <c r="BF305" s="233"/>
      <c r="BG305" s="284"/>
      <c r="BH305" s="284"/>
      <c r="BI305" s="233"/>
      <c r="BJ305" s="234"/>
      <c r="BK305" s="234"/>
      <c r="BL305" s="668"/>
      <c r="BM305" s="234" t="s">
        <v>1602</v>
      </c>
      <c r="BN305" s="263"/>
      <c r="BO305" s="251">
        <f>SUMIF($I:$I,I305,$BH:$BH)</f>
        <v>25</v>
      </c>
      <c r="BP305" s="251">
        <f>SUMIF($I:$I,I305,$BI:$BI)</f>
        <v>0</v>
      </c>
      <c r="BQ305" s="249"/>
      <c r="BR305" s="249"/>
      <c r="BS305" s="264"/>
      <c r="BT305" s="248"/>
      <c r="BU305" s="248"/>
      <c r="BV305" s="251"/>
      <c r="BW305" s="251"/>
      <c r="BX305" s="251"/>
      <c r="BY305" s="251"/>
      <c r="BZ305" s="251"/>
      <c r="CA305" s="251"/>
      <c r="CB305" s="251"/>
      <c r="CC305" s="250"/>
      <c r="CD305" s="265"/>
      <c r="CE305" s="252"/>
      <c r="CF305" s="252"/>
      <c r="CG305" s="252"/>
      <c r="CH305" s="252"/>
      <c r="CI305" s="252"/>
      <c r="CJ305" s="252"/>
      <c r="CK305" s="252"/>
      <c r="CL305" s="252"/>
      <c r="CM305" s="251">
        <f>SUMIF($I:$I,I305,$CA:$CA)</f>
        <v>0</v>
      </c>
      <c r="CN305" s="249">
        <f>SUMIF($I:$I,I305,$CB:$CB)</f>
        <v>0</v>
      </c>
      <c r="CO305" s="252"/>
      <c r="CP305" s="252"/>
      <c r="CQ305" s="252"/>
      <c r="CR305" s="252"/>
      <c r="CS305" s="251">
        <f>BO305+CM305</f>
        <v>25</v>
      </c>
      <c r="CT305" s="251">
        <f>BP305+CN305</f>
        <v>0</v>
      </c>
      <c r="CU305" s="251">
        <f>AY305-CS305</f>
        <v>0</v>
      </c>
      <c r="CV305" s="251">
        <f>AZ305-CT305</f>
        <v>0</v>
      </c>
      <c r="CW305" s="249" t="str">
        <f>IF(CU305&lt;0,"Thừa",IF(CU305=0,"Đủ","Thiếu"))</f>
        <v>Đủ</v>
      </c>
      <c r="CX305" s="614"/>
      <c r="CY305" s="562"/>
      <c r="CZ305" s="562"/>
      <c r="DA305" s="562"/>
      <c r="DB305" s="562"/>
      <c r="DC305" s="562"/>
      <c r="DD305" s="562"/>
      <c r="DE305" s="562"/>
      <c r="DF305" s="562"/>
    </row>
    <row r="306" spans="1:110" s="271" customFormat="1" ht="15" hidden="1" customHeight="1">
      <c r="A306" s="248" t="str">
        <f t="shared" si="332"/>
        <v>ok</v>
      </c>
      <c r="B306" s="249"/>
      <c r="C306" s="249"/>
      <c r="D306" s="249"/>
      <c r="E306" s="249"/>
      <c r="F306" s="249"/>
      <c r="G306" s="1221"/>
      <c r="H306" s="1221"/>
      <c r="I306" s="282" t="s">
        <v>1056</v>
      </c>
      <c r="J306" s="281" t="s">
        <v>1045</v>
      </c>
      <c r="K306" s="281" t="s">
        <v>1057</v>
      </c>
      <c r="L306" s="281" t="s">
        <v>761</v>
      </c>
      <c r="M306" s="279" t="s">
        <v>676</v>
      </c>
      <c r="N306" s="603"/>
      <c r="O306" s="616"/>
      <c r="P306" s="615"/>
      <c r="Q306" s="231"/>
      <c r="R306" s="232"/>
      <c r="S306" s="232"/>
      <c r="T306" s="232"/>
      <c r="U306" s="232"/>
      <c r="V306" s="232"/>
      <c r="W306" s="232"/>
      <c r="X306" s="232"/>
      <c r="Y306" s="232"/>
      <c r="Z306" s="232"/>
      <c r="AA306" s="232"/>
      <c r="AB306" s="232"/>
      <c r="AC306" s="232"/>
      <c r="AD306" s="232"/>
      <c r="AE306" s="232"/>
      <c r="AF306" s="232"/>
      <c r="AG306" s="232"/>
      <c r="AH306" s="232"/>
      <c r="AI306" s="232"/>
      <c r="AJ306" s="232"/>
      <c r="AK306" s="232"/>
      <c r="AL306" s="232"/>
      <c r="AM306" s="232"/>
      <c r="AN306" s="232"/>
      <c r="AO306" s="232"/>
      <c r="AP306" s="232"/>
      <c r="AQ306" s="250"/>
      <c r="AR306" s="250"/>
      <c r="AS306" s="252"/>
      <c r="AT306" s="248"/>
      <c r="AU306" s="562"/>
      <c r="AV306" s="562"/>
      <c r="AW306" s="562"/>
      <c r="AX306" s="562"/>
      <c r="AY306" s="251"/>
      <c r="AZ306" s="251"/>
      <c r="BA306" s="252"/>
      <c r="BB306" s="261" t="s">
        <v>1621</v>
      </c>
      <c r="BC306" s="252" t="s">
        <v>904</v>
      </c>
      <c r="BD306" s="272" t="s">
        <v>1701</v>
      </c>
      <c r="BE306" s="252"/>
      <c r="BF306" s="233" t="s">
        <v>905</v>
      </c>
      <c r="BG306" s="284" t="s">
        <v>1085</v>
      </c>
      <c r="BH306" s="284">
        <v>25</v>
      </c>
      <c r="BI306" s="233" t="s">
        <v>905</v>
      </c>
      <c r="BJ306" s="765">
        <v>11510</v>
      </c>
      <c r="BK306" s="234">
        <f>BH306*BJ306*(1+BL306)</f>
        <v>316525</v>
      </c>
      <c r="BL306" s="668">
        <v>0.1</v>
      </c>
      <c r="BM306" s="234">
        <f>BJ306*BH306</f>
        <v>287750</v>
      </c>
      <c r="BN306" s="263">
        <v>45979</v>
      </c>
      <c r="BO306" s="251"/>
      <c r="BP306" s="251"/>
      <c r="BQ306" s="249"/>
      <c r="BR306" s="249"/>
      <c r="BS306" s="264"/>
      <c r="BT306" s="248"/>
      <c r="BU306" s="248"/>
      <c r="BV306" s="251"/>
      <c r="BW306" s="251"/>
      <c r="BX306" s="251"/>
      <c r="BY306" s="251"/>
      <c r="BZ306" s="251"/>
      <c r="CA306" s="251"/>
      <c r="CB306" s="251"/>
      <c r="CC306" s="250"/>
      <c r="CD306" s="265"/>
      <c r="CE306" s="252"/>
      <c r="CF306" s="252"/>
      <c r="CG306" s="252"/>
      <c r="CH306" s="252"/>
      <c r="CI306" s="252"/>
      <c r="CJ306" s="252"/>
      <c r="CK306" s="252"/>
      <c r="CL306" s="252"/>
      <c r="CM306" s="251"/>
      <c r="CN306" s="249"/>
      <c r="CO306" s="252"/>
      <c r="CP306" s="252"/>
      <c r="CQ306" s="252"/>
      <c r="CR306" s="252"/>
      <c r="CS306" s="251"/>
      <c r="CT306" s="251"/>
      <c r="CU306" s="251"/>
      <c r="CV306" s="251"/>
      <c r="CW306" s="249"/>
      <c r="CX306" s="614"/>
      <c r="CY306" s="562"/>
      <c r="CZ306" s="562"/>
      <c r="DA306" s="562"/>
      <c r="DB306" s="562"/>
      <c r="DC306" s="562"/>
      <c r="DD306" s="562"/>
      <c r="DE306" s="562"/>
      <c r="DF306" s="562"/>
    </row>
    <row r="307" spans="1:110" s="271" customFormat="1" ht="47.5" hidden="1" customHeight="1">
      <c r="A307" s="248" t="str">
        <f>IF(I307=I305,"ok","Hiện")</f>
        <v>Hiện</v>
      </c>
      <c r="B307" s="249" t="str">
        <f t="shared" si="330"/>
        <v>Đủ</v>
      </c>
      <c r="C307" s="249">
        <f t="shared" si="331"/>
        <v>0</v>
      </c>
      <c r="D307" s="249"/>
      <c r="E307" s="249"/>
      <c r="F307" s="249"/>
      <c r="G307" s="1221" t="s">
        <v>1253</v>
      </c>
      <c r="H307" s="1221"/>
      <c r="I307" s="282" t="s">
        <v>1058</v>
      </c>
      <c r="J307" s="281" t="s">
        <v>662</v>
      </c>
      <c r="K307" s="281" t="s">
        <v>1059</v>
      </c>
      <c r="L307" s="281" t="s">
        <v>1060</v>
      </c>
      <c r="M307" s="279" t="s">
        <v>676</v>
      </c>
      <c r="N307" s="603"/>
      <c r="O307" s="616">
        <v>15765</v>
      </c>
      <c r="P307" s="230"/>
      <c r="Q307" s="231"/>
      <c r="R307" s="232"/>
      <c r="S307" s="232"/>
      <c r="T307" s="232"/>
      <c r="U307" s="232">
        <v>17345</v>
      </c>
      <c r="V307" s="232">
        <v>0</v>
      </c>
      <c r="W307" s="232">
        <v>0</v>
      </c>
      <c r="X307" s="232">
        <v>0</v>
      </c>
      <c r="Y307" s="232">
        <v>0</v>
      </c>
      <c r="Z307" s="232">
        <v>0</v>
      </c>
      <c r="AA307" s="232"/>
      <c r="AB307" s="232"/>
      <c r="AC307" s="232"/>
      <c r="AD307" s="232"/>
      <c r="AE307" s="564"/>
      <c r="AF307" s="564"/>
      <c r="AG307" s="232">
        <v>0</v>
      </c>
      <c r="AH307" s="232">
        <v>0</v>
      </c>
      <c r="AI307" s="232"/>
      <c r="AJ307" s="232"/>
      <c r="AK307" s="232">
        <v>0</v>
      </c>
      <c r="AL307" s="232">
        <v>0</v>
      </c>
      <c r="AM307" s="232">
        <v>0</v>
      </c>
      <c r="AN307" s="232">
        <v>0</v>
      </c>
      <c r="AO307" s="232">
        <v>0</v>
      </c>
      <c r="AP307" s="232">
        <v>0</v>
      </c>
      <c r="AQ307" s="250">
        <f t="shared" ref="AQ307:AR309" si="333">Q307+S307+U307+W307+Y307+AA307+AC307+AE307+AG307+AI307+AK307+AM307+AO307</f>
        <v>17345</v>
      </c>
      <c r="AR307" s="250">
        <f t="shared" si="333"/>
        <v>0</v>
      </c>
      <c r="AS307" s="252" t="s">
        <v>1066</v>
      </c>
      <c r="AT307" s="248"/>
      <c r="AU307" s="562"/>
      <c r="AV307" s="562"/>
      <c r="AW307" s="562"/>
      <c r="AX307" s="562"/>
      <c r="AY307" s="251">
        <f t="shared" ref="AY307:AY309" si="334">IF(AQ307&gt;AU307,AQ307-AU307,"0")</f>
        <v>17345</v>
      </c>
      <c r="AZ307" s="251" t="str">
        <f t="shared" ref="AZ307:AZ309" si="335">IF(AR307&gt;AV307,AR307-AV307,"0")</f>
        <v>0</v>
      </c>
      <c r="BA307" s="252"/>
      <c r="BB307" s="252" t="s">
        <v>1261</v>
      </c>
      <c r="BC307" s="261" t="s">
        <v>1256</v>
      </c>
      <c r="BD307" s="272" t="s">
        <v>1931</v>
      </c>
      <c r="BE307" s="252"/>
      <c r="BF307" s="233" t="s">
        <v>905</v>
      </c>
      <c r="BG307" s="1248">
        <v>45954</v>
      </c>
      <c r="BH307" s="249">
        <v>17345</v>
      </c>
      <c r="BI307" s="233" t="s">
        <v>905</v>
      </c>
      <c r="BJ307" s="234">
        <v>2450</v>
      </c>
      <c r="BK307" s="234">
        <f>BH307*BJ307*1.08</f>
        <v>45894870</v>
      </c>
      <c r="BL307" s="668">
        <v>0.08</v>
      </c>
      <c r="BM307" s="234">
        <f>BJ307*BH307</f>
        <v>42495250</v>
      </c>
      <c r="BN307" s="263">
        <v>45958</v>
      </c>
      <c r="BO307" s="251">
        <f>SUMIF($I:$I,I307,$BH:$BH)</f>
        <v>17345</v>
      </c>
      <c r="BP307" s="251">
        <f>SUMIF($I:$I,I307,$BI:$BI)</f>
        <v>0</v>
      </c>
      <c r="BQ307" s="249"/>
      <c r="BR307" s="249"/>
      <c r="BS307" s="264"/>
      <c r="BT307" s="248"/>
      <c r="BU307" s="248"/>
      <c r="BV307" s="251"/>
      <c r="BW307" s="251"/>
      <c r="BX307" s="251"/>
      <c r="BY307" s="251"/>
      <c r="BZ307" s="251"/>
      <c r="CA307" s="251"/>
      <c r="CB307" s="251"/>
      <c r="CC307" s="250"/>
      <c r="CD307" s="265"/>
      <c r="CE307" s="252"/>
      <c r="CF307" s="252"/>
      <c r="CG307" s="252"/>
      <c r="CH307" s="252"/>
      <c r="CI307" s="252"/>
      <c r="CJ307" s="252"/>
      <c r="CK307" s="252"/>
      <c r="CL307" s="252"/>
      <c r="CM307" s="251">
        <f>SUMIF($I:$I,I307,$CA:$CA)</f>
        <v>0</v>
      </c>
      <c r="CN307" s="249">
        <f>SUMIF($I:$I,I307,$CB:$CB)</f>
        <v>0</v>
      </c>
      <c r="CO307" s="252"/>
      <c r="CP307" s="252"/>
      <c r="CQ307" s="252"/>
      <c r="CR307" s="252"/>
      <c r="CS307" s="251">
        <f t="shared" ref="CS307:CS309" si="336">BO307+CM307</f>
        <v>17345</v>
      </c>
      <c r="CT307" s="251">
        <f t="shared" ref="CT307:CT309" si="337">BP307+CN307</f>
        <v>0</v>
      </c>
      <c r="CU307" s="251">
        <f t="shared" ref="CU307:CU309" si="338">AY307-CS307</f>
        <v>0</v>
      </c>
      <c r="CV307" s="251">
        <f t="shared" ref="CV307:CV309" si="339">AZ307-CT307</f>
        <v>0</v>
      </c>
      <c r="CW307" s="249" t="str">
        <f t="shared" ref="CW307:CW309" si="340">IF(CU307&lt;0,"Thừa",IF(CU307=0,"Đủ","Thiếu"))</f>
        <v>Đủ</v>
      </c>
      <c r="CX307" s="614"/>
      <c r="CY307" s="562"/>
      <c r="CZ307" s="562"/>
      <c r="DA307" s="562"/>
      <c r="DB307" s="562"/>
      <c r="DC307" s="562"/>
      <c r="DD307" s="562"/>
      <c r="DE307" s="562"/>
      <c r="DF307" s="562"/>
    </row>
    <row r="308" spans="1:110" s="271" customFormat="1" ht="15" hidden="1" customHeight="1">
      <c r="A308" s="248" t="str">
        <f t="shared" ref="A308" si="341">IF(I308=I307,"ok","Hiện")</f>
        <v>Hiện</v>
      </c>
      <c r="B308" s="249" t="str">
        <f t="shared" si="330"/>
        <v>Đủ</v>
      </c>
      <c r="C308" s="249">
        <f t="shared" si="331"/>
        <v>0</v>
      </c>
      <c r="D308" s="249"/>
      <c r="E308" s="249"/>
      <c r="F308" s="249"/>
      <c r="G308" s="1221"/>
      <c r="H308" s="1221"/>
      <c r="I308" s="282" t="s">
        <v>1061</v>
      </c>
      <c r="J308" s="281" t="s">
        <v>1062</v>
      </c>
      <c r="K308" s="281" t="s">
        <v>1063</v>
      </c>
      <c r="L308" s="281" t="s">
        <v>1064</v>
      </c>
      <c r="M308" s="279" t="s">
        <v>676</v>
      </c>
      <c r="N308" s="603"/>
      <c r="O308" s="616">
        <v>190</v>
      </c>
      <c r="P308" s="230"/>
      <c r="Q308" s="231"/>
      <c r="R308" s="232"/>
      <c r="S308" s="232"/>
      <c r="T308" s="232"/>
      <c r="U308" s="232">
        <v>190</v>
      </c>
      <c r="V308" s="232">
        <v>0</v>
      </c>
      <c r="W308" s="232">
        <v>-190</v>
      </c>
      <c r="X308" s="232">
        <v>0</v>
      </c>
      <c r="Y308" s="232">
        <v>0</v>
      </c>
      <c r="Z308" s="232">
        <v>0</v>
      </c>
      <c r="AA308" s="232"/>
      <c r="AB308" s="232"/>
      <c r="AC308" s="232"/>
      <c r="AD308" s="232"/>
      <c r="AE308" s="564"/>
      <c r="AF308" s="564"/>
      <c r="AG308" s="232">
        <v>0</v>
      </c>
      <c r="AH308" s="232">
        <v>0</v>
      </c>
      <c r="AI308" s="232"/>
      <c r="AJ308" s="232"/>
      <c r="AK308" s="232">
        <v>0</v>
      </c>
      <c r="AL308" s="232">
        <v>0</v>
      </c>
      <c r="AM308" s="232">
        <v>0</v>
      </c>
      <c r="AN308" s="232">
        <v>0</v>
      </c>
      <c r="AO308" s="232">
        <v>0</v>
      </c>
      <c r="AP308" s="232">
        <v>0</v>
      </c>
      <c r="AQ308" s="250">
        <f t="shared" si="333"/>
        <v>0</v>
      </c>
      <c r="AR308" s="250">
        <f t="shared" si="333"/>
        <v>0</v>
      </c>
      <c r="AS308" s="252" t="s">
        <v>1078</v>
      </c>
      <c r="AT308" s="248"/>
      <c r="AU308" s="562"/>
      <c r="AV308" s="562"/>
      <c r="AW308" s="562"/>
      <c r="AX308" s="562"/>
      <c r="AY308" s="251" t="str">
        <f t="shared" si="334"/>
        <v>0</v>
      </c>
      <c r="AZ308" s="251" t="str">
        <f t="shared" si="335"/>
        <v>0</v>
      </c>
      <c r="BA308" s="252"/>
      <c r="BB308" s="261"/>
      <c r="BC308" s="252"/>
      <c r="BD308" s="272"/>
      <c r="BE308" s="252"/>
      <c r="BF308" s="233"/>
      <c r="BG308" s="284"/>
      <c r="BH308" s="284"/>
      <c r="BI308" s="233"/>
      <c r="BJ308" s="234"/>
      <c r="BK308" s="234"/>
      <c r="BL308" s="668"/>
      <c r="BM308" s="234" t="s">
        <v>1602</v>
      </c>
      <c r="BN308" s="263"/>
      <c r="BO308" s="251">
        <f>SUMIF($I:$I,I308,$BH:$BH)</f>
        <v>0</v>
      </c>
      <c r="BP308" s="251">
        <f>SUMIF($I:$I,I308,$BI:$BI)</f>
        <v>0</v>
      </c>
      <c r="BQ308" s="249"/>
      <c r="BR308" s="249"/>
      <c r="BS308" s="264"/>
      <c r="BT308" s="248"/>
      <c r="BU308" s="248"/>
      <c r="BV308" s="251"/>
      <c r="BW308" s="251"/>
      <c r="BX308" s="251"/>
      <c r="BY308" s="251"/>
      <c r="BZ308" s="251"/>
      <c r="CA308" s="251"/>
      <c r="CB308" s="251"/>
      <c r="CC308" s="250"/>
      <c r="CD308" s="265"/>
      <c r="CE308" s="252"/>
      <c r="CF308" s="252"/>
      <c r="CG308" s="252"/>
      <c r="CH308" s="252"/>
      <c r="CI308" s="252"/>
      <c r="CJ308" s="252"/>
      <c r="CK308" s="252"/>
      <c r="CL308" s="252"/>
      <c r="CM308" s="251">
        <f>SUMIF($I:$I,I308,$CA:$CA)</f>
        <v>0</v>
      </c>
      <c r="CN308" s="249">
        <f>SUMIF($I:$I,I308,$CB:$CB)</f>
        <v>0</v>
      </c>
      <c r="CO308" s="252"/>
      <c r="CP308" s="252"/>
      <c r="CQ308" s="252"/>
      <c r="CR308" s="252"/>
      <c r="CS308" s="251">
        <f t="shared" si="336"/>
        <v>0</v>
      </c>
      <c r="CT308" s="251">
        <f t="shared" si="337"/>
        <v>0</v>
      </c>
      <c r="CU308" s="251">
        <f t="shared" si="338"/>
        <v>0</v>
      </c>
      <c r="CV308" s="251">
        <f t="shared" si="339"/>
        <v>0</v>
      </c>
      <c r="CW308" s="249" t="str">
        <f t="shared" si="340"/>
        <v>Đủ</v>
      </c>
      <c r="CX308" s="614"/>
      <c r="CY308" s="562"/>
      <c r="CZ308" s="562"/>
      <c r="DA308" s="562"/>
      <c r="DB308" s="562"/>
      <c r="DC308" s="562"/>
      <c r="DD308" s="562"/>
      <c r="DE308" s="562"/>
      <c r="DF308" s="562"/>
    </row>
    <row r="309" spans="1:110" s="271" customFormat="1" ht="15" hidden="1" customHeight="1">
      <c r="A309" s="248" t="str">
        <f t="shared" ref="A309" si="342">IF(I309=I308,"ok","Hiện")</f>
        <v>Hiện</v>
      </c>
      <c r="B309" s="249" t="str">
        <f t="shared" ref="B309" si="343">CW309</f>
        <v>Đủ</v>
      </c>
      <c r="C309" s="249">
        <f t="shared" ref="C309" si="344">CU309</f>
        <v>0</v>
      </c>
      <c r="D309" s="249" t="s">
        <v>1728</v>
      </c>
      <c r="E309" s="249"/>
      <c r="F309" s="249"/>
      <c r="G309" s="1221" t="s">
        <v>904</v>
      </c>
      <c r="H309" s="1221"/>
      <c r="I309" s="281" t="s">
        <v>1076</v>
      </c>
      <c r="J309" s="281" t="s">
        <v>1027</v>
      </c>
      <c r="K309" s="281" t="s">
        <v>1077</v>
      </c>
      <c r="L309" s="281" t="s">
        <v>1032</v>
      </c>
      <c r="M309" s="279" t="s">
        <v>676</v>
      </c>
      <c r="N309" s="603"/>
      <c r="O309" s="616">
        <v>80</v>
      </c>
      <c r="P309" s="615"/>
      <c r="Q309" s="231"/>
      <c r="R309" s="232"/>
      <c r="S309" s="232"/>
      <c r="T309" s="232"/>
      <c r="U309" s="232"/>
      <c r="V309" s="232"/>
      <c r="W309" s="232">
        <v>90</v>
      </c>
      <c r="X309" s="232">
        <v>0</v>
      </c>
      <c r="Y309" s="232">
        <v>0</v>
      </c>
      <c r="Z309" s="232">
        <v>0</v>
      </c>
      <c r="AA309" s="232"/>
      <c r="AB309" s="232"/>
      <c r="AC309" s="232"/>
      <c r="AD309" s="232"/>
      <c r="AE309" s="564"/>
      <c r="AF309" s="564"/>
      <c r="AG309" s="232">
        <v>0</v>
      </c>
      <c r="AH309" s="232">
        <v>0</v>
      </c>
      <c r="AI309" s="232"/>
      <c r="AJ309" s="232"/>
      <c r="AK309" s="232">
        <v>0</v>
      </c>
      <c r="AL309" s="232">
        <v>0</v>
      </c>
      <c r="AM309" s="232">
        <v>0</v>
      </c>
      <c r="AN309" s="232">
        <v>0</v>
      </c>
      <c r="AO309" s="232">
        <v>0</v>
      </c>
      <c r="AP309" s="232">
        <v>0</v>
      </c>
      <c r="AQ309" s="250">
        <f t="shared" si="333"/>
        <v>90</v>
      </c>
      <c r="AR309" s="250">
        <f t="shared" si="333"/>
        <v>0</v>
      </c>
      <c r="AS309" s="252" t="s">
        <v>1079</v>
      </c>
      <c r="AT309" s="248"/>
      <c r="AU309" s="562"/>
      <c r="AV309" s="562"/>
      <c r="AW309" s="562"/>
      <c r="AX309" s="562"/>
      <c r="AY309" s="251">
        <f t="shared" si="334"/>
        <v>90</v>
      </c>
      <c r="AZ309" s="251" t="str">
        <f t="shared" si="335"/>
        <v>0</v>
      </c>
      <c r="BA309" s="252"/>
      <c r="BB309" s="261" t="s">
        <v>1085</v>
      </c>
      <c r="BC309" s="252" t="s">
        <v>904</v>
      </c>
      <c r="BD309" s="272"/>
      <c r="BE309" s="252"/>
      <c r="BF309" s="233" t="s">
        <v>905</v>
      </c>
      <c r="BG309" s="284"/>
      <c r="BH309" s="284">
        <v>90</v>
      </c>
      <c r="BI309" s="233" t="s">
        <v>905</v>
      </c>
      <c r="BJ309" s="234">
        <v>20000</v>
      </c>
      <c r="BK309" s="234">
        <f>BJ309*BH309*1.1</f>
        <v>1980000.0000000002</v>
      </c>
      <c r="BL309" s="668">
        <v>0.1</v>
      </c>
      <c r="BM309" s="234">
        <f t="shared" ref="BM309" si="345">BJ309*BH309*1</f>
        <v>1800000</v>
      </c>
      <c r="BN309" s="263">
        <v>45981</v>
      </c>
      <c r="BO309" s="251">
        <f>SUMIF($I:$I,I309,$BH:$BH)</f>
        <v>90</v>
      </c>
      <c r="BP309" s="251">
        <f>SUMIF($I:$I,I309,$BI:$BI)</f>
        <v>0</v>
      </c>
      <c r="BQ309" s="249"/>
      <c r="BR309" s="249"/>
      <c r="BS309" s="264"/>
      <c r="BT309" s="248"/>
      <c r="BU309" s="248"/>
      <c r="BV309" s="251"/>
      <c r="BW309" s="251"/>
      <c r="BX309" s="251"/>
      <c r="BY309" s="251"/>
      <c r="BZ309" s="251"/>
      <c r="CA309" s="251"/>
      <c r="CB309" s="251"/>
      <c r="CC309" s="250"/>
      <c r="CD309" s="265"/>
      <c r="CE309" s="252"/>
      <c r="CF309" s="252"/>
      <c r="CG309" s="252"/>
      <c r="CH309" s="252"/>
      <c r="CI309" s="252"/>
      <c r="CJ309" s="252"/>
      <c r="CK309" s="252"/>
      <c r="CL309" s="252"/>
      <c r="CM309" s="251">
        <f>SUMIF($I:$I,I309,$CA:$CA)</f>
        <v>0</v>
      </c>
      <c r="CN309" s="249">
        <f>SUMIF($I:$I,I309,$CB:$CB)</f>
        <v>0</v>
      </c>
      <c r="CO309" s="252"/>
      <c r="CP309" s="252"/>
      <c r="CQ309" s="252"/>
      <c r="CR309" s="252"/>
      <c r="CS309" s="251">
        <f t="shared" si="336"/>
        <v>90</v>
      </c>
      <c r="CT309" s="251">
        <f t="shared" si="337"/>
        <v>0</v>
      </c>
      <c r="CU309" s="251">
        <f t="shared" si="338"/>
        <v>0</v>
      </c>
      <c r="CV309" s="251">
        <f t="shared" si="339"/>
        <v>0</v>
      </c>
      <c r="CW309" s="249" t="str">
        <f t="shared" si="340"/>
        <v>Đủ</v>
      </c>
      <c r="CX309" s="614"/>
      <c r="CY309" s="562"/>
      <c r="CZ309" s="562"/>
      <c r="DA309" s="562"/>
      <c r="DB309" s="562"/>
      <c r="DC309" s="562"/>
      <c r="DD309" s="562"/>
      <c r="DE309" s="562"/>
      <c r="DF309" s="562"/>
    </row>
    <row r="310" spans="1:110" ht="30" hidden="1" customHeight="1">
      <c r="A310" s="190"/>
      <c r="B310" s="191"/>
      <c r="C310" s="191"/>
      <c r="D310" s="191"/>
      <c r="E310" s="191"/>
      <c r="F310" s="191"/>
      <c r="G310" s="191"/>
      <c r="H310" s="191"/>
      <c r="I310" s="599" t="s">
        <v>779</v>
      </c>
      <c r="J310" s="189" t="s">
        <v>525</v>
      </c>
      <c r="K310" s="189"/>
      <c r="L310" s="218"/>
      <c r="M310" s="189"/>
      <c r="N310" s="189"/>
      <c r="O310" s="189"/>
      <c r="P310" s="189"/>
      <c r="Q310" s="600"/>
      <c r="R310" s="601"/>
      <c r="S310" s="601"/>
      <c r="T310" s="601"/>
      <c r="U310" s="601"/>
      <c r="V310" s="601"/>
      <c r="W310" s="601"/>
      <c r="X310" s="601"/>
      <c r="Y310" s="601"/>
      <c r="Z310" s="601"/>
      <c r="AA310" s="601"/>
      <c r="AB310" s="601"/>
      <c r="AC310" s="601"/>
      <c r="AD310" s="601"/>
      <c r="AE310" s="602"/>
      <c r="AF310" s="602"/>
      <c r="AG310" s="602"/>
      <c r="AH310" s="602"/>
      <c r="AI310" s="602"/>
      <c r="AJ310" s="602"/>
      <c r="AK310" s="602"/>
      <c r="AL310" s="602"/>
      <c r="AM310" s="602"/>
      <c r="AN310" s="602"/>
      <c r="AO310" s="602"/>
      <c r="AP310" s="602"/>
      <c r="AQ310" s="600">
        <f t="shared" ref="AQ310:BK310" si="346">SUM(AQ311:AQ366)</f>
        <v>12558.2744</v>
      </c>
      <c r="AR310" s="600">
        <f t="shared" si="346"/>
        <v>24635.757203999998</v>
      </c>
      <c r="AS310" s="600">
        <f t="shared" si="346"/>
        <v>0</v>
      </c>
      <c r="AT310" s="600">
        <f t="shared" si="346"/>
        <v>0</v>
      </c>
      <c r="AU310" s="600">
        <f t="shared" si="346"/>
        <v>139.834</v>
      </c>
      <c r="AV310" s="600">
        <f t="shared" si="346"/>
        <v>939.96862399999998</v>
      </c>
      <c r="AW310" s="600">
        <f t="shared" si="346"/>
        <v>0</v>
      </c>
      <c r="AX310" s="600">
        <f t="shared" si="346"/>
        <v>0</v>
      </c>
      <c r="AY310" s="600">
        <f t="shared" si="346"/>
        <v>12418.440399999999</v>
      </c>
      <c r="AZ310" s="600">
        <f t="shared" si="346"/>
        <v>23695.788580000004</v>
      </c>
      <c r="BA310" s="600">
        <f t="shared" si="346"/>
        <v>0</v>
      </c>
      <c r="BB310" s="600">
        <f t="shared" si="346"/>
        <v>0</v>
      </c>
      <c r="BC310" s="600">
        <f t="shared" si="346"/>
        <v>0</v>
      </c>
      <c r="BD310" s="600">
        <f t="shared" si="346"/>
        <v>0</v>
      </c>
      <c r="BE310" s="600">
        <f t="shared" si="346"/>
        <v>0</v>
      </c>
      <c r="BF310" s="600">
        <f t="shared" si="346"/>
        <v>23146.799999999999</v>
      </c>
      <c r="BG310" s="600">
        <f t="shared" si="346"/>
        <v>460056</v>
      </c>
      <c r="BH310" s="600">
        <f t="shared" si="346"/>
        <v>12576.901599999999</v>
      </c>
      <c r="BI310" s="600">
        <f t="shared" si="346"/>
        <v>23146.799999999999</v>
      </c>
      <c r="BJ310" s="600">
        <f t="shared" si="346"/>
        <v>4772347.3054545438</v>
      </c>
      <c r="BK310" s="600">
        <f t="shared" si="346"/>
        <v>866358346.92320001</v>
      </c>
      <c r="BL310" s="600"/>
      <c r="BM310" s="600">
        <f t="shared" ref="BM310:CX310" si="347">SUM(BM311:BM366)</f>
        <v>795025135.82109094</v>
      </c>
      <c r="BN310" s="600">
        <f t="shared" si="347"/>
        <v>1609750</v>
      </c>
      <c r="BO310" s="600">
        <f t="shared" si="347"/>
        <v>12576.901599999999</v>
      </c>
      <c r="BP310" s="600">
        <f t="shared" si="347"/>
        <v>23146.799999999999</v>
      </c>
      <c r="BQ310" s="600">
        <f t="shared" si="347"/>
        <v>0</v>
      </c>
      <c r="BR310" s="600">
        <f t="shared" si="347"/>
        <v>0</v>
      </c>
      <c r="BS310" s="600">
        <f t="shared" si="347"/>
        <v>0</v>
      </c>
      <c r="BT310" s="600">
        <f t="shared" si="347"/>
        <v>0</v>
      </c>
      <c r="BU310" s="600">
        <f t="shared" si="347"/>
        <v>0</v>
      </c>
      <c r="BV310" s="600">
        <f t="shared" si="347"/>
        <v>0</v>
      </c>
      <c r="BW310" s="600">
        <f t="shared" si="347"/>
        <v>0</v>
      </c>
      <c r="BX310" s="600">
        <f t="shared" si="347"/>
        <v>0</v>
      </c>
      <c r="BY310" s="600">
        <f t="shared" si="347"/>
        <v>0</v>
      </c>
      <c r="BZ310" s="600">
        <f t="shared" si="347"/>
        <v>0</v>
      </c>
      <c r="CA310" s="600">
        <f t="shared" si="347"/>
        <v>0</v>
      </c>
      <c r="CB310" s="600">
        <f t="shared" si="347"/>
        <v>0</v>
      </c>
      <c r="CC310" s="600">
        <f t="shared" si="347"/>
        <v>0</v>
      </c>
      <c r="CD310" s="600">
        <f t="shared" si="347"/>
        <v>0</v>
      </c>
      <c r="CE310" s="600">
        <f t="shared" si="347"/>
        <v>0</v>
      </c>
      <c r="CF310" s="600">
        <f t="shared" si="347"/>
        <v>0</v>
      </c>
      <c r="CG310" s="600">
        <f t="shared" si="347"/>
        <v>0</v>
      </c>
      <c r="CH310" s="600">
        <f t="shared" si="347"/>
        <v>0</v>
      </c>
      <c r="CI310" s="600">
        <f t="shared" si="347"/>
        <v>0</v>
      </c>
      <c r="CJ310" s="600">
        <f t="shared" si="347"/>
        <v>0</v>
      </c>
      <c r="CK310" s="600">
        <f t="shared" si="347"/>
        <v>0</v>
      </c>
      <c r="CL310" s="600">
        <f t="shared" si="347"/>
        <v>0</v>
      </c>
      <c r="CM310" s="600">
        <f t="shared" si="347"/>
        <v>0</v>
      </c>
      <c r="CN310" s="600">
        <f t="shared" si="347"/>
        <v>0</v>
      </c>
      <c r="CO310" s="600">
        <f t="shared" si="347"/>
        <v>0</v>
      </c>
      <c r="CP310" s="600">
        <f t="shared" si="347"/>
        <v>0</v>
      </c>
      <c r="CQ310" s="600">
        <f t="shared" si="347"/>
        <v>0</v>
      </c>
      <c r="CR310" s="600">
        <f t="shared" si="347"/>
        <v>0</v>
      </c>
      <c r="CS310" s="600">
        <f t="shared" si="347"/>
        <v>12576.901599999999</v>
      </c>
      <c r="CT310" s="600">
        <f t="shared" si="347"/>
        <v>23146.799999999999</v>
      </c>
      <c r="CU310" s="600">
        <f t="shared" si="347"/>
        <v>-158.46119999999959</v>
      </c>
      <c r="CV310" s="600">
        <f t="shared" si="347"/>
        <v>548.98858000000223</v>
      </c>
      <c r="CW310" s="600">
        <f t="shared" si="347"/>
        <v>0</v>
      </c>
      <c r="CX310" s="600">
        <f t="shared" si="347"/>
        <v>0</v>
      </c>
      <c r="CY310" s="243"/>
      <c r="CZ310" s="243"/>
      <c r="DA310" s="243"/>
      <c r="DB310" s="243"/>
      <c r="DC310" s="243"/>
      <c r="DD310" s="243"/>
      <c r="DE310" s="243"/>
      <c r="DF310" s="243"/>
    </row>
    <row r="311" spans="1:110" s="271" customFormat="1" ht="15" hidden="1" customHeight="1">
      <c r="A311" s="248" t="str">
        <f t="shared" ref="A311:A329" si="348">IF(I311=I310,"ok","Hiện")</f>
        <v>Hiện</v>
      </c>
      <c r="B311" s="249" t="str">
        <f t="shared" ref="B311:B329" si="349">CW311</f>
        <v>Đủ</v>
      </c>
      <c r="C311" s="249">
        <f t="shared" ref="C311:C329" si="350">CU311</f>
        <v>0</v>
      </c>
      <c r="D311" s="249"/>
      <c r="E311" s="249"/>
      <c r="F311" s="249"/>
      <c r="G311" s="1221"/>
      <c r="H311" s="1221"/>
      <c r="I311" s="281" t="s">
        <v>1183</v>
      </c>
      <c r="J311" s="281" t="s">
        <v>553</v>
      </c>
      <c r="K311" s="281" t="s">
        <v>115</v>
      </c>
      <c r="L311" s="281" t="s">
        <v>60</v>
      </c>
      <c r="M311" s="279" t="s">
        <v>116</v>
      </c>
      <c r="N311" s="603">
        <v>13.4</v>
      </c>
      <c r="O311" s="616">
        <f>37.4*5</f>
        <v>187</v>
      </c>
      <c r="P311" s="230">
        <v>2505.8000000000002</v>
      </c>
      <c r="Q311" s="231"/>
      <c r="R311" s="232"/>
      <c r="S311" s="232"/>
      <c r="T311" s="232"/>
      <c r="U311" s="232"/>
      <c r="V311" s="232"/>
      <c r="W311" s="232"/>
      <c r="X311" s="232"/>
      <c r="Y311" s="232"/>
      <c r="Z311" s="232"/>
      <c r="AA311" s="232">
        <v>198.22</v>
      </c>
      <c r="AB311" s="232">
        <v>2656.1480000000001</v>
      </c>
      <c r="AC311" s="232"/>
      <c r="AD311" s="232"/>
      <c r="AE311" s="564"/>
      <c r="AF311" s="564"/>
      <c r="AG311" s="232">
        <v>0</v>
      </c>
      <c r="AH311" s="232">
        <v>0</v>
      </c>
      <c r="AI311" s="232"/>
      <c r="AJ311" s="232"/>
      <c r="AK311" s="232">
        <v>0</v>
      </c>
      <c r="AL311" s="232">
        <v>0</v>
      </c>
      <c r="AM311" s="232">
        <v>0</v>
      </c>
      <c r="AN311" s="232">
        <v>0</v>
      </c>
      <c r="AO311" s="232">
        <v>0</v>
      </c>
      <c r="AP311" s="232">
        <v>0</v>
      </c>
      <c r="AQ311" s="250">
        <f t="shared" ref="AQ311:AR315" si="351">Q311+S311+U311+W311+Y311+AA311+AC311+AE311+AG311+AI311+AK311+AM311+AO311</f>
        <v>198.22</v>
      </c>
      <c r="AR311" s="250">
        <f t="shared" si="351"/>
        <v>2656.1480000000001</v>
      </c>
      <c r="AS311" s="232" t="s">
        <v>1231</v>
      </c>
      <c r="AT311" s="248"/>
      <c r="AU311" s="562">
        <v>0.21999999999999886</v>
      </c>
      <c r="AV311" s="562"/>
      <c r="AW311" s="562"/>
      <c r="AX311" s="562"/>
      <c r="AY311" s="251">
        <f t="shared" ref="AY311:AY315" si="352">IF(AQ311&gt;AU311,AQ311-AU311,"0")</f>
        <v>198</v>
      </c>
      <c r="AZ311" s="251">
        <f t="shared" ref="AZ311:AZ315" si="353">IF(AR311&gt;AV311,AR311-AV311,"0")</f>
        <v>2656.1480000000001</v>
      </c>
      <c r="BA311" s="252"/>
      <c r="BB311" s="261" t="s">
        <v>1085</v>
      </c>
      <c r="BC311" s="252" t="s">
        <v>62</v>
      </c>
      <c r="BD311" s="272" t="s">
        <v>1527</v>
      </c>
      <c r="BE311" s="252"/>
      <c r="BF311" s="233">
        <v>2653.2</v>
      </c>
      <c r="BG311" s="263">
        <v>45964</v>
      </c>
      <c r="BH311" s="284">
        <f>33*6</f>
        <v>198</v>
      </c>
      <c r="BI311" s="233">
        <v>2653.2</v>
      </c>
      <c r="BJ311" s="234">
        <v>14900</v>
      </c>
      <c r="BK311" s="234">
        <f>BJ311*BI311*1.1</f>
        <v>43485948</v>
      </c>
      <c r="BL311" s="668">
        <f t="shared" ref="BL311:BL329" si="354">(BK311-BM311)/BM311</f>
        <v>0.1</v>
      </c>
      <c r="BM311" s="234">
        <f>BJ311*BI311*1</f>
        <v>39532680</v>
      </c>
      <c r="BN311" s="263">
        <v>45964</v>
      </c>
      <c r="BO311" s="251">
        <f>SUMIF($I:$I,I311,$BH:$BH)</f>
        <v>198</v>
      </c>
      <c r="BP311" s="251">
        <f>SUMIF($I:$I,I311,$BI:$BI)</f>
        <v>2653.2</v>
      </c>
      <c r="BQ311" s="249"/>
      <c r="BR311" s="249"/>
      <c r="BS311" s="264"/>
      <c r="BT311" s="248"/>
      <c r="BU311" s="248"/>
      <c r="BV311" s="251"/>
      <c r="BW311" s="251"/>
      <c r="BX311" s="251"/>
      <c r="BY311" s="251"/>
      <c r="BZ311" s="251"/>
      <c r="CA311" s="251"/>
      <c r="CB311" s="251"/>
      <c r="CC311" s="250"/>
      <c r="CD311" s="265"/>
      <c r="CE311" s="252"/>
      <c r="CF311" s="252"/>
      <c r="CG311" s="252"/>
      <c r="CH311" s="252"/>
      <c r="CI311" s="252"/>
      <c r="CJ311" s="252"/>
      <c r="CK311" s="252"/>
      <c r="CL311" s="252"/>
      <c r="CM311" s="251">
        <f>SUMIF($I:$I,I311,$CA:$CA)</f>
        <v>0</v>
      </c>
      <c r="CN311" s="249">
        <f>SUMIF($I:$I,I311,$CB:$CB)</f>
        <v>0</v>
      </c>
      <c r="CO311" s="252"/>
      <c r="CP311" s="252"/>
      <c r="CQ311" s="252"/>
      <c r="CR311" s="252"/>
      <c r="CS311" s="251">
        <f t="shared" ref="CS311:CS315" si="355">BO311+CM311</f>
        <v>198</v>
      </c>
      <c r="CT311" s="251">
        <f t="shared" ref="CT311:CT315" si="356">BP311+CN311</f>
        <v>2653.2</v>
      </c>
      <c r="CU311" s="251">
        <f t="shared" ref="CU311:CU315" si="357">AY311-CS311</f>
        <v>0</v>
      </c>
      <c r="CV311" s="251">
        <f t="shared" ref="CV311:CV315" si="358">AZ311-CT311</f>
        <v>2.9480000000003201</v>
      </c>
      <c r="CW311" s="249" t="str">
        <f t="shared" ref="CW311:CW315" si="359">IF(CU311&lt;0,"Thừa",IF(CU311=0,"Đủ","Thiếu"))</f>
        <v>Đủ</v>
      </c>
      <c r="CX311" s="614"/>
      <c r="CY311" s="562"/>
      <c r="CZ311" s="562"/>
      <c r="DA311" s="562"/>
      <c r="DB311" s="562"/>
      <c r="DC311" s="562"/>
      <c r="DD311" s="562"/>
      <c r="DE311" s="562"/>
      <c r="DF311" s="562"/>
    </row>
    <row r="312" spans="1:110" s="271" customFormat="1" ht="15" hidden="1" customHeight="1">
      <c r="A312" s="248" t="str">
        <f t="shared" si="348"/>
        <v>Hiện</v>
      </c>
      <c r="B312" s="249" t="str">
        <f t="shared" si="349"/>
        <v>Thừa</v>
      </c>
      <c r="C312" s="249">
        <f t="shared" si="350"/>
        <v>-0.49999999999997158</v>
      </c>
      <c r="D312" s="249"/>
      <c r="E312" s="249"/>
      <c r="F312" s="249"/>
      <c r="G312" s="1221"/>
      <c r="H312" s="1221"/>
      <c r="I312" s="281" t="s">
        <v>1184</v>
      </c>
      <c r="J312" s="281" t="s">
        <v>1185</v>
      </c>
      <c r="K312" s="281" t="s">
        <v>1186</v>
      </c>
      <c r="L312" s="281">
        <v>8.8000000000000007</v>
      </c>
      <c r="M312" s="279" t="s">
        <v>116</v>
      </c>
      <c r="N312" s="603">
        <v>1.57</v>
      </c>
      <c r="O312" s="616">
        <f>35*5</f>
        <v>175</v>
      </c>
      <c r="P312" s="230">
        <v>274.75</v>
      </c>
      <c r="Q312" s="231"/>
      <c r="R312" s="232"/>
      <c r="S312" s="232"/>
      <c r="T312" s="232"/>
      <c r="U312" s="232"/>
      <c r="V312" s="232"/>
      <c r="W312" s="232"/>
      <c r="X312" s="232"/>
      <c r="Y312" s="232"/>
      <c r="Z312" s="232"/>
      <c r="AA312" s="232">
        <v>192.50000000000003</v>
      </c>
      <c r="AB312" s="232">
        <v>302.22500000000008</v>
      </c>
      <c r="AC312" s="232"/>
      <c r="AD312" s="232"/>
      <c r="AE312" s="564"/>
      <c r="AF312" s="564"/>
      <c r="AG312" s="232">
        <v>0</v>
      </c>
      <c r="AH312" s="232">
        <v>0</v>
      </c>
      <c r="AI312" s="232"/>
      <c r="AJ312" s="232"/>
      <c r="AK312" s="232">
        <v>0</v>
      </c>
      <c r="AL312" s="232">
        <v>0</v>
      </c>
      <c r="AM312" s="232">
        <v>0</v>
      </c>
      <c r="AN312" s="232">
        <v>0</v>
      </c>
      <c r="AO312" s="232">
        <v>0</v>
      </c>
      <c r="AP312" s="232">
        <v>0</v>
      </c>
      <c r="AQ312" s="250">
        <f t="shared" si="351"/>
        <v>192.50000000000003</v>
      </c>
      <c r="AR312" s="250">
        <f t="shared" si="351"/>
        <v>302.22500000000008</v>
      </c>
      <c r="AS312" s="232" t="s">
        <v>1231</v>
      </c>
      <c r="AT312" s="248"/>
      <c r="AU312" s="562"/>
      <c r="AV312" s="562"/>
      <c r="AW312" s="562"/>
      <c r="AX312" s="562"/>
      <c r="AY312" s="251">
        <f t="shared" si="352"/>
        <v>192.50000000000003</v>
      </c>
      <c r="AZ312" s="251">
        <f t="shared" si="353"/>
        <v>302.22500000000008</v>
      </c>
      <c r="BA312" s="252"/>
      <c r="BB312" s="261" t="s">
        <v>1474</v>
      </c>
      <c r="BC312" s="252" t="s">
        <v>904</v>
      </c>
      <c r="BD312" s="274" t="s">
        <v>1475</v>
      </c>
      <c r="BE312" s="252"/>
      <c r="BF312" s="463" t="s">
        <v>905</v>
      </c>
      <c r="BG312" s="284" t="s">
        <v>1085</v>
      </c>
      <c r="BH312" s="463">
        <v>193</v>
      </c>
      <c r="BI312" s="463" t="s">
        <v>905</v>
      </c>
      <c r="BJ312" s="463">
        <v>53200</v>
      </c>
      <c r="BK312" s="234">
        <f>BJ312*BH312*1.1</f>
        <v>11294360</v>
      </c>
      <c r="BL312" s="668">
        <f t="shared" si="354"/>
        <v>0.1</v>
      </c>
      <c r="BM312" s="234">
        <f t="shared" ref="BM312:BM330" si="360">BJ312*BH312*1</f>
        <v>10267600</v>
      </c>
      <c r="BN312" s="263">
        <v>45957</v>
      </c>
      <c r="BO312" s="251">
        <f>SUMIF($I:$I,I312,$BH:$BH)</f>
        <v>193</v>
      </c>
      <c r="BP312" s="251">
        <f>SUMIF($I:$I,I312,$BI:$BI)</f>
        <v>0</v>
      </c>
      <c r="BQ312" s="249"/>
      <c r="BR312" s="249"/>
      <c r="BS312" s="264"/>
      <c r="BT312" s="248"/>
      <c r="BU312" s="248"/>
      <c r="BV312" s="251"/>
      <c r="BW312" s="251"/>
      <c r="BX312" s="251"/>
      <c r="BY312" s="251"/>
      <c r="BZ312" s="251"/>
      <c r="CA312" s="251"/>
      <c r="CB312" s="251"/>
      <c r="CC312" s="250"/>
      <c r="CD312" s="265"/>
      <c r="CE312" s="252"/>
      <c r="CF312" s="252"/>
      <c r="CG312" s="252"/>
      <c r="CH312" s="252"/>
      <c r="CI312" s="252"/>
      <c r="CJ312" s="252"/>
      <c r="CK312" s="252"/>
      <c r="CL312" s="252"/>
      <c r="CM312" s="251">
        <f>SUMIF($I:$I,I312,$CA:$CA)</f>
        <v>0</v>
      </c>
      <c r="CN312" s="249">
        <f>SUMIF($I:$I,I312,$CB:$CB)</f>
        <v>0</v>
      </c>
      <c r="CO312" s="252"/>
      <c r="CP312" s="252"/>
      <c r="CQ312" s="252"/>
      <c r="CR312" s="252"/>
      <c r="CS312" s="251">
        <f t="shared" si="355"/>
        <v>193</v>
      </c>
      <c r="CT312" s="251">
        <f t="shared" si="356"/>
        <v>0</v>
      </c>
      <c r="CU312" s="251">
        <f t="shared" si="357"/>
        <v>-0.49999999999997158</v>
      </c>
      <c r="CV312" s="251">
        <f t="shared" si="358"/>
        <v>302.22500000000008</v>
      </c>
      <c r="CW312" s="249" t="str">
        <f t="shared" si="359"/>
        <v>Thừa</v>
      </c>
      <c r="CX312" s="614"/>
      <c r="CY312" s="562"/>
      <c r="CZ312" s="562"/>
      <c r="DA312" s="562"/>
      <c r="DB312" s="562"/>
      <c r="DC312" s="562"/>
      <c r="DD312" s="562"/>
      <c r="DE312" s="562"/>
      <c r="DF312" s="562"/>
    </row>
    <row r="313" spans="1:110" s="271" customFormat="1" ht="15" hidden="1" customHeight="1">
      <c r="A313" s="248" t="str">
        <f t="shared" si="348"/>
        <v>Hiện</v>
      </c>
      <c r="B313" s="249" t="str">
        <f t="shared" si="349"/>
        <v>Đủ</v>
      </c>
      <c r="C313" s="249">
        <f t="shared" si="350"/>
        <v>0</v>
      </c>
      <c r="D313" s="249"/>
      <c r="E313" s="249"/>
      <c r="F313" s="249"/>
      <c r="G313" s="1221"/>
      <c r="H313" s="1221"/>
      <c r="I313" s="281" t="s">
        <v>1187</v>
      </c>
      <c r="J313" s="281" t="s">
        <v>1188</v>
      </c>
      <c r="K313" s="281" t="s">
        <v>1189</v>
      </c>
      <c r="L313" s="281">
        <v>8</v>
      </c>
      <c r="M313" s="279" t="s">
        <v>210</v>
      </c>
      <c r="N313" s="603"/>
      <c r="O313" s="616">
        <f>120*5</f>
        <v>600</v>
      </c>
      <c r="P313" s="230"/>
      <c r="Q313" s="231"/>
      <c r="R313" s="232"/>
      <c r="S313" s="232"/>
      <c r="T313" s="232"/>
      <c r="U313" s="232"/>
      <c r="V313" s="232"/>
      <c r="W313" s="232"/>
      <c r="X313" s="232"/>
      <c r="Y313" s="232"/>
      <c r="Z313" s="232"/>
      <c r="AA313" s="232">
        <v>650</v>
      </c>
      <c r="AB313" s="232"/>
      <c r="AC313" s="232"/>
      <c r="AD313" s="232"/>
      <c r="AE313" s="564"/>
      <c r="AF313" s="564"/>
      <c r="AG313" s="232">
        <v>0</v>
      </c>
      <c r="AH313" s="232">
        <v>0</v>
      </c>
      <c r="AI313" s="232"/>
      <c r="AJ313" s="232"/>
      <c r="AK313" s="232">
        <v>0</v>
      </c>
      <c r="AL313" s="232">
        <v>0</v>
      </c>
      <c r="AM313" s="232">
        <v>0</v>
      </c>
      <c r="AN313" s="232">
        <v>0</v>
      </c>
      <c r="AO313" s="232">
        <v>0</v>
      </c>
      <c r="AP313" s="232">
        <v>0</v>
      </c>
      <c r="AQ313" s="250">
        <f t="shared" si="351"/>
        <v>650</v>
      </c>
      <c r="AR313" s="250">
        <f t="shared" si="351"/>
        <v>0</v>
      </c>
      <c r="AS313" s="232" t="s">
        <v>1231</v>
      </c>
      <c r="AT313" s="248"/>
      <c r="AU313" s="562"/>
      <c r="AV313" s="562"/>
      <c r="AW313" s="562"/>
      <c r="AX313" s="562"/>
      <c r="AY313" s="251">
        <f t="shared" si="352"/>
        <v>650</v>
      </c>
      <c r="AZ313" s="251" t="str">
        <f t="shared" si="353"/>
        <v>0</v>
      </c>
      <c r="BA313" s="252"/>
      <c r="BB313" s="261" t="s">
        <v>1474</v>
      </c>
      <c r="BC313" s="252" t="s">
        <v>904</v>
      </c>
      <c r="BD313" s="274" t="s">
        <v>874</v>
      </c>
      <c r="BE313" s="252"/>
      <c r="BF313" s="463" t="s">
        <v>905</v>
      </c>
      <c r="BG313" s="284" t="s">
        <v>1085</v>
      </c>
      <c r="BH313" s="463">
        <v>650</v>
      </c>
      <c r="BI313" s="463" t="s">
        <v>905</v>
      </c>
      <c r="BJ313" s="463">
        <v>1330</v>
      </c>
      <c r="BK313" s="234">
        <f>BJ313*BH313*1.1</f>
        <v>950950.00000000012</v>
      </c>
      <c r="BL313" s="668">
        <f t="shared" si="354"/>
        <v>0.10000000000000013</v>
      </c>
      <c r="BM313" s="234">
        <f t="shared" si="360"/>
        <v>864500</v>
      </c>
      <c r="BN313" s="263">
        <v>45957</v>
      </c>
      <c r="BO313" s="251">
        <f>SUMIF($I:$I,I313,$BH:$BH)</f>
        <v>650</v>
      </c>
      <c r="BP313" s="251">
        <f>SUMIF($I:$I,I313,$BI:$BI)</f>
        <v>0</v>
      </c>
      <c r="BQ313" s="249"/>
      <c r="BR313" s="249"/>
      <c r="BS313" s="264"/>
      <c r="BT313" s="248"/>
      <c r="BU313" s="248"/>
      <c r="BV313" s="251"/>
      <c r="BW313" s="251"/>
      <c r="BX313" s="251"/>
      <c r="BY313" s="251"/>
      <c r="BZ313" s="251"/>
      <c r="CA313" s="251"/>
      <c r="CB313" s="251"/>
      <c r="CC313" s="250"/>
      <c r="CD313" s="265"/>
      <c r="CE313" s="252"/>
      <c r="CF313" s="252"/>
      <c r="CG313" s="252"/>
      <c r="CH313" s="252"/>
      <c r="CI313" s="252"/>
      <c r="CJ313" s="252"/>
      <c r="CK313" s="252"/>
      <c r="CL313" s="252"/>
      <c r="CM313" s="251">
        <f>SUMIF($I:$I,I313,$CA:$CA)</f>
        <v>0</v>
      </c>
      <c r="CN313" s="249">
        <f>SUMIF($I:$I,I313,$CB:$CB)</f>
        <v>0</v>
      </c>
      <c r="CO313" s="252"/>
      <c r="CP313" s="252"/>
      <c r="CQ313" s="252"/>
      <c r="CR313" s="252"/>
      <c r="CS313" s="251">
        <f t="shared" si="355"/>
        <v>650</v>
      </c>
      <c r="CT313" s="251">
        <f t="shared" si="356"/>
        <v>0</v>
      </c>
      <c r="CU313" s="251">
        <f t="shared" si="357"/>
        <v>0</v>
      </c>
      <c r="CV313" s="251">
        <f t="shared" si="358"/>
        <v>0</v>
      </c>
      <c r="CW313" s="249" t="str">
        <f t="shared" si="359"/>
        <v>Đủ</v>
      </c>
      <c r="CX313" s="614"/>
      <c r="CY313" s="562"/>
      <c r="CZ313" s="562"/>
      <c r="DA313" s="562"/>
      <c r="DB313" s="562"/>
      <c r="DC313" s="562"/>
      <c r="DD313" s="562"/>
      <c r="DE313" s="562"/>
      <c r="DF313" s="562"/>
    </row>
    <row r="314" spans="1:110" s="271" customFormat="1" ht="15" hidden="1" customHeight="1">
      <c r="A314" s="248" t="str">
        <f t="shared" si="348"/>
        <v>Hiện</v>
      </c>
      <c r="B314" s="249" t="str">
        <f t="shared" si="349"/>
        <v>Thừa</v>
      </c>
      <c r="C314" s="249">
        <f t="shared" si="350"/>
        <v>-2</v>
      </c>
      <c r="D314" s="249"/>
      <c r="E314" s="249"/>
      <c r="F314" s="249"/>
      <c r="G314" s="1221"/>
      <c r="H314" s="1221"/>
      <c r="I314" s="281" t="s">
        <v>1190</v>
      </c>
      <c r="J314" s="281" t="s">
        <v>1191</v>
      </c>
      <c r="K314" s="281" t="s">
        <v>1192</v>
      </c>
      <c r="L314" s="281" t="s">
        <v>1193</v>
      </c>
      <c r="M314" s="279" t="s">
        <v>210</v>
      </c>
      <c r="N314" s="603"/>
      <c r="O314" s="616">
        <v>5</v>
      </c>
      <c r="P314" s="230"/>
      <c r="Q314" s="231"/>
      <c r="R314" s="232"/>
      <c r="S314" s="232"/>
      <c r="T314" s="232"/>
      <c r="U314" s="232"/>
      <c r="V314" s="232"/>
      <c r="W314" s="232"/>
      <c r="X314" s="232"/>
      <c r="Y314" s="232"/>
      <c r="Z314" s="232"/>
      <c r="AA314" s="232">
        <v>2</v>
      </c>
      <c r="AB314" s="232"/>
      <c r="AC314" s="232"/>
      <c r="AD314" s="232"/>
      <c r="AE314" s="564"/>
      <c r="AF314" s="564"/>
      <c r="AG314" s="232">
        <v>-2</v>
      </c>
      <c r="AH314" s="232">
        <v>0</v>
      </c>
      <c r="AI314" s="232"/>
      <c r="AJ314" s="232"/>
      <c r="AK314" s="232">
        <v>0</v>
      </c>
      <c r="AL314" s="232">
        <v>0</v>
      </c>
      <c r="AM314" s="232">
        <v>0</v>
      </c>
      <c r="AN314" s="232">
        <v>0</v>
      </c>
      <c r="AO314" s="232">
        <v>0</v>
      </c>
      <c r="AP314" s="232">
        <v>0</v>
      </c>
      <c r="AQ314" s="250">
        <f t="shared" si="351"/>
        <v>0</v>
      </c>
      <c r="AR314" s="250">
        <f t="shared" si="351"/>
        <v>0</v>
      </c>
      <c r="AS314" s="232" t="s">
        <v>1778</v>
      </c>
      <c r="AT314" s="248"/>
      <c r="AU314" s="562"/>
      <c r="AV314" s="562"/>
      <c r="AW314" s="562"/>
      <c r="AX314" s="562"/>
      <c r="AY314" s="251" t="str">
        <f t="shared" si="352"/>
        <v>0</v>
      </c>
      <c r="AZ314" s="251" t="str">
        <f t="shared" si="353"/>
        <v>0</v>
      </c>
      <c r="BA314" s="252"/>
      <c r="BB314" s="261"/>
      <c r="BC314" s="252"/>
      <c r="BD314" s="281" t="s">
        <v>1192</v>
      </c>
      <c r="BE314" s="252"/>
      <c r="BF314" s="463" t="s">
        <v>905</v>
      </c>
      <c r="BG314" s="284" t="s">
        <v>1085</v>
      </c>
      <c r="BH314" s="234">
        <v>2</v>
      </c>
      <c r="BI314" s="463" t="s">
        <v>905</v>
      </c>
      <c r="BJ314" s="234">
        <v>2100000</v>
      </c>
      <c r="BK314" s="234">
        <f t="shared" ref="BK314:BK321" si="361">BJ314*BH314*1.08</f>
        <v>4536000</v>
      </c>
      <c r="BL314" s="668">
        <f t="shared" si="354"/>
        <v>0.08</v>
      </c>
      <c r="BM314" s="234">
        <f t="shared" si="360"/>
        <v>4200000</v>
      </c>
      <c r="BN314" s="263">
        <v>45955</v>
      </c>
      <c r="BO314" s="251">
        <f>SUMIF($I:$I,I314,$BH:$BH)</f>
        <v>2</v>
      </c>
      <c r="BP314" s="251">
        <f>SUMIF($I:$I,I314,$BI:$BI)</f>
        <v>0</v>
      </c>
      <c r="BQ314" s="249"/>
      <c r="BR314" s="249"/>
      <c r="BS314" s="264"/>
      <c r="BT314" s="248"/>
      <c r="BU314" s="248"/>
      <c r="BV314" s="251"/>
      <c r="BW314" s="251"/>
      <c r="BX314" s="251"/>
      <c r="BY314" s="251"/>
      <c r="BZ314" s="251"/>
      <c r="CA314" s="251"/>
      <c r="CB314" s="251"/>
      <c r="CC314" s="250"/>
      <c r="CD314" s="265"/>
      <c r="CE314" s="252"/>
      <c r="CF314" s="252"/>
      <c r="CG314" s="252"/>
      <c r="CH314" s="252"/>
      <c r="CI314" s="252"/>
      <c r="CJ314" s="252"/>
      <c r="CK314" s="252"/>
      <c r="CL314" s="252"/>
      <c r="CM314" s="251">
        <f>SUMIF($I:$I,I314,$CA:$CA)</f>
        <v>0</v>
      </c>
      <c r="CN314" s="249">
        <f>SUMIF($I:$I,I314,$CB:$CB)</f>
        <v>0</v>
      </c>
      <c r="CO314" s="252"/>
      <c r="CP314" s="252"/>
      <c r="CQ314" s="252"/>
      <c r="CR314" s="252"/>
      <c r="CS314" s="251">
        <f t="shared" si="355"/>
        <v>2</v>
      </c>
      <c r="CT314" s="251">
        <f t="shared" si="356"/>
        <v>0</v>
      </c>
      <c r="CU314" s="251">
        <f t="shared" si="357"/>
        <v>-2</v>
      </c>
      <c r="CV314" s="251">
        <f t="shared" si="358"/>
        <v>0</v>
      </c>
      <c r="CW314" s="249" t="str">
        <f t="shared" si="359"/>
        <v>Thừa</v>
      </c>
      <c r="CX314" s="614"/>
      <c r="CY314" s="562"/>
      <c r="CZ314" s="562"/>
      <c r="DA314" s="562"/>
      <c r="DB314" s="562"/>
      <c r="DC314" s="562"/>
      <c r="DD314" s="562"/>
      <c r="DE314" s="562"/>
      <c r="DF314" s="562"/>
    </row>
    <row r="315" spans="1:110" s="271" customFormat="1" ht="15" hidden="1" customHeight="1">
      <c r="A315" s="248" t="str">
        <f t="shared" si="348"/>
        <v>Hiện</v>
      </c>
      <c r="B315" s="249" t="str">
        <f t="shared" si="349"/>
        <v>Đủ</v>
      </c>
      <c r="C315" s="249">
        <f t="shared" si="350"/>
        <v>0</v>
      </c>
      <c r="D315" s="249"/>
      <c r="E315" s="249" t="s">
        <v>1780</v>
      </c>
      <c r="F315" s="249"/>
      <c r="G315" s="1221"/>
      <c r="H315" s="1222" t="s">
        <v>1784</v>
      </c>
      <c r="I315" s="281" t="s">
        <v>1194</v>
      </c>
      <c r="J315" s="281" t="s">
        <v>1195</v>
      </c>
      <c r="K315" s="281" t="s">
        <v>1196</v>
      </c>
      <c r="L315" s="282" t="s">
        <v>1193</v>
      </c>
      <c r="M315" s="279" t="s">
        <v>116</v>
      </c>
      <c r="N315" s="603"/>
      <c r="O315" s="616">
        <f>85*5</f>
        <v>425</v>
      </c>
      <c r="P315" s="230"/>
      <c r="Q315" s="231"/>
      <c r="R315" s="232"/>
      <c r="S315" s="232"/>
      <c r="T315" s="232"/>
      <c r="U315" s="232"/>
      <c r="V315" s="232"/>
      <c r="W315" s="232"/>
      <c r="X315" s="232"/>
      <c r="Y315" s="232"/>
      <c r="Z315" s="232"/>
      <c r="AA315" s="232">
        <v>215</v>
      </c>
      <c r="AB315" s="232"/>
      <c r="AC315" s="232"/>
      <c r="AD315" s="232"/>
      <c r="AE315" s="232"/>
      <c r="AF315" s="232"/>
      <c r="AG315" s="232">
        <v>510</v>
      </c>
      <c r="AH315" s="232">
        <v>0</v>
      </c>
      <c r="AI315" s="232"/>
      <c r="AJ315" s="232"/>
      <c r="AK315" s="232">
        <v>0</v>
      </c>
      <c r="AL315" s="232">
        <v>0</v>
      </c>
      <c r="AM315" s="232">
        <v>0</v>
      </c>
      <c r="AN315" s="232">
        <v>0</v>
      </c>
      <c r="AO315" s="232">
        <v>0</v>
      </c>
      <c r="AP315" s="232">
        <v>0</v>
      </c>
      <c r="AQ315" s="250">
        <f t="shared" si="351"/>
        <v>725</v>
      </c>
      <c r="AR315" s="250">
        <f t="shared" si="351"/>
        <v>0</v>
      </c>
      <c r="AS315" s="232" t="s">
        <v>1778</v>
      </c>
      <c r="AT315" s="248"/>
      <c r="AU315" s="562"/>
      <c r="AV315" s="562"/>
      <c r="AW315" s="562"/>
      <c r="AX315" s="562"/>
      <c r="AY315" s="251">
        <f t="shared" si="352"/>
        <v>725</v>
      </c>
      <c r="AZ315" s="251" t="str">
        <f t="shared" si="353"/>
        <v>0</v>
      </c>
      <c r="BA315" s="252"/>
      <c r="BB315" s="261"/>
      <c r="BC315" s="252" t="s">
        <v>1526</v>
      </c>
      <c r="BD315" s="281" t="s">
        <v>1196</v>
      </c>
      <c r="BE315" s="252"/>
      <c r="BF315" s="463" t="s">
        <v>905</v>
      </c>
      <c r="BG315" s="284" t="s">
        <v>1085</v>
      </c>
      <c r="BH315" s="234">
        <v>215</v>
      </c>
      <c r="BI315" s="463" t="s">
        <v>905</v>
      </c>
      <c r="BJ315" s="234">
        <v>77000</v>
      </c>
      <c r="BK315" s="234">
        <f t="shared" si="361"/>
        <v>17879400</v>
      </c>
      <c r="BL315" s="668">
        <f t="shared" si="354"/>
        <v>0.08</v>
      </c>
      <c r="BM315" s="234">
        <f t="shared" si="360"/>
        <v>16555000</v>
      </c>
      <c r="BN315" s="263">
        <v>45959</v>
      </c>
      <c r="BO315" s="251">
        <f>SUMIF($I:$I,I315,$BH:$BH)</f>
        <v>725</v>
      </c>
      <c r="BP315" s="251">
        <f>SUMIF($I:$I,I315,$BI:$BI)</f>
        <v>0</v>
      </c>
      <c r="BQ315" s="249"/>
      <c r="BR315" s="249"/>
      <c r="BS315" s="264"/>
      <c r="BT315" s="248"/>
      <c r="BU315" s="248"/>
      <c r="BV315" s="251"/>
      <c r="BW315" s="251"/>
      <c r="BX315" s="251"/>
      <c r="BY315" s="251"/>
      <c r="BZ315" s="251"/>
      <c r="CA315" s="251"/>
      <c r="CB315" s="251"/>
      <c r="CC315" s="250"/>
      <c r="CD315" s="265"/>
      <c r="CE315" s="252"/>
      <c r="CF315" s="252"/>
      <c r="CG315" s="252"/>
      <c r="CH315" s="252"/>
      <c r="CI315" s="252"/>
      <c r="CJ315" s="252"/>
      <c r="CK315" s="252"/>
      <c r="CL315" s="252"/>
      <c r="CM315" s="251">
        <f>SUMIF($I:$I,I315,$CA:$CA)</f>
        <v>0</v>
      </c>
      <c r="CN315" s="249">
        <f>SUMIF($I:$I,I315,$CB:$CB)</f>
        <v>0</v>
      </c>
      <c r="CO315" s="252"/>
      <c r="CP315" s="252"/>
      <c r="CQ315" s="252"/>
      <c r="CR315" s="252"/>
      <c r="CS315" s="251">
        <f t="shared" si="355"/>
        <v>725</v>
      </c>
      <c r="CT315" s="251">
        <f t="shared" si="356"/>
        <v>0</v>
      </c>
      <c r="CU315" s="251">
        <f t="shared" si="357"/>
        <v>0</v>
      </c>
      <c r="CV315" s="251">
        <f t="shared" si="358"/>
        <v>0</v>
      </c>
      <c r="CW315" s="249" t="str">
        <f t="shared" si="359"/>
        <v>Đủ</v>
      </c>
      <c r="CX315" s="614"/>
      <c r="CY315" s="562"/>
      <c r="CZ315" s="562"/>
      <c r="DA315" s="562"/>
      <c r="DB315" s="562"/>
      <c r="DC315" s="562"/>
      <c r="DD315" s="562"/>
      <c r="DE315" s="562"/>
      <c r="DF315" s="562"/>
    </row>
    <row r="316" spans="1:110" s="271" customFormat="1" ht="15" hidden="1" customHeight="1">
      <c r="A316" s="248" t="str">
        <f t="shared" si="348"/>
        <v>ok</v>
      </c>
      <c r="B316" s="249"/>
      <c r="C316" s="249"/>
      <c r="D316" s="249"/>
      <c r="E316" s="249"/>
      <c r="F316" s="249"/>
      <c r="G316" s="1221"/>
      <c r="H316" s="1222"/>
      <c r="I316" s="281" t="s">
        <v>1194</v>
      </c>
      <c r="J316" s="281" t="s">
        <v>1195</v>
      </c>
      <c r="K316" s="281" t="s">
        <v>1196</v>
      </c>
      <c r="L316" s="282" t="s">
        <v>1193</v>
      </c>
      <c r="M316" s="279" t="s">
        <v>116</v>
      </c>
      <c r="N316" s="603"/>
      <c r="O316" s="616"/>
      <c r="P316" s="230"/>
      <c r="Q316" s="231"/>
      <c r="R316" s="232"/>
      <c r="S316" s="232"/>
      <c r="T316" s="232"/>
      <c r="U316" s="232"/>
      <c r="V316" s="232"/>
      <c r="W316" s="232"/>
      <c r="X316" s="232"/>
      <c r="Y316" s="232"/>
      <c r="Z316" s="232"/>
      <c r="AA316" s="232"/>
      <c r="AB316" s="232"/>
      <c r="AC316" s="232"/>
      <c r="AD316" s="232"/>
      <c r="AE316" s="232"/>
      <c r="AF316" s="232"/>
      <c r="AG316" s="232"/>
      <c r="AH316" s="232"/>
      <c r="AI316" s="232"/>
      <c r="AJ316" s="232"/>
      <c r="AK316" s="232"/>
      <c r="AL316" s="232"/>
      <c r="AM316" s="232"/>
      <c r="AN316" s="232"/>
      <c r="AO316" s="232"/>
      <c r="AP316" s="232"/>
      <c r="AQ316" s="250"/>
      <c r="AR316" s="250"/>
      <c r="AS316" s="232"/>
      <c r="AT316" s="248"/>
      <c r="AU316" s="562"/>
      <c r="AV316" s="562"/>
      <c r="AW316" s="562"/>
      <c r="AX316" s="562"/>
      <c r="AY316" s="251"/>
      <c r="AZ316" s="251"/>
      <c r="BA316" s="252"/>
      <c r="BB316" s="224" t="s">
        <v>1868</v>
      </c>
      <c r="BC316" s="252" t="s">
        <v>1526</v>
      </c>
      <c r="BD316" s="1187" t="s">
        <v>1869</v>
      </c>
      <c r="BE316" s="252"/>
      <c r="BF316" s="463" t="s">
        <v>905</v>
      </c>
      <c r="BG316" s="284" t="s">
        <v>1085</v>
      </c>
      <c r="BH316" s="234">
        <v>510</v>
      </c>
      <c r="BI316" s="463" t="s">
        <v>905</v>
      </c>
      <c r="BJ316" s="234">
        <v>77000</v>
      </c>
      <c r="BK316" s="234">
        <f t="shared" si="361"/>
        <v>42411600</v>
      </c>
      <c r="BL316" s="668">
        <f t="shared" ref="BL316" si="362">(BK316-BM316)/BM316</f>
        <v>0.08</v>
      </c>
      <c r="BM316" s="234">
        <f t="shared" ref="BM316" si="363">BJ316*BH316*1</f>
        <v>39270000</v>
      </c>
      <c r="BN316" s="263">
        <v>46042</v>
      </c>
      <c r="BO316" s="251"/>
      <c r="BP316" s="251"/>
      <c r="BQ316" s="249"/>
      <c r="BR316" s="249"/>
      <c r="BS316" s="264"/>
      <c r="BT316" s="248"/>
      <c r="BU316" s="248"/>
      <c r="BV316" s="251"/>
      <c r="BW316" s="251"/>
      <c r="BX316" s="251"/>
      <c r="BY316" s="251"/>
      <c r="BZ316" s="251"/>
      <c r="CA316" s="251"/>
      <c r="CB316" s="251"/>
      <c r="CC316" s="250"/>
      <c r="CD316" s="265"/>
      <c r="CE316" s="252"/>
      <c r="CF316" s="252"/>
      <c r="CG316" s="252"/>
      <c r="CH316" s="252"/>
      <c r="CI316" s="252"/>
      <c r="CJ316" s="252"/>
      <c r="CK316" s="252"/>
      <c r="CL316" s="252"/>
      <c r="CM316" s="251"/>
      <c r="CN316" s="249"/>
      <c r="CO316" s="252"/>
      <c r="CP316" s="252"/>
      <c r="CQ316" s="252"/>
      <c r="CR316" s="252"/>
      <c r="CS316" s="251"/>
      <c r="CT316" s="251"/>
      <c r="CU316" s="251"/>
      <c r="CV316" s="251"/>
      <c r="CW316" s="249"/>
      <c r="CX316" s="614"/>
      <c r="CY316" s="562"/>
      <c r="CZ316" s="562"/>
      <c r="DA316" s="562"/>
      <c r="DB316" s="562"/>
      <c r="DC316" s="562"/>
      <c r="DD316" s="562"/>
      <c r="DE316" s="562"/>
      <c r="DF316" s="562"/>
    </row>
    <row r="317" spans="1:110" s="271" customFormat="1" ht="15" hidden="1" customHeight="1">
      <c r="A317" s="248" t="str">
        <f t="shared" si="348"/>
        <v>Hiện</v>
      </c>
      <c r="B317" s="249" t="str">
        <f t="shared" si="349"/>
        <v>Đủ</v>
      </c>
      <c r="C317" s="249">
        <f t="shared" si="350"/>
        <v>0</v>
      </c>
      <c r="D317" s="249"/>
      <c r="E317" s="249" t="s">
        <v>1780</v>
      </c>
      <c r="F317" s="249"/>
      <c r="G317" s="1221"/>
      <c r="H317" s="1222" t="s">
        <v>1785</v>
      </c>
      <c r="I317" s="281" t="s">
        <v>1197</v>
      </c>
      <c r="J317" s="281" t="s">
        <v>1195</v>
      </c>
      <c r="K317" s="281" t="s">
        <v>1198</v>
      </c>
      <c r="L317" s="282" t="s">
        <v>1193</v>
      </c>
      <c r="M317" s="279" t="s">
        <v>116</v>
      </c>
      <c r="N317" s="603"/>
      <c r="O317" s="616">
        <f>29*5</f>
        <v>145</v>
      </c>
      <c r="P317" s="230"/>
      <c r="Q317" s="231"/>
      <c r="R317" s="232"/>
      <c r="S317" s="232"/>
      <c r="T317" s="232"/>
      <c r="U317" s="232"/>
      <c r="V317" s="232"/>
      <c r="W317" s="232"/>
      <c r="X317" s="232"/>
      <c r="Y317" s="232"/>
      <c r="Z317" s="232"/>
      <c r="AA317" s="232">
        <v>75</v>
      </c>
      <c r="AB317" s="232"/>
      <c r="AC317" s="232"/>
      <c r="AD317" s="232"/>
      <c r="AE317" s="232"/>
      <c r="AF317" s="232"/>
      <c r="AG317" s="232">
        <v>270</v>
      </c>
      <c r="AH317" s="232">
        <v>0</v>
      </c>
      <c r="AI317" s="232"/>
      <c r="AJ317" s="232"/>
      <c r="AK317" s="232">
        <v>0</v>
      </c>
      <c r="AL317" s="232">
        <v>0</v>
      </c>
      <c r="AM317" s="232">
        <v>0</v>
      </c>
      <c r="AN317" s="232">
        <v>0</v>
      </c>
      <c r="AO317" s="232">
        <v>0</v>
      </c>
      <c r="AP317" s="232">
        <v>0</v>
      </c>
      <c r="AQ317" s="250">
        <f>Q317+S317+U317+W317+Y317+AA317+AC317+AE317+AG317+AI317+AK317+AM317+AO317</f>
        <v>345</v>
      </c>
      <c r="AR317" s="250">
        <f>R317+T317+V317+X317+Z317+AB317+AD317+AF317+AH317+AJ317+AL317+AN317+AP317</f>
        <v>0</v>
      </c>
      <c r="AS317" s="232" t="s">
        <v>1778</v>
      </c>
      <c r="AT317" s="248"/>
      <c r="AU317" s="562"/>
      <c r="AV317" s="562"/>
      <c r="AW317" s="562"/>
      <c r="AX317" s="562"/>
      <c r="AY317" s="251">
        <f>IF(AQ317&gt;AU317,AQ317-AU317,"0")</f>
        <v>345</v>
      </c>
      <c r="AZ317" s="251" t="str">
        <f>IF(AR317&gt;AV317,AR317-AV317,"0")</f>
        <v>0</v>
      </c>
      <c r="BA317" s="252"/>
      <c r="BB317" s="261"/>
      <c r="BC317" s="252" t="s">
        <v>1526</v>
      </c>
      <c r="BD317" s="281" t="s">
        <v>1198</v>
      </c>
      <c r="BE317" s="252"/>
      <c r="BF317" s="463" t="s">
        <v>905</v>
      </c>
      <c r="BG317" s="284" t="s">
        <v>1085</v>
      </c>
      <c r="BH317" s="234">
        <v>75</v>
      </c>
      <c r="BI317" s="463" t="s">
        <v>905</v>
      </c>
      <c r="BJ317" s="234">
        <v>18000</v>
      </c>
      <c r="BK317" s="234">
        <f t="shared" si="361"/>
        <v>1458000</v>
      </c>
      <c r="BL317" s="668">
        <f t="shared" si="354"/>
        <v>0.08</v>
      </c>
      <c r="BM317" s="234">
        <f t="shared" si="360"/>
        <v>1350000</v>
      </c>
      <c r="BN317" s="263">
        <v>45959</v>
      </c>
      <c r="BO317" s="251">
        <f>SUMIF($I:$I,I317,$BH:$BH)</f>
        <v>345</v>
      </c>
      <c r="BP317" s="251">
        <f>SUMIF($I:$I,I317,$BI:$BI)</f>
        <v>0</v>
      </c>
      <c r="BQ317" s="249"/>
      <c r="BR317" s="249"/>
      <c r="BS317" s="264"/>
      <c r="BT317" s="248"/>
      <c r="BU317" s="248"/>
      <c r="BV317" s="251"/>
      <c r="BW317" s="251"/>
      <c r="BX317" s="251"/>
      <c r="BY317" s="251"/>
      <c r="BZ317" s="251"/>
      <c r="CA317" s="251"/>
      <c r="CB317" s="251"/>
      <c r="CC317" s="250"/>
      <c r="CD317" s="265"/>
      <c r="CE317" s="252"/>
      <c r="CF317" s="252"/>
      <c r="CG317" s="252"/>
      <c r="CH317" s="252"/>
      <c r="CI317" s="252"/>
      <c r="CJ317" s="252"/>
      <c r="CK317" s="252"/>
      <c r="CL317" s="252"/>
      <c r="CM317" s="251">
        <f>SUMIF($I:$I,I317,$CA:$CA)</f>
        <v>0</v>
      </c>
      <c r="CN317" s="249">
        <f>SUMIF($I:$I,I317,$CB:$CB)</f>
        <v>0</v>
      </c>
      <c r="CO317" s="252"/>
      <c r="CP317" s="252"/>
      <c r="CQ317" s="252"/>
      <c r="CR317" s="252"/>
      <c r="CS317" s="251">
        <f>BO317+CM317</f>
        <v>345</v>
      </c>
      <c r="CT317" s="251">
        <f>BP317+CN317</f>
        <v>0</v>
      </c>
      <c r="CU317" s="251">
        <f>AY317-CS317</f>
        <v>0</v>
      </c>
      <c r="CV317" s="251">
        <f>AZ317-CT317</f>
        <v>0</v>
      </c>
      <c r="CW317" s="249" t="str">
        <f>IF(CU317&lt;0,"Thừa",IF(CU317=0,"Đủ","Thiếu"))</f>
        <v>Đủ</v>
      </c>
      <c r="CX317" s="614"/>
      <c r="CY317" s="562"/>
      <c r="CZ317" s="562"/>
      <c r="DA317" s="562"/>
      <c r="DB317" s="562"/>
      <c r="DC317" s="562"/>
      <c r="DD317" s="562"/>
      <c r="DE317" s="562"/>
      <c r="DF317" s="562"/>
    </row>
    <row r="318" spans="1:110" s="271" customFormat="1" ht="15" hidden="1" customHeight="1">
      <c r="A318" s="248" t="str">
        <f t="shared" si="348"/>
        <v>ok</v>
      </c>
      <c r="B318" s="249"/>
      <c r="C318" s="249"/>
      <c r="D318" s="249"/>
      <c r="E318" s="249"/>
      <c r="F318" s="249"/>
      <c r="G318" s="1221"/>
      <c r="H318" s="1222"/>
      <c r="I318" s="281" t="s">
        <v>1197</v>
      </c>
      <c r="J318" s="281" t="s">
        <v>1195</v>
      </c>
      <c r="K318" s="281" t="s">
        <v>1198</v>
      </c>
      <c r="L318" s="282" t="s">
        <v>1193</v>
      </c>
      <c r="M318" s="279" t="s">
        <v>116</v>
      </c>
      <c r="N318" s="603"/>
      <c r="O318" s="616"/>
      <c r="P318" s="230"/>
      <c r="Q318" s="231"/>
      <c r="R318" s="232"/>
      <c r="S318" s="232"/>
      <c r="T318" s="232"/>
      <c r="U318" s="232"/>
      <c r="V318" s="232"/>
      <c r="W318" s="232"/>
      <c r="X318" s="232"/>
      <c r="Y318" s="232"/>
      <c r="Z318" s="232"/>
      <c r="AA318" s="232"/>
      <c r="AB318" s="232"/>
      <c r="AC318" s="232"/>
      <c r="AD318" s="232"/>
      <c r="AE318" s="232"/>
      <c r="AF318" s="232"/>
      <c r="AG318" s="232"/>
      <c r="AH318" s="232"/>
      <c r="AI318" s="232"/>
      <c r="AJ318" s="232"/>
      <c r="AK318" s="232"/>
      <c r="AL318" s="232"/>
      <c r="AM318" s="232"/>
      <c r="AN318" s="232"/>
      <c r="AO318" s="232"/>
      <c r="AP318" s="232"/>
      <c r="AQ318" s="250"/>
      <c r="AR318" s="250"/>
      <c r="AS318" s="232"/>
      <c r="AT318" s="248"/>
      <c r="AU318" s="562"/>
      <c r="AV318" s="562"/>
      <c r="AW318" s="562"/>
      <c r="AX318" s="562"/>
      <c r="AY318" s="251"/>
      <c r="AZ318" s="251"/>
      <c r="BA318" s="252"/>
      <c r="BB318" s="224" t="s">
        <v>1868</v>
      </c>
      <c r="BC318" s="252" t="s">
        <v>1526</v>
      </c>
      <c r="BD318" s="1187" t="s">
        <v>1870</v>
      </c>
      <c r="BE318" s="252"/>
      <c r="BF318" s="463" t="s">
        <v>905</v>
      </c>
      <c r="BG318" s="284" t="s">
        <v>1085</v>
      </c>
      <c r="BH318" s="234">
        <v>270</v>
      </c>
      <c r="BI318" s="463" t="s">
        <v>905</v>
      </c>
      <c r="BJ318" s="234">
        <v>18000</v>
      </c>
      <c r="BK318" s="234">
        <f t="shared" si="361"/>
        <v>5248800</v>
      </c>
      <c r="BL318" s="668">
        <f t="shared" ref="BL318" si="364">(BK318-BM318)/BM318</f>
        <v>0.08</v>
      </c>
      <c r="BM318" s="234">
        <f t="shared" ref="BM318" si="365">BJ318*BH318*1</f>
        <v>4860000</v>
      </c>
      <c r="BN318" s="263">
        <v>46042</v>
      </c>
      <c r="BO318" s="251"/>
      <c r="BP318" s="251"/>
      <c r="BQ318" s="249"/>
      <c r="BR318" s="249"/>
      <c r="BS318" s="264"/>
      <c r="BT318" s="248"/>
      <c r="BU318" s="248"/>
      <c r="BV318" s="251"/>
      <c r="BW318" s="251"/>
      <c r="BX318" s="251"/>
      <c r="BY318" s="251"/>
      <c r="BZ318" s="251"/>
      <c r="CA318" s="251"/>
      <c r="CB318" s="251"/>
      <c r="CC318" s="250"/>
      <c r="CD318" s="265"/>
      <c r="CE318" s="252"/>
      <c r="CF318" s="252"/>
      <c r="CG318" s="252"/>
      <c r="CH318" s="252"/>
      <c r="CI318" s="252"/>
      <c r="CJ318" s="252"/>
      <c r="CK318" s="252"/>
      <c r="CL318" s="252"/>
      <c r="CM318" s="251"/>
      <c r="CN318" s="249"/>
      <c r="CO318" s="252"/>
      <c r="CP318" s="252"/>
      <c r="CQ318" s="252"/>
      <c r="CR318" s="252"/>
      <c r="CS318" s="251"/>
      <c r="CT318" s="251"/>
      <c r="CU318" s="251"/>
      <c r="CV318" s="251"/>
      <c r="CW318" s="249"/>
      <c r="CX318" s="614"/>
      <c r="CY318" s="562"/>
      <c r="CZ318" s="562"/>
      <c r="DA318" s="562"/>
      <c r="DB318" s="562"/>
      <c r="DC318" s="562"/>
      <c r="DD318" s="562"/>
      <c r="DE318" s="562"/>
      <c r="DF318" s="562"/>
    </row>
    <row r="319" spans="1:110" s="271" customFormat="1" ht="15" hidden="1" customHeight="1">
      <c r="A319" s="248" t="str">
        <f t="shared" si="348"/>
        <v>Hiện</v>
      </c>
      <c r="B319" s="249" t="str">
        <f t="shared" si="349"/>
        <v>Đủ</v>
      </c>
      <c r="C319" s="249">
        <f t="shared" si="350"/>
        <v>0</v>
      </c>
      <c r="D319" s="249"/>
      <c r="E319" s="249" t="s">
        <v>1780</v>
      </c>
      <c r="F319" s="249"/>
      <c r="G319" s="1221"/>
      <c r="H319" s="1222" t="s">
        <v>1786</v>
      </c>
      <c r="I319" s="281" t="s">
        <v>1199</v>
      </c>
      <c r="J319" s="281" t="s">
        <v>1195</v>
      </c>
      <c r="K319" s="281" t="s">
        <v>1200</v>
      </c>
      <c r="L319" s="282" t="s">
        <v>1193</v>
      </c>
      <c r="M319" s="279" t="s">
        <v>116</v>
      </c>
      <c r="N319" s="603"/>
      <c r="O319" s="616">
        <f>24.5*5</f>
        <v>122.5</v>
      </c>
      <c r="P319" s="230"/>
      <c r="Q319" s="231"/>
      <c r="R319" s="232"/>
      <c r="S319" s="232"/>
      <c r="T319" s="232"/>
      <c r="U319" s="232"/>
      <c r="V319" s="232"/>
      <c r="W319" s="232"/>
      <c r="X319" s="232"/>
      <c r="Y319" s="232"/>
      <c r="Z319" s="232"/>
      <c r="AA319" s="232">
        <v>65</v>
      </c>
      <c r="AB319" s="232"/>
      <c r="AC319" s="232"/>
      <c r="AD319" s="232"/>
      <c r="AE319" s="232"/>
      <c r="AF319" s="232"/>
      <c r="AG319" s="232">
        <v>301</v>
      </c>
      <c r="AH319" s="232">
        <v>0</v>
      </c>
      <c r="AI319" s="232"/>
      <c r="AJ319" s="232"/>
      <c r="AK319" s="232">
        <v>0</v>
      </c>
      <c r="AL319" s="232">
        <v>0</v>
      </c>
      <c r="AM319" s="232">
        <v>0</v>
      </c>
      <c r="AN319" s="232">
        <v>0</v>
      </c>
      <c r="AO319" s="232">
        <v>0</v>
      </c>
      <c r="AP319" s="232">
        <v>0</v>
      </c>
      <c r="AQ319" s="250">
        <f>Q319+S319+U319+W319+Y319+AA319+AC319+AE319+AG319+AI319+AK319+AM319+AO319</f>
        <v>366</v>
      </c>
      <c r="AR319" s="250">
        <f>R319+T319+V319+X319+Z319+AB319+AD319+AF319+AH319+AJ319+AL319+AN319+AP319</f>
        <v>0</v>
      </c>
      <c r="AS319" s="232" t="s">
        <v>1778</v>
      </c>
      <c r="AT319" s="248"/>
      <c r="AU319" s="562"/>
      <c r="AV319" s="562"/>
      <c r="AW319" s="562"/>
      <c r="AX319" s="562"/>
      <c r="AY319" s="251">
        <f>IF(AQ319&gt;AU319,AQ319-AU319,"0")</f>
        <v>366</v>
      </c>
      <c r="AZ319" s="251" t="str">
        <f>IF(AR319&gt;AV319,AR319-AV319,"0")</f>
        <v>0</v>
      </c>
      <c r="BA319" s="252"/>
      <c r="BB319" s="261"/>
      <c r="BC319" s="252" t="s">
        <v>1526</v>
      </c>
      <c r="BD319" s="281" t="s">
        <v>1200</v>
      </c>
      <c r="BE319" s="252"/>
      <c r="BF319" s="463" t="s">
        <v>905</v>
      </c>
      <c r="BG319" s="284" t="s">
        <v>1085</v>
      </c>
      <c r="BH319" s="234">
        <v>65</v>
      </c>
      <c r="BI319" s="463" t="s">
        <v>905</v>
      </c>
      <c r="BJ319" s="234">
        <v>41000</v>
      </c>
      <c r="BK319" s="234">
        <f t="shared" si="361"/>
        <v>2878200</v>
      </c>
      <c r="BL319" s="668">
        <f t="shared" si="354"/>
        <v>0.08</v>
      </c>
      <c r="BM319" s="234">
        <f t="shared" si="360"/>
        <v>2665000</v>
      </c>
      <c r="BN319" s="263">
        <v>45959</v>
      </c>
      <c r="BO319" s="251">
        <f>SUMIF($I:$I,I319,$BH:$BH)</f>
        <v>366</v>
      </c>
      <c r="BP319" s="251">
        <f>SUMIF($I:$I,I319,$BI:$BI)</f>
        <v>0</v>
      </c>
      <c r="BQ319" s="249"/>
      <c r="BR319" s="249"/>
      <c r="BS319" s="264"/>
      <c r="BT319" s="248"/>
      <c r="BU319" s="248"/>
      <c r="BV319" s="251"/>
      <c r="BW319" s="251"/>
      <c r="BX319" s="251"/>
      <c r="BY319" s="251"/>
      <c r="BZ319" s="251"/>
      <c r="CA319" s="251"/>
      <c r="CB319" s="251"/>
      <c r="CC319" s="250"/>
      <c r="CD319" s="265"/>
      <c r="CE319" s="252"/>
      <c r="CF319" s="252"/>
      <c r="CG319" s="252"/>
      <c r="CH319" s="252"/>
      <c r="CI319" s="252"/>
      <c r="CJ319" s="252"/>
      <c r="CK319" s="252"/>
      <c r="CL319" s="252"/>
      <c r="CM319" s="251">
        <f>SUMIF($I:$I,I319,$CA:$CA)</f>
        <v>0</v>
      </c>
      <c r="CN319" s="249">
        <f>SUMIF($I:$I,I319,$CB:$CB)</f>
        <v>0</v>
      </c>
      <c r="CO319" s="252"/>
      <c r="CP319" s="252"/>
      <c r="CQ319" s="252"/>
      <c r="CR319" s="252"/>
      <c r="CS319" s="251">
        <f>BO319+CM319</f>
        <v>366</v>
      </c>
      <c r="CT319" s="251">
        <f>BP319+CN319</f>
        <v>0</v>
      </c>
      <c r="CU319" s="251">
        <f>AY319-CS319</f>
        <v>0</v>
      </c>
      <c r="CV319" s="251">
        <f>AZ319-CT319</f>
        <v>0</v>
      </c>
      <c r="CW319" s="249" t="str">
        <f>IF(CU319&lt;0,"Thừa",IF(CU319=0,"Đủ","Thiếu"))</f>
        <v>Đủ</v>
      </c>
      <c r="CX319" s="614"/>
      <c r="CY319" s="562"/>
      <c r="CZ319" s="562"/>
      <c r="DA319" s="562"/>
      <c r="DB319" s="562"/>
      <c r="DC319" s="562"/>
      <c r="DD319" s="562"/>
      <c r="DE319" s="562"/>
      <c r="DF319" s="562"/>
    </row>
    <row r="320" spans="1:110" s="271" customFormat="1" ht="15" hidden="1" customHeight="1">
      <c r="A320" s="248" t="str">
        <f t="shared" si="348"/>
        <v>ok</v>
      </c>
      <c r="B320" s="249"/>
      <c r="C320" s="249"/>
      <c r="D320" s="249"/>
      <c r="E320" s="249"/>
      <c r="F320" s="249"/>
      <c r="G320" s="1221"/>
      <c r="H320" s="1222"/>
      <c r="I320" s="281" t="s">
        <v>1199</v>
      </c>
      <c r="J320" s="281" t="s">
        <v>1195</v>
      </c>
      <c r="K320" s="281" t="s">
        <v>1200</v>
      </c>
      <c r="L320" s="282" t="s">
        <v>1193</v>
      </c>
      <c r="M320" s="279" t="s">
        <v>116</v>
      </c>
      <c r="N320" s="603"/>
      <c r="O320" s="616"/>
      <c r="P320" s="230"/>
      <c r="Q320" s="231"/>
      <c r="R320" s="232"/>
      <c r="S320" s="232"/>
      <c r="T320" s="232"/>
      <c r="U320" s="232"/>
      <c r="V320" s="232"/>
      <c r="W320" s="232"/>
      <c r="X320" s="232"/>
      <c r="Y320" s="232"/>
      <c r="Z320" s="232"/>
      <c r="AA320" s="232"/>
      <c r="AB320" s="232"/>
      <c r="AC320" s="232"/>
      <c r="AD320" s="232"/>
      <c r="AE320" s="232"/>
      <c r="AF320" s="232"/>
      <c r="AG320" s="232"/>
      <c r="AH320" s="232"/>
      <c r="AI320" s="232"/>
      <c r="AJ320" s="232"/>
      <c r="AK320" s="232"/>
      <c r="AL320" s="232"/>
      <c r="AM320" s="232"/>
      <c r="AN320" s="232"/>
      <c r="AO320" s="232"/>
      <c r="AP320" s="232"/>
      <c r="AQ320" s="250"/>
      <c r="AR320" s="250"/>
      <c r="AS320" s="232"/>
      <c r="AT320" s="248"/>
      <c r="AU320" s="562"/>
      <c r="AV320" s="562"/>
      <c r="AW320" s="562"/>
      <c r="AX320" s="562"/>
      <c r="AY320" s="251"/>
      <c r="AZ320" s="251"/>
      <c r="BA320" s="252"/>
      <c r="BB320" s="224" t="s">
        <v>1868</v>
      </c>
      <c r="BC320" s="252" t="s">
        <v>1526</v>
      </c>
      <c r="BD320" s="1187" t="s">
        <v>1871</v>
      </c>
      <c r="BE320" s="252"/>
      <c r="BF320" s="463" t="s">
        <v>905</v>
      </c>
      <c r="BG320" s="284" t="s">
        <v>1085</v>
      </c>
      <c r="BH320" s="234">
        <v>301</v>
      </c>
      <c r="BI320" s="463" t="s">
        <v>905</v>
      </c>
      <c r="BJ320" s="234">
        <v>41000</v>
      </c>
      <c r="BK320" s="234">
        <f t="shared" si="361"/>
        <v>13328280</v>
      </c>
      <c r="BL320" s="668">
        <f t="shared" ref="BL320" si="366">(BK320-BM320)/BM320</f>
        <v>0.08</v>
      </c>
      <c r="BM320" s="234">
        <f t="shared" ref="BM320" si="367">BJ320*BH320*1</f>
        <v>12341000</v>
      </c>
      <c r="BN320" s="263">
        <v>46042</v>
      </c>
      <c r="BO320" s="251"/>
      <c r="BP320" s="251"/>
      <c r="BQ320" s="249"/>
      <c r="BR320" s="249"/>
      <c r="BS320" s="264"/>
      <c r="BT320" s="248"/>
      <c r="BU320" s="248"/>
      <c r="BV320" s="251"/>
      <c r="BW320" s="251"/>
      <c r="BX320" s="251"/>
      <c r="BY320" s="251"/>
      <c r="BZ320" s="251"/>
      <c r="CA320" s="251"/>
      <c r="CB320" s="251"/>
      <c r="CC320" s="250"/>
      <c r="CD320" s="265"/>
      <c r="CE320" s="252"/>
      <c r="CF320" s="252"/>
      <c r="CG320" s="252"/>
      <c r="CH320" s="252"/>
      <c r="CI320" s="252"/>
      <c r="CJ320" s="252"/>
      <c r="CK320" s="252"/>
      <c r="CL320" s="252"/>
      <c r="CM320" s="251"/>
      <c r="CN320" s="249"/>
      <c r="CO320" s="252"/>
      <c r="CP320" s="252"/>
      <c r="CQ320" s="252"/>
      <c r="CR320" s="252"/>
      <c r="CS320" s="251"/>
      <c r="CT320" s="251"/>
      <c r="CU320" s="251"/>
      <c r="CV320" s="251"/>
      <c r="CW320" s="249"/>
      <c r="CX320" s="614"/>
      <c r="CY320" s="562"/>
      <c r="CZ320" s="562"/>
      <c r="DA320" s="562"/>
      <c r="DB320" s="562"/>
      <c r="DC320" s="562"/>
      <c r="DD320" s="562"/>
      <c r="DE320" s="562"/>
      <c r="DF320" s="562"/>
    </row>
    <row r="321" spans="1:110" s="271" customFormat="1" ht="15" hidden="1" customHeight="1">
      <c r="A321" s="248" t="str">
        <f t="shared" si="348"/>
        <v>Hiện</v>
      </c>
      <c r="B321" s="249" t="str">
        <f t="shared" si="349"/>
        <v>Thừa</v>
      </c>
      <c r="C321" s="249">
        <f t="shared" si="350"/>
        <v>-75</v>
      </c>
      <c r="D321" s="249"/>
      <c r="E321" s="249"/>
      <c r="F321" s="249"/>
      <c r="G321" s="1221"/>
      <c r="H321" s="1221"/>
      <c r="I321" s="281" t="s">
        <v>1201</v>
      </c>
      <c r="J321" s="281" t="s">
        <v>1202</v>
      </c>
      <c r="K321" s="281" t="s">
        <v>1203</v>
      </c>
      <c r="L321" s="281" t="s">
        <v>1204</v>
      </c>
      <c r="M321" s="279" t="s">
        <v>116</v>
      </c>
      <c r="N321" s="603"/>
      <c r="O321" s="616">
        <v>800</v>
      </c>
      <c r="P321" s="230"/>
      <c r="Q321" s="231"/>
      <c r="R321" s="232"/>
      <c r="S321" s="232"/>
      <c r="T321" s="232"/>
      <c r="U321" s="232"/>
      <c r="V321" s="232"/>
      <c r="W321" s="232"/>
      <c r="X321" s="232"/>
      <c r="Y321" s="232"/>
      <c r="Z321" s="232"/>
      <c r="AA321" s="232">
        <v>800</v>
      </c>
      <c r="AB321" s="232"/>
      <c r="AC321" s="232"/>
      <c r="AD321" s="232"/>
      <c r="AE321" s="232"/>
      <c r="AF321" s="232"/>
      <c r="AG321" s="232">
        <v>0</v>
      </c>
      <c r="AH321" s="232">
        <v>0</v>
      </c>
      <c r="AI321" s="232"/>
      <c r="AJ321" s="232"/>
      <c r="AK321" s="232">
        <v>0</v>
      </c>
      <c r="AL321" s="232">
        <v>0</v>
      </c>
      <c r="AM321" s="232">
        <v>0</v>
      </c>
      <c r="AN321" s="232">
        <v>0</v>
      </c>
      <c r="AO321" s="232">
        <v>0</v>
      </c>
      <c r="AP321" s="232">
        <v>0</v>
      </c>
      <c r="AQ321" s="250">
        <f t="shared" ref="AQ321:AQ333" si="368">Q321+S321+U321+W321+Y321+AA321+AC321+AE321+AG321+AI321+AK321+AM321+AO321</f>
        <v>800</v>
      </c>
      <c r="AR321" s="250">
        <f t="shared" ref="AR321:AR333" si="369">R321+T321+V321+X321+Z321+AB321+AD321+AF321+AH321+AJ321+AL321+AN321+AP321</f>
        <v>0</v>
      </c>
      <c r="AS321" s="232" t="s">
        <v>1231</v>
      </c>
      <c r="AT321" s="248"/>
      <c r="AU321" s="562"/>
      <c r="AV321" s="562"/>
      <c r="AW321" s="562"/>
      <c r="AX321" s="562"/>
      <c r="AY321" s="251">
        <f t="shared" ref="AY321:AY333" si="370">IF(AQ321&gt;AU321,AQ321-AU321,"0")</f>
        <v>800</v>
      </c>
      <c r="AZ321" s="251" t="str">
        <f t="shared" ref="AZ321:AZ333" si="371">IF(AR321&gt;AV321,AR321-AV321,"0")</f>
        <v>0</v>
      </c>
      <c r="BA321" s="252"/>
      <c r="BB321" s="261" t="s">
        <v>1474</v>
      </c>
      <c r="BC321" s="252" t="s">
        <v>904</v>
      </c>
      <c r="BD321" s="617" t="s">
        <v>1476</v>
      </c>
      <c r="BE321" s="252"/>
      <c r="BF321" s="463" t="s">
        <v>905</v>
      </c>
      <c r="BG321" s="284" t="s">
        <v>1085</v>
      </c>
      <c r="BH321" s="233">
        <f>125*7</f>
        <v>875</v>
      </c>
      <c r="BI321" s="463" t="s">
        <v>905</v>
      </c>
      <c r="BJ321" s="234">
        <f>675000/125</f>
        <v>5400</v>
      </c>
      <c r="BK321" s="234">
        <f t="shared" si="361"/>
        <v>5103000</v>
      </c>
      <c r="BL321" s="668">
        <f t="shared" si="354"/>
        <v>0.08</v>
      </c>
      <c r="BM321" s="234">
        <f t="shared" si="360"/>
        <v>4725000</v>
      </c>
      <c r="BN321" s="263">
        <v>45957</v>
      </c>
      <c r="BO321" s="251">
        <f t="shared" ref="BO321:BO333" si="372">SUMIF($I:$I,I321,$BH:$BH)</f>
        <v>875</v>
      </c>
      <c r="BP321" s="251">
        <f t="shared" ref="BP321:BP333" si="373">SUMIF($I:$I,I321,$BI:$BI)</f>
        <v>0</v>
      </c>
      <c r="BQ321" s="249"/>
      <c r="BR321" s="249"/>
      <c r="BS321" s="264"/>
      <c r="BT321" s="248"/>
      <c r="BU321" s="248"/>
      <c r="BV321" s="251"/>
      <c r="BW321" s="251"/>
      <c r="BX321" s="251"/>
      <c r="BY321" s="251"/>
      <c r="BZ321" s="251"/>
      <c r="CA321" s="251"/>
      <c r="CB321" s="251"/>
      <c r="CC321" s="250"/>
      <c r="CD321" s="265"/>
      <c r="CE321" s="252"/>
      <c r="CF321" s="252"/>
      <c r="CG321" s="252"/>
      <c r="CH321" s="252"/>
      <c r="CI321" s="252"/>
      <c r="CJ321" s="252"/>
      <c r="CK321" s="252"/>
      <c r="CL321" s="252"/>
      <c r="CM321" s="251">
        <f t="shared" ref="CM321:CM333" si="374">SUMIF($I:$I,I321,$CA:$CA)</f>
        <v>0</v>
      </c>
      <c r="CN321" s="249">
        <f t="shared" ref="CN321:CN333" si="375">SUMIF($I:$I,I321,$CB:$CB)</f>
        <v>0</v>
      </c>
      <c r="CO321" s="252"/>
      <c r="CP321" s="252"/>
      <c r="CQ321" s="252"/>
      <c r="CR321" s="252"/>
      <c r="CS321" s="251">
        <f t="shared" ref="CS321:CS333" si="376">BO321+CM321</f>
        <v>875</v>
      </c>
      <c r="CT321" s="251">
        <f t="shared" ref="CT321:CT333" si="377">BP321+CN321</f>
        <v>0</v>
      </c>
      <c r="CU321" s="251">
        <f t="shared" ref="CU321:CU333" si="378">AY321-CS321</f>
        <v>-75</v>
      </c>
      <c r="CV321" s="251">
        <f t="shared" ref="CV321:CV333" si="379">AZ321-CT321</f>
        <v>0</v>
      </c>
      <c r="CW321" s="249" t="str">
        <f t="shared" ref="CW321:CW333" si="380">IF(CU321&lt;0,"Thừa",IF(CU321=0,"Đủ","Thiếu"))</f>
        <v>Thừa</v>
      </c>
      <c r="CX321" s="614"/>
      <c r="CY321" s="562"/>
      <c r="CZ321" s="562"/>
      <c r="DA321" s="562"/>
      <c r="DB321" s="562"/>
      <c r="DC321" s="562"/>
      <c r="DD321" s="562"/>
      <c r="DE321" s="562"/>
      <c r="DF321" s="562"/>
    </row>
    <row r="322" spans="1:110" s="271" customFormat="1" ht="15" hidden="1" customHeight="1">
      <c r="A322" s="248" t="str">
        <f t="shared" si="348"/>
        <v>Hiện</v>
      </c>
      <c r="B322" s="249" t="str">
        <f t="shared" si="349"/>
        <v>Thừa</v>
      </c>
      <c r="C322" s="249">
        <f t="shared" si="350"/>
        <v>-50</v>
      </c>
      <c r="D322" s="249"/>
      <c r="E322" s="249"/>
      <c r="F322" s="249"/>
      <c r="G322" s="1221"/>
      <c r="H322" s="1221"/>
      <c r="I322" s="281" t="s">
        <v>1205</v>
      </c>
      <c r="J322" s="281" t="s">
        <v>1206</v>
      </c>
      <c r="K322" s="281" t="s">
        <v>1207</v>
      </c>
      <c r="L322" s="281" t="s">
        <v>1080</v>
      </c>
      <c r="M322" s="279" t="s">
        <v>253</v>
      </c>
      <c r="N322" s="603"/>
      <c r="O322" s="616">
        <v>200</v>
      </c>
      <c r="P322" s="230"/>
      <c r="Q322" s="231"/>
      <c r="R322" s="232"/>
      <c r="S322" s="232"/>
      <c r="T322" s="232"/>
      <c r="U322" s="232"/>
      <c r="V322" s="232"/>
      <c r="W322" s="232"/>
      <c r="X322" s="232"/>
      <c r="Y322" s="232"/>
      <c r="Z322" s="232"/>
      <c r="AA322" s="232">
        <v>200</v>
      </c>
      <c r="AB322" s="232"/>
      <c r="AC322" s="232"/>
      <c r="AD322" s="232"/>
      <c r="AE322" s="232"/>
      <c r="AF322" s="232"/>
      <c r="AG322" s="232">
        <v>0</v>
      </c>
      <c r="AH322" s="232">
        <v>0</v>
      </c>
      <c r="AI322" s="232"/>
      <c r="AJ322" s="232"/>
      <c r="AK322" s="232">
        <v>0</v>
      </c>
      <c r="AL322" s="232">
        <v>0</v>
      </c>
      <c r="AM322" s="232">
        <v>0</v>
      </c>
      <c r="AN322" s="232">
        <v>0</v>
      </c>
      <c r="AO322" s="232">
        <v>0</v>
      </c>
      <c r="AP322" s="232">
        <v>0</v>
      </c>
      <c r="AQ322" s="250">
        <f t="shared" si="368"/>
        <v>200</v>
      </c>
      <c r="AR322" s="250">
        <f t="shared" si="369"/>
        <v>0</v>
      </c>
      <c r="AS322" s="232" t="s">
        <v>1231</v>
      </c>
      <c r="AT322" s="248"/>
      <c r="AU322" s="562"/>
      <c r="AV322" s="562"/>
      <c r="AW322" s="562"/>
      <c r="AX322" s="562"/>
      <c r="AY322" s="251">
        <f t="shared" si="370"/>
        <v>200</v>
      </c>
      <c r="AZ322" s="251" t="str">
        <f t="shared" si="371"/>
        <v>0</v>
      </c>
      <c r="BA322" s="252"/>
      <c r="BB322" s="261" t="s">
        <v>1474</v>
      </c>
      <c r="BC322" s="252" t="s">
        <v>904</v>
      </c>
      <c r="BD322" s="617" t="s">
        <v>1477</v>
      </c>
      <c r="BE322" s="252"/>
      <c r="BF322" s="463" t="s">
        <v>905</v>
      </c>
      <c r="BG322" s="284" t="s">
        <v>1085</v>
      </c>
      <c r="BH322" s="233">
        <v>250</v>
      </c>
      <c r="BI322" s="463" t="s">
        <v>905</v>
      </c>
      <c r="BJ322" s="234">
        <v>3800</v>
      </c>
      <c r="BK322" s="234">
        <f>BJ322*BH322*1.1</f>
        <v>1045000.0000000001</v>
      </c>
      <c r="BL322" s="668">
        <f t="shared" si="354"/>
        <v>0.10000000000000012</v>
      </c>
      <c r="BM322" s="234">
        <f t="shared" si="360"/>
        <v>950000</v>
      </c>
      <c r="BN322" s="263">
        <v>45957</v>
      </c>
      <c r="BO322" s="251">
        <f t="shared" si="372"/>
        <v>250</v>
      </c>
      <c r="BP322" s="251">
        <f t="shared" si="373"/>
        <v>0</v>
      </c>
      <c r="BQ322" s="249"/>
      <c r="BR322" s="249"/>
      <c r="BS322" s="264"/>
      <c r="BT322" s="248"/>
      <c r="BU322" s="248"/>
      <c r="BV322" s="251"/>
      <c r="BW322" s="251"/>
      <c r="BX322" s="251"/>
      <c r="BY322" s="251"/>
      <c r="BZ322" s="251"/>
      <c r="CA322" s="251"/>
      <c r="CB322" s="251"/>
      <c r="CC322" s="250"/>
      <c r="CD322" s="265"/>
      <c r="CE322" s="252"/>
      <c r="CF322" s="252"/>
      <c r="CG322" s="252"/>
      <c r="CH322" s="252"/>
      <c r="CI322" s="252"/>
      <c r="CJ322" s="252"/>
      <c r="CK322" s="252"/>
      <c r="CL322" s="252"/>
      <c r="CM322" s="251">
        <f t="shared" si="374"/>
        <v>0</v>
      </c>
      <c r="CN322" s="249">
        <f t="shared" si="375"/>
        <v>0</v>
      </c>
      <c r="CO322" s="252"/>
      <c r="CP322" s="252"/>
      <c r="CQ322" s="252"/>
      <c r="CR322" s="252"/>
      <c r="CS322" s="251">
        <f t="shared" si="376"/>
        <v>250</v>
      </c>
      <c r="CT322" s="251">
        <f t="shared" si="377"/>
        <v>0</v>
      </c>
      <c r="CU322" s="251">
        <f t="shared" si="378"/>
        <v>-50</v>
      </c>
      <c r="CV322" s="251">
        <f t="shared" si="379"/>
        <v>0</v>
      </c>
      <c r="CW322" s="249" t="str">
        <f t="shared" si="380"/>
        <v>Thừa</v>
      </c>
      <c r="CX322" s="614"/>
      <c r="CY322" s="562"/>
      <c r="CZ322" s="562"/>
      <c r="DA322" s="562"/>
      <c r="DB322" s="562"/>
      <c r="DC322" s="562"/>
      <c r="DD322" s="562"/>
      <c r="DE322" s="562"/>
      <c r="DF322" s="562"/>
    </row>
    <row r="323" spans="1:110" s="271" customFormat="1" ht="15" hidden="1" customHeight="1">
      <c r="A323" s="248" t="str">
        <f t="shared" si="348"/>
        <v>Hiện</v>
      </c>
      <c r="B323" s="249" t="str">
        <f t="shared" si="349"/>
        <v>Đủ</v>
      </c>
      <c r="C323" s="249">
        <f t="shared" si="350"/>
        <v>0</v>
      </c>
      <c r="D323" s="249"/>
      <c r="E323" s="249"/>
      <c r="F323" s="249"/>
      <c r="G323" s="1221"/>
      <c r="H323" s="1221"/>
      <c r="I323" s="281" t="s">
        <v>1208</v>
      </c>
      <c r="J323" s="281" t="s">
        <v>1202</v>
      </c>
      <c r="K323" s="281" t="s">
        <v>1209</v>
      </c>
      <c r="L323" s="281" t="s">
        <v>1210</v>
      </c>
      <c r="M323" s="279" t="s">
        <v>116</v>
      </c>
      <c r="N323" s="603"/>
      <c r="O323" s="616">
        <v>1000</v>
      </c>
      <c r="P323" s="230"/>
      <c r="Q323" s="231"/>
      <c r="R323" s="232"/>
      <c r="S323" s="232"/>
      <c r="T323" s="232"/>
      <c r="U323" s="232"/>
      <c r="V323" s="232"/>
      <c r="W323" s="232"/>
      <c r="X323" s="232"/>
      <c r="Y323" s="232"/>
      <c r="Z323" s="232"/>
      <c r="AA323" s="232">
        <v>1000</v>
      </c>
      <c r="AB323" s="232"/>
      <c r="AC323" s="232"/>
      <c r="AD323" s="232"/>
      <c r="AE323" s="564"/>
      <c r="AF323" s="564"/>
      <c r="AG323" s="232">
        <v>0</v>
      </c>
      <c r="AH323" s="232">
        <v>0</v>
      </c>
      <c r="AI323" s="232"/>
      <c r="AJ323" s="232"/>
      <c r="AK323" s="232">
        <v>0</v>
      </c>
      <c r="AL323" s="232">
        <v>0</v>
      </c>
      <c r="AM323" s="232">
        <v>0</v>
      </c>
      <c r="AN323" s="232">
        <v>0</v>
      </c>
      <c r="AO323" s="232">
        <v>0</v>
      </c>
      <c r="AP323" s="232">
        <v>0</v>
      </c>
      <c r="AQ323" s="250">
        <f t="shared" si="368"/>
        <v>1000</v>
      </c>
      <c r="AR323" s="250">
        <f t="shared" si="369"/>
        <v>0</v>
      </c>
      <c r="AS323" s="232" t="s">
        <v>1231</v>
      </c>
      <c r="AT323" s="248"/>
      <c r="AU323" s="562"/>
      <c r="AV323" s="562"/>
      <c r="AW323" s="562"/>
      <c r="AX323" s="562"/>
      <c r="AY323" s="251">
        <f t="shared" si="370"/>
        <v>1000</v>
      </c>
      <c r="AZ323" s="251" t="str">
        <f t="shared" si="371"/>
        <v>0</v>
      </c>
      <c r="BA323" s="252"/>
      <c r="BB323" s="261" t="s">
        <v>1474</v>
      </c>
      <c r="BC323" s="252" t="s">
        <v>904</v>
      </c>
      <c r="BD323" s="274" t="s">
        <v>1478</v>
      </c>
      <c r="BE323" s="252"/>
      <c r="BF323" s="463" t="s">
        <v>905</v>
      </c>
      <c r="BG323" s="284" t="s">
        <v>1085</v>
      </c>
      <c r="BH323" s="233">
        <f>100*10</f>
        <v>1000</v>
      </c>
      <c r="BI323" s="463" t="s">
        <v>905</v>
      </c>
      <c r="BJ323" s="234">
        <f>745000/100</f>
        <v>7450</v>
      </c>
      <c r="BK323" s="234">
        <f>BJ323*BH323*1.08</f>
        <v>8046000.0000000009</v>
      </c>
      <c r="BL323" s="668">
        <f t="shared" si="354"/>
        <v>8.0000000000000127E-2</v>
      </c>
      <c r="BM323" s="234">
        <f t="shared" si="360"/>
        <v>7450000</v>
      </c>
      <c r="BN323" s="263">
        <v>45957</v>
      </c>
      <c r="BO323" s="251">
        <f t="shared" si="372"/>
        <v>1000</v>
      </c>
      <c r="BP323" s="251">
        <f t="shared" si="373"/>
        <v>0</v>
      </c>
      <c r="BQ323" s="249"/>
      <c r="BR323" s="249"/>
      <c r="BS323" s="264"/>
      <c r="BT323" s="248"/>
      <c r="BU323" s="248"/>
      <c r="BV323" s="251"/>
      <c r="BW323" s="251"/>
      <c r="BX323" s="251"/>
      <c r="BY323" s="251"/>
      <c r="BZ323" s="251"/>
      <c r="CA323" s="251"/>
      <c r="CB323" s="251"/>
      <c r="CC323" s="250"/>
      <c r="CD323" s="265"/>
      <c r="CE323" s="252"/>
      <c r="CF323" s="252"/>
      <c r="CG323" s="252"/>
      <c r="CH323" s="252"/>
      <c r="CI323" s="252"/>
      <c r="CJ323" s="252"/>
      <c r="CK323" s="252"/>
      <c r="CL323" s="252"/>
      <c r="CM323" s="251">
        <f t="shared" si="374"/>
        <v>0</v>
      </c>
      <c r="CN323" s="249">
        <f t="shared" si="375"/>
        <v>0</v>
      </c>
      <c r="CO323" s="252"/>
      <c r="CP323" s="252"/>
      <c r="CQ323" s="252"/>
      <c r="CR323" s="252"/>
      <c r="CS323" s="251">
        <f t="shared" si="376"/>
        <v>1000</v>
      </c>
      <c r="CT323" s="251">
        <f t="shared" si="377"/>
        <v>0</v>
      </c>
      <c r="CU323" s="251">
        <f t="shared" si="378"/>
        <v>0</v>
      </c>
      <c r="CV323" s="251">
        <f t="shared" si="379"/>
        <v>0</v>
      </c>
      <c r="CW323" s="249" t="str">
        <f t="shared" si="380"/>
        <v>Đủ</v>
      </c>
      <c r="CX323" s="614"/>
      <c r="CY323" s="562"/>
      <c r="CZ323" s="562"/>
      <c r="DA323" s="562"/>
      <c r="DB323" s="562"/>
      <c r="DC323" s="562"/>
      <c r="DD323" s="562"/>
      <c r="DE323" s="562"/>
      <c r="DF323" s="562"/>
    </row>
    <row r="324" spans="1:110" s="271" customFormat="1" ht="15" hidden="1" customHeight="1">
      <c r="A324" s="248" t="str">
        <f t="shared" si="348"/>
        <v>Hiện</v>
      </c>
      <c r="B324" s="249" t="str">
        <f t="shared" si="349"/>
        <v>Đủ</v>
      </c>
      <c r="C324" s="249">
        <f t="shared" si="350"/>
        <v>0</v>
      </c>
      <c r="D324" s="249"/>
      <c r="E324" s="249"/>
      <c r="F324" s="249"/>
      <c r="G324" s="1221"/>
      <c r="H324" s="1221"/>
      <c r="I324" s="281" t="s">
        <v>1211</v>
      </c>
      <c r="J324" s="281" t="s">
        <v>1206</v>
      </c>
      <c r="K324" s="281" t="s">
        <v>1212</v>
      </c>
      <c r="L324" s="281" t="s">
        <v>1080</v>
      </c>
      <c r="M324" s="279" t="s">
        <v>253</v>
      </c>
      <c r="N324" s="603"/>
      <c r="O324" s="616">
        <v>300</v>
      </c>
      <c r="P324" s="230"/>
      <c r="Q324" s="231"/>
      <c r="R324" s="232"/>
      <c r="S324" s="232"/>
      <c r="T324" s="232"/>
      <c r="U324" s="232"/>
      <c r="V324" s="232"/>
      <c r="W324" s="232"/>
      <c r="X324" s="232"/>
      <c r="Y324" s="232"/>
      <c r="Z324" s="232"/>
      <c r="AA324" s="232">
        <v>300</v>
      </c>
      <c r="AB324" s="232"/>
      <c r="AC324" s="232"/>
      <c r="AD324" s="232"/>
      <c r="AE324" s="564"/>
      <c r="AF324" s="564"/>
      <c r="AG324" s="232">
        <v>0</v>
      </c>
      <c r="AH324" s="232">
        <v>0</v>
      </c>
      <c r="AI324" s="232"/>
      <c r="AJ324" s="232"/>
      <c r="AK324" s="232">
        <v>0</v>
      </c>
      <c r="AL324" s="232">
        <v>0</v>
      </c>
      <c r="AM324" s="232">
        <v>0</v>
      </c>
      <c r="AN324" s="232">
        <v>0</v>
      </c>
      <c r="AO324" s="232">
        <v>0</v>
      </c>
      <c r="AP324" s="232">
        <v>0</v>
      </c>
      <c r="AQ324" s="250">
        <f t="shared" si="368"/>
        <v>300</v>
      </c>
      <c r="AR324" s="250">
        <f t="shared" si="369"/>
        <v>0</v>
      </c>
      <c r="AS324" s="232" t="s">
        <v>1231</v>
      </c>
      <c r="AT324" s="248"/>
      <c r="AU324" s="562"/>
      <c r="AV324" s="562"/>
      <c r="AW324" s="562"/>
      <c r="AX324" s="562"/>
      <c r="AY324" s="251">
        <f t="shared" si="370"/>
        <v>300</v>
      </c>
      <c r="AZ324" s="251" t="str">
        <f t="shared" si="371"/>
        <v>0</v>
      </c>
      <c r="BA324" s="252"/>
      <c r="BB324" s="261" t="s">
        <v>1474</v>
      </c>
      <c r="BC324" s="252" t="s">
        <v>904</v>
      </c>
      <c r="BD324" s="274" t="s">
        <v>1479</v>
      </c>
      <c r="BE324" s="252"/>
      <c r="BF324" s="463" t="s">
        <v>905</v>
      </c>
      <c r="BG324" s="284" t="s">
        <v>1085</v>
      </c>
      <c r="BH324" s="233">
        <v>300</v>
      </c>
      <c r="BI324" s="463" t="s">
        <v>905</v>
      </c>
      <c r="BJ324" s="234">
        <v>38000</v>
      </c>
      <c r="BK324" s="234">
        <f>BJ324*BH324*1.1</f>
        <v>12540000.000000002</v>
      </c>
      <c r="BL324" s="668">
        <f t="shared" si="354"/>
        <v>0.10000000000000016</v>
      </c>
      <c r="BM324" s="234">
        <f t="shared" si="360"/>
        <v>11400000</v>
      </c>
      <c r="BN324" s="263">
        <v>45957</v>
      </c>
      <c r="BO324" s="251">
        <f t="shared" si="372"/>
        <v>300</v>
      </c>
      <c r="BP324" s="251">
        <f t="shared" si="373"/>
        <v>0</v>
      </c>
      <c r="BQ324" s="249"/>
      <c r="BR324" s="249"/>
      <c r="BS324" s="264"/>
      <c r="BT324" s="248"/>
      <c r="BU324" s="248"/>
      <c r="BV324" s="251"/>
      <c r="BW324" s="251"/>
      <c r="BX324" s="251"/>
      <c r="BY324" s="251"/>
      <c r="BZ324" s="251"/>
      <c r="CA324" s="251"/>
      <c r="CB324" s="251"/>
      <c r="CC324" s="250"/>
      <c r="CD324" s="265"/>
      <c r="CE324" s="252"/>
      <c r="CF324" s="252"/>
      <c r="CG324" s="252"/>
      <c r="CH324" s="252"/>
      <c r="CI324" s="252"/>
      <c r="CJ324" s="252"/>
      <c r="CK324" s="252"/>
      <c r="CL324" s="252"/>
      <c r="CM324" s="251">
        <f t="shared" si="374"/>
        <v>0</v>
      </c>
      <c r="CN324" s="249">
        <f t="shared" si="375"/>
        <v>0</v>
      </c>
      <c r="CO324" s="252"/>
      <c r="CP324" s="252"/>
      <c r="CQ324" s="252"/>
      <c r="CR324" s="252"/>
      <c r="CS324" s="251">
        <f t="shared" si="376"/>
        <v>300</v>
      </c>
      <c r="CT324" s="251">
        <f t="shared" si="377"/>
        <v>0</v>
      </c>
      <c r="CU324" s="251">
        <f t="shared" si="378"/>
        <v>0</v>
      </c>
      <c r="CV324" s="251">
        <f t="shared" si="379"/>
        <v>0</v>
      </c>
      <c r="CW324" s="249" t="str">
        <f t="shared" si="380"/>
        <v>Đủ</v>
      </c>
      <c r="CX324" s="614"/>
      <c r="CY324" s="562"/>
      <c r="CZ324" s="562"/>
      <c r="DA324" s="562"/>
      <c r="DB324" s="562"/>
      <c r="DC324" s="562"/>
      <c r="DD324" s="562"/>
      <c r="DE324" s="562"/>
      <c r="DF324" s="562"/>
    </row>
    <row r="325" spans="1:110" s="271" customFormat="1" ht="15" hidden="1" customHeight="1">
      <c r="A325" s="248" t="str">
        <f t="shared" si="348"/>
        <v>Hiện</v>
      </c>
      <c r="B325" s="249" t="str">
        <f t="shared" si="349"/>
        <v>Đủ</v>
      </c>
      <c r="C325" s="249">
        <f t="shared" si="350"/>
        <v>0</v>
      </c>
      <c r="D325" s="249"/>
      <c r="E325" s="249"/>
      <c r="F325" s="249"/>
      <c r="G325" s="1221"/>
      <c r="H325" s="1221"/>
      <c r="I325" s="281" t="s">
        <v>1213</v>
      </c>
      <c r="J325" s="281" t="s">
        <v>1214</v>
      </c>
      <c r="K325" s="281" t="s">
        <v>1215</v>
      </c>
      <c r="L325" s="281" t="s">
        <v>1216</v>
      </c>
      <c r="M325" s="279" t="s">
        <v>1217</v>
      </c>
      <c r="N325" s="603"/>
      <c r="O325" s="616">
        <v>5</v>
      </c>
      <c r="P325" s="230"/>
      <c r="Q325" s="231"/>
      <c r="R325" s="232"/>
      <c r="S325" s="232"/>
      <c r="T325" s="232"/>
      <c r="U325" s="232"/>
      <c r="V325" s="232"/>
      <c r="W325" s="232"/>
      <c r="X325" s="232"/>
      <c r="Y325" s="232"/>
      <c r="Z325" s="232"/>
      <c r="AA325" s="232">
        <v>5</v>
      </c>
      <c r="AB325" s="232"/>
      <c r="AC325" s="232"/>
      <c r="AD325" s="232"/>
      <c r="AE325" s="564"/>
      <c r="AF325" s="564"/>
      <c r="AG325" s="232">
        <v>0</v>
      </c>
      <c r="AH325" s="232">
        <v>0</v>
      </c>
      <c r="AI325" s="232"/>
      <c r="AJ325" s="232"/>
      <c r="AK325" s="232">
        <v>0</v>
      </c>
      <c r="AL325" s="232">
        <v>0</v>
      </c>
      <c r="AM325" s="232">
        <v>0</v>
      </c>
      <c r="AN325" s="232">
        <v>0</v>
      </c>
      <c r="AO325" s="232">
        <v>0</v>
      </c>
      <c r="AP325" s="232">
        <v>0</v>
      </c>
      <c r="AQ325" s="250">
        <f t="shared" si="368"/>
        <v>5</v>
      </c>
      <c r="AR325" s="250">
        <f t="shared" si="369"/>
        <v>0</v>
      </c>
      <c r="AS325" s="232" t="s">
        <v>1231</v>
      </c>
      <c r="AT325" s="248"/>
      <c r="AU325" s="562"/>
      <c r="AV325" s="562"/>
      <c r="AW325" s="562"/>
      <c r="AX325" s="562"/>
      <c r="AY325" s="251">
        <f t="shared" si="370"/>
        <v>5</v>
      </c>
      <c r="AZ325" s="251" t="str">
        <f t="shared" si="371"/>
        <v>0</v>
      </c>
      <c r="BA325" s="252"/>
      <c r="BB325" s="261" t="s">
        <v>1474</v>
      </c>
      <c r="BC325" s="252" t="s">
        <v>904</v>
      </c>
      <c r="BD325" s="617" t="s">
        <v>1480</v>
      </c>
      <c r="BE325" s="252"/>
      <c r="BF325" s="463" t="s">
        <v>905</v>
      </c>
      <c r="BG325" s="284" t="s">
        <v>1085</v>
      </c>
      <c r="BH325" s="233">
        <v>5</v>
      </c>
      <c r="BI325" s="463" t="s">
        <v>905</v>
      </c>
      <c r="BJ325" s="234">
        <v>100000</v>
      </c>
      <c r="BK325" s="234">
        <f>BJ325*BH325*1.08</f>
        <v>540000</v>
      </c>
      <c r="BL325" s="668">
        <f t="shared" si="354"/>
        <v>0.08</v>
      </c>
      <c r="BM325" s="234">
        <f t="shared" si="360"/>
        <v>500000</v>
      </c>
      <c r="BN325" s="263">
        <v>45957</v>
      </c>
      <c r="BO325" s="251">
        <f t="shared" si="372"/>
        <v>5</v>
      </c>
      <c r="BP325" s="251">
        <f t="shared" si="373"/>
        <v>0</v>
      </c>
      <c r="BQ325" s="249"/>
      <c r="BR325" s="249"/>
      <c r="BS325" s="264"/>
      <c r="BT325" s="248"/>
      <c r="BU325" s="248"/>
      <c r="BV325" s="251"/>
      <c r="BW325" s="251"/>
      <c r="BX325" s="251"/>
      <c r="BY325" s="251"/>
      <c r="BZ325" s="251"/>
      <c r="CA325" s="251"/>
      <c r="CB325" s="251"/>
      <c r="CC325" s="250"/>
      <c r="CD325" s="265"/>
      <c r="CE325" s="252"/>
      <c r="CF325" s="252"/>
      <c r="CG325" s="252"/>
      <c r="CH325" s="252"/>
      <c r="CI325" s="252"/>
      <c r="CJ325" s="252"/>
      <c r="CK325" s="252"/>
      <c r="CL325" s="252"/>
      <c r="CM325" s="251">
        <f t="shared" si="374"/>
        <v>0</v>
      </c>
      <c r="CN325" s="249">
        <f t="shared" si="375"/>
        <v>0</v>
      </c>
      <c r="CO325" s="252"/>
      <c r="CP325" s="252"/>
      <c r="CQ325" s="252"/>
      <c r="CR325" s="252"/>
      <c r="CS325" s="251">
        <f t="shared" si="376"/>
        <v>5</v>
      </c>
      <c r="CT325" s="251">
        <f t="shared" si="377"/>
        <v>0</v>
      </c>
      <c r="CU325" s="251">
        <f t="shared" si="378"/>
        <v>0</v>
      </c>
      <c r="CV325" s="251">
        <f t="shared" si="379"/>
        <v>0</v>
      </c>
      <c r="CW325" s="249" t="str">
        <f t="shared" si="380"/>
        <v>Đủ</v>
      </c>
      <c r="CX325" s="614"/>
      <c r="CY325" s="562"/>
      <c r="CZ325" s="562"/>
      <c r="DA325" s="562"/>
      <c r="DB325" s="562"/>
      <c r="DC325" s="562"/>
      <c r="DD325" s="562"/>
      <c r="DE325" s="562"/>
      <c r="DF325" s="562"/>
    </row>
    <row r="326" spans="1:110" s="271" customFormat="1" ht="15" hidden="1" customHeight="1">
      <c r="A326" s="248" t="str">
        <f t="shared" si="348"/>
        <v>Hiện</v>
      </c>
      <c r="B326" s="249" t="str">
        <f t="shared" si="349"/>
        <v>Đủ</v>
      </c>
      <c r="C326" s="249">
        <f t="shared" si="350"/>
        <v>0</v>
      </c>
      <c r="D326" s="249"/>
      <c r="E326" s="249"/>
      <c r="F326" s="249"/>
      <c r="G326" s="1221"/>
      <c r="H326" s="1221"/>
      <c r="I326" s="281" t="s">
        <v>1218</v>
      </c>
      <c r="J326" s="281" t="s">
        <v>1219</v>
      </c>
      <c r="K326" s="281" t="s">
        <v>1220</v>
      </c>
      <c r="L326" s="281" t="s">
        <v>1216</v>
      </c>
      <c r="M326" s="279" t="s">
        <v>1221</v>
      </c>
      <c r="N326" s="603"/>
      <c r="O326" s="616">
        <v>2</v>
      </c>
      <c r="P326" s="230"/>
      <c r="Q326" s="231"/>
      <c r="R326" s="232"/>
      <c r="S326" s="232"/>
      <c r="T326" s="232"/>
      <c r="U326" s="232"/>
      <c r="V326" s="232"/>
      <c r="W326" s="232"/>
      <c r="X326" s="232"/>
      <c r="Y326" s="232"/>
      <c r="Z326" s="232"/>
      <c r="AA326" s="232">
        <v>2</v>
      </c>
      <c r="AB326" s="232"/>
      <c r="AC326" s="232"/>
      <c r="AD326" s="232"/>
      <c r="AE326" s="564"/>
      <c r="AF326" s="564"/>
      <c r="AG326" s="232">
        <v>0</v>
      </c>
      <c r="AH326" s="232">
        <v>0</v>
      </c>
      <c r="AI326" s="232"/>
      <c r="AJ326" s="232"/>
      <c r="AK326" s="232">
        <v>0</v>
      </c>
      <c r="AL326" s="232">
        <v>0</v>
      </c>
      <c r="AM326" s="232">
        <v>0</v>
      </c>
      <c r="AN326" s="232">
        <v>0</v>
      </c>
      <c r="AO326" s="232">
        <v>0</v>
      </c>
      <c r="AP326" s="232">
        <v>0</v>
      </c>
      <c r="AQ326" s="250">
        <f t="shared" si="368"/>
        <v>2</v>
      </c>
      <c r="AR326" s="250">
        <f t="shared" si="369"/>
        <v>0</v>
      </c>
      <c r="AS326" s="232" t="s">
        <v>1231</v>
      </c>
      <c r="AT326" s="248"/>
      <c r="AU326" s="562"/>
      <c r="AV326" s="562"/>
      <c r="AW326" s="562"/>
      <c r="AX326" s="562"/>
      <c r="AY326" s="251">
        <f t="shared" si="370"/>
        <v>2</v>
      </c>
      <c r="AZ326" s="251" t="str">
        <f t="shared" si="371"/>
        <v>0</v>
      </c>
      <c r="BA326" s="252"/>
      <c r="BB326" s="261" t="s">
        <v>1474</v>
      </c>
      <c r="BC326" s="252" t="s">
        <v>904</v>
      </c>
      <c r="BD326" s="617" t="s">
        <v>1481</v>
      </c>
      <c r="BE326" s="252"/>
      <c r="BF326" s="463" t="s">
        <v>905</v>
      </c>
      <c r="BG326" s="284" t="s">
        <v>1085</v>
      </c>
      <c r="BH326" s="233">
        <v>2</v>
      </c>
      <c r="BI326" s="463" t="s">
        <v>905</v>
      </c>
      <c r="BJ326" s="234">
        <v>800000</v>
      </c>
      <c r="BK326" s="234">
        <f>BJ326*BH326*1.08</f>
        <v>1728000</v>
      </c>
      <c r="BL326" s="668">
        <f t="shared" si="354"/>
        <v>0.08</v>
      </c>
      <c r="BM326" s="234">
        <f t="shared" si="360"/>
        <v>1600000</v>
      </c>
      <c r="BN326" s="263">
        <v>45957</v>
      </c>
      <c r="BO326" s="251">
        <f t="shared" si="372"/>
        <v>2</v>
      </c>
      <c r="BP326" s="251">
        <f t="shared" si="373"/>
        <v>0</v>
      </c>
      <c r="BQ326" s="249"/>
      <c r="BR326" s="249"/>
      <c r="BS326" s="264"/>
      <c r="BT326" s="248"/>
      <c r="BU326" s="248"/>
      <c r="BV326" s="251"/>
      <c r="BW326" s="251"/>
      <c r="BX326" s="251"/>
      <c r="BY326" s="251"/>
      <c r="BZ326" s="251"/>
      <c r="CA326" s="251"/>
      <c r="CB326" s="251"/>
      <c r="CC326" s="250"/>
      <c r="CD326" s="265"/>
      <c r="CE326" s="252"/>
      <c r="CF326" s="252"/>
      <c r="CG326" s="252"/>
      <c r="CH326" s="252"/>
      <c r="CI326" s="252"/>
      <c r="CJ326" s="252"/>
      <c r="CK326" s="252"/>
      <c r="CL326" s="252"/>
      <c r="CM326" s="251">
        <f t="shared" si="374"/>
        <v>0</v>
      </c>
      <c r="CN326" s="249">
        <f t="shared" si="375"/>
        <v>0</v>
      </c>
      <c r="CO326" s="252"/>
      <c r="CP326" s="252"/>
      <c r="CQ326" s="252"/>
      <c r="CR326" s="252"/>
      <c r="CS326" s="251">
        <f t="shared" si="376"/>
        <v>2</v>
      </c>
      <c r="CT326" s="251">
        <f t="shared" si="377"/>
        <v>0</v>
      </c>
      <c r="CU326" s="251">
        <f t="shared" si="378"/>
        <v>0</v>
      </c>
      <c r="CV326" s="251">
        <f t="shared" si="379"/>
        <v>0</v>
      </c>
      <c r="CW326" s="249" t="str">
        <f t="shared" si="380"/>
        <v>Đủ</v>
      </c>
      <c r="CX326" s="614"/>
      <c r="CY326" s="562"/>
      <c r="CZ326" s="562"/>
      <c r="DA326" s="562"/>
      <c r="DB326" s="562"/>
      <c r="DC326" s="562"/>
      <c r="DD326" s="562"/>
      <c r="DE326" s="562"/>
      <c r="DF326" s="562"/>
    </row>
    <row r="327" spans="1:110" s="271" customFormat="1" ht="15" hidden="1" customHeight="1">
      <c r="A327" s="248" t="str">
        <f t="shared" si="348"/>
        <v>Hiện</v>
      </c>
      <c r="B327" s="249" t="str">
        <f t="shared" si="349"/>
        <v>Thừa</v>
      </c>
      <c r="C327" s="249">
        <f t="shared" si="350"/>
        <v>-5</v>
      </c>
      <c r="D327" s="249"/>
      <c r="E327" s="249"/>
      <c r="F327" s="249"/>
      <c r="G327" s="1221"/>
      <c r="H327" s="1221"/>
      <c r="I327" s="281" t="s">
        <v>1222</v>
      </c>
      <c r="J327" s="281" t="s">
        <v>1223</v>
      </c>
      <c r="K327" s="281" t="s">
        <v>1223</v>
      </c>
      <c r="L327" s="281" t="s">
        <v>1224</v>
      </c>
      <c r="M327" s="279" t="s">
        <v>1225</v>
      </c>
      <c r="N327" s="603"/>
      <c r="O327" s="616">
        <v>5</v>
      </c>
      <c r="P327" s="230"/>
      <c r="Q327" s="231"/>
      <c r="R327" s="232"/>
      <c r="S327" s="232"/>
      <c r="T327" s="232"/>
      <c r="U327" s="232"/>
      <c r="V327" s="232"/>
      <c r="W327" s="232"/>
      <c r="X327" s="232"/>
      <c r="Y327" s="232"/>
      <c r="Z327" s="232"/>
      <c r="AA327" s="232">
        <v>5</v>
      </c>
      <c r="AB327" s="232"/>
      <c r="AC327" s="232"/>
      <c r="AD327" s="232"/>
      <c r="AE327" s="564"/>
      <c r="AF327" s="564"/>
      <c r="AG327" s="232">
        <v>0</v>
      </c>
      <c r="AH327" s="232">
        <v>0</v>
      </c>
      <c r="AI327" s="232"/>
      <c r="AJ327" s="232"/>
      <c r="AK327" s="232">
        <v>0</v>
      </c>
      <c r="AL327" s="232">
        <v>0</v>
      </c>
      <c r="AM327" s="232">
        <v>0</v>
      </c>
      <c r="AN327" s="232">
        <v>0</v>
      </c>
      <c r="AO327" s="232">
        <v>0</v>
      </c>
      <c r="AP327" s="232">
        <v>0</v>
      </c>
      <c r="AQ327" s="250">
        <f t="shared" si="368"/>
        <v>5</v>
      </c>
      <c r="AR327" s="250">
        <f t="shared" si="369"/>
        <v>0</v>
      </c>
      <c r="AS327" s="232" t="s">
        <v>1231</v>
      </c>
      <c r="AT327" s="248"/>
      <c r="AU327" s="562"/>
      <c r="AV327" s="562"/>
      <c r="AW327" s="562"/>
      <c r="AX327" s="562"/>
      <c r="AY327" s="251">
        <f t="shared" si="370"/>
        <v>5</v>
      </c>
      <c r="AZ327" s="251" t="str">
        <f t="shared" si="371"/>
        <v>0</v>
      </c>
      <c r="BA327" s="252"/>
      <c r="BB327" s="261" t="s">
        <v>1474</v>
      </c>
      <c r="BC327" s="252" t="s">
        <v>904</v>
      </c>
      <c r="BD327" s="274" t="s">
        <v>1482</v>
      </c>
      <c r="BE327" s="252"/>
      <c r="BF327" s="463" t="s">
        <v>905</v>
      </c>
      <c r="BG327" s="284" t="s">
        <v>1085</v>
      </c>
      <c r="BH327" s="233">
        <v>10</v>
      </c>
      <c r="BI327" s="463" t="s">
        <v>905</v>
      </c>
      <c r="BJ327" s="234">
        <v>50000</v>
      </c>
      <c r="BK327" s="234">
        <f>BJ327*BH327*1.1</f>
        <v>550000</v>
      </c>
      <c r="BL327" s="668">
        <f t="shared" si="354"/>
        <v>0.1</v>
      </c>
      <c r="BM327" s="234">
        <f t="shared" si="360"/>
        <v>500000</v>
      </c>
      <c r="BN327" s="263">
        <v>45957</v>
      </c>
      <c r="BO327" s="251">
        <f t="shared" si="372"/>
        <v>10</v>
      </c>
      <c r="BP327" s="251">
        <f t="shared" si="373"/>
        <v>0</v>
      </c>
      <c r="BQ327" s="249"/>
      <c r="BR327" s="249"/>
      <c r="BS327" s="264"/>
      <c r="BT327" s="248"/>
      <c r="BU327" s="248"/>
      <c r="BV327" s="251"/>
      <c r="BW327" s="251"/>
      <c r="BX327" s="251"/>
      <c r="BY327" s="251"/>
      <c r="BZ327" s="251"/>
      <c r="CA327" s="251"/>
      <c r="CB327" s="251"/>
      <c r="CC327" s="250"/>
      <c r="CD327" s="265"/>
      <c r="CE327" s="252"/>
      <c r="CF327" s="252"/>
      <c r="CG327" s="252"/>
      <c r="CH327" s="252"/>
      <c r="CI327" s="252"/>
      <c r="CJ327" s="252"/>
      <c r="CK327" s="252"/>
      <c r="CL327" s="252"/>
      <c r="CM327" s="251">
        <f t="shared" si="374"/>
        <v>0</v>
      </c>
      <c r="CN327" s="249">
        <f t="shared" si="375"/>
        <v>0</v>
      </c>
      <c r="CO327" s="252"/>
      <c r="CP327" s="252"/>
      <c r="CQ327" s="252"/>
      <c r="CR327" s="252"/>
      <c r="CS327" s="251">
        <f t="shared" si="376"/>
        <v>10</v>
      </c>
      <c r="CT327" s="251">
        <f t="shared" si="377"/>
        <v>0</v>
      </c>
      <c r="CU327" s="251">
        <f t="shared" si="378"/>
        <v>-5</v>
      </c>
      <c r="CV327" s="251">
        <f t="shared" si="379"/>
        <v>0</v>
      </c>
      <c r="CW327" s="249" t="str">
        <f t="shared" si="380"/>
        <v>Thừa</v>
      </c>
      <c r="CX327" s="614"/>
      <c r="CY327" s="562"/>
      <c r="CZ327" s="562"/>
      <c r="DA327" s="562"/>
      <c r="DB327" s="562"/>
      <c r="DC327" s="562"/>
      <c r="DD327" s="562"/>
      <c r="DE327" s="562"/>
      <c r="DF327" s="562"/>
    </row>
    <row r="328" spans="1:110" s="271" customFormat="1" ht="15" hidden="1" customHeight="1">
      <c r="A328" s="248" t="str">
        <f t="shared" si="348"/>
        <v>Hiện</v>
      </c>
      <c r="B328" s="249" t="str">
        <f t="shared" si="349"/>
        <v>Thừa</v>
      </c>
      <c r="C328" s="249">
        <f t="shared" si="350"/>
        <v>-3</v>
      </c>
      <c r="D328" s="249"/>
      <c r="E328" s="249"/>
      <c r="F328" s="249"/>
      <c r="G328" s="1221"/>
      <c r="H328" s="1221"/>
      <c r="I328" s="281" t="s">
        <v>1226</v>
      </c>
      <c r="J328" s="281" t="s">
        <v>1227</v>
      </c>
      <c r="K328" s="281" t="s">
        <v>1227</v>
      </c>
      <c r="L328" s="281" t="s">
        <v>1224</v>
      </c>
      <c r="M328" s="279" t="s">
        <v>1225</v>
      </c>
      <c r="N328" s="603"/>
      <c r="O328" s="616">
        <v>2</v>
      </c>
      <c r="P328" s="230"/>
      <c r="Q328" s="231"/>
      <c r="R328" s="232"/>
      <c r="S328" s="232"/>
      <c r="T328" s="232"/>
      <c r="U328" s="232"/>
      <c r="V328" s="232"/>
      <c r="W328" s="232"/>
      <c r="X328" s="232"/>
      <c r="Y328" s="232"/>
      <c r="Z328" s="232"/>
      <c r="AA328" s="232">
        <v>2</v>
      </c>
      <c r="AB328" s="232"/>
      <c r="AC328" s="232"/>
      <c r="AD328" s="232"/>
      <c r="AE328" s="564"/>
      <c r="AF328" s="564"/>
      <c r="AG328" s="232">
        <v>0</v>
      </c>
      <c r="AH328" s="232">
        <v>0</v>
      </c>
      <c r="AI328" s="232"/>
      <c r="AJ328" s="232"/>
      <c r="AK328" s="232">
        <v>0</v>
      </c>
      <c r="AL328" s="232">
        <v>0</v>
      </c>
      <c r="AM328" s="232">
        <v>0</v>
      </c>
      <c r="AN328" s="232">
        <v>0</v>
      </c>
      <c r="AO328" s="232">
        <v>0</v>
      </c>
      <c r="AP328" s="232">
        <v>0</v>
      </c>
      <c r="AQ328" s="250">
        <f t="shared" si="368"/>
        <v>2</v>
      </c>
      <c r="AR328" s="250">
        <f t="shared" si="369"/>
        <v>0</v>
      </c>
      <c r="AS328" s="232" t="s">
        <v>1231</v>
      </c>
      <c r="AT328" s="248"/>
      <c r="AU328" s="562"/>
      <c r="AV328" s="562"/>
      <c r="AW328" s="562"/>
      <c r="AX328" s="562"/>
      <c r="AY328" s="251">
        <f t="shared" si="370"/>
        <v>2</v>
      </c>
      <c r="AZ328" s="251" t="str">
        <f t="shared" si="371"/>
        <v>0</v>
      </c>
      <c r="BA328" s="252"/>
      <c r="BB328" s="261" t="s">
        <v>1474</v>
      </c>
      <c r="BC328" s="252" t="s">
        <v>904</v>
      </c>
      <c r="BD328" s="274" t="s">
        <v>1483</v>
      </c>
      <c r="BE328" s="252"/>
      <c r="BF328" s="463" t="s">
        <v>905</v>
      </c>
      <c r="BG328" s="284" t="s">
        <v>1085</v>
      </c>
      <c r="BH328" s="233">
        <v>5</v>
      </c>
      <c r="BI328" s="463" t="s">
        <v>905</v>
      </c>
      <c r="BJ328" s="234">
        <v>50000</v>
      </c>
      <c r="BK328" s="234">
        <f>BJ328*BH328*1.1</f>
        <v>275000</v>
      </c>
      <c r="BL328" s="668">
        <f t="shared" si="354"/>
        <v>0.1</v>
      </c>
      <c r="BM328" s="234">
        <f t="shared" si="360"/>
        <v>250000</v>
      </c>
      <c r="BN328" s="263">
        <v>45957</v>
      </c>
      <c r="BO328" s="251">
        <f t="shared" si="372"/>
        <v>5</v>
      </c>
      <c r="BP328" s="251">
        <f t="shared" si="373"/>
        <v>0</v>
      </c>
      <c r="BQ328" s="249"/>
      <c r="BR328" s="249"/>
      <c r="BS328" s="264"/>
      <c r="BT328" s="248"/>
      <c r="BU328" s="248"/>
      <c r="BV328" s="251"/>
      <c r="BW328" s="251"/>
      <c r="BX328" s="251"/>
      <c r="BY328" s="251"/>
      <c r="BZ328" s="251"/>
      <c r="CA328" s="251"/>
      <c r="CB328" s="251"/>
      <c r="CC328" s="250"/>
      <c r="CD328" s="265"/>
      <c r="CE328" s="252"/>
      <c r="CF328" s="252"/>
      <c r="CG328" s="252"/>
      <c r="CH328" s="252"/>
      <c r="CI328" s="252"/>
      <c r="CJ328" s="252"/>
      <c r="CK328" s="252"/>
      <c r="CL328" s="252"/>
      <c r="CM328" s="251">
        <f t="shared" si="374"/>
        <v>0</v>
      </c>
      <c r="CN328" s="249">
        <f t="shared" si="375"/>
        <v>0</v>
      </c>
      <c r="CO328" s="252"/>
      <c r="CP328" s="252"/>
      <c r="CQ328" s="252"/>
      <c r="CR328" s="252"/>
      <c r="CS328" s="251">
        <f t="shared" si="376"/>
        <v>5</v>
      </c>
      <c r="CT328" s="251">
        <f t="shared" si="377"/>
        <v>0</v>
      </c>
      <c r="CU328" s="251">
        <f t="shared" si="378"/>
        <v>-3</v>
      </c>
      <c r="CV328" s="251">
        <f t="shared" si="379"/>
        <v>0</v>
      </c>
      <c r="CW328" s="249" t="str">
        <f t="shared" si="380"/>
        <v>Thừa</v>
      </c>
      <c r="CX328" s="614"/>
      <c r="CY328" s="562"/>
      <c r="CZ328" s="562"/>
      <c r="DA328" s="562"/>
      <c r="DB328" s="562"/>
      <c r="DC328" s="562"/>
      <c r="DD328" s="562"/>
      <c r="DE328" s="562"/>
      <c r="DF328" s="562"/>
    </row>
    <row r="329" spans="1:110" s="271" customFormat="1" ht="38" hidden="1" customHeight="1">
      <c r="A329" s="248" t="str">
        <f t="shared" si="348"/>
        <v>Hiện</v>
      </c>
      <c r="B329" s="249" t="str">
        <f t="shared" si="349"/>
        <v>Thừa</v>
      </c>
      <c r="C329" s="249">
        <f t="shared" si="350"/>
        <v>-2</v>
      </c>
      <c r="D329" s="249"/>
      <c r="E329" s="249"/>
      <c r="F329" s="249"/>
      <c r="G329" s="1221"/>
      <c r="H329" s="1221"/>
      <c r="I329" s="281" t="s">
        <v>1228</v>
      </c>
      <c r="J329" s="281" t="s">
        <v>1229</v>
      </c>
      <c r="K329" s="281" t="s">
        <v>1229</v>
      </c>
      <c r="L329" s="281" t="s">
        <v>1224</v>
      </c>
      <c r="M329" s="279" t="s">
        <v>1225</v>
      </c>
      <c r="N329" s="603"/>
      <c r="O329" s="616">
        <v>3</v>
      </c>
      <c r="P329" s="230"/>
      <c r="Q329" s="231"/>
      <c r="R329" s="232"/>
      <c r="S329" s="232"/>
      <c r="T329" s="232"/>
      <c r="U329" s="232"/>
      <c r="V329" s="232"/>
      <c r="W329" s="232"/>
      <c r="X329" s="232"/>
      <c r="Y329" s="232"/>
      <c r="Z329" s="232"/>
      <c r="AA329" s="232">
        <v>3</v>
      </c>
      <c r="AB329" s="232"/>
      <c r="AC329" s="232"/>
      <c r="AD329" s="232"/>
      <c r="AE329" s="564"/>
      <c r="AF329" s="564"/>
      <c r="AG329" s="232">
        <v>0</v>
      </c>
      <c r="AH329" s="232">
        <v>0</v>
      </c>
      <c r="AI329" s="232"/>
      <c r="AJ329" s="232"/>
      <c r="AK329" s="232">
        <v>0</v>
      </c>
      <c r="AL329" s="232">
        <v>0</v>
      </c>
      <c r="AM329" s="232">
        <v>0</v>
      </c>
      <c r="AN329" s="232">
        <v>0</v>
      </c>
      <c r="AO329" s="232">
        <v>0</v>
      </c>
      <c r="AP329" s="232">
        <v>0</v>
      </c>
      <c r="AQ329" s="250">
        <f t="shared" si="368"/>
        <v>3</v>
      </c>
      <c r="AR329" s="250">
        <f t="shared" si="369"/>
        <v>0</v>
      </c>
      <c r="AS329" s="232" t="s">
        <v>1231</v>
      </c>
      <c r="AT329" s="248"/>
      <c r="AU329" s="562"/>
      <c r="AV329" s="562"/>
      <c r="AW329" s="562"/>
      <c r="AX329" s="562"/>
      <c r="AY329" s="251">
        <f t="shared" si="370"/>
        <v>3</v>
      </c>
      <c r="AZ329" s="251" t="str">
        <f t="shared" si="371"/>
        <v>0</v>
      </c>
      <c r="BA329" s="252"/>
      <c r="BB329" s="261" t="s">
        <v>1474</v>
      </c>
      <c r="BC329" s="252" t="s">
        <v>904</v>
      </c>
      <c r="BD329" s="274" t="s">
        <v>1484</v>
      </c>
      <c r="BE329" s="252"/>
      <c r="BF329" s="463" t="s">
        <v>905</v>
      </c>
      <c r="BG329" s="284" t="s">
        <v>1085</v>
      </c>
      <c r="BH329" s="233">
        <v>5</v>
      </c>
      <c r="BI329" s="463" t="s">
        <v>905</v>
      </c>
      <c r="BJ329" s="234">
        <v>50000</v>
      </c>
      <c r="BK329" s="234">
        <f>BJ329*BH329*1.1</f>
        <v>275000</v>
      </c>
      <c r="BL329" s="668">
        <f t="shared" si="354"/>
        <v>0.1</v>
      </c>
      <c r="BM329" s="234">
        <f t="shared" si="360"/>
        <v>250000</v>
      </c>
      <c r="BN329" s="263">
        <v>45957</v>
      </c>
      <c r="BO329" s="251">
        <f t="shared" si="372"/>
        <v>5</v>
      </c>
      <c r="BP329" s="251">
        <f t="shared" si="373"/>
        <v>0</v>
      </c>
      <c r="BQ329" s="249"/>
      <c r="BR329" s="249"/>
      <c r="BS329" s="264"/>
      <c r="BT329" s="248"/>
      <c r="BU329" s="248"/>
      <c r="BV329" s="251"/>
      <c r="BW329" s="251"/>
      <c r="BX329" s="251"/>
      <c r="BY329" s="251"/>
      <c r="BZ329" s="251"/>
      <c r="CA329" s="251"/>
      <c r="CB329" s="251"/>
      <c r="CC329" s="250"/>
      <c r="CD329" s="265"/>
      <c r="CE329" s="252"/>
      <c r="CF329" s="252"/>
      <c r="CG329" s="252"/>
      <c r="CH329" s="252"/>
      <c r="CI329" s="252"/>
      <c r="CJ329" s="252"/>
      <c r="CK329" s="252"/>
      <c r="CL329" s="252"/>
      <c r="CM329" s="251">
        <f t="shared" si="374"/>
        <v>0</v>
      </c>
      <c r="CN329" s="249">
        <f t="shared" si="375"/>
        <v>0</v>
      </c>
      <c r="CO329" s="252"/>
      <c r="CP329" s="252"/>
      <c r="CQ329" s="252"/>
      <c r="CR329" s="252"/>
      <c r="CS329" s="251">
        <f t="shared" si="376"/>
        <v>5</v>
      </c>
      <c r="CT329" s="251">
        <f t="shared" si="377"/>
        <v>0</v>
      </c>
      <c r="CU329" s="251">
        <f t="shared" si="378"/>
        <v>-2</v>
      </c>
      <c r="CV329" s="251">
        <f t="shared" si="379"/>
        <v>0</v>
      </c>
      <c r="CW329" s="249" t="str">
        <f t="shared" si="380"/>
        <v>Thừa</v>
      </c>
      <c r="CX329" s="614"/>
      <c r="CY329" s="562"/>
      <c r="CZ329" s="562"/>
      <c r="DA329" s="562"/>
      <c r="DB329" s="562"/>
      <c r="DC329" s="562"/>
      <c r="DD329" s="562"/>
      <c r="DE329" s="562"/>
      <c r="DF329" s="562"/>
    </row>
    <row r="330" spans="1:110" s="271" customFormat="1" ht="15" hidden="1" customHeight="1">
      <c r="A330" s="248" t="str">
        <f t="shared" ref="A330" si="381">IF(I330=I329,"ok","Hiện")</f>
        <v>Hiện</v>
      </c>
      <c r="B330" s="249" t="str">
        <f t="shared" ref="B330" si="382">CW330</f>
        <v>Đủ</v>
      </c>
      <c r="C330" s="249">
        <f t="shared" ref="C330" si="383">CU330</f>
        <v>0</v>
      </c>
      <c r="D330" s="249"/>
      <c r="E330" s="249"/>
      <c r="F330" s="249"/>
      <c r="G330" s="1221"/>
      <c r="H330" s="1221"/>
      <c r="I330" s="281" t="s">
        <v>1522</v>
      </c>
      <c r="J330" s="882" t="s">
        <v>1523</v>
      </c>
      <c r="K330" s="882" t="s">
        <v>1524</v>
      </c>
      <c r="L330" s="883" t="s">
        <v>645</v>
      </c>
      <c r="M330" s="884" t="s">
        <v>253</v>
      </c>
      <c r="N330" s="603"/>
      <c r="O330" s="616">
        <v>6</v>
      </c>
      <c r="P330" s="230"/>
      <c r="Q330" s="231"/>
      <c r="R330" s="232"/>
      <c r="S330" s="232"/>
      <c r="T330" s="232"/>
      <c r="U330" s="232"/>
      <c r="V330" s="232"/>
      <c r="W330" s="232"/>
      <c r="X330" s="232"/>
      <c r="Y330" s="232"/>
      <c r="Z330" s="232"/>
      <c r="AA330" s="232"/>
      <c r="AB330" s="232"/>
      <c r="AC330" s="232">
        <v>6</v>
      </c>
      <c r="AD330" s="232"/>
      <c r="AE330" s="232"/>
      <c r="AF330" s="232"/>
      <c r="AG330" s="232">
        <v>14</v>
      </c>
      <c r="AH330" s="232">
        <v>0</v>
      </c>
      <c r="AI330" s="232"/>
      <c r="AJ330" s="232"/>
      <c r="AK330" s="232">
        <v>0</v>
      </c>
      <c r="AL330" s="232">
        <v>0</v>
      </c>
      <c r="AM330" s="232">
        <v>0</v>
      </c>
      <c r="AN330" s="232">
        <v>0</v>
      </c>
      <c r="AO330" s="232">
        <v>0</v>
      </c>
      <c r="AP330" s="232">
        <v>0</v>
      </c>
      <c r="AQ330" s="250">
        <f t="shared" si="368"/>
        <v>20</v>
      </c>
      <c r="AR330" s="250">
        <f t="shared" si="369"/>
        <v>0</v>
      </c>
      <c r="AS330" s="232" t="s">
        <v>1778</v>
      </c>
      <c r="AT330" s="248"/>
      <c r="AU330" s="562"/>
      <c r="AV330" s="562"/>
      <c r="AW330" s="562"/>
      <c r="AX330" s="562"/>
      <c r="AY330" s="251">
        <f t="shared" si="370"/>
        <v>20</v>
      </c>
      <c r="AZ330" s="251" t="str">
        <f t="shared" si="371"/>
        <v>0</v>
      </c>
      <c r="BA330" s="252"/>
      <c r="BB330" s="261" t="s">
        <v>1085</v>
      </c>
      <c r="BC330" s="252" t="s">
        <v>1729</v>
      </c>
      <c r="BD330" s="274"/>
      <c r="BE330" s="252"/>
      <c r="BF330" s="233" t="s">
        <v>905</v>
      </c>
      <c r="BG330" s="284"/>
      <c r="BH330" s="233">
        <v>20</v>
      </c>
      <c r="BI330" s="463" t="s">
        <v>905</v>
      </c>
      <c r="BJ330" s="993">
        <f>600000/1.1</f>
        <v>545454.54545454541</v>
      </c>
      <c r="BK330" s="234">
        <f>BJ330*BH330*1.1</f>
        <v>12000000</v>
      </c>
      <c r="BL330" s="668">
        <v>0.1</v>
      </c>
      <c r="BM330" s="234">
        <f t="shared" si="360"/>
        <v>10909090.909090908</v>
      </c>
      <c r="BN330" s="263">
        <v>45989</v>
      </c>
      <c r="BO330" s="251">
        <f t="shared" si="372"/>
        <v>20</v>
      </c>
      <c r="BP330" s="251">
        <f t="shared" si="373"/>
        <v>0</v>
      </c>
      <c r="BQ330" s="249"/>
      <c r="BR330" s="249"/>
      <c r="BS330" s="264"/>
      <c r="BT330" s="248"/>
      <c r="BU330" s="248"/>
      <c r="BV330" s="251"/>
      <c r="BW330" s="251"/>
      <c r="BX330" s="251"/>
      <c r="BY330" s="251"/>
      <c r="BZ330" s="251"/>
      <c r="CA330" s="251"/>
      <c r="CB330" s="251"/>
      <c r="CC330" s="250"/>
      <c r="CD330" s="265"/>
      <c r="CE330" s="252"/>
      <c r="CF330" s="252"/>
      <c r="CG330" s="252"/>
      <c r="CH330" s="252"/>
      <c r="CI330" s="252"/>
      <c r="CJ330" s="252"/>
      <c r="CK330" s="252"/>
      <c r="CL330" s="252"/>
      <c r="CM330" s="251">
        <f t="shared" si="374"/>
        <v>0</v>
      </c>
      <c r="CN330" s="249">
        <f t="shared" si="375"/>
        <v>0</v>
      </c>
      <c r="CO330" s="252"/>
      <c r="CP330" s="252"/>
      <c r="CQ330" s="252"/>
      <c r="CR330" s="252"/>
      <c r="CS330" s="251">
        <f t="shared" si="376"/>
        <v>20</v>
      </c>
      <c r="CT330" s="251">
        <f t="shared" si="377"/>
        <v>0</v>
      </c>
      <c r="CU330" s="251">
        <f t="shared" si="378"/>
        <v>0</v>
      </c>
      <c r="CV330" s="251">
        <f t="shared" si="379"/>
        <v>0</v>
      </c>
      <c r="CW330" s="249" t="str">
        <f t="shared" si="380"/>
        <v>Đủ</v>
      </c>
      <c r="CX330" s="614"/>
      <c r="CY330" s="562"/>
      <c r="CZ330" s="562"/>
      <c r="DA330" s="562"/>
      <c r="DB330" s="562"/>
      <c r="DC330" s="562"/>
      <c r="DD330" s="562"/>
      <c r="DE330" s="562"/>
      <c r="DF330" s="562"/>
    </row>
    <row r="331" spans="1:110" s="271" customFormat="1" ht="15" hidden="1" customHeight="1">
      <c r="A331" s="248" t="str">
        <f t="shared" ref="A331:A347" si="384">IF(I331=I330,"ok","Hiện")</f>
        <v>Hiện</v>
      </c>
      <c r="B331" s="249" t="str">
        <f t="shared" ref="B331:B347" si="385">CW331</f>
        <v>Đủ</v>
      </c>
      <c r="C331" s="249">
        <f t="shared" ref="C331:C347" si="386">CU331</f>
        <v>0</v>
      </c>
      <c r="D331" s="249"/>
      <c r="E331" s="249"/>
      <c r="F331" s="249"/>
      <c r="G331" s="1221"/>
      <c r="H331" s="1221"/>
      <c r="I331" s="281" t="s">
        <v>1755</v>
      </c>
      <c r="J331" s="882" t="s">
        <v>1756</v>
      </c>
      <c r="K331" s="882" t="s">
        <v>1757</v>
      </c>
      <c r="L331" s="883" t="s">
        <v>1758</v>
      </c>
      <c r="M331" s="884" t="s">
        <v>61</v>
      </c>
      <c r="N331" s="603"/>
      <c r="O331" s="616">
        <f>7*4.2*5</f>
        <v>147</v>
      </c>
      <c r="P331" s="230"/>
      <c r="Q331" s="231"/>
      <c r="R331" s="232"/>
      <c r="S331" s="232"/>
      <c r="T331" s="232"/>
      <c r="U331" s="232"/>
      <c r="V331" s="232"/>
      <c r="W331" s="232"/>
      <c r="X331" s="232"/>
      <c r="Y331" s="232"/>
      <c r="Z331" s="232"/>
      <c r="AA331" s="232"/>
      <c r="AB331" s="232"/>
      <c r="AC331" s="232"/>
      <c r="AD331" s="232"/>
      <c r="AE331" s="232"/>
      <c r="AF331" s="232"/>
      <c r="AG331" s="232">
        <v>147</v>
      </c>
      <c r="AH331" s="232">
        <v>0</v>
      </c>
      <c r="AI331" s="232"/>
      <c r="AJ331" s="232"/>
      <c r="AK331" s="232">
        <v>0</v>
      </c>
      <c r="AL331" s="232">
        <v>0</v>
      </c>
      <c r="AM331" s="232">
        <v>0</v>
      </c>
      <c r="AN331" s="232">
        <v>0</v>
      </c>
      <c r="AO331" s="232">
        <v>0</v>
      </c>
      <c r="AP331" s="232">
        <v>0</v>
      </c>
      <c r="AQ331" s="250">
        <f t="shared" si="368"/>
        <v>147</v>
      </c>
      <c r="AR331" s="250">
        <f t="shared" si="369"/>
        <v>0</v>
      </c>
      <c r="AS331" s="232" t="s">
        <v>1779</v>
      </c>
      <c r="AT331" s="248"/>
      <c r="AU331" s="562">
        <v>58.8</v>
      </c>
      <c r="AV331" s="562"/>
      <c r="AW331" s="232"/>
      <c r="AX331" s="232" t="s">
        <v>1779</v>
      </c>
      <c r="AY331" s="251">
        <f t="shared" si="370"/>
        <v>88.2</v>
      </c>
      <c r="AZ331" s="251" t="str">
        <f t="shared" si="371"/>
        <v>0</v>
      </c>
      <c r="BA331" s="252"/>
      <c r="BB331" s="261" t="s">
        <v>1085</v>
      </c>
      <c r="BC331" s="252" t="s">
        <v>1793</v>
      </c>
      <c r="BD331" s="932" t="s">
        <v>1792</v>
      </c>
      <c r="BE331" s="932"/>
      <c r="BF331" s="233" t="s">
        <v>905</v>
      </c>
      <c r="BG331" s="284" t="s">
        <v>1085</v>
      </c>
      <c r="BH331" s="933">
        <v>88.2</v>
      </c>
      <c r="BI331" s="463" t="s">
        <v>905</v>
      </c>
      <c r="BJ331" s="934">
        <v>50500</v>
      </c>
      <c r="BK331" s="234">
        <f>BJ331*BH331*1.08</f>
        <v>4810428</v>
      </c>
      <c r="BL331" s="668">
        <v>0.08</v>
      </c>
      <c r="BM331" s="234">
        <f t="shared" ref="BM331" si="387">BJ331*BH331*1</f>
        <v>4454100</v>
      </c>
      <c r="BN331" s="263">
        <v>46009</v>
      </c>
      <c r="BO331" s="251">
        <f t="shared" si="372"/>
        <v>88.2</v>
      </c>
      <c r="BP331" s="251">
        <f t="shared" si="373"/>
        <v>0</v>
      </c>
      <c r="BQ331" s="249"/>
      <c r="BR331" s="249"/>
      <c r="BS331" s="264"/>
      <c r="BT331" s="248"/>
      <c r="BU331" s="248"/>
      <c r="BV331" s="251"/>
      <c r="BW331" s="251"/>
      <c r="BX331" s="251"/>
      <c r="BY331" s="251"/>
      <c r="BZ331" s="251"/>
      <c r="CA331" s="251"/>
      <c r="CB331" s="251"/>
      <c r="CC331" s="250"/>
      <c r="CD331" s="265"/>
      <c r="CE331" s="252"/>
      <c r="CF331" s="252"/>
      <c r="CG331" s="252"/>
      <c r="CH331" s="252"/>
      <c r="CI331" s="252"/>
      <c r="CJ331" s="252"/>
      <c r="CK331" s="252"/>
      <c r="CL331" s="252"/>
      <c r="CM331" s="251">
        <f t="shared" si="374"/>
        <v>0</v>
      </c>
      <c r="CN331" s="249">
        <f t="shared" si="375"/>
        <v>0</v>
      </c>
      <c r="CO331" s="252"/>
      <c r="CP331" s="252"/>
      <c r="CQ331" s="252"/>
      <c r="CR331" s="252"/>
      <c r="CS331" s="251">
        <f t="shared" si="376"/>
        <v>88.2</v>
      </c>
      <c r="CT331" s="251">
        <f t="shared" si="377"/>
        <v>0</v>
      </c>
      <c r="CU331" s="251">
        <f t="shared" si="378"/>
        <v>0</v>
      </c>
      <c r="CV331" s="251">
        <f t="shared" si="379"/>
        <v>0</v>
      </c>
      <c r="CW331" s="249" t="str">
        <f t="shared" si="380"/>
        <v>Đủ</v>
      </c>
      <c r="CX331" s="614"/>
      <c r="CY331" s="562"/>
      <c r="CZ331" s="562"/>
      <c r="DA331" s="562"/>
      <c r="DB331" s="562"/>
      <c r="DC331" s="562"/>
      <c r="DD331" s="562"/>
      <c r="DE331" s="562"/>
      <c r="DF331" s="562"/>
    </row>
    <row r="332" spans="1:110" s="271" customFormat="1" ht="15" hidden="1" customHeight="1">
      <c r="A332" s="248" t="str">
        <f t="shared" si="384"/>
        <v>Hiện</v>
      </c>
      <c r="B332" s="249" t="str">
        <f t="shared" si="385"/>
        <v>Đủ</v>
      </c>
      <c r="C332" s="249">
        <f t="shared" si="386"/>
        <v>0</v>
      </c>
      <c r="D332" s="249"/>
      <c r="E332" s="249"/>
      <c r="F332" s="249"/>
      <c r="G332" s="1221"/>
      <c r="H332" s="1221"/>
      <c r="I332" s="281" t="s">
        <v>1759</v>
      </c>
      <c r="J332" s="882" t="s">
        <v>180</v>
      </c>
      <c r="K332" s="882" t="s">
        <v>184</v>
      </c>
      <c r="L332" s="883" t="s">
        <v>60</v>
      </c>
      <c r="M332" s="884" t="s">
        <v>116</v>
      </c>
      <c r="N332" s="603">
        <v>0.66600000000000004</v>
      </c>
      <c r="O332" s="616">
        <v>69.400000000000006</v>
      </c>
      <c r="P332" s="230">
        <v>38.050000000000004</v>
      </c>
      <c r="Q332" s="231"/>
      <c r="R332" s="232"/>
      <c r="S332" s="232"/>
      <c r="T332" s="232"/>
      <c r="U332" s="232"/>
      <c r="V332" s="232"/>
      <c r="W332" s="232"/>
      <c r="X332" s="232"/>
      <c r="Y332" s="232"/>
      <c r="Z332" s="232"/>
      <c r="AA332" s="232"/>
      <c r="AB332" s="232"/>
      <c r="AC332" s="232"/>
      <c r="AD332" s="232"/>
      <c r="AE332" s="232"/>
      <c r="AF332" s="232"/>
      <c r="AG332" s="232">
        <v>73.564000000000007</v>
      </c>
      <c r="AH332" s="232">
        <v>48.993624000000004</v>
      </c>
      <c r="AI332" s="232"/>
      <c r="AJ332" s="232"/>
      <c r="AK332" s="232">
        <v>0</v>
      </c>
      <c r="AL332" s="232">
        <v>0</v>
      </c>
      <c r="AM332" s="232">
        <v>0</v>
      </c>
      <c r="AN332" s="232">
        <v>0</v>
      </c>
      <c r="AO332" s="232">
        <v>0</v>
      </c>
      <c r="AP332" s="232">
        <v>0</v>
      </c>
      <c r="AQ332" s="250">
        <f t="shared" si="368"/>
        <v>73.564000000000007</v>
      </c>
      <c r="AR332" s="250">
        <f t="shared" si="369"/>
        <v>48.993624000000004</v>
      </c>
      <c r="AS332" s="232" t="s">
        <v>1778</v>
      </c>
      <c r="AT332" s="248"/>
      <c r="AU332" s="562">
        <v>73.564000000000007</v>
      </c>
      <c r="AV332" s="562">
        <v>48.993624000000004</v>
      </c>
      <c r="AW332" s="562"/>
      <c r="AX332" s="562"/>
      <c r="AY332" s="251" t="str">
        <f t="shared" si="370"/>
        <v>0</v>
      </c>
      <c r="AZ332" s="251" t="str">
        <f t="shared" si="371"/>
        <v>0</v>
      </c>
      <c r="BA332" s="252"/>
      <c r="BB332" s="261"/>
      <c r="BC332" s="252"/>
      <c r="BD332" s="274"/>
      <c r="BE332" s="252"/>
      <c r="BF332" s="233"/>
      <c r="BG332" s="284"/>
      <c r="BH332" s="233"/>
      <c r="BI332" s="233"/>
      <c r="BJ332" s="234"/>
      <c r="BK332" s="234"/>
      <c r="BL332" s="668"/>
      <c r="BM332" s="234"/>
      <c r="BN332" s="263"/>
      <c r="BO332" s="251">
        <f t="shared" si="372"/>
        <v>0</v>
      </c>
      <c r="BP332" s="251">
        <f t="shared" si="373"/>
        <v>0</v>
      </c>
      <c r="BQ332" s="249"/>
      <c r="BR332" s="249"/>
      <c r="BS332" s="264"/>
      <c r="BT332" s="248"/>
      <c r="BU332" s="248"/>
      <c r="BV332" s="251"/>
      <c r="BW332" s="251"/>
      <c r="BX332" s="251"/>
      <c r="BY332" s="251"/>
      <c r="BZ332" s="251"/>
      <c r="CA332" s="251"/>
      <c r="CB332" s="251"/>
      <c r="CC332" s="250"/>
      <c r="CD332" s="265"/>
      <c r="CE332" s="252"/>
      <c r="CF332" s="252"/>
      <c r="CG332" s="252"/>
      <c r="CH332" s="252"/>
      <c r="CI332" s="252"/>
      <c r="CJ332" s="252"/>
      <c r="CK332" s="252"/>
      <c r="CL332" s="252"/>
      <c r="CM332" s="251">
        <f t="shared" si="374"/>
        <v>0</v>
      </c>
      <c r="CN332" s="249">
        <f t="shared" si="375"/>
        <v>0</v>
      </c>
      <c r="CO332" s="252"/>
      <c r="CP332" s="252"/>
      <c r="CQ332" s="252"/>
      <c r="CR332" s="252"/>
      <c r="CS332" s="251">
        <f t="shared" si="376"/>
        <v>0</v>
      </c>
      <c r="CT332" s="251">
        <f t="shared" si="377"/>
        <v>0</v>
      </c>
      <c r="CU332" s="251">
        <f t="shared" si="378"/>
        <v>0</v>
      </c>
      <c r="CV332" s="251">
        <f t="shared" si="379"/>
        <v>0</v>
      </c>
      <c r="CW332" s="249" t="str">
        <f t="shared" si="380"/>
        <v>Đủ</v>
      </c>
      <c r="CX332" s="614"/>
      <c r="CY332" s="562"/>
      <c r="CZ332" s="562"/>
      <c r="DA332" s="562"/>
      <c r="DB332" s="562"/>
      <c r="DC332" s="562"/>
      <c r="DD332" s="562"/>
      <c r="DE332" s="562"/>
      <c r="DF332" s="562"/>
    </row>
    <row r="333" spans="1:110" s="271" customFormat="1" ht="15" hidden="1" customHeight="1" thickBot="1">
      <c r="A333" s="248" t="str">
        <f t="shared" si="384"/>
        <v>Hiện</v>
      </c>
      <c r="B333" s="249" t="str">
        <f t="shared" si="385"/>
        <v>Thừa</v>
      </c>
      <c r="C333" s="249">
        <f t="shared" si="386"/>
        <v>-6.2999999999999545</v>
      </c>
      <c r="D333" s="249"/>
      <c r="E333" s="249"/>
      <c r="F333" s="249"/>
      <c r="G333" s="1221"/>
      <c r="H333" s="1221"/>
      <c r="I333" s="281" t="s">
        <v>1740</v>
      </c>
      <c r="J333" s="882" t="s">
        <v>1760</v>
      </c>
      <c r="K333" s="882" t="s">
        <v>1741</v>
      </c>
      <c r="L333" s="883" t="s">
        <v>60</v>
      </c>
      <c r="M333" s="884" t="s">
        <v>116</v>
      </c>
      <c r="N333" s="603">
        <v>8.6</v>
      </c>
      <c r="O333" s="616">
        <v>545</v>
      </c>
      <c r="P333" s="230">
        <v>4687</v>
      </c>
      <c r="Q333" s="231"/>
      <c r="R333" s="232"/>
      <c r="S333" s="232"/>
      <c r="T333" s="232"/>
      <c r="U333" s="232"/>
      <c r="V333" s="232"/>
      <c r="W333" s="232"/>
      <c r="X333" s="232"/>
      <c r="Y333" s="232"/>
      <c r="Z333" s="232"/>
      <c r="AA333" s="232"/>
      <c r="AB333" s="232"/>
      <c r="AC333" s="232"/>
      <c r="AD333" s="232"/>
      <c r="AE333" s="232"/>
      <c r="AF333" s="232"/>
      <c r="AG333" s="232">
        <v>577.70000000000005</v>
      </c>
      <c r="AH333" s="232">
        <v>4968.22</v>
      </c>
      <c r="AI333" s="232"/>
      <c r="AJ333" s="232"/>
      <c r="AK333" s="232">
        <v>64</v>
      </c>
      <c r="AL333" s="232">
        <v>550.4</v>
      </c>
      <c r="AM333" s="232">
        <v>0</v>
      </c>
      <c r="AN333" s="232">
        <v>0</v>
      </c>
      <c r="AO333" s="232">
        <v>0</v>
      </c>
      <c r="AP333" s="232">
        <v>0</v>
      </c>
      <c r="AQ333" s="250">
        <f t="shared" si="368"/>
        <v>641.70000000000005</v>
      </c>
      <c r="AR333" s="250">
        <f t="shared" si="369"/>
        <v>5518.62</v>
      </c>
      <c r="AS333" s="232" t="s">
        <v>1888</v>
      </c>
      <c r="AT333" s="248"/>
      <c r="AU333" s="562"/>
      <c r="AV333" s="562"/>
      <c r="AW333" s="562"/>
      <c r="AX333" s="562"/>
      <c r="AY333" s="251">
        <f t="shared" si="370"/>
        <v>641.70000000000005</v>
      </c>
      <c r="AZ333" s="251">
        <f t="shared" si="371"/>
        <v>5518.62</v>
      </c>
      <c r="BA333" s="252"/>
      <c r="BB333" s="224" t="s">
        <v>1788</v>
      </c>
      <c r="BC333" s="252" t="s">
        <v>1787</v>
      </c>
      <c r="BD333" s="863" t="s">
        <v>1735</v>
      </c>
      <c r="BE333" s="252"/>
      <c r="BF333" s="885">
        <v>5131</v>
      </c>
      <c r="BG333" s="263">
        <v>46007</v>
      </c>
      <c r="BH333" s="863">
        <v>582</v>
      </c>
      <c r="BI333" s="885">
        <v>5131</v>
      </c>
      <c r="BJ333" s="886">
        <v>15454.55</v>
      </c>
      <c r="BK333" s="234">
        <f>BJ333*BI333*1.1</f>
        <v>87227025.655000001</v>
      </c>
      <c r="BL333" s="668">
        <v>0.1</v>
      </c>
      <c r="BM333" s="234">
        <f>BJ333*BI333*1</f>
        <v>79297296.049999997</v>
      </c>
      <c r="BN333" s="263">
        <v>46008</v>
      </c>
      <c r="BO333" s="251">
        <f t="shared" si="372"/>
        <v>648</v>
      </c>
      <c r="BP333" s="251">
        <f t="shared" si="373"/>
        <v>5713</v>
      </c>
      <c r="BQ333" s="249"/>
      <c r="BR333" s="249"/>
      <c r="BS333" s="264"/>
      <c r="BT333" s="248"/>
      <c r="BU333" s="248"/>
      <c r="BV333" s="251"/>
      <c r="BW333" s="251"/>
      <c r="BX333" s="251"/>
      <c r="BY333" s="251"/>
      <c r="BZ333" s="251"/>
      <c r="CA333" s="251"/>
      <c r="CB333" s="251"/>
      <c r="CC333" s="250"/>
      <c r="CD333" s="265"/>
      <c r="CE333" s="252"/>
      <c r="CF333" s="252"/>
      <c r="CG333" s="252"/>
      <c r="CH333" s="252"/>
      <c r="CI333" s="252"/>
      <c r="CJ333" s="252"/>
      <c r="CK333" s="252"/>
      <c r="CL333" s="252"/>
      <c r="CM333" s="251">
        <f t="shared" si="374"/>
        <v>0</v>
      </c>
      <c r="CN333" s="249">
        <f t="shared" si="375"/>
        <v>0</v>
      </c>
      <c r="CO333" s="252"/>
      <c r="CP333" s="252"/>
      <c r="CQ333" s="252"/>
      <c r="CR333" s="252"/>
      <c r="CS333" s="251">
        <f t="shared" si="376"/>
        <v>648</v>
      </c>
      <c r="CT333" s="251">
        <f t="shared" si="377"/>
        <v>5713</v>
      </c>
      <c r="CU333" s="251">
        <f t="shared" si="378"/>
        <v>-6.2999999999999545</v>
      </c>
      <c r="CV333" s="251">
        <f t="shared" si="379"/>
        <v>-194.38000000000011</v>
      </c>
      <c r="CW333" s="249" t="str">
        <f t="shared" si="380"/>
        <v>Thừa</v>
      </c>
      <c r="CX333" s="614"/>
      <c r="CY333" s="562"/>
      <c r="CZ333" s="562"/>
      <c r="DA333" s="562"/>
      <c r="DB333" s="562"/>
      <c r="DC333" s="562"/>
      <c r="DD333" s="562"/>
      <c r="DE333" s="562"/>
      <c r="DF333" s="562"/>
    </row>
    <row r="334" spans="1:110" s="271" customFormat="1" ht="15" hidden="1" customHeight="1" thickBot="1">
      <c r="A334" s="248" t="str">
        <f t="shared" si="384"/>
        <v>ok</v>
      </c>
      <c r="B334" s="249"/>
      <c r="C334" s="249"/>
      <c r="D334" s="249"/>
      <c r="E334" s="249"/>
      <c r="F334" s="249"/>
      <c r="G334" s="1221"/>
      <c r="H334" s="1221"/>
      <c r="I334" s="281" t="s">
        <v>1740</v>
      </c>
      <c r="J334" s="882" t="s">
        <v>1760</v>
      </c>
      <c r="K334" s="882" t="s">
        <v>1741</v>
      </c>
      <c r="L334" s="883" t="s">
        <v>60</v>
      </c>
      <c r="M334" s="884" t="s">
        <v>116</v>
      </c>
      <c r="N334" s="603"/>
      <c r="O334" s="616"/>
      <c r="P334" s="230"/>
      <c r="Q334" s="231"/>
      <c r="R334" s="232"/>
      <c r="S334" s="232"/>
      <c r="T334" s="232"/>
      <c r="U334" s="232"/>
      <c r="V334" s="232"/>
      <c r="W334" s="232"/>
      <c r="X334" s="232"/>
      <c r="Y334" s="232"/>
      <c r="Z334" s="232"/>
      <c r="AA334" s="232"/>
      <c r="AB334" s="232"/>
      <c r="AC334" s="232"/>
      <c r="AD334" s="232"/>
      <c r="AE334" s="232"/>
      <c r="AF334" s="232"/>
      <c r="AG334" s="232"/>
      <c r="AH334" s="232"/>
      <c r="AI334" s="232"/>
      <c r="AJ334" s="232"/>
      <c r="AK334" s="232"/>
      <c r="AL334" s="232"/>
      <c r="AM334" s="232"/>
      <c r="AN334" s="232"/>
      <c r="AO334" s="232"/>
      <c r="AP334" s="232"/>
      <c r="AQ334" s="250"/>
      <c r="AR334" s="250"/>
      <c r="AS334" s="232"/>
      <c r="AT334" s="248"/>
      <c r="AU334" s="562"/>
      <c r="AV334" s="562"/>
      <c r="AW334" s="562"/>
      <c r="AX334" s="562"/>
      <c r="AY334" s="251"/>
      <c r="AZ334" s="251"/>
      <c r="BA334" s="252"/>
      <c r="BB334" s="224" t="s">
        <v>1874</v>
      </c>
      <c r="BC334" s="252" t="s">
        <v>1787</v>
      </c>
      <c r="BD334" s="1150" t="s">
        <v>1735</v>
      </c>
      <c r="BE334" s="252"/>
      <c r="BF334" s="1151">
        <v>582</v>
      </c>
      <c r="BG334" s="263">
        <v>46034</v>
      </c>
      <c r="BH334" s="863">
        <v>66</v>
      </c>
      <c r="BI334" s="1151">
        <v>582</v>
      </c>
      <c r="BJ334" s="1152">
        <v>15909.09</v>
      </c>
      <c r="BK334" s="234">
        <f>BJ334*BI334*1.1</f>
        <v>10184999.418000001</v>
      </c>
      <c r="BL334" s="668">
        <v>0.1</v>
      </c>
      <c r="BM334" s="234">
        <f>BJ334*BI334*1</f>
        <v>9259090.3800000008</v>
      </c>
      <c r="BN334" s="263">
        <v>46038</v>
      </c>
      <c r="BO334" s="251"/>
      <c r="BP334" s="251"/>
      <c r="BQ334" s="249"/>
      <c r="BR334" s="249"/>
      <c r="BS334" s="264"/>
      <c r="BT334" s="248"/>
      <c r="BU334" s="248"/>
      <c r="BV334" s="251"/>
      <c r="BW334" s="251"/>
      <c r="BX334" s="251"/>
      <c r="BY334" s="251"/>
      <c r="BZ334" s="251"/>
      <c r="CA334" s="251"/>
      <c r="CB334" s="251"/>
      <c r="CC334" s="250"/>
      <c r="CD334" s="265"/>
      <c r="CE334" s="252"/>
      <c r="CF334" s="252"/>
      <c r="CG334" s="252"/>
      <c r="CH334" s="252"/>
      <c r="CI334" s="252"/>
      <c r="CJ334" s="252"/>
      <c r="CK334" s="252"/>
      <c r="CL334" s="252"/>
      <c r="CM334" s="251"/>
      <c r="CN334" s="249"/>
      <c r="CO334" s="252"/>
      <c r="CP334" s="252"/>
      <c r="CQ334" s="252"/>
      <c r="CR334" s="252"/>
      <c r="CS334" s="251"/>
      <c r="CT334" s="251"/>
      <c r="CU334" s="251"/>
      <c r="CV334" s="251"/>
      <c r="CW334" s="249"/>
      <c r="CX334" s="614"/>
      <c r="CY334" s="562"/>
      <c r="CZ334" s="562"/>
      <c r="DA334" s="562"/>
      <c r="DB334" s="562"/>
      <c r="DC334" s="562"/>
      <c r="DD334" s="562"/>
      <c r="DE334" s="562"/>
      <c r="DF334" s="562"/>
    </row>
    <row r="335" spans="1:110" s="271" customFormat="1" ht="15" hidden="1" customHeight="1" thickBot="1">
      <c r="A335" s="248" t="str">
        <f t="shared" si="384"/>
        <v>Hiện</v>
      </c>
      <c r="B335" s="249" t="str">
        <f t="shared" si="385"/>
        <v>Thừa</v>
      </c>
      <c r="C335" s="249">
        <f t="shared" si="386"/>
        <v>-1.2330000000000041</v>
      </c>
      <c r="D335" s="249"/>
      <c r="E335" s="249"/>
      <c r="F335" s="249"/>
      <c r="G335" s="1221"/>
      <c r="H335" s="1221"/>
      <c r="I335" s="281" t="s">
        <v>1742</v>
      </c>
      <c r="J335" s="882" t="s">
        <v>1760</v>
      </c>
      <c r="K335" s="882" t="s">
        <v>1743</v>
      </c>
      <c r="L335" s="883" t="s">
        <v>60</v>
      </c>
      <c r="M335" s="884" t="s">
        <v>116</v>
      </c>
      <c r="N335" s="603">
        <v>13.3</v>
      </c>
      <c r="O335" s="616">
        <v>196.95</v>
      </c>
      <c r="P335" s="230">
        <v>2619.4350000000004</v>
      </c>
      <c r="Q335" s="231"/>
      <c r="R335" s="232"/>
      <c r="S335" s="232"/>
      <c r="T335" s="232"/>
      <c r="U335" s="232"/>
      <c r="V335" s="232"/>
      <c r="W335" s="232"/>
      <c r="X335" s="232"/>
      <c r="Y335" s="232"/>
      <c r="Z335" s="232"/>
      <c r="AA335" s="232"/>
      <c r="AB335" s="232"/>
      <c r="AC335" s="232"/>
      <c r="AD335" s="232"/>
      <c r="AE335" s="232"/>
      <c r="AF335" s="232"/>
      <c r="AG335" s="232">
        <v>208.767</v>
      </c>
      <c r="AH335" s="232">
        <v>2776.6011000000003</v>
      </c>
      <c r="AI335" s="232"/>
      <c r="AJ335" s="232"/>
      <c r="AK335" s="232">
        <v>0</v>
      </c>
      <c r="AL335" s="232">
        <v>0</v>
      </c>
      <c r="AM335" s="232">
        <v>0</v>
      </c>
      <c r="AN335" s="232">
        <v>0</v>
      </c>
      <c r="AO335" s="232">
        <v>0</v>
      </c>
      <c r="AP335" s="232">
        <v>0</v>
      </c>
      <c r="AQ335" s="250">
        <f>Q335+S335+U335+W335+Y335+AA335+AC335+AE335+AG335+AI335+AK335+AM335+AO335</f>
        <v>208.767</v>
      </c>
      <c r="AR335" s="250">
        <f>R335+T335+V335+X335+Z335+AB335+AD335+AF335+AH335+AJ335+AL335+AN335+AP335</f>
        <v>2776.6011000000003</v>
      </c>
      <c r="AS335" s="232" t="s">
        <v>1778</v>
      </c>
      <c r="AT335" s="248"/>
      <c r="AU335" s="562"/>
      <c r="AV335" s="562"/>
      <c r="AW335" s="562"/>
      <c r="AX335" s="562"/>
      <c r="AY335" s="251">
        <f t="shared" ref="AY335:AY336" si="388">IF(AQ335&gt;AU335,AQ335-AU335,"0")</f>
        <v>208.767</v>
      </c>
      <c r="AZ335" s="251">
        <f t="shared" ref="AZ335:AZ336" si="389">IF(AR335&gt;AV335,AR335-AV335,"0")</f>
        <v>2776.6011000000003</v>
      </c>
      <c r="BA335" s="252"/>
      <c r="BB335" s="224" t="s">
        <v>1788</v>
      </c>
      <c r="BC335" s="252" t="s">
        <v>1787</v>
      </c>
      <c r="BD335" s="863" t="s">
        <v>1750</v>
      </c>
      <c r="BE335" s="252"/>
      <c r="BF335" s="885">
        <v>2500</v>
      </c>
      <c r="BG335" s="263">
        <v>46007</v>
      </c>
      <c r="BH335" s="863">
        <v>210</v>
      </c>
      <c r="BI335" s="885">
        <v>2500</v>
      </c>
      <c r="BJ335" s="886">
        <v>16818.18</v>
      </c>
      <c r="BK335" s="234">
        <f t="shared" ref="BK335:BK341" si="390">BJ335*BI335*1.1</f>
        <v>46249995.000000007</v>
      </c>
      <c r="BL335" s="668">
        <v>0.1</v>
      </c>
      <c r="BM335" s="234">
        <f t="shared" ref="BM335:BM341" si="391">BJ335*BI335*1</f>
        <v>42045450</v>
      </c>
      <c r="BN335" s="263">
        <v>46008</v>
      </c>
      <c r="BO335" s="251">
        <f>SUMIF($I:$I,I335,$BH:$BH)</f>
        <v>210</v>
      </c>
      <c r="BP335" s="251">
        <f>SUMIF($I:$I,I335,$BI:$BI)</f>
        <v>2500</v>
      </c>
      <c r="BQ335" s="249"/>
      <c r="BR335" s="249"/>
      <c r="BS335" s="264"/>
      <c r="BT335" s="248"/>
      <c r="BU335" s="248"/>
      <c r="BV335" s="251"/>
      <c r="BW335" s="251"/>
      <c r="BX335" s="251"/>
      <c r="BY335" s="251"/>
      <c r="BZ335" s="251"/>
      <c r="CA335" s="251"/>
      <c r="CB335" s="251"/>
      <c r="CC335" s="250"/>
      <c r="CD335" s="265"/>
      <c r="CE335" s="252"/>
      <c r="CF335" s="252"/>
      <c r="CG335" s="252"/>
      <c r="CH335" s="252"/>
      <c r="CI335" s="252"/>
      <c r="CJ335" s="252"/>
      <c r="CK335" s="252"/>
      <c r="CL335" s="252"/>
      <c r="CM335" s="251">
        <f>SUMIF($I:$I,I335,$CA:$CA)</f>
        <v>0</v>
      </c>
      <c r="CN335" s="249">
        <f>SUMIF($I:$I,I335,$CB:$CB)</f>
        <v>0</v>
      </c>
      <c r="CO335" s="252"/>
      <c r="CP335" s="252"/>
      <c r="CQ335" s="252"/>
      <c r="CR335" s="252"/>
      <c r="CS335" s="251">
        <f t="shared" ref="CS335:CS336" si="392">BO335+CM335</f>
        <v>210</v>
      </c>
      <c r="CT335" s="251">
        <f t="shared" ref="CT335:CT336" si="393">BP335+CN335</f>
        <v>2500</v>
      </c>
      <c r="CU335" s="251">
        <f t="shared" ref="CU335:CU336" si="394">AY335-CS335</f>
        <v>-1.2330000000000041</v>
      </c>
      <c r="CV335" s="251">
        <f t="shared" ref="CV335:CV336" si="395">AZ335-CT335</f>
        <v>276.60110000000032</v>
      </c>
      <c r="CW335" s="249" t="str">
        <f t="shared" ref="CW335:CW336" si="396">IF(CU335&lt;0,"Thừa",IF(CU335=0,"Đủ","Thiếu"))</f>
        <v>Thừa</v>
      </c>
      <c r="CX335" s="614"/>
      <c r="CY335" s="562"/>
      <c r="CZ335" s="562"/>
      <c r="DA335" s="562"/>
      <c r="DB335" s="562"/>
      <c r="DC335" s="562"/>
      <c r="DD335" s="562"/>
      <c r="DE335" s="562"/>
      <c r="DF335" s="562"/>
    </row>
    <row r="336" spans="1:110" s="271" customFormat="1" ht="15" hidden="1" customHeight="1" thickBot="1">
      <c r="A336" s="248" t="str">
        <f t="shared" si="384"/>
        <v>Hiện</v>
      </c>
      <c r="B336" s="249" t="str">
        <f t="shared" si="385"/>
        <v>Thừa</v>
      </c>
      <c r="C336" s="249">
        <f t="shared" si="386"/>
        <v>-4.4003999999997632</v>
      </c>
      <c r="D336" s="249"/>
      <c r="E336" s="249"/>
      <c r="F336" s="249"/>
      <c r="G336" s="1221"/>
      <c r="H336" s="1221"/>
      <c r="I336" s="281" t="s">
        <v>1744</v>
      </c>
      <c r="J336" s="882" t="s">
        <v>1760</v>
      </c>
      <c r="K336" s="882" t="s">
        <v>1745</v>
      </c>
      <c r="L336" s="883" t="s">
        <v>60</v>
      </c>
      <c r="M336" s="884" t="s">
        <v>116</v>
      </c>
      <c r="N336" s="603">
        <v>2.7</v>
      </c>
      <c r="O336" s="616">
        <v>1365.66</v>
      </c>
      <c r="P336" s="230">
        <v>3720.0000000000005</v>
      </c>
      <c r="Q336" s="231"/>
      <c r="R336" s="232"/>
      <c r="S336" s="232"/>
      <c r="T336" s="232"/>
      <c r="U336" s="232"/>
      <c r="V336" s="232"/>
      <c r="W336" s="232"/>
      <c r="X336" s="232"/>
      <c r="Y336" s="232"/>
      <c r="Z336" s="232"/>
      <c r="AA336" s="232"/>
      <c r="AB336" s="232"/>
      <c r="AC336" s="232"/>
      <c r="AD336" s="232"/>
      <c r="AE336" s="232"/>
      <c r="AF336" s="232"/>
      <c r="AG336" s="232">
        <v>1447.5996000000002</v>
      </c>
      <c r="AH336" s="232">
        <v>3908.5189200000009</v>
      </c>
      <c r="AI336" s="232"/>
      <c r="AJ336" s="232"/>
      <c r="AK336" s="232">
        <v>0</v>
      </c>
      <c r="AL336" s="232">
        <v>0</v>
      </c>
      <c r="AM336" s="232">
        <v>0</v>
      </c>
      <c r="AN336" s="232">
        <v>0</v>
      </c>
      <c r="AO336" s="232">
        <v>0</v>
      </c>
      <c r="AP336" s="232">
        <v>0</v>
      </c>
      <c r="AQ336" s="250">
        <f>Q336+S336+U336+W336+Y336+AA336+AC336+AE336+AG336+AI336+AK336+AM336+AO336</f>
        <v>1447.5996000000002</v>
      </c>
      <c r="AR336" s="250">
        <f>R336+T336+V336+X336+Z336+AB336+AD336+AF336+AH336+AJ336+AL336+AN336+AP336</f>
        <v>3908.5189200000009</v>
      </c>
      <c r="AS336" s="232" t="s">
        <v>1778</v>
      </c>
      <c r="AT336" s="248"/>
      <c r="AU336" s="562"/>
      <c r="AV336" s="562"/>
      <c r="AW336" s="562"/>
      <c r="AX336" s="562"/>
      <c r="AY336" s="251">
        <f t="shared" si="388"/>
        <v>1447.5996000000002</v>
      </c>
      <c r="AZ336" s="251">
        <f t="shared" si="389"/>
        <v>3908.5189200000009</v>
      </c>
      <c r="BA336" s="252"/>
      <c r="BB336" s="224" t="s">
        <v>1788</v>
      </c>
      <c r="BC336" s="252" t="s">
        <v>1787</v>
      </c>
      <c r="BD336" s="863" t="s">
        <v>1736</v>
      </c>
      <c r="BE336" s="252"/>
      <c r="BF336" s="887">
        <v>666</v>
      </c>
      <c r="BG336" s="263">
        <v>46007</v>
      </c>
      <c r="BH336" s="863">
        <v>246</v>
      </c>
      <c r="BI336" s="887">
        <v>666</v>
      </c>
      <c r="BJ336" s="886">
        <v>15454.55</v>
      </c>
      <c r="BK336" s="234">
        <f t="shared" si="390"/>
        <v>11322003.33</v>
      </c>
      <c r="BL336" s="668">
        <v>0.1</v>
      </c>
      <c r="BM336" s="234">
        <f t="shared" si="391"/>
        <v>10292730.299999999</v>
      </c>
      <c r="BN336" s="263">
        <v>46008</v>
      </c>
      <c r="BO336" s="251">
        <f>SUMIF($I:$I,I336,$BH:$BH)</f>
        <v>1452</v>
      </c>
      <c r="BP336" s="251">
        <f>SUMIF($I:$I,I336,$BI:$BI)</f>
        <v>3550</v>
      </c>
      <c r="BQ336" s="249"/>
      <c r="BR336" s="249"/>
      <c r="BS336" s="264"/>
      <c r="BT336" s="248"/>
      <c r="BU336" s="248"/>
      <c r="BV336" s="251"/>
      <c r="BW336" s="251"/>
      <c r="BX336" s="251"/>
      <c r="BY336" s="251"/>
      <c r="BZ336" s="251"/>
      <c r="CA336" s="251"/>
      <c r="CB336" s="251"/>
      <c r="CC336" s="250"/>
      <c r="CD336" s="265"/>
      <c r="CE336" s="252"/>
      <c r="CF336" s="252"/>
      <c r="CG336" s="252"/>
      <c r="CH336" s="252"/>
      <c r="CI336" s="252"/>
      <c r="CJ336" s="252"/>
      <c r="CK336" s="252"/>
      <c r="CL336" s="252"/>
      <c r="CM336" s="251">
        <f>SUMIF($I:$I,I336,$CA:$CA)</f>
        <v>0</v>
      </c>
      <c r="CN336" s="249">
        <f>SUMIF($I:$I,I336,$CB:$CB)</f>
        <v>0</v>
      </c>
      <c r="CO336" s="252"/>
      <c r="CP336" s="252"/>
      <c r="CQ336" s="252"/>
      <c r="CR336" s="252"/>
      <c r="CS336" s="251">
        <f t="shared" si="392"/>
        <v>1452</v>
      </c>
      <c r="CT336" s="251">
        <f t="shared" si="393"/>
        <v>3550</v>
      </c>
      <c r="CU336" s="251">
        <f t="shared" si="394"/>
        <v>-4.4003999999997632</v>
      </c>
      <c r="CV336" s="251">
        <f t="shared" si="395"/>
        <v>358.51892000000089</v>
      </c>
      <c r="CW336" s="249" t="str">
        <f t="shared" si="396"/>
        <v>Thừa</v>
      </c>
      <c r="CX336" s="614"/>
      <c r="CY336" s="562"/>
      <c r="CZ336" s="562"/>
      <c r="DA336" s="562"/>
      <c r="DB336" s="562"/>
      <c r="DC336" s="562"/>
      <c r="DD336" s="562"/>
      <c r="DE336" s="562"/>
      <c r="DF336" s="562"/>
    </row>
    <row r="337" spans="1:110" s="271" customFormat="1" ht="15" hidden="1" customHeight="1" thickBot="1">
      <c r="A337" s="248" t="str">
        <f t="shared" si="384"/>
        <v>ok</v>
      </c>
      <c r="B337" s="249"/>
      <c r="C337" s="249"/>
      <c r="D337" s="249"/>
      <c r="E337" s="249"/>
      <c r="F337" s="249"/>
      <c r="G337" s="1221"/>
      <c r="H337" s="1221"/>
      <c r="I337" s="281" t="s">
        <v>1744</v>
      </c>
      <c r="J337" s="882" t="s">
        <v>1760</v>
      </c>
      <c r="K337" s="882" t="s">
        <v>1745</v>
      </c>
      <c r="L337" s="883" t="s">
        <v>60</v>
      </c>
      <c r="M337" s="884" t="s">
        <v>116</v>
      </c>
      <c r="N337" s="603"/>
      <c r="O337" s="616"/>
      <c r="P337" s="230"/>
      <c r="Q337" s="231"/>
      <c r="R337" s="232"/>
      <c r="S337" s="232"/>
      <c r="T337" s="232"/>
      <c r="U337" s="232"/>
      <c r="V337" s="232"/>
      <c r="W337" s="232"/>
      <c r="X337" s="232"/>
      <c r="Y337" s="232"/>
      <c r="Z337" s="232"/>
      <c r="AA337" s="232"/>
      <c r="AB337" s="232"/>
      <c r="AC337" s="232"/>
      <c r="AD337" s="232"/>
      <c r="AE337" s="232"/>
      <c r="AF337" s="232"/>
      <c r="AG337" s="232"/>
      <c r="AH337" s="232"/>
      <c r="AI337" s="232"/>
      <c r="AJ337" s="232"/>
      <c r="AK337" s="232"/>
      <c r="AL337" s="232"/>
      <c r="AM337" s="232"/>
      <c r="AN337" s="232"/>
      <c r="AO337" s="232"/>
      <c r="AP337" s="232"/>
      <c r="AQ337" s="250"/>
      <c r="AR337" s="250"/>
      <c r="AS337" s="232"/>
      <c r="AT337" s="248"/>
      <c r="AU337" s="562"/>
      <c r="AV337" s="562"/>
      <c r="AW337" s="562"/>
      <c r="AX337" s="562"/>
      <c r="AY337" s="251"/>
      <c r="AZ337" s="251"/>
      <c r="BA337" s="252"/>
      <c r="BB337" s="224" t="s">
        <v>1788</v>
      </c>
      <c r="BC337" s="252" t="s">
        <v>1787</v>
      </c>
      <c r="BD337" s="863" t="s">
        <v>1737</v>
      </c>
      <c r="BE337" s="252"/>
      <c r="BF337" s="885">
        <v>1866</v>
      </c>
      <c r="BG337" s="263">
        <v>46007</v>
      </c>
      <c r="BH337" s="863">
        <v>744</v>
      </c>
      <c r="BI337" s="885">
        <v>1866</v>
      </c>
      <c r="BJ337" s="886">
        <v>15454.55</v>
      </c>
      <c r="BK337" s="234">
        <f t="shared" si="390"/>
        <v>31722009.329999998</v>
      </c>
      <c r="BL337" s="668">
        <v>0.1</v>
      </c>
      <c r="BM337" s="234">
        <f t="shared" si="391"/>
        <v>28838190.299999997</v>
      </c>
      <c r="BN337" s="263">
        <v>46008</v>
      </c>
      <c r="BO337" s="251"/>
      <c r="BP337" s="251"/>
      <c r="BQ337" s="249"/>
      <c r="BR337" s="249"/>
      <c r="BS337" s="264"/>
      <c r="BT337" s="248"/>
      <c r="BU337" s="248"/>
      <c r="BV337" s="251"/>
      <c r="BW337" s="251"/>
      <c r="BX337" s="251"/>
      <c r="BY337" s="251"/>
      <c r="BZ337" s="251"/>
      <c r="CA337" s="251"/>
      <c r="CB337" s="251"/>
      <c r="CC337" s="250"/>
      <c r="CD337" s="265"/>
      <c r="CE337" s="252"/>
      <c r="CF337" s="252"/>
      <c r="CG337" s="252"/>
      <c r="CH337" s="252"/>
      <c r="CI337" s="252"/>
      <c r="CJ337" s="252"/>
      <c r="CK337" s="252"/>
      <c r="CL337" s="252"/>
      <c r="CM337" s="251"/>
      <c r="CN337" s="249"/>
      <c r="CO337" s="252"/>
      <c r="CP337" s="252"/>
      <c r="CQ337" s="252"/>
      <c r="CR337" s="252"/>
      <c r="CS337" s="251"/>
      <c r="CT337" s="251"/>
      <c r="CU337" s="251"/>
      <c r="CV337" s="251"/>
      <c r="CW337" s="249"/>
      <c r="CX337" s="614"/>
      <c r="CY337" s="562"/>
      <c r="CZ337" s="562"/>
      <c r="DA337" s="562"/>
      <c r="DB337" s="562"/>
      <c r="DC337" s="562"/>
      <c r="DD337" s="562"/>
      <c r="DE337" s="562"/>
      <c r="DF337" s="562"/>
    </row>
    <row r="338" spans="1:110" s="271" customFormat="1" ht="15" hidden="1" customHeight="1" thickBot="1">
      <c r="A338" s="248" t="str">
        <f t="shared" si="384"/>
        <v>ok</v>
      </c>
      <c r="B338" s="249"/>
      <c r="C338" s="249"/>
      <c r="D338" s="249"/>
      <c r="E338" s="249"/>
      <c r="F338" s="249"/>
      <c r="G338" s="1221"/>
      <c r="H338" s="1221"/>
      <c r="I338" s="281" t="s">
        <v>1744</v>
      </c>
      <c r="J338" s="882" t="s">
        <v>1760</v>
      </c>
      <c r="K338" s="882" t="s">
        <v>1745</v>
      </c>
      <c r="L338" s="883" t="s">
        <v>60</v>
      </c>
      <c r="M338" s="884" t="s">
        <v>116</v>
      </c>
      <c r="N338" s="603"/>
      <c r="O338" s="616"/>
      <c r="P338" s="230"/>
      <c r="Q338" s="231"/>
      <c r="R338" s="232"/>
      <c r="S338" s="232"/>
      <c r="T338" s="232"/>
      <c r="U338" s="232"/>
      <c r="V338" s="232"/>
      <c r="W338" s="232"/>
      <c r="X338" s="232"/>
      <c r="Y338" s="232"/>
      <c r="Z338" s="232"/>
      <c r="AA338" s="232"/>
      <c r="AB338" s="232"/>
      <c r="AC338" s="232"/>
      <c r="AD338" s="232"/>
      <c r="AE338" s="232"/>
      <c r="AF338" s="232"/>
      <c r="AG338" s="232"/>
      <c r="AH338" s="232"/>
      <c r="AI338" s="232"/>
      <c r="AJ338" s="232"/>
      <c r="AK338" s="232"/>
      <c r="AL338" s="232"/>
      <c r="AM338" s="232"/>
      <c r="AN338" s="232"/>
      <c r="AO338" s="232"/>
      <c r="AP338" s="232"/>
      <c r="AQ338" s="250"/>
      <c r="AR338" s="250"/>
      <c r="AS338" s="232"/>
      <c r="AT338" s="248"/>
      <c r="AU338" s="562"/>
      <c r="AV338" s="562"/>
      <c r="AW338" s="562"/>
      <c r="AX338" s="562"/>
      <c r="AY338" s="251"/>
      <c r="AZ338" s="251"/>
      <c r="BA338" s="252"/>
      <c r="BB338" s="224" t="s">
        <v>1788</v>
      </c>
      <c r="BC338" s="252" t="s">
        <v>1787</v>
      </c>
      <c r="BD338" s="863" t="s">
        <v>1738</v>
      </c>
      <c r="BE338" s="252"/>
      <c r="BF338" s="885">
        <v>1018</v>
      </c>
      <c r="BG338" s="263">
        <v>46007</v>
      </c>
      <c r="BH338" s="863">
        <v>462</v>
      </c>
      <c r="BI338" s="885">
        <v>1018</v>
      </c>
      <c r="BJ338" s="886">
        <v>15454.55</v>
      </c>
      <c r="BK338" s="234">
        <f t="shared" si="390"/>
        <v>17306005.09</v>
      </c>
      <c r="BL338" s="668">
        <v>0.1</v>
      </c>
      <c r="BM338" s="234">
        <f t="shared" si="391"/>
        <v>15732731.899999999</v>
      </c>
      <c r="BN338" s="263">
        <v>46008</v>
      </c>
      <c r="BO338" s="251"/>
      <c r="BP338" s="251"/>
      <c r="BQ338" s="249"/>
      <c r="BR338" s="249"/>
      <c r="BS338" s="264"/>
      <c r="BT338" s="248"/>
      <c r="BU338" s="248"/>
      <c r="BV338" s="251"/>
      <c r="BW338" s="251"/>
      <c r="BX338" s="251"/>
      <c r="BY338" s="251"/>
      <c r="BZ338" s="251"/>
      <c r="CA338" s="251"/>
      <c r="CB338" s="251"/>
      <c r="CC338" s="250"/>
      <c r="CD338" s="265"/>
      <c r="CE338" s="252"/>
      <c r="CF338" s="252"/>
      <c r="CG338" s="252"/>
      <c r="CH338" s="252"/>
      <c r="CI338" s="252"/>
      <c r="CJ338" s="252"/>
      <c r="CK338" s="252"/>
      <c r="CL338" s="252"/>
      <c r="CM338" s="251"/>
      <c r="CN338" s="249"/>
      <c r="CO338" s="252"/>
      <c r="CP338" s="252"/>
      <c r="CQ338" s="252"/>
      <c r="CR338" s="252"/>
      <c r="CS338" s="251"/>
      <c r="CT338" s="251"/>
      <c r="CU338" s="251"/>
      <c r="CV338" s="251"/>
      <c r="CW338" s="249"/>
      <c r="CX338" s="614"/>
      <c r="CY338" s="562"/>
      <c r="CZ338" s="562"/>
      <c r="DA338" s="562"/>
      <c r="DB338" s="562"/>
      <c r="DC338" s="562"/>
      <c r="DD338" s="562"/>
      <c r="DE338" s="562"/>
      <c r="DF338" s="562"/>
    </row>
    <row r="339" spans="1:110" s="271" customFormat="1" ht="15" hidden="1" customHeight="1" thickBot="1">
      <c r="A339" s="248" t="str">
        <f t="shared" si="384"/>
        <v>Hiện</v>
      </c>
      <c r="B339" s="249" t="str">
        <f t="shared" si="385"/>
        <v>Thừa</v>
      </c>
      <c r="C339" s="249">
        <f t="shared" si="386"/>
        <v>-4.4555999999999472</v>
      </c>
      <c r="D339" s="249"/>
      <c r="E339" s="249"/>
      <c r="F339" s="249"/>
      <c r="G339" s="1221"/>
      <c r="H339" s="1221"/>
      <c r="I339" s="281" t="s">
        <v>1746</v>
      </c>
      <c r="J339" s="882" t="s">
        <v>1760</v>
      </c>
      <c r="K339" s="882" t="s">
        <v>1747</v>
      </c>
      <c r="L339" s="883" t="s">
        <v>60</v>
      </c>
      <c r="M339" s="884" t="s">
        <v>116</v>
      </c>
      <c r="N339" s="603">
        <v>3.8</v>
      </c>
      <c r="O339" s="616">
        <v>346.74</v>
      </c>
      <c r="P339" s="230">
        <v>1359.8999999999999</v>
      </c>
      <c r="Q339" s="231"/>
      <c r="R339" s="232"/>
      <c r="S339" s="232"/>
      <c r="T339" s="232"/>
      <c r="U339" s="232"/>
      <c r="V339" s="232"/>
      <c r="W339" s="232"/>
      <c r="X339" s="232"/>
      <c r="Y339" s="232"/>
      <c r="Z339" s="232"/>
      <c r="AA339" s="232"/>
      <c r="AB339" s="232"/>
      <c r="AC339" s="232"/>
      <c r="AD339" s="232"/>
      <c r="AE339" s="232"/>
      <c r="AF339" s="232"/>
      <c r="AG339" s="232">
        <v>367.54440000000005</v>
      </c>
      <c r="AH339" s="232">
        <v>1396.6687200000001</v>
      </c>
      <c r="AI339" s="232"/>
      <c r="AJ339" s="232"/>
      <c r="AK339" s="232">
        <v>0</v>
      </c>
      <c r="AL339" s="232">
        <v>0</v>
      </c>
      <c r="AM339" s="232">
        <v>0</v>
      </c>
      <c r="AN339" s="232">
        <v>0</v>
      </c>
      <c r="AO339" s="232">
        <v>0</v>
      </c>
      <c r="AP339" s="232">
        <v>0</v>
      </c>
      <c r="AQ339" s="250">
        <f>Q339+S339+U339+W339+Y339+AA339+AC339+AE339+AG339+AI339+AK339+AM339+AO339</f>
        <v>367.54440000000005</v>
      </c>
      <c r="AR339" s="250">
        <f>R339+T339+V339+X339+Z339+AB339+AD339+AF339+AH339+AJ339+AL339+AN339+AP339</f>
        <v>1396.6687200000001</v>
      </c>
      <c r="AS339" s="232" t="s">
        <v>1778</v>
      </c>
      <c r="AT339" s="248"/>
      <c r="AU339" s="562"/>
      <c r="AV339" s="562"/>
      <c r="AW339" s="562"/>
      <c r="AX339" s="562"/>
      <c r="AY339" s="251">
        <f>IF(AQ339&gt;AU339,AQ339-AU339,"0")</f>
        <v>367.54440000000005</v>
      </c>
      <c r="AZ339" s="251">
        <f>IF(AR339&gt;AV339,AR339-AV339,"0")</f>
        <v>1396.6687200000001</v>
      </c>
      <c r="BA339" s="252"/>
      <c r="BB339" s="224" t="s">
        <v>1788</v>
      </c>
      <c r="BC339" s="252" t="s">
        <v>1787</v>
      </c>
      <c r="BD339" s="863" t="s">
        <v>1751</v>
      </c>
      <c r="BE339" s="252"/>
      <c r="BF339" s="887">
        <v>795</v>
      </c>
      <c r="BG339" s="263">
        <v>46007</v>
      </c>
      <c r="BH339" s="863">
        <v>204</v>
      </c>
      <c r="BI339" s="887">
        <v>795</v>
      </c>
      <c r="BJ339" s="886">
        <v>15454.55</v>
      </c>
      <c r="BK339" s="234">
        <f t="shared" si="390"/>
        <v>13515003.975000001</v>
      </c>
      <c r="BL339" s="668">
        <v>0.1</v>
      </c>
      <c r="BM339" s="234">
        <f t="shared" si="391"/>
        <v>12286367.25</v>
      </c>
      <c r="BN339" s="263">
        <v>46008</v>
      </c>
      <c r="BO339" s="251">
        <f>SUMIF($I:$I,I339,$BH:$BH)</f>
        <v>372</v>
      </c>
      <c r="BP339" s="251">
        <f>SUMIF($I:$I,I339,$BI:$BI)</f>
        <v>1410</v>
      </c>
      <c r="BQ339" s="249"/>
      <c r="BR339" s="249"/>
      <c r="BS339" s="264"/>
      <c r="BT339" s="248"/>
      <c r="BU339" s="248"/>
      <c r="BV339" s="251"/>
      <c r="BW339" s="251"/>
      <c r="BX339" s="251"/>
      <c r="BY339" s="251"/>
      <c r="BZ339" s="251"/>
      <c r="CA339" s="251"/>
      <c r="CB339" s="251"/>
      <c r="CC339" s="250"/>
      <c r="CD339" s="265"/>
      <c r="CE339" s="252"/>
      <c r="CF339" s="252"/>
      <c r="CG339" s="252"/>
      <c r="CH339" s="252"/>
      <c r="CI339" s="252"/>
      <c r="CJ339" s="252"/>
      <c r="CK339" s="252"/>
      <c r="CL339" s="252"/>
      <c r="CM339" s="251">
        <f>SUMIF($I:$I,I339,$CA:$CA)</f>
        <v>0</v>
      </c>
      <c r="CN339" s="249">
        <f>SUMIF($I:$I,I339,$CB:$CB)</f>
        <v>0</v>
      </c>
      <c r="CO339" s="252"/>
      <c r="CP339" s="252"/>
      <c r="CQ339" s="252"/>
      <c r="CR339" s="252"/>
      <c r="CS339" s="251">
        <f>BO339+CM339</f>
        <v>372</v>
      </c>
      <c r="CT339" s="251">
        <f>BP339+CN339</f>
        <v>1410</v>
      </c>
      <c r="CU339" s="251">
        <f>AY339-CS339</f>
        <v>-4.4555999999999472</v>
      </c>
      <c r="CV339" s="251">
        <f>AZ339-CT339</f>
        <v>-13.331279999999879</v>
      </c>
      <c r="CW339" s="249" t="str">
        <f>IF(CU339&lt;0,"Thừa",IF(CU339=0,"Đủ","Thiếu"))</f>
        <v>Thừa</v>
      </c>
      <c r="CX339" s="614"/>
      <c r="CY339" s="562"/>
      <c r="CZ339" s="562"/>
      <c r="DA339" s="562"/>
      <c r="DB339" s="562"/>
      <c r="DC339" s="562"/>
      <c r="DD339" s="562"/>
      <c r="DE339" s="562"/>
      <c r="DF339" s="562"/>
    </row>
    <row r="340" spans="1:110" s="271" customFormat="1" ht="15" hidden="1" customHeight="1" thickBot="1">
      <c r="A340" s="248" t="str">
        <f t="shared" si="384"/>
        <v>ok</v>
      </c>
      <c r="B340" s="249"/>
      <c r="C340" s="249"/>
      <c r="D340" s="249"/>
      <c r="E340" s="249"/>
      <c r="F340" s="249"/>
      <c r="G340" s="1221"/>
      <c r="H340" s="1221"/>
      <c r="I340" s="281" t="s">
        <v>1746</v>
      </c>
      <c r="J340" s="882" t="s">
        <v>1760</v>
      </c>
      <c r="K340" s="882" t="s">
        <v>1747</v>
      </c>
      <c r="L340" s="883" t="s">
        <v>60</v>
      </c>
      <c r="M340" s="884" t="s">
        <v>116</v>
      </c>
      <c r="N340" s="603"/>
      <c r="O340" s="616"/>
      <c r="P340" s="230"/>
      <c r="Q340" s="231"/>
      <c r="R340" s="232"/>
      <c r="S340" s="232"/>
      <c r="T340" s="232"/>
      <c r="U340" s="232"/>
      <c r="V340" s="232"/>
      <c r="W340" s="232"/>
      <c r="X340" s="232"/>
      <c r="Y340" s="232"/>
      <c r="Z340" s="232"/>
      <c r="AA340" s="232"/>
      <c r="AB340" s="232"/>
      <c r="AC340" s="232"/>
      <c r="AD340" s="232"/>
      <c r="AE340" s="232"/>
      <c r="AF340" s="232"/>
      <c r="AG340" s="232"/>
      <c r="AH340" s="232"/>
      <c r="AI340" s="232"/>
      <c r="AJ340" s="232"/>
      <c r="AK340" s="232"/>
      <c r="AL340" s="232"/>
      <c r="AM340" s="232"/>
      <c r="AN340" s="232"/>
      <c r="AO340" s="232"/>
      <c r="AP340" s="232"/>
      <c r="AQ340" s="250"/>
      <c r="AR340" s="250"/>
      <c r="AS340" s="232"/>
      <c r="AT340" s="248"/>
      <c r="AU340" s="562"/>
      <c r="AV340" s="562"/>
      <c r="AW340" s="562"/>
      <c r="AX340" s="562"/>
      <c r="AY340" s="251"/>
      <c r="AZ340" s="251"/>
      <c r="BA340" s="252"/>
      <c r="BB340" s="224" t="s">
        <v>1788</v>
      </c>
      <c r="BC340" s="252" t="s">
        <v>1787</v>
      </c>
      <c r="BD340" s="863" t="s">
        <v>1739</v>
      </c>
      <c r="BE340" s="252"/>
      <c r="BF340" s="887">
        <v>615</v>
      </c>
      <c r="BG340" s="263">
        <v>46007</v>
      </c>
      <c r="BH340" s="863">
        <v>168</v>
      </c>
      <c r="BI340" s="887">
        <v>615</v>
      </c>
      <c r="BJ340" s="886">
        <v>15454.55</v>
      </c>
      <c r="BK340" s="234">
        <f t="shared" si="390"/>
        <v>10455003.075000001</v>
      </c>
      <c r="BL340" s="668">
        <v>0.1</v>
      </c>
      <c r="BM340" s="234">
        <f t="shared" si="391"/>
        <v>9504548.25</v>
      </c>
      <c r="BN340" s="263">
        <v>46008</v>
      </c>
      <c r="BO340" s="251"/>
      <c r="BP340" s="251"/>
      <c r="BQ340" s="249"/>
      <c r="BR340" s="249"/>
      <c r="BS340" s="264"/>
      <c r="BT340" s="248"/>
      <c r="BU340" s="248"/>
      <c r="BV340" s="251"/>
      <c r="BW340" s="251"/>
      <c r="BX340" s="251"/>
      <c r="BY340" s="251"/>
      <c r="BZ340" s="251"/>
      <c r="CA340" s="251"/>
      <c r="CB340" s="251"/>
      <c r="CC340" s="250"/>
      <c r="CD340" s="265"/>
      <c r="CE340" s="252"/>
      <c r="CF340" s="252"/>
      <c r="CG340" s="252"/>
      <c r="CH340" s="252"/>
      <c r="CI340" s="252"/>
      <c r="CJ340" s="252"/>
      <c r="CK340" s="252"/>
      <c r="CL340" s="252"/>
      <c r="CM340" s="251"/>
      <c r="CN340" s="249"/>
      <c r="CO340" s="252"/>
      <c r="CP340" s="252"/>
      <c r="CQ340" s="252"/>
      <c r="CR340" s="252"/>
      <c r="CS340" s="251"/>
      <c r="CT340" s="251"/>
      <c r="CU340" s="251"/>
      <c r="CV340" s="251"/>
      <c r="CW340" s="249"/>
      <c r="CX340" s="614"/>
      <c r="CY340" s="562"/>
      <c r="CZ340" s="562"/>
      <c r="DA340" s="562"/>
      <c r="DB340" s="562"/>
      <c r="DC340" s="562"/>
      <c r="DD340" s="562"/>
      <c r="DE340" s="562"/>
      <c r="DF340" s="562"/>
    </row>
    <row r="341" spans="1:110" s="271" customFormat="1" ht="15" hidden="1" customHeight="1">
      <c r="A341" s="248" t="str">
        <f t="shared" si="384"/>
        <v>Hiện</v>
      </c>
      <c r="B341" s="249" t="str">
        <f t="shared" si="385"/>
        <v>Thừa</v>
      </c>
      <c r="C341" s="249">
        <f t="shared" si="386"/>
        <v>-9.8705999999999676</v>
      </c>
      <c r="D341" s="249"/>
      <c r="E341" s="249"/>
      <c r="F341" s="249"/>
      <c r="G341" s="1221"/>
      <c r="H341" s="1221"/>
      <c r="I341" s="281" t="s">
        <v>1761</v>
      </c>
      <c r="J341" s="882" t="s">
        <v>114</v>
      </c>
      <c r="K341" s="882" t="s">
        <v>938</v>
      </c>
      <c r="L341" s="883" t="s">
        <v>60</v>
      </c>
      <c r="M341" s="884" t="s">
        <v>116</v>
      </c>
      <c r="N341" s="603">
        <v>18.600000000000001</v>
      </c>
      <c r="O341" s="616">
        <v>318.99</v>
      </c>
      <c r="P341" s="230">
        <v>5937.2000000000007</v>
      </c>
      <c r="Q341" s="231"/>
      <c r="R341" s="232"/>
      <c r="S341" s="232"/>
      <c r="T341" s="232"/>
      <c r="U341" s="232"/>
      <c r="V341" s="232"/>
      <c r="W341" s="232"/>
      <c r="X341" s="232"/>
      <c r="Y341" s="232"/>
      <c r="Z341" s="232"/>
      <c r="AA341" s="232"/>
      <c r="AB341" s="232"/>
      <c r="AC341" s="232"/>
      <c r="AD341" s="232"/>
      <c r="AE341" s="232"/>
      <c r="AF341" s="232"/>
      <c r="AG341" s="232">
        <v>338.12940000000003</v>
      </c>
      <c r="AH341" s="232">
        <v>6289.2068400000007</v>
      </c>
      <c r="AI341" s="232"/>
      <c r="AJ341" s="232"/>
      <c r="AK341" s="232">
        <v>0</v>
      </c>
      <c r="AL341" s="232">
        <v>0</v>
      </c>
      <c r="AM341" s="232">
        <v>0</v>
      </c>
      <c r="AN341" s="232">
        <v>0</v>
      </c>
      <c r="AO341" s="232">
        <v>0</v>
      </c>
      <c r="AP341" s="232">
        <v>0</v>
      </c>
      <c r="AQ341" s="250">
        <f t="shared" ref="AQ341:AQ349" si="397">Q341+S341+U341+W341+Y341+AA341+AC341+AE341+AG341+AI341+AK341+AM341+AO341</f>
        <v>338.12940000000003</v>
      </c>
      <c r="AR341" s="250">
        <f t="shared" ref="AR341:AR349" si="398">R341+T341+V341+X341+Z341+AB341+AD341+AF341+AH341+AJ341+AL341+AN341+AP341</f>
        <v>6289.2068400000007</v>
      </c>
      <c r="AS341" s="232" t="s">
        <v>1778</v>
      </c>
      <c r="AT341" s="248"/>
      <c r="AU341" s="562"/>
      <c r="AV341" s="562"/>
      <c r="AW341" s="562"/>
      <c r="AX341" s="562"/>
      <c r="AY341" s="251">
        <f t="shared" ref="AY341:AY349" si="399">IF(AQ341&gt;AU341,AQ341-AU341,"0")</f>
        <v>338.12940000000003</v>
      </c>
      <c r="AZ341" s="251">
        <f t="shared" ref="AZ341:AZ349" si="400">IF(AR341&gt;AV341,AR341-AV341,"0")</f>
        <v>6289.2068400000007</v>
      </c>
      <c r="BA341" s="252"/>
      <c r="BB341" s="261" t="s">
        <v>1085</v>
      </c>
      <c r="BC341" s="252" t="s">
        <v>62</v>
      </c>
      <c r="BD341" s="882" t="s">
        <v>938</v>
      </c>
      <c r="BE341" s="252"/>
      <c r="BF341" s="233">
        <v>6472.8</v>
      </c>
      <c r="BG341" s="263">
        <v>46009</v>
      </c>
      <c r="BH341" s="233">
        <f>29*12</f>
        <v>348</v>
      </c>
      <c r="BI341" s="233">
        <v>6472.8</v>
      </c>
      <c r="BJ341" s="234">
        <v>14363.64</v>
      </c>
      <c r="BK341" s="234">
        <f t="shared" si="390"/>
        <v>102270265.89120001</v>
      </c>
      <c r="BL341" s="668">
        <v>0.1</v>
      </c>
      <c r="BM341" s="234">
        <f t="shared" si="391"/>
        <v>92972968.991999999</v>
      </c>
      <c r="BN341" s="263">
        <v>46009</v>
      </c>
      <c r="BO341" s="251">
        <f t="shared" ref="BO341:BO349" si="401">SUMIF($I:$I,I341,$BH:$BH)</f>
        <v>348</v>
      </c>
      <c r="BP341" s="251">
        <f t="shared" ref="BP341:BP349" si="402">SUMIF($I:$I,I341,$BI:$BI)</f>
        <v>6472.8</v>
      </c>
      <c r="BQ341" s="249"/>
      <c r="BR341" s="249"/>
      <c r="BS341" s="264"/>
      <c r="BT341" s="248"/>
      <c r="BU341" s="248"/>
      <c r="BV341" s="251"/>
      <c r="BW341" s="251"/>
      <c r="BX341" s="251"/>
      <c r="BY341" s="251"/>
      <c r="BZ341" s="251"/>
      <c r="CA341" s="251"/>
      <c r="CB341" s="251"/>
      <c r="CC341" s="250"/>
      <c r="CD341" s="265"/>
      <c r="CE341" s="252"/>
      <c r="CF341" s="252"/>
      <c r="CG341" s="252"/>
      <c r="CH341" s="252"/>
      <c r="CI341" s="252"/>
      <c r="CJ341" s="252"/>
      <c r="CK341" s="252"/>
      <c r="CL341" s="252"/>
      <c r="CM341" s="251">
        <f t="shared" ref="CM341:CM349" si="403">SUMIF($I:$I,I341,$CA:$CA)</f>
        <v>0</v>
      </c>
      <c r="CN341" s="249">
        <f t="shared" ref="CN341:CN349" si="404">SUMIF($I:$I,I341,$CB:$CB)</f>
        <v>0</v>
      </c>
      <c r="CO341" s="252"/>
      <c r="CP341" s="252"/>
      <c r="CQ341" s="252"/>
      <c r="CR341" s="252"/>
      <c r="CS341" s="251">
        <f t="shared" ref="CS341:CS349" si="405">BO341+CM341</f>
        <v>348</v>
      </c>
      <c r="CT341" s="251">
        <f t="shared" ref="CT341:CT349" si="406">BP341+CN341</f>
        <v>6472.8</v>
      </c>
      <c r="CU341" s="251">
        <f t="shared" ref="CU341:CU349" si="407">AY341-CS341</f>
        <v>-9.8705999999999676</v>
      </c>
      <c r="CV341" s="251">
        <f t="shared" ref="CV341:CV349" si="408">AZ341-CT341</f>
        <v>-183.59315999999944</v>
      </c>
      <c r="CW341" s="249" t="str">
        <f t="shared" ref="CW341:CW349" si="409">IF(CU341&lt;0,"Thừa",IF(CU341=0,"Đủ","Thiếu"))</f>
        <v>Thừa</v>
      </c>
      <c r="CX341" s="614"/>
      <c r="CY341" s="562"/>
      <c r="CZ341" s="562"/>
      <c r="DA341" s="562"/>
      <c r="DB341" s="562"/>
      <c r="DC341" s="562"/>
      <c r="DD341" s="562"/>
      <c r="DE341" s="562"/>
      <c r="DF341" s="562"/>
    </row>
    <row r="342" spans="1:110" s="271" customFormat="1" ht="15" hidden="1" customHeight="1">
      <c r="A342" s="248" t="str">
        <f t="shared" si="384"/>
        <v>Hiện</v>
      </c>
      <c r="B342" s="249" t="str">
        <f t="shared" si="385"/>
        <v>Đủ</v>
      </c>
      <c r="C342" s="249">
        <f t="shared" si="386"/>
        <v>0</v>
      </c>
      <c r="D342" s="249"/>
      <c r="E342" s="249"/>
      <c r="F342" s="249"/>
      <c r="G342" s="1221"/>
      <c r="H342" s="1221"/>
      <c r="I342" s="281" t="s">
        <v>1762</v>
      </c>
      <c r="J342" s="882" t="s">
        <v>1763</v>
      </c>
      <c r="K342" s="882" t="s">
        <v>1764</v>
      </c>
      <c r="L342" s="883" t="s">
        <v>60</v>
      </c>
      <c r="M342" s="884" t="s">
        <v>61</v>
      </c>
      <c r="N342" s="603">
        <f>6*7.85</f>
        <v>47.099999999999994</v>
      </c>
      <c r="O342" s="616">
        <f>+P342/N342</f>
        <v>1.3619957537154992</v>
      </c>
      <c r="P342" s="230">
        <v>64.150000000000006</v>
      </c>
      <c r="Q342" s="231"/>
      <c r="R342" s="232"/>
      <c r="S342" s="232"/>
      <c r="T342" s="232"/>
      <c r="U342" s="232"/>
      <c r="V342" s="232"/>
      <c r="W342" s="232"/>
      <c r="X342" s="232"/>
      <c r="Y342" s="232"/>
      <c r="Z342" s="232"/>
      <c r="AA342" s="232"/>
      <c r="AB342" s="232"/>
      <c r="AC342" s="232"/>
      <c r="AD342" s="232"/>
      <c r="AE342" s="232"/>
      <c r="AF342" s="232"/>
      <c r="AG342" s="232">
        <v>2.25</v>
      </c>
      <c r="AH342" s="232">
        <v>105.97499999999999</v>
      </c>
      <c r="AI342" s="232"/>
      <c r="AJ342" s="232"/>
      <c r="AK342" s="232">
        <v>0</v>
      </c>
      <c r="AL342" s="232">
        <v>0</v>
      </c>
      <c r="AM342" s="232">
        <v>0</v>
      </c>
      <c r="AN342" s="232">
        <v>0</v>
      </c>
      <c r="AO342" s="232">
        <v>0</v>
      </c>
      <c r="AP342" s="232">
        <v>0</v>
      </c>
      <c r="AQ342" s="250">
        <f t="shared" si="397"/>
        <v>2.25</v>
      </c>
      <c r="AR342" s="250">
        <f t="shared" si="398"/>
        <v>105.97499999999999</v>
      </c>
      <c r="AS342" s="232" t="s">
        <v>1778</v>
      </c>
      <c r="AT342" s="248"/>
      <c r="AU342" s="562">
        <v>2.25</v>
      </c>
      <c r="AV342" s="562">
        <v>105.97499999999999</v>
      </c>
      <c r="AW342" s="562"/>
      <c r="AX342" s="562"/>
      <c r="AY342" s="251" t="str">
        <f t="shared" si="399"/>
        <v>0</v>
      </c>
      <c r="AZ342" s="251" t="str">
        <f t="shared" si="400"/>
        <v>0</v>
      </c>
      <c r="BA342" s="252"/>
      <c r="BB342" s="261"/>
      <c r="BC342" s="252"/>
      <c r="BD342" s="274"/>
      <c r="BE342" s="252"/>
      <c r="BF342" s="233"/>
      <c r="BG342" s="284"/>
      <c r="BH342" s="233"/>
      <c r="BI342" s="233"/>
      <c r="BJ342" s="234"/>
      <c r="BK342" s="234"/>
      <c r="BL342" s="668"/>
      <c r="BM342" s="234"/>
      <c r="BN342" s="263"/>
      <c r="BO342" s="251">
        <f t="shared" si="401"/>
        <v>0</v>
      </c>
      <c r="BP342" s="251">
        <f t="shared" si="402"/>
        <v>0</v>
      </c>
      <c r="BQ342" s="249"/>
      <c r="BR342" s="249"/>
      <c r="BS342" s="264"/>
      <c r="BT342" s="248"/>
      <c r="BU342" s="248"/>
      <c r="BV342" s="251"/>
      <c r="BW342" s="251"/>
      <c r="BX342" s="251"/>
      <c r="BY342" s="251"/>
      <c r="BZ342" s="251"/>
      <c r="CA342" s="251"/>
      <c r="CB342" s="251"/>
      <c r="CC342" s="250"/>
      <c r="CD342" s="265"/>
      <c r="CE342" s="252"/>
      <c r="CF342" s="252"/>
      <c r="CG342" s="252"/>
      <c r="CH342" s="252"/>
      <c r="CI342" s="252"/>
      <c r="CJ342" s="252"/>
      <c r="CK342" s="252"/>
      <c r="CL342" s="252"/>
      <c r="CM342" s="251">
        <f t="shared" si="403"/>
        <v>0</v>
      </c>
      <c r="CN342" s="249">
        <f t="shared" si="404"/>
        <v>0</v>
      </c>
      <c r="CO342" s="252"/>
      <c r="CP342" s="252"/>
      <c r="CQ342" s="252"/>
      <c r="CR342" s="252"/>
      <c r="CS342" s="251">
        <f t="shared" si="405"/>
        <v>0</v>
      </c>
      <c r="CT342" s="251">
        <f t="shared" si="406"/>
        <v>0</v>
      </c>
      <c r="CU342" s="251">
        <f t="shared" si="407"/>
        <v>0</v>
      </c>
      <c r="CV342" s="251">
        <f t="shared" si="408"/>
        <v>0</v>
      </c>
      <c r="CW342" s="249" t="str">
        <f t="shared" si="409"/>
        <v>Đủ</v>
      </c>
      <c r="CX342" s="614"/>
      <c r="CY342" s="562"/>
      <c r="CZ342" s="562"/>
      <c r="DA342" s="562"/>
      <c r="DB342" s="562"/>
      <c r="DC342" s="562"/>
      <c r="DD342" s="562"/>
      <c r="DE342" s="562"/>
      <c r="DF342" s="562"/>
    </row>
    <row r="343" spans="1:110" s="271" customFormat="1" ht="15" hidden="1" customHeight="1">
      <c r="A343" s="248" t="str">
        <f t="shared" si="384"/>
        <v>Hiện</v>
      </c>
      <c r="B343" s="249" t="str">
        <f t="shared" si="385"/>
        <v>Đủ</v>
      </c>
      <c r="C343" s="249">
        <f t="shared" si="386"/>
        <v>0</v>
      </c>
      <c r="D343" s="249"/>
      <c r="E343" s="249"/>
      <c r="F343" s="249"/>
      <c r="G343" s="1221"/>
      <c r="H343" s="1221"/>
      <c r="I343" s="281" t="s">
        <v>1765</v>
      </c>
      <c r="J343" s="882" t="s">
        <v>1763</v>
      </c>
      <c r="K343" s="882" t="s">
        <v>1766</v>
      </c>
      <c r="L343" s="883" t="s">
        <v>60</v>
      </c>
      <c r="M343" s="884" t="s">
        <v>61</v>
      </c>
      <c r="N343" s="603">
        <f>20*7.85</f>
        <v>157</v>
      </c>
      <c r="O343" s="616">
        <v>4.0971337579617835</v>
      </c>
      <c r="P343" s="230">
        <v>643.25</v>
      </c>
      <c r="Q343" s="231"/>
      <c r="R343" s="232"/>
      <c r="S343" s="232"/>
      <c r="T343" s="232"/>
      <c r="U343" s="232"/>
      <c r="V343" s="232"/>
      <c r="W343" s="232"/>
      <c r="X343" s="232"/>
      <c r="Y343" s="232"/>
      <c r="Z343" s="232"/>
      <c r="AA343" s="232"/>
      <c r="AB343" s="232"/>
      <c r="AC343" s="232"/>
      <c r="AD343" s="232"/>
      <c r="AE343" s="232"/>
      <c r="AF343" s="232"/>
      <c r="AG343" s="232">
        <v>5</v>
      </c>
      <c r="AH343" s="232">
        <v>785</v>
      </c>
      <c r="AI343" s="232"/>
      <c r="AJ343" s="232"/>
      <c r="AK343" s="232">
        <v>0</v>
      </c>
      <c r="AL343" s="232">
        <v>0</v>
      </c>
      <c r="AM343" s="232">
        <v>0</v>
      </c>
      <c r="AN343" s="232">
        <v>0</v>
      </c>
      <c r="AO343" s="232">
        <v>0</v>
      </c>
      <c r="AP343" s="232">
        <v>0</v>
      </c>
      <c r="AQ343" s="250">
        <f t="shared" si="397"/>
        <v>5</v>
      </c>
      <c r="AR343" s="250">
        <f t="shared" si="398"/>
        <v>785</v>
      </c>
      <c r="AS343" s="232" t="s">
        <v>1778</v>
      </c>
      <c r="AT343" s="248"/>
      <c r="AU343" s="562">
        <v>5</v>
      </c>
      <c r="AV343" s="562">
        <v>785</v>
      </c>
      <c r="AW343" s="562"/>
      <c r="AX343" s="562"/>
      <c r="AY343" s="251" t="str">
        <f t="shared" si="399"/>
        <v>0</v>
      </c>
      <c r="AZ343" s="251" t="str">
        <f t="shared" si="400"/>
        <v>0</v>
      </c>
      <c r="BA343" s="252"/>
      <c r="BB343" s="261"/>
      <c r="BC343" s="252"/>
      <c r="BD343" s="274"/>
      <c r="BE343" s="252"/>
      <c r="BF343" s="233"/>
      <c r="BG343" s="284"/>
      <c r="BH343" s="233"/>
      <c r="BI343" s="233"/>
      <c r="BJ343" s="234"/>
      <c r="BK343" s="234"/>
      <c r="BL343" s="668"/>
      <c r="BM343" s="234"/>
      <c r="BN343" s="263"/>
      <c r="BO343" s="251">
        <f t="shared" si="401"/>
        <v>0</v>
      </c>
      <c r="BP343" s="251">
        <f t="shared" si="402"/>
        <v>0</v>
      </c>
      <c r="BQ343" s="249"/>
      <c r="BR343" s="249"/>
      <c r="BS343" s="264"/>
      <c r="BT343" s="248"/>
      <c r="BU343" s="248"/>
      <c r="BV343" s="251"/>
      <c r="BW343" s="251"/>
      <c r="BX343" s="251"/>
      <c r="BY343" s="251"/>
      <c r="BZ343" s="251"/>
      <c r="CA343" s="251"/>
      <c r="CB343" s="251"/>
      <c r="CC343" s="250"/>
      <c r="CD343" s="265"/>
      <c r="CE343" s="252"/>
      <c r="CF343" s="252"/>
      <c r="CG343" s="252"/>
      <c r="CH343" s="252"/>
      <c r="CI343" s="252"/>
      <c r="CJ343" s="252"/>
      <c r="CK343" s="252"/>
      <c r="CL343" s="252"/>
      <c r="CM343" s="251">
        <f t="shared" si="403"/>
        <v>0</v>
      </c>
      <c r="CN343" s="249">
        <f t="shared" si="404"/>
        <v>0</v>
      </c>
      <c r="CO343" s="252"/>
      <c r="CP343" s="252"/>
      <c r="CQ343" s="252"/>
      <c r="CR343" s="252"/>
      <c r="CS343" s="251">
        <f t="shared" si="405"/>
        <v>0</v>
      </c>
      <c r="CT343" s="251">
        <f t="shared" si="406"/>
        <v>0</v>
      </c>
      <c r="CU343" s="251">
        <f t="shared" si="407"/>
        <v>0</v>
      </c>
      <c r="CV343" s="251">
        <f t="shared" si="408"/>
        <v>0</v>
      </c>
      <c r="CW343" s="249" t="str">
        <f t="shared" si="409"/>
        <v>Đủ</v>
      </c>
      <c r="CX343" s="614"/>
      <c r="CY343" s="562"/>
      <c r="CZ343" s="562"/>
      <c r="DA343" s="562"/>
      <c r="DB343" s="562"/>
      <c r="DC343" s="562"/>
      <c r="DD343" s="562"/>
      <c r="DE343" s="562"/>
      <c r="DF343" s="562"/>
    </row>
    <row r="344" spans="1:110" s="271" customFormat="1" ht="30" customHeight="1">
      <c r="A344" s="248" t="str">
        <f t="shared" si="384"/>
        <v>Hiện</v>
      </c>
      <c r="B344" s="249" t="str">
        <f t="shared" si="385"/>
        <v>Thiếu</v>
      </c>
      <c r="C344" s="249">
        <f t="shared" si="386"/>
        <v>5</v>
      </c>
      <c r="D344" s="272"/>
      <c r="E344" s="311" t="s">
        <v>1843</v>
      </c>
      <c r="F344" s="272"/>
      <c r="G344" s="249"/>
      <c r="H344" s="249"/>
      <c r="I344" s="282" t="s">
        <v>1767</v>
      </c>
      <c r="J344" s="280" t="s">
        <v>1191</v>
      </c>
      <c r="K344" s="1249" t="s">
        <v>1768</v>
      </c>
      <c r="L344" s="281" t="s">
        <v>1193</v>
      </c>
      <c r="M344" s="279" t="s">
        <v>210</v>
      </c>
      <c r="N344" s="603"/>
      <c r="O344" s="603">
        <v>5</v>
      </c>
      <c r="P344" s="603"/>
      <c r="Q344" s="231"/>
      <c r="R344" s="232"/>
      <c r="S344" s="232"/>
      <c r="T344" s="232"/>
      <c r="U344" s="232"/>
      <c r="V344" s="232"/>
      <c r="W344" s="232"/>
      <c r="X344" s="232"/>
      <c r="Y344" s="232"/>
      <c r="Z344" s="232"/>
      <c r="AA344" s="232"/>
      <c r="AB344" s="232"/>
      <c r="AC344" s="232"/>
      <c r="AD344" s="232"/>
      <c r="AE344" s="232"/>
      <c r="AF344" s="232"/>
      <c r="AG344" s="232">
        <v>5</v>
      </c>
      <c r="AH344" s="232">
        <v>0</v>
      </c>
      <c r="AI344" s="232"/>
      <c r="AJ344" s="232"/>
      <c r="AK344" s="232">
        <v>0</v>
      </c>
      <c r="AL344" s="232">
        <v>0</v>
      </c>
      <c r="AM344" s="232">
        <v>0</v>
      </c>
      <c r="AN344" s="232">
        <v>0</v>
      </c>
      <c r="AO344" s="232">
        <v>0</v>
      </c>
      <c r="AP344" s="232">
        <v>0</v>
      </c>
      <c r="AQ344" s="250">
        <f t="shared" si="397"/>
        <v>5</v>
      </c>
      <c r="AR344" s="250">
        <f t="shared" si="398"/>
        <v>0</v>
      </c>
      <c r="AS344" s="252" t="s">
        <v>1778</v>
      </c>
      <c r="AT344" s="248"/>
      <c r="AU344" s="251"/>
      <c r="AV344" s="251"/>
      <c r="AW344" s="263"/>
      <c r="AX344" s="273"/>
      <c r="AY344" s="251">
        <f t="shared" si="399"/>
        <v>5</v>
      </c>
      <c r="AZ344" s="251" t="str">
        <f t="shared" si="400"/>
        <v>0</v>
      </c>
      <c r="BA344" s="252"/>
      <c r="BB344" s="261"/>
      <c r="BD344" s="272"/>
      <c r="BE344" s="262"/>
      <c r="BF344" s="233"/>
      <c r="BG344" s="263"/>
      <c r="BH344" s="284"/>
      <c r="BI344" s="233"/>
      <c r="BJ344" s="234"/>
      <c r="BK344" s="234"/>
      <c r="BL344" s="668"/>
      <c r="BM344" s="234"/>
      <c r="BN344" s="263"/>
      <c r="BO344" s="251">
        <f t="shared" si="401"/>
        <v>0</v>
      </c>
      <c r="BP344" s="251">
        <f t="shared" si="402"/>
        <v>0</v>
      </c>
      <c r="BQ344" s="249"/>
      <c r="BR344" s="249"/>
      <c r="BS344" s="264"/>
      <c r="BT344" s="248"/>
      <c r="BU344" s="248"/>
      <c r="BV344" s="251"/>
      <c r="BW344" s="251"/>
      <c r="BX344" s="251"/>
      <c r="BY344" s="251"/>
      <c r="BZ344" s="251"/>
      <c r="CA344" s="251"/>
      <c r="CB344" s="251"/>
      <c r="CC344" s="250"/>
      <c r="CD344" s="265"/>
      <c r="CE344" s="252"/>
      <c r="CF344" s="252"/>
      <c r="CG344" s="252"/>
      <c r="CH344" s="252"/>
      <c r="CI344" s="252"/>
      <c r="CJ344" s="252"/>
      <c r="CK344" s="252"/>
      <c r="CL344" s="252"/>
      <c r="CM344" s="251">
        <f t="shared" si="403"/>
        <v>0</v>
      </c>
      <c r="CN344" s="249">
        <f t="shared" si="404"/>
        <v>0</v>
      </c>
      <c r="CO344" s="252"/>
      <c r="CP344" s="252"/>
      <c r="CQ344" s="252"/>
      <c r="CR344" s="252"/>
      <c r="CS344" s="251">
        <f t="shared" si="405"/>
        <v>0</v>
      </c>
      <c r="CT344" s="251">
        <f t="shared" si="406"/>
        <v>0</v>
      </c>
      <c r="CU344" s="251">
        <f t="shared" si="407"/>
        <v>5</v>
      </c>
      <c r="CV344" s="251">
        <f t="shared" si="408"/>
        <v>0</v>
      </c>
      <c r="CW344" s="249" t="str">
        <f t="shared" si="409"/>
        <v>Thiếu</v>
      </c>
      <c r="CX344" s="266"/>
      <c r="CY344" s="267"/>
      <c r="CZ344" s="268"/>
      <c r="DA344" s="269"/>
      <c r="DB344" s="270"/>
      <c r="DC344" s="235"/>
      <c r="DD344" s="236"/>
      <c r="DE344" s="237"/>
      <c r="DF344" s="237"/>
    </row>
    <row r="345" spans="1:110" s="271" customFormat="1" ht="15" hidden="1" customHeight="1">
      <c r="A345" s="248" t="str">
        <f t="shared" si="384"/>
        <v>Hiện</v>
      </c>
      <c r="B345" s="249" t="str">
        <f>CONCATENATE(CW345," Đã đủ theo pR")</f>
        <v>Thiếu Đã đủ theo pR</v>
      </c>
      <c r="C345" s="249">
        <f t="shared" si="386"/>
        <v>0.50319999999999254</v>
      </c>
      <c r="D345" s="249"/>
      <c r="E345" s="249"/>
      <c r="F345" s="249"/>
      <c r="G345" s="1221"/>
      <c r="H345" s="1223" t="s">
        <v>1782</v>
      </c>
      <c r="I345" s="281" t="s">
        <v>1769</v>
      </c>
      <c r="J345" s="882" t="s">
        <v>1770</v>
      </c>
      <c r="K345" s="882" t="s">
        <v>1771</v>
      </c>
      <c r="L345" s="1188" t="s">
        <v>1772</v>
      </c>
      <c r="M345" s="884" t="s">
        <v>61</v>
      </c>
      <c r="N345" s="603"/>
      <c r="O345" s="616">
        <v>410</v>
      </c>
      <c r="P345" s="230"/>
      <c r="Q345" s="231"/>
      <c r="R345" s="232"/>
      <c r="S345" s="232"/>
      <c r="T345" s="232"/>
      <c r="U345" s="232"/>
      <c r="V345" s="232"/>
      <c r="W345" s="232"/>
      <c r="X345" s="232"/>
      <c r="Y345" s="232"/>
      <c r="Z345" s="232"/>
      <c r="AA345" s="232"/>
      <c r="AB345" s="232"/>
      <c r="AC345" s="232"/>
      <c r="AD345" s="232"/>
      <c r="AE345" s="232"/>
      <c r="AF345" s="232"/>
      <c r="AG345" s="232">
        <v>450</v>
      </c>
      <c r="AH345" s="232">
        <v>0</v>
      </c>
      <c r="AI345" s="232"/>
      <c r="AJ345" s="232"/>
      <c r="AK345" s="232">
        <v>0</v>
      </c>
      <c r="AL345" s="232">
        <v>0</v>
      </c>
      <c r="AM345" s="232">
        <v>0</v>
      </c>
      <c r="AN345" s="232">
        <v>0</v>
      </c>
      <c r="AO345" s="232">
        <v>0</v>
      </c>
      <c r="AP345" s="232">
        <v>0</v>
      </c>
      <c r="AQ345" s="250">
        <f t="shared" si="397"/>
        <v>450</v>
      </c>
      <c r="AR345" s="250">
        <f t="shared" si="398"/>
        <v>0</v>
      </c>
      <c r="AS345" s="232" t="s">
        <v>1778</v>
      </c>
      <c r="AT345" s="248"/>
      <c r="AU345" s="562"/>
      <c r="AV345" s="562"/>
      <c r="AW345" s="562"/>
      <c r="AX345" s="562"/>
      <c r="AY345" s="251">
        <f t="shared" si="399"/>
        <v>450</v>
      </c>
      <c r="AZ345" s="251" t="str">
        <f t="shared" si="400"/>
        <v>0</v>
      </c>
      <c r="BA345" s="252"/>
      <c r="BB345" s="224" t="s">
        <v>1868</v>
      </c>
      <c r="BC345" s="252" t="s">
        <v>1526</v>
      </c>
      <c r="BD345" s="1187" t="s">
        <v>1872</v>
      </c>
      <c r="BE345" s="252"/>
      <c r="BF345" s="463" t="s">
        <v>905</v>
      </c>
      <c r="BG345" s="284" t="s">
        <v>1085</v>
      </c>
      <c r="BH345" s="233">
        <f>2.44*1.22*151</f>
        <v>449.49680000000001</v>
      </c>
      <c r="BI345" s="463" t="s">
        <v>905</v>
      </c>
      <c r="BJ345" s="234">
        <v>270000</v>
      </c>
      <c r="BK345" s="234">
        <f>BJ345*BH345*1.08</f>
        <v>131073266.88000001</v>
      </c>
      <c r="BL345" s="668">
        <f t="shared" ref="BL345:BL346" si="410">(BK345-BM345)/BM345</f>
        <v>8.0000000000000085E-2</v>
      </c>
      <c r="BM345" s="234">
        <f t="shared" ref="BM345:BM346" si="411">BJ345*BH345*1</f>
        <v>121364136</v>
      </c>
      <c r="BN345" s="263">
        <v>46042</v>
      </c>
      <c r="BO345" s="251">
        <f t="shared" si="401"/>
        <v>449.49680000000001</v>
      </c>
      <c r="BP345" s="251">
        <f t="shared" si="402"/>
        <v>0</v>
      </c>
      <c r="BQ345" s="249"/>
      <c r="BR345" s="249"/>
      <c r="BS345" s="264"/>
      <c r="BT345" s="248"/>
      <c r="BU345" s="248"/>
      <c r="BV345" s="251"/>
      <c r="BW345" s="251"/>
      <c r="BX345" s="251"/>
      <c r="BY345" s="251"/>
      <c r="BZ345" s="251"/>
      <c r="CA345" s="251"/>
      <c r="CB345" s="251"/>
      <c r="CC345" s="250"/>
      <c r="CD345" s="265"/>
      <c r="CE345" s="252"/>
      <c r="CF345" s="252"/>
      <c r="CG345" s="252"/>
      <c r="CH345" s="252"/>
      <c r="CI345" s="252"/>
      <c r="CJ345" s="252"/>
      <c r="CK345" s="252"/>
      <c r="CL345" s="252"/>
      <c r="CM345" s="251">
        <f t="shared" si="403"/>
        <v>0</v>
      </c>
      <c r="CN345" s="249">
        <f t="shared" si="404"/>
        <v>0</v>
      </c>
      <c r="CO345" s="252"/>
      <c r="CP345" s="252"/>
      <c r="CQ345" s="252"/>
      <c r="CR345" s="252"/>
      <c r="CS345" s="251">
        <f t="shared" si="405"/>
        <v>449.49680000000001</v>
      </c>
      <c r="CT345" s="251">
        <f t="shared" si="406"/>
        <v>0</v>
      </c>
      <c r="CU345" s="251">
        <f t="shared" si="407"/>
        <v>0.50319999999999254</v>
      </c>
      <c r="CV345" s="251">
        <f t="shared" si="408"/>
        <v>0</v>
      </c>
      <c r="CW345" s="249" t="str">
        <f t="shared" si="409"/>
        <v>Thiếu</v>
      </c>
      <c r="CX345" s="614"/>
      <c r="CY345" s="562"/>
      <c r="CZ345" s="562"/>
      <c r="DA345" s="562"/>
      <c r="DB345" s="562"/>
      <c r="DC345" s="562"/>
      <c r="DD345" s="562"/>
      <c r="DE345" s="562"/>
      <c r="DF345" s="562"/>
    </row>
    <row r="346" spans="1:110" s="271" customFormat="1" ht="15" hidden="1" customHeight="1">
      <c r="A346" s="248" t="str">
        <f t="shared" si="384"/>
        <v>Hiện</v>
      </c>
      <c r="B346" s="249" t="str">
        <f t="shared" si="385"/>
        <v>Thừa</v>
      </c>
      <c r="C346" s="249">
        <f t="shared" si="386"/>
        <v>-0.20479999999997744</v>
      </c>
      <c r="D346" s="249"/>
      <c r="E346" s="249" t="s">
        <v>1780</v>
      </c>
      <c r="F346" s="249"/>
      <c r="G346" s="1221"/>
      <c r="H346" s="1223" t="s">
        <v>1783</v>
      </c>
      <c r="I346" s="281" t="s">
        <v>1773</v>
      </c>
      <c r="J346" s="882" t="s">
        <v>1770</v>
      </c>
      <c r="K346" s="882" t="s">
        <v>1774</v>
      </c>
      <c r="L346" s="1188" t="s">
        <v>1772</v>
      </c>
      <c r="M346" s="884" t="s">
        <v>61</v>
      </c>
      <c r="N346" s="603"/>
      <c r="O346" s="616">
        <f>184*5</f>
        <v>920</v>
      </c>
      <c r="P346" s="230"/>
      <c r="Q346" s="231"/>
      <c r="R346" s="232"/>
      <c r="S346" s="232"/>
      <c r="T346" s="232"/>
      <c r="U346" s="232"/>
      <c r="V346" s="232"/>
      <c r="W346" s="232"/>
      <c r="X346" s="232"/>
      <c r="Y346" s="232"/>
      <c r="Z346" s="232"/>
      <c r="AA346" s="232"/>
      <c r="AB346" s="232"/>
      <c r="AC346" s="232"/>
      <c r="AD346" s="232"/>
      <c r="AE346" s="232"/>
      <c r="AF346" s="232"/>
      <c r="AG346" s="232">
        <v>1000</v>
      </c>
      <c r="AH346" s="232">
        <v>0</v>
      </c>
      <c r="AI346" s="232"/>
      <c r="AJ346" s="232"/>
      <c r="AK346" s="232">
        <v>0</v>
      </c>
      <c r="AL346" s="232">
        <v>0</v>
      </c>
      <c r="AM346" s="232">
        <v>0</v>
      </c>
      <c r="AN346" s="232">
        <v>0</v>
      </c>
      <c r="AO346" s="232">
        <v>0</v>
      </c>
      <c r="AP346" s="232">
        <v>0</v>
      </c>
      <c r="AQ346" s="250">
        <f t="shared" si="397"/>
        <v>1000</v>
      </c>
      <c r="AR346" s="250">
        <f t="shared" si="398"/>
        <v>0</v>
      </c>
      <c r="AS346" s="232" t="s">
        <v>1778</v>
      </c>
      <c r="AT346" s="248"/>
      <c r="AU346" s="562"/>
      <c r="AV346" s="562"/>
      <c r="AW346" s="562"/>
      <c r="AX346" s="562"/>
      <c r="AY346" s="251">
        <f t="shared" si="399"/>
        <v>1000</v>
      </c>
      <c r="AZ346" s="251" t="str">
        <f t="shared" si="400"/>
        <v>0</v>
      </c>
      <c r="BA346" s="252"/>
      <c r="BB346" s="224" t="s">
        <v>1868</v>
      </c>
      <c r="BC346" s="252" t="s">
        <v>1526</v>
      </c>
      <c r="BD346" s="1187" t="s">
        <v>1873</v>
      </c>
      <c r="BE346" s="252"/>
      <c r="BF346" s="463" t="s">
        <v>905</v>
      </c>
      <c r="BG346" s="284" t="s">
        <v>1085</v>
      </c>
      <c r="BH346" s="233">
        <f>2.44*1.22*336</f>
        <v>1000.2048</v>
      </c>
      <c r="BI346" s="463" t="s">
        <v>905</v>
      </c>
      <c r="BJ346" s="234">
        <v>185000</v>
      </c>
      <c r="BK346" s="234">
        <f>BJ346*BH346*1.08</f>
        <v>199840919.04000002</v>
      </c>
      <c r="BL346" s="668">
        <f t="shared" si="410"/>
        <v>8.0000000000000113E-2</v>
      </c>
      <c r="BM346" s="234">
        <f t="shared" si="411"/>
        <v>185037888</v>
      </c>
      <c r="BN346" s="263">
        <v>46042</v>
      </c>
      <c r="BO346" s="251">
        <f t="shared" si="401"/>
        <v>1000.2048</v>
      </c>
      <c r="BP346" s="251">
        <f t="shared" si="402"/>
        <v>0</v>
      </c>
      <c r="BQ346" s="249"/>
      <c r="BR346" s="249"/>
      <c r="BS346" s="264"/>
      <c r="BT346" s="248"/>
      <c r="BU346" s="248"/>
      <c r="BV346" s="251"/>
      <c r="BW346" s="251"/>
      <c r="BX346" s="251"/>
      <c r="BY346" s="251"/>
      <c r="BZ346" s="251"/>
      <c r="CA346" s="251"/>
      <c r="CB346" s="251"/>
      <c r="CC346" s="250"/>
      <c r="CD346" s="265"/>
      <c r="CE346" s="252"/>
      <c r="CF346" s="252"/>
      <c r="CG346" s="252"/>
      <c r="CH346" s="252"/>
      <c r="CI346" s="252"/>
      <c r="CJ346" s="252"/>
      <c r="CK346" s="252"/>
      <c r="CL346" s="252"/>
      <c r="CM346" s="251">
        <f t="shared" si="403"/>
        <v>0</v>
      </c>
      <c r="CN346" s="249">
        <f t="shared" si="404"/>
        <v>0</v>
      </c>
      <c r="CO346" s="252"/>
      <c r="CP346" s="252"/>
      <c r="CQ346" s="252"/>
      <c r="CR346" s="252"/>
      <c r="CS346" s="251">
        <f t="shared" si="405"/>
        <v>1000.2048</v>
      </c>
      <c r="CT346" s="251">
        <f t="shared" si="406"/>
        <v>0</v>
      </c>
      <c r="CU346" s="251">
        <f t="shared" si="407"/>
        <v>-0.20479999999997744</v>
      </c>
      <c r="CV346" s="251">
        <f t="shared" si="408"/>
        <v>0</v>
      </c>
      <c r="CW346" s="249" t="str">
        <f t="shared" si="409"/>
        <v>Thừa</v>
      </c>
      <c r="CX346" s="614"/>
      <c r="CY346" s="562"/>
      <c r="CZ346" s="562"/>
      <c r="DA346" s="562"/>
      <c r="DB346" s="562"/>
      <c r="DC346" s="562"/>
      <c r="DD346" s="562"/>
      <c r="DE346" s="562"/>
      <c r="DF346" s="562"/>
    </row>
    <row r="347" spans="1:110" s="271" customFormat="1" ht="15" hidden="1" customHeight="1">
      <c r="A347" s="248" t="str">
        <f t="shared" si="384"/>
        <v>Hiện</v>
      </c>
      <c r="B347" s="249" t="str">
        <f t="shared" si="385"/>
        <v>Đủ</v>
      </c>
      <c r="C347" s="249">
        <f t="shared" si="386"/>
        <v>0</v>
      </c>
      <c r="D347" s="249"/>
      <c r="E347" s="249"/>
      <c r="F347" s="249"/>
      <c r="G347" s="1221"/>
      <c r="H347" s="1221"/>
      <c r="I347" s="281" t="s">
        <v>1775</v>
      </c>
      <c r="J347" s="882" t="s">
        <v>662</v>
      </c>
      <c r="K347" s="882" t="s">
        <v>1776</v>
      </c>
      <c r="L347" s="883"/>
      <c r="M347" s="884" t="s">
        <v>210</v>
      </c>
      <c r="N347" s="603"/>
      <c r="O347" s="616">
        <v>2500</v>
      </c>
      <c r="P347" s="230"/>
      <c r="Q347" s="231"/>
      <c r="R347" s="232"/>
      <c r="S347" s="232"/>
      <c r="T347" s="232"/>
      <c r="U347" s="232"/>
      <c r="V347" s="232"/>
      <c r="W347" s="232"/>
      <c r="X347" s="232"/>
      <c r="Y347" s="232"/>
      <c r="Z347" s="232"/>
      <c r="AA347" s="232"/>
      <c r="AB347" s="232"/>
      <c r="AC347" s="232"/>
      <c r="AD347" s="232"/>
      <c r="AE347" s="232"/>
      <c r="AF347" s="232"/>
      <c r="AG347" s="232">
        <v>3000</v>
      </c>
      <c r="AH347" s="232">
        <v>0</v>
      </c>
      <c r="AI347" s="232"/>
      <c r="AJ347" s="232"/>
      <c r="AK347" s="232">
        <v>0</v>
      </c>
      <c r="AL347" s="232">
        <v>0</v>
      </c>
      <c r="AM347" s="232">
        <v>0</v>
      </c>
      <c r="AN347" s="232">
        <v>0</v>
      </c>
      <c r="AO347" s="232">
        <v>0</v>
      </c>
      <c r="AP347" s="232">
        <v>0</v>
      </c>
      <c r="AQ347" s="250">
        <f t="shared" si="397"/>
        <v>3000</v>
      </c>
      <c r="AR347" s="250">
        <f t="shared" si="398"/>
        <v>0</v>
      </c>
      <c r="AS347" s="232" t="s">
        <v>1778</v>
      </c>
      <c r="AT347" s="248"/>
      <c r="AU347" s="562"/>
      <c r="AV347" s="562"/>
      <c r="AW347" s="562"/>
      <c r="AX347" s="562"/>
      <c r="AY347" s="251">
        <f t="shared" si="399"/>
        <v>3000</v>
      </c>
      <c r="AZ347" s="251" t="str">
        <f t="shared" si="400"/>
        <v>0</v>
      </c>
      <c r="BA347" s="252"/>
      <c r="BB347" s="261" t="s">
        <v>1085</v>
      </c>
      <c r="BC347" s="252" t="s">
        <v>1256</v>
      </c>
      <c r="BD347" s="1070" t="s">
        <v>1844</v>
      </c>
      <c r="BE347" s="1070" t="s">
        <v>1845</v>
      </c>
      <c r="BF347" s="463" t="s">
        <v>905</v>
      </c>
      <c r="BG347" s="284" t="s">
        <v>1085</v>
      </c>
      <c r="BH347" s="233">
        <v>3000</v>
      </c>
      <c r="BI347" s="463" t="s">
        <v>905</v>
      </c>
      <c r="BJ347" s="1070">
        <v>540</v>
      </c>
      <c r="BK347" s="234">
        <f>BJ347*BH347*1.08</f>
        <v>1749600</v>
      </c>
      <c r="BL347" s="668">
        <f t="shared" ref="BL347" si="412">(BK347-BM347)/BM347</f>
        <v>0.08</v>
      </c>
      <c r="BM347" s="234">
        <f t="shared" ref="BM347" si="413">BJ347*BH347*1</f>
        <v>1620000</v>
      </c>
      <c r="BN347" s="263">
        <v>46016</v>
      </c>
      <c r="BO347" s="251">
        <f t="shared" si="401"/>
        <v>3000</v>
      </c>
      <c r="BP347" s="251">
        <f t="shared" si="402"/>
        <v>0</v>
      </c>
      <c r="BQ347" s="249"/>
      <c r="BR347" s="249"/>
      <c r="BS347" s="264"/>
      <c r="BT347" s="248"/>
      <c r="BU347" s="248"/>
      <c r="BV347" s="251"/>
      <c r="BW347" s="251"/>
      <c r="BX347" s="251"/>
      <c r="BY347" s="251"/>
      <c r="BZ347" s="251"/>
      <c r="CA347" s="251"/>
      <c r="CB347" s="251"/>
      <c r="CC347" s="250"/>
      <c r="CD347" s="265"/>
      <c r="CE347" s="252"/>
      <c r="CF347" s="252"/>
      <c r="CG347" s="252"/>
      <c r="CH347" s="252"/>
      <c r="CI347" s="252"/>
      <c r="CJ347" s="252"/>
      <c r="CK347" s="252"/>
      <c r="CL347" s="252"/>
      <c r="CM347" s="251">
        <f t="shared" si="403"/>
        <v>0</v>
      </c>
      <c r="CN347" s="249">
        <f t="shared" si="404"/>
        <v>0</v>
      </c>
      <c r="CO347" s="252"/>
      <c r="CP347" s="252"/>
      <c r="CQ347" s="252"/>
      <c r="CR347" s="252"/>
      <c r="CS347" s="251">
        <f t="shared" si="405"/>
        <v>3000</v>
      </c>
      <c r="CT347" s="251">
        <f t="shared" si="406"/>
        <v>0</v>
      </c>
      <c r="CU347" s="251">
        <f t="shared" si="407"/>
        <v>0</v>
      </c>
      <c r="CV347" s="251">
        <f t="shared" si="408"/>
        <v>0</v>
      </c>
      <c r="CW347" s="249" t="str">
        <f t="shared" si="409"/>
        <v>Đủ</v>
      </c>
      <c r="CX347" s="614"/>
      <c r="CY347" s="562"/>
      <c r="CZ347" s="562"/>
      <c r="DA347" s="562"/>
      <c r="DB347" s="562"/>
      <c r="DC347" s="562"/>
      <c r="DD347" s="562"/>
      <c r="DE347" s="562"/>
      <c r="DF347" s="562"/>
    </row>
    <row r="348" spans="1:110" s="271" customFormat="1" ht="15" hidden="1" customHeight="1">
      <c r="A348" s="248" t="str">
        <f t="shared" ref="A348" si="414">IF(I348=I347,"ok","Hiện")</f>
        <v>Hiện</v>
      </c>
      <c r="B348" s="249" t="str">
        <f t="shared" ref="B348" si="415">CW348</f>
        <v>Đủ</v>
      </c>
      <c r="C348" s="249">
        <f t="shared" ref="C348:C349" si="416">CU348</f>
        <v>0</v>
      </c>
      <c r="D348" s="249"/>
      <c r="E348" s="249"/>
      <c r="F348" s="249"/>
      <c r="G348" s="1221"/>
      <c r="H348" s="1221"/>
      <c r="I348" s="281" t="s">
        <v>1865</v>
      </c>
      <c r="J348" s="882" t="s">
        <v>604</v>
      </c>
      <c r="K348" s="882" t="s">
        <v>1866</v>
      </c>
      <c r="L348" s="883" t="s">
        <v>60</v>
      </c>
      <c r="M348" s="884" t="s">
        <v>1851</v>
      </c>
      <c r="N348" s="603">
        <f>3*7.85</f>
        <v>23.549999999999997</v>
      </c>
      <c r="O348" s="616">
        <v>33.300000000000004</v>
      </c>
      <c r="P348" s="230">
        <v>784.21500000000003</v>
      </c>
      <c r="Q348" s="231"/>
      <c r="R348" s="232"/>
      <c r="S348" s="232"/>
      <c r="T348" s="232"/>
      <c r="U348" s="232"/>
      <c r="V348" s="232"/>
      <c r="W348" s="232"/>
      <c r="X348" s="232"/>
      <c r="Y348" s="232"/>
      <c r="Z348" s="232"/>
      <c r="AA348" s="232"/>
      <c r="AB348" s="232"/>
      <c r="AC348" s="232"/>
      <c r="AD348" s="232"/>
      <c r="AE348" s="232"/>
      <c r="AF348" s="232"/>
      <c r="AG348" s="232"/>
      <c r="AH348" s="232"/>
      <c r="AI348" s="232"/>
      <c r="AJ348" s="232"/>
      <c r="AK348" s="232">
        <v>36</v>
      </c>
      <c r="AL348" s="232">
        <v>847.8</v>
      </c>
      <c r="AM348" s="232">
        <v>0</v>
      </c>
      <c r="AN348" s="232">
        <v>0</v>
      </c>
      <c r="AO348" s="232">
        <v>0</v>
      </c>
      <c r="AP348" s="232">
        <v>0</v>
      </c>
      <c r="AQ348" s="250">
        <f t="shared" si="397"/>
        <v>36</v>
      </c>
      <c r="AR348" s="250">
        <f t="shared" si="398"/>
        <v>847.8</v>
      </c>
      <c r="AS348" s="232" t="s">
        <v>1888</v>
      </c>
      <c r="AT348" s="248"/>
      <c r="AU348" s="562"/>
      <c r="AV348" s="562"/>
      <c r="AW348" s="562"/>
      <c r="AX348" s="562"/>
      <c r="AY348" s="251">
        <f t="shared" si="399"/>
        <v>36</v>
      </c>
      <c r="AZ348" s="251">
        <f t="shared" si="400"/>
        <v>847.8</v>
      </c>
      <c r="BA348" s="252"/>
      <c r="BB348" s="261" t="s">
        <v>1085</v>
      </c>
      <c r="BC348" s="252" t="s">
        <v>62</v>
      </c>
      <c r="BD348" s="1154" t="s">
        <v>1877</v>
      </c>
      <c r="BE348" s="1070"/>
      <c r="BF348" s="463">
        <v>847.8</v>
      </c>
      <c r="BG348" s="284" t="s">
        <v>1085</v>
      </c>
      <c r="BH348" s="233">
        <f>3*12</f>
        <v>36</v>
      </c>
      <c r="BI348" s="463">
        <v>847.8</v>
      </c>
      <c r="BJ348" s="463">
        <v>13454.55</v>
      </c>
      <c r="BK348" s="234">
        <f t="shared" ref="BK348" si="417">BJ348*BI348*1.1</f>
        <v>12547444.239</v>
      </c>
      <c r="BL348" s="668">
        <v>0.1</v>
      </c>
      <c r="BM348" s="234">
        <f t="shared" ref="BM348" si="418">BJ348*BI348*1</f>
        <v>11406767.489999998</v>
      </c>
      <c r="BN348" s="263">
        <v>46038</v>
      </c>
      <c r="BO348" s="251">
        <f t="shared" si="401"/>
        <v>36</v>
      </c>
      <c r="BP348" s="251">
        <f t="shared" si="402"/>
        <v>847.8</v>
      </c>
      <c r="BQ348" s="249"/>
      <c r="BR348" s="249"/>
      <c r="BS348" s="264"/>
      <c r="BT348" s="248"/>
      <c r="BU348" s="248"/>
      <c r="BV348" s="251"/>
      <c r="BW348" s="251"/>
      <c r="BX348" s="251"/>
      <c r="BY348" s="251"/>
      <c r="BZ348" s="251"/>
      <c r="CA348" s="251"/>
      <c r="CB348" s="251"/>
      <c r="CC348" s="250"/>
      <c r="CD348" s="265"/>
      <c r="CE348" s="252"/>
      <c r="CF348" s="252"/>
      <c r="CG348" s="252"/>
      <c r="CH348" s="252"/>
      <c r="CI348" s="252"/>
      <c r="CJ348" s="252"/>
      <c r="CK348" s="252"/>
      <c r="CL348" s="252"/>
      <c r="CM348" s="251">
        <f t="shared" si="403"/>
        <v>0</v>
      </c>
      <c r="CN348" s="249">
        <f t="shared" si="404"/>
        <v>0</v>
      </c>
      <c r="CO348" s="252"/>
      <c r="CP348" s="252"/>
      <c r="CQ348" s="252"/>
      <c r="CR348" s="252"/>
      <c r="CS348" s="251">
        <f t="shared" si="405"/>
        <v>36</v>
      </c>
      <c r="CT348" s="251">
        <f t="shared" si="406"/>
        <v>847.8</v>
      </c>
      <c r="CU348" s="251">
        <f t="shared" si="407"/>
        <v>0</v>
      </c>
      <c r="CV348" s="251">
        <f t="shared" si="408"/>
        <v>0</v>
      </c>
      <c r="CW348" s="249" t="str">
        <f t="shared" si="409"/>
        <v>Đủ</v>
      </c>
      <c r="CX348" s="614"/>
      <c r="CY348" s="562"/>
      <c r="CZ348" s="562"/>
      <c r="DA348" s="562"/>
      <c r="DB348" s="562"/>
      <c r="DC348" s="562"/>
      <c r="DD348" s="562"/>
      <c r="DE348" s="562"/>
      <c r="DF348" s="562"/>
    </row>
    <row r="349" spans="1:110" s="271" customFormat="1" ht="15" hidden="1" customHeight="1">
      <c r="A349" s="248" t="str">
        <f t="shared" ref="A349" si="419">IF(I349=I348,"ok","Hiện")</f>
        <v>Hiện</v>
      </c>
      <c r="B349" s="249" t="str">
        <f t="shared" ref="B349" si="420">CW349</f>
        <v>Đủ</v>
      </c>
      <c r="C349" s="249">
        <f t="shared" si="416"/>
        <v>0</v>
      </c>
      <c r="D349" s="249"/>
      <c r="E349" s="249"/>
      <c r="F349" s="249"/>
      <c r="G349" s="1221"/>
      <c r="H349" s="1221"/>
      <c r="I349" s="1218" t="s">
        <v>1883</v>
      </c>
      <c r="J349" s="882" t="s">
        <v>1884</v>
      </c>
      <c r="K349" s="882" t="s">
        <v>1885</v>
      </c>
      <c r="L349" s="883">
        <v>8.8000000000000007</v>
      </c>
      <c r="M349" s="884" t="s">
        <v>1886</v>
      </c>
      <c r="N349" s="603"/>
      <c r="O349" s="616">
        <v>20</v>
      </c>
      <c r="P349" s="230"/>
      <c r="Q349" s="231"/>
      <c r="R349" s="232"/>
      <c r="S349" s="232"/>
      <c r="T349" s="232"/>
      <c r="U349" s="232"/>
      <c r="V349" s="232"/>
      <c r="W349" s="232"/>
      <c r="X349" s="232"/>
      <c r="Y349" s="232"/>
      <c r="Z349" s="232"/>
      <c r="AA349" s="232"/>
      <c r="AB349" s="232"/>
      <c r="AC349" s="232"/>
      <c r="AD349" s="232"/>
      <c r="AE349" s="232"/>
      <c r="AF349" s="232"/>
      <c r="AG349" s="232"/>
      <c r="AH349" s="232"/>
      <c r="AI349" s="232"/>
      <c r="AJ349" s="232"/>
      <c r="AK349" s="232"/>
      <c r="AL349" s="232"/>
      <c r="AM349" s="232">
        <v>22</v>
      </c>
      <c r="AN349" s="232">
        <v>0</v>
      </c>
      <c r="AO349" s="232">
        <v>0</v>
      </c>
      <c r="AP349" s="232">
        <v>0</v>
      </c>
      <c r="AQ349" s="250">
        <f t="shared" si="397"/>
        <v>22</v>
      </c>
      <c r="AR349" s="250">
        <f t="shared" si="398"/>
        <v>0</v>
      </c>
      <c r="AS349" s="232" t="s">
        <v>1889</v>
      </c>
      <c r="AT349" s="248"/>
      <c r="AU349" s="562"/>
      <c r="AV349" s="562"/>
      <c r="AW349" s="562"/>
      <c r="AX349" s="562"/>
      <c r="AY349" s="251">
        <f t="shared" si="399"/>
        <v>22</v>
      </c>
      <c r="AZ349" s="251" t="str">
        <f t="shared" si="400"/>
        <v>0</v>
      </c>
      <c r="BA349" s="252"/>
      <c r="BB349" s="261" t="s">
        <v>1085</v>
      </c>
      <c r="BC349" s="252" t="s">
        <v>1256</v>
      </c>
      <c r="BD349" s="882" t="s">
        <v>1911</v>
      </c>
      <c r="BE349" s="1070"/>
      <c r="BF349" s="463" t="s">
        <v>905</v>
      </c>
      <c r="BG349" s="284" t="s">
        <v>1085</v>
      </c>
      <c r="BH349" s="233">
        <v>22</v>
      </c>
      <c r="BI349" s="463" t="s">
        <v>905</v>
      </c>
      <c r="BJ349" s="463">
        <v>21500</v>
      </c>
      <c r="BK349" s="234">
        <f>BJ349*BH349*1.08</f>
        <v>510840.00000000006</v>
      </c>
      <c r="BL349" s="668">
        <f t="shared" ref="BL349" si="421">(BK349-BM349)/BM349</f>
        <v>8.0000000000000127E-2</v>
      </c>
      <c r="BM349" s="234">
        <f t="shared" ref="BM349" si="422">BJ349*BH349*1</f>
        <v>473000</v>
      </c>
      <c r="BN349" s="1247">
        <v>46062</v>
      </c>
      <c r="BO349" s="251">
        <f t="shared" si="401"/>
        <v>22</v>
      </c>
      <c r="BP349" s="251">
        <f t="shared" si="402"/>
        <v>0</v>
      </c>
      <c r="BQ349" s="249"/>
      <c r="BR349" s="249"/>
      <c r="BS349" s="264"/>
      <c r="BT349" s="248"/>
      <c r="BU349" s="248"/>
      <c r="BV349" s="251"/>
      <c r="BW349" s="251"/>
      <c r="BX349" s="251"/>
      <c r="BY349" s="251"/>
      <c r="BZ349" s="251"/>
      <c r="CA349" s="251"/>
      <c r="CB349" s="251"/>
      <c r="CC349" s="250"/>
      <c r="CD349" s="265"/>
      <c r="CE349" s="252"/>
      <c r="CF349" s="252"/>
      <c r="CG349" s="252"/>
      <c r="CH349" s="252"/>
      <c r="CI349" s="252"/>
      <c r="CJ349" s="252"/>
      <c r="CK349" s="252"/>
      <c r="CL349" s="252"/>
      <c r="CM349" s="251">
        <f t="shared" si="403"/>
        <v>0</v>
      </c>
      <c r="CN349" s="249">
        <f t="shared" si="404"/>
        <v>0</v>
      </c>
      <c r="CO349" s="252"/>
      <c r="CP349" s="252"/>
      <c r="CQ349" s="252"/>
      <c r="CR349" s="252"/>
      <c r="CS349" s="251">
        <f t="shared" si="405"/>
        <v>22</v>
      </c>
      <c r="CT349" s="251">
        <f t="shared" si="406"/>
        <v>0</v>
      </c>
      <c r="CU349" s="251">
        <f t="shared" si="407"/>
        <v>0</v>
      </c>
      <c r="CV349" s="251">
        <f t="shared" si="408"/>
        <v>0</v>
      </c>
      <c r="CW349" s="249" t="str">
        <f t="shared" si="409"/>
        <v>Đủ</v>
      </c>
      <c r="CX349" s="614"/>
      <c r="CY349" s="562"/>
      <c r="CZ349" s="562"/>
      <c r="DA349" s="562"/>
      <c r="DB349" s="562"/>
      <c r="DC349" s="562"/>
      <c r="DD349" s="562"/>
      <c r="DE349" s="562"/>
      <c r="DF349" s="562"/>
    </row>
  </sheetData>
  <autoFilter ref="A6:DA349" xr:uid="{00000000-0001-0000-0000-000000000000}">
    <filterColumn colId="1">
      <filters>
        <filter val="Thiếu"/>
      </filters>
    </filterColumn>
  </autoFilter>
  <mergeCells count="39">
    <mergeCell ref="Q4:R4"/>
    <mergeCell ref="O4:P4"/>
    <mergeCell ref="S4:T4"/>
    <mergeCell ref="U4:V4"/>
    <mergeCell ref="W4:X4"/>
    <mergeCell ref="B4:D5"/>
    <mergeCell ref="E4:E5"/>
    <mergeCell ref="N4:N5"/>
    <mergeCell ref="I4:I5"/>
    <mergeCell ref="J4:J5"/>
    <mergeCell ref="K4:K5"/>
    <mergeCell ref="L4:L5"/>
    <mergeCell ref="M4:M5"/>
    <mergeCell ref="G4:G5"/>
    <mergeCell ref="H4:H5"/>
    <mergeCell ref="CZ5:DA5"/>
    <mergeCell ref="CY1:DF4"/>
    <mergeCell ref="CU4:CW4"/>
    <mergeCell ref="BB4:BN4"/>
    <mergeCell ref="BU4:CL4"/>
    <mergeCell ref="BQ4:BT4"/>
    <mergeCell ref="CS4:CT4"/>
    <mergeCell ref="CO4:CR4"/>
    <mergeCell ref="BO4:BP4"/>
    <mergeCell ref="CM4:CN4"/>
    <mergeCell ref="Y4:Z4"/>
    <mergeCell ref="AA4:AB4"/>
    <mergeCell ref="AC4:AD4"/>
    <mergeCell ref="BA4:BA5"/>
    <mergeCell ref="AY4:AZ4"/>
    <mergeCell ref="AT4:AX4"/>
    <mergeCell ref="AQ4:AR4"/>
    <mergeCell ref="AS4:AS5"/>
    <mergeCell ref="AE4:AF4"/>
    <mergeCell ref="AG4:AH4"/>
    <mergeCell ref="AI4:AJ4"/>
    <mergeCell ref="AK4:AL4"/>
    <mergeCell ref="AM4:AN4"/>
    <mergeCell ref="AO4:AP4"/>
  </mergeCells>
  <phoneticPr fontId="63" type="noConversion"/>
  <conditionalFormatting sqref="B1:C2 B3:F3 B4:C1048576 CW123:CW124">
    <cfRule type="cellIs" dxfId="27" priority="54" operator="equal">
      <formula>"Thiếu"</formula>
    </cfRule>
  </conditionalFormatting>
  <conditionalFormatting sqref="D8:D16">
    <cfRule type="cellIs" dxfId="26" priority="46" operator="equal">
      <formula>"Thiếu"</formula>
    </cfRule>
  </conditionalFormatting>
  <conditionalFormatting sqref="D24:D34 D46:D47 D51:D97 D100:D103 D105:D120 D126:D129 D131:D136">
    <cfRule type="cellIs" dxfId="25" priority="35" operator="equal">
      <formula>"Thiếu"</formula>
    </cfRule>
  </conditionalFormatting>
  <conditionalFormatting sqref="D123:D124">
    <cfRule type="cellIs" dxfId="24" priority="34" operator="equal">
      <formula>"Thiếu"</formula>
    </cfRule>
  </conditionalFormatting>
  <conditionalFormatting sqref="E6:F6">
    <cfRule type="cellIs" dxfId="23" priority="50" operator="equal">
      <formula>"Thiếu"</formula>
    </cfRule>
  </conditionalFormatting>
  <conditionalFormatting sqref="G255">
    <cfRule type="duplicateValues" dxfId="22" priority="4"/>
  </conditionalFormatting>
  <conditionalFormatting sqref="K138:K142 K145:K309">
    <cfRule type="duplicateValues" dxfId="21" priority="535"/>
  </conditionalFormatting>
  <conditionalFormatting sqref="K311:K343 K345:K349">
    <cfRule type="duplicateValues" dxfId="20" priority="17"/>
  </conditionalFormatting>
  <conditionalFormatting sqref="BA4">
    <cfRule type="duplicateValues" dxfId="19" priority="453"/>
  </conditionalFormatting>
  <conditionalFormatting sqref="BD314:BD315 BD317 BD319">
    <cfRule type="duplicateValues" dxfId="18" priority="13"/>
  </conditionalFormatting>
  <conditionalFormatting sqref="BD341">
    <cfRule type="duplicateValues" dxfId="17" priority="9"/>
  </conditionalFormatting>
  <conditionalFormatting sqref="BD349">
    <cfRule type="duplicateValues" dxfId="16" priority="1"/>
  </conditionalFormatting>
  <conditionalFormatting sqref="BF44:BF45 BI44:BI45">
    <cfRule type="expression" dxfId="15" priority="983" stopIfTrue="1">
      <formula>BO44&lt;0</formula>
    </cfRule>
    <cfRule type="expression" dxfId="14" priority="984" stopIfTrue="1">
      <formula>BO963&lt;0</formula>
    </cfRule>
    <cfRule type="expression" dxfId="13" priority="985" stopIfTrue="1">
      <formula>BO964&lt;0</formula>
    </cfRule>
  </conditionalFormatting>
  <conditionalFormatting sqref="BG321:BG343 BG347:BG348">
    <cfRule type="timePeriod" dxfId="12" priority="6" timePeriod="yesterday">
      <formula>FLOOR(BG321,1)=TODAY()-1</formula>
    </cfRule>
  </conditionalFormatting>
  <conditionalFormatting sqref="BH307">
    <cfRule type="cellIs" dxfId="11" priority="14" operator="equal">
      <formula>"Thiếu"</formula>
    </cfRule>
  </conditionalFormatting>
  <conditionalFormatting sqref="CW1:CW5">
    <cfRule type="cellIs" dxfId="10" priority="91" operator="equal">
      <formula>"Thiếu"</formula>
    </cfRule>
  </conditionalFormatting>
  <conditionalFormatting sqref="CW8:CW121">
    <cfRule type="cellIs" dxfId="9" priority="31" operator="equal">
      <formula>"Thiếu"</formula>
    </cfRule>
  </conditionalFormatting>
  <conditionalFormatting sqref="CW126:CW129 CW131:CW136 CW138:CW309">
    <cfRule type="cellIs" dxfId="8" priority="3" operator="equal">
      <formula>"Thiếu"</formula>
    </cfRule>
  </conditionalFormatting>
  <conditionalFormatting sqref="CW311:CW1048576">
    <cfRule type="cellIs" dxfId="7" priority="2" operator="equal">
      <formula>"Thiếu"</formula>
    </cfRule>
  </conditionalFormatting>
  <printOptions horizontalCentered="1"/>
  <pageMargins left="0.23622047244094499" right="0" top="0.39370078740157499" bottom="0.39370078740157499" header="0" footer="0"/>
  <pageSetup paperSize="9" scale="10" fitToHeight="11111" orientation="landscape" r:id="rId1"/>
  <headerFooter>
    <oddFooter>&amp;CPage &amp;P of &amp;R&amp;F</oddFooter>
  </headerFooter>
  <colBreaks count="1" manualBreakCount="1">
    <brk id="102" max="93"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9D98-F40A-409D-B0DA-6DA29632DFB0}">
  <dimension ref="A1:R25"/>
  <sheetViews>
    <sheetView topLeftCell="A15" zoomScale="55" zoomScaleNormal="55" workbookViewId="0">
      <selection activeCell="C20" sqref="C20:M25"/>
    </sheetView>
  </sheetViews>
  <sheetFormatPr defaultColWidth="8.796875" defaultRowHeight="48.5" customHeight="1"/>
  <cols>
    <col min="1" max="1" width="13.296875" style="222" customWidth="1"/>
    <col min="2" max="2" width="34.59765625" style="222" customWidth="1"/>
    <col min="3" max="3" width="15.69921875" style="222" customWidth="1"/>
    <col min="4" max="4" width="15.796875" style="222" customWidth="1"/>
    <col min="5" max="5" width="14.59765625" style="222" customWidth="1"/>
    <col min="6" max="6" width="13.3984375" style="222" customWidth="1"/>
    <col min="7" max="7" width="11.296875" style="222" customWidth="1"/>
    <col min="8" max="8" width="18.8984375" style="222" customWidth="1"/>
    <col min="9" max="9" width="21.3984375" style="222" customWidth="1"/>
    <col min="10" max="10" width="23.19921875" style="222" customWidth="1"/>
    <col min="11" max="14" width="24.3984375" style="222" customWidth="1"/>
    <col min="15" max="15" width="18.8984375" style="222" customWidth="1"/>
    <col min="16" max="16" width="23.796875" style="222" customWidth="1"/>
    <col min="17" max="17" width="15.69921875" style="222" customWidth="1"/>
    <col min="18" max="18" width="16.5" style="222" customWidth="1"/>
    <col min="19" max="19" width="14.09765625" style="222" customWidth="1"/>
    <col min="20" max="20" width="21.59765625" style="222" customWidth="1"/>
    <col min="21" max="21" width="22.796875" style="222" customWidth="1"/>
    <col min="22" max="22" width="16.796875" style="222" customWidth="1"/>
    <col min="23" max="16384" width="8.796875" style="222"/>
  </cols>
  <sheetData>
    <row r="1" spans="1:18" ht="48.5" customHeight="1">
      <c r="A1" s="1462" t="s">
        <v>11</v>
      </c>
      <c r="B1" s="1462" t="s">
        <v>20</v>
      </c>
      <c r="C1" s="1462"/>
      <c r="D1" s="1465" t="s">
        <v>22</v>
      </c>
      <c r="E1" s="1465"/>
      <c r="F1" s="1465"/>
      <c r="G1" s="1463" t="s">
        <v>23</v>
      </c>
      <c r="H1" s="1464"/>
      <c r="I1" s="1465" t="s">
        <v>399</v>
      </c>
      <c r="J1" s="1465"/>
      <c r="K1" s="1465"/>
      <c r="L1" s="1463" t="s">
        <v>538</v>
      </c>
      <c r="M1" s="1463"/>
      <c r="N1" s="1463"/>
      <c r="O1" s="1466" t="s">
        <v>526</v>
      </c>
      <c r="P1" s="1467"/>
      <c r="Q1" s="1460" t="s">
        <v>527</v>
      </c>
      <c r="R1" s="1461"/>
    </row>
    <row r="2" spans="1:18" ht="48.5" customHeight="1">
      <c r="A2" s="1462"/>
      <c r="B2" s="219" t="s">
        <v>522</v>
      </c>
      <c r="C2" s="219" t="s">
        <v>521</v>
      </c>
      <c r="D2" s="220" t="s">
        <v>522</v>
      </c>
      <c r="E2" s="220" t="s">
        <v>521</v>
      </c>
      <c r="F2" s="220" t="s">
        <v>523</v>
      </c>
      <c r="G2" s="221" t="s">
        <v>403</v>
      </c>
      <c r="H2" s="221" t="s">
        <v>402</v>
      </c>
      <c r="I2" s="220" t="s">
        <v>405</v>
      </c>
      <c r="J2" s="220" t="s">
        <v>406</v>
      </c>
      <c r="K2" s="220" t="s">
        <v>41</v>
      </c>
      <c r="L2" s="220" t="s">
        <v>405</v>
      </c>
      <c r="M2" s="220" t="s">
        <v>406</v>
      </c>
      <c r="N2" s="220" t="s">
        <v>41</v>
      </c>
      <c r="O2" s="228" t="s">
        <v>522</v>
      </c>
      <c r="P2" s="228" t="s">
        <v>402</v>
      </c>
      <c r="Q2" s="229" t="s">
        <v>522</v>
      </c>
      <c r="R2" s="229" t="s">
        <v>402</v>
      </c>
    </row>
    <row r="3" spans="1:18" s="224" customFormat="1" ht="48.5" customHeight="1">
      <c r="A3" s="188" t="s">
        <v>652</v>
      </c>
      <c r="B3" s="188" t="s">
        <v>653</v>
      </c>
      <c r="C3" s="223"/>
      <c r="D3" s="223"/>
      <c r="E3" s="223"/>
      <c r="F3" s="223"/>
      <c r="G3" s="223"/>
      <c r="H3" s="223"/>
      <c r="I3" s="223"/>
      <c r="J3" s="223"/>
      <c r="K3" s="223"/>
      <c r="L3" s="223"/>
      <c r="M3" s="223"/>
      <c r="N3" s="223"/>
      <c r="O3" s="223"/>
      <c r="P3" s="223"/>
      <c r="Q3" s="223"/>
      <c r="R3" s="223"/>
    </row>
    <row r="4" spans="1:18" s="227" customFormat="1" ht="48.5" customHeight="1">
      <c r="A4" s="225">
        <v>1</v>
      </c>
      <c r="B4" s="225">
        <f>'25-WNC-I-097'!AQ7</f>
        <v>7442.1193191082793</v>
      </c>
      <c r="C4" s="225">
        <f>'25-WNC-I-097'!AR7</f>
        <v>178328.59499739858</v>
      </c>
      <c r="D4" s="225">
        <f>'25-WNC-I-097'!AU7</f>
        <v>304.2928</v>
      </c>
      <c r="E4" s="225">
        <f>'25-WNC-I-097'!AV7</f>
        <v>3634.4785868989939</v>
      </c>
      <c r="F4" s="225">
        <f>E4</f>
        <v>3634.4785868989939</v>
      </c>
      <c r="G4" s="225">
        <f>'25-WNC-I-097'!AY7</f>
        <v>7137.8265191082783</v>
      </c>
      <c r="H4" s="225">
        <f>'25-WNC-I-097'!AZ7</f>
        <v>174694.11641049958</v>
      </c>
      <c r="I4" s="225">
        <f ca="1">'25-WNC-I-097'!BO7</f>
        <v>7420.1214499999996</v>
      </c>
      <c r="J4" s="225">
        <f>'25-WNC-I-097'!BP7</f>
        <v>175393.3351194589</v>
      </c>
      <c r="K4" s="225">
        <f>'25-WNC-I-097'!BS7</f>
        <v>0</v>
      </c>
      <c r="L4" s="225">
        <f>'25-WNC-I-097'!CM7</f>
        <v>732</v>
      </c>
      <c r="M4" s="225">
        <f>'25-WNC-I-097'!CN7</f>
        <v>11386</v>
      </c>
      <c r="N4" s="225">
        <f>'25-WNC-I-097'!CQ7</f>
        <v>0</v>
      </c>
      <c r="O4" s="226">
        <f ca="1">B4-I4-L4</f>
        <v>-710.0021308917203</v>
      </c>
      <c r="P4" s="226">
        <f>C4-J4-M4</f>
        <v>-8450.7401220603206</v>
      </c>
      <c r="Q4" s="225">
        <f>'25-WNC-I-097'!CU7</f>
        <v>-794.29493089172024</v>
      </c>
      <c r="R4" s="225">
        <f>'25-WNC-I-097'!CV7</f>
        <v>-12085.218708959268</v>
      </c>
    </row>
    <row r="5" spans="1:18" s="224" customFormat="1" ht="48.5" customHeight="1">
      <c r="A5" s="188" t="s">
        <v>634</v>
      </c>
      <c r="B5" s="188" t="s">
        <v>635</v>
      </c>
      <c r="C5" s="223"/>
      <c r="D5" s="223"/>
      <c r="E5" s="223"/>
      <c r="F5" s="223"/>
      <c r="G5" s="223"/>
      <c r="H5" s="223"/>
      <c r="I5" s="223"/>
      <c r="J5" s="223"/>
      <c r="K5" s="223"/>
      <c r="L5" s="223"/>
      <c r="M5" s="223"/>
      <c r="N5" s="223"/>
      <c r="O5" s="223"/>
      <c r="P5" s="223"/>
      <c r="Q5" s="223"/>
      <c r="R5" s="223"/>
    </row>
    <row r="6" spans="1:18" s="227" customFormat="1" ht="48.5" customHeight="1">
      <c r="A6" s="225">
        <v>1</v>
      </c>
      <c r="B6" s="225">
        <f>'25-WNC-I-097'!AQ122</f>
        <v>0</v>
      </c>
      <c r="C6" s="225">
        <f>'25-WNC-I-097'!AR122</f>
        <v>0</v>
      </c>
      <c r="D6" s="225">
        <f>'25-WNC-I-097'!AU122</f>
        <v>0</v>
      </c>
      <c r="E6" s="225">
        <f>'25-WNC-I-097'!AV122</f>
        <v>0</v>
      </c>
      <c r="F6" s="225">
        <f>E6</f>
        <v>0</v>
      </c>
      <c r="G6" s="225">
        <f>'25-WNC-I-097'!AY122</f>
        <v>0</v>
      </c>
      <c r="H6" s="225">
        <f>'25-WNC-I-097'!AZ122</f>
        <v>0</v>
      </c>
      <c r="I6" s="225">
        <f>'25-WNC-I-097'!BO122</f>
        <v>0</v>
      </c>
      <c r="J6" s="225">
        <f>'25-WNC-I-097'!BP122</f>
        <v>0</v>
      </c>
      <c r="K6" s="225">
        <f>'25-WNC-I-097'!BS122</f>
        <v>0</v>
      </c>
      <c r="L6" s="225">
        <f>'25-WNC-I-097'!CM122</f>
        <v>0</v>
      </c>
      <c r="M6" s="225">
        <f>'25-WNC-I-097'!CN122</f>
        <v>0</v>
      </c>
      <c r="N6" s="225">
        <f>'25-WNC-I-097'!CQ122</f>
        <v>0</v>
      </c>
      <c r="O6" s="226">
        <f>B6-I6-L6</f>
        <v>0</v>
      </c>
      <c r="P6" s="226">
        <f>C6-J6-M6</f>
        <v>0</v>
      </c>
      <c r="Q6" s="225">
        <f>'25-WNC-I-097'!CU122</f>
        <v>0</v>
      </c>
      <c r="R6" s="225">
        <f>'25-WNC-I-097'!CV122</f>
        <v>0</v>
      </c>
    </row>
    <row r="7" spans="1:18" s="224" customFormat="1" ht="48.5" customHeight="1">
      <c r="A7" s="188" t="s">
        <v>636</v>
      </c>
      <c r="B7" s="188" t="s">
        <v>637</v>
      </c>
      <c r="C7" s="223"/>
      <c r="D7" s="223"/>
      <c r="E7" s="223"/>
      <c r="F7" s="223"/>
      <c r="G7" s="223"/>
      <c r="H7" s="223"/>
      <c r="I7" s="223"/>
      <c r="J7" s="223"/>
      <c r="K7" s="223"/>
      <c r="L7" s="223"/>
      <c r="M7" s="223"/>
      <c r="N7" s="223"/>
      <c r="O7" s="223"/>
      <c r="P7" s="223"/>
      <c r="Q7" s="223"/>
      <c r="R7" s="223"/>
    </row>
    <row r="8" spans="1:18" s="227" customFormat="1" ht="48.5" customHeight="1">
      <c r="A8" s="225">
        <v>1</v>
      </c>
      <c r="B8" s="225">
        <f>'25-WNC-I-097'!AQ125</f>
        <v>823.04681185628749</v>
      </c>
      <c r="C8" s="225">
        <f>'25-WNC-I-097'!AR125</f>
        <v>2990.0076000000004</v>
      </c>
      <c r="D8" s="225">
        <f>'25-WNC-I-097'!AU125</f>
        <v>0</v>
      </c>
      <c r="E8" s="225">
        <f>'25-WNC-I-097'!AV125</f>
        <v>0</v>
      </c>
      <c r="F8" s="225">
        <f>E8</f>
        <v>0</v>
      </c>
      <c r="G8" s="225">
        <f>'25-WNC-I-097'!AY125</f>
        <v>823.04681185628749</v>
      </c>
      <c r="H8" s="225">
        <f>'25-WNC-I-097'!AZ125</f>
        <v>2990.0076000000004</v>
      </c>
      <c r="I8" s="225">
        <f>'25-WNC-I-097'!BO125</f>
        <v>470</v>
      </c>
      <c r="J8" s="225">
        <f>'25-WNC-I-097'!BP125</f>
        <v>3622</v>
      </c>
      <c r="K8" s="225">
        <f>'25-WNC-I-097'!BS125</f>
        <v>0</v>
      </c>
      <c r="L8" s="225">
        <f>'25-WNC-I-097'!CM125</f>
        <v>0</v>
      </c>
      <c r="M8" s="225">
        <f>'25-WNC-I-097'!CN125</f>
        <v>0</v>
      </c>
      <c r="N8" s="225">
        <f>'25-WNC-I-097'!CQ125</f>
        <v>0</v>
      </c>
      <c r="O8" s="226">
        <f>B8-I8-L8</f>
        <v>353.04681185628749</v>
      </c>
      <c r="P8" s="226">
        <f>C8-J8-M8</f>
        <v>-631.99239999999963</v>
      </c>
      <c r="Q8" s="225">
        <f>'25-WNC-I-097'!CU125</f>
        <v>353.04681185628749</v>
      </c>
      <c r="R8" s="225">
        <f>'25-WNC-I-097'!CV125</f>
        <v>-631.99239999999986</v>
      </c>
    </row>
    <row r="9" spans="1:18" s="224" customFormat="1" ht="48.5" customHeight="1">
      <c r="A9" s="188" t="s">
        <v>647</v>
      </c>
      <c r="B9" s="188" t="s">
        <v>648</v>
      </c>
      <c r="C9" s="223"/>
      <c r="D9" s="223"/>
      <c r="E9" s="223"/>
      <c r="F9" s="223"/>
      <c r="G9" s="223"/>
      <c r="H9" s="223"/>
      <c r="I9" s="223"/>
      <c r="J9" s="223"/>
      <c r="K9" s="223"/>
      <c r="L9" s="223"/>
      <c r="M9" s="223"/>
      <c r="N9" s="223"/>
      <c r="O9" s="223"/>
      <c r="P9" s="223"/>
      <c r="Q9" s="223"/>
      <c r="R9" s="223"/>
    </row>
    <row r="10" spans="1:18" s="227" customFormat="1" ht="48.5" customHeight="1">
      <c r="A10" s="225">
        <v>1</v>
      </c>
      <c r="B10" s="225">
        <f>'25-WNC-I-097'!AQ130</f>
        <v>90.5</v>
      </c>
      <c r="C10" s="225">
        <f>'25-WNC-I-097'!AR130</f>
        <v>9050</v>
      </c>
      <c r="D10" s="225">
        <f>'25-WNC-I-097'!AU130</f>
        <v>0</v>
      </c>
      <c r="E10" s="225">
        <f>'25-WNC-I-097'!AV130</f>
        <v>0</v>
      </c>
      <c r="F10" s="225">
        <f>E10</f>
        <v>0</v>
      </c>
      <c r="G10" s="225">
        <f>'25-WNC-I-097'!AY130</f>
        <v>90.5</v>
      </c>
      <c r="H10" s="225">
        <f>'25-WNC-I-097'!AZ130</f>
        <v>9050</v>
      </c>
      <c r="I10" s="225">
        <f>'25-WNC-I-097'!BO130</f>
        <v>90.892799999999994</v>
      </c>
      <c r="J10" s="225">
        <f>'25-WNC-I-097'!BP130</f>
        <v>0</v>
      </c>
      <c r="K10" s="225">
        <f>'25-WNC-I-097'!BS130</f>
        <v>0</v>
      </c>
      <c r="L10" s="225">
        <f>'25-WNC-I-097'!CM130</f>
        <v>0</v>
      </c>
      <c r="M10" s="225">
        <f>'25-WNC-I-097'!CN130</f>
        <v>0</v>
      </c>
      <c r="N10" s="225">
        <f>'25-WNC-I-097'!CQ130</f>
        <v>0</v>
      </c>
      <c r="O10" s="226">
        <f>B10-I10-L10</f>
        <v>-0.39279999999999404</v>
      </c>
      <c r="P10" s="226">
        <f>C10-J10-M10</f>
        <v>9050</v>
      </c>
      <c r="Q10" s="225">
        <f>'25-WNC-I-097'!CU130</f>
        <v>-0.39279999999999582</v>
      </c>
      <c r="R10" s="225">
        <f>'25-WNC-I-097'!CV130</f>
        <v>9050</v>
      </c>
    </row>
    <row r="11" spans="1:18" s="224" customFormat="1" ht="48.5" customHeight="1">
      <c r="A11" s="188" t="s">
        <v>654</v>
      </c>
      <c r="B11" s="188" t="s">
        <v>655</v>
      </c>
      <c r="C11" s="223"/>
      <c r="D11" s="223"/>
      <c r="E11" s="223"/>
      <c r="F11" s="223"/>
      <c r="G11" s="223"/>
      <c r="H11" s="223"/>
      <c r="I11" s="223"/>
      <c r="J11" s="223"/>
      <c r="K11" s="223"/>
      <c r="L11" s="223"/>
      <c r="M11" s="223"/>
      <c r="N11" s="223"/>
      <c r="O11" s="223"/>
      <c r="P11" s="223"/>
      <c r="Q11" s="223"/>
      <c r="R11" s="223"/>
    </row>
    <row r="12" spans="1:18" s="227" customFormat="1" ht="48.5" customHeight="1">
      <c r="A12" s="225">
        <v>1</v>
      </c>
      <c r="B12" s="225">
        <f>'25-WNC-I-097'!AQ137</f>
        <v>48970</v>
      </c>
      <c r="C12" s="225">
        <f>'25-WNC-I-097'!AR137</f>
        <v>0</v>
      </c>
      <c r="D12" s="225">
        <f>'25-WNC-I-097'!AU137</f>
        <v>0</v>
      </c>
      <c r="E12" s="225">
        <f>'25-WNC-I-097'!AV137</f>
        <v>0</v>
      </c>
      <c r="F12" s="225">
        <f>E12</f>
        <v>0</v>
      </c>
      <c r="G12" s="225">
        <f>'25-WNC-I-097'!AY137</f>
        <v>48970</v>
      </c>
      <c r="H12" s="225">
        <f>'25-WNC-I-097'!AZ137</f>
        <v>0</v>
      </c>
      <c r="I12" s="225">
        <f>'25-WNC-I-097'!BO137</f>
        <v>49585</v>
      </c>
      <c r="J12" s="225">
        <f>'25-WNC-I-097'!BP137</f>
        <v>0</v>
      </c>
      <c r="K12" s="225">
        <f>'25-WNC-I-097'!BS137</f>
        <v>0</v>
      </c>
      <c r="L12" s="225">
        <f>'25-WNC-I-097'!CM137</f>
        <v>0</v>
      </c>
      <c r="M12" s="225">
        <f>'25-WNC-I-097'!CN137</f>
        <v>0</v>
      </c>
      <c r="N12" s="225">
        <f>'25-WNC-I-097'!CQ137</f>
        <v>0</v>
      </c>
      <c r="O12" s="226">
        <f>B12-I12-L12</f>
        <v>-615</v>
      </c>
      <c r="P12" s="226">
        <f>C12-J12-M12</f>
        <v>0</v>
      </c>
      <c r="Q12" s="225">
        <f>'25-WNC-I-097'!CU137</f>
        <v>-615</v>
      </c>
      <c r="R12" s="225">
        <f>'25-WNC-I-097'!CV137</f>
        <v>0</v>
      </c>
    </row>
    <row r="13" spans="1:18" s="224" customFormat="1" ht="48.5" customHeight="1">
      <c r="A13" s="188" t="s">
        <v>779</v>
      </c>
      <c r="B13" s="188" t="s">
        <v>525</v>
      </c>
      <c r="C13" s="223"/>
      <c r="D13" s="223"/>
      <c r="E13" s="223"/>
      <c r="F13" s="223"/>
      <c r="G13" s="223"/>
      <c r="H13" s="223"/>
      <c r="I13" s="223"/>
      <c r="J13" s="223"/>
      <c r="K13" s="223"/>
      <c r="L13" s="223"/>
      <c r="M13" s="223"/>
      <c r="N13" s="223"/>
      <c r="O13" s="223"/>
      <c r="P13" s="223"/>
      <c r="Q13" s="223"/>
      <c r="R13" s="223"/>
    </row>
    <row r="14" spans="1:18" s="227" customFormat="1" ht="48.5" customHeight="1">
      <c r="A14" s="225">
        <v>1</v>
      </c>
      <c r="B14" s="225">
        <f>'25-WNC-I-097'!AQ310</f>
        <v>12558.2744</v>
      </c>
      <c r="C14" s="225">
        <f>'25-WNC-I-097'!AR310</f>
        <v>24635.757203999998</v>
      </c>
      <c r="D14" s="225">
        <f>'25-WNC-I-097'!AU310</f>
        <v>139.834</v>
      </c>
      <c r="E14" s="225">
        <f>'25-WNC-I-097'!AV310</f>
        <v>939.96862399999998</v>
      </c>
      <c r="F14" s="225">
        <f>E14</f>
        <v>939.96862399999998</v>
      </c>
      <c r="G14" s="225">
        <f>'25-WNC-I-097'!AY310</f>
        <v>12418.440399999999</v>
      </c>
      <c r="H14" s="225">
        <f>'25-WNC-I-097'!AZ310</f>
        <v>23695.788580000004</v>
      </c>
      <c r="I14" s="225">
        <f>'25-WNC-I-097'!BO310</f>
        <v>12576.901599999999</v>
      </c>
      <c r="J14" s="225">
        <f>'25-WNC-I-097'!BP310</f>
        <v>23146.799999999999</v>
      </c>
      <c r="K14" s="225">
        <f>'25-WNC-I-097'!BS310</f>
        <v>0</v>
      </c>
      <c r="L14" s="225">
        <f>'25-WNC-I-097'!CM310</f>
        <v>0</v>
      </c>
      <c r="M14" s="225">
        <f>'25-WNC-I-097'!CN310</f>
        <v>0</v>
      </c>
      <c r="N14" s="225">
        <f>'25-WNC-I-097'!CQ310</f>
        <v>0</v>
      </c>
      <c r="O14" s="226">
        <f>B14-I14-L14</f>
        <v>-18.627199999998993</v>
      </c>
      <c r="P14" s="226">
        <f>C14-J14-M14</f>
        <v>1488.9572039999985</v>
      </c>
      <c r="Q14" s="225">
        <f>'25-WNC-I-097'!CU310</f>
        <v>-158.46119999999959</v>
      </c>
      <c r="R14" s="225">
        <f>'25-WNC-I-097'!CV310</f>
        <v>548.98858000000223</v>
      </c>
    </row>
    <row r="17" spans="1:14" customFormat="1" ht="45" customHeight="1">
      <c r="A17" s="1468" t="s">
        <v>539</v>
      </c>
      <c r="B17" s="1468" t="s">
        <v>540</v>
      </c>
      <c r="C17" s="1471" t="s">
        <v>541</v>
      </c>
      <c r="D17" s="1472"/>
      <c r="E17" s="1473"/>
      <c r="F17" s="254" t="s">
        <v>542</v>
      </c>
      <c r="G17" s="254"/>
      <c r="H17" s="255"/>
      <c r="I17" s="255"/>
      <c r="J17" s="255"/>
      <c r="K17" s="1456" t="s">
        <v>551</v>
      </c>
      <c r="L17" s="1457"/>
      <c r="M17" s="1457"/>
      <c r="N17" s="1457"/>
    </row>
    <row r="18" spans="1:14" customFormat="1" ht="26" customHeight="1">
      <c r="A18" s="1469"/>
      <c r="B18" s="1469"/>
      <c r="C18" s="1474"/>
      <c r="D18" s="1475"/>
      <c r="E18" s="1476"/>
      <c r="F18" s="1477" t="s">
        <v>545</v>
      </c>
      <c r="G18" s="1478"/>
      <c r="H18" s="1479" t="s">
        <v>537</v>
      </c>
      <c r="I18" s="1480"/>
      <c r="J18" s="255"/>
      <c r="K18" s="1458"/>
      <c r="L18" s="1459"/>
      <c r="M18" s="1459"/>
      <c r="N18" s="1459"/>
    </row>
    <row r="19" spans="1:14" customFormat="1" ht="75">
      <c r="A19" s="1470"/>
      <c r="B19" s="1470"/>
      <c r="C19" s="256" t="s">
        <v>546</v>
      </c>
      <c r="D19" s="256" t="s">
        <v>547</v>
      </c>
      <c r="E19" s="256" t="s">
        <v>548</v>
      </c>
      <c r="F19" s="256" t="s">
        <v>546</v>
      </c>
      <c r="G19" s="256" t="s">
        <v>547</v>
      </c>
      <c r="H19" s="256" t="s">
        <v>549</v>
      </c>
      <c r="I19" s="256" t="s">
        <v>550</v>
      </c>
      <c r="J19" s="256" t="s">
        <v>551</v>
      </c>
      <c r="K19" s="669" t="s">
        <v>1603</v>
      </c>
      <c r="L19" s="670" t="s">
        <v>1604</v>
      </c>
      <c r="M19" s="670" t="s">
        <v>543</v>
      </c>
      <c r="N19" s="670" t="s">
        <v>544</v>
      </c>
    </row>
    <row r="20" spans="1:14" customFormat="1" ht="30" customHeight="1">
      <c r="A20" s="188" t="s">
        <v>652</v>
      </c>
      <c r="B20" s="188" t="s">
        <v>653</v>
      </c>
      <c r="C20" s="671">
        <f>C4</f>
        <v>178328.59499739858</v>
      </c>
      <c r="D20" s="671">
        <f>B4</f>
        <v>7442.1193191082793</v>
      </c>
      <c r="E20" s="671"/>
      <c r="F20" s="671">
        <f>J4+M4</f>
        <v>186779.3351194589</v>
      </c>
      <c r="G20" s="671">
        <f ca="1">I4+L4</f>
        <v>8152.1214499999996</v>
      </c>
      <c r="H20" s="671">
        <f>E4</f>
        <v>3634.4785868989939</v>
      </c>
      <c r="I20" s="671">
        <f>D4</f>
        <v>304.2928</v>
      </c>
      <c r="J20" s="671">
        <f>'25-WNC-I-097'!BM7+'25-WNC-I-097'!CD7*27000</f>
        <v>3085247420.3378415</v>
      </c>
      <c r="K20" s="671">
        <f>'DT04 (TM) 1 '!L7</f>
        <v>3001944110</v>
      </c>
      <c r="L20" s="672"/>
      <c r="M20" s="673">
        <f t="shared" ref="M20:M25" si="0">K20-J20-L20</f>
        <v>-83303310.337841511</v>
      </c>
      <c r="N20" s="674" t="str">
        <f t="shared" ref="N20:N25" si="1">IF(M20&lt;0,"VƯỢT DỰ TOÁN","ĐẢM BẢO")</f>
        <v>VƯỢT DỰ TOÁN</v>
      </c>
    </row>
    <row r="21" spans="1:14" customFormat="1" ht="30" customHeight="1">
      <c r="A21" s="188" t="s">
        <v>634</v>
      </c>
      <c r="B21" s="188" t="s">
        <v>635</v>
      </c>
      <c r="C21" s="671">
        <f>C6</f>
        <v>0</v>
      </c>
      <c r="D21" s="671">
        <f>B6</f>
        <v>0</v>
      </c>
      <c r="E21" s="671"/>
      <c r="F21" s="671">
        <f>J6+M6</f>
        <v>0</v>
      </c>
      <c r="G21" s="671">
        <f>I6+L6</f>
        <v>0</v>
      </c>
      <c r="H21" s="671">
        <f>E6</f>
        <v>0</v>
      </c>
      <c r="I21" s="671">
        <f>D6</f>
        <v>0</v>
      </c>
      <c r="J21" s="671">
        <f>'25-WNC-I-097'!BM122+'25-WNC-I-097'!CD122*27000</f>
        <v>0</v>
      </c>
      <c r="K21" s="671"/>
      <c r="L21" s="672"/>
      <c r="M21" s="673">
        <f t="shared" si="0"/>
        <v>0</v>
      </c>
      <c r="N21" s="674" t="str">
        <f t="shared" si="1"/>
        <v>ĐẢM BẢO</v>
      </c>
    </row>
    <row r="22" spans="1:14" customFormat="1" ht="30" customHeight="1">
      <c r="A22" s="188" t="s">
        <v>636</v>
      </c>
      <c r="B22" s="188" t="s">
        <v>637</v>
      </c>
      <c r="C22" s="671">
        <f>C8</f>
        <v>2990.0076000000004</v>
      </c>
      <c r="D22" s="671">
        <f>B8</f>
        <v>823.04681185628749</v>
      </c>
      <c r="E22" s="671"/>
      <c r="F22" s="671">
        <f>J8+M8</f>
        <v>3622</v>
      </c>
      <c r="G22" s="671">
        <f>I8+L8</f>
        <v>470</v>
      </c>
      <c r="H22" s="671">
        <f>E8</f>
        <v>0</v>
      </c>
      <c r="I22" s="671">
        <f>D8</f>
        <v>0</v>
      </c>
      <c r="J22" s="671">
        <f>'25-WNC-I-097'!BM125+'25-WNC-I-097'!CD125*27000</f>
        <v>165851000</v>
      </c>
      <c r="K22" s="671">
        <f>'DT04 (TM) 1 '!L17</f>
        <v>195865000</v>
      </c>
      <c r="L22" s="675"/>
      <c r="M22" s="673">
        <f t="shared" si="0"/>
        <v>30014000</v>
      </c>
      <c r="N22" s="674" t="str">
        <f t="shared" si="1"/>
        <v>ĐẢM BẢO</v>
      </c>
    </row>
    <row r="23" spans="1:14" ht="48.5" customHeight="1">
      <c r="A23" s="188" t="s">
        <v>647</v>
      </c>
      <c r="B23" s="188" t="s">
        <v>648</v>
      </c>
      <c r="C23" s="671">
        <f>C10</f>
        <v>9050</v>
      </c>
      <c r="D23" s="671">
        <f>B10</f>
        <v>90.5</v>
      </c>
      <c r="E23" s="671"/>
      <c r="F23" s="671">
        <f>J10+M10</f>
        <v>0</v>
      </c>
      <c r="G23" s="671">
        <f>I10+L10</f>
        <v>90.892799999999994</v>
      </c>
      <c r="H23" s="671">
        <f>E10</f>
        <v>0</v>
      </c>
      <c r="I23" s="671">
        <f>D10</f>
        <v>0</v>
      </c>
      <c r="J23" s="671">
        <f>'25-WNC-I-097'!BM130+'25-WNC-I-097'!CD130*27000</f>
        <v>205859726.912</v>
      </c>
      <c r="K23" s="671">
        <f>'DT04 (TM) 1 '!L20</f>
        <v>190695587.49999997</v>
      </c>
      <c r="L23" s="672"/>
      <c r="M23" s="673">
        <f t="shared" si="0"/>
        <v>-15164139.41200003</v>
      </c>
      <c r="N23" s="674" t="str">
        <f t="shared" si="1"/>
        <v>VƯỢT DỰ TOÁN</v>
      </c>
    </row>
    <row r="24" spans="1:14" ht="48.5" customHeight="1">
      <c r="A24" s="188" t="s">
        <v>654</v>
      </c>
      <c r="B24" s="188" t="s">
        <v>655</v>
      </c>
      <c r="C24" s="671">
        <f>C12</f>
        <v>0</v>
      </c>
      <c r="D24" s="671">
        <f>B12</f>
        <v>48970</v>
      </c>
      <c r="E24" s="671"/>
      <c r="F24" s="671">
        <f>J12+M12</f>
        <v>0</v>
      </c>
      <c r="G24" s="671">
        <f>I12+L12</f>
        <v>49585</v>
      </c>
      <c r="H24" s="671">
        <f>E12</f>
        <v>0</v>
      </c>
      <c r="I24" s="671">
        <f>D12</f>
        <v>0</v>
      </c>
      <c r="J24" s="671">
        <f>'25-WNC-I-097'!BM137+'25-WNC-I-097'!CD137*27000</f>
        <v>202484525</v>
      </c>
      <c r="K24" s="671">
        <f>'DT04 (TM) 1 '!L23</f>
        <v>213600000</v>
      </c>
      <c r="L24" s="672"/>
      <c r="M24" s="673">
        <f t="shared" si="0"/>
        <v>11115475</v>
      </c>
      <c r="N24" s="674" t="str">
        <f t="shared" si="1"/>
        <v>ĐẢM BẢO</v>
      </c>
    </row>
    <row r="25" spans="1:14" ht="48.5" customHeight="1">
      <c r="A25" s="188" t="s">
        <v>779</v>
      </c>
      <c r="B25" s="188" t="s">
        <v>525</v>
      </c>
      <c r="C25" s="671">
        <f>C14</f>
        <v>24635.757203999998</v>
      </c>
      <c r="D25" s="671">
        <f>B14</f>
        <v>12558.2744</v>
      </c>
      <c r="E25" s="671"/>
      <c r="F25" s="671">
        <f>J14+M14</f>
        <v>23146.799999999999</v>
      </c>
      <c r="G25" s="671">
        <f>I14+L14</f>
        <v>12576.901599999999</v>
      </c>
      <c r="H25" s="671">
        <f>E14</f>
        <v>939.96862399999998</v>
      </c>
      <c r="I25" s="671">
        <f>D14</f>
        <v>139.834</v>
      </c>
      <c r="J25" s="671">
        <f>'25-WNC-I-097'!BM310+'25-WNC-I-097'!CD310*27000</f>
        <v>795025135.82109094</v>
      </c>
      <c r="K25" s="671">
        <f>'DT04 (TM) 1 '!L28</f>
        <v>503250000</v>
      </c>
      <c r="L25" s="672"/>
      <c r="M25" s="673">
        <f t="shared" si="0"/>
        <v>-291775135.82109094</v>
      </c>
      <c r="N25" s="674" t="str">
        <f t="shared" si="1"/>
        <v>VƯỢT DỰ TOÁN</v>
      </c>
    </row>
  </sheetData>
  <mergeCells count="14">
    <mergeCell ref="K17:N18"/>
    <mergeCell ref="Q1:R1"/>
    <mergeCell ref="B1:C1"/>
    <mergeCell ref="A1:A2"/>
    <mergeCell ref="G1:H1"/>
    <mergeCell ref="D1:F1"/>
    <mergeCell ref="I1:K1"/>
    <mergeCell ref="O1:P1"/>
    <mergeCell ref="L1:N1"/>
    <mergeCell ref="A17:A19"/>
    <mergeCell ref="B17:B19"/>
    <mergeCell ref="C17:E18"/>
    <mergeCell ref="F18:G18"/>
    <mergeCell ref="H18:I18"/>
  </mergeCells>
  <conditionalFormatting sqref="L19">
    <cfRule type="cellIs" dxfId="6" priority="1" operator="equal">
      <formula>"vượt dự toán"</formula>
    </cfRule>
  </conditionalFormatting>
  <conditionalFormatting sqref="M20:M25">
    <cfRule type="cellIs" dxfId="5" priority="3" operator="equal">
      <formula>"vượt dự toán"</formula>
    </cfRule>
  </conditionalFormatting>
  <conditionalFormatting sqref="N19:N25">
    <cfRule type="cellIs" dxfId="4" priority="2" operator="equal">
      <formula>"vượt dự toán"</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2C242-7A6D-466D-8FDD-BF6F227244BE}">
  <sheetPr>
    <pageSetUpPr fitToPage="1"/>
  </sheetPr>
  <dimension ref="A1:Q26"/>
  <sheetViews>
    <sheetView view="pageBreakPreview" topLeftCell="A7" zoomScale="55" zoomScaleNormal="70" zoomScaleSheetLayoutView="55" workbookViewId="0">
      <selection activeCell="A13" sqref="A13:XFD18"/>
    </sheetView>
  </sheetViews>
  <sheetFormatPr defaultColWidth="18.5" defaultRowHeight="13"/>
  <cols>
    <col min="1" max="1" width="18.5" style="881"/>
    <col min="2" max="2" width="33.19921875" style="840" customWidth="1"/>
    <col min="3" max="3" width="44.5" style="840" customWidth="1"/>
    <col min="4" max="4" width="13.59765625" style="840" customWidth="1"/>
    <col min="5" max="5" width="11.3984375" style="840" customWidth="1"/>
    <col min="6" max="6" width="14.69921875" style="840" customWidth="1"/>
    <col min="7" max="7" width="13.3984375" style="840" customWidth="1"/>
    <col min="8" max="8" width="14" style="840" customWidth="1"/>
    <col min="9" max="9" width="19.59765625" style="840" customWidth="1"/>
    <col min="10" max="10" width="18.5" style="840"/>
    <col min="11" max="11" width="9.59765625" style="840" customWidth="1"/>
    <col min="12" max="12" width="14.796875" style="881" customWidth="1"/>
    <col min="13" max="13" width="22.5" style="840" customWidth="1"/>
    <col min="14" max="14" width="12.5" style="840" customWidth="1"/>
    <col min="15" max="15" width="14.5" style="840" customWidth="1"/>
    <col min="16" max="16" width="11.796875" style="840" customWidth="1"/>
    <col min="17" max="16384" width="18.5" style="840"/>
  </cols>
  <sheetData>
    <row r="1" spans="1:17" ht="51.65" customHeight="1">
      <c r="A1" s="1287" t="s">
        <v>1539</v>
      </c>
      <c r="B1" s="1287"/>
      <c r="C1" s="1287"/>
      <c r="D1" s="1287"/>
      <c r="E1" s="1287"/>
      <c r="F1" s="1287"/>
      <c r="G1" s="1287"/>
      <c r="H1" s="1287"/>
      <c r="I1" s="1287"/>
      <c r="J1" s="1287"/>
      <c r="K1" s="1287"/>
      <c r="L1" s="1287"/>
      <c r="M1" s="839"/>
      <c r="N1" s="839"/>
      <c r="O1" s="839"/>
      <c r="P1" s="839"/>
    </row>
    <row r="3" spans="1:17" ht="26" customHeight="1">
      <c r="A3" s="841" t="s">
        <v>1540</v>
      </c>
      <c r="B3" s="842" t="s">
        <v>1594</v>
      </c>
      <c r="C3" s="843"/>
      <c r="D3" s="843"/>
      <c r="E3" s="843"/>
      <c r="F3" s="843"/>
      <c r="G3" s="843"/>
      <c r="H3" s="844"/>
      <c r="I3" s="844"/>
      <c r="J3" s="844"/>
      <c r="K3" s="844"/>
      <c r="L3" s="845"/>
      <c r="M3" s="844"/>
      <c r="N3" s="844"/>
      <c r="O3" s="844"/>
      <c r="P3" s="844"/>
      <c r="Q3" s="846"/>
    </row>
    <row r="4" spans="1:17" ht="15" customHeight="1">
      <c r="A4" s="847" t="s">
        <v>1541</v>
      </c>
      <c r="B4" s="848"/>
      <c r="C4" s="849"/>
      <c r="D4" s="849"/>
      <c r="E4" s="849"/>
      <c r="F4" s="849"/>
      <c r="G4" s="849"/>
      <c r="H4" s="850"/>
      <c r="I4" s="850"/>
      <c r="J4" s="850"/>
      <c r="K4" s="850"/>
      <c r="L4" s="851"/>
      <c r="M4" s="850"/>
      <c r="N4" s="850"/>
      <c r="O4" s="850"/>
      <c r="P4" s="850"/>
      <c r="Q4" s="852"/>
    </row>
    <row r="5" spans="1:17" ht="15" customHeight="1">
      <c r="A5" s="841" t="s">
        <v>1542</v>
      </c>
      <c r="B5" s="1288" t="s">
        <v>1752</v>
      </c>
      <c r="C5" s="1289"/>
      <c r="D5" s="1289"/>
      <c r="E5" s="1289"/>
      <c r="F5" s="1289"/>
      <c r="G5" s="1289"/>
      <c r="H5" s="1289"/>
      <c r="I5" s="1289"/>
      <c r="J5" s="1289"/>
      <c r="K5" s="1289"/>
      <c r="L5" s="845"/>
      <c r="Q5" s="853"/>
    </row>
    <row r="6" spans="1:17" ht="15" customHeight="1">
      <c r="A6" s="847" t="s">
        <v>1543</v>
      </c>
      <c r="B6" s="1290"/>
      <c r="C6" s="1291"/>
      <c r="D6" s="1291"/>
      <c r="E6" s="1291"/>
      <c r="F6" s="1291"/>
      <c r="G6" s="1291"/>
      <c r="H6" s="1291"/>
      <c r="I6" s="1291"/>
      <c r="J6" s="1291"/>
      <c r="K6" s="1291"/>
      <c r="L6" s="851"/>
      <c r="M6" s="850"/>
      <c r="N6" s="850"/>
      <c r="O6" s="850"/>
      <c r="P6" s="850"/>
      <c r="Q6" s="852"/>
    </row>
    <row r="8" spans="1:17" ht="48" customHeight="1">
      <c r="A8" s="854" t="s">
        <v>1143</v>
      </c>
      <c r="B8" s="854" t="s">
        <v>1544</v>
      </c>
      <c r="C8" s="1285" t="s">
        <v>1545</v>
      </c>
      <c r="D8" s="1285"/>
      <c r="E8" s="1285"/>
      <c r="F8" s="854"/>
      <c r="G8" s="1292" t="s">
        <v>1546</v>
      </c>
      <c r="H8" s="1292"/>
      <c r="I8" s="1292"/>
      <c r="J8" s="855" t="s">
        <v>1547</v>
      </c>
      <c r="K8" s="1285" t="s">
        <v>1716</v>
      </c>
      <c r="L8" s="1282"/>
      <c r="M8" s="1282"/>
      <c r="N8" s="1285" t="s">
        <v>1716</v>
      </c>
      <c r="O8" s="1282"/>
      <c r="P8" s="1282"/>
      <c r="Q8" s="1285" t="s">
        <v>1406</v>
      </c>
    </row>
    <row r="9" spans="1:17" ht="23" customHeight="1">
      <c r="A9" s="1286" t="s">
        <v>1395</v>
      </c>
      <c r="B9" s="1286" t="s">
        <v>1396</v>
      </c>
      <c r="C9" s="1286" t="s">
        <v>13</v>
      </c>
      <c r="D9" s="1286" t="s">
        <v>1748</v>
      </c>
      <c r="E9" s="1286" t="s">
        <v>1731</v>
      </c>
      <c r="F9" s="1286" t="s">
        <v>1732</v>
      </c>
      <c r="G9" s="1281" t="s">
        <v>1273</v>
      </c>
      <c r="H9" s="1281" t="s">
        <v>1274</v>
      </c>
      <c r="I9" s="1281" t="s">
        <v>1275</v>
      </c>
      <c r="J9" s="1281" t="s">
        <v>1275</v>
      </c>
      <c r="K9" s="1282" t="s">
        <v>1753</v>
      </c>
      <c r="L9" s="1282"/>
      <c r="M9" s="1282"/>
      <c r="N9" s="1282" t="s">
        <v>1749</v>
      </c>
      <c r="O9" s="1282"/>
      <c r="P9" s="1282"/>
      <c r="Q9" s="1285"/>
    </row>
    <row r="10" spans="1:17" ht="73" customHeight="1">
      <c r="A10" s="1286"/>
      <c r="B10" s="1286"/>
      <c r="C10" s="1286"/>
      <c r="D10" s="1286"/>
      <c r="E10" s="1286"/>
      <c r="F10" s="1286"/>
      <c r="G10" s="1281"/>
      <c r="H10" s="1281"/>
      <c r="I10" s="1281"/>
      <c r="J10" s="1281"/>
      <c r="K10" s="856" t="s">
        <v>1550</v>
      </c>
      <c r="L10" s="856" t="s">
        <v>1722</v>
      </c>
      <c r="M10" s="856" t="s">
        <v>1733</v>
      </c>
      <c r="N10" s="856" t="s">
        <v>1550</v>
      </c>
      <c r="O10" s="856" t="s">
        <v>1722</v>
      </c>
      <c r="P10" s="856" t="s">
        <v>1733</v>
      </c>
      <c r="Q10" s="1285"/>
    </row>
    <row r="11" spans="1:17" s="861" customFormat="1" ht="26" customHeight="1">
      <c r="A11" s="790" t="s">
        <v>1404</v>
      </c>
      <c r="B11" s="792" t="str">
        <f>'25-WNC-I-097'!J310</f>
        <v>Packing Material / Vật tư kiện</v>
      </c>
      <c r="C11" s="793"/>
      <c r="D11" s="794"/>
      <c r="E11" s="793"/>
      <c r="F11" s="790"/>
      <c r="G11" s="857" t="s">
        <v>905</v>
      </c>
      <c r="H11" s="857" t="s">
        <v>905</v>
      </c>
      <c r="I11" s="858">
        <f>'DT04 (TM) 1 '!L28</f>
        <v>503250000</v>
      </c>
      <c r="J11" s="858">
        <f>'25-WNC-I-097'!BM310</f>
        <v>795025135.82109094</v>
      </c>
      <c r="K11" s="859"/>
      <c r="L11" s="859"/>
      <c r="M11" s="859">
        <f>SUM(M12:M18)</f>
        <v>197997313</v>
      </c>
      <c r="N11" s="859"/>
      <c r="O11" s="798"/>
      <c r="P11" s="859"/>
      <c r="Q11" s="860">
        <f>I11-J11-P11-M11</f>
        <v>-489772448.82109094</v>
      </c>
    </row>
    <row r="12" spans="1:17" s="866" customFormat="1" ht="26" customHeight="1">
      <c r="A12" s="863" t="s">
        <v>1740</v>
      </c>
      <c r="B12" s="863" t="s">
        <v>1741</v>
      </c>
      <c r="C12" s="863" t="s">
        <v>1735</v>
      </c>
      <c r="D12" s="863">
        <v>97</v>
      </c>
      <c r="E12" s="863">
        <v>582</v>
      </c>
      <c r="F12" s="863">
        <v>577.70000000000005</v>
      </c>
      <c r="G12" s="863" t="s">
        <v>905</v>
      </c>
      <c r="H12" s="863" t="s">
        <v>905</v>
      </c>
      <c r="I12" s="863" t="s">
        <v>905</v>
      </c>
      <c r="J12" s="863" t="s">
        <v>905</v>
      </c>
      <c r="K12" s="862" t="s">
        <v>1553</v>
      </c>
      <c r="L12" s="863">
        <v>15454.55</v>
      </c>
      <c r="M12" s="863">
        <v>79297296</v>
      </c>
      <c r="N12" s="862" t="s">
        <v>1553</v>
      </c>
      <c r="O12" s="864">
        <f>18800/1.1</f>
        <v>17090.909090909088</v>
      </c>
      <c r="P12" s="863" t="s">
        <v>1734</v>
      </c>
      <c r="Q12" s="865" t="s">
        <v>1754</v>
      </c>
    </row>
    <row r="13" spans="1:17" s="866" customFormat="1" ht="26" customHeight="1">
      <c r="A13" s="863" t="s">
        <v>1742</v>
      </c>
      <c r="B13" s="863" t="s">
        <v>1743</v>
      </c>
      <c r="C13" s="863" t="s">
        <v>1750</v>
      </c>
      <c r="D13" s="863">
        <v>35</v>
      </c>
      <c r="E13" s="863">
        <v>210</v>
      </c>
      <c r="F13" s="863">
        <v>208.767</v>
      </c>
      <c r="G13" s="863" t="s">
        <v>905</v>
      </c>
      <c r="H13" s="863" t="s">
        <v>905</v>
      </c>
      <c r="I13" s="863" t="s">
        <v>905</v>
      </c>
      <c r="J13" s="863" t="s">
        <v>905</v>
      </c>
      <c r="K13" s="862" t="s">
        <v>1553</v>
      </c>
      <c r="L13" s="863">
        <v>16818.18</v>
      </c>
      <c r="M13" s="863">
        <v>42045450</v>
      </c>
      <c r="N13" s="862" t="s">
        <v>1553</v>
      </c>
      <c r="O13" s="864">
        <f>18800/1.1</f>
        <v>17090.909090909088</v>
      </c>
      <c r="P13" s="863" t="s">
        <v>1734</v>
      </c>
      <c r="Q13" s="865" t="s">
        <v>1754</v>
      </c>
    </row>
    <row r="14" spans="1:17" s="866" customFormat="1" ht="26" customHeight="1">
      <c r="A14" s="863" t="s">
        <v>1744</v>
      </c>
      <c r="B14" s="863" t="s">
        <v>1745</v>
      </c>
      <c r="C14" s="863" t="s">
        <v>1736</v>
      </c>
      <c r="D14" s="863">
        <v>41</v>
      </c>
      <c r="E14" s="863">
        <v>246</v>
      </c>
      <c r="F14" s="863">
        <v>1447.5996000000002</v>
      </c>
      <c r="G14" s="863" t="s">
        <v>905</v>
      </c>
      <c r="H14" s="863" t="s">
        <v>905</v>
      </c>
      <c r="I14" s="863" t="s">
        <v>905</v>
      </c>
      <c r="J14" s="863" t="s">
        <v>905</v>
      </c>
      <c r="K14" s="862" t="s">
        <v>1553</v>
      </c>
      <c r="L14" s="863">
        <v>15454.55</v>
      </c>
      <c r="M14" s="863">
        <v>10292730</v>
      </c>
      <c r="N14" s="862" t="s">
        <v>1553</v>
      </c>
      <c r="O14" s="864">
        <f>17800/1.1</f>
        <v>16181.81818181818</v>
      </c>
      <c r="P14" s="863" t="s">
        <v>1734</v>
      </c>
      <c r="Q14" s="865" t="s">
        <v>1754</v>
      </c>
    </row>
    <row r="15" spans="1:17" s="866" customFormat="1" ht="26" customHeight="1">
      <c r="A15" s="863"/>
      <c r="B15" s="863"/>
      <c r="C15" s="863" t="s">
        <v>1737</v>
      </c>
      <c r="D15" s="863">
        <v>124</v>
      </c>
      <c r="E15" s="863">
        <v>744</v>
      </c>
      <c r="F15" s="863"/>
      <c r="G15" s="863" t="s">
        <v>905</v>
      </c>
      <c r="H15" s="863" t="s">
        <v>905</v>
      </c>
      <c r="I15" s="863" t="s">
        <v>905</v>
      </c>
      <c r="J15" s="863" t="s">
        <v>905</v>
      </c>
      <c r="K15" s="862" t="s">
        <v>1553</v>
      </c>
      <c r="L15" s="863">
        <v>15454.55</v>
      </c>
      <c r="M15" s="863">
        <v>28838190</v>
      </c>
      <c r="N15" s="862" t="s">
        <v>1553</v>
      </c>
      <c r="O15" s="864">
        <f t="shared" ref="O15:O18" si="0">17800/1.1</f>
        <v>16181.81818181818</v>
      </c>
      <c r="P15" s="863" t="s">
        <v>1734</v>
      </c>
      <c r="Q15" s="865" t="s">
        <v>1754</v>
      </c>
    </row>
    <row r="16" spans="1:17" s="866" customFormat="1" ht="26" customHeight="1">
      <c r="A16" s="863"/>
      <c r="B16" s="863"/>
      <c r="C16" s="863" t="s">
        <v>1738</v>
      </c>
      <c r="D16" s="863">
        <v>77</v>
      </c>
      <c r="E16" s="863">
        <v>462</v>
      </c>
      <c r="F16" s="863"/>
      <c r="G16" s="863" t="s">
        <v>905</v>
      </c>
      <c r="H16" s="863" t="s">
        <v>905</v>
      </c>
      <c r="I16" s="863" t="s">
        <v>905</v>
      </c>
      <c r="J16" s="863" t="s">
        <v>905</v>
      </c>
      <c r="K16" s="862" t="s">
        <v>1553</v>
      </c>
      <c r="L16" s="863">
        <v>15454.55</v>
      </c>
      <c r="M16" s="863">
        <v>15732732</v>
      </c>
      <c r="N16" s="862" t="s">
        <v>1553</v>
      </c>
      <c r="O16" s="864">
        <f t="shared" si="0"/>
        <v>16181.81818181818</v>
      </c>
      <c r="P16" s="863" t="s">
        <v>1734</v>
      </c>
      <c r="Q16" s="865" t="s">
        <v>1754</v>
      </c>
    </row>
    <row r="17" spans="1:17" s="866" customFormat="1" ht="26" customHeight="1">
      <c r="A17" s="863" t="s">
        <v>1746</v>
      </c>
      <c r="B17" s="863" t="s">
        <v>1747</v>
      </c>
      <c r="C17" s="863" t="s">
        <v>1751</v>
      </c>
      <c r="D17" s="863">
        <v>34</v>
      </c>
      <c r="E17" s="863">
        <v>204</v>
      </c>
      <c r="F17" s="863">
        <v>367.54440000000005</v>
      </c>
      <c r="G17" s="863" t="s">
        <v>905</v>
      </c>
      <c r="H17" s="863" t="s">
        <v>905</v>
      </c>
      <c r="I17" s="863" t="s">
        <v>905</v>
      </c>
      <c r="J17" s="863" t="s">
        <v>905</v>
      </c>
      <c r="K17" s="862" t="s">
        <v>1553</v>
      </c>
      <c r="L17" s="863">
        <v>15454.55</v>
      </c>
      <c r="M17" s="863">
        <v>12286367</v>
      </c>
      <c r="N17" s="862" t="s">
        <v>1553</v>
      </c>
      <c r="O17" s="864">
        <f t="shared" si="0"/>
        <v>16181.81818181818</v>
      </c>
      <c r="P17" s="863" t="s">
        <v>1734</v>
      </c>
      <c r="Q17" s="865" t="s">
        <v>1754</v>
      </c>
    </row>
    <row r="18" spans="1:17" s="866" customFormat="1" ht="26" customHeight="1">
      <c r="A18" s="863"/>
      <c r="B18" s="863"/>
      <c r="C18" s="863" t="s">
        <v>1739</v>
      </c>
      <c r="D18" s="863">
        <v>28</v>
      </c>
      <c r="E18" s="863">
        <v>168</v>
      </c>
      <c r="F18" s="863"/>
      <c r="G18" s="863" t="s">
        <v>905</v>
      </c>
      <c r="H18" s="863" t="s">
        <v>905</v>
      </c>
      <c r="I18" s="863" t="s">
        <v>905</v>
      </c>
      <c r="J18" s="863" t="s">
        <v>905</v>
      </c>
      <c r="K18" s="862" t="s">
        <v>1553</v>
      </c>
      <c r="L18" s="863">
        <v>15454.55</v>
      </c>
      <c r="M18" s="863">
        <v>9504548</v>
      </c>
      <c r="N18" s="862" t="s">
        <v>1553</v>
      </c>
      <c r="O18" s="864">
        <f t="shared" si="0"/>
        <v>16181.81818181818</v>
      </c>
      <c r="P18" s="863" t="s">
        <v>1734</v>
      </c>
      <c r="Q18" s="865" t="s">
        <v>1754</v>
      </c>
    </row>
    <row r="19" spans="1:17" s="873" customFormat="1" ht="33" customHeight="1">
      <c r="A19" s="867"/>
      <c r="B19" s="868" t="s">
        <v>1567</v>
      </c>
      <c r="C19" s="869"/>
      <c r="D19" s="867"/>
      <c r="E19" s="867"/>
      <c r="F19" s="867"/>
      <c r="G19" s="867"/>
      <c r="H19" s="870"/>
      <c r="I19" s="870"/>
      <c r="J19" s="870"/>
      <c r="K19" s="870"/>
      <c r="L19" s="871">
        <v>1</v>
      </c>
      <c r="M19" s="872"/>
      <c r="N19" s="872"/>
      <c r="O19" s="872">
        <v>2</v>
      </c>
      <c r="P19" s="872"/>
      <c r="Q19" s="870"/>
    </row>
    <row r="20" spans="1:17" ht="31" customHeight="1">
      <c r="A20" s="1289" t="s">
        <v>1725</v>
      </c>
      <c r="B20" s="1289"/>
      <c r="C20" s="1289"/>
      <c r="D20" s="1289"/>
      <c r="E20" s="1289"/>
      <c r="F20" s="1289"/>
      <c r="G20" s="1289"/>
      <c r="H20" s="1289"/>
      <c r="I20" s="1289"/>
      <c r="J20" s="1289"/>
      <c r="K20" s="1289"/>
      <c r="L20" s="1289"/>
      <c r="M20" s="1289"/>
      <c r="N20" s="1289"/>
      <c r="O20" s="874"/>
    </row>
    <row r="21" spans="1:17" s="875" customFormat="1" ht="55.25" customHeight="1">
      <c r="A21" s="1284" t="s">
        <v>1568</v>
      </c>
      <c r="B21" s="1284"/>
      <c r="E21" s="1284" t="s">
        <v>1569</v>
      </c>
      <c r="F21" s="1284"/>
      <c r="G21" s="1284"/>
      <c r="H21" s="1284"/>
      <c r="J21" s="1279" t="s">
        <v>1570</v>
      </c>
      <c r="K21" s="1261"/>
      <c r="L21" s="1261"/>
      <c r="M21" s="1261"/>
      <c r="N21" s="1261"/>
      <c r="O21" s="1261"/>
      <c r="P21" s="1261"/>
      <c r="Q21" s="1261"/>
    </row>
    <row r="22" spans="1:17" s="879" customFormat="1" ht="31.5" customHeight="1">
      <c r="A22" s="876"/>
      <c r="B22" s="877"/>
      <c r="C22" s="877"/>
      <c r="D22" s="878"/>
      <c r="J22" s="1260" t="s">
        <v>1571</v>
      </c>
      <c r="K22" s="1260"/>
      <c r="L22" s="1260"/>
      <c r="M22" s="1260" t="s">
        <v>1572</v>
      </c>
      <c r="N22" s="1260"/>
      <c r="O22" s="824"/>
      <c r="P22" s="1260" t="s">
        <v>1573</v>
      </c>
      <c r="Q22" s="1260"/>
    </row>
    <row r="23" spans="1:17" s="875" customFormat="1" ht="18">
      <c r="A23" s="880"/>
    </row>
    <row r="25" spans="1:17">
      <c r="M25" s="874"/>
    </row>
    <row r="26" spans="1:17">
      <c r="M26" s="874"/>
    </row>
  </sheetData>
  <autoFilter ref="C9:C22" xr:uid="{E34FA9C1-5FBB-41BF-9809-339224C01A98}"/>
  <mergeCells count="26">
    <mergeCell ref="N8:P8"/>
    <mergeCell ref="F9:F10"/>
    <mergeCell ref="G9:G10"/>
    <mergeCell ref="H9:H10"/>
    <mergeCell ref="I9:I10"/>
    <mergeCell ref="A1:L1"/>
    <mergeCell ref="B5:K6"/>
    <mergeCell ref="C8:E8"/>
    <mergeCell ref="G8:I8"/>
    <mergeCell ref="K8:M8"/>
    <mergeCell ref="J22:L22"/>
    <mergeCell ref="M22:N22"/>
    <mergeCell ref="P22:Q22"/>
    <mergeCell ref="J9:J10"/>
    <mergeCell ref="K9:M9"/>
    <mergeCell ref="N9:P9"/>
    <mergeCell ref="A20:N20"/>
    <mergeCell ref="A21:B21"/>
    <mergeCell ref="E21:H21"/>
    <mergeCell ref="J21:Q21"/>
    <mergeCell ref="Q8:Q10"/>
    <mergeCell ref="A9:A10"/>
    <mergeCell ref="B9:B10"/>
    <mergeCell ref="C9:C10"/>
    <mergeCell ref="D9:D10"/>
    <mergeCell ref="E9:E10"/>
  </mergeCells>
  <pageMargins left="0.17" right="0.17" top="0.3" bottom="0.17" header="0.17" footer="0.17"/>
  <pageSetup paperSize="8" scale="75" fitToHeight="1111"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4CC09-6543-41CB-8555-C05C0ED57C38}">
  <sheetPr>
    <pageSetUpPr fitToPage="1"/>
  </sheetPr>
  <dimension ref="A1:N32"/>
  <sheetViews>
    <sheetView topLeftCell="A19" zoomScale="85" zoomScaleNormal="85" workbookViewId="0">
      <selection activeCell="F13" sqref="F13"/>
    </sheetView>
  </sheetViews>
  <sheetFormatPr defaultRowHeight="14.5"/>
  <cols>
    <col min="1" max="1" width="4.59765625" style="295" bestFit="1" customWidth="1"/>
    <col min="2" max="2" width="7.69921875" style="295" bestFit="1" customWidth="1"/>
    <col min="3" max="3" width="18.19921875" style="295" bestFit="1" customWidth="1"/>
    <col min="4" max="4" width="19.796875" style="295" bestFit="1" customWidth="1"/>
    <col min="5" max="5" width="15.09765625" style="295" bestFit="1" customWidth="1"/>
    <col min="6" max="7" width="15.09765625" style="295" customWidth="1"/>
    <col min="8" max="8" width="25" style="295" bestFit="1" customWidth="1"/>
    <col min="9" max="9" width="19.19921875" style="295" bestFit="1" customWidth="1"/>
    <col min="10" max="10" width="15.8984375" style="295" bestFit="1" customWidth="1"/>
    <col min="11" max="14" width="8.796875" style="295"/>
    <col min="15" max="15" width="12.3984375" style="295" bestFit="1" customWidth="1"/>
    <col min="16" max="16384" width="8.796875" style="295"/>
  </cols>
  <sheetData>
    <row r="1" spans="1:14" ht="21">
      <c r="A1" s="1481" t="s">
        <v>1142</v>
      </c>
      <c r="B1" s="1481"/>
      <c r="C1" s="1481"/>
      <c r="D1" s="1481"/>
      <c r="E1" s="1481"/>
      <c r="F1" s="1481"/>
      <c r="G1" s="1481"/>
      <c r="H1" s="1481"/>
      <c r="I1" s="1481"/>
      <c r="J1" s="1481"/>
    </row>
    <row r="3" spans="1:14">
      <c r="H3" s="296">
        <f>+SUM(H5:H32)</f>
        <v>160</v>
      </c>
      <c r="I3" s="297"/>
      <c r="J3" s="296">
        <f>+SUM(J5:J32)</f>
        <v>2897.1475</v>
      </c>
    </row>
    <row r="4" spans="1:14">
      <c r="A4" s="298" t="s">
        <v>1143</v>
      </c>
      <c r="B4" s="298" t="s">
        <v>1144</v>
      </c>
      <c r="C4" s="298" t="s">
        <v>1145</v>
      </c>
      <c r="D4" s="299" t="s">
        <v>1146</v>
      </c>
      <c r="E4" s="299" t="s">
        <v>1147</v>
      </c>
      <c r="F4" s="299" t="s">
        <v>1148</v>
      </c>
      <c r="G4" s="299" t="s">
        <v>1149</v>
      </c>
      <c r="H4" s="299" t="s">
        <v>1150</v>
      </c>
      <c r="I4" s="298" t="s">
        <v>1151</v>
      </c>
      <c r="J4" s="298" t="s">
        <v>1152</v>
      </c>
    </row>
    <row r="5" spans="1:14">
      <c r="A5" s="300">
        <v>1</v>
      </c>
      <c r="B5" s="300">
        <v>325022</v>
      </c>
      <c r="C5" s="301" t="s">
        <v>1153</v>
      </c>
      <c r="D5" s="302">
        <v>1</v>
      </c>
      <c r="E5" s="302">
        <v>5</v>
      </c>
      <c r="F5" s="303">
        <v>820</v>
      </c>
      <c r="G5" s="304">
        <v>899</v>
      </c>
      <c r="H5" s="305">
        <f>+D5*E5</f>
        <v>5</v>
      </c>
      <c r="I5" s="306">
        <v>18.7</v>
      </c>
      <c r="J5" s="307">
        <f>+I5*H5</f>
        <v>93.5</v>
      </c>
      <c r="K5" s="295" t="str">
        <f>CONCATENATE(C5," = ",H5," Tấm")</f>
        <v>I97-022-130_022 = 5 Tấm</v>
      </c>
      <c r="N5" s="295" t="s">
        <v>1181</v>
      </c>
    </row>
    <row r="6" spans="1:14">
      <c r="A6" s="300">
        <v>2</v>
      </c>
      <c r="B6" s="300">
        <v>325022</v>
      </c>
      <c r="C6" s="301" t="s">
        <v>1154</v>
      </c>
      <c r="D6" s="302">
        <v>1</v>
      </c>
      <c r="E6" s="302">
        <v>5</v>
      </c>
      <c r="F6" s="303">
        <v>434.5</v>
      </c>
      <c r="G6" s="304">
        <v>700</v>
      </c>
      <c r="H6" s="305">
        <f t="shared" ref="H6:H32" si="0">+D6*E6</f>
        <v>5</v>
      </c>
      <c r="I6" s="306">
        <v>7.7</v>
      </c>
      <c r="J6" s="307">
        <f t="shared" ref="J6:J32" si="1">+I6*H6</f>
        <v>38.5</v>
      </c>
      <c r="K6" s="295" t="str">
        <f t="shared" ref="K6:K10" si="2">CONCATENATE(C6," = ",H6," Tấm")</f>
        <v>I97-022-130_023 = 5 Tấm</v>
      </c>
      <c r="N6" s="295" t="s">
        <v>1181</v>
      </c>
    </row>
    <row r="7" spans="1:14">
      <c r="A7" s="300">
        <v>3</v>
      </c>
      <c r="B7" s="300">
        <v>325024</v>
      </c>
      <c r="C7" s="301" t="s">
        <v>1155</v>
      </c>
      <c r="D7" s="302">
        <v>2</v>
      </c>
      <c r="E7" s="302">
        <v>5</v>
      </c>
      <c r="F7" s="303">
        <v>550</v>
      </c>
      <c r="G7" s="303">
        <v>974</v>
      </c>
      <c r="H7" s="305">
        <f t="shared" si="0"/>
        <v>10</v>
      </c>
      <c r="I7" s="308">
        <v>15.267449999999998</v>
      </c>
      <c r="J7" s="307">
        <f t="shared" si="1"/>
        <v>152.67449999999999</v>
      </c>
      <c r="K7" s="295" t="str">
        <f t="shared" si="2"/>
        <v>I97-024-131_9 = 10 Tấm</v>
      </c>
      <c r="N7" s="295" t="s">
        <v>1181</v>
      </c>
    </row>
    <row r="8" spans="1:14">
      <c r="A8" s="300">
        <v>4</v>
      </c>
      <c r="B8" s="300">
        <v>325024</v>
      </c>
      <c r="C8" s="301" t="s">
        <v>1156</v>
      </c>
      <c r="D8" s="302">
        <v>1</v>
      </c>
      <c r="E8" s="302">
        <v>5</v>
      </c>
      <c r="F8" s="303">
        <v>550</v>
      </c>
      <c r="G8" s="303">
        <v>715</v>
      </c>
      <c r="H8" s="305">
        <f t="shared" si="0"/>
        <v>5</v>
      </c>
      <c r="I8" s="308">
        <v>11.207625</v>
      </c>
      <c r="J8" s="307">
        <f t="shared" si="1"/>
        <v>56.038125000000001</v>
      </c>
      <c r="K8" s="295" t="str">
        <f t="shared" si="2"/>
        <v>I97-024-131_10 = 5 Tấm</v>
      </c>
      <c r="N8" s="295" t="s">
        <v>1181</v>
      </c>
    </row>
    <row r="9" spans="1:14">
      <c r="A9" s="300">
        <v>5</v>
      </c>
      <c r="B9" s="300">
        <v>325024</v>
      </c>
      <c r="C9" s="301" t="s">
        <v>1157</v>
      </c>
      <c r="D9" s="302">
        <v>1</v>
      </c>
      <c r="E9" s="302">
        <v>5</v>
      </c>
      <c r="F9" s="303">
        <v>555</v>
      </c>
      <c r="G9" s="303">
        <v>665</v>
      </c>
      <c r="H9" s="305">
        <f t="shared" si="0"/>
        <v>5</v>
      </c>
      <c r="I9" s="308">
        <v>10.423875000000001</v>
      </c>
      <c r="J9" s="307">
        <f t="shared" si="1"/>
        <v>52.119375000000005</v>
      </c>
      <c r="K9" s="295" t="str">
        <f t="shared" si="2"/>
        <v>I97-024-131_11 = 5 Tấm</v>
      </c>
      <c r="N9" s="295" t="s">
        <v>1181</v>
      </c>
    </row>
    <row r="10" spans="1:14">
      <c r="A10" s="300">
        <v>6</v>
      </c>
      <c r="B10" s="300">
        <v>325024</v>
      </c>
      <c r="C10" s="301" t="s">
        <v>1158</v>
      </c>
      <c r="D10" s="302">
        <v>4</v>
      </c>
      <c r="E10" s="302">
        <v>5</v>
      </c>
      <c r="F10" s="303">
        <v>253</v>
      </c>
      <c r="G10" s="303">
        <v>550</v>
      </c>
      <c r="H10" s="305">
        <f t="shared" si="0"/>
        <v>20</v>
      </c>
      <c r="I10" s="308">
        <v>3.9657749999999998</v>
      </c>
      <c r="J10" s="307">
        <f t="shared" si="1"/>
        <v>79.3155</v>
      </c>
      <c r="K10" s="295" t="str">
        <f t="shared" si="2"/>
        <v>I97-024-131_12 = 20 Tấm</v>
      </c>
      <c r="N10" s="295" t="s">
        <v>1181</v>
      </c>
    </row>
    <row r="11" spans="1:14">
      <c r="A11" s="300">
        <v>7</v>
      </c>
      <c r="B11" s="300">
        <v>325031</v>
      </c>
      <c r="C11" s="301" t="s">
        <v>1159</v>
      </c>
      <c r="D11" s="302">
        <v>1</v>
      </c>
      <c r="E11" s="302">
        <v>5</v>
      </c>
      <c r="F11" s="302">
        <v>628</v>
      </c>
      <c r="G11" s="302">
        <f>378.5+6+164+60+245+60+51.5</f>
        <v>965</v>
      </c>
      <c r="H11" s="302">
        <f t="shared" si="0"/>
        <v>5</v>
      </c>
      <c r="I11" s="303">
        <v>28.7</v>
      </c>
      <c r="J11" s="307">
        <f t="shared" si="1"/>
        <v>143.5</v>
      </c>
    </row>
    <row r="12" spans="1:14">
      <c r="A12" s="300">
        <v>8</v>
      </c>
      <c r="B12" s="300">
        <v>325031</v>
      </c>
      <c r="C12" s="301" t="s">
        <v>1160</v>
      </c>
      <c r="D12" s="302">
        <v>1</v>
      </c>
      <c r="E12" s="302">
        <v>5</v>
      </c>
      <c r="F12" s="302">
        <v>488.5</v>
      </c>
      <c r="G12" s="302">
        <v>528.5</v>
      </c>
      <c r="H12" s="302">
        <f t="shared" si="0"/>
        <v>5</v>
      </c>
      <c r="I12" s="303">
        <v>12.8</v>
      </c>
      <c r="J12" s="307">
        <f t="shared" si="1"/>
        <v>64</v>
      </c>
    </row>
    <row r="13" spans="1:14">
      <c r="A13" s="300">
        <v>9</v>
      </c>
      <c r="B13" s="300">
        <v>325031</v>
      </c>
      <c r="C13" s="301" t="s">
        <v>1161</v>
      </c>
      <c r="D13" s="302">
        <v>1</v>
      </c>
      <c r="E13" s="302">
        <v>5</v>
      </c>
      <c r="F13" s="302">
        <v>559.5</v>
      </c>
      <c r="G13" s="302">
        <v>1185</v>
      </c>
      <c r="H13" s="302">
        <f t="shared" si="0"/>
        <v>5</v>
      </c>
      <c r="I13" s="303">
        <v>24</v>
      </c>
      <c r="J13" s="307">
        <f t="shared" si="1"/>
        <v>120</v>
      </c>
    </row>
    <row r="14" spans="1:14">
      <c r="A14" s="300">
        <v>10</v>
      </c>
      <c r="B14" s="300">
        <v>325031</v>
      </c>
      <c r="C14" s="301" t="s">
        <v>1162</v>
      </c>
      <c r="D14" s="302">
        <v>1</v>
      </c>
      <c r="E14" s="302">
        <v>5</v>
      </c>
      <c r="F14" s="302">
        <v>628</v>
      </c>
      <c r="G14" s="302">
        <v>803.5</v>
      </c>
      <c r="H14" s="302">
        <f t="shared" si="0"/>
        <v>5</v>
      </c>
      <c r="I14" s="303">
        <v>20.400000000000002</v>
      </c>
      <c r="J14" s="307">
        <f t="shared" si="1"/>
        <v>102.00000000000001</v>
      </c>
    </row>
    <row r="15" spans="1:14">
      <c r="A15" s="300">
        <v>11</v>
      </c>
      <c r="B15" s="300">
        <v>325031</v>
      </c>
      <c r="C15" s="301" t="s">
        <v>1163</v>
      </c>
      <c r="D15" s="302">
        <v>1</v>
      </c>
      <c r="E15" s="302">
        <v>5</v>
      </c>
      <c r="F15" s="302">
        <v>631.5</v>
      </c>
      <c r="G15" s="302">
        <v>691.5</v>
      </c>
      <c r="H15" s="302">
        <f t="shared" si="0"/>
        <v>5</v>
      </c>
      <c r="I15" s="303">
        <v>15.5</v>
      </c>
      <c r="J15" s="307">
        <f t="shared" si="1"/>
        <v>77.5</v>
      </c>
    </row>
    <row r="16" spans="1:14">
      <c r="A16" s="300">
        <v>12</v>
      </c>
      <c r="B16" s="300">
        <v>325031</v>
      </c>
      <c r="C16" s="301" t="s">
        <v>1164</v>
      </c>
      <c r="D16" s="302">
        <v>1</v>
      </c>
      <c r="E16" s="302">
        <v>5</v>
      </c>
      <c r="F16" s="302">
        <v>323.5</v>
      </c>
      <c r="G16" s="302">
        <v>441</v>
      </c>
      <c r="H16" s="302">
        <f t="shared" si="0"/>
        <v>5</v>
      </c>
      <c r="I16" s="303">
        <v>5.9</v>
      </c>
      <c r="J16" s="307">
        <f t="shared" si="1"/>
        <v>29.5</v>
      </c>
    </row>
    <row r="17" spans="1:10">
      <c r="A17" s="300">
        <v>13</v>
      </c>
      <c r="B17" s="300">
        <v>325031</v>
      </c>
      <c r="C17" s="301" t="s">
        <v>1165</v>
      </c>
      <c r="D17" s="302">
        <v>1</v>
      </c>
      <c r="E17" s="302">
        <v>5</v>
      </c>
      <c r="F17" s="302">
        <v>776.5</v>
      </c>
      <c r="G17" s="302">
        <v>1100</v>
      </c>
      <c r="H17" s="302">
        <f t="shared" si="0"/>
        <v>5</v>
      </c>
      <c r="I17" s="303">
        <v>24</v>
      </c>
      <c r="J17" s="307">
        <f t="shared" si="1"/>
        <v>120</v>
      </c>
    </row>
    <row r="18" spans="1:10">
      <c r="A18" s="300">
        <v>14</v>
      </c>
      <c r="B18" s="300">
        <v>325031</v>
      </c>
      <c r="C18" s="301" t="s">
        <v>1166</v>
      </c>
      <c r="D18" s="302">
        <v>1</v>
      </c>
      <c r="E18" s="302">
        <v>5</v>
      </c>
      <c r="F18" s="302">
        <v>724.5</v>
      </c>
      <c r="G18" s="302">
        <v>1110.5</v>
      </c>
      <c r="H18" s="302">
        <f t="shared" si="0"/>
        <v>5</v>
      </c>
      <c r="I18" s="303">
        <v>26.699999999999996</v>
      </c>
      <c r="J18" s="307">
        <f t="shared" si="1"/>
        <v>133.49999999999997</v>
      </c>
    </row>
    <row r="19" spans="1:10">
      <c r="A19" s="300">
        <v>15</v>
      </c>
      <c r="B19" s="300">
        <v>325031</v>
      </c>
      <c r="C19" s="301" t="s">
        <v>1167</v>
      </c>
      <c r="D19" s="302">
        <v>1</v>
      </c>
      <c r="E19" s="302">
        <v>5</v>
      </c>
      <c r="F19" s="302">
        <v>641.5</v>
      </c>
      <c r="G19" s="302">
        <v>1082</v>
      </c>
      <c r="H19" s="302">
        <f t="shared" si="0"/>
        <v>5</v>
      </c>
      <c r="I19" s="303">
        <v>21.299999999999997</v>
      </c>
      <c r="J19" s="307">
        <f t="shared" si="1"/>
        <v>106.49999999999999</v>
      </c>
    </row>
    <row r="20" spans="1:10">
      <c r="A20" s="300">
        <v>16</v>
      </c>
      <c r="B20" s="300">
        <v>325031</v>
      </c>
      <c r="C20" s="301" t="s">
        <v>1168</v>
      </c>
      <c r="D20" s="302">
        <v>1</v>
      </c>
      <c r="E20" s="302">
        <v>5</v>
      </c>
      <c r="F20" s="302">
        <v>1005.5</v>
      </c>
      <c r="G20" s="302">
        <v>1244</v>
      </c>
      <c r="H20" s="302">
        <f t="shared" si="0"/>
        <v>5</v>
      </c>
      <c r="I20" s="303">
        <v>39.5</v>
      </c>
      <c r="J20" s="307">
        <f t="shared" si="1"/>
        <v>197.5</v>
      </c>
    </row>
    <row r="21" spans="1:10">
      <c r="A21" s="300">
        <v>17</v>
      </c>
      <c r="B21" s="300">
        <v>325031</v>
      </c>
      <c r="C21" s="301" t="s">
        <v>1169</v>
      </c>
      <c r="D21" s="302">
        <v>1</v>
      </c>
      <c r="E21" s="302">
        <v>5</v>
      </c>
      <c r="F21" s="302">
        <v>649</v>
      </c>
      <c r="G21" s="302">
        <v>1122</v>
      </c>
      <c r="H21" s="302">
        <f t="shared" si="0"/>
        <v>5</v>
      </c>
      <c r="I21" s="303">
        <v>24</v>
      </c>
      <c r="J21" s="307">
        <f t="shared" si="1"/>
        <v>120</v>
      </c>
    </row>
    <row r="22" spans="1:10">
      <c r="A22" s="300">
        <v>18</v>
      </c>
      <c r="B22" s="300">
        <v>325031</v>
      </c>
      <c r="C22" s="301" t="s">
        <v>1170</v>
      </c>
      <c r="D22" s="302">
        <v>1</v>
      </c>
      <c r="E22" s="302">
        <v>5</v>
      </c>
      <c r="F22" s="302">
        <v>559.5</v>
      </c>
      <c r="G22" s="302">
        <v>1185</v>
      </c>
      <c r="H22" s="302">
        <f t="shared" si="0"/>
        <v>5</v>
      </c>
      <c r="I22" s="303">
        <v>24</v>
      </c>
      <c r="J22" s="307">
        <f t="shared" si="1"/>
        <v>120</v>
      </c>
    </row>
    <row r="23" spans="1:10">
      <c r="A23" s="300">
        <v>19</v>
      </c>
      <c r="B23" s="300">
        <v>325031</v>
      </c>
      <c r="C23" s="301" t="s">
        <v>1171</v>
      </c>
      <c r="D23" s="302">
        <v>1</v>
      </c>
      <c r="E23" s="302">
        <v>5</v>
      </c>
      <c r="F23" s="302">
        <v>628.5</v>
      </c>
      <c r="G23" s="302">
        <v>964.5</v>
      </c>
      <c r="H23" s="302">
        <f t="shared" si="0"/>
        <v>5</v>
      </c>
      <c r="I23" s="303">
        <v>28.7</v>
      </c>
      <c r="J23" s="307">
        <f t="shared" si="1"/>
        <v>143.5</v>
      </c>
    </row>
    <row r="24" spans="1:10">
      <c r="A24" s="300">
        <v>20</v>
      </c>
      <c r="B24" s="300">
        <v>325031</v>
      </c>
      <c r="C24" s="301" t="s">
        <v>1172</v>
      </c>
      <c r="D24" s="302">
        <v>1</v>
      </c>
      <c r="E24" s="302">
        <v>5</v>
      </c>
      <c r="F24" s="302">
        <v>488.5</v>
      </c>
      <c r="G24" s="302">
        <v>528.5</v>
      </c>
      <c r="H24" s="302">
        <f t="shared" si="0"/>
        <v>5</v>
      </c>
      <c r="I24" s="303">
        <v>11.9</v>
      </c>
      <c r="J24" s="307">
        <f t="shared" si="1"/>
        <v>59.5</v>
      </c>
    </row>
    <row r="25" spans="1:10">
      <c r="A25" s="300">
        <v>21</v>
      </c>
      <c r="B25" s="300">
        <v>325031</v>
      </c>
      <c r="C25" s="301" t="s">
        <v>1173</v>
      </c>
      <c r="D25" s="302">
        <v>1</v>
      </c>
      <c r="E25" s="302">
        <v>5</v>
      </c>
      <c r="F25" s="302">
        <v>649</v>
      </c>
      <c r="G25" s="302">
        <v>1122</v>
      </c>
      <c r="H25" s="302">
        <f t="shared" si="0"/>
        <v>5</v>
      </c>
      <c r="I25" s="303">
        <v>24</v>
      </c>
      <c r="J25" s="307">
        <f t="shared" si="1"/>
        <v>120</v>
      </c>
    </row>
    <row r="26" spans="1:10">
      <c r="A26" s="300">
        <v>22</v>
      </c>
      <c r="B26" s="300">
        <v>325031</v>
      </c>
      <c r="C26" s="301" t="s">
        <v>1174</v>
      </c>
      <c r="D26" s="302">
        <v>1</v>
      </c>
      <c r="E26" s="302">
        <v>5</v>
      </c>
      <c r="F26" s="302">
        <v>628</v>
      </c>
      <c r="G26" s="302">
        <v>803.5</v>
      </c>
      <c r="H26" s="302">
        <f t="shared" si="0"/>
        <v>5</v>
      </c>
      <c r="I26" s="303">
        <v>20.7</v>
      </c>
      <c r="J26" s="307">
        <f t="shared" si="1"/>
        <v>103.5</v>
      </c>
    </row>
    <row r="27" spans="1:10">
      <c r="A27" s="300">
        <v>23</v>
      </c>
      <c r="B27" s="300">
        <v>325031</v>
      </c>
      <c r="C27" s="301" t="s">
        <v>1175</v>
      </c>
      <c r="D27" s="302">
        <v>1</v>
      </c>
      <c r="E27" s="302">
        <v>5</v>
      </c>
      <c r="F27" s="302">
        <v>631.5</v>
      </c>
      <c r="G27" s="302">
        <v>691.5</v>
      </c>
      <c r="H27" s="302">
        <f t="shared" si="0"/>
        <v>5</v>
      </c>
      <c r="I27" s="303">
        <v>15.5</v>
      </c>
      <c r="J27" s="307">
        <f t="shared" si="1"/>
        <v>77.5</v>
      </c>
    </row>
    <row r="28" spans="1:10">
      <c r="A28" s="300">
        <v>24</v>
      </c>
      <c r="B28" s="300">
        <v>325031</v>
      </c>
      <c r="C28" s="301" t="s">
        <v>1176</v>
      </c>
      <c r="D28" s="302">
        <v>1</v>
      </c>
      <c r="E28" s="302">
        <v>5</v>
      </c>
      <c r="F28" s="302">
        <v>641.5</v>
      </c>
      <c r="G28" s="302">
        <v>1082</v>
      </c>
      <c r="H28" s="302">
        <f t="shared" si="0"/>
        <v>5</v>
      </c>
      <c r="I28" s="303">
        <v>21.299999999999997</v>
      </c>
      <c r="J28" s="307">
        <f t="shared" si="1"/>
        <v>106.49999999999999</v>
      </c>
    </row>
    <row r="29" spans="1:10">
      <c r="A29" s="300">
        <v>25</v>
      </c>
      <c r="B29" s="300">
        <v>325031</v>
      </c>
      <c r="C29" s="301" t="s">
        <v>1177</v>
      </c>
      <c r="D29" s="302">
        <v>1</v>
      </c>
      <c r="E29" s="302">
        <v>5</v>
      </c>
      <c r="F29" s="302">
        <v>724.5</v>
      </c>
      <c r="G29" s="302">
        <v>1110.5</v>
      </c>
      <c r="H29" s="302">
        <f t="shared" si="0"/>
        <v>5</v>
      </c>
      <c r="I29" s="303">
        <v>26.699999999999996</v>
      </c>
      <c r="J29" s="307">
        <f t="shared" si="1"/>
        <v>133.49999999999997</v>
      </c>
    </row>
    <row r="30" spans="1:10">
      <c r="A30" s="300">
        <v>26</v>
      </c>
      <c r="B30" s="300">
        <v>325031</v>
      </c>
      <c r="C30" s="301" t="s">
        <v>1178</v>
      </c>
      <c r="D30" s="302">
        <v>1</v>
      </c>
      <c r="E30" s="302">
        <v>5</v>
      </c>
      <c r="F30" s="302">
        <v>776.5</v>
      </c>
      <c r="G30" s="302">
        <v>1100</v>
      </c>
      <c r="H30" s="302">
        <f t="shared" si="0"/>
        <v>5</v>
      </c>
      <c r="I30" s="303">
        <v>24</v>
      </c>
      <c r="J30" s="307">
        <f t="shared" si="1"/>
        <v>120</v>
      </c>
    </row>
    <row r="31" spans="1:10">
      <c r="A31" s="300">
        <v>27</v>
      </c>
      <c r="B31" s="300">
        <v>325031</v>
      </c>
      <c r="C31" s="301" t="s">
        <v>1179</v>
      </c>
      <c r="D31" s="302">
        <v>1</v>
      </c>
      <c r="E31" s="302">
        <v>5</v>
      </c>
      <c r="F31" s="302">
        <v>1005.5</v>
      </c>
      <c r="G31" s="302">
        <v>1244</v>
      </c>
      <c r="H31" s="302">
        <f t="shared" si="0"/>
        <v>5</v>
      </c>
      <c r="I31" s="303">
        <v>39.5</v>
      </c>
      <c r="J31" s="307">
        <f t="shared" si="1"/>
        <v>197.5</v>
      </c>
    </row>
    <row r="32" spans="1:10">
      <c r="A32" s="300">
        <v>28</v>
      </c>
      <c r="B32" s="300">
        <v>325031</v>
      </c>
      <c r="C32" s="301" t="s">
        <v>1180</v>
      </c>
      <c r="D32" s="302">
        <v>1</v>
      </c>
      <c r="E32" s="302">
        <v>5</v>
      </c>
      <c r="F32" s="302">
        <v>323.5</v>
      </c>
      <c r="G32" s="302">
        <v>441</v>
      </c>
      <c r="H32" s="302">
        <f t="shared" si="0"/>
        <v>5</v>
      </c>
      <c r="I32" s="303">
        <v>5.9</v>
      </c>
      <c r="J32" s="307">
        <f t="shared" si="1"/>
        <v>29.5</v>
      </c>
    </row>
  </sheetData>
  <mergeCells count="1">
    <mergeCell ref="A1:J1"/>
  </mergeCells>
  <pageMargins left="0.7" right="0.7" top="0.75" bottom="0.75" header="0.3" footer="0.3"/>
  <pageSetup paperSize="9" scale="48"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80082-DB9E-41C5-B3B1-792C402301A7}">
  <dimension ref="A1:K37"/>
  <sheetViews>
    <sheetView view="pageBreakPreview" zoomScale="85" zoomScaleNormal="70" zoomScaleSheetLayoutView="85" workbookViewId="0">
      <selection activeCell="J5" sqref="J5:J6"/>
    </sheetView>
  </sheetViews>
  <sheetFormatPr defaultRowHeight="13"/>
  <cols>
    <col min="1" max="1" width="11.8984375" style="400" customWidth="1"/>
    <col min="2" max="2" width="39" style="400" bestFit="1" customWidth="1"/>
    <col min="3" max="3" width="15" style="400" customWidth="1"/>
    <col min="4" max="4" width="8.796875" style="400"/>
    <col min="5" max="5" width="9.5" style="400" bestFit="1" customWidth="1"/>
    <col min="6" max="6" width="8.796875" style="400"/>
    <col min="7" max="7" width="13.69921875" style="400" customWidth="1"/>
    <col min="8" max="8" width="16.59765625" style="400" customWidth="1"/>
    <col min="9" max="9" width="9.69921875" style="400" bestFit="1" customWidth="1"/>
    <col min="10" max="10" width="15.59765625" style="400" bestFit="1" customWidth="1"/>
    <col min="11" max="11" width="23.59765625" style="400" customWidth="1"/>
    <col min="12" max="16384" width="8.796875" style="400"/>
  </cols>
  <sheetData>
    <row r="1" spans="1:11" ht="33" customHeight="1">
      <c r="A1" s="1482" t="s">
        <v>1357</v>
      </c>
      <c r="B1" s="1483"/>
      <c r="C1" s="1483"/>
      <c r="D1" s="1483"/>
      <c r="E1" s="1483"/>
      <c r="F1" s="1483"/>
      <c r="G1" s="1483"/>
      <c r="H1" s="1483"/>
      <c r="I1" s="1483"/>
      <c r="J1" s="1483"/>
      <c r="K1" s="1484"/>
    </row>
    <row r="2" spans="1:11" s="404" customFormat="1" ht="24" customHeight="1">
      <c r="A2" s="401"/>
      <c r="B2" s="402" t="s">
        <v>303</v>
      </c>
      <c r="C2" s="1485" t="s">
        <v>1358</v>
      </c>
      <c r="D2" s="1485"/>
      <c r="E2" s="1485"/>
      <c r="F2" s="1485"/>
      <c r="G2" s="1485" t="s">
        <v>535</v>
      </c>
      <c r="H2" s="1485"/>
      <c r="I2" s="1486" t="str">
        <f>UPPER("Mua dự kiến")</f>
        <v>MUA DỰ KIẾN</v>
      </c>
      <c r="J2" s="1487"/>
      <c r="K2" s="403" t="s">
        <v>1359</v>
      </c>
    </row>
    <row r="3" spans="1:11" ht="42">
      <c r="A3" s="405"/>
      <c r="B3" s="406"/>
      <c r="C3" s="407"/>
      <c r="D3" s="407"/>
      <c r="E3" s="407"/>
      <c r="F3" s="407"/>
      <c r="G3" s="408" t="s">
        <v>1360</v>
      </c>
      <c r="H3" s="408" t="s">
        <v>1361</v>
      </c>
      <c r="I3" s="409" t="s">
        <v>1360</v>
      </c>
      <c r="J3" s="410" t="s">
        <v>1362</v>
      </c>
      <c r="K3" s="411"/>
    </row>
    <row r="4" spans="1:11" ht="14">
      <c r="A4" s="412"/>
      <c r="B4" s="413"/>
      <c r="C4" s="414"/>
      <c r="D4" s="414"/>
      <c r="E4" s="414"/>
      <c r="F4" s="414"/>
      <c r="G4" s="408"/>
      <c r="H4" s="415"/>
      <c r="I4" s="416"/>
      <c r="J4" s="416"/>
      <c r="K4" s="417"/>
    </row>
    <row r="5" spans="1:11" ht="27" customHeight="1">
      <c r="A5" s="190" t="s">
        <v>647</v>
      </c>
      <c r="B5" s="504" t="s">
        <v>648</v>
      </c>
      <c r="C5" s="509">
        <f>'Tổng hợp'!D23</f>
        <v>90.5</v>
      </c>
      <c r="D5" s="509" t="s">
        <v>1471</v>
      </c>
      <c r="E5" s="510">
        <f>'Tổng hợp'!C23</f>
        <v>9050</v>
      </c>
      <c r="F5" s="511" t="s">
        <v>1363</v>
      </c>
      <c r="G5" s="505"/>
      <c r="H5" s="506">
        <f>'DT04 (TM) 1 '!L20</f>
        <v>190695587.49999997</v>
      </c>
      <c r="I5" s="506">
        <f>'Tổng hợp'!G23</f>
        <v>90.892799999999994</v>
      </c>
      <c r="J5" s="506">
        <f>'Tổng hợp'!J23/1.08</f>
        <v>190610858.25185183</v>
      </c>
      <c r="K5" s="508">
        <f>J5-H5</f>
        <v>-84729.248148143291</v>
      </c>
    </row>
    <row r="6" spans="1:11" ht="27" customHeight="1">
      <c r="A6" s="190" t="s">
        <v>652</v>
      </c>
      <c r="B6" s="507" t="s">
        <v>653</v>
      </c>
      <c r="C6" s="509">
        <f>'Tổng hợp'!D20</f>
        <v>7442.1193191082793</v>
      </c>
      <c r="D6" s="509" t="s">
        <v>1473</v>
      </c>
      <c r="E6" s="510">
        <f>'Tổng hợp'!C20</f>
        <v>178328.59499739858</v>
      </c>
      <c r="F6" s="511" t="s">
        <v>1363</v>
      </c>
      <c r="G6" s="505"/>
      <c r="H6" s="506">
        <f>'DT04 (TM) 1 '!L7</f>
        <v>3001944110</v>
      </c>
      <c r="I6" s="506"/>
      <c r="J6" s="506" t="e">
        <f>'Tổng hợp'!J20/1.1+'25-WNC-I-097'!#REF!/1.1</f>
        <v>#REF!</v>
      </c>
      <c r="K6" s="508" t="e">
        <f>J6-H6</f>
        <v>#REF!</v>
      </c>
    </row>
    <row r="7" spans="1:11" ht="14">
      <c r="A7" s="419"/>
      <c r="B7" s="420"/>
      <c r="C7" s="420"/>
      <c r="D7" s="420"/>
      <c r="E7" s="420"/>
      <c r="F7" s="420"/>
      <c r="G7" s="420"/>
      <c r="H7" s="420"/>
      <c r="I7" s="420"/>
      <c r="J7" s="420"/>
      <c r="K7" s="421"/>
    </row>
    <row r="8" spans="1:11" ht="14">
      <c r="A8" s="405"/>
      <c r="B8" s="406"/>
      <c r="C8" s="406"/>
      <c r="D8" s="406"/>
      <c r="E8" s="406"/>
      <c r="F8" s="406"/>
      <c r="G8" s="406"/>
      <c r="H8" s="406"/>
      <c r="I8" s="406"/>
      <c r="J8" s="406"/>
      <c r="K8" s="418"/>
    </row>
    <row r="9" spans="1:11" ht="14">
      <c r="A9" s="422"/>
      <c r="B9" s="423"/>
      <c r="C9" s="423"/>
      <c r="D9" s="423"/>
      <c r="E9" s="423"/>
      <c r="F9" s="423"/>
      <c r="G9" s="423"/>
      <c r="H9" s="423"/>
      <c r="I9" s="423"/>
      <c r="J9" s="423"/>
      <c r="K9" s="424"/>
    </row>
    <row r="10" spans="1:11" ht="14">
      <c r="A10" s="1488" t="s">
        <v>1364</v>
      </c>
      <c r="B10" s="1489"/>
      <c r="C10" s="1489"/>
      <c r="D10" s="1489"/>
      <c r="E10" s="1489"/>
      <c r="F10" s="1489"/>
      <c r="G10" s="1489"/>
      <c r="H10" s="1489"/>
      <c r="I10" s="1489"/>
      <c r="J10" s="1489"/>
      <c r="K10" s="1490"/>
    </row>
    <row r="11" spans="1:11" ht="14">
      <c r="A11" s="422" t="s">
        <v>1365</v>
      </c>
      <c r="B11" s="423"/>
      <c r="C11" s="423"/>
      <c r="D11" s="423"/>
      <c r="E11" s="423"/>
      <c r="F11" s="423"/>
      <c r="G11" s="423"/>
      <c r="H11" s="423"/>
      <c r="I11" s="423"/>
      <c r="J11" s="423"/>
      <c r="K11" s="424"/>
    </row>
    <row r="12" spans="1:11" ht="14">
      <c r="A12" s="422" t="s">
        <v>1366</v>
      </c>
      <c r="B12" s="423"/>
      <c r="C12" s="423"/>
      <c r="D12" s="423"/>
      <c r="E12" s="423"/>
      <c r="F12" s="423"/>
      <c r="G12" s="423"/>
      <c r="H12" s="423"/>
      <c r="I12" s="423"/>
      <c r="J12" s="423"/>
      <c r="K12" s="424"/>
    </row>
    <row r="13" spans="1:11" ht="14">
      <c r="A13" s="422" t="s">
        <v>1367</v>
      </c>
      <c r="B13" s="423"/>
      <c r="C13" s="423"/>
      <c r="D13" s="423"/>
      <c r="E13" s="423"/>
      <c r="F13" s="423"/>
      <c r="G13" s="423"/>
      <c r="H13" s="423"/>
      <c r="I13" s="423"/>
      <c r="J13" s="423"/>
      <c r="K13" s="424"/>
    </row>
    <row r="14" spans="1:11" ht="14">
      <c r="A14" s="422" t="s">
        <v>1368</v>
      </c>
      <c r="B14" s="423" t="s">
        <v>1369</v>
      </c>
      <c r="C14" s="423"/>
      <c r="D14" s="423"/>
      <c r="E14" s="423"/>
      <c r="F14" s="423"/>
      <c r="G14" s="423"/>
      <c r="H14" s="423"/>
      <c r="I14" s="423"/>
      <c r="J14" s="423"/>
      <c r="K14" s="424"/>
    </row>
    <row r="15" spans="1:11">
      <c r="A15" s="425"/>
      <c r="K15" s="426"/>
    </row>
    <row r="16" spans="1:11">
      <c r="A16" s="425"/>
      <c r="K16" s="426"/>
    </row>
    <row r="17" spans="1:11">
      <c r="A17" s="425"/>
      <c r="K17" s="426"/>
    </row>
    <row r="18" spans="1:11">
      <c r="A18" s="425"/>
      <c r="K18" s="426"/>
    </row>
    <row r="19" spans="1:11">
      <c r="A19" s="425"/>
      <c r="K19" s="426"/>
    </row>
    <row r="20" spans="1:11">
      <c r="A20" s="425"/>
      <c r="K20" s="426"/>
    </row>
    <row r="21" spans="1:11">
      <c r="A21" s="425"/>
      <c r="K21" s="426"/>
    </row>
    <row r="22" spans="1:11">
      <c r="A22" s="425"/>
      <c r="K22" s="426"/>
    </row>
    <row r="23" spans="1:11">
      <c r="A23" s="425"/>
      <c r="K23" s="426"/>
    </row>
    <row r="24" spans="1:11">
      <c r="A24" s="425"/>
      <c r="K24" s="426"/>
    </row>
    <row r="25" spans="1:11">
      <c r="A25" s="425"/>
      <c r="K25" s="426"/>
    </row>
    <row r="26" spans="1:11">
      <c r="A26" s="425"/>
      <c r="K26" s="426"/>
    </row>
    <row r="27" spans="1:11">
      <c r="A27" s="425"/>
      <c r="K27" s="426"/>
    </row>
    <row r="28" spans="1:11">
      <c r="A28" s="425"/>
      <c r="K28" s="426"/>
    </row>
    <row r="29" spans="1:11">
      <c r="A29" s="425"/>
      <c r="K29" s="426"/>
    </row>
    <row r="30" spans="1:11">
      <c r="A30" s="425"/>
      <c r="K30" s="426"/>
    </row>
    <row r="31" spans="1:11">
      <c r="A31" s="425"/>
      <c r="K31" s="426"/>
    </row>
    <row r="32" spans="1:11">
      <c r="A32" s="425"/>
      <c r="K32" s="426"/>
    </row>
    <row r="33" spans="1:11">
      <c r="A33" s="425"/>
      <c r="K33" s="426"/>
    </row>
    <row r="34" spans="1:11">
      <c r="A34" s="425"/>
      <c r="K34" s="426"/>
    </row>
    <row r="35" spans="1:11">
      <c r="A35" s="425"/>
      <c r="K35" s="426"/>
    </row>
    <row r="36" spans="1:11">
      <c r="A36" s="425"/>
      <c r="K36" s="426"/>
    </row>
    <row r="37" spans="1:11" ht="13.5" thickBot="1">
      <c r="A37" s="427"/>
      <c r="B37" s="428"/>
      <c r="C37" s="428"/>
      <c r="D37" s="428"/>
      <c r="E37" s="428"/>
      <c r="F37" s="428"/>
      <c r="G37" s="428"/>
      <c r="H37" s="428"/>
      <c r="I37" s="428"/>
      <c r="J37" s="428"/>
      <c r="K37" s="429"/>
    </row>
  </sheetData>
  <mergeCells count="5">
    <mergeCell ref="A1:K1"/>
    <mergeCell ref="C2:F2"/>
    <mergeCell ref="G2:H2"/>
    <mergeCell ref="I2:J2"/>
    <mergeCell ref="A10:K10"/>
  </mergeCells>
  <pageMargins left="0.7" right="0.7" top="0.75" bottom="0.75" header="0.3" footer="0.3"/>
  <pageSetup scale="58"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B0CDE-893B-4A49-AEAC-9D827E363BB9}">
  <dimension ref="A1:K53"/>
  <sheetViews>
    <sheetView topLeftCell="A10" zoomScale="115" zoomScaleNormal="115" workbookViewId="0">
      <selection activeCell="E25" sqref="E25:E26"/>
    </sheetView>
  </sheetViews>
  <sheetFormatPr defaultColWidth="9.69921875" defaultRowHeight="15.5"/>
  <cols>
    <col min="1" max="1" width="6.59765625" style="515" customWidth="1"/>
    <col min="2" max="2" width="11.5" style="560" customWidth="1"/>
    <col min="3" max="3" width="2" style="561" customWidth="1"/>
    <col min="4" max="4" width="27.5" style="561" customWidth="1"/>
    <col min="5" max="5" width="15.3984375" style="515" customWidth="1"/>
    <col min="6" max="6" width="16.296875" style="515" customWidth="1"/>
    <col min="7" max="7" width="18.8984375" style="515" customWidth="1"/>
    <col min="8" max="8" width="24.5" style="515" customWidth="1"/>
    <col min="9" max="9" width="14.5" style="515" customWidth="1"/>
    <col min="10" max="10" width="11.8984375" style="515" customWidth="1"/>
    <col min="11" max="11" width="9.69921875" style="515" customWidth="1"/>
    <col min="12" max="233" width="9.69921875" style="515"/>
    <col min="234" max="234" width="9" style="515" customWidth="1"/>
    <col min="235" max="235" width="32.19921875" style="515" customWidth="1"/>
    <col min="236" max="236" width="42.69921875" style="515" customWidth="1"/>
    <col min="237" max="237" width="12.3984375" style="515" customWidth="1"/>
    <col min="238" max="238" width="3.59765625" style="515" customWidth="1"/>
    <col min="239" max="239" width="13" style="515" customWidth="1"/>
    <col min="240" max="240" width="10.3984375" style="515" customWidth="1"/>
    <col min="241" max="242" width="10.19921875" style="515" customWidth="1"/>
    <col min="243" max="243" width="13.19921875" style="515" customWidth="1"/>
    <col min="244" max="244" width="16.296875" style="515" customWidth="1"/>
    <col min="245" max="245" width="20.09765625" style="515" customWidth="1"/>
    <col min="246" max="246" width="19" style="515" customWidth="1"/>
    <col min="247" max="247" width="21.09765625" style="515" customWidth="1"/>
    <col min="248" max="248" width="33.8984375" style="515" customWidth="1"/>
    <col min="249" max="249" width="0.8984375" style="515" customWidth="1"/>
    <col min="250" max="251" width="0" style="515" hidden="1" customWidth="1"/>
    <col min="252" max="489" width="9.69921875" style="515"/>
    <col min="490" max="490" width="9" style="515" customWidth="1"/>
    <col min="491" max="491" width="32.19921875" style="515" customWidth="1"/>
    <col min="492" max="492" width="42.69921875" style="515" customWidth="1"/>
    <col min="493" max="493" width="12.3984375" style="515" customWidth="1"/>
    <col min="494" max="494" width="3.59765625" style="515" customWidth="1"/>
    <col min="495" max="495" width="13" style="515" customWidth="1"/>
    <col min="496" max="496" width="10.3984375" style="515" customWidth="1"/>
    <col min="497" max="498" width="10.19921875" style="515" customWidth="1"/>
    <col min="499" max="499" width="13.19921875" style="515" customWidth="1"/>
    <col min="500" max="500" width="16.296875" style="515" customWidth="1"/>
    <col min="501" max="501" width="20.09765625" style="515" customWidth="1"/>
    <col min="502" max="502" width="19" style="515" customWidth="1"/>
    <col min="503" max="503" width="21.09765625" style="515" customWidth="1"/>
    <col min="504" max="504" width="33.8984375" style="515" customWidth="1"/>
    <col min="505" max="505" width="0.8984375" style="515" customWidth="1"/>
    <col min="506" max="507" width="0" style="515" hidden="1" customWidth="1"/>
    <col min="508" max="745" width="9.69921875" style="515"/>
    <col min="746" max="746" width="9" style="515" customWidth="1"/>
    <col min="747" max="747" width="32.19921875" style="515" customWidth="1"/>
    <col min="748" max="748" width="42.69921875" style="515" customWidth="1"/>
    <col min="749" max="749" width="12.3984375" style="515" customWidth="1"/>
    <col min="750" max="750" width="3.59765625" style="515" customWidth="1"/>
    <col min="751" max="751" width="13" style="515" customWidth="1"/>
    <col min="752" max="752" width="10.3984375" style="515" customWidth="1"/>
    <col min="753" max="754" width="10.19921875" style="515" customWidth="1"/>
    <col min="755" max="755" width="13.19921875" style="515" customWidth="1"/>
    <col min="756" max="756" width="16.296875" style="515" customWidth="1"/>
    <col min="757" max="757" width="20.09765625" style="515" customWidth="1"/>
    <col min="758" max="758" width="19" style="515" customWidth="1"/>
    <col min="759" max="759" width="21.09765625" style="515" customWidth="1"/>
    <col min="760" max="760" width="33.8984375" style="515" customWidth="1"/>
    <col min="761" max="761" width="0.8984375" style="515" customWidth="1"/>
    <col min="762" max="763" width="0" style="515" hidden="1" customWidth="1"/>
    <col min="764" max="1001" width="9.69921875" style="515"/>
    <col min="1002" max="1002" width="9" style="515" customWidth="1"/>
    <col min="1003" max="1003" width="32.19921875" style="515" customWidth="1"/>
    <col min="1004" max="1004" width="42.69921875" style="515" customWidth="1"/>
    <col min="1005" max="1005" width="12.3984375" style="515" customWidth="1"/>
    <col min="1006" max="1006" width="3.59765625" style="515" customWidth="1"/>
    <col min="1007" max="1007" width="13" style="515" customWidth="1"/>
    <col min="1008" max="1008" width="10.3984375" style="515" customWidth="1"/>
    <col min="1009" max="1010" width="10.19921875" style="515" customWidth="1"/>
    <col min="1011" max="1011" width="13.19921875" style="515" customWidth="1"/>
    <col min="1012" max="1012" width="16.296875" style="515" customWidth="1"/>
    <col min="1013" max="1013" width="20.09765625" style="515" customWidth="1"/>
    <col min="1014" max="1014" width="19" style="515" customWidth="1"/>
    <col min="1015" max="1015" width="21.09765625" style="515" customWidth="1"/>
    <col min="1016" max="1016" width="33.8984375" style="515" customWidth="1"/>
    <col min="1017" max="1017" width="0.8984375" style="515" customWidth="1"/>
    <col min="1018" max="1019" width="0" style="515" hidden="1" customWidth="1"/>
    <col min="1020" max="1257" width="9.69921875" style="515"/>
    <col min="1258" max="1258" width="9" style="515" customWidth="1"/>
    <col min="1259" max="1259" width="32.19921875" style="515" customWidth="1"/>
    <col min="1260" max="1260" width="42.69921875" style="515" customWidth="1"/>
    <col min="1261" max="1261" width="12.3984375" style="515" customWidth="1"/>
    <col min="1262" max="1262" width="3.59765625" style="515" customWidth="1"/>
    <col min="1263" max="1263" width="13" style="515" customWidth="1"/>
    <col min="1264" max="1264" width="10.3984375" style="515" customWidth="1"/>
    <col min="1265" max="1266" width="10.19921875" style="515" customWidth="1"/>
    <col min="1267" max="1267" width="13.19921875" style="515" customWidth="1"/>
    <col min="1268" max="1268" width="16.296875" style="515" customWidth="1"/>
    <col min="1269" max="1269" width="20.09765625" style="515" customWidth="1"/>
    <col min="1270" max="1270" width="19" style="515" customWidth="1"/>
    <col min="1271" max="1271" width="21.09765625" style="515" customWidth="1"/>
    <col min="1272" max="1272" width="33.8984375" style="515" customWidth="1"/>
    <col min="1273" max="1273" width="0.8984375" style="515" customWidth="1"/>
    <col min="1274" max="1275" width="0" style="515" hidden="1" customWidth="1"/>
    <col min="1276" max="1513" width="9.69921875" style="515"/>
    <col min="1514" max="1514" width="9" style="515" customWidth="1"/>
    <col min="1515" max="1515" width="32.19921875" style="515" customWidth="1"/>
    <col min="1516" max="1516" width="42.69921875" style="515" customWidth="1"/>
    <col min="1517" max="1517" width="12.3984375" style="515" customWidth="1"/>
    <col min="1518" max="1518" width="3.59765625" style="515" customWidth="1"/>
    <col min="1519" max="1519" width="13" style="515" customWidth="1"/>
    <col min="1520" max="1520" width="10.3984375" style="515" customWidth="1"/>
    <col min="1521" max="1522" width="10.19921875" style="515" customWidth="1"/>
    <col min="1523" max="1523" width="13.19921875" style="515" customWidth="1"/>
    <col min="1524" max="1524" width="16.296875" style="515" customWidth="1"/>
    <col min="1525" max="1525" width="20.09765625" style="515" customWidth="1"/>
    <col min="1526" max="1526" width="19" style="515" customWidth="1"/>
    <col min="1527" max="1527" width="21.09765625" style="515" customWidth="1"/>
    <col min="1528" max="1528" width="33.8984375" style="515" customWidth="1"/>
    <col min="1529" max="1529" width="0.8984375" style="515" customWidth="1"/>
    <col min="1530" max="1531" width="0" style="515" hidden="1" customWidth="1"/>
    <col min="1532" max="1769" width="9.69921875" style="515"/>
    <col min="1770" max="1770" width="9" style="515" customWidth="1"/>
    <col min="1771" max="1771" width="32.19921875" style="515" customWidth="1"/>
    <col min="1772" max="1772" width="42.69921875" style="515" customWidth="1"/>
    <col min="1773" max="1773" width="12.3984375" style="515" customWidth="1"/>
    <col min="1774" max="1774" width="3.59765625" style="515" customWidth="1"/>
    <col min="1775" max="1775" width="13" style="515" customWidth="1"/>
    <col min="1776" max="1776" width="10.3984375" style="515" customWidth="1"/>
    <col min="1777" max="1778" width="10.19921875" style="515" customWidth="1"/>
    <col min="1779" max="1779" width="13.19921875" style="515" customWidth="1"/>
    <col min="1780" max="1780" width="16.296875" style="515" customWidth="1"/>
    <col min="1781" max="1781" width="20.09765625" style="515" customWidth="1"/>
    <col min="1782" max="1782" width="19" style="515" customWidth="1"/>
    <col min="1783" max="1783" width="21.09765625" style="515" customWidth="1"/>
    <col min="1784" max="1784" width="33.8984375" style="515" customWidth="1"/>
    <col min="1785" max="1785" width="0.8984375" style="515" customWidth="1"/>
    <col min="1786" max="1787" width="0" style="515" hidden="1" customWidth="1"/>
    <col min="1788" max="2025" width="9.69921875" style="515"/>
    <col min="2026" max="2026" width="9" style="515" customWidth="1"/>
    <col min="2027" max="2027" width="32.19921875" style="515" customWidth="1"/>
    <col min="2028" max="2028" width="42.69921875" style="515" customWidth="1"/>
    <col min="2029" max="2029" width="12.3984375" style="515" customWidth="1"/>
    <col min="2030" max="2030" width="3.59765625" style="515" customWidth="1"/>
    <col min="2031" max="2031" width="13" style="515" customWidth="1"/>
    <col min="2032" max="2032" width="10.3984375" style="515" customWidth="1"/>
    <col min="2033" max="2034" width="10.19921875" style="515" customWidth="1"/>
    <col min="2035" max="2035" width="13.19921875" style="515" customWidth="1"/>
    <col min="2036" max="2036" width="16.296875" style="515" customWidth="1"/>
    <col min="2037" max="2037" width="20.09765625" style="515" customWidth="1"/>
    <col min="2038" max="2038" width="19" style="515" customWidth="1"/>
    <col min="2039" max="2039" width="21.09765625" style="515" customWidth="1"/>
    <col min="2040" max="2040" width="33.8984375" style="515" customWidth="1"/>
    <col min="2041" max="2041" width="0.8984375" style="515" customWidth="1"/>
    <col min="2042" max="2043" width="0" style="515" hidden="1" customWidth="1"/>
    <col min="2044" max="2281" width="9.69921875" style="515"/>
    <col min="2282" max="2282" width="9" style="515" customWidth="1"/>
    <col min="2283" max="2283" width="32.19921875" style="515" customWidth="1"/>
    <col min="2284" max="2284" width="42.69921875" style="515" customWidth="1"/>
    <col min="2285" max="2285" width="12.3984375" style="515" customWidth="1"/>
    <col min="2286" max="2286" width="3.59765625" style="515" customWidth="1"/>
    <col min="2287" max="2287" width="13" style="515" customWidth="1"/>
    <col min="2288" max="2288" width="10.3984375" style="515" customWidth="1"/>
    <col min="2289" max="2290" width="10.19921875" style="515" customWidth="1"/>
    <col min="2291" max="2291" width="13.19921875" style="515" customWidth="1"/>
    <col min="2292" max="2292" width="16.296875" style="515" customWidth="1"/>
    <col min="2293" max="2293" width="20.09765625" style="515" customWidth="1"/>
    <col min="2294" max="2294" width="19" style="515" customWidth="1"/>
    <col min="2295" max="2295" width="21.09765625" style="515" customWidth="1"/>
    <col min="2296" max="2296" width="33.8984375" style="515" customWidth="1"/>
    <col min="2297" max="2297" width="0.8984375" style="515" customWidth="1"/>
    <col min="2298" max="2299" width="0" style="515" hidden="1" customWidth="1"/>
    <col min="2300" max="2537" width="9.69921875" style="515"/>
    <col min="2538" max="2538" width="9" style="515" customWidth="1"/>
    <col min="2539" max="2539" width="32.19921875" style="515" customWidth="1"/>
    <col min="2540" max="2540" width="42.69921875" style="515" customWidth="1"/>
    <col min="2541" max="2541" width="12.3984375" style="515" customWidth="1"/>
    <col min="2542" max="2542" width="3.59765625" style="515" customWidth="1"/>
    <col min="2543" max="2543" width="13" style="515" customWidth="1"/>
    <col min="2544" max="2544" width="10.3984375" style="515" customWidth="1"/>
    <col min="2545" max="2546" width="10.19921875" style="515" customWidth="1"/>
    <col min="2547" max="2547" width="13.19921875" style="515" customWidth="1"/>
    <col min="2548" max="2548" width="16.296875" style="515" customWidth="1"/>
    <col min="2549" max="2549" width="20.09765625" style="515" customWidth="1"/>
    <col min="2550" max="2550" width="19" style="515" customWidth="1"/>
    <col min="2551" max="2551" width="21.09765625" style="515" customWidth="1"/>
    <col min="2552" max="2552" width="33.8984375" style="515" customWidth="1"/>
    <col min="2553" max="2553" width="0.8984375" style="515" customWidth="1"/>
    <col min="2554" max="2555" width="0" style="515" hidden="1" customWidth="1"/>
    <col min="2556" max="2793" width="9.69921875" style="515"/>
    <col min="2794" max="2794" width="9" style="515" customWidth="1"/>
    <col min="2795" max="2795" width="32.19921875" style="515" customWidth="1"/>
    <col min="2796" max="2796" width="42.69921875" style="515" customWidth="1"/>
    <col min="2797" max="2797" width="12.3984375" style="515" customWidth="1"/>
    <col min="2798" max="2798" width="3.59765625" style="515" customWidth="1"/>
    <col min="2799" max="2799" width="13" style="515" customWidth="1"/>
    <col min="2800" max="2800" width="10.3984375" style="515" customWidth="1"/>
    <col min="2801" max="2802" width="10.19921875" style="515" customWidth="1"/>
    <col min="2803" max="2803" width="13.19921875" style="515" customWidth="1"/>
    <col min="2804" max="2804" width="16.296875" style="515" customWidth="1"/>
    <col min="2805" max="2805" width="20.09765625" style="515" customWidth="1"/>
    <col min="2806" max="2806" width="19" style="515" customWidth="1"/>
    <col min="2807" max="2807" width="21.09765625" style="515" customWidth="1"/>
    <col min="2808" max="2808" width="33.8984375" style="515" customWidth="1"/>
    <col min="2809" max="2809" width="0.8984375" style="515" customWidth="1"/>
    <col min="2810" max="2811" width="0" style="515" hidden="1" customWidth="1"/>
    <col min="2812" max="3049" width="9.69921875" style="515"/>
    <col min="3050" max="3050" width="9" style="515" customWidth="1"/>
    <col min="3051" max="3051" width="32.19921875" style="515" customWidth="1"/>
    <col min="3052" max="3052" width="42.69921875" style="515" customWidth="1"/>
    <col min="3053" max="3053" width="12.3984375" style="515" customWidth="1"/>
    <col min="3054" max="3054" width="3.59765625" style="515" customWidth="1"/>
    <col min="3055" max="3055" width="13" style="515" customWidth="1"/>
    <col min="3056" max="3056" width="10.3984375" style="515" customWidth="1"/>
    <col min="3057" max="3058" width="10.19921875" style="515" customWidth="1"/>
    <col min="3059" max="3059" width="13.19921875" style="515" customWidth="1"/>
    <col min="3060" max="3060" width="16.296875" style="515" customWidth="1"/>
    <col min="3061" max="3061" width="20.09765625" style="515" customWidth="1"/>
    <col min="3062" max="3062" width="19" style="515" customWidth="1"/>
    <col min="3063" max="3063" width="21.09765625" style="515" customWidth="1"/>
    <col min="3064" max="3064" width="33.8984375" style="515" customWidth="1"/>
    <col min="3065" max="3065" width="0.8984375" style="515" customWidth="1"/>
    <col min="3066" max="3067" width="0" style="515" hidden="1" customWidth="1"/>
    <col min="3068" max="3305" width="9.69921875" style="515"/>
    <col min="3306" max="3306" width="9" style="515" customWidth="1"/>
    <col min="3307" max="3307" width="32.19921875" style="515" customWidth="1"/>
    <col min="3308" max="3308" width="42.69921875" style="515" customWidth="1"/>
    <col min="3309" max="3309" width="12.3984375" style="515" customWidth="1"/>
    <col min="3310" max="3310" width="3.59765625" style="515" customWidth="1"/>
    <col min="3311" max="3311" width="13" style="515" customWidth="1"/>
    <col min="3312" max="3312" width="10.3984375" style="515" customWidth="1"/>
    <col min="3313" max="3314" width="10.19921875" style="515" customWidth="1"/>
    <col min="3315" max="3315" width="13.19921875" style="515" customWidth="1"/>
    <col min="3316" max="3316" width="16.296875" style="515" customWidth="1"/>
    <col min="3317" max="3317" width="20.09765625" style="515" customWidth="1"/>
    <col min="3318" max="3318" width="19" style="515" customWidth="1"/>
    <col min="3319" max="3319" width="21.09765625" style="515" customWidth="1"/>
    <col min="3320" max="3320" width="33.8984375" style="515" customWidth="1"/>
    <col min="3321" max="3321" width="0.8984375" style="515" customWidth="1"/>
    <col min="3322" max="3323" width="0" style="515" hidden="1" customWidth="1"/>
    <col min="3324" max="3561" width="9.69921875" style="515"/>
    <col min="3562" max="3562" width="9" style="515" customWidth="1"/>
    <col min="3563" max="3563" width="32.19921875" style="515" customWidth="1"/>
    <col min="3564" max="3564" width="42.69921875" style="515" customWidth="1"/>
    <col min="3565" max="3565" width="12.3984375" style="515" customWidth="1"/>
    <col min="3566" max="3566" width="3.59765625" style="515" customWidth="1"/>
    <col min="3567" max="3567" width="13" style="515" customWidth="1"/>
    <col min="3568" max="3568" width="10.3984375" style="515" customWidth="1"/>
    <col min="3569" max="3570" width="10.19921875" style="515" customWidth="1"/>
    <col min="3571" max="3571" width="13.19921875" style="515" customWidth="1"/>
    <col min="3572" max="3572" width="16.296875" style="515" customWidth="1"/>
    <col min="3573" max="3573" width="20.09765625" style="515" customWidth="1"/>
    <col min="3574" max="3574" width="19" style="515" customWidth="1"/>
    <col min="3575" max="3575" width="21.09765625" style="515" customWidth="1"/>
    <col min="3576" max="3576" width="33.8984375" style="515" customWidth="1"/>
    <col min="3577" max="3577" width="0.8984375" style="515" customWidth="1"/>
    <col min="3578" max="3579" width="0" style="515" hidden="1" customWidth="1"/>
    <col min="3580" max="3817" width="9.69921875" style="515"/>
    <col min="3818" max="3818" width="9" style="515" customWidth="1"/>
    <col min="3819" max="3819" width="32.19921875" style="515" customWidth="1"/>
    <col min="3820" max="3820" width="42.69921875" style="515" customWidth="1"/>
    <col min="3821" max="3821" width="12.3984375" style="515" customWidth="1"/>
    <col min="3822" max="3822" width="3.59765625" style="515" customWidth="1"/>
    <col min="3823" max="3823" width="13" style="515" customWidth="1"/>
    <col min="3824" max="3824" width="10.3984375" style="515" customWidth="1"/>
    <col min="3825" max="3826" width="10.19921875" style="515" customWidth="1"/>
    <col min="3827" max="3827" width="13.19921875" style="515" customWidth="1"/>
    <col min="3828" max="3828" width="16.296875" style="515" customWidth="1"/>
    <col min="3829" max="3829" width="20.09765625" style="515" customWidth="1"/>
    <col min="3830" max="3830" width="19" style="515" customWidth="1"/>
    <col min="3831" max="3831" width="21.09765625" style="515" customWidth="1"/>
    <col min="3832" max="3832" width="33.8984375" style="515" customWidth="1"/>
    <col min="3833" max="3833" width="0.8984375" style="515" customWidth="1"/>
    <col min="3834" max="3835" width="0" style="515" hidden="1" customWidth="1"/>
    <col min="3836" max="4073" width="9.69921875" style="515"/>
    <col min="4074" max="4074" width="9" style="515" customWidth="1"/>
    <col min="4075" max="4075" width="32.19921875" style="515" customWidth="1"/>
    <col min="4076" max="4076" width="42.69921875" style="515" customWidth="1"/>
    <col min="4077" max="4077" width="12.3984375" style="515" customWidth="1"/>
    <col min="4078" max="4078" width="3.59765625" style="515" customWidth="1"/>
    <col min="4079" max="4079" width="13" style="515" customWidth="1"/>
    <col min="4080" max="4080" width="10.3984375" style="515" customWidth="1"/>
    <col min="4081" max="4082" width="10.19921875" style="515" customWidth="1"/>
    <col min="4083" max="4083" width="13.19921875" style="515" customWidth="1"/>
    <col min="4084" max="4084" width="16.296875" style="515" customWidth="1"/>
    <col min="4085" max="4085" width="20.09765625" style="515" customWidth="1"/>
    <col min="4086" max="4086" width="19" style="515" customWidth="1"/>
    <col min="4087" max="4087" width="21.09765625" style="515" customWidth="1"/>
    <col min="4088" max="4088" width="33.8984375" style="515" customWidth="1"/>
    <col min="4089" max="4089" width="0.8984375" style="515" customWidth="1"/>
    <col min="4090" max="4091" width="0" style="515" hidden="1" customWidth="1"/>
    <col min="4092" max="4329" width="9.69921875" style="515"/>
    <col min="4330" max="4330" width="9" style="515" customWidth="1"/>
    <col min="4331" max="4331" width="32.19921875" style="515" customWidth="1"/>
    <col min="4332" max="4332" width="42.69921875" style="515" customWidth="1"/>
    <col min="4333" max="4333" width="12.3984375" style="515" customWidth="1"/>
    <col min="4334" max="4334" width="3.59765625" style="515" customWidth="1"/>
    <col min="4335" max="4335" width="13" style="515" customWidth="1"/>
    <col min="4336" max="4336" width="10.3984375" style="515" customWidth="1"/>
    <col min="4337" max="4338" width="10.19921875" style="515" customWidth="1"/>
    <col min="4339" max="4339" width="13.19921875" style="515" customWidth="1"/>
    <col min="4340" max="4340" width="16.296875" style="515" customWidth="1"/>
    <col min="4341" max="4341" width="20.09765625" style="515" customWidth="1"/>
    <col min="4342" max="4342" width="19" style="515" customWidth="1"/>
    <col min="4343" max="4343" width="21.09765625" style="515" customWidth="1"/>
    <col min="4344" max="4344" width="33.8984375" style="515" customWidth="1"/>
    <col min="4345" max="4345" width="0.8984375" style="515" customWidth="1"/>
    <col min="4346" max="4347" width="0" style="515" hidden="1" customWidth="1"/>
    <col min="4348" max="4585" width="9.69921875" style="515"/>
    <col min="4586" max="4586" width="9" style="515" customWidth="1"/>
    <col min="4587" max="4587" width="32.19921875" style="515" customWidth="1"/>
    <col min="4588" max="4588" width="42.69921875" style="515" customWidth="1"/>
    <col min="4589" max="4589" width="12.3984375" style="515" customWidth="1"/>
    <col min="4590" max="4590" width="3.59765625" style="515" customWidth="1"/>
    <col min="4591" max="4591" width="13" style="515" customWidth="1"/>
    <col min="4592" max="4592" width="10.3984375" style="515" customWidth="1"/>
    <col min="4593" max="4594" width="10.19921875" style="515" customWidth="1"/>
    <col min="4595" max="4595" width="13.19921875" style="515" customWidth="1"/>
    <col min="4596" max="4596" width="16.296875" style="515" customWidth="1"/>
    <col min="4597" max="4597" width="20.09765625" style="515" customWidth="1"/>
    <col min="4598" max="4598" width="19" style="515" customWidth="1"/>
    <col min="4599" max="4599" width="21.09765625" style="515" customWidth="1"/>
    <col min="4600" max="4600" width="33.8984375" style="515" customWidth="1"/>
    <col min="4601" max="4601" width="0.8984375" style="515" customWidth="1"/>
    <col min="4602" max="4603" width="0" style="515" hidden="1" customWidth="1"/>
    <col min="4604" max="4841" width="9.69921875" style="515"/>
    <col min="4842" max="4842" width="9" style="515" customWidth="1"/>
    <col min="4843" max="4843" width="32.19921875" style="515" customWidth="1"/>
    <col min="4844" max="4844" width="42.69921875" style="515" customWidth="1"/>
    <col min="4845" max="4845" width="12.3984375" style="515" customWidth="1"/>
    <col min="4846" max="4846" width="3.59765625" style="515" customWidth="1"/>
    <col min="4847" max="4847" width="13" style="515" customWidth="1"/>
    <col min="4848" max="4848" width="10.3984375" style="515" customWidth="1"/>
    <col min="4849" max="4850" width="10.19921875" style="515" customWidth="1"/>
    <col min="4851" max="4851" width="13.19921875" style="515" customWidth="1"/>
    <col min="4852" max="4852" width="16.296875" style="515" customWidth="1"/>
    <col min="4853" max="4853" width="20.09765625" style="515" customWidth="1"/>
    <col min="4854" max="4854" width="19" style="515" customWidth="1"/>
    <col min="4855" max="4855" width="21.09765625" style="515" customWidth="1"/>
    <col min="4856" max="4856" width="33.8984375" style="515" customWidth="1"/>
    <col min="4857" max="4857" width="0.8984375" style="515" customWidth="1"/>
    <col min="4858" max="4859" width="0" style="515" hidden="1" customWidth="1"/>
    <col min="4860" max="5097" width="9.69921875" style="515"/>
    <col min="5098" max="5098" width="9" style="515" customWidth="1"/>
    <col min="5099" max="5099" width="32.19921875" style="515" customWidth="1"/>
    <col min="5100" max="5100" width="42.69921875" style="515" customWidth="1"/>
    <col min="5101" max="5101" width="12.3984375" style="515" customWidth="1"/>
    <col min="5102" max="5102" width="3.59765625" style="515" customWidth="1"/>
    <col min="5103" max="5103" width="13" style="515" customWidth="1"/>
    <col min="5104" max="5104" width="10.3984375" style="515" customWidth="1"/>
    <col min="5105" max="5106" width="10.19921875" style="515" customWidth="1"/>
    <col min="5107" max="5107" width="13.19921875" style="515" customWidth="1"/>
    <col min="5108" max="5108" width="16.296875" style="515" customWidth="1"/>
    <col min="5109" max="5109" width="20.09765625" style="515" customWidth="1"/>
    <col min="5110" max="5110" width="19" style="515" customWidth="1"/>
    <col min="5111" max="5111" width="21.09765625" style="515" customWidth="1"/>
    <col min="5112" max="5112" width="33.8984375" style="515" customWidth="1"/>
    <col min="5113" max="5113" width="0.8984375" style="515" customWidth="1"/>
    <col min="5114" max="5115" width="0" style="515" hidden="1" customWidth="1"/>
    <col min="5116" max="5353" width="9.69921875" style="515"/>
    <col min="5354" max="5354" width="9" style="515" customWidth="1"/>
    <col min="5355" max="5355" width="32.19921875" style="515" customWidth="1"/>
    <col min="5356" max="5356" width="42.69921875" style="515" customWidth="1"/>
    <col min="5357" max="5357" width="12.3984375" style="515" customWidth="1"/>
    <col min="5358" max="5358" width="3.59765625" style="515" customWidth="1"/>
    <col min="5359" max="5359" width="13" style="515" customWidth="1"/>
    <col min="5360" max="5360" width="10.3984375" style="515" customWidth="1"/>
    <col min="5361" max="5362" width="10.19921875" style="515" customWidth="1"/>
    <col min="5363" max="5363" width="13.19921875" style="515" customWidth="1"/>
    <col min="5364" max="5364" width="16.296875" style="515" customWidth="1"/>
    <col min="5365" max="5365" width="20.09765625" style="515" customWidth="1"/>
    <col min="5366" max="5366" width="19" style="515" customWidth="1"/>
    <col min="5367" max="5367" width="21.09765625" style="515" customWidth="1"/>
    <col min="5368" max="5368" width="33.8984375" style="515" customWidth="1"/>
    <col min="5369" max="5369" width="0.8984375" style="515" customWidth="1"/>
    <col min="5370" max="5371" width="0" style="515" hidden="1" customWidth="1"/>
    <col min="5372" max="5609" width="9.69921875" style="515"/>
    <col min="5610" max="5610" width="9" style="515" customWidth="1"/>
    <col min="5611" max="5611" width="32.19921875" style="515" customWidth="1"/>
    <col min="5612" max="5612" width="42.69921875" style="515" customWidth="1"/>
    <col min="5613" max="5613" width="12.3984375" style="515" customWidth="1"/>
    <col min="5614" max="5614" width="3.59765625" style="515" customWidth="1"/>
    <col min="5615" max="5615" width="13" style="515" customWidth="1"/>
    <col min="5616" max="5616" width="10.3984375" style="515" customWidth="1"/>
    <col min="5617" max="5618" width="10.19921875" style="515" customWidth="1"/>
    <col min="5619" max="5619" width="13.19921875" style="515" customWidth="1"/>
    <col min="5620" max="5620" width="16.296875" style="515" customWidth="1"/>
    <col min="5621" max="5621" width="20.09765625" style="515" customWidth="1"/>
    <col min="5622" max="5622" width="19" style="515" customWidth="1"/>
    <col min="5623" max="5623" width="21.09765625" style="515" customWidth="1"/>
    <col min="5624" max="5624" width="33.8984375" style="515" customWidth="1"/>
    <col min="5625" max="5625" width="0.8984375" style="515" customWidth="1"/>
    <col min="5626" max="5627" width="0" style="515" hidden="1" customWidth="1"/>
    <col min="5628" max="5865" width="9.69921875" style="515"/>
    <col min="5866" max="5866" width="9" style="515" customWidth="1"/>
    <col min="5867" max="5867" width="32.19921875" style="515" customWidth="1"/>
    <col min="5868" max="5868" width="42.69921875" style="515" customWidth="1"/>
    <col min="5869" max="5869" width="12.3984375" style="515" customWidth="1"/>
    <col min="5870" max="5870" width="3.59765625" style="515" customWidth="1"/>
    <col min="5871" max="5871" width="13" style="515" customWidth="1"/>
    <col min="5872" max="5872" width="10.3984375" style="515" customWidth="1"/>
    <col min="5873" max="5874" width="10.19921875" style="515" customWidth="1"/>
    <col min="5875" max="5875" width="13.19921875" style="515" customWidth="1"/>
    <col min="5876" max="5876" width="16.296875" style="515" customWidth="1"/>
    <col min="5877" max="5877" width="20.09765625" style="515" customWidth="1"/>
    <col min="5878" max="5878" width="19" style="515" customWidth="1"/>
    <col min="5879" max="5879" width="21.09765625" style="515" customWidth="1"/>
    <col min="5880" max="5880" width="33.8984375" style="515" customWidth="1"/>
    <col min="5881" max="5881" width="0.8984375" style="515" customWidth="1"/>
    <col min="5882" max="5883" width="0" style="515" hidden="1" customWidth="1"/>
    <col min="5884" max="6121" width="9.69921875" style="515"/>
    <col min="6122" max="6122" width="9" style="515" customWidth="1"/>
    <col min="6123" max="6123" width="32.19921875" style="515" customWidth="1"/>
    <col min="6124" max="6124" width="42.69921875" style="515" customWidth="1"/>
    <col min="6125" max="6125" width="12.3984375" style="515" customWidth="1"/>
    <col min="6126" max="6126" width="3.59765625" style="515" customWidth="1"/>
    <col min="6127" max="6127" width="13" style="515" customWidth="1"/>
    <col min="6128" max="6128" width="10.3984375" style="515" customWidth="1"/>
    <col min="6129" max="6130" width="10.19921875" style="515" customWidth="1"/>
    <col min="6131" max="6131" width="13.19921875" style="515" customWidth="1"/>
    <col min="6132" max="6132" width="16.296875" style="515" customWidth="1"/>
    <col min="6133" max="6133" width="20.09765625" style="515" customWidth="1"/>
    <col min="6134" max="6134" width="19" style="515" customWidth="1"/>
    <col min="6135" max="6135" width="21.09765625" style="515" customWidth="1"/>
    <col min="6136" max="6136" width="33.8984375" style="515" customWidth="1"/>
    <col min="6137" max="6137" width="0.8984375" style="515" customWidth="1"/>
    <col min="6138" max="6139" width="0" style="515" hidden="1" customWidth="1"/>
    <col min="6140" max="6377" width="9.69921875" style="515"/>
    <col min="6378" max="6378" width="9" style="515" customWidth="1"/>
    <col min="6379" max="6379" width="32.19921875" style="515" customWidth="1"/>
    <col min="6380" max="6380" width="42.69921875" style="515" customWidth="1"/>
    <col min="6381" max="6381" width="12.3984375" style="515" customWidth="1"/>
    <col min="6382" max="6382" width="3.59765625" style="515" customWidth="1"/>
    <col min="6383" max="6383" width="13" style="515" customWidth="1"/>
    <col min="6384" max="6384" width="10.3984375" style="515" customWidth="1"/>
    <col min="6385" max="6386" width="10.19921875" style="515" customWidth="1"/>
    <col min="6387" max="6387" width="13.19921875" style="515" customWidth="1"/>
    <col min="6388" max="6388" width="16.296875" style="515" customWidth="1"/>
    <col min="6389" max="6389" width="20.09765625" style="515" customWidth="1"/>
    <col min="6390" max="6390" width="19" style="515" customWidth="1"/>
    <col min="6391" max="6391" width="21.09765625" style="515" customWidth="1"/>
    <col min="6392" max="6392" width="33.8984375" style="515" customWidth="1"/>
    <col min="6393" max="6393" width="0.8984375" style="515" customWidth="1"/>
    <col min="6394" max="6395" width="0" style="515" hidden="1" customWidth="1"/>
    <col min="6396" max="6633" width="9.69921875" style="515"/>
    <col min="6634" max="6634" width="9" style="515" customWidth="1"/>
    <col min="6635" max="6635" width="32.19921875" style="515" customWidth="1"/>
    <col min="6636" max="6636" width="42.69921875" style="515" customWidth="1"/>
    <col min="6637" max="6637" width="12.3984375" style="515" customWidth="1"/>
    <col min="6638" max="6638" width="3.59765625" style="515" customWidth="1"/>
    <col min="6639" max="6639" width="13" style="515" customWidth="1"/>
    <col min="6640" max="6640" width="10.3984375" style="515" customWidth="1"/>
    <col min="6641" max="6642" width="10.19921875" style="515" customWidth="1"/>
    <col min="6643" max="6643" width="13.19921875" style="515" customWidth="1"/>
    <col min="6644" max="6644" width="16.296875" style="515" customWidth="1"/>
    <col min="6645" max="6645" width="20.09765625" style="515" customWidth="1"/>
    <col min="6646" max="6646" width="19" style="515" customWidth="1"/>
    <col min="6647" max="6647" width="21.09765625" style="515" customWidth="1"/>
    <col min="6648" max="6648" width="33.8984375" style="515" customWidth="1"/>
    <col min="6649" max="6649" width="0.8984375" style="515" customWidth="1"/>
    <col min="6650" max="6651" width="0" style="515" hidden="1" customWidth="1"/>
    <col min="6652" max="6889" width="9.69921875" style="515"/>
    <col min="6890" max="6890" width="9" style="515" customWidth="1"/>
    <col min="6891" max="6891" width="32.19921875" style="515" customWidth="1"/>
    <col min="6892" max="6892" width="42.69921875" style="515" customWidth="1"/>
    <col min="6893" max="6893" width="12.3984375" style="515" customWidth="1"/>
    <col min="6894" max="6894" width="3.59765625" style="515" customWidth="1"/>
    <col min="6895" max="6895" width="13" style="515" customWidth="1"/>
    <col min="6896" max="6896" width="10.3984375" style="515" customWidth="1"/>
    <col min="6897" max="6898" width="10.19921875" style="515" customWidth="1"/>
    <col min="6899" max="6899" width="13.19921875" style="515" customWidth="1"/>
    <col min="6900" max="6900" width="16.296875" style="515" customWidth="1"/>
    <col min="6901" max="6901" width="20.09765625" style="515" customWidth="1"/>
    <col min="6902" max="6902" width="19" style="515" customWidth="1"/>
    <col min="6903" max="6903" width="21.09765625" style="515" customWidth="1"/>
    <col min="6904" max="6904" width="33.8984375" style="515" customWidth="1"/>
    <col min="6905" max="6905" width="0.8984375" style="515" customWidth="1"/>
    <col min="6906" max="6907" width="0" style="515" hidden="1" customWidth="1"/>
    <col min="6908" max="7145" width="9.69921875" style="515"/>
    <col min="7146" max="7146" width="9" style="515" customWidth="1"/>
    <col min="7147" max="7147" width="32.19921875" style="515" customWidth="1"/>
    <col min="7148" max="7148" width="42.69921875" style="515" customWidth="1"/>
    <col min="7149" max="7149" width="12.3984375" style="515" customWidth="1"/>
    <col min="7150" max="7150" width="3.59765625" style="515" customWidth="1"/>
    <col min="7151" max="7151" width="13" style="515" customWidth="1"/>
    <col min="7152" max="7152" width="10.3984375" style="515" customWidth="1"/>
    <col min="7153" max="7154" width="10.19921875" style="515" customWidth="1"/>
    <col min="7155" max="7155" width="13.19921875" style="515" customWidth="1"/>
    <col min="7156" max="7156" width="16.296875" style="515" customWidth="1"/>
    <col min="7157" max="7157" width="20.09765625" style="515" customWidth="1"/>
    <col min="7158" max="7158" width="19" style="515" customWidth="1"/>
    <col min="7159" max="7159" width="21.09765625" style="515" customWidth="1"/>
    <col min="7160" max="7160" width="33.8984375" style="515" customWidth="1"/>
    <col min="7161" max="7161" width="0.8984375" style="515" customWidth="1"/>
    <col min="7162" max="7163" width="0" style="515" hidden="1" customWidth="1"/>
    <col min="7164" max="7401" width="9.69921875" style="515"/>
    <col min="7402" max="7402" width="9" style="515" customWidth="1"/>
    <col min="7403" max="7403" width="32.19921875" style="515" customWidth="1"/>
    <col min="7404" max="7404" width="42.69921875" style="515" customWidth="1"/>
    <col min="7405" max="7405" width="12.3984375" style="515" customWidth="1"/>
    <col min="7406" max="7406" width="3.59765625" style="515" customWidth="1"/>
    <col min="7407" max="7407" width="13" style="515" customWidth="1"/>
    <col min="7408" max="7408" width="10.3984375" style="515" customWidth="1"/>
    <col min="7409" max="7410" width="10.19921875" style="515" customWidth="1"/>
    <col min="7411" max="7411" width="13.19921875" style="515" customWidth="1"/>
    <col min="7412" max="7412" width="16.296875" style="515" customWidth="1"/>
    <col min="7413" max="7413" width="20.09765625" style="515" customWidth="1"/>
    <col min="7414" max="7414" width="19" style="515" customWidth="1"/>
    <col min="7415" max="7415" width="21.09765625" style="515" customWidth="1"/>
    <col min="7416" max="7416" width="33.8984375" style="515" customWidth="1"/>
    <col min="7417" max="7417" width="0.8984375" style="515" customWidth="1"/>
    <col min="7418" max="7419" width="0" style="515" hidden="1" customWidth="1"/>
    <col min="7420" max="7657" width="9.69921875" style="515"/>
    <col min="7658" max="7658" width="9" style="515" customWidth="1"/>
    <col min="7659" max="7659" width="32.19921875" style="515" customWidth="1"/>
    <col min="7660" max="7660" width="42.69921875" style="515" customWidth="1"/>
    <col min="7661" max="7661" width="12.3984375" style="515" customWidth="1"/>
    <col min="7662" max="7662" width="3.59765625" style="515" customWidth="1"/>
    <col min="7663" max="7663" width="13" style="515" customWidth="1"/>
    <col min="7664" max="7664" width="10.3984375" style="515" customWidth="1"/>
    <col min="7665" max="7666" width="10.19921875" style="515" customWidth="1"/>
    <col min="7667" max="7667" width="13.19921875" style="515" customWidth="1"/>
    <col min="7668" max="7668" width="16.296875" style="515" customWidth="1"/>
    <col min="7669" max="7669" width="20.09765625" style="515" customWidth="1"/>
    <col min="7670" max="7670" width="19" style="515" customWidth="1"/>
    <col min="7671" max="7671" width="21.09765625" style="515" customWidth="1"/>
    <col min="7672" max="7672" width="33.8984375" style="515" customWidth="1"/>
    <col min="7673" max="7673" width="0.8984375" style="515" customWidth="1"/>
    <col min="7674" max="7675" width="0" style="515" hidden="1" customWidth="1"/>
    <col min="7676" max="7913" width="9.69921875" style="515"/>
    <col min="7914" max="7914" width="9" style="515" customWidth="1"/>
    <col min="7915" max="7915" width="32.19921875" style="515" customWidth="1"/>
    <col min="7916" max="7916" width="42.69921875" style="515" customWidth="1"/>
    <col min="7917" max="7917" width="12.3984375" style="515" customWidth="1"/>
    <col min="7918" max="7918" width="3.59765625" style="515" customWidth="1"/>
    <col min="7919" max="7919" width="13" style="515" customWidth="1"/>
    <col min="7920" max="7920" width="10.3984375" style="515" customWidth="1"/>
    <col min="7921" max="7922" width="10.19921875" style="515" customWidth="1"/>
    <col min="7923" max="7923" width="13.19921875" style="515" customWidth="1"/>
    <col min="7924" max="7924" width="16.296875" style="515" customWidth="1"/>
    <col min="7925" max="7925" width="20.09765625" style="515" customWidth="1"/>
    <col min="7926" max="7926" width="19" style="515" customWidth="1"/>
    <col min="7927" max="7927" width="21.09765625" style="515" customWidth="1"/>
    <col min="7928" max="7928" width="33.8984375" style="515" customWidth="1"/>
    <col min="7929" max="7929" width="0.8984375" style="515" customWidth="1"/>
    <col min="7930" max="7931" width="0" style="515" hidden="1" customWidth="1"/>
    <col min="7932" max="8169" width="9.69921875" style="515"/>
    <col min="8170" max="8170" width="9" style="515" customWidth="1"/>
    <col min="8171" max="8171" width="32.19921875" style="515" customWidth="1"/>
    <col min="8172" max="8172" width="42.69921875" style="515" customWidth="1"/>
    <col min="8173" max="8173" width="12.3984375" style="515" customWidth="1"/>
    <col min="8174" max="8174" width="3.59765625" style="515" customWidth="1"/>
    <col min="8175" max="8175" width="13" style="515" customWidth="1"/>
    <col min="8176" max="8176" width="10.3984375" style="515" customWidth="1"/>
    <col min="8177" max="8178" width="10.19921875" style="515" customWidth="1"/>
    <col min="8179" max="8179" width="13.19921875" style="515" customWidth="1"/>
    <col min="8180" max="8180" width="16.296875" style="515" customWidth="1"/>
    <col min="8181" max="8181" width="20.09765625" style="515" customWidth="1"/>
    <col min="8182" max="8182" width="19" style="515" customWidth="1"/>
    <col min="8183" max="8183" width="21.09765625" style="515" customWidth="1"/>
    <col min="8184" max="8184" width="33.8984375" style="515" customWidth="1"/>
    <col min="8185" max="8185" width="0.8984375" style="515" customWidth="1"/>
    <col min="8186" max="8187" width="0" style="515" hidden="1" customWidth="1"/>
    <col min="8188" max="8425" width="9.69921875" style="515"/>
    <col min="8426" max="8426" width="9" style="515" customWidth="1"/>
    <col min="8427" max="8427" width="32.19921875" style="515" customWidth="1"/>
    <col min="8428" max="8428" width="42.69921875" style="515" customWidth="1"/>
    <col min="8429" max="8429" width="12.3984375" style="515" customWidth="1"/>
    <col min="8430" max="8430" width="3.59765625" style="515" customWidth="1"/>
    <col min="8431" max="8431" width="13" style="515" customWidth="1"/>
    <col min="8432" max="8432" width="10.3984375" style="515" customWidth="1"/>
    <col min="8433" max="8434" width="10.19921875" style="515" customWidth="1"/>
    <col min="8435" max="8435" width="13.19921875" style="515" customWidth="1"/>
    <col min="8436" max="8436" width="16.296875" style="515" customWidth="1"/>
    <col min="8437" max="8437" width="20.09765625" style="515" customWidth="1"/>
    <col min="8438" max="8438" width="19" style="515" customWidth="1"/>
    <col min="8439" max="8439" width="21.09765625" style="515" customWidth="1"/>
    <col min="8440" max="8440" width="33.8984375" style="515" customWidth="1"/>
    <col min="8441" max="8441" width="0.8984375" style="515" customWidth="1"/>
    <col min="8442" max="8443" width="0" style="515" hidden="1" customWidth="1"/>
    <col min="8444" max="8681" width="9.69921875" style="515"/>
    <col min="8682" max="8682" width="9" style="515" customWidth="1"/>
    <col min="8683" max="8683" width="32.19921875" style="515" customWidth="1"/>
    <col min="8684" max="8684" width="42.69921875" style="515" customWidth="1"/>
    <col min="8685" max="8685" width="12.3984375" style="515" customWidth="1"/>
    <col min="8686" max="8686" width="3.59765625" style="515" customWidth="1"/>
    <col min="8687" max="8687" width="13" style="515" customWidth="1"/>
    <col min="8688" max="8688" width="10.3984375" style="515" customWidth="1"/>
    <col min="8689" max="8690" width="10.19921875" style="515" customWidth="1"/>
    <col min="8691" max="8691" width="13.19921875" style="515" customWidth="1"/>
    <col min="8692" max="8692" width="16.296875" style="515" customWidth="1"/>
    <col min="8693" max="8693" width="20.09765625" style="515" customWidth="1"/>
    <col min="8694" max="8694" width="19" style="515" customWidth="1"/>
    <col min="8695" max="8695" width="21.09765625" style="515" customWidth="1"/>
    <col min="8696" max="8696" width="33.8984375" style="515" customWidth="1"/>
    <col min="8697" max="8697" width="0.8984375" style="515" customWidth="1"/>
    <col min="8698" max="8699" width="0" style="515" hidden="1" customWidth="1"/>
    <col min="8700" max="8937" width="9.69921875" style="515"/>
    <col min="8938" max="8938" width="9" style="515" customWidth="1"/>
    <col min="8939" max="8939" width="32.19921875" style="515" customWidth="1"/>
    <col min="8940" max="8940" width="42.69921875" style="515" customWidth="1"/>
    <col min="8941" max="8941" width="12.3984375" style="515" customWidth="1"/>
    <col min="8942" max="8942" width="3.59765625" style="515" customWidth="1"/>
    <col min="8943" max="8943" width="13" style="515" customWidth="1"/>
    <col min="8944" max="8944" width="10.3984375" style="515" customWidth="1"/>
    <col min="8945" max="8946" width="10.19921875" style="515" customWidth="1"/>
    <col min="8947" max="8947" width="13.19921875" style="515" customWidth="1"/>
    <col min="8948" max="8948" width="16.296875" style="515" customWidth="1"/>
    <col min="8949" max="8949" width="20.09765625" style="515" customWidth="1"/>
    <col min="8950" max="8950" width="19" style="515" customWidth="1"/>
    <col min="8951" max="8951" width="21.09765625" style="515" customWidth="1"/>
    <col min="8952" max="8952" width="33.8984375" style="515" customWidth="1"/>
    <col min="8953" max="8953" width="0.8984375" style="515" customWidth="1"/>
    <col min="8954" max="8955" width="0" style="515" hidden="1" customWidth="1"/>
    <col min="8956" max="9193" width="9.69921875" style="515"/>
    <col min="9194" max="9194" width="9" style="515" customWidth="1"/>
    <col min="9195" max="9195" width="32.19921875" style="515" customWidth="1"/>
    <col min="9196" max="9196" width="42.69921875" style="515" customWidth="1"/>
    <col min="9197" max="9197" width="12.3984375" style="515" customWidth="1"/>
    <col min="9198" max="9198" width="3.59765625" style="515" customWidth="1"/>
    <col min="9199" max="9199" width="13" style="515" customWidth="1"/>
    <col min="9200" max="9200" width="10.3984375" style="515" customWidth="1"/>
    <col min="9201" max="9202" width="10.19921875" style="515" customWidth="1"/>
    <col min="9203" max="9203" width="13.19921875" style="515" customWidth="1"/>
    <col min="9204" max="9204" width="16.296875" style="515" customWidth="1"/>
    <col min="9205" max="9205" width="20.09765625" style="515" customWidth="1"/>
    <col min="9206" max="9206" width="19" style="515" customWidth="1"/>
    <col min="9207" max="9207" width="21.09765625" style="515" customWidth="1"/>
    <col min="9208" max="9208" width="33.8984375" style="515" customWidth="1"/>
    <col min="9209" max="9209" width="0.8984375" style="515" customWidth="1"/>
    <col min="9210" max="9211" width="0" style="515" hidden="1" customWidth="1"/>
    <col min="9212" max="9449" width="9.69921875" style="515"/>
    <col min="9450" max="9450" width="9" style="515" customWidth="1"/>
    <col min="9451" max="9451" width="32.19921875" style="515" customWidth="1"/>
    <col min="9452" max="9452" width="42.69921875" style="515" customWidth="1"/>
    <col min="9453" max="9453" width="12.3984375" style="515" customWidth="1"/>
    <col min="9454" max="9454" width="3.59765625" style="515" customWidth="1"/>
    <col min="9455" max="9455" width="13" style="515" customWidth="1"/>
    <col min="9456" max="9456" width="10.3984375" style="515" customWidth="1"/>
    <col min="9457" max="9458" width="10.19921875" style="515" customWidth="1"/>
    <col min="9459" max="9459" width="13.19921875" style="515" customWidth="1"/>
    <col min="9460" max="9460" width="16.296875" style="515" customWidth="1"/>
    <col min="9461" max="9461" width="20.09765625" style="515" customWidth="1"/>
    <col min="9462" max="9462" width="19" style="515" customWidth="1"/>
    <col min="9463" max="9463" width="21.09765625" style="515" customWidth="1"/>
    <col min="9464" max="9464" width="33.8984375" style="515" customWidth="1"/>
    <col min="9465" max="9465" width="0.8984375" style="515" customWidth="1"/>
    <col min="9466" max="9467" width="0" style="515" hidden="1" customWidth="1"/>
    <col min="9468" max="9705" width="9.69921875" style="515"/>
    <col min="9706" max="9706" width="9" style="515" customWidth="1"/>
    <col min="9707" max="9707" width="32.19921875" style="515" customWidth="1"/>
    <col min="9708" max="9708" width="42.69921875" style="515" customWidth="1"/>
    <col min="9709" max="9709" width="12.3984375" style="515" customWidth="1"/>
    <col min="9710" max="9710" width="3.59765625" style="515" customWidth="1"/>
    <col min="9711" max="9711" width="13" style="515" customWidth="1"/>
    <col min="9712" max="9712" width="10.3984375" style="515" customWidth="1"/>
    <col min="9713" max="9714" width="10.19921875" style="515" customWidth="1"/>
    <col min="9715" max="9715" width="13.19921875" style="515" customWidth="1"/>
    <col min="9716" max="9716" width="16.296875" style="515" customWidth="1"/>
    <col min="9717" max="9717" width="20.09765625" style="515" customWidth="1"/>
    <col min="9718" max="9718" width="19" style="515" customWidth="1"/>
    <col min="9719" max="9719" width="21.09765625" style="515" customWidth="1"/>
    <col min="9720" max="9720" width="33.8984375" style="515" customWidth="1"/>
    <col min="9721" max="9721" width="0.8984375" style="515" customWidth="1"/>
    <col min="9722" max="9723" width="0" style="515" hidden="1" customWidth="1"/>
    <col min="9724" max="9961" width="9.69921875" style="515"/>
    <col min="9962" max="9962" width="9" style="515" customWidth="1"/>
    <col min="9963" max="9963" width="32.19921875" style="515" customWidth="1"/>
    <col min="9964" max="9964" width="42.69921875" style="515" customWidth="1"/>
    <col min="9965" max="9965" width="12.3984375" style="515" customWidth="1"/>
    <col min="9966" max="9966" width="3.59765625" style="515" customWidth="1"/>
    <col min="9967" max="9967" width="13" style="515" customWidth="1"/>
    <col min="9968" max="9968" width="10.3984375" style="515" customWidth="1"/>
    <col min="9969" max="9970" width="10.19921875" style="515" customWidth="1"/>
    <col min="9971" max="9971" width="13.19921875" style="515" customWidth="1"/>
    <col min="9972" max="9972" width="16.296875" style="515" customWidth="1"/>
    <col min="9973" max="9973" width="20.09765625" style="515" customWidth="1"/>
    <col min="9974" max="9974" width="19" style="515" customWidth="1"/>
    <col min="9975" max="9975" width="21.09765625" style="515" customWidth="1"/>
    <col min="9976" max="9976" width="33.8984375" style="515" customWidth="1"/>
    <col min="9977" max="9977" width="0.8984375" style="515" customWidth="1"/>
    <col min="9978" max="9979" width="0" style="515" hidden="1" customWidth="1"/>
    <col min="9980" max="10217" width="9.69921875" style="515"/>
    <col min="10218" max="10218" width="9" style="515" customWidth="1"/>
    <col min="10219" max="10219" width="32.19921875" style="515" customWidth="1"/>
    <col min="10220" max="10220" width="42.69921875" style="515" customWidth="1"/>
    <col min="10221" max="10221" width="12.3984375" style="515" customWidth="1"/>
    <col min="10222" max="10222" width="3.59765625" style="515" customWidth="1"/>
    <col min="10223" max="10223" width="13" style="515" customWidth="1"/>
    <col min="10224" max="10224" width="10.3984375" style="515" customWidth="1"/>
    <col min="10225" max="10226" width="10.19921875" style="515" customWidth="1"/>
    <col min="10227" max="10227" width="13.19921875" style="515" customWidth="1"/>
    <col min="10228" max="10228" width="16.296875" style="515" customWidth="1"/>
    <col min="10229" max="10229" width="20.09765625" style="515" customWidth="1"/>
    <col min="10230" max="10230" width="19" style="515" customWidth="1"/>
    <col min="10231" max="10231" width="21.09765625" style="515" customWidth="1"/>
    <col min="10232" max="10232" width="33.8984375" style="515" customWidth="1"/>
    <col min="10233" max="10233" width="0.8984375" style="515" customWidth="1"/>
    <col min="10234" max="10235" width="0" style="515" hidden="1" customWidth="1"/>
    <col min="10236" max="10473" width="9.69921875" style="515"/>
    <col min="10474" max="10474" width="9" style="515" customWidth="1"/>
    <col min="10475" max="10475" width="32.19921875" style="515" customWidth="1"/>
    <col min="10476" max="10476" width="42.69921875" style="515" customWidth="1"/>
    <col min="10477" max="10477" width="12.3984375" style="515" customWidth="1"/>
    <col min="10478" max="10478" width="3.59765625" style="515" customWidth="1"/>
    <col min="10479" max="10479" width="13" style="515" customWidth="1"/>
    <col min="10480" max="10480" width="10.3984375" style="515" customWidth="1"/>
    <col min="10481" max="10482" width="10.19921875" style="515" customWidth="1"/>
    <col min="10483" max="10483" width="13.19921875" style="515" customWidth="1"/>
    <col min="10484" max="10484" width="16.296875" style="515" customWidth="1"/>
    <col min="10485" max="10485" width="20.09765625" style="515" customWidth="1"/>
    <col min="10486" max="10486" width="19" style="515" customWidth="1"/>
    <col min="10487" max="10487" width="21.09765625" style="515" customWidth="1"/>
    <col min="10488" max="10488" width="33.8984375" style="515" customWidth="1"/>
    <col min="10489" max="10489" width="0.8984375" style="515" customWidth="1"/>
    <col min="10490" max="10491" width="0" style="515" hidden="1" customWidth="1"/>
    <col min="10492" max="10729" width="9.69921875" style="515"/>
    <col min="10730" max="10730" width="9" style="515" customWidth="1"/>
    <col min="10731" max="10731" width="32.19921875" style="515" customWidth="1"/>
    <col min="10732" max="10732" width="42.69921875" style="515" customWidth="1"/>
    <col min="10733" max="10733" width="12.3984375" style="515" customWidth="1"/>
    <col min="10734" max="10734" width="3.59765625" style="515" customWidth="1"/>
    <col min="10735" max="10735" width="13" style="515" customWidth="1"/>
    <col min="10736" max="10736" width="10.3984375" style="515" customWidth="1"/>
    <col min="10737" max="10738" width="10.19921875" style="515" customWidth="1"/>
    <col min="10739" max="10739" width="13.19921875" style="515" customWidth="1"/>
    <col min="10740" max="10740" width="16.296875" style="515" customWidth="1"/>
    <col min="10741" max="10741" width="20.09765625" style="515" customWidth="1"/>
    <col min="10742" max="10742" width="19" style="515" customWidth="1"/>
    <col min="10743" max="10743" width="21.09765625" style="515" customWidth="1"/>
    <col min="10744" max="10744" width="33.8984375" style="515" customWidth="1"/>
    <col min="10745" max="10745" width="0.8984375" style="515" customWidth="1"/>
    <col min="10746" max="10747" width="0" style="515" hidden="1" customWidth="1"/>
    <col min="10748" max="10985" width="9.69921875" style="515"/>
    <col min="10986" max="10986" width="9" style="515" customWidth="1"/>
    <col min="10987" max="10987" width="32.19921875" style="515" customWidth="1"/>
    <col min="10988" max="10988" width="42.69921875" style="515" customWidth="1"/>
    <col min="10989" max="10989" width="12.3984375" style="515" customWidth="1"/>
    <col min="10990" max="10990" width="3.59765625" style="515" customWidth="1"/>
    <col min="10991" max="10991" width="13" style="515" customWidth="1"/>
    <col min="10992" max="10992" width="10.3984375" style="515" customWidth="1"/>
    <col min="10993" max="10994" width="10.19921875" style="515" customWidth="1"/>
    <col min="10995" max="10995" width="13.19921875" style="515" customWidth="1"/>
    <col min="10996" max="10996" width="16.296875" style="515" customWidth="1"/>
    <col min="10997" max="10997" width="20.09765625" style="515" customWidth="1"/>
    <col min="10998" max="10998" width="19" style="515" customWidth="1"/>
    <col min="10999" max="10999" width="21.09765625" style="515" customWidth="1"/>
    <col min="11000" max="11000" width="33.8984375" style="515" customWidth="1"/>
    <col min="11001" max="11001" width="0.8984375" style="515" customWidth="1"/>
    <col min="11002" max="11003" width="0" style="515" hidden="1" customWidth="1"/>
    <col min="11004" max="11241" width="9.69921875" style="515"/>
    <col min="11242" max="11242" width="9" style="515" customWidth="1"/>
    <col min="11243" max="11243" width="32.19921875" style="515" customWidth="1"/>
    <col min="11244" max="11244" width="42.69921875" style="515" customWidth="1"/>
    <col min="11245" max="11245" width="12.3984375" style="515" customWidth="1"/>
    <col min="11246" max="11246" width="3.59765625" style="515" customWidth="1"/>
    <col min="11247" max="11247" width="13" style="515" customWidth="1"/>
    <col min="11248" max="11248" width="10.3984375" style="515" customWidth="1"/>
    <col min="11249" max="11250" width="10.19921875" style="515" customWidth="1"/>
    <col min="11251" max="11251" width="13.19921875" style="515" customWidth="1"/>
    <col min="11252" max="11252" width="16.296875" style="515" customWidth="1"/>
    <col min="11253" max="11253" width="20.09765625" style="515" customWidth="1"/>
    <col min="11254" max="11254" width="19" style="515" customWidth="1"/>
    <col min="11255" max="11255" width="21.09765625" style="515" customWidth="1"/>
    <col min="11256" max="11256" width="33.8984375" style="515" customWidth="1"/>
    <col min="11257" max="11257" width="0.8984375" style="515" customWidth="1"/>
    <col min="11258" max="11259" width="0" style="515" hidden="1" customWidth="1"/>
    <col min="11260" max="11497" width="9.69921875" style="515"/>
    <col min="11498" max="11498" width="9" style="515" customWidth="1"/>
    <col min="11499" max="11499" width="32.19921875" style="515" customWidth="1"/>
    <col min="11500" max="11500" width="42.69921875" style="515" customWidth="1"/>
    <col min="11501" max="11501" width="12.3984375" style="515" customWidth="1"/>
    <col min="11502" max="11502" width="3.59765625" style="515" customWidth="1"/>
    <col min="11503" max="11503" width="13" style="515" customWidth="1"/>
    <col min="11504" max="11504" width="10.3984375" style="515" customWidth="1"/>
    <col min="11505" max="11506" width="10.19921875" style="515" customWidth="1"/>
    <col min="11507" max="11507" width="13.19921875" style="515" customWidth="1"/>
    <col min="11508" max="11508" width="16.296875" style="515" customWidth="1"/>
    <col min="11509" max="11509" width="20.09765625" style="515" customWidth="1"/>
    <col min="11510" max="11510" width="19" style="515" customWidth="1"/>
    <col min="11511" max="11511" width="21.09765625" style="515" customWidth="1"/>
    <col min="11512" max="11512" width="33.8984375" style="515" customWidth="1"/>
    <col min="11513" max="11513" width="0.8984375" style="515" customWidth="1"/>
    <col min="11514" max="11515" width="0" style="515" hidden="1" customWidth="1"/>
    <col min="11516" max="11753" width="9.69921875" style="515"/>
    <col min="11754" max="11754" width="9" style="515" customWidth="1"/>
    <col min="11755" max="11755" width="32.19921875" style="515" customWidth="1"/>
    <col min="11756" max="11756" width="42.69921875" style="515" customWidth="1"/>
    <col min="11757" max="11757" width="12.3984375" style="515" customWidth="1"/>
    <col min="11758" max="11758" width="3.59765625" style="515" customWidth="1"/>
    <col min="11759" max="11759" width="13" style="515" customWidth="1"/>
    <col min="11760" max="11760" width="10.3984375" style="515" customWidth="1"/>
    <col min="11761" max="11762" width="10.19921875" style="515" customWidth="1"/>
    <col min="11763" max="11763" width="13.19921875" style="515" customWidth="1"/>
    <col min="11764" max="11764" width="16.296875" style="515" customWidth="1"/>
    <col min="11765" max="11765" width="20.09765625" style="515" customWidth="1"/>
    <col min="11766" max="11766" width="19" style="515" customWidth="1"/>
    <col min="11767" max="11767" width="21.09765625" style="515" customWidth="1"/>
    <col min="11768" max="11768" width="33.8984375" style="515" customWidth="1"/>
    <col min="11769" max="11769" width="0.8984375" style="515" customWidth="1"/>
    <col min="11770" max="11771" width="0" style="515" hidden="1" customWidth="1"/>
    <col min="11772" max="12009" width="9.69921875" style="515"/>
    <col min="12010" max="12010" width="9" style="515" customWidth="1"/>
    <col min="12011" max="12011" width="32.19921875" style="515" customWidth="1"/>
    <col min="12012" max="12012" width="42.69921875" style="515" customWidth="1"/>
    <col min="12013" max="12013" width="12.3984375" style="515" customWidth="1"/>
    <col min="12014" max="12014" width="3.59765625" style="515" customWidth="1"/>
    <col min="12015" max="12015" width="13" style="515" customWidth="1"/>
    <col min="12016" max="12016" width="10.3984375" style="515" customWidth="1"/>
    <col min="12017" max="12018" width="10.19921875" style="515" customWidth="1"/>
    <col min="12019" max="12019" width="13.19921875" style="515" customWidth="1"/>
    <col min="12020" max="12020" width="16.296875" style="515" customWidth="1"/>
    <col min="12021" max="12021" width="20.09765625" style="515" customWidth="1"/>
    <col min="12022" max="12022" width="19" style="515" customWidth="1"/>
    <col min="12023" max="12023" width="21.09765625" style="515" customWidth="1"/>
    <col min="12024" max="12024" width="33.8984375" style="515" customWidth="1"/>
    <col min="12025" max="12025" width="0.8984375" style="515" customWidth="1"/>
    <col min="12026" max="12027" width="0" style="515" hidden="1" customWidth="1"/>
    <col min="12028" max="12265" width="9.69921875" style="515"/>
    <col min="12266" max="12266" width="9" style="515" customWidth="1"/>
    <col min="12267" max="12267" width="32.19921875" style="515" customWidth="1"/>
    <col min="12268" max="12268" width="42.69921875" style="515" customWidth="1"/>
    <col min="12269" max="12269" width="12.3984375" style="515" customWidth="1"/>
    <col min="12270" max="12270" width="3.59765625" style="515" customWidth="1"/>
    <col min="12271" max="12271" width="13" style="515" customWidth="1"/>
    <col min="12272" max="12272" width="10.3984375" style="515" customWidth="1"/>
    <col min="12273" max="12274" width="10.19921875" style="515" customWidth="1"/>
    <col min="12275" max="12275" width="13.19921875" style="515" customWidth="1"/>
    <col min="12276" max="12276" width="16.296875" style="515" customWidth="1"/>
    <col min="12277" max="12277" width="20.09765625" style="515" customWidth="1"/>
    <col min="12278" max="12278" width="19" style="515" customWidth="1"/>
    <col min="12279" max="12279" width="21.09765625" style="515" customWidth="1"/>
    <col min="12280" max="12280" width="33.8984375" style="515" customWidth="1"/>
    <col min="12281" max="12281" width="0.8984375" style="515" customWidth="1"/>
    <col min="12282" max="12283" width="0" style="515" hidden="1" customWidth="1"/>
    <col min="12284" max="12521" width="9.69921875" style="515"/>
    <col min="12522" max="12522" width="9" style="515" customWidth="1"/>
    <col min="12523" max="12523" width="32.19921875" style="515" customWidth="1"/>
    <col min="12524" max="12524" width="42.69921875" style="515" customWidth="1"/>
    <col min="12525" max="12525" width="12.3984375" style="515" customWidth="1"/>
    <col min="12526" max="12526" width="3.59765625" style="515" customWidth="1"/>
    <col min="12527" max="12527" width="13" style="515" customWidth="1"/>
    <col min="12528" max="12528" width="10.3984375" style="515" customWidth="1"/>
    <col min="12529" max="12530" width="10.19921875" style="515" customWidth="1"/>
    <col min="12531" max="12531" width="13.19921875" style="515" customWidth="1"/>
    <col min="12532" max="12532" width="16.296875" style="515" customWidth="1"/>
    <col min="12533" max="12533" width="20.09765625" style="515" customWidth="1"/>
    <col min="12534" max="12534" width="19" style="515" customWidth="1"/>
    <col min="12535" max="12535" width="21.09765625" style="515" customWidth="1"/>
    <col min="12536" max="12536" width="33.8984375" style="515" customWidth="1"/>
    <col min="12537" max="12537" width="0.8984375" style="515" customWidth="1"/>
    <col min="12538" max="12539" width="0" style="515" hidden="1" customWidth="1"/>
    <col min="12540" max="12777" width="9.69921875" style="515"/>
    <col min="12778" max="12778" width="9" style="515" customWidth="1"/>
    <col min="12779" max="12779" width="32.19921875" style="515" customWidth="1"/>
    <col min="12780" max="12780" width="42.69921875" style="515" customWidth="1"/>
    <col min="12781" max="12781" width="12.3984375" style="515" customWidth="1"/>
    <col min="12782" max="12782" width="3.59765625" style="515" customWidth="1"/>
    <col min="12783" max="12783" width="13" style="515" customWidth="1"/>
    <col min="12784" max="12784" width="10.3984375" style="515" customWidth="1"/>
    <col min="12785" max="12786" width="10.19921875" style="515" customWidth="1"/>
    <col min="12787" max="12787" width="13.19921875" style="515" customWidth="1"/>
    <col min="12788" max="12788" width="16.296875" style="515" customWidth="1"/>
    <col min="12789" max="12789" width="20.09765625" style="515" customWidth="1"/>
    <col min="12790" max="12790" width="19" style="515" customWidth="1"/>
    <col min="12791" max="12791" width="21.09765625" style="515" customWidth="1"/>
    <col min="12792" max="12792" width="33.8984375" style="515" customWidth="1"/>
    <col min="12793" max="12793" width="0.8984375" style="515" customWidth="1"/>
    <col min="12794" max="12795" width="0" style="515" hidden="1" customWidth="1"/>
    <col min="12796" max="13033" width="9.69921875" style="515"/>
    <col min="13034" max="13034" width="9" style="515" customWidth="1"/>
    <col min="13035" max="13035" width="32.19921875" style="515" customWidth="1"/>
    <col min="13036" max="13036" width="42.69921875" style="515" customWidth="1"/>
    <col min="13037" max="13037" width="12.3984375" style="515" customWidth="1"/>
    <col min="13038" max="13038" width="3.59765625" style="515" customWidth="1"/>
    <col min="13039" max="13039" width="13" style="515" customWidth="1"/>
    <col min="13040" max="13040" width="10.3984375" style="515" customWidth="1"/>
    <col min="13041" max="13042" width="10.19921875" style="515" customWidth="1"/>
    <col min="13043" max="13043" width="13.19921875" style="515" customWidth="1"/>
    <col min="13044" max="13044" width="16.296875" style="515" customWidth="1"/>
    <col min="13045" max="13045" width="20.09765625" style="515" customWidth="1"/>
    <col min="13046" max="13046" width="19" style="515" customWidth="1"/>
    <col min="13047" max="13047" width="21.09765625" style="515" customWidth="1"/>
    <col min="13048" max="13048" width="33.8984375" style="515" customWidth="1"/>
    <col min="13049" max="13049" width="0.8984375" style="515" customWidth="1"/>
    <col min="13050" max="13051" width="0" style="515" hidden="1" customWidth="1"/>
    <col min="13052" max="13289" width="9.69921875" style="515"/>
    <col min="13290" max="13290" width="9" style="515" customWidth="1"/>
    <col min="13291" max="13291" width="32.19921875" style="515" customWidth="1"/>
    <col min="13292" max="13292" width="42.69921875" style="515" customWidth="1"/>
    <col min="13293" max="13293" width="12.3984375" style="515" customWidth="1"/>
    <col min="13294" max="13294" width="3.59765625" style="515" customWidth="1"/>
    <col min="13295" max="13295" width="13" style="515" customWidth="1"/>
    <col min="13296" max="13296" width="10.3984375" style="515" customWidth="1"/>
    <col min="13297" max="13298" width="10.19921875" style="515" customWidth="1"/>
    <col min="13299" max="13299" width="13.19921875" style="515" customWidth="1"/>
    <col min="13300" max="13300" width="16.296875" style="515" customWidth="1"/>
    <col min="13301" max="13301" width="20.09765625" style="515" customWidth="1"/>
    <col min="13302" max="13302" width="19" style="515" customWidth="1"/>
    <col min="13303" max="13303" width="21.09765625" style="515" customWidth="1"/>
    <col min="13304" max="13304" width="33.8984375" style="515" customWidth="1"/>
    <col min="13305" max="13305" width="0.8984375" style="515" customWidth="1"/>
    <col min="13306" max="13307" width="0" style="515" hidden="1" customWidth="1"/>
    <col min="13308" max="13545" width="9.69921875" style="515"/>
    <col min="13546" max="13546" width="9" style="515" customWidth="1"/>
    <col min="13547" max="13547" width="32.19921875" style="515" customWidth="1"/>
    <col min="13548" max="13548" width="42.69921875" style="515" customWidth="1"/>
    <col min="13549" max="13549" width="12.3984375" style="515" customWidth="1"/>
    <col min="13550" max="13550" width="3.59765625" style="515" customWidth="1"/>
    <col min="13551" max="13551" width="13" style="515" customWidth="1"/>
    <col min="13552" max="13552" width="10.3984375" style="515" customWidth="1"/>
    <col min="13553" max="13554" width="10.19921875" style="515" customWidth="1"/>
    <col min="13555" max="13555" width="13.19921875" style="515" customWidth="1"/>
    <col min="13556" max="13556" width="16.296875" style="515" customWidth="1"/>
    <col min="13557" max="13557" width="20.09765625" style="515" customWidth="1"/>
    <col min="13558" max="13558" width="19" style="515" customWidth="1"/>
    <col min="13559" max="13559" width="21.09765625" style="515" customWidth="1"/>
    <col min="13560" max="13560" width="33.8984375" style="515" customWidth="1"/>
    <col min="13561" max="13561" width="0.8984375" style="515" customWidth="1"/>
    <col min="13562" max="13563" width="0" style="515" hidden="1" customWidth="1"/>
    <col min="13564" max="13801" width="9.69921875" style="515"/>
    <col min="13802" max="13802" width="9" style="515" customWidth="1"/>
    <col min="13803" max="13803" width="32.19921875" style="515" customWidth="1"/>
    <col min="13804" max="13804" width="42.69921875" style="515" customWidth="1"/>
    <col min="13805" max="13805" width="12.3984375" style="515" customWidth="1"/>
    <col min="13806" max="13806" width="3.59765625" style="515" customWidth="1"/>
    <col min="13807" max="13807" width="13" style="515" customWidth="1"/>
    <col min="13808" max="13808" width="10.3984375" style="515" customWidth="1"/>
    <col min="13809" max="13810" width="10.19921875" style="515" customWidth="1"/>
    <col min="13811" max="13811" width="13.19921875" style="515" customWidth="1"/>
    <col min="13812" max="13812" width="16.296875" style="515" customWidth="1"/>
    <col min="13813" max="13813" width="20.09765625" style="515" customWidth="1"/>
    <col min="13814" max="13814" width="19" style="515" customWidth="1"/>
    <col min="13815" max="13815" width="21.09765625" style="515" customWidth="1"/>
    <col min="13816" max="13816" width="33.8984375" style="515" customWidth="1"/>
    <col min="13817" max="13817" width="0.8984375" style="515" customWidth="1"/>
    <col min="13818" max="13819" width="0" style="515" hidden="1" customWidth="1"/>
    <col min="13820" max="14057" width="9.69921875" style="515"/>
    <col min="14058" max="14058" width="9" style="515" customWidth="1"/>
    <col min="14059" max="14059" width="32.19921875" style="515" customWidth="1"/>
    <col min="14060" max="14060" width="42.69921875" style="515" customWidth="1"/>
    <col min="14061" max="14061" width="12.3984375" style="515" customWidth="1"/>
    <col min="14062" max="14062" width="3.59765625" style="515" customWidth="1"/>
    <col min="14063" max="14063" width="13" style="515" customWidth="1"/>
    <col min="14064" max="14064" width="10.3984375" style="515" customWidth="1"/>
    <col min="14065" max="14066" width="10.19921875" style="515" customWidth="1"/>
    <col min="14067" max="14067" width="13.19921875" style="515" customWidth="1"/>
    <col min="14068" max="14068" width="16.296875" style="515" customWidth="1"/>
    <col min="14069" max="14069" width="20.09765625" style="515" customWidth="1"/>
    <col min="14070" max="14070" width="19" style="515" customWidth="1"/>
    <col min="14071" max="14071" width="21.09765625" style="515" customWidth="1"/>
    <col min="14072" max="14072" width="33.8984375" style="515" customWidth="1"/>
    <col min="14073" max="14073" width="0.8984375" style="515" customWidth="1"/>
    <col min="14074" max="14075" width="0" style="515" hidden="1" customWidth="1"/>
    <col min="14076" max="14313" width="9.69921875" style="515"/>
    <col min="14314" max="14314" width="9" style="515" customWidth="1"/>
    <col min="14315" max="14315" width="32.19921875" style="515" customWidth="1"/>
    <col min="14316" max="14316" width="42.69921875" style="515" customWidth="1"/>
    <col min="14317" max="14317" width="12.3984375" style="515" customWidth="1"/>
    <col min="14318" max="14318" width="3.59765625" style="515" customWidth="1"/>
    <col min="14319" max="14319" width="13" style="515" customWidth="1"/>
    <col min="14320" max="14320" width="10.3984375" style="515" customWidth="1"/>
    <col min="14321" max="14322" width="10.19921875" style="515" customWidth="1"/>
    <col min="14323" max="14323" width="13.19921875" style="515" customWidth="1"/>
    <col min="14324" max="14324" width="16.296875" style="515" customWidth="1"/>
    <col min="14325" max="14325" width="20.09765625" style="515" customWidth="1"/>
    <col min="14326" max="14326" width="19" style="515" customWidth="1"/>
    <col min="14327" max="14327" width="21.09765625" style="515" customWidth="1"/>
    <col min="14328" max="14328" width="33.8984375" style="515" customWidth="1"/>
    <col min="14329" max="14329" width="0.8984375" style="515" customWidth="1"/>
    <col min="14330" max="14331" width="0" style="515" hidden="1" customWidth="1"/>
    <col min="14332" max="14569" width="9.69921875" style="515"/>
    <col min="14570" max="14570" width="9" style="515" customWidth="1"/>
    <col min="14571" max="14571" width="32.19921875" style="515" customWidth="1"/>
    <col min="14572" max="14572" width="42.69921875" style="515" customWidth="1"/>
    <col min="14573" max="14573" width="12.3984375" style="515" customWidth="1"/>
    <col min="14574" max="14574" width="3.59765625" style="515" customWidth="1"/>
    <col min="14575" max="14575" width="13" style="515" customWidth="1"/>
    <col min="14576" max="14576" width="10.3984375" style="515" customWidth="1"/>
    <col min="14577" max="14578" width="10.19921875" style="515" customWidth="1"/>
    <col min="14579" max="14579" width="13.19921875" style="515" customWidth="1"/>
    <col min="14580" max="14580" width="16.296875" style="515" customWidth="1"/>
    <col min="14581" max="14581" width="20.09765625" style="515" customWidth="1"/>
    <col min="14582" max="14582" width="19" style="515" customWidth="1"/>
    <col min="14583" max="14583" width="21.09765625" style="515" customWidth="1"/>
    <col min="14584" max="14584" width="33.8984375" style="515" customWidth="1"/>
    <col min="14585" max="14585" width="0.8984375" style="515" customWidth="1"/>
    <col min="14586" max="14587" width="0" style="515" hidden="1" customWidth="1"/>
    <col min="14588" max="14825" width="9.69921875" style="515"/>
    <col min="14826" max="14826" width="9" style="515" customWidth="1"/>
    <col min="14827" max="14827" width="32.19921875" style="515" customWidth="1"/>
    <col min="14828" max="14828" width="42.69921875" style="515" customWidth="1"/>
    <col min="14829" max="14829" width="12.3984375" style="515" customWidth="1"/>
    <col min="14830" max="14830" width="3.59765625" style="515" customWidth="1"/>
    <col min="14831" max="14831" width="13" style="515" customWidth="1"/>
    <col min="14832" max="14832" width="10.3984375" style="515" customWidth="1"/>
    <col min="14833" max="14834" width="10.19921875" style="515" customWidth="1"/>
    <col min="14835" max="14835" width="13.19921875" style="515" customWidth="1"/>
    <col min="14836" max="14836" width="16.296875" style="515" customWidth="1"/>
    <col min="14837" max="14837" width="20.09765625" style="515" customWidth="1"/>
    <col min="14838" max="14838" width="19" style="515" customWidth="1"/>
    <col min="14839" max="14839" width="21.09765625" style="515" customWidth="1"/>
    <col min="14840" max="14840" width="33.8984375" style="515" customWidth="1"/>
    <col min="14841" max="14841" width="0.8984375" style="515" customWidth="1"/>
    <col min="14842" max="14843" width="0" style="515" hidden="1" customWidth="1"/>
    <col min="14844" max="15081" width="9.69921875" style="515"/>
    <col min="15082" max="15082" width="9" style="515" customWidth="1"/>
    <col min="15083" max="15083" width="32.19921875" style="515" customWidth="1"/>
    <col min="15084" max="15084" width="42.69921875" style="515" customWidth="1"/>
    <col min="15085" max="15085" width="12.3984375" style="515" customWidth="1"/>
    <col min="15086" max="15086" width="3.59765625" style="515" customWidth="1"/>
    <col min="15087" max="15087" width="13" style="515" customWidth="1"/>
    <col min="15088" max="15088" width="10.3984375" style="515" customWidth="1"/>
    <col min="15089" max="15090" width="10.19921875" style="515" customWidth="1"/>
    <col min="15091" max="15091" width="13.19921875" style="515" customWidth="1"/>
    <col min="15092" max="15092" width="16.296875" style="515" customWidth="1"/>
    <col min="15093" max="15093" width="20.09765625" style="515" customWidth="1"/>
    <col min="15094" max="15094" width="19" style="515" customWidth="1"/>
    <col min="15095" max="15095" width="21.09765625" style="515" customWidth="1"/>
    <col min="15096" max="15096" width="33.8984375" style="515" customWidth="1"/>
    <col min="15097" max="15097" width="0.8984375" style="515" customWidth="1"/>
    <col min="15098" max="15099" width="0" style="515" hidden="1" customWidth="1"/>
    <col min="15100" max="15337" width="9.69921875" style="515"/>
    <col min="15338" max="15338" width="9" style="515" customWidth="1"/>
    <col min="15339" max="15339" width="32.19921875" style="515" customWidth="1"/>
    <col min="15340" max="15340" width="42.69921875" style="515" customWidth="1"/>
    <col min="15341" max="15341" width="12.3984375" style="515" customWidth="1"/>
    <col min="15342" max="15342" width="3.59765625" style="515" customWidth="1"/>
    <col min="15343" max="15343" width="13" style="515" customWidth="1"/>
    <col min="15344" max="15344" width="10.3984375" style="515" customWidth="1"/>
    <col min="15345" max="15346" width="10.19921875" style="515" customWidth="1"/>
    <col min="15347" max="15347" width="13.19921875" style="515" customWidth="1"/>
    <col min="15348" max="15348" width="16.296875" style="515" customWidth="1"/>
    <col min="15349" max="15349" width="20.09765625" style="515" customWidth="1"/>
    <col min="15350" max="15350" width="19" style="515" customWidth="1"/>
    <col min="15351" max="15351" width="21.09765625" style="515" customWidth="1"/>
    <col min="15352" max="15352" width="33.8984375" style="515" customWidth="1"/>
    <col min="15353" max="15353" width="0.8984375" style="515" customWidth="1"/>
    <col min="15354" max="15355" width="0" style="515" hidden="1" customWidth="1"/>
    <col min="15356" max="15593" width="9.69921875" style="515"/>
    <col min="15594" max="15594" width="9" style="515" customWidth="1"/>
    <col min="15595" max="15595" width="32.19921875" style="515" customWidth="1"/>
    <col min="15596" max="15596" width="42.69921875" style="515" customWidth="1"/>
    <col min="15597" max="15597" width="12.3984375" style="515" customWidth="1"/>
    <col min="15598" max="15598" width="3.59765625" style="515" customWidth="1"/>
    <col min="15599" max="15599" width="13" style="515" customWidth="1"/>
    <col min="15600" max="15600" width="10.3984375" style="515" customWidth="1"/>
    <col min="15601" max="15602" width="10.19921875" style="515" customWidth="1"/>
    <col min="15603" max="15603" width="13.19921875" style="515" customWidth="1"/>
    <col min="15604" max="15604" width="16.296875" style="515" customWidth="1"/>
    <col min="15605" max="15605" width="20.09765625" style="515" customWidth="1"/>
    <col min="15606" max="15606" width="19" style="515" customWidth="1"/>
    <col min="15607" max="15607" width="21.09765625" style="515" customWidth="1"/>
    <col min="15608" max="15608" width="33.8984375" style="515" customWidth="1"/>
    <col min="15609" max="15609" width="0.8984375" style="515" customWidth="1"/>
    <col min="15610" max="15611" width="0" style="515" hidden="1" customWidth="1"/>
    <col min="15612" max="15849" width="9.69921875" style="515"/>
    <col min="15850" max="15850" width="9" style="515" customWidth="1"/>
    <col min="15851" max="15851" width="32.19921875" style="515" customWidth="1"/>
    <col min="15852" max="15852" width="42.69921875" style="515" customWidth="1"/>
    <col min="15853" max="15853" width="12.3984375" style="515" customWidth="1"/>
    <col min="15854" max="15854" width="3.59765625" style="515" customWidth="1"/>
    <col min="15855" max="15855" width="13" style="515" customWidth="1"/>
    <col min="15856" max="15856" width="10.3984375" style="515" customWidth="1"/>
    <col min="15857" max="15858" width="10.19921875" style="515" customWidth="1"/>
    <col min="15859" max="15859" width="13.19921875" style="515" customWidth="1"/>
    <col min="15860" max="15860" width="16.296875" style="515" customWidth="1"/>
    <col min="15861" max="15861" width="20.09765625" style="515" customWidth="1"/>
    <col min="15862" max="15862" width="19" style="515" customWidth="1"/>
    <col min="15863" max="15863" width="21.09765625" style="515" customWidth="1"/>
    <col min="15864" max="15864" width="33.8984375" style="515" customWidth="1"/>
    <col min="15865" max="15865" width="0.8984375" style="515" customWidth="1"/>
    <col min="15866" max="15867" width="0" style="515" hidden="1" customWidth="1"/>
    <col min="15868" max="16105" width="9.69921875" style="515"/>
    <col min="16106" max="16106" width="9" style="515" customWidth="1"/>
    <col min="16107" max="16107" width="32.19921875" style="515" customWidth="1"/>
    <col min="16108" max="16108" width="42.69921875" style="515" customWidth="1"/>
    <col min="16109" max="16109" width="12.3984375" style="515" customWidth="1"/>
    <col min="16110" max="16110" width="3.59765625" style="515" customWidth="1"/>
    <col min="16111" max="16111" width="13" style="515" customWidth="1"/>
    <col min="16112" max="16112" width="10.3984375" style="515" customWidth="1"/>
    <col min="16113" max="16114" width="10.19921875" style="515" customWidth="1"/>
    <col min="16115" max="16115" width="13.19921875" style="515" customWidth="1"/>
    <col min="16116" max="16116" width="16.296875" style="515" customWidth="1"/>
    <col min="16117" max="16117" width="20.09765625" style="515" customWidth="1"/>
    <col min="16118" max="16118" width="19" style="515" customWidth="1"/>
    <col min="16119" max="16119" width="21.09765625" style="515" customWidth="1"/>
    <col min="16120" max="16120" width="33.8984375" style="515" customWidth="1"/>
    <col min="16121" max="16121" width="0.8984375" style="515" customWidth="1"/>
    <col min="16122" max="16123" width="0" style="515" hidden="1" customWidth="1"/>
    <col min="16124" max="16384" width="9.69921875" style="515"/>
  </cols>
  <sheetData>
    <row r="1" spans="1:9" s="512" customFormat="1">
      <c r="A1" s="1492" t="s">
        <v>1486</v>
      </c>
      <c r="B1" s="1492"/>
      <c r="C1" s="1492"/>
      <c r="D1" s="1492"/>
      <c r="E1" s="1492"/>
      <c r="F1" s="1492"/>
      <c r="G1" s="1492"/>
      <c r="H1" s="1492"/>
    </row>
    <row r="2" spans="1:9" s="512" customFormat="1" ht="16.5" customHeight="1">
      <c r="A2" s="1493" t="s">
        <v>1487</v>
      </c>
      <c r="B2" s="1493"/>
      <c r="C2" s="1493"/>
      <c r="D2" s="1493"/>
      <c r="E2" s="1493"/>
      <c r="F2" s="1493"/>
      <c r="G2" s="1493"/>
      <c r="H2" s="1493"/>
    </row>
    <row r="3" spans="1:9" s="512" customFormat="1" ht="16.5" customHeight="1">
      <c r="A3" s="513"/>
      <c r="B3" s="514"/>
      <c r="C3" s="514"/>
      <c r="D3" s="514"/>
      <c r="E3" s="514"/>
      <c r="F3" s="514"/>
      <c r="G3" s="514"/>
    </row>
    <row r="4" spans="1:9" ht="19">
      <c r="A4" s="1494" t="s">
        <v>1488</v>
      </c>
      <c r="B4" s="1494"/>
      <c r="C4" s="1494"/>
      <c r="D4" s="1494"/>
      <c r="E4" s="1494"/>
      <c r="F4" s="1494"/>
      <c r="G4" s="1494"/>
      <c r="H4" s="1494"/>
    </row>
    <row r="5" spans="1:9" ht="15" customHeight="1">
      <c r="A5" s="1495" t="s">
        <v>1489</v>
      </c>
      <c r="B5" s="1495"/>
      <c r="C5" s="1495"/>
      <c r="D5" s="1495"/>
      <c r="E5" s="1495"/>
      <c r="F5" s="1495"/>
      <c r="G5" s="1495"/>
      <c r="H5" s="1495"/>
    </row>
    <row r="6" spans="1:9" ht="12.75" customHeight="1">
      <c r="A6" s="516"/>
      <c r="B6" s="516"/>
      <c r="C6" s="516"/>
      <c r="D6" s="516"/>
      <c r="E6" s="516"/>
      <c r="F6" s="516"/>
      <c r="G6" s="516"/>
      <c r="H6" s="516"/>
    </row>
    <row r="7" spans="1:9" ht="21" customHeight="1">
      <c r="A7" s="1496" t="s">
        <v>1490</v>
      </c>
      <c r="B7" s="1496"/>
      <c r="C7" s="1496"/>
      <c r="D7" s="1496"/>
      <c r="E7" s="1496"/>
      <c r="F7" s="1496"/>
      <c r="G7" s="1496"/>
      <c r="H7" s="1496"/>
    </row>
    <row r="8" spans="1:9" ht="35.25" customHeight="1">
      <c r="A8" s="1496"/>
      <c r="B8" s="1496"/>
      <c r="C8" s="1496"/>
      <c r="D8" s="1496"/>
      <c r="E8" s="1496"/>
      <c r="F8" s="1496"/>
      <c r="G8" s="1496"/>
      <c r="H8" s="1496"/>
    </row>
    <row r="9" spans="1:9" ht="35.25" customHeight="1">
      <c r="A9" s="1496" t="s">
        <v>1491</v>
      </c>
      <c r="B9" s="1496"/>
      <c r="C9" s="1496"/>
      <c r="D9" s="1496"/>
      <c r="E9" s="1496"/>
      <c r="F9" s="1496"/>
      <c r="G9" s="1496"/>
      <c r="H9" s="1496"/>
    </row>
    <row r="10" spans="1:9" ht="21" customHeight="1">
      <c r="A10" s="517" t="s">
        <v>1492</v>
      </c>
      <c r="B10" s="515"/>
      <c r="C10" s="518"/>
      <c r="D10" s="515"/>
      <c r="E10" s="519"/>
      <c r="F10" s="518"/>
      <c r="G10" s="520"/>
      <c r="H10" s="520"/>
    </row>
    <row r="11" spans="1:9" s="522" customFormat="1" ht="22" customHeight="1">
      <c r="A11" s="521"/>
      <c r="B11" s="521" t="s">
        <v>1493</v>
      </c>
      <c r="D11" s="523"/>
      <c r="G11" s="521" t="s">
        <v>1494</v>
      </c>
      <c r="H11" s="521"/>
    </row>
    <row r="12" spans="1:9" s="522" customFormat="1" ht="22" customHeight="1">
      <c r="A12" s="521"/>
      <c r="B12" s="521" t="s">
        <v>1493</v>
      </c>
      <c r="D12" s="523"/>
      <c r="G12" s="521" t="s">
        <v>1495</v>
      </c>
      <c r="H12" s="521"/>
    </row>
    <row r="13" spans="1:9" s="522" customFormat="1" ht="22" customHeight="1">
      <c r="A13" s="521" t="s">
        <v>1496</v>
      </c>
      <c r="B13" s="524" t="s">
        <v>1497</v>
      </c>
      <c r="C13" s="525"/>
      <c r="D13" s="526" t="s">
        <v>1498</v>
      </c>
    </row>
    <row r="14" spans="1:9" s="522" customFormat="1" ht="22" customHeight="1">
      <c r="B14" s="521" t="s">
        <v>1499</v>
      </c>
      <c r="C14" s="515"/>
      <c r="D14" s="527"/>
    </row>
    <row r="15" spans="1:9" ht="21" customHeight="1">
      <c r="A15" s="517" t="s">
        <v>1500</v>
      </c>
      <c r="B15" s="515"/>
      <c r="C15" s="518"/>
      <c r="D15" s="515"/>
      <c r="E15" s="519"/>
      <c r="F15" s="518"/>
      <c r="G15" s="520"/>
      <c r="H15" s="520"/>
    </row>
    <row r="16" spans="1:9" ht="21" customHeight="1">
      <c r="A16" s="516"/>
      <c r="B16" s="518" t="s">
        <v>1501</v>
      </c>
      <c r="C16" s="518"/>
      <c r="D16" s="515"/>
      <c r="E16" s="518"/>
      <c r="F16" s="518"/>
      <c r="G16" s="521" t="s">
        <v>1502</v>
      </c>
      <c r="H16" s="521"/>
      <c r="I16" s="520"/>
    </row>
    <row r="17" spans="1:11" ht="21" customHeight="1">
      <c r="A17" s="516"/>
      <c r="B17" s="518" t="s">
        <v>1503</v>
      </c>
      <c r="C17" s="518"/>
      <c r="D17" s="515"/>
      <c r="E17" s="518"/>
      <c r="F17" s="518"/>
      <c r="G17" s="521" t="s">
        <v>1504</v>
      </c>
      <c r="H17" s="521"/>
      <c r="I17" s="520"/>
    </row>
    <row r="18" spans="1:11" ht="21" customHeight="1">
      <c r="A18" s="516"/>
      <c r="B18" s="518" t="s">
        <v>1497</v>
      </c>
      <c r="C18" s="518"/>
      <c r="D18" s="528" t="s">
        <v>1505</v>
      </c>
      <c r="E18" s="518"/>
      <c r="F18" s="518"/>
      <c r="G18" s="520"/>
      <c r="H18" s="520"/>
    </row>
    <row r="19" spans="1:11" ht="21" customHeight="1">
      <c r="A19" s="516"/>
      <c r="B19" s="518" t="s">
        <v>1506</v>
      </c>
      <c r="C19" s="518"/>
      <c r="D19" s="528" t="s">
        <v>1507</v>
      </c>
      <c r="E19" s="529" t="s">
        <v>1508</v>
      </c>
      <c r="F19" s="529"/>
      <c r="G19" s="529"/>
    </row>
    <row r="20" spans="1:11" ht="21" customHeight="1">
      <c r="A20" s="516"/>
      <c r="B20" s="530" t="s">
        <v>1509</v>
      </c>
      <c r="C20" s="518"/>
      <c r="D20" s="515"/>
      <c r="E20" s="518"/>
      <c r="F20" s="518"/>
      <c r="G20" s="520"/>
      <c r="H20" s="520"/>
    </row>
    <row r="21" spans="1:11" s="531" customFormat="1" ht="24" customHeight="1">
      <c r="A21" s="1497" t="s">
        <v>1510</v>
      </c>
      <c r="B21" s="1497"/>
      <c r="C21" s="1497"/>
      <c r="D21" s="1497"/>
      <c r="E21" s="1497"/>
      <c r="F21" s="1497"/>
      <c r="G21" s="1497"/>
      <c r="H21" s="1497"/>
    </row>
    <row r="22" spans="1:11" s="531" customFormat="1" ht="24" customHeight="1">
      <c r="A22" s="1497"/>
      <c r="B22" s="1497"/>
      <c r="C22" s="1497"/>
      <c r="D22" s="1497"/>
      <c r="E22" s="1497"/>
      <c r="F22" s="1497"/>
      <c r="G22" s="1497"/>
      <c r="H22" s="1497"/>
    </row>
    <row r="23" spans="1:11" s="531" customFormat="1" ht="10.5" customHeight="1">
      <c r="B23" s="532"/>
      <c r="C23" s="532"/>
      <c r="D23" s="532"/>
      <c r="E23" s="532"/>
      <c r="F23" s="532"/>
      <c r="G23" s="532"/>
    </row>
    <row r="24" spans="1:11" s="535" customFormat="1" ht="42.75" customHeight="1">
      <c r="A24" s="533" t="s">
        <v>303</v>
      </c>
      <c r="B24" s="1498" t="s">
        <v>325</v>
      </c>
      <c r="C24" s="1498"/>
      <c r="D24" s="1498"/>
      <c r="E24" s="534" t="s">
        <v>1511</v>
      </c>
      <c r="F24" s="534" t="s">
        <v>1512</v>
      </c>
      <c r="G24" s="534" t="s">
        <v>1513</v>
      </c>
      <c r="H24" s="533" t="s">
        <v>1406</v>
      </c>
    </row>
    <row r="25" spans="1:11" s="535" customFormat="1" ht="42.75" customHeight="1">
      <c r="A25" s="536">
        <v>1</v>
      </c>
      <c r="B25" s="1499" t="s">
        <v>1514</v>
      </c>
      <c r="C25" s="1499"/>
      <c r="D25" s="1499"/>
      <c r="E25" s="537">
        <f>+'[117]Biên bản TH nghiệm thu.'!F24</f>
        <v>3622</v>
      </c>
      <c r="F25" s="538">
        <v>43000</v>
      </c>
      <c r="G25" s="539">
        <f>F25*E25</f>
        <v>155746000</v>
      </c>
      <c r="H25" s="540"/>
    </row>
    <row r="26" spans="1:11" s="535" customFormat="1" ht="42.75" customHeight="1">
      <c r="A26" s="536">
        <v>2</v>
      </c>
      <c r="B26" s="1499" t="s">
        <v>1515</v>
      </c>
      <c r="C26" s="1499"/>
      <c r="D26" s="1499"/>
      <c r="E26" s="537">
        <f>+'[117]Biên bản TH nghiệm thu.'!E25</f>
        <v>235</v>
      </c>
      <c r="F26" s="538">
        <v>20000</v>
      </c>
      <c r="G26" s="539">
        <f>F26*E26</f>
        <v>4700000</v>
      </c>
      <c r="H26" s="540"/>
    </row>
    <row r="27" spans="1:11" s="546" customFormat="1" ht="28.5" customHeight="1">
      <c r="A27" s="541" t="s">
        <v>1279</v>
      </c>
      <c r="B27" s="1491" t="s">
        <v>1437</v>
      </c>
      <c r="C27" s="1491"/>
      <c r="D27" s="1491"/>
      <c r="E27" s="542"/>
      <c r="F27" s="543"/>
      <c r="G27" s="544">
        <f>SUM(G25:G26)</f>
        <v>160446000</v>
      </c>
      <c r="H27" s="540"/>
      <c r="I27" s="535"/>
      <c r="J27" s="545"/>
      <c r="K27" s="545"/>
    </row>
    <row r="28" spans="1:11" s="546" customFormat="1" ht="28.5" customHeight="1">
      <c r="A28" s="541" t="s">
        <v>1303</v>
      </c>
      <c r="B28" s="1491" t="s">
        <v>1516</v>
      </c>
      <c r="C28" s="1491"/>
      <c r="D28" s="1491"/>
      <c r="E28" s="542"/>
      <c r="F28" s="543"/>
      <c r="G28" s="544">
        <f>G27*10%</f>
        <v>16044600</v>
      </c>
      <c r="H28" s="540"/>
      <c r="I28" s="535"/>
      <c r="J28" s="535"/>
    </row>
    <row r="29" spans="1:11" s="546" customFormat="1" ht="28.5" customHeight="1">
      <c r="A29" s="541" t="s">
        <v>1309</v>
      </c>
      <c r="B29" s="1491" t="s">
        <v>1517</v>
      </c>
      <c r="C29" s="1491"/>
      <c r="D29" s="1491"/>
      <c r="E29" s="542"/>
      <c r="F29" s="543"/>
      <c r="G29" s="544">
        <f>+G27+G28</f>
        <v>176490600</v>
      </c>
      <c r="H29" s="540"/>
      <c r="I29" s="535"/>
      <c r="J29" s="535"/>
    </row>
    <row r="30" spans="1:11" s="546" customFormat="1" ht="32.25" customHeight="1">
      <c r="A30" s="1500" t="s">
        <v>1518</v>
      </c>
      <c r="B30" s="1500"/>
      <c r="C30" s="1500"/>
      <c r="D30" s="1500"/>
      <c r="E30" s="1500"/>
      <c r="F30" s="1500"/>
      <c r="G30" s="1500"/>
      <c r="H30" s="1500"/>
    </row>
    <row r="31" spans="1:11" s="546" customFormat="1" ht="21.75" customHeight="1">
      <c r="A31" s="1501" t="s">
        <v>1519</v>
      </c>
      <c r="B31" s="1501"/>
      <c r="C31" s="1501"/>
      <c r="D31" s="1501"/>
      <c r="E31" s="1501"/>
      <c r="F31" s="1501"/>
      <c r="G31" s="1501"/>
      <c r="H31" s="1501"/>
    </row>
    <row r="32" spans="1:11" s="546" customFormat="1" ht="21.75" customHeight="1">
      <c r="A32" s="547"/>
      <c r="B32" s="548"/>
      <c r="C32" s="549"/>
      <c r="D32" s="549"/>
      <c r="E32" s="550"/>
      <c r="F32" s="549"/>
      <c r="G32" s="1502"/>
      <c r="H32" s="1502"/>
    </row>
    <row r="33" spans="1:8" s="546" customFormat="1" ht="42" customHeight="1">
      <c r="A33" s="1503" t="s">
        <v>1520</v>
      </c>
      <c r="B33" s="1503"/>
      <c r="C33" s="1503"/>
      <c r="D33" s="1503"/>
      <c r="E33" s="1503"/>
      <c r="F33" s="551"/>
      <c r="G33" s="520" t="s">
        <v>1521</v>
      </c>
      <c r="H33" s="520"/>
    </row>
    <row r="34" spans="1:8" s="546" customFormat="1">
      <c r="B34" s="552"/>
      <c r="C34" s="553"/>
      <c r="D34" s="553"/>
      <c r="E34" s="554"/>
      <c r="H34" s="555"/>
    </row>
    <row r="35" spans="1:8" s="546" customFormat="1">
      <c r="B35" s="552"/>
      <c r="C35" s="553"/>
      <c r="D35" s="553"/>
    </row>
    <row r="36" spans="1:8" s="546" customFormat="1">
      <c r="B36" s="552"/>
      <c r="C36" s="553"/>
      <c r="D36" s="553"/>
      <c r="H36" s="556"/>
    </row>
    <row r="37" spans="1:8" s="546" customFormat="1">
      <c r="B37" s="552"/>
      <c r="C37" s="553"/>
      <c r="D37" s="553"/>
      <c r="H37" s="557"/>
    </row>
    <row r="38" spans="1:8" s="546" customFormat="1">
      <c r="B38" s="552"/>
      <c r="C38" s="553"/>
      <c r="D38" s="553"/>
      <c r="H38" s="558"/>
    </row>
    <row r="39" spans="1:8" s="546" customFormat="1">
      <c r="B39" s="552"/>
      <c r="C39" s="553"/>
      <c r="D39" s="553"/>
      <c r="H39" s="557"/>
    </row>
    <row r="40" spans="1:8" s="546" customFormat="1">
      <c r="B40" s="552"/>
      <c r="C40" s="553"/>
      <c r="D40" s="553"/>
      <c r="H40" s="559"/>
    </row>
    <row r="41" spans="1:8" s="546" customFormat="1">
      <c r="B41" s="552"/>
      <c r="C41" s="553"/>
      <c r="D41" s="553"/>
    </row>
    <row r="42" spans="1:8" s="546" customFormat="1">
      <c r="B42" s="552"/>
      <c r="C42" s="553"/>
      <c r="D42" s="553"/>
      <c r="H42" s="557"/>
    </row>
    <row r="43" spans="1:8" s="546" customFormat="1">
      <c r="B43" s="552"/>
      <c r="C43" s="553"/>
      <c r="D43" s="553"/>
    </row>
    <row r="44" spans="1:8" s="546" customFormat="1">
      <c r="B44" s="552"/>
      <c r="C44" s="553"/>
      <c r="D44" s="553"/>
    </row>
    <row r="45" spans="1:8" s="546" customFormat="1">
      <c r="B45" s="552"/>
      <c r="C45" s="553"/>
      <c r="D45" s="553"/>
    </row>
    <row r="46" spans="1:8" s="546" customFormat="1">
      <c r="B46" s="552"/>
      <c r="C46" s="553"/>
      <c r="D46" s="553"/>
    </row>
    <row r="47" spans="1:8" s="546" customFormat="1">
      <c r="B47" s="552"/>
      <c r="C47" s="553"/>
      <c r="D47" s="553"/>
    </row>
    <row r="48" spans="1:8" s="546" customFormat="1">
      <c r="B48" s="552"/>
      <c r="C48" s="553"/>
      <c r="D48" s="553"/>
    </row>
    <row r="49" spans="2:4" s="546" customFormat="1">
      <c r="B49" s="552"/>
      <c r="C49" s="553"/>
      <c r="D49" s="553"/>
    </row>
    <row r="50" spans="2:4" s="546" customFormat="1">
      <c r="B50" s="552"/>
      <c r="C50" s="553"/>
      <c r="D50" s="553"/>
    </row>
    <row r="51" spans="2:4" s="546" customFormat="1">
      <c r="B51" s="552"/>
      <c r="C51" s="553"/>
      <c r="D51" s="553"/>
    </row>
    <row r="52" spans="2:4" s="546" customFormat="1">
      <c r="B52" s="552"/>
      <c r="C52" s="553"/>
      <c r="D52" s="553"/>
    </row>
    <row r="53" spans="2:4" s="546" customFormat="1">
      <c r="B53" s="552"/>
      <c r="C53" s="553"/>
      <c r="D53" s="553"/>
    </row>
  </sheetData>
  <mergeCells count="17">
    <mergeCell ref="B29:D29"/>
    <mergeCell ref="A30:H30"/>
    <mergeCell ref="A31:H31"/>
    <mergeCell ref="G32:H32"/>
    <mergeCell ref="A33:E33"/>
    <mergeCell ref="B28:D28"/>
    <mergeCell ref="A1:H1"/>
    <mergeCell ref="A2:H2"/>
    <mergeCell ref="A4:H4"/>
    <mergeCell ref="A5:H5"/>
    <mergeCell ref="A7:H8"/>
    <mergeCell ref="A9:H9"/>
    <mergeCell ref="A21:H22"/>
    <mergeCell ref="B24:D24"/>
    <mergeCell ref="B25:D25"/>
    <mergeCell ref="B26:D26"/>
    <mergeCell ref="B27:D27"/>
  </mergeCells>
  <conditionalFormatting sqref="H25:H26">
    <cfRule type="expression" dxfId="3" priority="1">
      <formula>"&lt;100%"</formula>
    </cfRule>
  </conditionalFormatting>
  <pageMargins left="0.59055118110236227" right="0.43307086614173229" top="0.31496062992125984" bottom="0.43307086614173229" header="0.70866141732283472" footer="0.31496062992125984"/>
  <pageSetup paperSize="9" scale="85" orientation="portrait" verticalDpi="1200" r:id="rId1"/>
  <headerFooter>
    <oddFooter>&amp;CPage &amp;P</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7D96D-3D54-48FA-A483-9605205B072A}">
  <dimension ref="A1:U128"/>
  <sheetViews>
    <sheetView topLeftCell="B10" zoomScale="55" zoomScaleNormal="55" workbookViewId="0">
      <selection activeCell="J18" sqref="J18"/>
    </sheetView>
  </sheetViews>
  <sheetFormatPr defaultColWidth="10.09765625" defaultRowHeight="14.5"/>
  <cols>
    <col min="1" max="1" width="0.8984375" style="430" hidden="1" customWidth="1"/>
    <col min="2" max="2" width="15.59765625" style="430" customWidth="1"/>
    <col min="3" max="3" width="13.796875" style="430" customWidth="1"/>
    <col min="4" max="4" width="42.3984375" style="430" customWidth="1"/>
    <col min="5" max="5" width="22.796875" style="430" customWidth="1"/>
    <col min="6" max="6" width="31.19921875" style="430" customWidth="1"/>
    <col min="7" max="7" width="8.09765625" style="430" hidden="1" customWidth="1"/>
    <col min="8" max="8" width="5.09765625" style="430" hidden="1" customWidth="1"/>
    <col min="9" max="10" width="22.09765625" style="430" customWidth="1"/>
    <col min="11" max="11" width="10.09765625" style="430" customWidth="1"/>
    <col min="12" max="12" width="11" style="499" customWidth="1"/>
    <col min="13" max="13" width="13.19921875" style="500" customWidth="1"/>
    <col min="14" max="14" width="17.296875" style="500" customWidth="1"/>
    <col min="15" max="15" width="13.19921875" style="500" customWidth="1"/>
    <col min="16" max="16" width="22.69921875" style="500" customWidth="1"/>
    <col min="17" max="17" width="8.8984375" style="501" customWidth="1"/>
    <col min="18" max="18" width="7.09765625" style="430" customWidth="1"/>
    <col min="19" max="19" width="40.296875" style="431" customWidth="1"/>
    <col min="20" max="16384" width="10.09765625" style="430"/>
  </cols>
  <sheetData>
    <row r="1" spans="2:19" ht="20.5" customHeight="1">
      <c r="F1" s="1514" t="s">
        <v>1375</v>
      </c>
      <c r="G1" s="1514"/>
      <c r="H1" s="1514"/>
      <c r="I1" s="1514"/>
      <c r="J1" s="1514"/>
      <c r="K1" s="1514"/>
      <c r="L1" s="1514"/>
      <c r="M1" s="1514"/>
      <c r="N1" s="1514"/>
      <c r="O1" s="1514"/>
      <c r="P1" s="1514"/>
      <c r="Q1" s="1514"/>
      <c r="R1" s="1514"/>
    </row>
    <row r="2" spans="2:19" ht="18" customHeight="1" thickBot="1">
      <c r="B2" s="432"/>
      <c r="C2" s="432"/>
      <c r="D2" s="432"/>
      <c r="E2" s="432"/>
      <c r="F2" s="1515" t="s">
        <v>1376</v>
      </c>
      <c r="G2" s="1515"/>
      <c r="H2" s="1515"/>
      <c r="I2" s="1515"/>
      <c r="J2" s="1515"/>
      <c r="K2" s="1515"/>
      <c r="L2" s="1515"/>
      <c r="M2" s="1515"/>
      <c r="N2" s="1515"/>
      <c r="O2" s="1515"/>
      <c r="P2" s="1515"/>
      <c r="Q2" s="1515"/>
      <c r="R2" s="1515"/>
    </row>
    <row r="3" spans="2:19" s="437" customFormat="1" ht="16" customHeight="1" thickBot="1">
      <c r="B3" s="430"/>
      <c r="C3" s="433"/>
      <c r="D3" s="433"/>
      <c r="E3" s="433"/>
      <c r="F3" s="433"/>
      <c r="G3" s="433"/>
      <c r="H3" s="433"/>
      <c r="I3" s="433"/>
      <c r="J3" s="433"/>
      <c r="K3" s="433"/>
      <c r="L3" s="434"/>
      <c r="M3" s="435" t="s">
        <v>1377</v>
      </c>
      <c r="N3" s="1516" t="s">
        <v>1378</v>
      </c>
      <c r="O3" s="1517"/>
      <c r="P3" s="1517"/>
      <c r="Q3" s="1517"/>
      <c r="R3" s="1518"/>
      <c r="S3" s="436"/>
    </row>
    <row r="4" spans="2:19" s="437" customFormat="1" ht="16" thickBot="1">
      <c r="C4" s="438"/>
      <c r="D4" s="438"/>
      <c r="E4" s="438"/>
      <c r="F4" s="438"/>
      <c r="G4" s="438"/>
      <c r="H4" s="438"/>
      <c r="I4" s="438"/>
      <c r="J4" s="438"/>
      <c r="K4" s="438"/>
      <c r="L4" s="439"/>
      <c r="M4" s="435" t="s">
        <v>1379</v>
      </c>
      <c r="N4" s="1519" t="s">
        <v>1380</v>
      </c>
      <c r="O4" s="1520"/>
      <c r="P4" s="1520"/>
      <c r="Q4" s="1520"/>
      <c r="R4" s="1521"/>
      <c r="S4" s="436"/>
    </row>
    <row r="5" spans="2:19" s="437" customFormat="1" ht="15.5">
      <c r="B5" s="1522" t="s">
        <v>1381</v>
      </c>
      <c r="C5" s="1522"/>
      <c r="D5" s="1522"/>
      <c r="E5" s="1522"/>
      <c r="F5" s="1522"/>
      <c r="G5" s="1522"/>
      <c r="H5" s="1522"/>
      <c r="I5" s="1522"/>
      <c r="J5" s="1522"/>
      <c r="K5" s="1522"/>
      <c r="L5" s="1522"/>
      <c r="M5" s="1522"/>
      <c r="N5" s="1522"/>
      <c r="O5" s="1522"/>
      <c r="P5" s="1522"/>
      <c r="Q5" s="1522"/>
      <c r="R5" s="1522"/>
      <c r="S5" s="436"/>
    </row>
    <row r="6" spans="2:19" s="437" customFormat="1" ht="15.5">
      <c r="B6" s="438" t="s">
        <v>1382</v>
      </c>
      <c r="C6" s="438"/>
      <c r="D6" s="438"/>
      <c r="E6" s="438"/>
      <c r="F6" s="438"/>
      <c r="G6" s="438"/>
      <c r="H6" s="438"/>
      <c r="I6" s="438"/>
      <c r="J6" s="438"/>
      <c r="K6" s="438"/>
      <c r="L6" s="439"/>
      <c r="M6" s="438"/>
      <c r="N6" s="435"/>
      <c r="O6" s="435"/>
      <c r="P6" s="435"/>
      <c r="Q6" s="440"/>
      <c r="S6" s="436"/>
    </row>
    <row r="7" spans="2:19" s="437" customFormat="1" ht="15.5">
      <c r="B7" s="1522" t="s">
        <v>1383</v>
      </c>
      <c r="C7" s="1522"/>
      <c r="D7" s="1522"/>
      <c r="E7" s="1522"/>
      <c r="F7" s="1522"/>
      <c r="G7" s="1522"/>
      <c r="H7" s="1522"/>
      <c r="I7" s="1522"/>
      <c r="J7" s="1522"/>
      <c r="K7" s="1522"/>
      <c r="L7" s="1522"/>
      <c r="M7" s="1522"/>
      <c r="N7" s="1522"/>
      <c r="O7" s="1522"/>
      <c r="P7" s="1522"/>
      <c r="Q7" s="1522"/>
      <c r="R7" s="1522"/>
      <c r="S7" s="436"/>
    </row>
    <row r="8" spans="2:19" s="437" customFormat="1" ht="15.5">
      <c r="B8" s="1523" t="s">
        <v>1384</v>
      </c>
      <c r="C8" s="1523"/>
      <c r="D8" s="1523"/>
      <c r="E8" s="1523"/>
      <c r="F8" s="1523"/>
      <c r="G8" s="1523"/>
      <c r="H8" s="1523"/>
      <c r="I8" s="1523"/>
      <c r="J8" s="1523"/>
      <c r="K8" s="1523"/>
      <c r="L8" s="1523"/>
      <c r="M8" s="1523"/>
      <c r="N8" s="1523"/>
      <c r="O8" s="1523"/>
      <c r="P8" s="1523"/>
      <c r="Q8" s="1523"/>
      <c r="R8" s="1523"/>
      <c r="S8" s="436"/>
    </row>
    <row r="9" spans="2:19" s="437" customFormat="1" ht="16" thickBot="1">
      <c r="B9" s="1524"/>
      <c r="C9" s="1524"/>
      <c r="D9" s="1524"/>
      <c r="E9" s="1524"/>
      <c r="F9" s="1524"/>
      <c r="G9" s="1524"/>
      <c r="H9" s="1524"/>
      <c r="I9" s="1524"/>
      <c r="J9" s="1524"/>
      <c r="K9" s="1524"/>
      <c r="L9" s="1524"/>
      <c r="M9" s="1524"/>
      <c r="N9" s="1524"/>
      <c r="O9" s="1524"/>
      <c r="P9" s="1524"/>
      <c r="Q9" s="1524"/>
      <c r="R9" s="1524"/>
      <c r="S9" s="436"/>
    </row>
    <row r="10" spans="2:19" s="443" customFormat="1" ht="33.5">
      <c r="B10" s="1525" t="s">
        <v>1385</v>
      </c>
      <c r="C10" s="1525"/>
      <c r="D10" s="1525"/>
      <c r="E10" s="1525"/>
      <c r="F10" s="1525"/>
      <c r="G10" s="1525"/>
      <c r="H10" s="1525"/>
      <c r="I10" s="1525"/>
      <c r="J10" s="1525"/>
      <c r="K10" s="1525"/>
      <c r="L10" s="1525"/>
      <c r="M10" s="1525"/>
      <c r="N10" s="1525"/>
      <c r="O10" s="1525"/>
      <c r="P10" s="1525"/>
      <c r="Q10" s="1525"/>
      <c r="R10" s="1525"/>
      <c r="S10" s="442"/>
    </row>
    <row r="11" spans="2:19" s="443" customFormat="1" ht="25.5" customHeight="1">
      <c r="B11" s="1526" t="s">
        <v>1386</v>
      </c>
      <c r="C11" s="1526"/>
      <c r="D11" s="1526"/>
      <c r="E11" s="1526"/>
      <c r="F11" s="1526"/>
      <c r="G11" s="1526"/>
      <c r="H11" s="1526"/>
      <c r="I11" s="1526"/>
      <c r="J11" s="1526"/>
      <c r="K11" s="1526"/>
      <c r="L11" s="1526"/>
      <c r="M11" s="1526"/>
      <c r="N11" s="1526"/>
      <c r="O11" s="1526"/>
      <c r="P11" s="1526"/>
      <c r="Q11" s="1526"/>
      <c r="R11" s="1526"/>
      <c r="S11" s="442"/>
    </row>
    <row r="12" spans="2:19" s="443" customFormat="1" ht="17">
      <c r="B12" s="441" t="s">
        <v>1387</v>
      </c>
      <c r="C12" s="438"/>
      <c r="D12" s="438"/>
      <c r="E12" s="438"/>
      <c r="F12" s="438"/>
      <c r="G12" s="438"/>
      <c r="H12" s="438"/>
      <c r="I12" s="438"/>
      <c r="J12" s="438"/>
      <c r="K12" s="437"/>
      <c r="L12" s="444"/>
      <c r="M12" s="445"/>
      <c r="N12" s="445"/>
      <c r="O12" s="445"/>
      <c r="P12" s="445"/>
      <c r="Q12" s="446"/>
      <c r="R12" s="437"/>
      <c r="S12" s="442"/>
    </row>
    <row r="13" spans="2:19" s="443" customFormat="1" ht="17">
      <c r="B13" s="1527" t="s">
        <v>1388</v>
      </c>
      <c r="C13" s="1527"/>
      <c r="D13" s="447"/>
      <c r="E13" s="447"/>
      <c r="F13" s="447"/>
      <c r="G13" s="447"/>
      <c r="H13" s="447"/>
      <c r="I13" s="447"/>
      <c r="J13" s="447"/>
      <c r="K13" s="448"/>
      <c r="L13" s="449" t="s">
        <v>1389</v>
      </c>
      <c r="M13" s="448"/>
      <c r="N13" s="448"/>
      <c r="O13" s="448"/>
      <c r="P13" s="448"/>
      <c r="Q13" s="450"/>
      <c r="R13" s="437"/>
      <c r="S13" s="442"/>
    </row>
    <row r="14" spans="2:19" s="443" customFormat="1" ht="17">
      <c r="B14" s="1513" t="s">
        <v>1390</v>
      </c>
      <c r="C14" s="1513"/>
      <c r="D14" s="1513"/>
      <c r="E14" s="1513"/>
      <c r="F14" s="1513"/>
      <c r="G14" s="1513"/>
      <c r="H14" s="1513"/>
      <c r="I14" s="1513"/>
      <c r="J14" s="1513"/>
      <c r="K14" s="1513"/>
      <c r="L14" s="1513"/>
      <c r="M14" s="1513"/>
      <c r="N14" s="1513"/>
      <c r="O14" s="1513"/>
      <c r="P14" s="1513"/>
      <c r="Q14" s="1513"/>
      <c r="R14" s="1513"/>
      <c r="S14" s="442"/>
    </row>
    <row r="15" spans="2:19" s="443" customFormat="1" ht="17">
      <c r="B15" s="1505" t="s">
        <v>1391</v>
      </c>
      <c r="C15" s="1505"/>
      <c r="D15" s="1505"/>
      <c r="E15" s="1505"/>
      <c r="F15" s="1505"/>
      <c r="G15" s="1505"/>
      <c r="H15" s="1505"/>
      <c r="I15" s="1505"/>
      <c r="J15" s="1505"/>
      <c r="K15" s="1505"/>
      <c r="L15" s="1505"/>
      <c r="M15" s="1505"/>
      <c r="N15" s="1505"/>
      <c r="O15" s="1505"/>
      <c r="P15" s="1505"/>
      <c r="Q15" s="1505"/>
      <c r="R15" s="1505"/>
      <c r="S15" s="442"/>
    </row>
    <row r="16" spans="2:19" s="443" customFormat="1" ht="17">
      <c r="B16" s="451"/>
      <c r="C16" s="1506" t="s">
        <v>1392</v>
      </c>
      <c r="D16" s="1507"/>
      <c r="E16" s="1508"/>
      <c r="F16" s="1509" t="s">
        <v>1393</v>
      </c>
      <c r="G16" s="1509"/>
      <c r="H16" s="1509"/>
      <c r="I16" s="1509"/>
      <c r="J16" s="764"/>
      <c r="K16" s="451"/>
      <c r="L16" s="452"/>
      <c r="M16" s="1510" t="s">
        <v>1394</v>
      </c>
      <c r="N16" s="1511"/>
      <c r="O16" s="1511"/>
      <c r="P16" s="1511"/>
      <c r="Q16" s="1511"/>
      <c r="R16" s="1511"/>
      <c r="S16" s="442"/>
    </row>
    <row r="17" spans="2:21" s="443" customFormat="1" ht="46.5">
      <c r="B17" s="453" t="s">
        <v>1395</v>
      </c>
      <c r="C17" s="453" t="s">
        <v>1396</v>
      </c>
      <c r="D17" s="453" t="s">
        <v>13</v>
      </c>
      <c r="E17" s="453" t="s">
        <v>14</v>
      </c>
      <c r="F17" s="453" t="s">
        <v>1397</v>
      </c>
      <c r="G17" s="453" t="s">
        <v>1398</v>
      </c>
      <c r="H17" s="453" t="s">
        <v>1399</v>
      </c>
      <c r="I17" s="453" t="s">
        <v>1400</v>
      </c>
      <c r="J17" s="453"/>
      <c r="K17" s="453" t="s">
        <v>529</v>
      </c>
      <c r="L17" s="454" t="s">
        <v>531</v>
      </c>
      <c r="M17" s="453" t="s">
        <v>1401</v>
      </c>
      <c r="N17" s="453" t="s">
        <v>1402</v>
      </c>
      <c r="O17" s="453" t="s">
        <v>1403</v>
      </c>
      <c r="P17" s="453" t="s">
        <v>1404</v>
      </c>
      <c r="Q17" s="455" t="s">
        <v>1405</v>
      </c>
      <c r="R17" s="453" t="s">
        <v>1406</v>
      </c>
      <c r="S17" s="456" t="s">
        <v>1407</v>
      </c>
    </row>
    <row r="18" spans="2:21" s="443" customFormat="1" ht="17">
      <c r="B18" s="457" t="s">
        <v>664</v>
      </c>
      <c r="C18" s="458" t="s">
        <v>665</v>
      </c>
      <c r="D18" s="458" t="s">
        <v>1408</v>
      </c>
      <c r="E18" s="458" t="s">
        <v>666</v>
      </c>
      <c r="F18" s="459" t="s">
        <v>848</v>
      </c>
      <c r="G18" s="460"/>
      <c r="H18" s="461"/>
      <c r="I18" s="461" t="s">
        <v>849</v>
      </c>
      <c r="J18" s="461"/>
      <c r="K18" s="462" t="s">
        <v>676</v>
      </c>
      <c r="L18" s="463">
        <v>24</v>
      </c>
      <c r="M18" s="463">
        <v>2000</v>
      </c>
      <c r="N18" s="463">
        <f t="shared" ref="N18:N81" si="0">M18*L18</f>
        <v>48000</v>
      </c>
      <c r="O18" s="463">
        <f t="shared" ref="O18:O104" si="1">Q18*N18</f>
        <v>4800</v>
      </c>
      <c r="P18" s="463">
        <f t="shared" ref="P18:P104" si="2">O18+N18</f>
        <v>52800</v>
      </c>
      <c r="Q18" s="464">
        <v>0.1</v>
      </c>
      <c r="R18" s="465"/>
      <c r="S18" s="442">
        <f>VLOOKUP(B18,'[118]25-WNC-I-097'!$I:$P,8,0)</f>
        <v>24</v>
      </c>
      <c r="T18" s="466">
        <f>L18-S18</f>
        <v>0</v>
      </c>
      <c r="U18" s="443">
        <v>24</v>
      </c>
    </row>
    <row r="19" spans="2:21" s="443" customFormat="1" ht="17">
      <c r="B19" s="457" t="s">
        <v>667</v>
      </c>
      <c r="C19" s="458" t="s">
        <v>668</v>
      </c>
      <c r="D19" s="458" t="s">
        <v>1409</v>
      </c>
      <c r="E19" s="458" t="s">
        <v>645</v>
      </c>
      <c r="F19" s="459" t="s">
        <v>850</v>
      </c>
      <c r="G19" s="460"/>
      <c r="H19" s="461"/>
      <c r="I19" s="461" t="s">
        <v>849</v>
      </c>
      <c r="J19" s="461"/>
      <c r="K19" s="462" t="s">
        <v>676</v>
      </c>
      <c r="L19" s="463">
        <v>39</v>
      </c>
      <c r="M19" s="463">
        <v>150000</v>
      </c>
      <c r="N19" s="463">
        <f t="shared" si="0"/>
        <v>5850000</v>
      </c>
      <c r="O19" s="463">
        <f t="shared" si="1"/>
        <v>585000</v>
      </c>
      <c r="P19" s="463">
        <f t="shared" si="2"/>
        <v>6435000</v>
      </c>
      <c r="Q19" s="464">
        <v>0.1</v>
      </c>
      <c r="R19" s="465"/>
      <c r="S19" s="442">
        <f>VLOOKUP(B19,'[118]25-WNC-I-097'!$I:$P,8,0)</f>
        <v>39</v>
      </c>
      <c r="T19" s="466">
        <f t="shared" ref="T19:T82" si="3">L19-S19</f>
        <v>0</v>
      </c>
      <c r="U19" s="443">
        <v>39</v>
      </c>
    </row>
    <row r="20" spans="2:21" s="443" customFormat="1" ht="31">
      <c r="B20" s="457" t="s">
        <v>672</v>
      </c>
      <c r="C20" s="458" t="s">
        <v>673</v>
      </c>
      <c r="D20" s="458" t="s">
        <v>674</v>
      </c>
      <c r="E20" s="458" t="s">
        <v>675</v>
      </c>
      <c r="F20" s="459" t="s">
        <v>851</v>
      </c>
      <c r="G20" s="460"/>
      <c r="H20" s="461"/>
      <c r="I20" s="460" t="s">
        <v>852</v>
      </c>
      <c r="J20" s="460"/>
      <c r="K20" s="462" t="s">
        <v>676</v>
      </c>
      <c r="L20" s="463">
        <v>112</v>
      </c>
      <c r="M20" s="463">
        <v>8000</v>
      </c>
      <c r="N20" s="463">
        <f t="shared" si="0"/>
        <v>896000</v>
      </c>
      <c r="O20" s="463">
        <f t="shared" si="1"/>
        <v>89600</v>
      </c>
      <c r="P20" s="463">
        <f t="shared" si="2"/>
        <v>985600</v>
      </c>
      <c r="Q20" s="464">
        <v>0.1</v>
      </c>
      <c r="R20" s="465"/>
      <c r="S20" s="442">
        <f>VLOOKUP(B20,'[118]25-WNC-I-097'!$I:$P,8,0)</f>
        <v>112</v>
      </c>
      <c r="T20" s="466">
        <f t="shared" si="3"/>
        <v>0</v>
      </c>
      <c r="U20" s="443">
        <v>112</v>
      </c>
    </row>
    <row r="21" spans="2:21" s="443" customFormat="1" ht="17">
      <c r="B21" s="457" t="s">
        <v>677</v>
      </c>
      <c r="C21" s="458" t="s">
        <v>673</v>
      </c>
      <c r="D21" s="458" t="s">
        <v>678</v>
      </c>
      <c r="E21" s="458" t="s">
        <v>679</v>
      </c>
      <c r="F21" s="459" t="s">
        <v>853</v>
      </c>
      <c r="G21" s="460"/>
      <c r="H21" s="461"/>
      <c r="I21" s="461" t="s">
        <v>854</v>
      </c>
      <c r="J21" s="461"/>
      <c r="K21" s="462" t="s">
        <v>676</v>
      </c>
      <c r="L21" s="463">
        <v>95</v>
      </c>
      <c r="M21" s="463">
        <v>3140</v>
      </c>
      <c r="N21" s="463">
        <f t="shared" si="0"/>
        <v>298300</v>
      </c>
      <c r="O21" s="463">
        <f t="shared" si="1"/>
        <v>29830</v>
      </c>
      <c r="P21" s="463">
        <f t="shared" si="2"/>
        <v>328130</v>
      </c>
      <c r="Q21" s="464">
        <v>0.1</v>
      </c>
      <c r="R21" s="465"/>
      <c r="S21" s="442">
        <f>VLOOKUP(B21,'[118]25-WNC-I-097'!$I:$P,8,0)</f>
        <v>95</v>
      </c>
      <c r="T21" s="466">
        <f t="shared" si="3"/>
        <v>0</v>
      </c>
      <c r="U21" s="443">
        <v>95</v>
      </c>
    </row>
    <row r="22" spans="2:21" s="443" customFormat="1" ht="31">
      <c r="B22" s="457" t="s">
        <v>680</v>
      </c>
      <c r="C22" s="458" t="s">
        <v>673</v>
      </c>
      <c r="D22" s="458" t="s">
        <v>681</v>
      </c>
      <c r="E22" s="458" t="s">
        <v>682</v>
      </c>
      <c r="F22" s="459" t="s">
        <v>855</v>
      </c>
      <c r="G22" s="460"/>
      <c r="H22" s="461"/>
      <c r="I22" s="460" t="s">
        <v>852</v>
      </c>
      <c r="J22" s="460"/>
      <c r="K22" s="462" t="s">
        <v>676</v>
      </c>
      <c r="L22" s="463">
        <v>101</v>
      </c>
      <c r="M22" s="463">
        <v>9000</v>
      </c>
      <c r="N22" s="463">
        <f t="shared" si="0"/>
        <v>909000</v>
      </c>
      <c r="O22" s="463">
        <f t="shared" si="1"/>
        <v>90900</v>
      </c>
      <c r="P22" s="463">
        <f t="shared" si="2"/>
        <v>999900</v>
      </c>
      <c r="Q22" s="464">
        <v>0.1</v>
      </c>
      <c r="R22" s="465"/>
      <c r="S22" s="442">
        <f>VLOOKUP(B22,'[118]25-WNC-I-097'!$I:$P,8,0)</f>
        <v>101</v>
      </c>
      <c r="T22" s="466">
        <f t="shared" si="3"/>
        <v>0</v>
      </c>
      <c r="U22" s="443">
        <v>101</v>
      </c>
    </row>
    <row r="23" spans="2:21" s="443" customFormat="1" ht="31">
      <c r="B23" s="457" t="s">
        <v>683</v>
      </c>
      <c r="C23" s="458" t="s">
        <v>673</v>
      </c>
      <c r="D23" s="458" t="s">
        <v>684</v>
      </c>
      <c r="E23" s="458" t="s">
        <v>685</v>
      </c>
      <c r="F23" s="459" t="s">
        <v>855</v>
      </c>
      <c r="G23" s="460"/>
      <c r="H23" s="461"/>
      <c r="I23" s="460" t="s">
        <v>852</v>
      </c>
      <c r="J23" s="460"/>
      <c r="K23" s="462" t="s">
        <v>676</v>
      </c>
      <c r="L23" s="463">
        <v>27</v>
      </c>
      <c r="M23" s="463">
        <v>9000</v>
      </c>
      <c r="N23" s="463">
        <f t="shared" si="0"/>
        <v>243000</v>
      </c>
      <c r="O23" s="463">
        <f t="shared" si="1"/>
        <v>24300</v>
      </c>
      <c r="P23" s="463">
        <f t="shared" si="2"/>
        <v>267300</v>
      </c>
      <c r="Q23" s="464">
        <v>0.1</v>
      </c>
      <c r="R23" s="465"/>
      <c r="S23" s="442">
        <f>VLOOKUP(B23,'[118]25-WNC-I-097'!$I:$P,8,0)</f>
        <v>27</v>
      </c>
      <c r="T23" s="466">
        <f t="shared" si="3"/>
        <v>0</v>
      </c>
      <c r="U23" s="443">
        <v>27</v>
      </c>
    </row>
    <row r="24" spans="2:21" s="443" customFormat="1" ht="17">
      <c r="B24" s="457" t="s">
        <v>686</v>
      </c>
      <c r="C24" s="458" t="s">
        <v>673</v>
      </c>
      <c r="D24" s="458" t="s">
        <v>687</v>
      </c>
      <c r="E24" s="458" t="s">
        <v>679</v>
      </c>
      <c r="F24" s="459" t="s">
        <v>853</v>
      </c>
      <c r="G24" s="460"/>
      <c r="H24" s="461"/>
      <c r="I24" s="461" t="s">
        <v>854</v>
      </c>
      <c r="J24" s="461"/>
      <c r="K24" s="462" t="s">
        <v>676</v>
      </c>
      <c r="L24" s="463">
        <v>228</v>
      </c>
      <c r="M24" s="463">
        <v>3140</v>
      </c>
      <c r="N24" s="463">
        <f t="shared" si="0"/>
        <v>715920</v>
      </c>
      <c r="O24" s="463">
        <f t="shared" si="1"/>
        <v>71592</v>
      </c>
      <c r="P24" s="463">
        <f t="shared" si="2"/>
        <v>787512</v>
      </c>
      <c r="Q24" s="464">
        <v>0.1</v>
      </c>
      <c r="R24" s="465"/>
      <c r="S24" s="442">
        <f>VLOOKUP(B24,'[118]25-WNC-I-097'!$I:$P,8,0)</f>
        <v>228</v>
      </c>
      <c r="T24" s="466">
        <f t="shared" si="3"/>
        <v>0</v>
      </c>
      <c r="U24" s="443">
        <v>228</v>
      </c>
    </row>
    <row r="25" spans="2:21" s="443" customFormat="1" ht="17">
      <c r="B25" s="457" t="s">
        <v>688</v>
      </c>
      <c r="C25" s="458" t="s">
        <v>673</v>
      </c>
      <c r="D25" s="458" t="s">
        <v>689</v>
      </c>
      <c r="E25" s="458" t="s">
        <v>679</v>
      </c>
      <c r="F25" s="459" t="s">
        <v>856</v>
      </c>
      <c r="G25" s="460"/>
      <c r="H25" s="461"/>
      <c r="I25" s="461" t="s">
        <v>854</v>
      </c>
      <c r="J25" s="461"/>
      <c r="K25" s="462" t="s">
        <v>676</v>
      </c>
      <c r="L25" s="463">
        <v>408</v>
      </c>
      <c r="M25" s="463">
        <v>3640</v>
      </c>
      <c r="N25" s="463">
        <f t="shared" si="0"/>
        <v>1485120</v>
      </c>
      <c r="O25" s="463">
        <f t="shared" si="1"/>
        <v>148512</v>
      </c>
      <c r="P25" s="463">
        <f t="shared" si="2"/>
        <v>1633632</v>
      </c>
      <c r="Q25" s="464">
        <v>0.1</v>
      </c>
      <c r="R25" s="465"/>
      <c r="S25" s="442">
        <f>VLOOKUP(B25,'[118]25-WNC-I-097'!$I:$P,8,0)</f>
        <v>408</v>
      </c>
      <c r="T25" s="466">
        <f t="shared" si="3"/>
        <v>0</v>
      </c>
      <c r="U25" s="443">
        <v>408</v>
      </c>
    </row>
    <row r="26" spans="2:21" s="443" customFormat="1" ht="17">
      <c r="B26" s="457" t="s">
        <v>690</v>
      </c>
      <c r="C26" s="458" t="s">
        <v>673</v>
      </c>
      <c r="D26" s="458" t="s">
        <v>691</v>
      </c>
      <c r="E26" s="458" t="s">
        <v>679</v>
      </c>
      <c r="F26" s="459" t="s">
        <v>856</v>
      </c>
      <c r="G26" s="460"/>
      <c r="H26" s="461"/>
      <c r="I26" s="461" t="s">
        <v>854</v>
      </c>
      <c r="J26" s="461"/>
      <c r="K26" s="462" t="s">
        <v>676</v>
      </c>
      <c r="L26" s="463">
        <v>136</v>
      </c>
      <c r="M26" s="463">
        <v>3640</v>
      </c>
      <c r="N26" s="463">
        <f t="shared" si="0"/>
        <v>495040</v>
      </c>
      <c r="O26" s="463">
        <f t="shared" si="1"/>
        <v>49504</v>
      </c>
      <c r="P26" s="463">
        <f t="shared" si="2"/>
        <v>544544</v>
      </c>
      <c r="Q26" s="464">
        <v>0.1</v>
      </c>
      <c r="R26" s="465"/>
      <c r="S26" s="442">
        <f>VLOOKUP(B26,'[118]25-WNC-I-097'!$I:$P,8,0)</f>
        <v>136</v>
      </c>
      <c r="T26" s="466">
        <f t="shared" si="3"/>
        <v>0</v>
      </c>
      <c r="U26" s="443">
        <v>136</v>
      </c>
    </row>
    <row r="27" spans="2:21" s="443" customFormat="1" ht="17">
      <c r="B27" s="457" t="s">
        <v>692</v>
      </c>
      <c r="C27" s="458" t="s">
        <v>673</v>
      </c>
      <c r="D27" s="458" t="s">
        <v>693</v>
      </c>
      <c r="E27" s="458" t="s">
        <v>679</v>
      </c>
      <c r="F27" s="459" t="s">
        <v>857</v>
      </c>
      <c r="G27" s="460"/>
      <c r="H27" s="461"/>
      <c r="I27" s="461" t="s">
        <v>854</v>
      </c>
      <c r="J27" s="461"/>
      <c r="K27" s="462" t="s">
        <v>676</v>
      </c>
      <c r="L27" s="463">
        <v>15</v>
      </c>
      <c r="M27" s="463">
        <v>6310</v>
      </c>
      <c r="N27" s="463">
        <f t="shared" si="0"/>
        <v>94650</v>
      </c>
      <c r="O27" s="463">
        <f t="shared" si="1"/>
        <v>9465</v>
      </c>
      <c r="P27" s="463">
        <f t="shared" si="2"/>
        <v>104115</v>
      </c>
      <c r="Q27" s="464">
        <v>0.1</v>
      </c>
      <c r="R27" s="465"/>
      <c r="S27" s="442">
        <f>VLOOKUP(B27,'[118]25-WNC-I-097'!$I:$P,8,0)</f>
        <v>15</v>
      </c>
      <c r="T27" s="466">
        <f t="shared" si="3"/>
        <v>0</v>
      </c>
      <c r="U27" s="443">
        <v>15</v>
      </c>
    </row>
    <row r="28" spans="2:21" s="443" customFormat="1" ht="17">
      <c r="B28" s="457" t="s">
        <v>694</v>
      </c>
      <c r="C28" s="458" t="s">
        <v>673</v>
      </c>
      <c r="D28" s="458" t="s">
        <v>695</v>
      </c>
      <c r="E28" s="458" t="s">
        <v>679</v>
      </c>
      <c r="F28" s="459" t="s">
        <v>858</v>
      </c>
      <c r="G28" s="460"/>
      <c r="H28" s="461"/>
      <c r="I28" s="461" t="s">
        <v>854</v>
      </c>
      <c r="J28" s="461"/>
      <c r="K28" s="462" t="s">
        <v>676</v>
      </c>
      <c r="L28" s="463">
        <v>254</v>
      </c>
      <c r="M28" s="463">
        <v>7210</v>
      </c>
      <c r="N28" s="463">
        <f t="shared" si="0"/>
        <v>1831340</v>
      </c>
      <c r="O28" s="463">
        <f t="shared" si="1"/>
        <v>183134</v>
      </c>
      <c r="P28" s="463">
        <f t="shared" si="2"/>
        <v>2014474</v>
      </c>
      <c r="Q28" s="464">
        <v>0.1</v>
      </c>
      <c r="R28" s="465"/>
      <c r="S28" s="442">
        <f>VLOOKUP(B28,'[118]25-WNC-I-097'!$I:$P,8,0)</f>
        <v>254</v>
      </c>
      <c r="T28" s="466">
        <f t="shared" si="3"/>
        <v>0</v>
      </c>
      <c r="U28" s="443">
        <v>254</v>
      </c>
    </row>
    <row r="29" spans="2:21" s="443" customFormat="1" ht="31">
      <c r="B29" s="457" t="s">
        <v>696</v>
      </c>
      <c r="C29" s="458" t="s">
        <v>673</v>
      </c>
      <c r="D29" s="458" t="s">
        <v>697</v>
      </c>
      <c r="E29" s="458" t="s">
        <v>682</v>
      </c>
      <c r="F29" s="459" t="s">
        <v>859</v>
      </c>
      <c r="G29" s="460"/>
      <c r="H29" s="461"/>
      <c r="I29" s="460" t="s">
        <v>852</v>
      </c>
      <c r="J29" s="460"/>
      <c r="K29" s="462" t="s">
        <v>676</v>
      </c>
      <c r="L29" s="463">
        <v>56</v>
      </c>
      <c r="M29" s="463">
        <v>45000</v>
      </c>
      <c r="N29" s="463">
        <f t="shared" si="0"/>
        <v>2520000</v>
      </c>
      <c r="O29" s="463">
        <f t="shared" si="1"/>
        <v>252000</v>
      </c>
      <c r="P29" s="463">
        <f t="shared" si="2"/>
        <v>2772000</v>
      </c>
      <c r="Q29" s="464">
        <v>0.1</v>
      </c>
      <c r="R29" s="465"/>
      <c r="S29" s="442">
        <f>VLOOKUP(B29,'[118]25-WNC-I-097'!$I:$P,8,0)</f>
        <v>56</v>
      </c>
      <c r="T29" s="466">
        <f t="shared" si="3"/>
        <v>0</v>
      </c>
      <c r="U29" s="443">
        <v>56</v>
      </c>
    </row>
    <row r="30" spans="2:21" s="443" customFormat="1" ht="17">
      <c r="B30" s="457" t="s">
        <v>698</v>
      </c>
      <c r="C30" s="458" t="s">
        <v>673</v>
      </c>
      <c r="D30" s="458" t="s">
        <v>699</v>
      </c>
      <c r="E30" s="458" t="s">
        <v>679</v>
      </c>
      <c r="F30" s="459" t="s">
        <v>858</v>
      </c>
      <c r="G30" s="460"/>
      <c r="H30" s="461"/>
      <c r="I30" s="461" t="s">
        <v>854</v>
      </c>
      <c r="J30" s="461"/>
      <c r="K30" s="462" t="s">
        <v>676</v>
      </c>
      <c r="L30" s="463">
        <v>1235</v>
      </c>
      <c r="M30" s="463">
        <v>7210</v>
      </c>
      <c r="N30" s="463">
        <f t="shared" si="0"/>
        <v>8904350</v>
      </c>
      <c r="O30" s="463">
        <f t="shared" si="1"/>
        <v>890435</v>
      </c>
      <c r="P30" s="463">
        <f t="shared" si="2"/>
        <v>9794785</v>
      </c>
      <c r="Q30" s="464">
        <v>0.1</v>
      </c>
      <c r="R30" s="465"/>
      <c r="S30" s="442">
        <f>VLOOKUP(B30,'[118]25-WNC-I-097'!$I:$P,8,0)</f>
        <v>1235</v>
      </c>
      <c r="T30" s="466">
        <f t="shared" si="3"/>
        <v>0</v>
      </c>
      <c r="U30" s="443">
        <v>1235</v>
      </c>
    </row>
    <row r="31" spans="2:21" s="443" customFormat="1" ht="17">
      <c r="B31" s="457" t="s">
        <v>700</v>
      </c>
      <c r="C31" s="458" t="s">
        <v>673</v>
      </c>
      <c r="D31" s="458" t="s">
        <v>701</v>
      </c>
      <c r="E31" s="458" t="s">
        <v>679</v>
      </c>
      <c r="F31" s="459" t="s">
        <v>860</v>
      </c>
      <c r="G31" s="460"/>
      <c r="H31" s="461"/>
      <c r="I31" s="461" t="s">
        <v>854</v>
      </c>
      <c r="J31" s="461"/>
      <c r="K31" s="462" t="s">
        <v>676</v>
      </c>
      <c r="L31" s="463">
        <v>15</v>
      </c>
      <c r="M31" s="463">
        <v>8190</v>
      </c>
      <c r="N31" s="463">
        <f t="shared" si="0"/>
        <v>122850</v>
      </c>
      <c r="O31" s="463">
        <f t="shared" si="1"/>
        <v>12285</v>
      </c>
      <c r="P31" s="463">
        <f t="shared" si="2"/>
        <v>135135</v>
      </c>
      <c r="Q31" s="464">
        <v>0.1</v>
      </c>
      <c r="R31" s="465"/>
      <c r="S31" s="442">
        <f>VLOOKUP(B31,'[118]25-WNC-I-097'!$I:$P,8,0)</f>
        <v>15</v>
      </c>
      <c r="T31" s="466">
        <f t="shared" si="3"/>
        <v>0</v>
      </c>
      <c r="U31" s="443">
        <v>15</v>
      </c>
    </row>
    <row r="32" spans="2:21" s="443" customFormat="1" ht="17">
      <c r="B32" s="457" t="s">
        <v>702</v>
      </c>
      <c r="C32" s="458" t="s">
        <v>673</v>
      </c>
      <c r="D32" s="458" t="s">
        <v>703</v>
      </c>
      <c r="E32" s="458" t="s">
        <v>679</v>
      </c>
      <c r="F32" s="459" t="s">
        <v>861</v>
      </c>
      <c r="G32" s="460"/>
      <c r="H32" s="461"/>
      <c r="I32" s="461" t="s">
        <v>854</v>
      </c>
      <c r="J32" s="461"/>
      <c r="K32" s="462" t="s">
        <v>676</v>
      </c>
      <c r="L32" s="463">
        <v>56</v>
      </c>
      <c r="M32" s="463">
        <v>13720</v>
      </c>
      <c r="N32" s="463">
        <f t="shared" si="0"/>
        <v>768320</v>
      </c>
      <c r="O32" s="463">
        <f t="shared" si="1"/>
        <v>76832</v>
      </c>
      <c r="P32" s="463">
        <f t="shared" si="2"/>
        <v>845152</v>
      </c>
      <c r="Q32" s="464">
        <v>0.1</v>
      </c>
      <c r="R32" s="465"/>
      <c r="S32" s="442">
        <f>VLOOKUP(B32,'[118]25-WNC-I-097'!$I:$P,8,0)</f>
        <v>56</v>
      </c>
      <c r="T32" s="466">
        <f t="shared" si="3"/>
        <v>0</v>
      </c>
      <c r="U32" s="443">
        <v>56</v>
      </c>
    </row>
    <row r="33" spans="2:21" s="443" customFormat="1" ht="17">
      <c r="B33" s="457" t="s">
        <v>704</v>
      </c>
      <c r="C33" s="458" t="s">
        <v>673</v>
      </c>
      <c r="D33" s="458" t="s">
        <v>705</v>
      </c>
      <c r="E33" s="458" t="s">
        <v>679</v>
      </c>
      <c r="F33" s="459" t="s">
        <v>862</v>
      </c>
      <c r="G33" s="460"/>
      <c r="H33" s="461"/>
      <c r="I33" s="461" t="s">
        <v>854</v>
      </c>
      <c r="J33" s="461"/>
      <c r="K33" s="462" t="s">
        <v>676</v>
      </c>
      <c r="L33" s="463">
        <v>15</v>
      </c>
      <c r="M33" s="463">
        <v>15190</v>
      </c>
      <c r="N33" s="463">
        <f t="shared" si="0"/>
        <v>227850</v>
      </c>
      <c r="O33" s="463">
        <f t="shared" si="1"/>
        <v>22785</v>
      </c>
      <c r="P33" s="463">
        <f t="shared" si="2"/>
        <v>250635</v>
      </c>
      <c r="Q33" s="464">
        <v>0.1</v>
      </c>
      <c r="R33" s="465"/>
      <c r="S33" s="442">
        <f>VLOOKUP(B33,'[118]25-WNC-I-097'!$I:$P,8,0)</f>
        <v>15</v>
      </c>
      <c r="T33" s="466">
        <f t="shared" si="3"/>
        <v>0</v>
      </c>
      <c r="U33" s="443">
        <v>15</v>
      </c>
    </row>
    <row r="34" spans="2:21" s="443" customFormat="1" ht="17">
      <c r="B34" s="457" t="s">
        <v>706</v>
      </c>
      <c r="C34" s="458" t="s">
        <v>673</v>
      </c>
      <c r="D34" s="458" t="s">
        <v>707</v>
      </c>
      <c r="E34" s="458" t="s">
        <v>679</v>
      </c>
      <c r="F34" s="459" t="s">
        <v>862</v>
      </c>
      <c r="G34" s="460"/>
      <c r="H34" s="461"/>
      <c r="I34" s="461" t="s">
        <v>854</v>
      </c>
      <c r="J34" s="461"/>
      <c r="K34" s="462" t="s">
        <v>676</v>
      </c>
      <c r="L34" s="463">
        <v>44</v>
      </c>
      <c r="M34" s="463">
        <v>15190</v>
      </c>
      <c r="N34" s="463">
        <f t="shared" si="0"/>
        <v>668360</v>
      </c>
      <c r="O34" s="463">
        <f t="shared" si="1"/>
        <v>66836</v>
      </c>
      <c r="P34" s="463">
        <f t="shared" si="2"/>
        <v>735196</v>
      </c>
      <c r="Q34" s="464">
        <v>0.1</v>
      </c>
      <c r="R34" s="465"/>
      <c r="S34" s="442">
        <f>VLOOKUP(B34,'[118]25-WNC-I-097'!$I:$P,8,0)</f>
        <v>44</v>
      </c>
      <c r="T34" s="466">
        <f t="shared" si="3"/>
        <v>0</v>
      </c>
      <c r="U34" s="443">
        <v>44</v>
      </c>
    </row>
    <row r="35" spans="2:21" s="443" customFormat="1" ht="31">
      <c r="B35" s="457" t="s">
        <v>712</v>
      </c>
      <c r="C35" s="458" t="s">
        <v>673</v>
      </c>
      <c r="D35" s="458" t="s">
        <v>713</v>
      </c>
      <c r="E35" s="458" t="s">
        <v>714</v>
      </c>
      <c r="F35" s="459" t="s">
        <v>863</v>
      </c>
      <c r="G35" s="460"/>
      <c r="H35" s="461"/>
      <c r="I35" s="461" t="s">
        <v>864</v>
      </c>
      <c r="J35" s="461"/>
      <c r="K35" s="462" t="s">
        <v>676</v>
      </c>
      <c r="L35" s="463">
        <v>27</v>
      </c>
      <c r="M35" s="463">
        <v>10000</v>
      </c>
      <c r="N35" s="463">
        <f t="shared" si="0"/>
        <v>270000</v>
      </c>
      <c r="O35" s="463">
        <f t="shared" si="1"/>
        <v>27000</v>
      </c>
      <c r="P35" s="463">
        <f t="shared" si="2"/>
        <v>297000</v>
      </c>
      <c r="Q35" s="464">
        <v>0.1</v>
      </c>
      <c r="R35" s="465"/>
      <c r="S35" s="442">
        <f>VLOOKUP(B35,'[118]25-WNC-I-097'!$I:$P,8,0)</f>
        <v>27</v>
      </c>
      <c r="T35" s="466">
        <f t="shared" si="3"/>
        <v>0</v>
      </c>
      <c r="U35" s="443">
        <v>27</v>
      </c>
    </row>
    <row r="36" spans="2:21" s="443" customFormat="1" ht="17">
      <c r="B36" s="457" t="s">
        <v>715</v>
      </c>
      <c r="C36" s="458" t="s">
        <v>673</v>
      </c>
      <c r="D36" s="458" t="s">
        <v>716</v>
      </c>
      <c r="E36" s="458" t="s">
        <v>679</v>
      </c>
      <c r="F36" s="459" t="s">
        <v>865</v>
      </c>
      <c r="G36" s="460"/>
      <c r="H36" s="461"/>
      <c r="I36" s="461" t="s">
        <v>854</v>
      </c>
      <c r="J36" s="461"/>
      <c r="K36" s="462" t="s">
        <v>676</v>
      </c>
      <c r="L36" s="463">
        <v>27</v>
      </c>
      <c r="M36" s="463">
        <v>860</v>
      </c>
      <c r="N36" s="463">
        <f t="shared" si="0"/>
        <v>23220</v>
      </c>
      <c r="O36" s="463">
        <f t="shared" si="1"/>
        <v>2322</v>
      </c>
      <c r="P36" s="463">
        <f t="shared" si="2"/>
        <v>25542</v>
      </c>
      <c r="Q36" s="464">
        <v>0.1</v>
      </c>
      <c r="R36" s="465"/>
      <c r="S36" s="442">
        <f>VLOOKUP(B36,'[118]25-WNC-I-097'!$I:$P,8,0)</f>
        <v>27</v>
      </c>
      <c r="T36" s="466">
        <f t="shared" si="3"/>
        <v>0</v>
      </c>
      <c r="U36" s="443">
        <v>27</v>
      </c>
    </row>
    <row r="37" spans="2:21" s="443" customFormat="1" ht="31">
      <c r="B37" s="457" t="s">
        <v>717</v>
      </c>
      <c r="C37" s="458" t="s">
        <v>665</v>
      </c>
      <c r="D37" s="458" t="s">
        <v>718</v>
      </c>
      <c r="E37" s="458" t="s">
        <v>719</v>
      </c>
      <c r="F37" s="459" t="s">
        <v>866</v>
      </c>
      <c r="G37" s="460"/>
      <c r="H37" s="461"/>
      <c r="I37" s="460" t="s">
        <v>867</v>
      </c>
      <c r="J37" s="460"/>
      <c r="K37" s="462" t="s">
        <v>676</v>
      </c>
      <c r="L37" s="463">
        <v>379</v>
      </c>
      <c r="M37" s="463">
        <v>2600</v>
      </c>
      <c r="N37" s="463">
        <f t="shared" si="0"/>
        <v>985400</v>
      </c>
      <c r="O37" s="463">
        <f t="shared" si="1"/>
        <v>98540</v>
      </c>
      <c r="P37" s="463">
        <f t="shared" si="2"/>
        <v>1083940</v>
      </c>
      <c r="Q37" s="464">
        <v>0.1</v>
      </c>
      <c r="R37" s="465"/>
      <c r="S37" s="442">
        <f>VLOOKUP(B37,'[118]25-WNC-I-097'!$I:$P,8,0)</f>
        <v>379</v>
      </c>
      <c r="T37" s="466">
        <f t="shared" si="3"/>
        <v>0</v>
      </c>
      <c r="U37" s="443">
        <v>379</v>
      </c>
    </row>
    <row r="38" spans="2:21" s="443" customFormat="1" ht="31">
      <c r="B38" s="457" t="s">
        <v>720</v>
      </c>
      <c r="C38" s="458" t="s">
        <v>665</v>
      </c>
      <c r="D38" s="458" t="s">
        <v>721</v>
      </c>
      <c r="E38" s="458" t="s">
        <v>719</v>
      </c>
      <c r="F38" s="459" t="s">
        <v>868</v>
      </c>
      <c r="G38" s="460"/>
      <c r="H38" s="461"/>
      <c r="I38" s="460" t="s">
        <v>867</v>
      </c>
      <c r="J38" s="460"/>
      <c r="K38" s="462" t="s">
        <v>676</v>
      </c>
      <c r="L38" s="463">
        <v>72</v>
      </c>
      <c r="M38" s="463">
        <v>5000</v>
      </c>
      <c r="N38" s="463">
        <f t="shared" si="0"/>
        <v>360000</v>
      </c>
      <c r="O38" s="463">
        <f t="shared" si="1"/>
        <v>36000</v>
      </c>
      <c r="P38" s="463">
        <f t="shared" si="2"/>
        <v>396000</v>
      </c>
      <c r="Q38" s="464">
        <v>0.1</v>
      </c>
      <c r="R38" s="465"/>
      <c r="S38" s="442">
        <f>VLOOKUP(B38,'[118]25-WNC-I-097'!$I:$P,8,0)</f>
        <v>72</v>
      </c>
      <c r="T38" s="466">
        <f t="shared" si="3"/>
        <v>0</v>
      </c>
      <c r="U38" s="443">
        <v>72</v>
      </c>
    </row>
    <row r="39" spans="2:21" s="443" customFormat="1" ht="31">
      <c r="B39" s="457" t="s">
        <v>722</v>
      </c>
      <c r="C39" s="458" t="s">
        <v>665</v>
      </c>
      <c r="D39" s="458" t="s">
        <v>723</v>
      </c>
      <c r="E39" s="458" t="s">
        <v>724</v>
      </c>
      <c r="F39" s="459" t="s">
        <v>869</v>
      </c>
      <c r="G39" s="460"/>
      <c r="H39" s="461"/>
      <c r="I39" s="461" t="s">
        <v>870</v>
      </c>
      <c r="J39" s="461"/>
      <c r="K39" s="462" t="s">
        <v>676</v>
      </c>
      <c r="L39" s="463">
        <v>101</v>
      </c>
      <c r="M39" s="463">
        <v>5000</v>
      </c>
      <c r="N39" s="463">
        <f t="shared" si="0"/>
        <v>505000</v>
      </c>
      <c r="O39" s="463">
        <f t="shared" si="1"/>
        <v>50500</v>
      </c>
      <c r="P39" s="463">
        <f t="shared" si="2"/>
        <v>555500</v>
      </c>
      <c r="Q39" s="464">
        <v>0.1</v>
      </c>
      <c r="R39" s="465"/>
      <c r="S39" s="442">
        <f>VLOOKUP(B39,'[118]25-WNC-I-097'!$I:$P,8,0)</f>
        <v>101</v>
      </c>
      <c r="T39" s="466">
        <f t="shared" si="3"/>
        <v>0</v>
      </c>
      <c r="U39" s="443">
        <v>101</v>
      </c>
    </row>
    <row r="40" spans="2:21" s="443" customFormat="1" ht="31">
      <c r="B40" s="457" t="s">
        <v>725</v>
      </c>
      <c r="C40" s="458" t="s">
        <v>665</v>
      </c>
      <c r="D40" s="458" t="s">
        <v>726</v>
      </c>
      <c r="E40" s="458" t="s">
        <v>727</v>
      </c>
      <c r="F40" s="459" t="s">
        <v>869</v>
      </c>
      <c r="G40" s="460"/>
      <c r="H40" s="461"/>
      <c r="I40" s="461" t="s">
        <v>870</v>
      </c>
      <c r="J40" s="461"/>
      <c r="K40" s="462" t="s">
        <v>676</v>
      </c>
      <c r="L40" s="463">
        <v>95</v>
      </c>
      <c r="M40" s="463">
        <v>5000</v>
      </c>
      <c r="N40" s="463">
        <f t="shared" si="0"/>
        <v>475000</v>
      </c>
      <c r="O40" s="463">
        <f t="shared" si="1"/>
        <v>47500</v>
      </c>
      <c r="P40" s="463">
        <f t="shared" si="2"/>
        <v>522500</v>
      </c>
      <c r="Q40" s="464">
        <v>0.1</v>
      </c>
      <c r="R40" s="465"/>
      <c r="S40" s="442">
        <f>VLOOKUP(B40,'[118]25-WNC-I-097'!$I:$P,8,0)</f>
        <v>95</v>
      </c>
      <c r="T40" s="466">
        <f t="shared" si="3"/>
        <v>0</v>
      </c>
      <c r="U40" s="443">
        <v>95</v>
      </c>
    </row>
    <row r="41" spans="2:21" s="443" customFormat="1" ht="17">
      <c r="B41" s="457" t="s">
        <v>728</v>
      </c>
      <c r="C41" s="458" t="s">
        <v>665</v>
      </c>
      <c r="D41" s="458" t="s">
        <v>729</v>
      </c>
      <c r="E41" s="458" t="s">
        <v>730</v>
      </c>
      <c r="F41" s="459" t="s">
        <v>871</v>
      </c>
      <c r="G41" s="460"/>
      <c r="H41" s="461"/>
      <c r="I41" s="461" t="s">
        <v>872</v>
      </c>
      <c r="J41" s="461"/>
      <c r="K41" s="462" t="s">
        <v>676</v>
      </c>
      <c r="L41" s="463">
        <v>287</v>
      </c>
      <c r="M41" s="463">
        <v>1210</v>
      </c>
      <c r="N41" s="463">
        <f t="shared" si="0"/>
        <v>347270</v>
      </c>
      <c r="O41" s="463">
        <f t="shared" si="1"/>
        <v>34727</v>
      </c>
      <c r="P41" s="463">
        <f t="shared" si="2"/>
        <v>381997</v>
      </c>
      <c r="Q41" s="464">
        <v>0.1</v>
      </c>
      <c r="R41" s="465"/>
      <c r="S41" s="442">
        <f>VLOOKUP(B41,'[118]25-WNC-I-097'!$I:$P,8,0)</f>
        <v>287</v>
      </c>
      <c r="T41" s="466">
        <f t="shared" si="3"/>
        <v>0</v>
      </c>
      <c r="U41" s="443">
        <v>287</v>
      </c>
    </row>
    <row r="42" spans="2:21" s="443" customFormat="1" ht="31">
      <c r="B42" s="457" t="s">
        <v>734</v>
      </c>
      <c r="C42" s="458" t="s">
        <v>665</v>
      </c>
      <c r="D42" s="458" t="s">
        <v>735</v>
      </c>
      <c r="E42" s="458" t="s">
        <v>724</v>
      </c>
      <c r="F42" s="459" t="s">
        <v>873</v>
      </c>
      <c r="G42" s="460"/>
      <c r="H42" s="461"/>
      <c r="I42" s="461" t="s">
        <v>870</v>
      </c>
      <c r="J42" s="461"/>
      <c r="K42" s="462" t="s">
        <v>676</v>
      </c>
      <c r="L42" s="463">
        <v>27</v>
      </c>
      <c r="M42" s="463">
        <v>7000</v>
      </c>
      <c r="N42" s="463">
        <f t="shared" si="0"/>
        <v>189000</v>
      </c>
      <c r="O42" s="463">
        <f t="shared" si="1"/>
        <v>18900</v>
      </c>
      <c r="P42" s="463">
        <f t="shared" si="2"/>
        <v>207900</v>
      </c>
      <c r="Q42" s="464">
        <v>0.1</v>
      </c>
      <c r="R42" s="465"/>
      <c r="S42" s="442">
        <f>VLOOKUP(B42,'[118]25-WNC-I-097'!$I:$P,8,0)</f>
        <v>27</v>
      </c>
      <c r="T42" s="466">
        <f t="shared" si="3"/>
        <v>0</v>
      </c>
      <c r="U42" s="443">
        <v>27</v>
      </c>
    </row>
    <row r="43" spans="2:21" s="443" customFormat="1" ht="17">
      <c r="B43" s="457" t="s">
        <v>736</v>
      </c>
      <c r="C43" s="458" t="s">
        <v>665</v>
      </c>
      <c r="D43" s="458" t="s">
        <v>737</v>
      </c>
      <c r="E43" s="458" t="s">
        <v>738</v>
      </c>
      <c r="F43" s="459" t="s">
        <v>874</v>
      </c>
      <c r="G43" s="460"/>
      <c r="H43" s="461"/>
      <c r="I43" s="461" t="s">
        <v>872</v>
      </c>
      <c r="J43" s="461"/>
      <c r="K43" s="462" t="s">
        <v>676</v>
      </c>
      <c r="L43" s="463">
        <v>3198</v>
      </c>
      <c r="M43" s="463">
        <v>2330</v>
      </c>
      <c r="N43" s="463">
        <f t="shared" si="0"/>
        <v>7451340</v>
      </c>
      <c r="O43" s="463">
        <f t="shared" si="1"/>
        <v>745134</v>
      </c>
      <c r="P43" s="463">
        <f t="shared" si="2"/>
        <v>8196474</v>
      </c>
      <c r="Q43" s="464">
        <v>0.1</v>
      </c>
      <c r="R43" s="465"/>
      <c r="S43" s="442">
        <f>VLOOKUP(B43,'[118]25-WNC-I-097'!$I:$P,8,0)</f>
        <v>3198</v>
      </c>
      <c r="T43" s="466">
        <f t="shared" si="3"/>
        <v>0</v>
      </c>
      <c r="U43" s="443">
        <v>3198</v>
      </c>
    </row>
    <row r="44" spans="2:21" s="443" customFormat="1" ht="17">
      <c r="B44" s="457" t="s">
        <v>739</v>
      </c>
      <c r="C44" s="458" t="s">
        <v>665</v>
      </c>
      <c r="D44" s="458" t="s">
        <v>740</v>
      </c>
      <c r="E44" s="458" t="s">
        <v>738</v>
      </c>
      <c r="F44" s="459" t="s">
        <v>875</v>
      </c>
      <c r="G44" s="460"/>
      <c r="H44" s="461"/>
      <c r="I44" s="461" t="s">
        <v>872</v>
      </c>
      <c r="J44" s="461"/>
      <c r="K44" s="462" t="s">
        <v>676</v>
      </c>
      <c r="L44" s="463">
        <v>52</v>
      </c>
      <c r="M44" s="463">
        <v>4510</v>
      </c>
      <c r="N44" s="463">
        <f t="shared" si="0"/>
        <v>234520</v>
      </c>
      <c r="O44" s="463">
        <f t="shared" si="1"/>
        <v>23452</v>
      </c>
      <c r="P44" s="463">
        <f t="shared" si="2"/>
        <v>257972</v>
      </c>
      <c r="Q44" s="464">
        <v>0.1</v>
      </c>
      <c r="R44" s="465"/>
      <c r="S44" s="442">
        <f>VLOOKUP(B44,'[118]25-WNC-I-097'!$I:$P,8,0)</f>
        <v>52</v>
      </c>
      <c r="T44" s="466">
        <f t="shared" si="3"/>
        <v>0</v>
      </c>
      <c r="U44" s="443">
        <v>52</v>
      </c>
    </row>
    <row r="45" spans="2:21" s="443" customFormat="1" ht="17">
      <c r="B45" s="457" t="s">
        <v>741</v>
      </c>
      <c r="C45" s="458" t="s">
        <v>665</v>
      </c>
      <c r="D45" s="458" t="s">
        <v>742</v>
      </c>
      <c r="E45" s="458" t="s">
        <v>730</v>
      </c>
      <c r="F45" s="459" t="s">
        <v>875</v>
      </c>
      <c r="G45" s="460"/>
      <c r="H45" s="461"/>
      <c r="I45" s="461" t="s">
        <v>872</v>
      </c>
      <c r="J45" s="461"/>
      <c r="K45" s="462" t="s">
        <v>676</v>
      </c>
      <c r="L45" s="463">
        <v>83</v>
      </c>
      <c r="M45" s="463">
        <v>4510</v>
      </c>
      <c r="N45" s="463">
        <f t="shared" si="0"/>
        <v>374330</v>
      </c>
      <c r="O45" s="463">
        <f t="shared" si="1"/>
        <v>37433</v>
      </c>
      <c r="P45" s="463">
        <f t="shared" si="2"/>
        <v>411763</v>
      </c>
      <c r="Q45" s="464">
        <v>0.1</v>
      </c>
      <c r="R45" s="465"/>
      <c r="S45" s="442">
        <f>VLOOKUP(B45,'[118]25-WNC-I-097'!$I:$P,8,0)</f>
        <v>83</v>
      </c>
      <c r="T45" s="466">
        <f t="shared" si="3"/>
        <v>0</v>
      </c>
      <c r="U45" s="443">
        <v>83</v>
      </c>
    </row>
    <row r="46" spans="2:21" s="443" customFormat="1" ht="31">
      <c r="B46" s="457" t="s">
        <v>745</v>
      </c>
      <c r="C46" s="458" t="s">
        <v>665</v>
      </c>
      <c r="D46" s="458" t="s">
        <v>746</v>
      </c>
      <c r="E46" s="458" t="s">
        <v>730</v>
      </c>
      <c r="F46" s="459" t="s">
        <v>876</v>
      </c>
      <c r="G46" s="460"/>
      <c r="H46" s="461"/>
      <c r="I46" s="461" t="s">
        <v>877</v>
      </c>
      <c r="J46" s="461"/>
      <c r="K46" s="462" t="s">
        <v>676</v>
      </c>
      <c r="L46" s="463">
        <v>27</v>
      </c>
      <c r="M46" s="463">
        <v>2000</v>
      </c>
      <c r="N46" s="463">
        <f t="shared" si="0"/>
        <v>54000</v>
      </c>
      <c r="O46" s="463">
        <f t="shared" si="1"/>
        <v>5400</v>
      </c>
      <c r="P46" s="463">
        <f t="shared" si="2"/>
        <v>59400</v>
      </c>
      <c r="Q46" s="464">
        <v>0.1</v>
      </c>
      <c r="R46" s="465"/>
      <c r="S46" s="442">
        <f>VLOOKUP(B46,'[118]25-WNC-I-097'!$I:$P,8,0)</f>
        <v>27</v>
      </c>
      <c r="T46" s="466">
        <f t="shared" si="3"/>
        <v>0</v>
      </c>
      <c r="U46" s="443">
        <v>27</v>
      </c>
    </row>
    <row r="47" spans="2:21" s="443" customFormat="1" ht="17">
      <c r="B47" s="457" t="s">
        <v>747</v>
      </c>
      <c r="C47" s="458" t="s">
        <v>665</v>
      </c>
      <c r="D47" s="458" t="s">
        <v>748</v>
      </c>
      <c r="E47" s="458" t="s">
        <v>730</v>
      </c>
      <c r="F47" s="459" t="s">
        <v>878</v>
      </c>
      <c r="G47" s="460"/>
      <c r="H47" s="461"/>
      <c r="I47" s="461" t="s">
        <v>872</v>
      </c>
      <c r="J47" s="461"/>
      <c r="K47" s="462" t="s">
        <v>676</v>
      </c>
      <c r="L47" s="463">
        <v>27</v>
      </c>
      <c r="M47" s="463">
        <v>360</v>
      </c>
      <c r="N47" s="463">
        <f t="shared" si="0"/>
        <v>9720</v>
      </c>
      <c r="O47" s="463">
        <f t="shared" si="1"/>
        <v>972</v>
      </c>
      <c r="P47" s="463">
        <f t="shared" si="2"/>
        <v>10692</v>
      </c>
      <c r="Q47" s="464">
        <v>0.1</v>
      </c>
      <c r="R47" s="465"/>
      <c r="S47" s="442">
        <f>VLOOKUP(B47,'[118]25-WNC-I-097'!$I:$P,8,0)</f>
        <v>27</v>
      </c>
      <c r="T47" s="466">
        <f t="shared" si="3"/>
        <v>0</v>
      </c>
      <c r="U47" s="443">
        <v>27</v>
      </c>
    </row>
    <row r="48" spans="2:21" s="443" customFormat="1" ht="31">
      <c r="B48" s="457" t="s">
        <v>749</v>
      </c>
      <c r="C48" s="458" t="s">
        <v>750</v>
      </c>
      <c r="D48" s="458" t="s">
        <v>751</v>
      </c>
      <c r="E48" s="458" t="s">
        <v>752</v>
      </c>
      <c r="F48" s="459" t="s">
        <v>879</v>
      </c>
      <c r="G48" s="460"/>
      <c r="H48" s="461"/>
      <c r="I48" s="461" t="s">
        <v>880</v>
      </c>
      <c r="J48" s="461"/>
      <c r="K48" s="462" t="s">
        <v>676</v>
      </c>
      <c r="L48" s="463">
        <v>112</v>
      </c>
      <c r="M48" s="463">
        <v>780</v>
      </c>
      <c r="N48" s="463">
        <f t="shared" si="0"/>
        <v>87360</v>
      </c>
      <c r="O48" s="463">
        <f t="shared" si="1"/>
        <v>8736</v>
      </c>
      <c r="P48" s="463">
        <f t="shared" si="2"/>
        <v>96096</v>
      </c>
      <c r="Q48" s="464">
        <v>0.1</v>
      </c>
      <c r="R48" s="465"/>
      <c r="S48" s="442">
        <f>VLOOKUP(B48,'[118]25-WNC-I-097'!$I:$P,8,0)</f>
        <v>112</v>
      </c>
      <c r="T48" s="466">
        <f t="shared" si="3"/>
        <v>0</v>
      </c>
      <c r="U48" s="443">
        <v>112</v>
      </c>
    </row>
    <row r="49" spans="2:21" s="443" customFormat="1" ht="17">
      <c r="B49" s="457" t="s">
        <v>753</v>
      </c>
      <c r="C49" s="458" t="s">
        <v>750</v>
      </c>
      <c r="D49" s="458" t="s">
        <v>754</v>
      </c>
      <c r="E49" s="458" t="s">
        <v>755</v>
      </c>
      <c r="F49" s="459" t="s">
        <v>881</v>
      </c>
      <c r="G49" s="460"/>
      <c r="H49" s="461"/>
      <c r="I49" s="461" t="s">
        <v>882</v>
      </c>
      <c r="J49" s="461"/>
      <c r="K49" s="462" t="s">
        <v>676</v>
      </c>
      <c r="L49" s="463">
        <v>136</v>
      </c>
      <c r="M49" s="463">
        <v>5460</v>
      </c>
      <c r="N49" s="463">
        <f t="shared" si="0"/>
        <v>742560</v>
      </c>
      <c r="O49" s="463">
        <f t="shared" si="1"/>
        <v>74256</v>
      </c>
      <c r="P49" s="463">
        <f t="shared" si="2"/>
        <v>816816</v>
      </c>
      <c r="Q49" s="464">
        <v>0.1</v>
      </c>
      <c r="R49" s="465"/>
      <c r="S49" s="442">
        <f>VLOOKUP(B49,'[118]25-WNC-I-097'!$I:$P,8,0)</f>
        <v>136</v>
      </c>
      <c r="T49" s="466">
        <f t="shared" si="3"/>
        <v>0</v>
      </c>
      <c r="U49" s="443">
        <v>136</v>
      </c>
    </row>
    <row r="50" spans="2:21" s="443" customFormat="1" ht="31">
      <c r="B50" s="457" t="s">
        <v>756</v>
      </c>
      <c r="C50" s="458" t="s">
        <v>750</v>
      </c>
      <c r="D50" s="458" t="s">
        <v>757</v>
      </c>
      <c r="E50" s="458" t="s">
        <v>758</v>
      </c>
      <c r="F50" s="459" t="s">
        <v>883</v>
      </c>
      <c r="G50" s="460"/>
      <c r="H50" s="461"/>
      <c r="I50" s="460" t="s">
        <v>758</v>
      </c>
      <c r="J50" s="460"/>
      <c r="K50" s="462" t="s">
        <v>676</v>
      </c>
      <c r="L50" s="463">
        <v>432</v>
      </c>
      <c r="M50" s="463">
        <v>4000</v>
      </c>
      <c r="N50" s="463">
        <f t="shared" si="0"/>
        <v>1728000</v>
      </c>
      <c r="O50" s="463">
        <f t="shared" si="1"/>
        <v>172800</v>
      </c>
      <c r="P50" s="463">
        <f t="shared" si="2"/>
        <v>1900800</v>
      </c>
      <c r="Q50" s="464">
        <v>0.1</v>
      </c>
      <c r="R50" s="465"/>
      <c r="S50" s="442">
        <f>VLOOKUP(B50,'[118]25-WNC-I-097'!$I:$P,8,0)</f>
        <v>432</v>
      </c>
      <c r="T50" s="466">
        <f t="shared" si="3"/>
        <v>0</v>
      </c>
      <c r="U50" s="443">
        <v>432</v>
      </c>
    </row>
    <row r="51" spans="2:21" s="443" customFormat="1" ht="31">
      <c r="B51" s="457" t="s">
        <v>759</v>
      </c>
      <c r="C51" s="458" t="s">
        <v>750</v>
      </c>
      <c r="D51" s="458" t="s">
        <v>760</v>
      </c>
      <c r="E51" s="458" t="s">
        <v>761</v>
      </c>
      <c r="F51" s="459" t="s">
        <v>879</v>
      </c>
      <c r="G51" s="460"/>
      <c r="H51" s="461"/>
      <c r="I51" s="461" t="s">
        <v>880</v>
      </c>
      <c r="J51" s="461"/>
      <c r="K51" s="462" t="s">
        <v>676</v>
      </c>
      <c r="L51" s="463">
        <v>1673</v>
      </c>
      <c r="M51" s="463">
        <v>780</v>
      </c>
      <c r="N51" s="463">
        <f t="shared" si="0"/>
        <v>1304940</v>
      </c>
      <c r="O51" s="463">
        <f t="shared" si="1"/>
        <v>130494</v>
      </c>
      <c r="P51" s="463">
        <f t="shared" si="2"/>
        <v>1435434</v>
      </c>
      <c r="Q51" s="464">
        <v>0.1</v>
      </c>
      <c r="R51" s="465"/>
      <c r="S51" s="442">
        <f>VLOOKUP(B51,'[118]25-WNC-I-097'!$I:$P,8,0)</f>
        <v>1673</v>
      </c>
      <c r="T51" s="466">
        <f t="shared" si="3"/>
        <v>0</v>
      </c>
      <c r="U51" s="443">
        <v>1673</v>
      </c>
    </row>
    <row r="52" spans="2:21" s="443" customFormat="1" ht="31">
      <c r="B52" s="457" t="s">
        <v>762</v>
      </c>
      <c r="C52" s="458" t="s">
        <v>750</v>
      </c>
      <c r="D52" s="458" t="s">
        <v>763</v>
      </c>
      <c r="E52" s="458" t="s">
        <v>752</v>
      </c>
      <c r="F52" s="459" t="s">
        <v>884</v>
      </c>
      <c r="G52" s="460"/>
      <c r="H52" s="461"/>
      <c r="I52" s="461" t="s">
        <v>880</v>
      </c>
      <c r="J52" s="461"/>
      <c r="K52" s="462" t="s">
        <v>676</v>
      </c>
      <c r="L52" s="463">
        <v>27</v>
      </c>
      <c r="M52" s="463">
        <v>1410</v>
      </c>
      <c r="N52" s="463">
        <f t="shared" si="0"/>
        <v>38070</v>
      </c>
      <c r="O52" s="463">
        <f t="shared" si="1"/>
        <v>3807</v>
      </c>
      <c r="P52" s="463">
        <f t="shared" si="2"/>
        <v>41877</v>
      </c>
      <c r="Q52" s="464">
        <v>0.1</v>
      </c>
      <c r="R52" s="465"/>
      <c r="S52" s="442">
        <f>VLOOKUP(B52,'[118]25-WNC-I-097'!$I:$P,8,0)</f>
        <v>27</v>
      </c>
      <c r="T52" s="466">
        <f t="shared" si="3"/>
        <v>0</v>
      </c>
      <c r="U52" s="443">
        <v>27</v>
      </c>
    </row>
    <row r="53" spans="2:21" s="443" customFormat="1" ht="31">
      <c r="B53" s="457" t="s">
        <v>764</v>
      </c>
      <c r="C53" s="458" t="s">
        <v>750</v>
      </c>
      <c r="D53" s="458" t="s">
        <v>765</v>
      </c>
      <c r="E53" s="458" t="s">
        <v>758</v>
      </c>
      <c r="F53" s="459" t="s">
        <v>885</v>
      </c>
      <c r="G53" s="460"/>
      <c r="H53" s="461"/>
      <c r="I53" s="460" t="s">
        <v>758</v>
      </c>
      <c r="J53" s="460"/>
      <c r="K53" s="462" t="s">
        <v>676</v>
      </c>
      <c r="L53" s="463">
        <v>56</v>
      </c>
      <c r="M53" s="463">
        <v>5500</v>
      </c>
      <c r="N53" s="463">
        <f t="shared" si="0"/>
        <v>308000</v>
      </c>
      <c r="O53" s="463">
        <f t="shared" si="1"/>
        <v>30800</v>
      </c>
      <c r="P53" s="463">
        <f t="shared" si="2"/>
        <v>338800</v>
      </c>
      <c r="Q53" s="464">
        <v>0.1</v>
      </c>
      <c r="R53" s="465"/>
      <c r="S53" s="442">
        <f>VLOOKUP(B53,'[118]25-WNC-I-097'!$I:$P,8,0)</f>
        <v>56</v>
      </c>
      <c r="T53" s="466">
        <f t="shared" si="3"/>
        <v>0</v>
      </c>
      <c r="U53" s="443">
        <v>56</v>
      </c>
    </row>
    <row r="54" spans="2:21" s="443" customFormat="1" ht="31">
      <c r="B54" s="457" t="s">
        <v>766</v>
      </c>
      <c r="C54" s="458" t="s">
        <v>750</v>
      </c>
      <c r="D54" s="458" t="s">
        <v>767</v>
      </c>
      <c r="E54" s="458" t="s">
        <v>761</v>
      </c>
      <c r="F54" s="459" t="s">
        <v>884</v>
      </c>
      <c r="G54" s="460"/>
      <c r="H54" s="461"/>
      <c r="I54" s="461" t="s">
        <v>880</v>
      </c>
      <c r="J54" s="461"/>
      <c r="K54" s="462" t="s">
        <v>676</v>
      </c>
      <c r="L54" s="463">
        <v>4346</v>
      </c>
      <c r="M54" s="463">
        <v>1410</v>
      </c>
      <c r="N54" s="463">
        <f t="shared" si="0"/>
        <v>6127860</v>
      </c>
      <c r="O54" s="463">
        <f t="shared" si="1"/>
        <v>612786</v>
      </c>
      <c r="P54" s="463">
        <f t="shared" si="2"/>
        <v>6740646</v>
      </c>
      <c r="Q54" s="464">
        <v>0.1</v>
      </c>
      <c r="R54" s="465"/>
      <c r="S54" s="442">
        <f>VLOOKUP(B54,'[118]25-WNC-I-097'!$I:$P,8,0)</f>
        <v>4346</v>
      </c>
      <c r="T54" s="466">
        <f t="shared" si="3"/>
        <v>0</v>
      </c>
      <c r="U54" s="443">
        <v>4346</v>
      </c>
    </row>
    <row r="55" spans="2:21" s="443" customFormat="1" ht="17">
      <c r="B55" s="457" t="s">
        <v>768</v>
      </c>
      <c r="C55" s="458" t="s">
        <v>750</v>
      </c>
      <c r="D55" s="458" t="s">
        <v>769</v>
      </c>
      <c r="E55" s="458" t="s">
        <v>755</v>
      </c>
      <c r="F55" s="459" t="s">
        <v>886</v>
      </c>
      <c r="G55" s="460"/>
      <c r="H55" s="461"/>
      <c r="I55" s="461" t="s">
        <v>882</v>
      </c>
      <c r="J55" s="461"/>
      <c r="K55" s="462" t="s">
        <v>676</v>
      </c>
      <c r="L55" s="463">
        <v>64</v>
      </c>
      <c r="M55" s="463">
        <v>17070</v>
      </c>
      <c r="N55" s="463">
        <f t="shared" si="0"/>
        <v>1092480</v>
      </c>
      <c r="O55" s="463">
        <f t="shared" si="1"/>
        <v>109248</v>
      </c>
      <c r="P55" s="463">
        <f t="shared" si="2"/>
        <v>1201728</v>
      </c>
      <c r="Q55" s="464">
        <v>0.1</v>
      </c>
      <c r="R55" s="465"/>
      <c r="S55" s="442">
        <f>VLOOKUP(B55,'[118]25-WNC-I-097'!$I:$P,8,0)</f>
        <v>64</v>
      </c>
      <c r="T55" s="466">
        <f t="shared" si="3"/>
        <v>0</v>
      </c>
      <c r="U55" s="443">
        <v>64</v>
      </c>
    </row>
    <row r="56" spans="2:21" s="443" customFormat="1" ht="31">
      <c r="B56" s="457" t="s">
        <v>770</v>
      </c>
      <c r="C56" s="458" t="s">
        <v>750</v>
      </c>
      <c r="D56" s="458" t="s">
        <v>771</v>
      </c>
      <c r="E56" s="458" t="s">
        <v>761</v>
      </c>
      <c r="F56" s="459" t="s">
        <v>887</v>
      </c>
      <c r="G56" s="460"/>
      <c r="H56" s="461"/>
      <c r="I56" s="461" t="s">
        <v>880</v>
      </c>
      <c r="J56" s="461"/>
      <c r="K56" s="462" t="s">
        <v>676</v>
      </c>
      <c r="L56" s="463">
        <v>239</v>
      </c>
      <c r="M56" s="463">
        <v>2150</v>
      </c>
      <c r="N56" s="463">
        <f t="shared" si="0"/>
        <v>513850</v>
      </c>
      <c r="O56" s="463">
        <f t="shared" si="1"/>
        <v>51385</v>
      </c>
      <c r="P56" s="463">
        <f t="shared" si="2"/>
        <v>565235</v>
      </c>
      <c r="Q56" s="464">
        <v>0.1</v>
      </c>
      <c r="R56" s="465"/>
      <c r="S56" s="442">
        <f>VLOOKUP(B56,'[118]25-WNC-I-097'!$I:$P,8,0)</f>
        <v>239</v>
      </c>
      <c r="T56" s="466">
        <f t="shared" si="3"/>
        <v>0</v>
      </c>
      <c r="U56" s="443">
        <v>239</v>
      </c>
    </row>
    <row r="57" spans="2:21" s="443" customFormat="1" ht="31">
      <c r="B57" s="457" t="s">
        <v>774</v>
      </c>
      <c r="C57" s="458" t="s">
        <v>750</v>
      </c>
      <c r="D57" s="458" t="s">
        <v>775</v>
      </c>
      <c r="E57" s="458" t="s">
        <v>776</v>
      </c>
      <c r="F57" s="459" t="s">
        <v>888</v>
      </c>
      <c r="G57" s="460"/>
      <c r="H57" s="461"/>
      <c r="I57" s="461" t="s">
        <v>889</v>
      </c>
      <c r="J57" s="461"/>
      <c r="K57" s="462" t="s">
        <v>676</v>
      </c>
      <c r="L57" s="463">
        <v>27</v>
      </c>
      <c r="M57" s="463">
        <v>5500</v>
      </c>
      <c r="N57" s="463">
        <f t="shared" si="0"/>
        <v>148500</v>
      </c>
      <c r="O57" s="463">
        <f t="shared" si="1"/>
        <v>14850</v>
      </c>
      <c r="P57" s="463">
        <f t="shared" si="2"/>
        <v>163350</v>
      </c>
      <c r="Q57" s="464">
        <v>0.1</v>
      </c>
      <c r="R57" s="465"/>
      <c r="S57" s="442">
        <f>VLOOKUP(B57,'[118]25-WNC-I-097'!$I:$P,8,0)</f>
        <v>27</v>
      </c>
      <c r="T57" s="466">
        <f t="shared" si="3"/>
        <v>0</v>
      </c>
      <c r="U57" s="443">
        <v>27</v>
      </c>
    </row>
    <row r="58" spans="2:21" s="443" customFormat="1" ht="31">
      <c r="B58" s="457" t="s">
        <v>777</v>
      </c>
      <c r="C58" s="458" t="s">
        <v>750</v>
      </c>
      <c r="D58" s="458" t="s">
        <v>778</v>
      </c>
      <c r="E58" s="458" t="s">
        <v>761</v>
      </c>
      <c r="F58" s="459" t="s">
        <v>890</v>
      </c>
      <c r="G58" s="460"/>
      <c r="H58" s="461"/>
      <c r="I58" s="461" t="s">
        <v>880</v>
      </c>
      <c r="J58" s="461"/>
      <c r="K58" s="462" t="s">
        <v>676</v>
      </c>
      <c r="L58" s="463">
        <v>256</v>
      </c>
      <c r="M58" s="463">
        <v>230</v>
      </c>
      <c r="N58" s="463">
        <f t="shared" si="0"/>
        <v>58880</v>
      </c>
      <c r="O58" s="463">
        <f t="shared" si="1"/>
        <v>5888</v>
      </c>
      <c r="P58" s="463">
        <f t="shared" si="2"/>
        <v>64768</v>
      </c>
      <c r="Q58" s="464">
        <v>0.1</v>
      </c>
      <c r="R58" s="465"/>
      <c r="S58" s="442">
        <f>VLOOKUP(B58,'[118]25-WNC-I-097'!$I:$P,8,0)</f>
        <v>256</v>
      </c>
      <c r="T58" s="466">
        <f t="shared" si="3"/>
        <v>0</v>
      </c>
      <c r="U58" s="443">
        <v>256</v>
      </c>
    </row>
    <row r="59" spans="2:21" s="443" customFormat="1" ht="31">
      <c r="B59" s="457" t="s">
        <v>820</v>
      </c>
      <c r="C59" s="458" t="s">
        <v>750</v>
      </c>
      <c r="D59" s="458" t="s">
        <v>821</v>
      </c>
      <c r="E59" s="458" t="s">
        <v>752</v>
      </c>
      <c r="F59" s="459" t="s">
        <v>891</v>
      </c>
      <c r="G59" s="460"/>
      <c r="H59" s="461"/>
      <c r="I59" s="461" t="s">
        <v>880</v>
      </c>
      <c r="J59" s="461"/>
      <c r="K59" s="462" t="s">
        <v>676</v>
      </c>
      <c r="L59" s="463">
        <v>491</v>
      </c>
      <c r="M59" s="463">
        <v>450</v>
      </c>
      <c r="N59" s="463">
        <f t="shared" si="0"/>
        <v>220950</v>
      </c>
      <c r="O59" s="463">
        <f t="shared" si="1"/>
        <v>22095</v>
      </c>
      <c r="P59" s="463">
        <f t="shared" si="2"/>
        <v>243045</v>
      </c>
      <c r="Q59" s="464">
        <v>0.1</v>
      </c>
      <c r="R59" s="465"/>
      <c r="S59" s="442">
        <f>VLOOKUP(B59,'[118]25-WNC-I-097'!$I:$P,8,0)</f>
        <v>491</v>
      </c>
      <c r="T59" s="466">
        <f t="shared" si="3"/>
        <v>0</v>
      </c>
      <c r="U59" s="443">
        <v>491</v>
      </c>
    </row>
    <row r="60" spans="2:21" s="443" customFormat="1" ht="17">
      <c r="B60" s="457" t="s">
        <v>822</v>
      </c>
      <c r="C60" s="458" t="s">
        <v>673</v>
      </c>
      <c r="D60" s="458" t="s">
        <v>823</v>
      </c>
      <c r="E60" s="458" t="s">
        <v>824</v>
      </c>
      <c r="F60" s="459" t="s">
        <v>892</v>
      </c>
      <c r="G60" s="460"/>
      <c r="H60" s="461"/>
      <c r="I60" s="461" t="s">
        <v>854</v>
      </c>
      <c r="J60" s="461"/>
      <c r="K60" s="462" t="s">
        <v>676</v>
      </c>
      <c r="L60" s="463">
        <v>248</v>
      </c>
      <c r="M60" s="463">
        <v>2530</v>
      </c>
      <c r="N60" s="463">
        <f t="shared" si="0"/>
        <v>627440</v>
      </c>
      <c r="O60" s="463">
        <f t="shared" si="1"/>
        <v>62744</v>
      </c>
      <c r="P60" s="463">
        <f t="shared" si="2"/>
        <v>690184</v>
      </c>
      <c r="Q60" s="464">
        <v>0.1</v>
      </c>
      <c r="R60" s="465"/>
      <c r="S60" s="442">
        <f>VLOOKUP(B60,'[118]25-WNC-I-097'!$I:$P,8,0)</f>
        <v>248</v>
      </c>
      <c r="T60" s="466">
        <f t="shared" si="3"/>
        <v>0</v>
      </c>
      <c r="U60" s="443">
        <v>248</v>
      </c>
    </row>
    <row r="61" spans="2:21" s="443" customFormat="1" ht="17">
      <c r="B61" s="457" t="s">
        <v>825</v>
      </c>
      <c r="C61" s="458" t="s">
        <v>665</v>
      </c>
      <c r="D61" s="458" t="s">
        <v>826</v>
      </c>
      <c r="E61" s="458" t="s">
        <v>827</v>
      </c>
      <c r="F61" s="459" t="s">
        <v>893</v>
      </c>
      <c r="G61" s="460"/>
      <c r="H61" s="461"/>
      <c r="I61" s="461" t="s">
        <v>872</v>
      </c>
      <c r="J61" s="461"/>
      <c r="K61" s="462" t="s">
        <v>676</v>
      </c>
      <c r="L61" s="463">
        <v>248</v>
      </c>
      <c r="M61" s="463">
        <v>810</v>
      </c>
      <c r="N61" s="463">
        <f t="shared" si="0"/>
        <v>200880</v>
      </c>
      <c r="O61" s="463">
        <f t="shared" si="1"/>
        <v>20088</v>
      </c>
      <c r="P61" s="463">
        <f t="shared" si="2"/>
        <v>220968</v>
      </c>
      <c r="Q61" s="464">
        <v>0.1</v>
      </c>
      <c r="R61" s="465"/>
      <c r="S61" s="442">
        <f>VLOOKUP(B61,'[118]25-WNC-I-097'!$I:$P,8,0)</f>
        <v>248</v>
      </c>
      <c r="T61" s="466">
        <f t="shared" si="3"/>
        <v>0</v>
      </c>
      <c r="U61" s="443">
        <v>248</v>
      </c>
    </row>
    <row r="62" spans="2:21" s="443" customFormat="1" ht="31">
      <c r="B62" s="457" t="s">
        <v>828</v>
      </c>
      <c r="C62" s="458" t="s">
        <v>673</v>
      </c>
      <c r="D62" s="458" t="s">
        <v>829</v>
      </c>
      <c r="E62" s="458" t="s">
        <v>830</v>
      </c>
      <c r="F62" s="459" t="s">
        <v>894</v>
      </c>
      <c r="G62" s="460"/>
      <c r="H62" s="461"/>
      <c r="I62" s="461" t="s">
        <v>852</v>
      </c>
      <c r="J62" s="461"/>
      <c r="K62" s="462" t="s">
        <v>676</v>
      </c>
      <c r="L62" s="463">
        <v>109</v>
      </c>
      <c r="M62" s="463">
        <v>7500</v>
      </c>
      <c r="N62" s="463">
        <f t="shared" si="0"/>
        <v>817500</v>
      </c>
      <c r="O62" s="463">
        <f t="shared" si="1"/>
        <v>81750</v>
      </c>
      <c r="P62" s="463">
        <f t="shared" si="2"/>
        <v>899250</v>
      </c>
      <c r="Q62" s="464">
        <v>0.1</v>
      </c>
      <c r="R62" s="465"/>
      <c r="S62" s="442">
        <f>VLOOKUP(B62,'[118]25-WNC-I-097'!$I:$P,8,0)</f>
        <v>109</v>
      </c>
      <c r="T62" s="466">
        <f t="shared" si="3"/>
        <v>0</v>
      </c>
      <c r="U62" s="443">
        <v>109</v>
      </c>
    </row>
    <row r="63" spans="2:21" s="443" customFormat="1" ht="31">
      <c r="B63" s="457" t="s">
        <v>831</v>
      </c>
      <c r="C63" s="458" t="s">
        <v>673</v>
      </c>
      <c r="D63" s="458" t="s">
        <v>832</v>
      </c>
      <c r="E63" s="458" t="s">
        <v>714</v>
      </c>
      <c r="F63" s="459" t="s">
        <v>895</v>
      </c>
      <c r="G63" s="460"/>
      <c r="H63" s="461"/>
      <c r="I63" s="461" t="s">
        <v>896</v>
      </c>
      <c r="J63" s="461"/>
      <c r="K63" s="462" t="s">
        <v>676</v>
      </c>
      <c r="L63" s="463">
        <v>15</v>
      </c>
      <c r="M63" s="463">
        <v>5500</v>
      </c>
      <c r="N63" s="463">
        <f t="shared" si="0"/>
        <v>82500</v>
      </c>
      <c r="O63" s="463">
        <f t="shared" si="1"/>
        <v>8250</v>
      </c>
      <c r="P63" s="463">
        <f t="shared" si="2"/>
        <v>90750</v>
      </c>
      <c r="Q63" s="464">
        <v>0.1</v>
      </c>
      <c r="R63" s="465"/>
      <c r="S63" s="442">
        <f>VLOOKUP(B63,'[118]25-WNC-I-097'!$I:$P,8,0)</f>
        <v>15</v>
      </c>
      <c r="T63" s="466">
        <f t="shared" si="3"/>
        <v>0</v>
      </c>
      <c r="U63" s="443">
        <v>15</v>
      </c>
    </row>
    <row r="64" spans="2:21" s="443" customFormat="1" ht="31">
      <c r="B64" s="457" t="s">
        <v>833</v>
      </c>
      <c r="C64" s="458" t="s">
        <v>673</v>
      </c>
      <c r="D64" s="458" t="s">
        <v>834</v>
      </c>
      <c r="E64" s="458" t="s">
        <v>679</v>
      </c>
      <c r="F64" s="459" t="s">
        <v>1410</v>
      </c>
      <c r="G64" s="460"/>
      <c r="H64" s="461"/>
      <c r="I64" s="461" t="s">
        <v>898</v>
      </c>
      <c r="J64" s="461"/>
      <c r="K64" s="462" t="s">
        <v>676</v>
      </c>
      <c r="L64" s="463">
        <v>15</v>
      </c>
      <c r="M64" s="463">
        <v>6000</v>
      </c>
      <c r="N64" s="463">
        <f t="shared" si="0"/>
        <v>90000</v>
      </c>
      <c r="O64" s="463">
        <f t="shared" si="1"/>
        <v>9000</v>
      </c>
      <c r="P64" s="463">
        <f t="shared" si="2"/>
        <v>99000</v>
      </c>
      <c r="Q64" s="464">
        <v>0.1</v>
      </c>
      <c r="R64" s="465"/>
      <c r="S64" s="442">
        <f>VLOOKUP(B64,'[118]25-WNC-I-097'!$I:$P,8,0)</f>
        <v>15</v>
      </c>
      <c r="T64" s="466">
        <f t="shared" si="3"/>
        <v>0</v>
      </c>
      <c r="U64" s="443">
        <v>15</v>
      </c>
    </row>
    <row r="65" spans="2:21" s="443" customFormat="1" ht="17">
      <c r="B65" s="457" t="s">
        <v>835</v>
      </c>
      <c r="C65" s="458" t="s">
        <v>665</v>
      </c>
      <c r="D65" s="458" t="s">
        <v>836</v>
      </c>
      <c r="E65" s="458" t="s">
        <v>738</v>
      </c>
      <c r="F65" s="459" t="s">
        <v>871</v>
      </c>
      <c r="G65" s="460"/>
      <c r="H65" s="461"/>
      <c r="I65" s="461" t="s">
        <v>872</v>
      </c>
      <c r="J65" s="461"/>
      <c r="K65" s="462" t="s">
        <v>676</v>
      </c>
      <c r="L65" s="463">
        <v>520</v>
      </c>
      <c r="M65" s="463">
        <v>1210</v>
      </c>
      <c r="N65" s="463">
        <f t="shared" si="0"/>
        <v>629200</v>
      </c>
      <c r="O65" s="463">
        <f t="shared" si="1"/>
        <v>62920</v>
      </c>
      <c r="P65" s="463">
        <f t="shared" si="2"/>
        <v>692120</v>
      </c>
      <c r="Q65" s="464">
        <v>0.1</v>
      </c>
      <c r="R65" s="465"/>
      <c r="S65" s="442">
        <f>VLOOKUP(B65,'[118]25-WNC-I-097'!$I:$P,8,0)</f>
        <v>520</v>
      </c>
      <c r="T65" s="466">
        <f t="shared" si="3"/>
        <v>0</v>
      </c>
      <c r="U65" s="443">
        <v>520</v>
      </c>
    </row>
    <row r="66" spans="2:21" s="443" customFormat="1" ht="31">
      <c r="B66" s="457" t="s">
        <v>837</v>
      </c>
      <c r="C66" s="458" t="s">
        <v>665</v>
      </c>
      <c r="D66" s="458" t="s">
        <v>838</v>
      </c>
      <c r="E66" s="458" t="s">
        <v>738</v>
      </c>
      <c r="F66" s="459" t="s">
        <v>876</v>
      </c>
      <c r="G66" s="460"/>
      <c r="H66" s="461"/>
      <c r="I66" s="461" t="s">
        <v>899</v>
      </c>
      <c r="J66" s="461"/>
      <c r="K66" s="462" t="s">
        <v>676</v>
      </c>
      <c r="L66" s="463">
        <v>15</v>
      </c>
      <c r="M66" s="463">
        <v>2000</v>
      </c>
      <c r="N66" s="463">
        <f t="shared" si="0"/>
        <v>30000</v>
      </c>
      <c r="O66" s="463">
        <f t="shared" si="1"/>
        <v>3000</v>
      </c>
      <c r="P66" s="463">
        <f t="shared" si="2"/>
        <v>33000</v>
      </c>
      <c r="Q66" s="464">
        <v>0.1</v>
      </c>
      <c r="R66" s="465"/>
      <c r="S66" s="442">
        <f>VLOOKUP(B66,'[118]25-WNC-I-097'!$I:$P,8,0)</f>
        <v>15</v>
      </c>
      <c r="T66" s="466">
        <f t="shared" si="3"/>
        <v>0</v>
      </c>
      <c r="U66" s="443">
        <v>15</v>
      </c>
    </row>
    <row r="67" spans="2:21" s="443" customFormat="1" ht="17">
      <c r="B67" s="457" t="s">
        <v>839</v>
      </c>
      <c r="C67" s="458" t="s">
        <v>665</v>
      </c>
      <c r="D67" s="458" t="s">
        <v>840</v>
      </c>
      <c r="E67" s="458" t="s">
        <v>733</v>
      </c>
      <c r="F67" s="459" t="s">
        <v>900</v>
      </c>
      <c r="G67" s="460"/>
      <c r="H67" s="461"/>
      <c r="I67" s="461" t="s">
        <v>901</v>
      </c>
      <c r="J67" s="461"/>
      <c r="K67" s="462" t="s">
        <v>676</v>
      </c>
      <c r="L67" s="463">
        <v>15</v>
      </c>
      <c r="M67" s="463">
        <v>10000</v>
      </c>
      <c r="N67" s="463">
        <f t="shared" si="0"/>
        <v>150000</v>
      </c>
      <c r="O67" s="463">
        <f t="shared" si="1"/>
        <v>15000</v>
      </c>
      <c r="P67" s="463">
        <f t="shared" si="2"/>
        <v>165000</v>
      </c>
      <c r="Q67" s="464">
        <v>0.1</v>
      </c>
      <c r="R67" s="465"/>
      <c r="S67" s="442">
        <f>VLOOKUP(B67,'[118]25-WNC-I-097'!$I:$P,8,0)</f>
        <v>15</v>
      </c>
      <c r="T67" s="466">
        <f t="shared" si="3"/>
        <v>0</v>
      </c>
      <c r="U67" s="443">
        <v>15</v>
      </c>
    </row>
    <row r="68" spans="2:21" s="443" customFormat="1" ht="31">
      <c r="B68" s="457" t="s">
        <v>841</v>
      </c>
      <c r="C68" s="458" t="s">
        <v>750</v>
      </c>
      <c r="D68" s="458" t="s">
        <v>842</v>
      </c>
      <c r="E68" s="458" t="s">
        <v>761</v>
      </c>
      <c r="F68" s="459" t="s">
        <v>902</v>
      </c>
      <c r="G68" s="460"/>
      <c r="H68" s="461"/>
      <c r="I68" s="461" t="s">
        <v>903</v>
      </c>
      <c r="J68" s="461"/>
      <c r="K68" s="462" t="s">
        <v>676</v>
      </c>
      <c r="L68" s="463">
        <v>68</v>
      </c>
      <c r="M68" s="463">
        <v>1000</v>
      </c>
      <c r="N68" s="463">
        <f t="shared" si="0"/>
        <v>68000</v>
      </c>
      <c r="O68" s="463">
        <f t="shared" si="1"/>
        <v>6800</v>
      </c>
      <c r="P68" s="463">
        <f t="shared" si="2"/>
        <v>74800</v>
      </c>
      <c r="Q68" s="464">
        <v>0.1</v>
      </c>
      <c r="R68" s="465"/>
      <c r="S68" s="442">
        <f>VLOOKUP(B68,'[118]25-WNC-I-097'!$I:$P,8,0)</f>
        <v>68</v>
      </c>
      <c r="T68" s="466">
        <f t="shared" si="3"/>
        <v>0</v>
      </c>
      <c r="U68" s="443">
        <v>68</v>
      </c>
    </row>
    <row r="69" spans="2:21" s="443" customFormat="1" ht="17">
      <c r="B69" s="457" t="s">
        <v>991</v>
      </c>
      <c r="C69" s="467" t="s">
        <v>673</v>
      </c>
      <c r="D69" s="468" t="s">
        <v>992</v>
      </c>
      <c r="E69" s="467" t="s">
        <v>993</v>
      </c>
      <c r="F69" s="459" t="s">
        <v>1411</v>
      </c>
      <c r="G69" s="460"/>
      <c r="H69" s="461"/>
      <c r="I69" s="469" t="s">
        <v>993</v>
      </c>
      <c r="J69" s="469"/>
      <c r="K69" s="462" t="s">
        <v>676</v>
      </c>
      <c r="L69" s="463">
        <v>155</v>
      </c>
      <c r="M69" s="463">
        <v>1830</v>
      </c>
      <c r="N69" s="463">
        <f t="shared" si="0"/>
        <v>283650</v>
      </c>
      <c r="O69" s="463">
        <f t="shared" si="1"/>
        <v>28365</v>
      </c>
      <c r="P69" s="463">
        <f t="shared" si="2"/>
        <v>312015</v>
      </c>
      <c r="Q69" s="464">
        <v>0.1</v>
      </c>
      <c r="R69" s="465"/>
      <c r="S69" s="442">
        <f>VLOOKUP(B69,'[118]25-WNC-I-097'!$I:$P,8,0)</f>
        <v>155</v>
      </c>
      <c r="T69" s="466">
        <f t="shared" si="3"/>
        <v>0</v>
      </c>
      <c r="U69" s="443">
        <v>155</v>
      </c>
    </row>
    <row r="70" spans="2:21" s="443" customFormat="1" ht="17">
      <c r="B70" s="457" t="s">
        <v>994</v>
      </c>
      <c r="C70" s="467" t="s">
        <v>673</v>
      </c>
      <c r="D70" s="468" t="s">
        <v>995</v>
      </c>
      <c r="E70" s="467" t="s">
        <v>993</v>
      </c>
      <c r="F70" s="459" t="s">
        <v>1412</v>
      </c>
      <c r="G70" s="460"/>
      <c r="H70" s="461"/>
      <c r="I70" s="469" t="s">
        <v>993</v>
      </c>
      <c r="J70" s="469"/>
      <c r="K70" s="462" t="s">
        <v>676</v>
      </c>
      <c r="L70" s="463">
        <v>330</v>
      </c>
      <c r="M70" s="463">
        <v>2180</v>
      </c>
      <c r="N70" s="463">
        <f t="shared" si="0"/>
        <v>719400</v>
      </c>
      <c r="O70" s="463">
        <f t="shared" si="1"/>
        <v>71940</v>
      </c>
      <c r="P70" s="463">
        <f t="shared" si="2"/>
        <v>791340</v>
      </c>
      <c r="Q70" s="464">
        <v>0.1</v>
      </c>
      <c r="R70" s="465"/>
      <c r="S70" s="442">
        <f>VLOOKUP(B70,'[118]25-WNC-I-097'!$I:$P,8,0)</f>
        <v>330</v>
      </c>
      <c r="T70" s="466">
        <f t="shared" si="3"/>
        <v>0</v>
      </c>
      <c r="U70" s="443">
        <v>330</v>
      </c>
    </row>
    <row r="71" spans="2:21" s="443" customFormat="1" ht="17">
      <c r="B71" s="457" t="s">
        <v>996</v>
      </c>
      <c r="C71" s="467" t="s">
        <v>673</v>
      </c>
      <c r="D71" s="468" t="s">
        <v>997</v>
      </c>
      <c r="E71" s="467" t="s">
        <v>993</v>
      </c>
      <c r="F71" s="459" t="s">
        <v>892</v>
      </c>
      <c r="G71" s="460"/>
      <c r="H71" s="461"/>
      <c r="I71" s="469" t="s">
        <v>993</v>
      </c>
      <c r="J71" s="469"/>
      <c r="K71" s="462" t="s">
        <v>676</v>
      </c>
      <c r="L71" s="463">
        <v>245</v>
      </c>
      <c r="M71" s="463">
        <v>2530</v>
      </c>
      <c r="N71" s="463">
        <f t="shared" si="0"/>
        <v>619850</v>
      </c>
      <c r="O71" s="463">
        <f t="shared" si="1"/>
        <v>61985</v>
      </c>
      <c r="P71" s="463">
        <f t="shared" si="2"/>
        <v>681835</v>
      </c>
      <c r="Q71" s="464">
        <v>0.1</v>
      </c>
      <c r="R71" s="465"/>
      <c r="S71" s="442">
        <f>VLOOKUP(B71,'[118]25-WNC-I-097'!$I:$P,8,0)</f>
        <v>245</v>
      </c>
      <c r="T71" s="466">
        <f t="shared" si="3"/>
        <v>0</v>
      </c>
      <c r="U71" s="443">
        <v>245</v>
      </c>
    </row>
    <row r="72" spans="2:21" s="443" customFormat="1" ht="17">
      <c r="B72" s="457" t="s">
        <v>998</v>
      </c>
      <c r="C72" s="467" t="s">
        <v>673</v>
      </c>
      <c r="D72" s="468" t="s">
        <v>999</v>
      </c>
      <c r="E72" s="467" t="s">
        <v>993</v>
      </c>
      <c r="F72" s="459" t="s">
        <v>1413</v>
      </c>
      <c r="G72" s="460"/>
      <c r="H72" s="461"/>
      <c r="I72" s="469" t="s">
        <v>993</v>
      </c>
      <c r="J72" s="469"/>
      <c r="K72" s="462" t="s">
        <v>676</v>
      </c>
      <c r="L72" s="463">
        <v>90</v>
      </c>
      <c r="M72" s="463">
        <v>3590</v>
      </c>
      <c r="N72" s="463">
        <f t="shared" si="0"/>
        <v>323100</v>
      </c>
      <c r="O72" s="463">
        <f t="shared" si="1"/>
        <v>32310</v>
      </c>
      <c r="P72" s="463">
        <f t="shared" si="2"/>
        <v>355410</v>
      </c>
      <c r="Q72" s="464">
        <v>0.1</v>
      </c>
      <c r="R72" s="465"/>
      <c r="S72" s="442">
        <f>VLOOKUP(B72,'[118]25-WNC-I-097'!$I:$P,8,0)</f>
        <v>90</v>
      </c>
      <c r="T72" s="466">
        <f t="shared" si="3"/>
        <v>0</v>
      </c>
      <c r="U72" s="443">
        <v>90</v>
      </c>
    </row>
    <row r="73" spans="2:21" s="443" customFormat="1" ht="17">
      <c r="B73" s="457" t="s">
        <v>1000</v>
      </c>
      <c r="C73" s="467" t="s">
        <v>673</v>
      </c>
      <c r="D73" s="468" t="s">
        <v>1001</v>
      </c>
      <c r="E73" s="467" t="s">
        <v>993</v>
      </c>
      <c r="F73" s="459" t="s">
        <v>1414</v>
      </c>
      <c r="G73" s="460"/>
      <c r="H73" s="461"/>
      <c r="I73" s="469" t="s">
        <v>993</v>
      </c>
      <c r="J73" s="469"/>
      <c r="K73" s="462" t="s">
        <v>676</v>
      </c>
      <c r="L73" s="463">
        <v>180</v>
      </c>
      <c r="M73" s="463">
        <v>13790</v>
      </c>
      <c r="N73" s="463">
        <f t="shared" si="0"/>
        <v>2482200</v>
      </c>
      <c r="O73" s="463">
        <f t="shared" si="1"/>
        <v>248220</v>
      </c>
      <c r="P73" s="463">
        <f t="shared" si="2"/>
        <v>2730420</v>
      </c>
      <c r="Q73" s="464">
        <v>0.1</v>
      </c>
      <c r="R73" s="465"/>
      <c r="S73" s="442">
        <f>VLOOKUP(B73,'[118]25-WNC-I-097'!$I:$P,8,0)</f>
        <v>180</v>
      </c>
      <c r="T73" s="466">
        <f t="shared" si="3"/>
        <v>0</v>
      </c>
      <c r="U73" s="443">
        <v>180</v>
      </c>
    </row>
    <row r="74" spans="2:21" s="443" customFormat="1" ht="17">
      <c r="B74" s="457" t="s">
        <v>1002</v>
      </c>
      <c r="C74" s="467" t="s">
        <v>673</v>
      </c>
      <c r="D74" s="468" t="s">
        <v>1003</v>
      </c>
      <c r="E74" s="467" t="s">
        <v>993</v>
      </c>
      <c r="F74" s="459" t="s">
        <v>1415</v>
      </c>
      <c r="G74" s="460"/>
      <c r="H74" s="461"/>
      <c r="I74" s="469" t="s">
        <v>993</v>
      </c>
      <c r="J74" s="469"/>
      <c r="K74" s="462" t="s">
        <v>676</v>
      </c>
      <c r="L74" s="463">
        <v>485</v>
      </c>
      <c r="M74" s="463">
        <v>9100</v>
      </c>
      <c r="N74" s="463">
        <f t="shared" si="0"/>
        <v>4413500</v>
      </c>
      <c r="O74" s="463">
        <f t="shared" si="1"/>
        <v>441350</v>
      </c>
      <c r="P74" s="463">
        <f t="shared" si="2"/>
        <v>4854850</v>
      </c>
      <c r="Q74" s="464">
        <v>0.1</v>
      </c>
      <c r="R74" s="465"/>
      <c r="S74" s="442">
        <f>VLOOKUP(B74,'[118]25-WNC-I-097'!$I:$P,8,0)</f>
        <v>485</v>
      </c>
      <c r="T74" s="466">
        <f t="shared" si="3"/>
        <v>0</v>
      </c>
      <c r="U74" s="443">
        <v>485</v>
      </c>
    </row>
    <row r="75" spans="2:21" s="443" customFormat="1" ht="17">
      <c r="B75" s="457" t="s">
        <v>1004</v>
      </c>
      <c r="C75" s="467" t="s">
        <v>673</v>
      </c>
      <c r="D75" s="468" t="s">
        <v>1005</v>
      </c>
      <c r="E75" s="467" t="s">
        <v>993</v>
      </c>
      <c r="F75" s="459" t="s">
        <v>1416</v>
      </c>
      <c r="G75" s="460"/>
      <c r="H75" s="461"/>
      <c r="I75" s="469" t="s">
        <v>993</v>
      </c>
      <c r="J75" s="469"/>
      <c r="K75" s="462" t="s">
        <v>676</v>
      </c>
      <c r="L75" s="463">
        <v>440</v>
      </c>
      <c r="M75" s="463">
        <v>10990</v>
      </c>
      <c r="N75" s="463">
        <f t="shared" si="0"/>
        <v>4835600</v>
      </c>
      <c r="O75" s="463">
        <f t="shared" si="1"/>
        <v>483560</v>
      </c>
      <c r="P75" s="463">
        <f t="shared" si="2"/>
        <v>5319160</v>
      </c>
      <c r="Q75" s="464">
        <v>0.1</v>
      </c>
      <c r="R75" s="465"/>
      <c r="S75" s="442">
        <f>VLOOKUP(B75,'[118]25-WNC-I-097'!$I:$P,8,0)</f>
        <v>440</v>
      </c>
      <c r="T75" s="466">
        <f t="shared" si="3"/>
        <v>0</v>
      </c>
      <c r="U75" s="443">
        <v>440</v>
      </c>
    </row>
    <row r="76" spans="2:21" s="443" customFormat="1" ht="17">
      <c r="B76" s="457" t="s">
        <v>1006</v>
      </c>
      <c r="C76" s="467" t="s">
        <v>673</v>
      </c>
      <c r="D76" s="468" t="s">
        <v>1007</v>
      </c>
      <c r="E76" s="467" t="s">
        <v>993</v>
      </c>
      <c r="F76" s="459" t="s">
        <v>1417</v>
      </c>
      <c r="G76" s="460"/>
      <c r="H76" s="461"/>
      <c r="I76" s="469" t="s">
        <v>993</v>
      </c>
      <c r="J76" s="469"/>
      <c r="K76" s="462" t="s">
        <v>676</v>
      </c>
      <c r="L76" s="463">
        <v>25</v>
      </c>
      <c r="M76" s="463">
        <v>106000</v>
      </c>
      <c r="N76" s="463">
        <f t="shared" si="0"/>
        <v>2650000</v>
      </c>
      <c r="O76" s="463">
        <f t="shared" si="1"/>
        <v>265000</v>
      </c>
      <c r="P76" s="463">
        <f t="shared" si="2"/>
        <v>2915000</v>
      </c>
      <c r="Q76" s="464">
        <v>0.1</v>
      </c>
      <c r="R76" s="465"/>
      <c r="S76" s="442">
        <f>VLOOKUP(B76,'[118]25-WNC-I-097'!$I:$P,8,0)</f>
        <v>25</v>
      </c>
      <c r="T76" s="466">
        <f t="shared" si="3"/>
        <v>0</v>
      </c>
      <c r="U76" s="443">
        <v>25</v>
      </c>
    </row>
    <row r="77" spans="2:21" s="443" customFormat="1" ht="17">
      <c r="B77" s="457" t="s">
        <v>1008</v>
      </c>
      <c r="C77" s="467" t="s">
        <v>673</v>
      </c>
      <c r="D77" s="468" t="s">
        <v>1009</v>
      </c>
      <c r="E77" s="467" t="s">
        <v>993</v>
      </c>
      <c r="F77" s="459" t="s">
        <v>1418</v>
      </c>
      <c r="G77" s="460"/>
      <c r="H77" s="461"/>
      <c r="I77" s="469" t="s">
        <v>1419</v>
      </c>
      <c r="J77" s="469"/>
      <c r="K77" s="462" t="s">
        <v>676</v>
      </c>
      <c r="L77" s="463">
        <v>135</v>
      </c>
      <c r="M77" s="463">
        <v>1090</v>
      </c>
      <c r="N77" s="463">
        <f t="shared" si="0"/>
        <v>147150</v>
      </c>
      <c r="O77" s="463">
        <f t="shared" si="1"/>
        <v>14715</v>
      </c>
      <c r="P77" s="463">
        <f t="shared" si="2"/>
        <v>161865</v>
      </c>
      <c r="Q77" s="464">
        <v>0.1</v>
      </c>
      <c r="R77" s="465"/>
      <c r="S77" s="442">
        <f>VLOOKUP(B77,'[118]25-WNC-I-097'!$I:$P,8,0)</f>
        <v>135</v>
      </c>
      <c r="T77" s="466">
        <f t="shared" si="3"/>
        <v>0</v>
      </c>
      <c r="U77" s="443">
        <v>135</v>
      </c>
    </row>
    <row r="78" spans="2:21" s="443" customFormat="1" ht="17">
      <c r="B78" s="457" t="s">
        <v>1010</v>
      </c>
      <c r="C78" s="467" t="s">
        <v>1011</v>
      </c>
      <c r="D78" s="468" t="s">
        <v>1012</v>
      </c>
      <c r="E78" s="467" t="s">
        <v>1013</v>
      </c>
      <c r="F78" s="459" t="s">
        <v>1420</v>
      </c>
      <c r="G78" s="460"/>
      <c r="H78" s="461"/>
      <c r="I78" s="469" t="s">
        <v>1013</v>
      </c>
      <c r="J78" s="469"/>
      <c r="K78" s="462" t="s">
        <v>676</v>
      </c>
      <c r="L78" s="463">
        <v>110</v>
      </c>
      <c r="M78" s="463">
        <v>71820</v>
      </c>
      <c r="N78" s="463">
        <f t="shared" si="0"/>
        <v>7900200</v>
      </c>
      <c r="O78" s="463">
        <f t="shared" si="1"/>
        <v>790020</v>
      </c>
      <c r="P78" s="463">
        <f t="shared" si="2"/>
        <v>8690220</v>
      </c>
      <c r="Q78" s="464">
        <v>0.1</v>
      </c>
      <c r="R78" s="465"/>
      <c r="S78" s="442">
        <f>VLOOKUP(B78,'[118]25-WNC-I-097'!$I:$P,8,0)</f>
        <v>110</v>
      </c>
      <c r="T78" s="466">
        <f t="shared" si="3"/>
        <v>0</v>
      </c>
      <c r="U78" s="443">
        <v>110</v>
      </c>
    </row>
    <row r="79" spans="2:21" s="443" customFormat="1" ht="17">
      <c r="B79" s="457" t="s">
        <v>1014</v>
      </c>
      <c r="C79" s="467" t="s">
        <v>1011</v>
      </c>
      <c r="D79" s="468" t="s">
        <v>1015</v>
      </c>
      <c r="E79" s="467" t="s">
        <v>1013</v>
      </c>
      <c r="F79" s="459" t="s">
        <v>1421</v>
      </c>
      <c r="G79" s="460"/>
      <c r="H79" s="461"/>
      <c r="I79" s="469" t="s">
        <v>1013</v>
      </c>
      <c r="J79" s="469"/>
      <c r="K79" s="462" t="s">
        <v>676</v>
      </c>
      <c r="L79" s="463">
        <v>25</v>
      </c>
      <c r="M79" s="463">
        <v>82460</v>
      </c>
      <c r="N79" s="463">
        <f t="shared" si="0"/>
        <v>2061500</v>
      </c>
      <c r="O79" s="463">
        <f t="shared" si="1"/>
        <v>206150</v>
      </c>
      <c r="P79" s="463">
        <f t="shared" si="2"/>
        <v>2267650</v>
      </c>
      <c r="Q79" s="464">
        <v>0.1</v>
      </c>
      <c r="R79" s="465"/>
      <c r="S79" s="442">
        <f>VLOOKUP(B79,'[118]25-WNC-I-097'!$I:$P,8,0)</f>
        <v>25</v>
      </c>
      <c r="T79" s="466">
        <f t="shared" si="3"/>
        <v>0</v>
      </c>
      <c r="U79" s="443">
        <v>25</v>
      </c>
    </row>
    <row r="80" spans="2:21" s="443" customFormat="1" ht="17">
      <c r="B80" s="457" t="s">
        <v>1016</v>
      </c>
      <c r="C80" s="467" t="s">
        <v>1011</v>
      </c>
      <c r="D80" s="468" t="s">
        <v>1017</v>
      </c>
      <c r="E80" s="467" t="s">
        <v>1013</v>
      </c>
      <c r="F80" s="459" t="s">
        <v>1422</v>
      </c>
      <c r="G80" s="460"/>
      <c r="H80" s="461"/>
      <c r="I80" s="469" t="s">
        <v>1013</v>
      </c>
      <c r="J80" s="469"/>
      <c r="K80" s="462" t="s">
        <v>676</v>
      </c>
      <c r="L80" s="463">
        <v>25</v>
      </c>
      <c r="M80" s="463">
        <v>93100</v>
      </c>
      <c r="N80" s="463">
        <f t="shared" si="0"/>
        <v>2327500</v>
      </c>
      <c r="O80" s="463">
        <f t="shared" si="1"/>
        <v>232750</v>
      </c>
      <c r="P80" s="463">
        <f t="shared" si="2"/>
        <v>2560250</v>
      </c>
      <c r="Q80" s="464">
        <v>0.1</v>
      </c>
      <c r="R80" s="465"/>
      <c r="S80" s="442">
        <f>VLOOKUP(B80,'[118]25-WNC-I-097'!$I:$P,8,0)</f>
        <v>25</v>
      </c>
      <c r="T80" s="466">
        <f t="shared" si="3"/>
        <v>0</v>
      </c>
      <c r="U80" s="443">
        <v>25</v>
      </c>
    </row>
    <row r="81" spans="2:21" s="443" customFormat="1" ht="17">
      <c r="B81" s="457" t="s">
        <v>1018</v>
      </c>
      <c r="C81" s="467" t="s">
        <v>1011</v>
      </c>
      <c r="D81" s="468" t="s">
        <v>1019</v>
      </c>
      <c r="E81" s="467" t="s">
        <v>1013</v>
      </c>
      <c r="F81" s="459" t="s">
        <v>1423</v>
      </c>
      <c r="G81" s="460"/>
      <c r="H81" s="461"/>
      <c r="I81" s="469" t="s">
        <v>1013</v>
      </c>
      <c r="J81" s="469"/>
      <c r="K81" s="462" t="s">
        <v>676</v>
      </c>
      <c r="L81" s="463">
        <v>25</v>
      </c>
      <c r="M81" s="463">
        <v>101080</v>
      </c>
      <c r="N81" s="463">
        <f t="shared" si="0"/>
        <v>2527000</v>
      </c>
      <c r="O81" s="463">
        <f t="shared" si="1"/>
        <v>252700</v>
      </c>
      <c r="P81" s="463">
        <f t="shared" si="2"/>
        <v>2779700</v>
      </c>
      <c r="Q81" s="464">
        <v>0.1</v>
      </c>
      <c r="R81" s="465"/>
      <c r="S81" s="442">
        <f>VLOOKUP(B81,'[118]25-WNC-I-097'!$I:$P,8,0)</f>
        <v>25</v>
      </c>
      <c r="T81" s="466">
        <f t="shared" si="3"/>
        <v>0</v>
      </c>
      <c r="U81" s="443">
        <v>25</v>
      </c>
    </row>
    <row r="82" spans="2:21" s="443" customFormat="1" ht="17">
      <c r="B82" s="457" t="s">
        <v>1020</v>
      </c>
      <c r="C82" s="467" t="s">
        <v>1011</v>
      </c>
      <c r="D82" s="468" t="s">
        <v>1021</v>
      </c>
      <c r="E82" s="467" t="s">
        <v>1013</v>
      </c>
      <c r="F82" s="459" t="s">
        <v>1424</v>
      </c>
      <c r="G82" s="460"/>
      <c r="H82" s="461"/>
      <c r="I82" s="469" t="s">
        <v>1013</v>
      </c>
      <c r="J82" s="469"/>
      <c r="K82" s="462" t="s">
        <v>676</v>
      </c>
      <c r="L82" s="463">
        <v>25</v>
      </c>
      <c r="M82" s="463">
        <v>109060</v>
      </c>
      <c r="N82" s="463">
        <f t="shared" ref="N82:N104" si="4">M82*L82</f>
        <v>2726500</v>
      </c>
      <c r="O82" s="463">
        <f t="shared" si="1"/>
        <v>272650</v>
      </c>
      <c r="P82" s="463">
        <f t="shared" si="2"/>
        <v>2999150</v>
      </c>
      <c r="Q82" s="464">
        <v>0.1</v>
      </c>
      <c r="R82" s="465"/>
      <c r="S82" s="442">
        <f>VLOOKUP(B82,'[118]25-WNC-I-097'!$I:$P,8,0)</f>
        <v>25</v>
      </c>
      <c r="T82" s="466">
        <f t="shared" si="3"/>
        <v>0</v>
      </c>
      <c r="U82" s="443">
        <v>25</v>
      </c>
    </row>
    <row r="83" spans="2:21" s="443" customFormat="1" ht="17">
      <c r="B83" s="457" t="s">
        <v>1022</v>
      </c>
      <c r="C83" s="467" t="s">
        <v>1011</v>
      </c>
      <c r="D83" s="468" t="s">
        <v>1023</v>
      </c>
      <c r="E83" s="467" t="s">
        <v>1013</v>
      </c>
      <c r="F83" s="459" t="s">
        <v>1425</v>
      </c>
      <c r="G83" s="460"/>
      <c r="H83" s="461"/>
      <c r="I83" s="469" t="s">
        <v>1013</v>
      </c>
      <c r="J83" s="469"/>
      <c r="K83" s="462" t="s">
        <v>676</v>
      </c>
      <c r="L83" s="463">
        <v>15</v>
      </c>
      <c r="M83" s="463">
        <v>117040</v>
      </c>
      <c r="N83" s="463">
        <f t="shared" si="4"/>
        <v>1755600</v>
      </c>
      <c r="O83" s="463">
        <f t="shared" si="1"/>
        <v>175560</v>
      </c>
      <c r="P83" s="463">
        <f t="shared" si="2"/>
        <v>1931160</v>
      </c>
      <c r="Q83" s="464">
        <v>0.1</v>
      </c>
      <c r="R83" s="465"/>
      <c r="S83" s="442">
        <f>VLOOKUP(B83,'[118]25-WNC-I-097'!$I:$P,8,0)</f>
        <v>15</v>
      </c>
      <c r="T83" s="466">
        <f t="shared" ref="T83:T98" si="5">L83-S83</f>
        <v>0</v>
      </c>
      <c r="U83" s="443">
        <v>15</v>
      </c>
    </row>
    <row r="84" spans="2:21" s="443" customFormat="1" ht="17">
      <c r="B84" s="457" t="s">
        <v>1024</v>
      </c>
      <c r="C84" s="467" t="s">
        <v>1011</v>
      </c>
      <c r="D84" s="468" t="s">
        <v>1025</v>
      </c>
      <c r="E84" s="467" t="s">
        <v>1013</v>
      </c>
      <c r="F84" s="459" t="s">
        <v>1426</v>
      </c>
      <c r="G84" s="460"/>
      <c r="H84" s="461"/>
      <c r="I84" s="469" t="s">
        <v>1013</v>
      </c>
      <c r="J84" s="469"/>
      <c r="K84" s="462" t="s">
        <v>676</v>
      </c>
      <c r="L84" s="463">
        <v>25</v>
      </c>
      <c r="M84" s="463">
        <v>29260</v>
      </c>
      <c r="N84" s="463">
        <f t="shared" si="4"/>
        <v>731500</v>
      </c>
      <c r="O84" s="463">
        <f t="shared" si="1"/>
        <v>73150</v>
      </c>
      <c r="P84" s="463">
        <f t="shared" si="2"/>
        <v>804650</v>
      </c>
      <c r="Q84" s="464">
        <v>0.1</v>
      </c>
      <c r="R84" s="465"/>
      <c r="S84" s="442">
        <f>VLOOKUP(B84,'[118]25-WNC-I-097'!$I:$P,8,0)</f>
        <v>25</v>
      </c>
      <c r="T84" s="466">
        <f t="shared" si="5"/>
        <v>0</v>
      </c>
      <c r="U84" s="443">
        <v>25</v>
      </c>
    </row>
    <row r="85" spans="2:21" s="443" customFormat="1" ht="17">
      <c r="B85" s="457" t="s">
        <v>1026</v>
      </c>
      <c r="C85" s="467" t="s">
        <v>1027</v>
      </c>
      <c r="D85" s="468" t="s">
        <v>1028</v>
      </c>
      <c r="E85" s="467" t="s">
        <v>1029</v>
      </c>
      <c r="F85" s="459" t="s">
        <v>1427</v>
      </c>
      <c r="G85" s="460"/>
      <c r="H85" s="461"/>
      <c r="I85" s="469"/>
      <c r="J85" s="469"/>
      <c r="K85" s="462" t="s">
        <v>676</v>
      </c>
      <c r="L85" s="463">
        <v>185</v>
      </c>
      <c r="M85" s="463">
        <v>19320</v>
      </c>
      <c r="N85" s="463">
        <f t="shared" si="4"/>
        <v>3574200</v>
      </c>
      <c r="O85" s="463">
        <f t="shared" si="1"/>
        <v>357420</v>
      </c>
      <c r="P85" s="463">
        <f t="shared" si="2"/>
        <v>3931620</v>
      </c>
      <c r="Q85" s="464">
        <v>0.1</v>
      </c>
      <c r="R85" s="465"/>
      <c r="S85" s="442">
        <f>VLOOKUP(B85,'[118]25-WNC-I-097'!$I:$P,8,0)</f>
        <v>185</v>
      </c>
      <c r="T85" s="466">
        <f t="shared" si="5"/>
        <v>0</v>
      </c>
      <c r="U85" s="443">
        <v>185</v>
      </c>
    </row>
    <row r="86" spans="2:21" s="443" customFormat="1" ht="17">
      <c r="B86" s="457" t="s">
        <v>1030</v>
      </c>
      <c r="C86" s="467" t="s">
        <v>1027</v>
      </c>
      <c r="D86" s="468" t="s">
        <v>1031</v>
      </c>
      <c r="E86" s="467" t="s">
        <v>1032</v>
      </c>
      <c r="F86" s="459" t="s">
        <v>1428</v>
      </c>
      <c r="G86" s="460"/>
      <c r="H86" s="461"/>
      <c r="I86" s="469" t="s">
        <v>1429</v>
      </c>
      <c r="J86" s="469"/>
      <c r="K86" s="462" t="s">
        <v>676</v>
      </c>
      <c r="L86" s="463">
        <v>330</v>
      </c>
      <c r="M86" s="463">
        <v>1740</v>
      </c>
      <c r="N86" s="463">
        <f t="shared" si="4"/>
        <v>574200</v>
      </c>
      <c r="O86" s="463">
        <f t="shared" si="1"/>
        <v>57420</v>
      </c>
      <c r="P86" s="463">
        <f t="shared" si="2"/>
        <v>631620</v>
      </c>
      <c r="Q86" s="464">
        <v>0.1</v>
      </c>
      <c r="R86" s="465"/>
      <c r="S86" s="442">
        <f>VLOOKUP(B86,'[118]25-WNC-I-097'!$I:$P,8,0)</f>
        <v>330</v>
      </c>
      <c r="T86" s="466">
        <f t="shared" si="5"/>
        <v>0</v>
      </c>
      <c r="U86" s="443">
        <v>330</v>
      </c>
    </row>
    <row r="87" spans="2:21" s="443" customFormat="1" ht="17">
      <c r="B87" s="457" t="s">
        <v>1033</v>
      </c>
      <c r="C87" s="467" t="s">
        <v>1027</v>
      </c>
      <c r="D87" s="468" t="s">
        <v>1034</v>
      </c>
      <c r="E87" s="467" t="s">
        <v>1035</v>
      </c>
      <c r="F87" s="459" t="s">
        <v>875</v>
      </c>
      <c r="G87" s="460"/>
      <c r="H87" s="461"/>
      <c r="I87" s="469" t="s">
        <v>1035</v>
      </c>
      <c r="J87" s="469"/>
      <c r="K87" s="462" t="s">
        <v>676</v>
      </c>
      <c r="L87" s="463">
        <v>485</v>
      </c>
      <c r="M87" s="463">
        <v>810</v>
      </c>
      <c r="N87" s="463">
        <f t="shared" si="4"/>
        <v>392850</v>
      </c>
      <c r="O87" s="463">
        <f t="shared" si="1"/>
        <v>39285</v>
      </c>
      <c r="P87" s="463">
        <f t="shared" si="2"/>
        <v>432135</v>
      </c>
      <c r="Q87" s="464">
        <v>0.1</v>
      </c>
      <c r="R87" s="465"/>
      <c r="S87" s="442">
        <f>VLOOKUP(B87,'[118]25-WNC-I-097'!$I:$P,8,0)</f>
        <v>485</v>
      </c>
      <c r="T87" s="466">
        <f t="shared" si="5"/>
        <v>0</v>
      </c>
      <c r="U87" s="443">
        <v>485</v>
      </c>
    </row>
    <row r="88" spans="2:21" s="443" customFormat="1" ht="17">
      <c r="B88" s="457" t="s">
        <v>1036</v>
      </c>
      <c r="C88" s="467" t="s">
        <v>1027</v>
      </c>
      <c r="D88" s="468" t="s">
        <v>1037</v>
      </c>
      <c r="E88" s="467" t="s">
        <v>1032</v>
      </c>
      <c r="F88" s="459" t="s">
        <v>1430</v>
      </c>
      <c r="G88" s="460"/>
      <c r="H88" s="461"/>
      <c r="I88" s="469" t="s">
        <v>1429</v>
      </c>
      <c r="J88" s="469"/>
      <c r="K88" s="462" t="s">
        <v>676</v>
      </c>
      <c r="L88" s="463">
        <v>25</v>
      </c>
      <c r="M88" s="463">
        <v>9660</v>
      </c>
      <c r="N88" s="463">
        <f t="shared" si="4"/>
        <v>241500</v>
      </c>
      <c r="O88" s="463">
        <f t="shared" si="1"/>
        <v>24150</v>
      </c>
      <c r="P88" s="463">
        <f t="shared" si="2"/>
        <v>265650</v>
      </c>
      <c r="Q88" s="464">
        <v>0.1</v>
      </c>
      <c r="R88" s="465"/>
      <c r="S88" s="442">
        <f>VLOOKUP(B88,'[118]25-WNC-I-097'!$I:$P,8,0)</f>
        <v>25</v>
      </c>
      <c r="T88" s="466">
        <f t="shared" si="5"/>
        <v>0</v>
      </c>
      <c r="U88" s="443">
        <v>25</v>
      </c>
    </row>
    <row r="89" spans="2:21" s="443" customFormat="1" ht="17">
      <c r="B89" s="457" t="s">
        <v>1038</v>
      </c>
      <c r="C89" s="467" t="s">
        <v>1027</v>
      </c>
      <c r="D89" s="468" t="s">
        <v>1039</v>
      </c>
      <c r="E89" s="467" t="s">
        <v>1032</v>
      </c>
      <c r="F89" s="459" t="s">
        <v>1431</v>
      </c>
      <c r="G89" s="460"/>
      <c r="H89" s="461"/>
      <c r="I89" s="469" t="s">
        <v>1429</v>
      </c>
      <c r="J89" s="469"/>
      <c r="K89" s="462" t="s">
        <v>676</v>
      </c>
      <c r="L89" s="463">
        <v>90</v>
      </c>
      <c r="M89" s="463">
        <v>24750</v>
      </c>
      <c r="N89" s="463">
        <f t="shared" si="4"/>
        <v>2227500</v>
      </c>
      <c r="O89" s="463">
        <f t="shared" si="1"/>
        <v>222750</v>
      </c>
      <c r="P89" s="463">
        <f t="shared" si="2"/>
        <v>2450250</v>
      </c>
      <c r="Q89" s="464">
        <v>0.1</v>
      </c>
      <c r="R89" s="465"/>
      <c r="S89" s="456">
        <f>VLOOKUP(B89,'[118]25-WNC-I-097'!$I:$P,8,0)</f>
        <v>0</v>
      </c>
      <c r="T89" s="466">
        <f t="shared" si="5"/>
        <v>90</v>
      </c>
    </row>
    <row r="90" spans="2:21" s="443" customFormat="1" ht="17">
      <c r="B90" s="457" t="s">
        <v>1040</v>
      </c>
      <c r="C90" s="467" t="s">
        <v>1027</v>
      </c>
      <c r="D90" s="468" t="s">
        <v>1041</v>
      </c>
      <c r="E90" s="467" t="s">
        <v>1032</v>
      </c>
      <c r="F90" s="459" t="s">
        <v>1432</v>
      </c>
      <c r="G90" s="460"/>
      <c r="H90" s="461"/>
      <c r="I90" s="469" t="s">
        <v>1429</v>
      </c>
      <c r="J90" s="469"/>
      <c r="K90" s="462" t="s">
        <v>676</v>
      </c>
      <c r="L90" s="463">
        <v>595</v>
      </c>
      <c r="M90" s="463">
        <v>780</v>
      </c>
      <c r="N90" s="463">
        <f t="shared" si="4"/>
        <v>464100</v>
      </c>
      <c r="O90" s="463">
        <f t="shared" si="1"/>
        <v>46410</v>
      </c>
      <c r="P90" s="463">
        <f t="shared" si="2"/>
        <v>510510</v>
      </c>
      <c r="Q90" s="464">
        <v>0.1</v>
      </c>
      <c r="R90" s="465"/>
      <c r="S90" s="456">
        <f>VLOOKUP(B90,'[118]25-WNC-I-097'!$I:$P,8,0)</f>
        <v>70</v>
      </c>
      <c r="T90" s="466">
        <f t="shared" si="5"/>
        <v>525</v>
      </c>
      <c r="U90" s="443">
        <v>70</v>
      </c>
    </row>
    <row r="91" spans="2:21" s="443" customFormat="1" ht="17">
      <c r="B91" s="457" t="s">
        <v>1042</v>
      </c>
      <c r="C91" s="467" t="s">
        <v>1027</v>
      </c>
      <c r="D91" s="468" t="s">
        <v>1043</v>
      </c>
      <c r="E91" s="467" t="s">
        <v>1035</v>
      </c>
      <c r="F91" s="459" t="s">
        <v>878</v>
      </c>
      <c r="G91" s="460"/>
      <c r="H91" s="461"/>
      <c r="I91" s="461" t="s">
        <v>1419</v>
      </c>
      <c r="J91" s="461"/>
      <c r="K91" s="462" t="s">
        <v>676</v>
      </c>
      <c r="L91" s="463">
        <v>70</v>
      </c>
      <c r="M91" s="463">
        <v>360</v>
      </c>
      <c r="N91" s="463">
        <f t="shared" si="4"/>
        <v>25200</v>
      </c>
      <c r="O91" s="463">
        <f t="shared" si="1"/>
        <v>2520</v>
      </c>
      <c r="P91" s="463">
        <f t="shared" si="2"/>
        <v>27720</v>
      </c>
      <c r="Q91" s="464">
        <v>0.1</v>
      </c>
      <c r="R91" s="465"/>
      <c r="S91" s="442">
        <f>VLOOKUP(B91,'[118]25-WNC-I-097'!$I:$P,8,0)</f>
        <v>70</v>
      </c>
      <c r="T91" s="466">
        <f t="shared" si="5"/>
        <v>0</v>
      </c>
      <c r="U91" s="443">
        <v>70</v>
      </c>
    </row>
    <row r="92" spans="2:21" s="443" customFormat="1" ht="17">
      <c r="B92" s="457" t="s">
        <v>1044</v>
      </c>
      <c r="C92" s="467" t="s">
        <v>1045</v>
      </c>
      <c r="D92" s="468" t="s">
        <v>1046</v>
      </c>
      <c r="E92" s="467" t="s">
        <v>755</v>
      </c>
      <c r="F92" s="459" t="s">
        <v>1433</v>
      </c>
      <c r="G92" s="460"/>
      <c r="H92" s="461"/>
      <c r="I92" s="461" t="s">
        <v>849</v>
      </c>
      <c r="J92" s="461"/>
      <c r="K92" s="462" t="s">
        <v>676</v>
      </c>
      <c r="L92" s="463">
        <v>165</v>
      </c>
      <c r="M92" s="463">
        <v>2210</v>
      </c>
      <c r="N92" s="463">
        <f t="shared" si="4"/>
        <v>364650</v>
      </c>
      <c r="O92" s="463">
        <f t="shared" si="1"/>
        <v>36465</v>
      </c>
      <c r="P92" s="463">
        <f t="shared" si="2"/>
        <v>401115</v>
      </c>
      <c r="Q92" s="464">
        <v>0.1</v>
      </c>
      <c r="R92" s="465"/>
      <c r="S92" s="442">
        <f>VLOOKUP(B92,'[118]25-WNC-I-097'!$I:$P,8,0)</f>
        <v>165</v>
      </c>
      <c r="T92" s="466">
        <f t="shared" si="5"/>
        <v>0</v>
      </c>
      <c r="U92" s="443">
        <v>165</v>
      </c>
    </row>
    <row r="93" spans="2:21" s="443" customFormat="1" ht="17">
      <c r="B93" s="457" t="s">
        <v>1047</v>
      </c>
      <c r="C93" s="467" t="s">
        <v>1045</v>
      </c>
      <c r="D93" s="468" t="s">
        <v>1048</v>
      </c>
      <c r="E93" s="467" t="s">
        <v>755</v>
      </c>
      <c r="F93" s="459" t="s">
        <v>1434</v>
      </c>
      <c r="G93" s="460"/>
      <c r="H93" s="461"/>
      <c r="I93" s="461" t="s">
        <v>849</v>
      </c>
      <c r="J93" s="461"/>
      <c r="K93" s="462" t="s">
        <v>676</v>
      </c>
      <c r="L93" s="463">
        <v>1245</v>
      </c>
      <c r="M93" s="463">
        <v>7850</v>
      </c>
      <c r="N93" s="463">
        <f t="shared" si="4"/>
        <v>9773250</v>
      </c>
      <c r="O93" s="463">
        <f t="shared" si="1"/>
        <v>977325</v>
      </c>
      <c r="P93" s="463">
        <f t="shared" si="2"/>
        <v>10750575</v>
      </c>
      <c r="Q93" s="464">
        <v>0.1</v>
      </c>
      <c r="R93" s="465"/>
      <c r="S93" s="442">
        <f>VLOOKUP(B93,'[118]25-WNC-I-097'!$I:$P,8,0)</f>
        <v>1245</v>
      </c>
      <c r="T93" s="466">
        <f t="shared" si="5"/>
        <v>0</v>
      </c>
      <c r="U93" s="443">
        <v>1245</v>
      </c>
    </row>
    <row r="94" spans="2:21" s="443" customFormat="1" ht="17">
      <c r="B94" s="457" t="s">
        <v>1049</v>
      </c>
      <c r="C94" s="467" t="s">
        <v>1045</v>
      </c>
      <c r="D94" s="468" t="s">
        <v>1050</v>
      </c>
      <c r="E94" s="467" t="s">
        <v>755</v>
      </c>
      <c r="F94" s="459" t="s">
        <v>1435</v>
      </c>
      <c r="G94" s="460"/>
      <c r="H94" s="461"/>
      <c r="I94" s="461" t="s">
        <v>1419</v>
      </c>
      <c r="J94" s="461"/>
      <c r="K94" s="462" t="s">
        <v>676</v>
      </c>
      <c r="L94" s="463">
        <v>530</v>
      </c>
      <c r="M94" s="463">
        <v>4790</v>
      </c>
      <c r="N94" s="463">
        <f t="shared" si="4"/>
        <v>2538700</v>
      </c>
      <c r="O94" s="463">
        <f t="shared" si="1"/>
        <v>253870</v>
      </c>
      <c r="P94" s="463">
        <f t="shared" si="2"/>
        <v>2792570</v>
      </c>
      <c r="Q94" s="464">
        <v>0.1</v>
      </c>
      <c r="R94" s="465"/>
      <c r="S94" s="442">
        <f>VLOOKUP(B94,'[118]25-WNC-I-097'!$I:$P,8,0)</f>
        <v>530</v>
      </c>
      <c r="T94" s="466">
        <f t="shared" si="5"/>
        <v>0</v>
      </c>
      <c r="U94" s="443">
        <v>530</v>
      </c>
    </row>
    <row r="95" spans="2:21" s="443" customFormat="1" ht="17">
      <c r="B95" s="457" t="s">
        <v>1051</v>
      </c>
      <c r="C95" s="467" t="s">
        <v>1045</v>
      </c>
      <c r="D95" s="468" t="s">
        <v>1052</v>
      </c>
      <c r="E95" s="467" t="s">
        <v>761</v>
      </c>
      <c r="F95" s="459" t="s">
        <v>891</v>
      </c>
      <c r="G95" s="460"/>
      <c r="H95" s="461"/>
      <c r="I95" s="461" t="s">
        <v>849</v>
      </c>
      <c r="J95" s="461"/>
      <c r="K95" s="462" t="s">
        <v>676</v>
      </c>
      <c r="L95" s="463">
        <v>1300</v>
      </c>
      <c r="M95" s="463">
        <v>230</v>
      </c>
      <c r="N95" s="463">
        <f t="shared" si="4"/>
        <v>299000</v>
      </c>
      <c r="O95" s="463">
        <f t="shared" si="1"/>
        <v>29900</v>
      </c>
      <c r="P95" s="463">
        <f t="shared" si="2"/>
        <v>328900</v>
      </c>
      <c r="Q95" s="464">
        <v>0.1</v>
      </c>
      <c r="R95" s="465"/>
      <c r="S95" s="442">
        <f>VLOOKUP(B95,'[118]25-WNC-I-097'!$I:$P,8,0)</f>
        <v>1300</v>
      </c>
      <c r="T95" s="466">
        <f t="shared" si="5"/>
        <v>0</v>
      </c>
      <c r="U95" s="443">
        <v>1300</v>
      </c>
    </row>
    <row r="96" spans="2:21" s="443" customFormat="1" ht="17">
      <c r="B96" s="457" t="s">
        <v>1053</v>
      </c>
      <c r="C96" s="467" t="s">
        <v>1045</v>
      </c>
      <c r="D96" s="468" t="s">
        <v>1054</v>
      </c>
      <c r="E96" s="467" t="s">
        <v>1055</v>
      </c>
      <c r="F96" s="459" t="s">
        <v>884</v>
      </c>
      <c r="G96" s="460"/>
      <c r="H96" s="461"/>
      <c r="I96" s="461" t="s">
        <v>849</v>
      </c>
      <c r="J96" s="461"/>
      <c r="K96" s="462" t="s">
        <v>676</v>
      </c>
      <c r="L96" s="463">
        <v>265</v>
      </c>
      <c r="M96" s="463">
        <v>1410</v>
      </c>
      <c r="N96" s="463">
        <f t="shared" si="4"/>
        <v>373650</v>
      </c>
      <c r="O96" s="463">
        <f t="shared" si="1"/>
        <v>37365</v>
      </c>
      <c r="P96" s="463">
        <f t="shared" si="2"/>
        <v>411015</v>
      </c>
      <c r="Q96" s="464">
        <v>0.1</v>
      </c>
      <c r="R96" s="465"/>
      <c r="S96" s="442">
        <f>VLOOKUP(B96,'[118]25-WNC-I-097'!$I:$P,8,0)</f>
        <v>265</v>
      </c>
      <c r="T96" s="466">
        <f t="shared" si="5"/>
        <v>0</v>
      </c>
      <c r="U96" s="443">
        <v>265</v>
      </c>
    </row>
    <row r="97" spans="2:21" s="443" customFormat="1" ht="17">
      <c r="B97" s="457" t="s">
        <v>1056</v>
      </c>
      <c r="C97" s="467" t="s">
        <v>1045</v>
      </c>
      <c r="D97" s="468" t="s">
        <v>1057</v>
      </c>
      <c r="E97" s="467" t="s">
        <v>761</v>
      </c>
      <c r="F97" s="459" t="s">
        <v>1436</v>
      </c>
      <c r="G97" s="460"/>
      <c r="H97" s="461"/>
      <c r="I97" s="461" t="s">
        <v>849</v>
      </c>
      <c r="J97" s="461"/>
      <c r="K97" s="462" t="s">
        <v>676</v>
      </c>
      <c r="L97" s="463">
        <v>25</v>
      </c>
      <c r="M97" s="463">
        <v>11510</v>
      </c>
      <c r="N97" s="463">
        <f t="shared" si="4"/>
        <v>287750</v>
      </c>
      <c r="O97" s="463">
        <f t="shared" si="1"/>
        <v>28775</v>
      </c>
      <c r="P97" s="463">
        <f t="shared" si="2"/>
        <v>316525</v>
      </c>
      <c r="Q97" s="464">
        <v>0.1</v>
      </c>
      <c r="R97" s="465"/>
      <c r="S97" s="442">
        <f>VLOOKUP(B97,'[118]25-WNC-I-097'!$I:$P,8,0)</f>
        <v>25</v>
      </c>
      <c r="T97" s="466">
        <f t="shared" si="5"/>
        <v>0</v>
      </c>
      <c r="U97" s="443">
        <v>25</v>
      </c>
    </row>
    <row r="98" spans="2:21" s="443" customFormat="1" ht="18.5">
      <c r="B98" s="470" t="s">
        <v>1076</v>
      </c>
      <c r="C98" s="471" t="s">
        <v>1027</v>
      </c>
      <c r="D98" s="470" t="s">
        <v>1077</v>
      </c>
      <c r="E98" s="471" t="s">
        <v>1032</v>
      </c>
      <c r="F98" s="459"/>
      <c r="G98" s="460"/>
      <c r="H98" s="461"/>
      <c r="I98" s="461"/>
      <c r="J98" s="461"/>
      <c r="K98" s="462"/>
      <c r="L98" s="463"/>
      <c r="M98" s="463"/>
      <c r="N98" s="463"/>
      <c r="O98" s="463"/>
      <c r="P98" s="463"/>
      <c r="Q98" s="464"/>
      <c r="R98" s="465"/>
      <c r="S98" s="456">
        <f>VLOOKUP(B98,'[118]25-WNC-I-097'!$I:$P,8,0)</f>
        <v>90</v>
      </c>
      <c r="T98" s="466">
        <f t="shared" si="5"/>
        <v>-90</v>
      </c>
      <c r="U98" s="443">
        <v>90</v>
      </c>
    </row>
    <row r="99" spans="2:21" s="443" customFormat="1" ht="17">
      <c r="B99" s="457"/>
      <c r="C99" s="467"/>
      <c r="D99" s="468"/>
      <c r="E99" s="467"/>
      <c r="F99" s="459"/>
      <c r="G99" s="460"/>
      <c r="H99" s="461"/>
      <c r="I99" s="461"/>
      <c r="J99" s="461"/>
      <c r="K99" s="462"/>
      <c r="L99" s="463"/>
      <c r="M99" s="463"/>
      <c r="N99" s="463"/>
      <c r="O99" s="463"/>
      <c r="P99" s="463"/>
      <c r="Q99" s="464"/>
      <c r="R99" s="465"/>
      <c r="S99" s="442"/>
      <c r="T99" s="466"/>
    </row>
    <row r="100" spans="2:21" s="443" customFormat="1" ht="17">
      <c r="B100" s="457"/>
      <c r="C100" s="467"/>
      <c r="D100" s="468"/>
      <c r="E100" s="467"/>
      <c r="F100" s="459"/>
      <c r="G100" s="460"/>
      <c r="H100" s="461"/>
      <c r="I100" s="461"/>
      <c r="J100" s="461"/>
      <c r="K100" s="462"/>
      <c r="L100" s="463"/>
      <c r="M100" s="463"/>
      <c r="N100" s="463"/>
      <c r="O100" s="463"/>
      <c r="P100" s="463"/>
      <c r="Q100" s="464"/>
      <c r="R100" s="465"/>
      <c r="S100" s="442"/>
      <c r="T100" s="466"/>
    </row>
    <row r="101" spans="2:21" s="443" customFormat="1" ht="17">
      <c r="B101" s="457"/>
      <c r="C101" s="467"/>
      <c r="D101" s="468"/>
      <c r="E101" s="467"/>
      <c r="F101" s="459"/>
      <c r="G101" s="460"/>
      <c r="H101" s="461"/>
      <c r="I101" s="461"/>
      <c r="J101" s="461"/>
      <c r="K101" s="462"/>
      <c r="L101" s="463"/>
      <c r="M101" s="463"/>
      <c r="N101" s="463"/>
      <c r="O101" s="463"/>
      <c r="P101" s="463"/>
      <c r="Q101" s="464"/>
      <c r="R101" s="465"/>
      <c r="S101" s="442"/>
      <c r="T101" s="466"/>
    </row>
    <row r="102" spans="2:21" s="443" customFormat="1" ht="17">
      <c r="B102" s="457"/>
      <c r="C102" s="467"/>
      <c r="D102" s="468"/>
      <c r="E102" s="467"/>
      <c r="F102" s="459"/>
      <c r="G102" s="460"/>
      <c r="H102" s="461"/>
      <c r="I102" s="461"/>
      <c r="J102" s="461"/>
      <c r="K102" s="462"/>
      <c r="L102" s="463"/>
      <c r="M102" s="463"/>
      <c r="N102" s="463"/>
      <c r="O102" s="463"/>
      <c r="P102" s="463"/>
      <c r="Q102" s="464"/>
      <c r="R102" s="465"/>
      <c r="S102" s="442"/>
      <c r="T102" s="466"/>
    </row>
    <row r="103" spans="2:21" s="443" customFormat="1" ht="17">
      <c r="B103" s="457"/>
      <c r="C103" s="467"/>
      <c r="D103" s="468"/>
      <c r="E103" s="467"/>
      <c r="F103" s="459"/>
      <c r="G103" s="460"/>
      <c r="H103" s="461"/>
      <c r="I103" s="461"/>
      <c r="J103" s="461"/>
      <c r="K103" s="462"/>
      <c r="L103" s="463"/>
      <c r="M103" s="463"/>
      <c r="N103" s="463"/>
      <c r="O103" s="463"/>
      <c r="P103" s="463"/>
      <c r="Q103" s="464"/>
      <c r="R103" s="465"/>
      <c r="S103" s="442"/>
      <c r="T103" s="466"/>
    </row>
    <row r="104" spans="2:21" s="443" customFormat="1" ht="17">
      <c r="B104" s="458"/>
      <c r="C104" s="458"/>
      <c r="D104" s="458"/>
      <c r="E104" s="458"/>
      <c r="F104" s="458"/>
      <c r="G104" s="469"/>
      <c r="H104" s="462"/>
      <c r="I104" s="462"/>
      <c r="J104" s="462"/>
      <c r="K104" s="462"/>
      <c r="L104" s="463"/>
      <c r="M104" s="463"/>
      <c r="N104" s="463">
        <f t="shared" si="4"/>
        <v>0</v>
      </c>
      <c r="O104" s="463">
        <f t="shared" si="1"/>
        <v>0</v>
      </c>
      <c r="P104" s="463">
        <f t="shared" si="2"/>
        <v>0</v>
      </c>
      <c r="Q104" s="464"/>
      <c r="R104" s="465"/>
      <c r="S104" s="442"/>
    </row>
    <row r="105" spans="2:21" ht="15" customHeight="1">
      <c r="B105" s="453" t="s">
        <v>1437</v>
      </c>
      <c r="C105" s="453"/>
      <c r="D105" s="453"/>
      <c r="E105" s="453"/>
      <c r="F105" s="453"/>
      <c r="G105" s="453"/>
      <c r="H105" s="453"/>
      <c r="I105" s="453"/>
      <c r="J105" s="453"/>
      <c r="K105" s="453"/>
      <c r="L105" s="472">
        <f>SUM(L18:L104)</f>
        <v>24019</v>
      </c>
      <c r="M105" s="472"/>
      <c r="N105" s="472">
        <f>SUM(N18:N104)</f>
        <v>110064670</v>
      </c>
      <c r="O105" s="472"/>
      <c r="P105" s="472">
        <f>SUM(P18:P104)</f>
        <v>121071137</v>
      </c>
      <c r="Q105" s="473"/>
      <c r="R105" s="474"/>
    </row>
    <row r="106" spans="2:21" ht="19" customHeight="1">
      <c r="B106" s="475" t="s">
        <v>1438</v>
      </c>
      <c r="C106" s="476" t="s">
        <v>1439</v>
      </c>
      <c r="D106" s="476"/>
      <c r="E106" s="476"/>
      <c r="F106" s="476"/>
      <c r="G106" s="476"/>
      <c r="H106" s="476"/>
      <c r="I106" s="476"/>
      <c r="J106" s="476"/>
      <c r="K106" s="476"/>
      <c r="L106" s="476"/>
      <c r="M106" s="476"/>
      <c r="N106" s="476"/>
      <c r="O106" s="476"/>
      <c r="P106" s="476"/>
      <c r="Q106" s="476"/>
      <c r="R106" s="476"/>
    </row>
    <row r="107" spans="2:21" ht="15.5">
      <c r="B107" s="475"/>
      <c r="C107" s="477" t="s">
        <v>1440</v>
      </c>
      <c r="D107" s="478"/>
      <c r="E107" s="478"/>
      <c r="F107" s="478"/>
      <c r="G107" s="478"/>
      <c r="H107" s="478"/>
      <c r="I107" s="478"/>
      <c r="J107" s="478"/>
      <c r="K107" s="479"/>
      <c r="L107" s="480"/>
      <c r="M107" s="481"/>
      <c r="N107" s="481"/>
      <c r="O107" s="481"/>
      <c r="P107" s="481"/>
      <c r="Q107" s="482"/>
      <c r="R107" s="481"/>
    </row>
    <row r="108" spans="2:21" ht="15.5">
      <c r="B108" s="475"/>
      <c r="C108" s="477" t="s">
        <v>1441</v>
      </c>
      <c r="D108" s="478"/>
      <c r="E108" s="483" t="s">
        <v>1442</v>
      </c>
      <c r="F108" s="478"/>
      <c r="G108" s="478"/>
      <c r="H108" s="478"/>
      <c r="I108" s="478"/>
      <c r="J108" s="478"/>
      <c r="K108" s="483"/>
      <c r="L108" s="484"/>
      <c r="M108" s="481"/>
      <c r="N108" s="481"/>
      <c r="O108" s="481"/>
      <c r="P108" s="481"/>
      <c r="Q108" s="482"/>
      <c r="R108" s="481"/>
    </row>
    <row r="109" spans="2:21" ht="15.5">
      <c r="B109" s="475"/>
      <c r="C109" s="477" t="s">
        <v>1443</v>
      </c>
      <c r="D109" s="478"/>
      <c r="E109" s="481"/>
      <c r="F109" s="478"/>
      <c r="G109" s="478"/>
      <c r="H109" s="478"/>
      <c r="I109" s="478"/>
      <c r="J109" s="478"/>
      <c r="K109" s="481"/>
      <c r="L109" s="484"/>
      <c r="M109" s="481"/>
      <c r="N109" s="481"/>
      <c r="O109" s="481"/>
      <c r="P109" s="481"/>
      <c r="Q109" s="482"/>
      <c r="R109" s="481"/>
    </row>
    <row r="110" spans="2:21" ht="15.5">
      <c r="B110" s="475"/>
      <c r="C110" s="477" t="s">
        <v>1444</v>
      </c>
      <c r="D110" s="478"/>
      <c r="E110" s="485" t="s">
        <v>1445</v>
      </c>
      <c r="F110" s="478"/>
      <c r="G110" s="478"/>
      <c r="H110" s="478"/>
      <c r="I110" s="478"/>
      <c r="J110" s="478"/>
      <c r="K110" s="485"/>
      <c r="L110" s="484"/>
      <c r="M110" s="481"/>
      <c r="N110" s="481"/>
      <c r="O110" s="481"/>
      <c r="P110" s="481"/>
      <c r="Q110" s="482"/>
      <c r="R110" s="481"/>
    </row>
    <row r="111" spans="2:21" ht="15.5">
      <c r="B111" s="475"/>
      <c r="C111" s="478"/>
      <c r="D111" s="478"/>
      <c r="E111" s="486" t="s">
        <v>1446</v>
      </c>
      <c r="F111" s="478"/>
      <c r="G111" s="478"/>
      <c r="H111" s="478"/>
      <c r="I111" s="478"/>
      <c r="J111" s="478"/>
      <c r="K111" s="486"/>
      <c r="L111" s="484"/>
      <c r="M111" s="481"/>
      <c r="N111" s="481"/>
      <c r="O111" s="481"/>
      <c r="P111" s="481"/>
      <c r="Q111" s="482"/>
      <c r="R111" s="481"/>
    </row>
    <row r="112" spans="2:21" ht="15.5">
      <c r="B112" s="475"/>
      <c r="C112" s="477" t="s">
        <v>1447</v>
      </c>
      <c r="D112" s="478"/>
      <c r="E112" s="481"/>
      <c r="F112" s="478"/>
      <c r="G112" s="478"/>
      <c r="H112" s="478"/>
      <c r="I112" s="478"/>
      <c r="J112" s="478"/>
      <c r="K112" s="481"/>
      <c r="L112" s="484"/>
      <c r="M112" s="481"/>
      <c r="N112" s="481"/>
      <c r="O112" s="481"/>
      <c r="P112" s="481"/>
      <c r="Q112" s="482"/>
      <c r="R112" s="481"/>
    </row>
    <row r="113" spans="2:18" ht="15.5">
      <c r="B113" s="475"/>
      <c r="C113" s="481" t="s">
        <v>1448</v>
      </c>
      <c r="D113" s="487"/>
      <c r="E113" s="481" t="s">
        <v>1449</v>
      </c>
      <c r="F113" s="487"/>
      <c r="G113" s="487"/>
      <c r="H113" s="487"/>
      <c r="I113" s="487"/>
      <c r="J113" s="487"/>
      <c r="K113" s="481"/>
      <c r="L113" s="484"/>
      <c r="M113" s="481"/>
      <c r="N113" s="481"/>
      <c r="O113" s="481"/>
      <c r="P113" s="481"/>
      <c r="Q113" s="482"/>
      <c r="R113" s="481"/>
    </row>
    <row r="114" spans="2:18" ht="15.5">
      <c r="B114" s="475"/>
      <c r="C114" s="481" t="s">
        <v>1450</v>
      </c>
      <c r="D114" s="487"/>
      <c r="E114" s="481" t="s">
        <v>1451</v>
      </c>
      <c r="F114" s="487"/>
      <c r="G114" s="487"/>
      <c r="H114" s="487"/>
      <c r="I114" s="487"/>
      <c r="J114" s="487"/>
      <c r="K114" s="481"/>
      <c r="L114" s="484"/>
      <c r="M114" s="481"/>
      <c r="N114" s="481"/>
      <c r="O114" s="481"/>
      <c r="P114" s="481"/>
      <c r="Q114" s="482"/>
      <c r="R114" s="481"/>
    </row>
    <row r="115" spans="2:18" ht="15.5">
      <c r="B115" s="475"/>
      <c r="C115" s="481" t="s">
        <v>1452</v>
      </c>
      <c r="D115" s="487"/>
      <c r="E115" s="481" t="s">
        <v>1453</v>
      </c>
      <c r="F115" s="487"/>
      <c r="G115" s="487"/>
      <c r="H115" s="487"/>
      <c r="I115" s="487"/>
      <c r="J115" s="487"/>
      <c r="K115" s="481"/>
      <c r="L115" s="484"/>
      <c r="M115" s="481"/>
      <c r="N115" s="481"/>
      <c r="O115" s="481"/>
      <c r="P115" s="481"/>
      <c r="Q115" s="482"/>
      <c r="R115" s="481"/>
    </row>
    <row r="116" spans="2:18" ht="15.5">
      <c r="B116" s="475"/>
      <c r="C116" s="481" t="s">
        <v>1454</v>
      </c>
      <c r="D116" s="487"/>
      <c r="E116" s="481" t="s">
        <v>1455</v>
      </c>
      <c r="F116" s="487"/>
      <c r="G116" s="487"/>
      <c r="H116" s="487"/>
      <c r="I116" s="487"/>
      <c r="J116" s="487"/>
      <c r="K116" s="481"/>
      <c r="L116" s="484"/>
      <c r="M116" s="481"/>
      <c r="N116" s="481"/>
      <c r="O116" s="481"/>
      <c r="P116" s="481"/>
      <c r="Q116" s="482"/>
      <c r="R116" s="481"/>
    </row>
    <row r="117" spans="2:18" ht="15.5">
      <c r="B117" s="475"/>
      <c r="C117" s="481" t="s">
        <v>1456</v>
      </c>
      <c r="D117" s="487"/>
      <c r="E117" s="481" t="s">
        <v>1453</v>
      </c>
      <c r="F117" s="487"/>
      <c r="G117" s="487"/>
      <c r="H117" s="487"/>
      <c r="I117" s="487"/>
      <c r="J117" s="487"/>
      <c r="K117" s="481"/>
      <c r="L117" s="484"/>
      <c r="M117" s="481"/>
      <c r="N117" s="481"/>
      <c r="O117" s="481"/>
      <c r="P117" s="481"/>
      <c r="Q117" s="482"/>
      <c r="R117" s="481"/>
    </row>
    <row r="118" spans="2:18" ht="15.5">
      <c r="B118" s="475"/>
      <c r="C118" s="481" t="s">
        <v>1457</v>
      </c>
      <c r="D118" s="487"/>
      <c r="E118" s="481" t="s">
        <v>1458</v>
      </c>
      <c r="F118" s="487"/>
      <c r="G118" s="487"/>
      <c r="H118" s="487"/>
      <c r="I118" s="487"/>
      <c r="J118" s="487"/>
      <c r="K118" s="481"/>
      <c r="L118" s="484"/>
      <c r="M118" s="481"/>
      <c r="N118" s="481"/>
      <c r="O118" s="481"/>
      <c r="P118" s="481"/>
      <c r="Q118" s="482"/>
      <c r="R118" s="481"/>
    </row>
    <row r="119" spans="2:18" ht="15.5">
      <c r="B119" s="475"/>
      <c r="C119" s="481" t="s">
        <v>1459</v>
      </c>
      <c r="D119" s="487"/>
      <c r="E119" s="481" t="s">
        <v>1458</v>
      </c>
      <c r="F119" s="487"/>
      <c r="G119" s="487"/>
      <c r="H119" s="487"/>
      <c r="I119" s="487"/>
      <c r="J119" s="487"/>
      <c r="K119" s="481"/>
      <c r="L119" s="484"/>
      <c r="M119" s="481"/>
      <c r="N119" s="481"/>
      <c r="O119" s="481"/>
      <c r="P119" s="481"/>
      <c r="Q119" s="482"/>
      <c r="R119" s="481"/>
    </row>
    <row r="120" spans="2:18" ht="15.5">
      <c r="B120" s="475"/>
      <c r="C120" s="481" t="s">
        <v>1460</v>
      </c>
      <c r="D120" s="487"/>
      <c r="E120" s="477"/>
      <c r="F120" s="487"/>
      <c r="G120" s="487"/>
      <c r="H120" s="487"/>
      <c r="I120" s="487"/>
      <c r="J120" s="487"/>
      <c r="K120" s="477"/>
      <c r="L120" s="484"/>
      <c r="M120" s="481"/>
      <c r="N120" s="481"/>
      <c r="O120" s="481"/>
      <c r="P120" s="481"/>
      <c r="Q120" s="482"/>
      <c r="R120" s="481"/>
    </row>
    <row r="121" spans="2:18" ht="15.5">
      <c r="B121" s="475"/>
      <c r="C121" s="481" t="s">
        <v>1461</v>
      </c>
      <c r="D121" s="487"/>
      <c r="E121" s="485" t="s">
        <v>1462</v>
      </c>
      <c r="F121" s="487"/>
      <c r="G121" s="487"/>
      <c r="H121" s="487"/>
      <c r="I121" s="487"/>
      <c r="J121" s="487"/>
      <c r="K121" s="485"/>
      <c r="L121" s="484"/>
      <c r="M121" s="481"/>
      <c r="N121" s="481"/>
      <c r="O121" s="481"/>
      <c r="P121" s="481"/>
      <c r="Q121" s="482"/>
      <c r="R121" s="481"/>
    </row>
    <row r="122" spans="2:18" ht="15.5">
      <c r="B122" s="475"/>
      <c r="C122" s="487"/>
      <c r="D122" s="487"/>
      <c r="E122" s="485" t="s">
        <v>1463</v>
      </c>
      <c r="F122" s="487"/>
      <c r="G122" s="487"/>
      <c r="H122" s="487"/>
      <c r="I122" s="487"/>
      <c r="J122" s="487"/>
      <c r="K122" s="485"/>
      <c r="L122" s="484"/>
      <c r="M122" s="481"/>
      <c r="N122" s="481"/>
      <c r="O122" s="481"/>
      <c r="P122" s="481"/>
      <c r="Q122" s="482"/>
      <c r="R122" s="481"/>
    </row>
    <row r="123" spans="2:18" ht="15.5">
      <c r="B123" s="475"/>
      <c r="C123" s="477" t="s">
        <v>1464</v>
      </c>
      <c r="D123" s="478"/>
      <c r="E123" s="481" t="s">
        <v>1465</v>
      </c>
      <c r="F123" s="478"/>
      <c r="G123" s="478"/>
      <c r="H123" s="478"/>
      <c r="I123" s="478"/>
      <c r="J123" s="478"/>
      <c r="K123" s="481"/>
      <c r="L123" s="484"/>
      <c r="M123" s="481"/>
      <c r="N123" s="481"/>
      <c r="O123" s="481"/>
      <c r="P123" s="481"/>
      <c r="Q123" s="482"/>
      <c r="R123" s="481"/>
    </row>
    <row r="124" spans="2:18" ht="15.5">
      <c r="B124" s="488"/>
      <c r="C124" s="489" t="s">
        <v>1466</v>
      </c>
      <c r="D124" s="489"/>
      <c r="E124" s="489"/>
      <c r="F124" s="489"/>
      <c r="G124" s="489"/>
      <c r="H124" s="489"/>
      <c r="I124" s="489"/>
      <c r="J124" s="489"/>
      <c r="K124" s="490"/>
      <c r="L124" s="491"/>
      <c r="M124" s="490"/>
      <c r="N124" s="490"/>
      <c r="O124" s="490"/>
      <c r="P124" s="490"/>
      <c r="Q124" s="492"/>
      <c r="R124" s="490"/>
    </row>
    <row r="125" spans="2:18" ht="15.5">
      <c r="B125" s="488"/>
      <c r="C125" s="489" t="s">
        <v>1467</v>
      </c>
      <c r="D125" s="489"/>
      <c r="E125" s="489"/>
      <c r="F125" s="489"/>
      <c r="G125" s="489"/>
      <c r="H125" s="489"/>
      <c r="I125" s="489"/>
      <c r="J125" s="489"/>
      <c r="K125" s="490"/>
      <c r="L125" s="491"/>
      <c r="M125" s="490"/>
      <c r="N125" s="490"/>
      <c r="O125" s="490"/>
      <c r="P125" s="490"/>
      <c r="Q125" s="492"/>
      <c r="R125" s="490"/>
    </row>
    <row r="126" spans="2:18" ht="19" customHeight="1">
      <c r="B126" s="1512" t="s">
        <v>1468</v>
      </c>
      <c r="C126" s="1512"/>
      <c r="D126" s="1512"/>
      <c r="E126" s="493"/>
      <c r="F126" s="493"/>
      <c r="G126" s="493"/>
      <c r="H126" s="493"/>
      <c r="I126" s="1512" t="s">
        <v>1469</v>
      </c>
      <c r="J126" s="1512"/>
      <c r="K126" s="1512"/>
      <c r="L126" s="1512"/>
      <c r="M126" s="1512"/>
      <c r="N126" s="1512"/>
      <c r="O126" s="1512"/>
      <c r="P126" s="1512"/>
      <c r="Q126" s="1512"/>
      <c r="R126" s="1512"/>
    </row>
    <row r="127" spans="2:18">
      <c r="B127" s="1504" t="s">
        <v>1470</v>
      </c>
      <c r="C127" s="1504"/>
      <c r="D127" s="1504"/>
      <c r="E127" s="494"/>
      <c r="F127" s="494"/>
      <c r="G127" s="494"/>
      <c r="H127" s="494"/>
      <c r="I127" s="494"/>
      <c r="J127" s="494"/>
      <c r="K127" s="495"/>
      <c r="L127" s="496"/>
      <c r="M127" s="497"/>
      <c r="N127" s="497"/>
      <c r="O127" s="497"/>
      <c r="P127" s="497"/>
      <c r="Q127" s="498"/>
      <c r="R127" s="495"/>
    </row>
    <row r="128" spans="2:18">
      <c r="B128" s="495"/>
      <c r="C128" s="495"/>
      <c r="D128" s="495"/>
      <c r="E128" s="495"/>
      <c r="F128" s="495"/>
      <c r="G128" s="495"/>
      <c r="H128" s="495"/>
      <c r="I128" s="495"/>
      <c r="J128" s="495"/>
      <c r="K128" s="495"/>
      <c r="L128" s="496"/>
      <c r="M128" s="497"/>
      <c r="N128" s="497"/>
      <c r="O128" s="497"/>
      <c r="P128" s="497"/>
      <c r="Q128" s="498"/>
      <c r="R128" s="495"/>
    </row>
  </sheetData>
  <autoFilter ref="A17:R127" xr:uid="{00000000-0009-0000-0000-000000000000}"/>
  <mergeCells count="19">
    <mergeCell ref="B14:R14"/>
    <mergeCell ref="F1:R1"/>
    <mergeCell ref="F2:R2"/>
    <mergeCell ref="N3:R3"/>
    <mergeCell ref="N4:R4"/>
    <mergeCell ref="B5:R5"/>
    <mergeCell ref="B7:R7"/>
    <mergeCell ref="B8:R8"/>
    <mergeCell ref="B9:R9"/>
    <mergeCell ref="B10:R10"/>
    <mergeCell ref="B11:R11"/>
    <mergeCell ref="B13:C13"/>
    <mergeCell ref="B127:D127"/>
    <mergeCell ref="B15:R15"/>
    <mergeCell ref="C16:E16"/>
    <mergeCell ref="F16:I16"/>
    <mergeCell ref="M16:R16"/>
    <mergeCell ref="B126:D126"/>
    <mergeCell ref="I126:R126"/>
  </mergeCells>
  <conditionalFormatting sqref="D98">
    <cfRule type="duplicateValues" dxfId="2" priority="1"/>
  </conditionalFormatting>
  <pageMargins left="0.33" right="0.17" top="0.28000000000000003" bottom="0.12" header="0.3" footer="0.06"/>
  <pageSetup scale="60"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1080-B972-4614-B8F0-E4A9A97ABBBF}">
  <dimension ref="A1:K61"/>
  <sheetViews>
    <sheetView view="pageBreakPreview" topLeftCell="A22" zoomScaleNormal="110" workbookViewId="0">
      <selection activeCell="M25" sqref="M25"/>
    </sheetView>
  </sheetViews>
  <sheetFormatPr defaultColWidth="11.19921875" defaultRowHeight="15"/>
  <cols>
    <col min="1" max="1" width="6.796875" style="167" customWidth="1"/>
    <col min="2" max="2" width="20.59765625" style="167" customWidth="1"/>
    <col min="3" max="3" width="7.19921875" style="167" customWidth="1"/>
    <col min="4" max="4" width="7.59765625" style="167" customWidth="1"/>
    <col min="5" max="5" width="8.19921875" style="167" customWidth="1"/>
    <col min="6" max="6" width="11" style="168" customWidth="1"/>
    <col min="7" max="7" width="8" style="169" customWidth="1"/>
    <col min="8" max="8" width="11.59765625" style="168" customWidth="1"/>
    <col min="9" max="9" width="11.796875" style="166" customWidth="1"/>
    <col min="10" max="10" width="15.09765625" style="166" customWidth="1"/>
    <col min="11" max="256" width="11.19921875" style="153"/>
    <col min="257" max="257" width="6.796875" style="153" customWidth="1"/>
    <col min="258" max="258" width="20.59765625" style="153" customWidth="1"/>
    <col min="259" max="259" width="7.19921875" style="153" customWidth="1"/>
    <col min="260" max="260" width="7.59765625" style="153" customWidth="1"/>
    <col min="261" max="261" width="8.19921875" style="153" customWidth="1"/>
    <col min="262" max="262" width="11" style="153" customWidth="1"/>
    <col min="263" max="263" width="8" style="153" customWidth="1"/>
    <col min="264" max="264" width="11.59765625" style="153" customWidth="1"/>
    <col min="265" max="265" width="11.796875" style="153" customWidth="1"/>
    <col min="266" max="266" width="15.09765625" style="153" customWidth="1"/>
    <col min="267" max="512" width="11.19921875" style="153"/>
    <col min="513" max="513" width="6.796875" style="153" customWidth="1"/>
    <col min="514" max="514" width="20.59765625" style="153" customWidth="1"/>
    <col min="515" max="515" width="7.19921875" style="153" customWidth="1"/>
    <col min="516" max="516" width="7.59765625" style="153" customWidth="1"/>
    <col min="517" max="517" width="8.19921875" style="153" customWidth="1"/>
    <col min="518" max="518" width="11" style="153" customWidth="1"/>
    <col min="519" max="519" width="8" style="153" customWidth="1"/>
    <col min="520" max="520" width="11.59765625" style="153" customWidth="1"/>
    <col min="521" max="521" width="11.796875" style="153" customWidth="1"/>
    <col min="522" max="522" width="15.09765625" style="153" customWidth="1"/>
    <col min="523" max="768" width="11.19921875" style="153"/>
    <col min="769" max="769" width="6.796875" style="153" customWidth="1"/>
    <col min="770" max="770" width="20.59765625" style="153" customWidth="1"/>
    <col min="771" max="771" width="7.19921875" style="153" customWidth="1"/>
    <col min="772" max="772" width="7.59765625" style="153" customWidth="1"/>
    <col min="773" max="773" width="8.19921875" style="153" customWidth="1"/>
    <col min="774" max="774" width="11" style="153" customWidth="1"/>
    <col min="775" max="775" width="8" style="153" customWidth="1"/>
    <col min="776" max="776" width="11.59765625" style="153" customWidth="1"/>
    <col min="777" max="777" width="11.796875" style="153" customWidth="1"/>
    <col min="778" max="778" width="15.09765625" style="153" customWidth="1"/>
    <col min="779" max="1024" width="11.19921875" style="153"/>
    <col min="1025" max="1025" width="6.796875" style="153" customWidth="1"/>
    <col min="1026" max="1026" width="20.59765625" style="153" customWidth="1"/>
    <col min="1027" max="1027" width="7.19921875" style="153" customWidth="1"/>
    <col min="1028" max="1028" width="7.59765625" style="153" customWidth="1"/>
    <col min="1029" max="1029" width="8.19921875" style="153" customWidth="1"/>
    <col min="1030" max="1030" width="11" style="153" customWidth="1"/>
    <col min="1031" max="1031" width="8" style="153" customWidth="1"/>
    <col min="1032" max="1032" width="11.59765625" style="153" customWidth="1"/>
    <col min="1033" max="1033" width="11.796875" style="153" customWidth="1"/>
    <col min="1034" max="1034" width="15.09765625" style="153" customWidth="1"/>
    <col min="1035" max="1280" width="11.19921875" style="153"/>
    <col min="1281" max="1281" width="6.796875" style="153" customWidth="1"/>
    <col min="1282" max="1282" width="20.59765625" style="153" customWidth="1"/>
    <col min="1283" max="1283" width="7.19921875" style="153" customWidth="1"/>
    <col min="1284" max="1284" width="7.59765625" style="153" customWidth="1"/>
    <col min="1285" max="1285" width="8.19921875" style="153" customWidth="1"/>
    <col min="1286" max="1286" width="11" style="153" customWidth="1"/>
    <col min="1287" max="1287" width="8" style="153" customWidth="1"/>
    <col min="1288" max="1288" width="11.59765625" style="153" customWidth="1"/>
    <col min="1289" max="1289" width="11.796875" style="153" customWidth="1"/>
    <col min="1290" max="1290" width="15.09765625" style="153" customWidth="1"/>
    <col min="1291" max="1536" width="11.19921875" style="153"/>
    <col min="1537" max="1537" width="6.796875" style="153" customWidth="1"/>
    <col min="1538" max="1538" width="20.59765625" style="153" customWidth="1"/>
    <col min="1539" max="1539" width="7.19921875" style="153" customWidth="1"/>
    <col min="1540" max="1540" width="7.59765625" style="153" customWidth="1"/>
    <col min="1541" max="1541" width="8.19921875" style="153" customWidth="1"/>
    <col min="1542" max="1542" width="11" style="153" customWidth="1"/>
    <col min="1543" max="1543" width="8" style="153" customWidth="1"/>
    <col min="1544" max="1544" width="11.59765625" style="153" customWidth="1"/>
    <col min="1545" max="1545" width="11.796875" style="153" customWidth="1"/>
    <col min="1546" max="1546" width="15.09765625" style="153" customWidth="1"/>
    <col min="1547" max="1792" width="11.19921875" style="153"/>
    <col min="1793" max="1793" width="6.796875" style="153" customWidth="1"/>
    <col min="1794" max="1794" width="20.59765625" style="153" customWidth="1"/>
    <col min="1795" max="1795" width="7.19921875" style="153" customWidth="1"/>
    <col min="1796" max="1796" width="7.59765625" style="153" customWidth="1"/>
    <col min="1797" max="1797" width="8.19921875" style="153" customWidth="1"/>
    <col min="1798" max="1798" width="11" style="153" customWidth="1"/>
    <col min="1799" max="1799" width="8" style="153" customWidth="1"/>
    <col min="1800" max="1800" width="11.59765625" style="153" customWidth="1"/>
    <col min="1801" max="1801" width="11.796875" style="153" customWidth="1"/>
    <col min="1802" max="1802" width="15.09765625" style="153" customWidth="1"/>
    <col min="1803" max="2048" width="11.19921875" style="153"/>
    <col min="2049" max="2049" width="6.796875" style="153" customWidth="1"/>
    <col min="2050" max="2050" width="20.59765625" style="153" customWidth="1"/>
    <col min="2051" max="2051" width="7.19921875" style="153" customWidth="1"/>
    <col min="2052" max="2052" width="7.59765625" style="153" customWidth="1"/>
    <col min="2053" max="2053" width="8.19921875" style="153" customWidth="1"/>
    <col min="2054" max="2054" width="11" style="153" customWidth="1"/>
    <col min="2055" max="2055" width="8" style="153" customWidth="1"/>
    <col min="2056" max="2056" width="11.59765625" style="153" customWidth="1"/>
    <col min="2057" max="2057" width="11.796875" style="153" customWidth="1"/>
    <col min="2058" max="2058" width="15.09765625" style="153" customWidth="1"/>
    <col min="2059" max="2304" width="11.19921875" style="153"/>
    <col min="2305" max="2305" width="6.796875" style="153" customWidth="1"/>
    <col min="2306" max="2306" width="20.59765625" style="153" customWidth="1"/>
    <col min="2307" max="2307" width="7.19921875" style="153" customWidth="1"/>
    <col min="2308" max="2308" width="7.59765625" style="153" customWidth="1"/>
    <col min="2309" max="2309" width="8.19921875" style="153" customWidth="1"/>
    <col min="2310" max="2310" width="11" style="153" customWidth="1"/>
    <col min="2311" max="2311" width="8" style="153" customWidth="1"/>
    <col min="2312" max="2312" width="11.59765625" style="153" customWidth="1"/>
    <col min="2313" max="2313" width="11.796875" style="153" customWidth="1"/>
    <col min="2314" max="2314" width="15.09765625" style="153" customWidth="1"/>
    <col min="2315" max="2560" width="11.19921875" style="153"/>
    <col min="2561" max="2561" width="6.796875" style="153" customWidth="1"/>
    <col min="2562" max="2562" width="20.59765625" style="153" customWidth="1"/>
    <col min="2563" max="2563" width="7.19921875" style="153" customWidth="1"/>
    <col min="2564" max="2564" width="7.59765625" style="153" customWidth="1"/>
    <col min="2565" max="2565" width="8.19921875" style="153" customWidth="1"/>
    <col min="2566" max="2566" width="11" style="153" customWidth="1"/>
    <col min="2567" max="2567" width="8" style="153" customWidth="1"/>
    <col min="2568" max="2568" width="11.59765625" style="153" customWidth="1"/>
    <col min="2569" max="2569" width="11.796875" style="153" customWidth="1"/>
    <col min="2570" max="2570" width="15.09765625" style="153" customWidth="1"/>
    <col min="2571" max="2816" width="11.19921875" style="153"/>
    <col min="2817" max="2817" width="6.796875" style="153" customWidth="1"/>
    <col min="2818" max="2818" width="20.59765625" style="153" customWidth="1"/>
    <col min="2819" max="2819" width="7.19921875" style="153" customWidth="1"/>
    <col min="2820" max="2820" width="7.59765625" style="153" customWidth="1"/>
    <col min="2821" max="2821" width="8.19921875" style="153" customWidth="1"/>
    <col min="2822" max="2822" width="11" style="153" customWidth="1"/>
    <col min="2823" max="2823" width="8" style="153" customWidth="1"/>
    <col min="2824" max="2824" width="11.59765625" style="153" customWidth="1"/>
    <col min="2825" max="2825" width="11.796875" style="153" customWidth="1"/>
    <col min="2826" max="2826" width="15.09765625" style="153" customWidth="1"/>
    <col min="2827" max="3072" width="11.19921875" style="153"/>
    <col min="3073" max="3073" width="6.796875" style="153" customWidth="1"/>
    <col min="3074" max="3074" width="20.59765625" style="153" customWidth="1"/>
    <col min="3075" max="3075" width="7.19921875" style="153" customWidth="1"/>
    <col min="3076" max="3076" width="7.59765625" style="153" customWidth="1"/>
    <col min="3077" max="3077" width="8.19921875" style="153" customWidth="1"/>
    <col min="3078" max="3078" width="11" style="153" customWidth="1"/>
    <col min="3079" max="3079" width="8" style="153" customWidth="1"/>
    <col min="3080" max="3080" width="11.59765625" style="153" customWidth="1"/>
    <col min="3081" max="3081" width="11.796875" style="153" customWidth="1"/>
    <col min="3082" max="3082" width="15.09765625" style="153" customWidth="1"/>
    <col min="3083" max="3328" width="11.19921875" style="153"/>
    <col min="3329" max="3329" width="6.796875" style="153" customWidth="1"/>
    <col min="3330" max="3330" width="20.59765625" style="153" customWidth="1"/>
    <col min="3331" max="3331" width="7.19921875" style="153" customWidth="1"/>
    <col min="3332" max="3332" width="7.59765625" style="153" customWidth="1"/>
    <col min="3333" max="3333" width="8.19921875" style="153" customWidth="1"/>
    <col min="3334" max="3334" width="11" style="153" customWidth="1"/>
    <col min="3335" max="3335" width="8" style="153" customWidth="1"/>
    <col min="3336" max="3336" width="11.59765625" style="153" customWidth="1"/>
    <col min="3337" max="3337" width="11.796875" style="153" customWidth="1"/>
    <col min="3338" max="3338" width="15.09765625" style="153" customWidth="1"/>
    <col min="3339" max="3584" width="11.19921875" style="153"/>
    <col min="3585" max="3585" width="6.796875" style="153" customWidth="1"/>
    <col min="3586" max="3586" width="20.59765625" style="153" customWidth="1"/>
    <col min="3587" max="3587" width="7.19921875" style="153" customWidth="1"/>
    <col min="3588" max="3588" width="7.59765625" style="153" customWidth="1"/>
    <col min="3589" max="3589" width="8.19921875" style="153" customWidth="1"/>
    <col min="3590" max="3590" width="11" style="153" customWidth="1"/>
    <col min="3591" max="3591" width="8" style="153" customWidth="1"/>
    <col min="3592" max="3592" width="11.59765625" style="153" customWidth="1"/>
    <col min="3593" max="3593" width="11.796875" style="153" customWidth="1"/>
    <col min="3594" max="3594" width="15.09765625" style="153" customWidth="1"/>
    <col min="3595" max="3840" width="11.19921875" style="153"/>
    <col min="3841" max="3841" width="6.796875" style="153" customWidth="1"/>
    <col min="3842" max="3842" width="20.59765625" style="153" customWidth="1"/>
    <col min="3843" max="3843" width="7.19921875" style="153" customWidth="1"/>
    <col min="3844" max="3844" width="7.59765625" style="153" customWidth="1"/>
    <col min="3845" max="3845" width="8.19921875" style="153" customWidth="1"/>
    <col min="3846" max="3846" width="11" style="153" customWidth="1"/>
    <col min="3847" max="3847" width="8" style="153" customWidth="1"/>
    <col min="3848" max="3848" width="11.59765625" style="153" customWidth="1"/>
    <col min="3849" max="3849" width="11.796875" style="153" customWidth="1"/>
    <col min="3850" max="3850" width="15.09765625" style="153" customWidth="1"/>
    <col min="3851" max="4096" width="11.19921875" style="153"/>
    <col min="4097" max="4097" width="6.796875" style="153" customWidth="1"/>
    <col min="4098" max="4098" width="20.59765625" style="153" customWidth="1"/>
    <col min="4099" max="4099" width="7.19921875" style="153" customWidth="1"/>
    <col min="4100" max="4100" width="7.59765625" style="153" customWidth="1"/>
    <col min="4101" max="4101" width="8.19921875" style="153" customWidth="1"/>
    <col min="4102" max="4102" width="11" style="153" customWidth="1"/>
    <col min="4103" max="4103" width="8" style="153" customWidth="1"/>
    <col min="4104" max="4104" width="11.59765625" style="153" customWidth="1"/>
    <col min="4105" max="4105" width="11.796875" style="153" customWidth="1"/>
    <col min="4106" max="4106" width="15.09765625" style="153" customWidth="1"/>
    <col min="4107" max="4352" width="11.19921875" style="153"/>
    <col min="4353" max="4353" width="6.796875" style="153" customWidth="1"/>
    <col min="4354" max="4354" width="20.59765625" style="153" customWidth="1"/>
    <col min="4355" max="4355" width="7.19921875" style="153" customWidth="1"/>
    <col min="4356" max="4356" width="7.59765625" style="153" customWidth="1"/>
    <col min="4357" max="4357" width="8.19921875" style="153" customWidth="1"/>
    <col min="4358" max="4358" width="11" style="153" customWidth="1"/>
    <col min="4359" max="4359" width="8" style="153" customWidth="1"/>
    <col min="4360" max="4360" width="11.59765625" style="153" customWidth="1"/>
    <col min="4361" max="4361" width="11.796875" style="153" customWidth="1"/>
    <col min="4362" max="4362" width="15.09765625" style="153" customWidth="1"/>
    <col min="4363" max="4608" width="11.19921875" style="153"/>
    <col min="4609" max="4609" width="6.796875" style="153" customWidth="1"/>
    <col min="4610" max="4610" width="20.59765625" style="153" customWidth="1"/>
    <col min="4611" max="4611" width="7.19921875" style="153" customWidth="1"/>
    <col min="4612" max="4612" width="7.59765625" style="153" customWidth="1"/>
    <col min="4613" max="4613" width="8.19921875" style="153" customWidth="1"/>
    <col min="4614" max="4614" width="11" style="153" customWidth="1"/>
    <col min="4615" max="4615" width="8" style="153" customWidth="1"/>
    <col min="4616" max="4616" width="11.59765625" style="153" customWidth="1"/>
    <col min="4617" max="4617" width="11.796875" style="153" customWidth="1"/>
    <col min="4618" max="4618" width="15.09765625" style="153" customWidth="1"/>
    <col min="4619" max="4864" width="11.19921875" style="153"/>
    <col min="4865" max="4865" width="6.796875" style="153" customWidth="1"/>
    <col min="4866" max="4866" width="20.59765625" style="153" customWidth="1"/>
    <col min="4867" max="4867" width="7.19921875" style="153" customWidth="1"/>
    <col min="4868" max="4868" width="7.59765625" style="153" customWidth="1"/>
    <col min="4869" max="4869" width="8.19921875" style="153" customWidth="1"/>
    <col min="4870" max="4870" width="11" style="153" customWidth="1"/>
    <col min="4871" max="4871" width="8" style="153" customWidth="1"/>
    <col min="4872" max="4872" width="11.59765625" style="153" customWidth="1"/>
    <col min="4873" max="4873" width="11.796875" style="153" customWidth="1"/>
    <col min="4874" max="4874" width="15.09765625" style="153" customWidth="1"/>
    <col min="4875" max="5120" width="11.19921875" style="153"/>
    <col min="5121" max="5121" width="6.796875" style="153" customWidth="1"/>
    <col min="5122" max="5122" width="20.59765625" style="153" customWidth="1"/>
    <col min="5123" max="5123" width="7.19921875" style="153" customWidth="1"/>
    <col min="5124" max="5124" width="7.59765625" style="153" customWidth="1"/>
    <col min="5125" max="5125" width="8.19921875" style="153" customWidth="1"/>
    <col min="5126" max="5126" width="11" style="153" customWidth="1"/>
    <col min="5127" max="5127" width="8" style="153" customWidth="1"/>
    <col min="5128" max="5128" width="11.59765625" style="153" customWidth="1"/>
    <col min="5129" max="5129" width="11.796875" style="153" customWidth="1"/>
    <col min="5130" max="5130" width="15.09765625" style="153" customWidth="1"/>
    <col min="5131" max="5376" width="11.19921875" style="153"/>
    <col min="5377" max="5377" width="6.796875" style="153" customWidth="1"/>
    <col min="5378" max="5378" width="20.59765625" style="153" customWidth="1"/>
    <col min="5379" max="5379" width="7.19921875" style="153" customWidth="1"/>
    <col min="5380" max="5380" width="7.59765625" style="153" customWidth="1"/>
    <col min="5381" max="5381" width="8.19921875" style="153" customWidth="1"/>
    <col min="5382" max="5382" width="11" style="153" customWidth="1"/>
    <col min="5383" max="5383" width="8" style="153" customWidth="1"/>
    <col min="5384" max="5384" width="11.59765625" style="153" customWidth="1"/>
    <col min="5385" max="5385" width="11.796875" style="153" customWidth="1"/>
    <col min="5386" max="5386" width="15.09765625" style="153" customWidth="1"/>
    <col min="5387" max="5632" width="11.19921875" style="153"/>
    <col min="5633" max="5633" width="6.796875" style="153" customWidth="1"/>
    <col min="5634" max="5634" width="20.59765625" style="153" customWidth="1"/>
    <col min="5635" max="5635" width="7.19921875" style="153" customWidth="1"/>
    <col min="5636" max="5636" width="7.59765625" style="153" customWidth="1"/>
    <col min="5637" max="5637" width="8.19921875" style="153" customWidth="1"/>
    <col min="5638" max="5638" width="11" style="153" customWidth="1"/>
    <col min="5639" max="5639" width="8" style="153" customWidth="1"/>
    <col min="5640" max="5640" width="11.59765625" style="153" customWidth="1"/>
    <col min="5641" max="5641" width="11.796875" style="153" customWidth="1"/>
    <col min="5642" max="5642" width="15.09765625" style="153" customWidth="1"/>
    <col min="5643" max="5888" width="11.19921875" style="153"/>
    <col min="5889" max="5889" width="6.796875" style="153" customWidth="1"/>
    <col min="5890" max="5890" width="20.59765625" style="153" customWidth="1"/>
    <col min="5891" max="5891" width="7.19921875" style="153" customWidth="1"/>
    <col min="5892" max="5892" width="7.59765625" style="153" customWidth="1"/>
    <col min="5893" max="5893" width="8.19921875" style="153" customWidth="1"/>
    <col min="5894" max="5894" width="11" style="153" customWidth="1"/>
    <col min="5895" max="5895" width="8" style="153" customWidth="1"/>
    <col min="5896" max="5896" width="11.59765625" style="153" customWidth="1"/>
    <col min="5897" max="5897" width="11.796875" style="153" customWidth="1"/>
    <col min="5898" max="5898" width="15.09765625" style="153" customWidth="1"/>
    <col min="5899" max="6144" width="11.19921875" style="153"/>
    <col min="6145" max="6145" width="6.796875" style="153" customWidth="1"/>
    <col min="6146" max="6146" width="20.59765625" style="153" customWidth="1"/>
    <col min="6147" max="6147" width="7.19921875" style="153" customWidth="1"/>
    <col min="6148" max="6148" width="7.59765625" style="153" customWidth="1"/>
    <col min="6149" max="6149" width="8.19921875" style="153" customWidth="1"/>
    <col min="6150" max="6150" width="11" style="153" customWidth="1"/>
    <col min="6151" max="6151" width="8" style="153" customWidth="1"/>
    <col min="6152" max="6152" width="11.59765625" style="153" customWidth="1"/>
    <col min="6153" max="6153" width="11.796875" style="153" customWidth="1"/>
    <col min="6154" max="6154" width="15.09765625" style="153" customWidth="1"/>
    <col min="6155" max="6400" width="11.19921875" style="153"/>
    <col min="6401" max="6401" width="6.796875" style="153" customWidth="1"/>
    <col min="6402" max="6402" width="20.59765625" style="153" customWidth="1"/>
    <col min="6403" max="6403" width="7.19921875" style="153" customWidth="1"/>
    <col min="6404" max="6404" width="7.59765625" style="153" customWidth="1"/>
    <col min="6405" max="6405" width="8.19921875" style="153" customWidth="1"/>
    <col min="6406" max="6406" width="11" style="153" customWidth="1"/>
    <col min="6407" max="6407" width="8" style="153" customWidth="1"/>
    <col min="6408" max="6408" width="11.59765625" style="153" customWidth="1"/>
    <col min="6409" max="6409" width="11.796875" style="153" customWidth="1"/>
    <col min="6410" max="6410" width="15.09765625" style="153" customWidth="1"/>
    <col min="6411" max="6656" width="11.19921875" style="153"/>
    <col min="6657" max="6657" width="6.796875" style="153" customWidth="1"/>
    <col min="6658" max="6658" width="20.59765625" style="153" customWidth="1"/>
    <col min="6659" max="6659" width="7.19921875" style="153" customWidth="1"/>
    <col min="6660" max="6660" width="7.59765625" style="153" customWidth="1"/>
    <col min="6661" max="6661" width="8.19921875" style="153" customWidth="1"/>
    <col min="6662" max="6662" width="11" style="153" customWidth="1"/>
    <col min="6663" max="6663" width="8" style="153" customWidth="1"/>
    <col min="6664" max="6664" width="11.59765625" style="153" customWidth="1"/>
    <col min="6665" max="6665" width="11.796875" style="153" customWidth="1"/>
    <col min="6666" max="6666" width="15.09765625" style="153" customWidth="1"/>
    <col min="6667" max="6912" width="11.19921875" style="153"/>
    <col min="6913" max="6913" width="6.796875" style="153" customWidth="1"/>
    <col min="6914" max="6914" width="20.59765625" style="153" customWidth="1"/>
    <col min="6915" max="6915" width="7.19921875" style="153" customWidth="1"/>
    <col min="6916" max="6916" width="7.59765625" style="153" customWidth="1"/>
    <col min="6917" max="6917" width="8.19921875" style="153" customWidth="1"/>
    <col min="6918" max="6918" width="11" style="153" customWidth="1"/>
    <col min="6919" max="6919" width="8" style="153" customWidth="1"/>
    <col min="6920" max="6920" width="11.59765625" style="153" customWidth="1"/>
    <col min="6921" max="6921" width="11.796875" style="153" customWidth="1"/>
    <col min="6922" max="6922" width="15.09765625" style="153" customWidth="1"/>
    <col min="6923" max="7168" width="11.19921875" style="153"/>
    <col min="7169" max="7169" width="6.796875" style="153" customWidth="1"/>
    <col min="7170" max="7170" width="20.59765625" style="153" customWidth="1"/>
    <col min="7171" max="7171" width="7.19921875" style="153" customWidth="1"/>
    <col min="7172" max="7172" width="7.59765625" style="153" customWidth="1"/>
    <col min="7173" max="7173" width="8.19921875" style="153" customWidth="1"/>
    <col min="7174" max="7174" width="11" style="153" customWidth="1"/>
    <col min="7175" max="7175" width="8" style="153" customWidth="1"/>
    <col min="7176" max="7176" width="11.59765625" style="153" customWidth="1"/>
    <col min="7177" max="7177" width="11.796875" style="153" customWidth="1"/>
    <col min="7178" max="7178" width="15.09765625" style="153" customWidth="1"/>
    <col min="7179" max="7424" width="11.19921875" style="153"/>
    <col min="7425" max="7425" width="6.796875" style="153" customWidth="1"/>
    <col min="7426" max="7426" width="20.59765625" style="153" customWidth="1"/>
    <col min="7427" max="7427" width="7.19921875" style="153" customWidth="1"/>
    <col min="7428" max="7428" width="7.59765625" style="153" customWidth="1"/>
    <col min="7429" max="7429" width="8.19921875" style="153" customWidth="1"/>
    <col min="7430" max="7430" width="11" style="153" customWidth="1"/>
    <col min="7431" max="7431" width="8" style="153" customWidth="1"/>
    <col min="7432" max="7432" width="11.59765625" style="153" customWidth="1"/>
    <col min="7433" max="7433" width="11.796875" style="153" customWidth="1"/>
    <col min="7434" max="7434" width="15.09765625" style="153" customWidth="1"/>
    <col min="7435" max="7680" width="11.19921875" style="153"/>
    <col min="7681" max="7681" width="6.796875" style="153" customWidth="1"/>
    <col min="7682" max="7682" width="20.59765625" style="153" customWidth="1"/>
    <col min="7683" max="7683" width="7.19921875" style="153" customWidth="1"/>
    <col min="7684" max="7684" width="7.59765625" style="153" customWidth="1"/>
    <col min="7685" max="7685" width="8.19921875" style="153" customWidth="1"/>
    <col min="7686" max="7686" width="11" style="153" customWidth="1"/>
    <col min="7687" max="7687" width="8" style="153" customWidth="1"/>
    <col min="7688" max="7688" width="11.59765625" style="153" customWidth="1"/>
    <col min="7689" max="7689" width="11.796875" style="153" customWidth="1"/>
    <col min="7690" max="7690" width="15.09765625" style="153" customWidth="1"/>
    <col min="7691" max="7936" width="11.19921875" style="153"/>
    <col min="7937" max="7937" width="6.796875" style="153" customWidth="1"/>
    <col min="7938" max="7938" width="20.59765625" style="153" customWidth="1"/>
    <col min="7939" max="7939" width="7.19921875" style="153" customWidth="1"/>
    <col min="7940" max="7940" width="7.59765625" style="153" customWidth="1"/>
    <col min="7941" max="7941" width="8.19921875" style="153" customWidth="1"/>
    <col min="7942" max="7942" width="11" style="153" customWidth="1"/>
    <col min="7943" max="7943" width="8" style="153" customWidth="1"/>
    <col min="7944" max="7944" width="11.59765625" style="153" customWidth="1"/>
    <col min="7945" max="7945" width="11.796875" style="153" customWidth="1"/>
    <col min="7946" max="7946" width="15.09765625" style="153" customWidth="1"/>
    <col min="7947" max="8192" width="11.19921875" style="153"/>
    <col min="8193" max="8193" width="6.796875" style="153" customWidth="1"/>
    <col min="8194" max="8194" width="20.59765625" style="153" customWidth="1"/>
    <col min="8195" max="8195" width="7.19921875" style="153" customWidth="1"/>
    <col min="8196" max="8196" width="7.59765625" style="153" customWidth="1"/>
    <col min="8197" max="8197" width="8.19921875" style="153" customWidth="1"/>
    <col min="8198" max="8198" width="11" style="153" customWidth="1"/>
    <col min="8199" max="8199" width="8" style="153" customWidth="1"/>
    <col min="8200" max="8200" width="11.59765625" style="153" customWidth="1"/>
    <col min="8201" max="8201" width="11.796875" style="153" customWidth="1"/>
    <col min="8202" max="8202" width="15.09765625" style="153" customWidth="1"/>
    <col min="8203" max="8448" width="11.19921875" style="153"/>
    <col min="8449" max="8449" width="6.796875" style="153" customWidth="1"/>
    <col min="8450" max="8450" width="20.59765625" style="153" customWidth="1"/>
    <col min="8451" max="8451" width="7.19921875" style="153" customWidth="1"/>
    <col min="8452" max="8452" width="7.59765625" style="153" customWidth="1"/>
    <col min="8453" max="8453" width="8.19921875" style="153" customWidth="1"/>
    <col min="8454" max="8454" width="11" style="153" customWidth="1"/>
    <col min="8455" max="8455" width="8" style="153" customWidth="1"/>
    <col min="8456" max="8456" width="11.59765625" style="153" customWidth="1"/>
    <col min="8457" max="8457" width="11.796875" style="153" customWidth="1"/>
    <col min="8458" max="8458" width="15.09765625" style="153" customWidth="1"/>
    <col min="8459" max="8704" width="11.19921875" style="153"/>
    <col min="8705" max="8705" width="6.796875" style="153" customWidth="1"/>
    <col min="8706" max="8706" width="20.59765625" style="153" customWidth="1"/>
    <col min="8707" max="8707" width="7.19921875" style="153" customWidth="1"/>
    <col min="8708" max="8708" width="7.59765625" style="153" customWidth="1"/>
    <col min="8709" max="8709" width="8.19921875" style="153" customWidth="1"/>
    <col min="8710" max="8710" width="11" style="153" customWidth="1"/>
    <col min="8711" max="8711" width="8" style="153" customWidth="1"/>
    <col min="8712" max="8712" width="11.59765625" style="153" customWidth="1"/>
    <col min="8713" max="8713" width="11.796875" style="153" customWidth="1"/>
    <col min="8714" max="8714" width="15.09765625" style="153" customWidth="1"/>
    <col min="8715" max="8960" width="11.19921875" style="153"/>
    <col min="8961" max="8961" width="6.796875" style="153" customWidth="1"/>
    <col min="8962" max="8962" width="20.59765625" style="153" customWidth="1"/>
    <col min="8963" max="8963" width="7.19921875" style="153" customWidth="1"/>
    <col min="8964" max="8964" width="7.59765625" style="153" customWidth="1"/>
    <col min="8965" max="8965" width="8.19921875" style="153" customWidth="1"/>
    <col min="8966" max="8966" width="11" style="153" customWidth="1"/>
    <col min="8967" max="8967" width="8" style="153" customWidth="1"/>
    <col min="8968" max="8968" width="11.59765625" style="153" customWidth="1"/>
    <col min="8969" max="8969" width="11.796875" style="153" customWidth="1"/>
    <col min="8970" max="8970" width="15.09765625" style="153" customWidth="1"/>
    <col min="8971" max="9216" width="11.19921875" style="153"/>
    <col min="9217" max="9217" width="6.796875" style="153" customWidth="1"/>
    <col min="9218" max="9218" width="20.59765625" style="153" customWidth="1"/>
    <col min="9219" max="9219" width="7.19921875" style="153" customWidth="1"/>
    <col min="9220" max="9220" width="7.59765625" style="153" customWidth="1"/>
    <col min="9221" max="9221" width="8.19921875" style="153" customWidth="1"/>
    <col min="9222" max="9222" width="11" style="153" customWidth="1"/>
    <col min="9223" max="9223" width="8" style="153" customWidth="1"/>
    <col min="9224" max="9224" width="11.59765625" style="153" customWidth="1"/>
    <col min="9225" max="9225" width="11.796875" style="153" customWidth="1"/>
    <col min="9226" max="9226" width="15.09765625" style="153" customWidth="1"/>
    <col min="9227" max="9472" width="11.19921875" style="153"/>
    <col min="9473" max="9473" width="6.796875" style="153" customWidth="1"/>
    <col min="9474" max="9474" width="20.59765625" style="153" customWidth="1"/>
    <col min="9475" max="9475" width="7.19921875" style="153" customWidth="1"/>
    <col min="9476" max="9476" width="7.59765625" style="153" customWidth="1"/>
    <col min="9477" max="9477" width="8.19921875" style="153" customWidth="1"/>
    <col min="9478" max="9478" width="11" style="153" customWidth="1"/>
    <col min="9479" max="9479" width="8" style="153" customWidth="1"/>
    <col min="9480" max="9480" width="11.59765625" style="153" customWidth="1"/>
    <col min="9481" max="9481" width="11.796875" style="153" customWidth="1"/>
    <col min="9482" max="9482" width="15.09765625" style="153" customWidth="1"/>
    <col min="9483" max="9728" width="11.19921875" style="153"/>
    <col min="9729" max="9729" width="6.796875" style="153" customWidth="1"/>
    <col min="9730" max="9730" width="20.59765625" style="153" customWidth="1"/>
    <col min="9731" max="9731" width="7.19921875" style="153" customWidth="1"/>
    <col min="9732" max="9732" width="7.59765625" style="153" customWidth="1"/>
    <col min="9733" max="9733" width="8.19921875" style="153" customWidth="1"/>
    <col min="9734" max="9734" width="11" style="153" customWidth="1"/>
    <col min="9735" max="9735" width="8" style="153" customWidth="1"/>
    <col min="9736" max="9736" width="11.59765625" style="153" customWidth="1"/>
    <col min="9737" max="9737" width="11.796875" style="153" customWidth="1"/>
    <col min="9738" max="9738" width="15.09765625" style="153" customWidth="1"/>
    <col min="9739" max="9984" width="11.19921875" style="153"/>
    <col min="9985" max="9985" width="6.796875" style="153" customWidth="1"/>
    <col min="9986" max="9986" width="20.59765625" style="153" customWidth="1"/>
    <col min="9987" max="9987" width="7.19921875" style="153" customWidth="1"/>
    <col min="9988" max="9988" width="7.59765625" style="153" customWidth="1"/>
    <col min="9989" max="9989" width="8.19921875" style="153" customWidth="1"/>
    <col min="9990" max="9990" width="11" style="153" customWidth="1"/>
    <col min="9991" max="9991" width="8" style="153" customWidth="1"/>
    <col min="9992" max="9992" width="11.59765625" style="153" customWidth="1"/>
    <col min="9993" max="9993" width="11.796875" style="153" customWidth="1"/>
    <col min="9994" max="9994" width="15.09765625" style="153" customWidth="1"/>
    <col min="9995" max="10240" width="11.19921875" style="153"/>
    <col min="10241" max="10241" width="6.796875" style="153" customWidth="1"/>
    <col min="10242" max="10242" width="20.59765625" style="153" customWidth="1"/>
    <col min="10243" max="10243" width="7.19921875" style="153" customWidth="1"/>
    <col min="10244" max="10244" width="7.59765625" style="153" customWidth="1"/>
    <col min="10245" max="10245" width="8.19921875" style="153" customWidth="1"/>
    <col min="10246" max="10246" width="11" style="153" customWidth="1"/>
    <col min="10247" max="10247" width="8" style="153" customWidth="1"/>
    <col min="10248" max="10248" width="11.59765625" style="153" customWidth="1"/>
    <col min="10249" max="10249" width="11.796875" style="153" customWidth="1"/>
    <col min="10250" max="10250" width="15.09765625" style="153" customWidth="1"/>
    <col min="10251" max="10496" width="11.19921875" style="153"/>
    <col min="10497" max="10497" width="6.796875" style="153" customWidth="1"/>
    <col min="10498" max="10498" width="20.59765625" style="153" customWidth="1"/>
    <col min="10499" max="10499" width="7.19921875" style="153" customWidth="1"/>
    <col min="10500" max="10500" width="7.59765625" style="153" customWidth="1"/>
    <col min="10501" max="10501" width="8.19921875" style="153" customWidth="1"/>
    <col min="10502" max="10502" width="11" style="153" customWidth="1"/>
    <col min="10503" max="10503" width="8" style="153" customWidth="1"/>
    <col min="10504" max="10504" width="11.59765625" style="153" customWidth="1"/>
    <col min="10505" max="10505" width="11.796875" style="153" customWidth="1"/>
    <col min="10506" max="10506" width="15.09765625" style="153" customWidth="1"/>
    <col min="10507" max="10752" width="11.19921875" style="153"/>
    <col min="10753" max="10753" width="6.796875" style="153" customWidth="1"/>
    <col min="10754" max="10754" width="20.59765625" style="153" customWidth="1"/>
    <col min="10755" max="10755" width="7.19921875" style="153" customWidth="1"/>
    <col min="10756" max="10756" width="7.59765625" style="153" customWidth="1"/>
    <col min="10757" max="10757" width="8.19921875" style="153" customWidth="1"/>
    <col min="10758" max="10758" width="11" style="153" customWidth="1"/>
    <col min="10759" max="10759" width="8" style="153" customWidth="1"/>
    <col min="10760" max="10760" width="11.59765625" style="153" customWidth="1"/>
    <col min="10761" max="10761" width="11.796875" style="153" customWidth="1"/>
    <col min="10762" max="10762" width="15.09765625" style="153" customWidth="1"/>
    <col min="10763" max="11008" width="11.19921875" style="153"/>
    <col min="11009" max="11009" width="6.796875" style="153" customWidth="1"/>
    <col min="11010" max="11010" width="20.59765625" style="153" customWidth="1"/>
    <col min="11011" max="11011" width="7.19921875" style="153" customWidth="1"/>
    <col min="11012" max="11012" width="7.59765625" style="153" customWidth="1"/>
    <col min="11013" max="11013" width="8.19921875" style="153" customWidth="1"/>
    <col min="11014" max="11014" width="11" style="153" customWidth="1"/>
    <col min="11015" max="11015" width="8" style="153" customWidth="1"/>
    <col min="11016" max="11016" width="11.59765625" style="153" customWidth="1"/>
    <col min="11017" max="11017" width="11.796875" style="153" customWidth="1"/>
    <col min="11018" max="11018" width="15.09765625" style="153" customWidth="1"/>
    <col min="11019" max="11264" width="11.19921875" style="153"/>
    <col min="11265" max="11265" width="6.796875" style="153" customWidth="1"/>
    <col min="11266" max="11266" width="20.59765625" style="153" customWidth="1"/>
    <col min="11267" max="11267" width="7.19921875" style="153" customWidth="1"/>
    <col min="11268" max="11268" width="7.59765625" style="153" customWidth="1"/>
    <col min="11269" max="11269" width="8.19921875" style="153" customWidth="1"/>
    <col min="11270" max="11270" width="11" style="153" customWidth="1"/>
    <col min="11271" max="11271" width="8" style="153" customWidth="1"/>
    <col min="11272" max="11272" width="11.59765625" style="153" customWidth="1"/>
    <col min="11273" max="11273" width="11.796875" style="153" customWidth="1"/>
    <col min="11274" max="11274" width="15.09765625" style="153" customWidth="1"/>
    <col min="11275" max="11520" width="11.19921875" style="153"/>
    <col min="11521" max="11521" width="6.796875" style="153" customWidth="1"/>
    <col min="11522" max="11522" width="20.59765625" style="153" customWidth="1"/>
    <col min="11523" max="11523" width="7.19921875" style="153" customWidth="1"/>
    <col min="11524" max="11524" width="7.59765625" style="153" customWidth="1"/>
    <col min="11525" max="11525" width="8.19921875" style="153" customWidth="1"/>
    <col min="11526" max="11526" width="11" style="153" customWidth="1"/>
    <col min="11527" max="11527" width="8" style="153" customWidth="1"/>
    <col min="11528" max="11528" width="11.59765625" style="153" customWidth="1"/>
    <col min="11529" max="11529" width="11.796875" style="153" customWidth="1"/>
    <col min="11530" max="11530" width="15.09765625" style="153" customWidth="1"/>
    <col min="11531" max="11776" width="11.19921875" style="153"/>
    <col min="11777" max="11777" width="6.796875" style="153" customWidth="1"/>
    <col min="11778" max="11778" width="20.59765625" style="153" customWidth="1"/>
    <col min="11779" max="11779" width="7.19921875" style="153" customWidth="1"/>
    <col min="11780" max="11780" width="7.59765625" style="153" customWidth="1"/>
    <col min="11781" max="11781" width="8.19921875" style="153" customWidth="1"/>
    <col min="11782" max="11782" width="11" style="153" customWidth="1"/>
    <col min="11783" max="11783" width="8" style="153" customWidth="1"/>
    <col min="11784" max="11784" width="11.59765625" style="153" customWidth="1"/>
    <col min="11785" max="11785" width="11.796875" style="153" customWidth="1"/>
    <col min="11786" max="11786" width="15.09765625" style="153" customWidth="1"/>
    <col min="11787" max="12032" width="11.19921875" style="153"/>
    <col min="12033" max="12033" width="6.796875" style="153" customWidth="1"/>
    <col min="12034" max="12034" width="20.59765625" style="153" customWidth="1"/>
    <col min="12035" max="12035" width="7.19921875" style="153" customWidth="1"/>
    <col min="12036" max="12036" width="7.59765625" style="153" customWidth="1"/>
    <col min="12037" max="12037" width="8.19921875" style="153" customWidth="1"/>
    <col min="12038" max="12038" width="11" style="153" customWidth="1"/>
    <col min="12039" max="12039" width="8" style="153" customWidth="1"/>
    <col min="12040" max="12040" width="11.59765625" style="153" customWidth="1"/>
    <col min="12041" max="12041" width="11.796875" style="153" customWidth="1"/>
    <col min="12042" max="12042" width="15.09765625" style="153" customWidth="1"/>
    <col min="12043" max="12288" width="11.19921875" style="153"/>
    <col min="12289" max="12289" width="6.796875" style="153" customWidth="1"/>
    <col min="12290" max="12290" width="20.59765625" style="153" customWidth="1"/>
    <col min="12291" max="12291" width="7.19921875" style="153" customWidth="1"/>
    <col min="12292" max="12292" width="7.59765625" style="153" customWidth="1"/>
    <col min="12293" max="12293" width="8.19921875" style="153" customWidth="1"/>
    <col min="12294" max="12294" width="11" style="153" customWidth="1"/>
    <col min="12295" max="12295" width="8" style="153" customWidth="1"/>
    <col min="12296" max="12296" width="11.59765625" style="153" customWidth="1"/>
    <col min="12297" max="12297" width="11.796875" style="153" customWidth="1"/>
    <col min="12298" max="12298" width="15.09765625" style="153" customWidth="1"/>
    <col min="12299" max="12544" width="11.19921875" style="153"/>
    <col min="12545" max="12545" width="6.796875" style="153" customWidth="1"/>
    <col min="12546" max="12546" width="20.59765625" style="153" customWidth="1"/>
    <col min="12547" max="12547" width="7.19921875" style="153" customWidth="1"/>
    <col min="12548" max="12548" width="7.59765625" style="153" customWidth="1"/>
    <col min="12549" max="12549" width="8.19921875" style="153" customWidth="1"/>
    <col min="12550" max="12550" width="11" style="153" customWidth="1"/>
    <col min="12551" max="12551" width="8" style="153" customWidth="1"/>
    <col min="12552" max="12552" width="11.59765625" style="153" customWidth="1"/>
    <col min="12553" max="12553" width="11.796875" style="153" customWidth="1"/>
    <col min="12554" max="12554" width="15.09765625" style="153" customWidth="1"/>
    <col min="12555" max="12800" width="11.19921875" style="153"/>
    <col min="12801" max="12801" width="6.796875" style="153" customWidth="1"/>
    <col min="12802" max="12802" width="20.59765625" style="153" customWidth="1"/>
    <col min="12803" max="12803" width="7.19921875" style="153" customWidth="1"/>
    <col min="12804" max="12804" width="7.59765625" style="153" customWidth="1"/>
    <col min="12805" max="12805" width="8.19921875" style="153" customWidth="1"/>
    <col min="12806" max="12806" width="11" style="153" customWidth="1"/>
    <col min="12807" max="12807" width="8" style="153" customWidth="1"/>
    <col min="12808" max="12808" width="11.59765625" style="153" customWidth="1"/>
    <col min="12809" max="12809" width="11.796875" style="153" customWidth="1"/>
    <col min="12810" max="12810" width="15.09765625" style="153" customWidth="1"/>
    <col min="12811" max="13056" width="11.19921875" style="153"/>
    <col min="13057" max="13057" width="6.796875" style="153" customWidth="1"/>
    <col min="13058" max="13058" width="20.59765625" style="153" customWidth="1"/>
    <col min="13059" max="13059" width="7.19921875" style="153" customWidth="1"/>
    <col min="13060" max="13060" width="7.59765625" style="153" customWidth="1"/>
    <col min="13061" max="13061" width="8.19921875" style="153" customWidth="1"/>
    <col min="13062" max="13062" width="11" style="153" customWidth="1"/>
    <col min="13063" max="13063" width="8" style="153" customWidth="1"/>
    <col min="13064" max="13064" width="11.59765625" style="153" customWidth="1"/>
    <col min="13065" max="13065" width="11.796875" style="153" customWidth="1"/>
    <col min="13066" max="13066" width="15.09765625" style="153" customWidth="1"/>
    <col min="13067" max="13312" width="11.19921875" style="153"/>
    <col min="13313" max="13313" width="6.796875" style="153" customWidth="1"/>
    <col min="13314" max="13314" width="20.59765625" style="153" customWidth="1"/>
    <col min="13315" max="13315" width="7.19921875" style="153" customWidth="1"/>
    <col min="13316" max="13316" width="7.59765625" style="153" customWidth="1"/>
    <col min="13317" max="13317" width="8.19921875" style="153" customWidth="1"/>
    <col min="13318" max="13318" width="11" style="153" customWidth="1"/>
    <col min="13319" max="13319" width="8" style="153" customWidth="1"/>
    <col min="13320" max="13320" width="11.59765625" style="153" customWidth="1"/>
    <col min="13321" max="13321" width="11.796875" style="153" customWidth="1"/>
    <col min="13322" max="13322" width="15.09765625" style="153" customWidth="1"/>
    <col min="13323" max="13568" width="11.19921875" style="153"/>
    <col min="13569" max="13569" width="6.796875" style="153" customWidth="1"/>
    <col min="13570" max="13570" width="20.59765625" style="153" customWidth="1"/>
    <col min="13571" max="13571" width="7.19921875" style="153" customWidth="1"/>
    <col min="13572" max="13572" width="7.59765625" style="153" customWidth="1"/>
    <col min="13573" max="13573" width="8.19921875" style="153" customWidth="1"/>
    <col min="13574" max="13574" width="11" style="153" customWidth="1"/>
    <col min="13575" max="13575" width="8" style="153" customWidth="1"/>
    <col min="13576" max="13576" width="11.59765625" style="153" customWidth="1"/>
    <col min="13577" max="13577" width="11.796875" style="153" customWidth="1"/>
    <col min="13578" max="13578" width="15.09765625" style="153" customWidth="1"/>
    <col min="13579" max="13824" width="11.19921875" style="153"/>
    <col min="13825" max="13825" width="6.796875" style="153" customWidth="1"/>
    <col min="13826" max="13826" width="20.59765625" style="153" customWidth="1"/>
    <col min="13827" max="13827" width="7.19921875" style="153" customWidth="1"/>
    <col min="13828" max="13828" width="7.59765625" style="153" customWidth="1"/>
    <col min="13829" max="13829" width="8.19921875" style="153" customWidth="1"/>
    <col min="13830" max="13830" width="11" style="153" customWidth="1"/>
    <col min="13831" max="13831" width="8" style="153" customWidth="1"/>
    <col min="13832" max="13832" width="11.59765625" style="153" customWidth="1"/>
    <col min="13833" max="13833" width="11.796875" style="153" customWidth="1"/>
    <col min="13834" max="13834" width="15.09765625" style="153" customWidth="1"/>
    <col min="13835" max="14080" width="11.19921875" style="153"/>
    <col min="14081" max="14081" width="6.796875" style="153" customWidth="1"/>
    <col min="14082" max="14082" width="20.59765625" style="153" customWidth="1"/>
    <col min="14083" max="14083" width="7.19921875" style="153" customWidth="1"/>
    <col min="14084" max="14084" width="7.59765625" style="153" customWidth="1"/>
    <col min="14085" max="14085" width="8.19921875" style="153" customWidth="1"/>
    <col min="14086" max="14086" width="11" style="153" customWidth="1"/>
    <col min="14087" max="14087" width="8" style="153" customWidth="1"/>
    <col min="14088" max="14088" width="11.59765625" style="153" customWidth="1"/>
    <col min="14089" max="14089" width="11.796875" style="153" customWidth="1"/>
    <col min="14090" max="14090" width="15.09765625" style="153" customWidth="1"/>
    <col min="14091" max="14336" width="11.19921875" style="153"/>
    <col min="14337" max="14337" width="6.796875" style="153" customWidth="1"/>
    <col min="14338" max="14338" width="20.59765625" style="153" customWidth="1"/>
    <col min="14339" max="14339" width="7.19921875" style="153" customWidth="1"/>
    <col min="14340" max="14340" width="7.59765625" style="153" customWidth="1"/>
    <col min="14341" max="14341" width="8.19921875" style="153" customWidth="1"/>
    <col min="14342" max="14342" width="11" style="153" customWidth="1"/>
    <col min="14343" max="14343" width="8" style="153" customWidth="1"/>
    <col min="14344" max="14344" width="11.59765625" style="153" customWidth="1"/>
    <col min="14345" max="14345" width="11.796875" style="153" customWidth="1"/>
    <col min="14346" max="14346" width="15.09765625" style="153" customWidth="1"/>
    <col min="14347" max="14592" width="11.19921875" style="153"/>
    <col min="14593" max="14593" width="6.796875" style="153" customWidth="1"/>
    <col min="14594" max="14594" width="20.59765625" style="153" customWidth="1"/>
    <col min="14595" max="14595" width="7.19921875" style="153" customWidth="1"/>
    <col min="14596" max="14596" width="7.59765625" style="153" customWidth="1"/>
    <col min="14597" max="14597" width="8.19921875" style="153" customWidth="1"/>
    <col min="14598" max="14598" width="11" style="153" customWidth="1"/>
    <col min="14599" max="14599" width="8" style="153" customWidth="1"/>
    <col min="14600" max="14600" width="11.59765625" style="153" customWidth="1"/>
    <col min="14601" max="14601" width="11.796875" style="153" customWidth="1"/>
    <col min="14602" max="14602" width="15.09765625" style="153" customWidth="1"/>
    <col min="14603" max="14848" width="11.19921875" style="153"/>
    <col min="14849" max="14849" width="6.796875" style="153" customWidth="1"/>
    <col min="14850" max="14850" width="20.59765625" style="153" customWidth="1"/>
    <col min="14851" max="14851" width="7.19921875" style="153" customWidth="1"/>
    <col min="14852" max="14852" width="7.59765625" style="153" customWidth="1"/>
    <col min="14853" max="14853" width="8.19921875" style="153" customWidth="1"/>
    <col min="14854" max="14854" width="11" style="153" customWidth="1"/>
    <col min="14855" max="14855" width="8" style="153" customWidth="1"/>
    <col min="14856" max="14856" width="11.59765625" style="153" customWidth="1"/>
    <col min="14857" max="14857" width="11.796875" style="153" customWidth="1"/>
    <col min="14858" max="14858" width="15.09765625" style="153" customWidth="1"/>
    <col min="14859" max="15104" width="11.19921875" style="153"/>
    <col min="15105" max="15105" width="6.796875" style="153" customWidth="1"/>
    <col min="15106" max="15106" width="20.59765625" style="153" customWidth="1"/>
    <col min="15107" max="15107" width="7.19921875" style="153" customWidth="1"/>
    <col min="15108" max="15108" width="7.59765625" style="153" customWidth="1"/>
    <col min="15109" max="15109" width="8.19921875" style="153" customWidth="1"/>
    <col min="15110" max="15110" width="11" style="153" customWidth="1"/>
    <col min="15111" max="15111" width="8" style="153" customWidth="1"/>
    <col min="15112" max="15112" width="11.59765625" style="153" customWidth="1"/>
    <col min="15113" max="15113" width="11.796875" style="153" customWidth="1"/>
    <col min="15114" max="15114" width="15.09765625" style="153" customWidth="1"/>
    <col min="15115" max="15360" width="11.19921875" style="153"/>
    <col min="15361" max="15361" width="6.796875" style="153" customWidth="1"/>
    <col min="15362" max="15362" width="20.59765625" style="153" customWidth="1"/>
    <col min="15363" max="15363" width="7.19921875" style="153" customWidth="1"/>
    <col min="15364" max="15364" width="7.59765625" style="153" customWidth="1"/>
    <col min="15365" max="15365" width="8.19921875" style="153" customWidth="1"/>
    <col min="15366" max="15366" width="11" style="153" customWidth="1"/>
    <col min="15367" max="15367" width="8" style="153" customWidth="1"/>
    <col min="15368" max="15368" width="11.59765625" style="153" customWidth="1"/>
    <col min="15369" max="15369" width="11.796875" style="153" customWidth="1"/>
    <col min="15370" max="15370" width="15.09765625" style="153" customWidth="1"/>
    <col min="15371" max="15616" width="11.19921875" style="153"/>
    <col min="15617" max="15617" width="6.796875" style="153" customWidth="1"/>
    <col min="15618" max="15618" width="20.59765625" style="153" customWidth="1"/>
    <col min="15619" max="15619" width="7.19921875" style="153" customWidth="1"/>
    <col min="15620" max="15620" width="7.59765625" style="153" customWidth="1"/>
    <col min="15621" max="15621" width="8.19921875" style="153" customWidth="1"/>
    <col min="15622" max="15622" width="11" style="153" customWidth="1"/>
    <col min="15623" max="15623" width="8" style="153" customWidth="1"/>
    <col min="15624" max="15624" width="11.59765625" style="153" customWidth="1"/>
    <col min="15625" max="15625" width="11.796875" style="153" customWidth="1"/>
    <col min="15626" max="15626" width="15.09765625" style="153" customWidth="1"/>
    <col min="15627" max="15872" width="11.19921875" style="153"/>
    <col min="15873" max="15873" width="6.796875" style="153" customWidth="1"/>
    <col min="15874" max="15874" width="20.59765625" style="153" customWidth="1"/>
    <col min="15875" max="15875" width="7.19921875" style="153" customWidth="1"/>
    <col min="15876" max="15876" width="7.59765625" style="153" customWidth="1"/>
    <col min="15877" max="15877" width="8.19921875" style="153" customWidth="1"/>
    <col min="15878" max="15878" width="11" style="153" customWidth="1"/>
    <col min="15879" max="15879" width="8" style="153" customWidth="1"/>
    <col min="15880" max="15880" width="11.59765625" style="153" customWidth="1"/>
    <col min="15881" max="15881" width="11.796875" style="153" customWidth="1"/>
    <col min="15882" max="15882" width="15.09765625" style="153" customWidth="1"/>
    <col min="15883" max="16128" width="11.19921875" style="153"/>
    <col min="16129" max="16129" width="6.796875" style="153" customWidth="1"/>
    <col min="16130" max="16130" width="20.59765625" style="153" customWidth="1"/>
    <col min="16131" max="16131" width="7.19921875" style="153" customWidth="1"/>
    <col min="16132" max="16132" width="7.59765625" style="153" customWidth="1"/>
    <col min="16133" max="16133" width="8.19921875" style="153" customWidth="1"/>
    <col min="16134" max="16134" width="11" style="153" customWidth="1"/>
    <col min="16135" max="16135" width="8" style="153" customWidth="1"/>
    <col min="16136" max="16136" width="11.59765625" style="153" customWidth="1"/>
    <col min="16137" max="16137" width="11.796875" style="153" customWidth="1"/>
    <col min="16138" max="16138" width="15.09765625" style="153" customWidth="1"/>
    <col min="16139" max="16384" width="11.19921875" style="153"/>
  </cols>
  <sheetData>
    <row r="1" spans="1:11" s="122" customFormat="1" ht="38" customHeight="1">
      <c r="A1" s="120"/>
      <c r="B1" s="1530" t="s">
        <v>410</v>
      </c>
      <c r="C1" s="1530"/>
      <c r="D1" s="1530"/>
      <c r="E1" s="1530"/>
      <c r="F1" s="1531"/>
      <c r="G1" s="1532"/>
      <c r="H1" s="1531"/>
      <c r="I1" s="1533"/>
      <c r="J1" s="1533"/>
    </row>
    <row r="2" spans="1:11" s="122" customFormat="1" ht="20.149999999999999" customHeight="1">
      <c r="A2" s="120"/>
      <c r="B2" s="1534" t="s">
        <v>411</v>
      </c>
      <c r="C2" s="1535"/>
      <c r="D2" s="1535"/>
      <c r="E2" s="1535"/>
      <c r="F2" s="1536"/>
      <c r="G2" s="1537"/>
      <c r="H2" s="1536"/>
      <c r="I2" s="1538"/>
      <c r="J2" s="1538"/>
    </row>
    <row r="3" spans="1:11" s="125" customFormat="1" ht="20.149999999999999" customHeight="1" thickBot="1">
      <c r="A3" s="1539" t="s">
        <v>412</v>
      </c>
      <c r="B3" s="1539"/>
      <c r="C3" s="1539"/>
      <c r="D3" s="1539"/>
      <c r="E3" s="1539"/>
      <c r="F3" s="1540"/>
      <c r="G3" s="1539"/>
      <c r="H3" s="1539"/>
      <c r="I3" s="1539"/>
      <c r="J3" s="1539"/>
    </row>
    <row r="4" spans="1:11" s="125" customFormat="1" ht="31" customHeight="1" thickTop="1">
      <c r="A4" s="1541" t="s">
        <v>413</v>
      </c>
      <c r="B4" s="1541"/>
      <c r="C4" s="1541"/>
      <c r="D4" s="1541"/>
      <c r="E4" s="1541"/>
      <c r="F4" s="1542"/>
      <c r="G4" s="1543"/>
      <c r="H4" s="1542"/>
      <c r="I4" s="1544"/>
      <c r="J4" s="1544"/>
    </row>
    <row r="5" spans="1:11" s="131" customFormat="1" ht="18" customHeight="1">
      <c r="A5" s="127" t="s">
        <v>499</v>
      </c>
      <c r="B5" s="128"/>
      <c r="C5" s="127"/>
      <c r="D5" s="128"/>
      <c r="E5" s="128"/>
      <c r="F5" s="129"/>
      <c r="G5" s="128"/>
      <c r="H5" s="129"/>
      <c r="I5" s="130"/>
      <c r="J5" s="130"/>
    </row>
    <row r="6" spans="1:11" s="135" customFormat="1" ht="18" customHeight="1">
      <c r="A6" s="132" t="s">
        <v>500</v>
      </c>
      <c r="B6" s="128"/>
      <c r="C6" s="127"/>
      <c r="D6" s="127"/>
      <c r="E6" s="127"/>
      <c r="F6" s="133"/>
      <c r="G6" s="134"/>
      <c r="H6" s="129"/>
      <c r="I6" s="130"/>
      <c r="J6" s="130"/>
    </row>
    <row r="7" spans="1:11" s="135" customFormat="1" ht="18" customHeight="1">
      <c r="A7" s="1545" t="s">
        <v>416</v>
      </c>
      <c r="B7" s="1545"/>
      <c r="C7" s="127"/>
      <c r="D7" s="127"/>
      <c r="E7" s="127"/>
      <c r="F7" s="133"/>
      <c r="G7" s="134"/>
      <c r="H7" s="129"/>
      <c r="I7" s="130"/>
      <c r="J7" s="130"/>
    </row>
    <row r="8" spans="1:11" s="136" customFormat="1" ht="36" customHeight="1">
      <c r="A8" s="1546" t="s">
        <v>417</v>
      </c>
      <c r="B8" s="1547" t="s">
        <v>418</v>
      </c>
      <c r="C8" s="178" t="s">
        <v>419</v>
      </c>
      <c r="D8" s="179"/>
      <c r="E8" s="180"/>
      <c r="F8" s="1549" t="s">
        <v>420</v>
      </c>
      <c r="G8" s="1550" t="s">
        <v>421</v>
      </c>
      <c r="H8" s="1551"/>
      <c r="I8" s="1528" t="s">
        <v>501</v>
      </c>
      <c r="J8" s="1529"/>
    </row>
    <row r="9" spans="1:11" s="136" customFormat="1" ht="43" customHeight="1">
      <c r="A9" s="1546"/>
      <c r="B9" s="1548"/>
      <c r="C9" s="181"/>
      <c r="D9" s="182"/>
      <c r="E9" s="186" t="s">
        <v>519</v>
      </c>
      <c r="F9" s="1549"/>
      <c r="G9" s="137" t="s">
        <v>423</v>
      </c>
      <c r="H9" s="138" t="s">
        <v>424</v>
      </c>
      <c r="I9" s="139" t="s">
        <v>425</v>
      </c>
      <c r="J9" s="140" t="s">
        <v>426</v>
      </c>
      <c r="K9" s="136" t="s">
        <v>427</v>
      </c>
    </row>
    <row r="10" spans="1:11" s="136" customFormat="1" ht="43" customHeight="1">
      <c r="A10" s="141" t="s">
        <v>80</v>
      </c>
      <c r="B10" s="142" t="s">
        <v>428</v>
      </c>
      <c r="C10" s="183" t="s">
        <v>494</v>
      </c>
      <c r="D10" s="184"/>
      <c r="E10" s="185">
        <f>G10*2*6</f>
        <v>36</v>
      </c>
      <c r="F10" s="143">
        <v>565.20000000000005</v>
      </c>
      <c r="G10" s="144">
        <v>3</v>
      </c>
      <c r="H10" s="145">
        <f t="shared" ref="H10:H26" si="0">G10*F10</f>
        <v>1695.6000000000001</v>
      </c>
      <c r="I10" s="147">
        <v>3.16</v>
      </c>
      <c r="J10" s="146">
        <f t="shared" ref="J10:J26" si="1">I10*H10</f>
        <v>5358.0960000000005</v>
      </c>
      <c r="K10" s="136" t="s">
        <v>430</v>
      </c>
    </row>
    <row r="11" spans="1:11" s="136" customFormat="1" ht="43" customHeight="1">
      <c r="A11" s="141" t="s">
        <v>94</v>
      </c>
      <c r="B11" s="142" t="s">
        <v>437</v>
      </c>
      <c r="C11" s="183" t="s">
        <v>495</v>
      </c>
      <c r="D11" s="184"/>
      <c r="E11" s="185">
        <f>G11*1.5*3.7</f>
        <v>5.5500000000000007</v>
      </c>
      <c r="F11" s="143">
        <v>653.5</v>
      </c>
      <c r="G11" s="144">
        <v>1</v>
      </c>
      <c r="H11" s="145">
        <f t="shared" si="0"/>
        <v>653.5</v>
      </c>
      <c r="I11" s="147">
        <v>1.1000000000000001</v>
      </c>
      <c r="J11" s="146">
        <f t="shared" si="1"/>
        <v>718.85</v>
      </c>
      <c r="K11" s="136" t="s">
        <v>430</v>
      </c>
    </row>
    <row r="12" spans="1:11" s="136" customFormat="1" ht="43" customHeight="1">
      <c r="A12" s="141" t="s">
        <v>105</v>
      </c>
      <c r="B12" s="142" t="s">
        <v>440</v>
      </c>
      <c r="C12" s="183" t="s">
        <v>496</v>
      </c>
      <c r="D12" s="184"/>
      <c r="E12" s="185">
        <f>G12*2*6</f>
        <v>12</v>
      </c>
      <c r="F12" s="143">
        <v>1507.2</v>
      </c>
      <c r="G12" s="144">
        <v>1</v>
      </c>
      <c r="H12" s="145">
        <f t="shared" si="0"/>
        <v>1507.2</v>
      </c>
      <c r="I12" s="147">
        <v>3.07</v>
      </c>
      <c r="J12" s="146">
        <f t="shared" si="1"/>
        <v>4627.1040000000003</v>
      </c>
      <c r="K12" s="136" t="s">
        <v>430</v>
      </c>
    </row>
    <row r="13" spans="1:11" s="136" customFormat="1" ht="43" customHeight="1">
      <c r="A13" s="141" t="s">
        <v>121</v>
      </c>
      <c r="B13" s="142" t="s">
        <v>440</v>
      </c>
      <c r="C13" s="183" t="s">
        <v>502</v>
      </c>
      <c r="D13" s="184"/>
      <c r="E13" s="185">
        <f>G13*2*6</f>
        <v>12</v>
      </c>
      <c r="F13" s="143">
        <f>22*2*6*7.85</f>
        <v>2072.4</v>
      </c>
      <c r="G13" s="144">
        <v>1</v>
      </c>
      <c r="H13" s="145">
        <f t="shared" si="0"/>
        <v>2072.4</v>
      </c>
      <c r="I13" s="147">
        <v>3.16</v>
      </c>
      <c r="J13" s="146">
        <f t="shared" si="1"/>
        <v>6548.7840000000006</v>
      </c>
      <c r="K13" s="136" t="s">
        <v>430</v>
      </c>
    </row>
    <row r="14" spans="1:11" s="136" customFormat="1" ht="43" customHeight="1">
      <c r="A14" s="141" t="s">
        <v>72</v>
      </c>
      <c r="B14" s="142" t="s">
        <v>503</v>
      </c>
      <c r="C14" s="183" t="s">
        <v>504</v>
      </c>
      <c r="D14" s="184"/>
      <c r="E14" s="185">
        <f>G14*1.219*2.438</f>
        <v>2.9719220000000006</v>
      </c>
      <c r="F14" s="143">
        <v>47.2</v>
      </c>
      <c r="G14" s="144">
        <v>1</v>
      </c>
      <c r="H14" s="145">
        <f t="shared" si="0"/>
        <v>47.2</v>
      </c>
      <c r="I14" s="147">
        <v>3.29</v>
      </c>
      <c r="J14" s="146">
        <f t="shared" si="1"/>
        <v>155.28800000000001</v>
      </c>
    </row>
    <row r="15" spans="1:11" s="136" customFormat="1" ht="43" customHeight="1">
      <c r="A15" s="141" t="s">
        <v>211</v>
      </c>
      <c r="B15" s="142" t="s">
        <v>505</v>
      </c>
      <c r="C15" s="183" t="s">
        <v>506</v>
      </c>
      <c r="D15" s="184"/>
      <c r="E15" s="185">
        <f t="shared" ref="E15:E21" si="2">G15*6</f>
        <v>12</v>
      </c>
      <c r="F15" s="143">
        <v>59.8</v>
      </c>
      <c r="G15" s="144">
        <v>2</v>
      </c>
      <c r="H15" s="145">
        <f t="shared" si="0"/>
        <v>119.6</v>
      </c>
      <c r="I15" s="147">
        <v>3.72</v>
      </c>
      <c r="J15" s="146">
        <f t="shared" si="1"/>
        <v>444.91199999999998</v>
      </c>
    </row>
    <row r="16" spans="1:11" s="136" customFormat="1" ht="43" customHeight="1">
      <c r="A16" s="141" t="s">
        <v>161</v>
      </c>
      <c r="B16" s="142" t="s">
        <v>507</v>
      </c>
      <c r="C16" s="183" t="s">
        <v>508</v>
      </c>
      <c r="D16" s="184"/>
      <c r="E16" s="185">
        <f t="shared" si="2"/>
        <v>6</v>
      </c>
      <c r="F16" s="143">
        <v>85.2</v>
      </c>
      <c r="G16" s="144">
        <v>1</v>
      </c>
      <c r="H16" s="145">
        <f t="shared" si="0"/>
        <v>85.2</v>
      </c>
      <c r="I16" s="147">
        <v>0.91</v>
      </c>
      <c r="J16" s="146">
        <f t="shared" si="1"/>
        <v>77.532000000000011</v>
      </c>
    </row>
    <row r="17" spans="1:10" s="136" customFormat="1" ht="43" customHeight="1">
      <c r="A17" s="141" t="s">
        <v>165</v>
      </c>
      <c r="B17" s="142" t="s">
        <v>507</v>
      </c>
      <c r="C17" s="183" t="s">
        <v>509</v>
      </c>
      <c r="D17" s="184"/>
      <c r="E17" s="185">
        <f t="shared" si="2"/>
        <v>126</v>
      </c>
      <c r="F17" s="143">
        <v>76.2</v>
      </c>
      <c r="G17" s="144">
        <v>21</v>
      </c>
      <c r="H17" s="145">
        <f t="shared" si="0"/>
        <v>1600.2</v>
      </c>
      <c r="I17" s="147">
        <v>0.91</v>
      </c>
      <c r="J17" s="146">
        <f t="shared" si="1"/>
        <v>1456.182</v>
      </c>
    </row>
    <row r="18" spans="1:10" s="136" customFormat="1" ht="43" customHeight="1">
      <c r="A18" s="141" t="s">
        <v>167</v>
      </c>
      <c r="B18" s="142" t="s">
        <v>507</v>
      </c>
      <c r="C18" s="183" t="s">
        <v>510</v>
      </c>
      <c r="D18" s="184"/>
      <c r="E18" s="185">
        <f t="shared" si="2"/>
        <v>60</v>
      </c>
      <c r="F18" s="143">
        <v>85.8</v>
      </c>
      <c r="G18" s="144">
        <v>10</v>
      </c>
      <c r="H18" s="145">
        <f t="shared" si="0"/>
        <v>858</v>
      </c>
      <c r="I18" s="147">
        <v>0.91</v>
      </c>
      <c r="J18" s="146">
        <f t="shared" si="1"/>
        <v>780.78</v>
      </c>
    </row>
    <row r="19" spans="1:10" s="136" customFormat="1" ht="43" customHeight="1">
      <c r="A19" s="141" t="s">
        <v>169</v>
      </c>
      <c r="B19" s="142" t="s">
        <v>507</v>
      </c>
      <c r="C19" s="183" t="s">
        <v>511</v>
      </c>
      <c r="D19" s="184"/>
      <c r="E19" s="185">
        <f t="shared" si="2"/>
        <v>150</v>
      </c>
      <c r="F19" s="143">
        <v>119</v>
      </c>
      <c r="G19" s="144">
        <v>25</v>
      </c>
      <c r="H19" s="145">
        <f t="shared" si="0"/>
        <v>2975</v>
      </c>
      <c r="I19" s="147">
        <v>0.91</v>
      </c>
      <c r="J19" s="146">
        <f t="shared" si="1"/>
        <v>2707.25</v>
      </c>
    </row>
    <row r="20" spans="1:10" s="136" customFormat="1" ht="43" customHeight="1">
      <c r="A20" s="141" t="s">
        <v>171</v>
      </c>
      <c r="B20" s="142" t="s">
        <v>507</v>
      </c>
      <c r="C20" s="183" t="s">
        <v>512</v>
      </c>
      <c r="D20" s="184"/>
      <c r="E20" s="185">
        <f t="shared" si="2"/>
        <v>18</v>
      </c>
      <c r="F20" s="143">
        <v>189.4</v>
      </c>
      <c r="G20" s="144">
        <v>3</v>
      </c>
      <c r="H20" s="145">
        <f t="shared" si="0"/>
        <v>568.20000000000005</v>
      </c>
      <c r="I20" s="147">
        <v>0.91</v>
      </c>
      <c r="J20" s="146">
        <f t="shared" si="1"/>
        <v>517.06200000000001</v>
      </c>
    </row>
    <row r="21" spans="1:10" s="136" customFormat="1" ht="43" customHeight="1">
      <c r="A21" s="141" t="s">
        <v>174</v>
      </c>
      <c r="B21" s="142" t="s">
        <v>507</v>
      </c>
      <c r="C21" s="183" t="s">
        <v>513</v>
      </c>
      <c r="D21" s="184"/>
      <c r="E21" s="185">
        <f t="shared" si="2"/>
        <v>6</v>
      </c>
      <c r="F21" s="143">
        <v>220.2</v>
      </c>
      <c r="G21" s="144">
        <v>1</v>
      </c>
      <c r="H21" s="145">
        <f t="shared" si="0"/>
        <v>220.2</v>
      </c>
      <c r="I21" s="147">
        <v>0.91</v>
      </c>
      <c r="J21" s="146">
        <f t="shared" si="1"/>
        <v>200.38200000000001</v>
      </c>
    </row>
    <row r="22" spans="1:10" s="136" customFormat="1" ht="43" customHeight="1">
      <c r="A22" s="141" t="s">
        <v>176</v>
      </c>
      <c r="B22" s="142" t="s">
        <v>507</v>
      </c>
      <c r="C22" s="183" t="s">
        <v>514</v>
      </c>
      <c r="D22" s="184"/>
      <c r="E22" s="185">
        <f>G22*12</f>
        <v>12</v>
      </c>
      <c r="F22" s="143">
        <v>695.5</v>
      </c>
      <c r="G22" s="144">
        <v>1</v>
      </c>
      <c r="H22" s="145">
        <f t="shared" si="0"/>
        <v>695.5</v>
      </c>
      <c r="I22" s="147">
        <v>0.91</v>
      </c>
      <c r="J22" s="146">
        <f t="shared" si="1"/>
        <v>632.90499999999997</v>
      </c>
    </row>
    <row r="23" spans="1:10" s="136" customFormat="1" ht="43" customHeight="1">
      <c r="A23" s="141" t="s">
        <v>178</v>
      </c>
      <c r="B23" s="142" t="s">
        <v>507</v>
      </c>
      <c r="C23" s="183" t="s">
        <v>515</v>
      </c>
      <c r="D23" s="184"/>
      <c r="E23" s="185">
        <f>G23*6</f>
        <v>6</v>
      </c>
      <c r="F23" s="143">
        <v>16.600000000000001</v>
      </c>
      <c r="G23" s="144">
        <v>1</v>
      </c>
      <c r="H23" s="145">
        <f t="shared" si="0"/>
        <v>16.600000000000001</v>
      </c>
      <c r="I23" s="147">
        <v>0.91</v>
      </c>
      <c r="J23" s="146">
        <f t="shared" si="1"/>
        <v>15.106000000000002</v>
      </c>
    </row>
    <row r="24" spans="1:10" s="136" customFormat="1" ht="43" customHeight="1">
      <c r="A24" s="141" t="s">
        <v>179</v>
      </c>
      <c r="B24" s="142" t="s">
        <v>507</v>
      </c>
      <c r="C24" s="183" t="s">
        <v>516</v>
      </c>
      <c r="D24" s="184"/>
      <c r="E24" s="185">
        <f>G24*6</f>
        <v>6</v>
      </c>
      <c r="F24" s="143">
        <v>29.3</v>
      </c>
      <c r="G24" s="144">
        <v>1</v>
      </c>
      <c r="H24" s="145">
        <f t="shared" si="0"/>
        <v>29.3</v>
      </c>
      <c r="I24" s="147">
        <v>0.91</v>
      </c>
      <c r="J24" s="146">
        <f t="shared" si="1"/>
        <v>26.663</v>
      </c>
    </row>
    <row r="25" spans="1:10" s="136" customFormat="1" ht="43" customHeight="1">
      <c r="A25" s="141" t="s">
        <v>183</v>
      </c>
      <c r="B25" s="142" t="s">
        <v>507</v>
      </c>
      <c r="C25" s="183" t="s">
        <v>517</v>
      </c>
      <c r="D25" s="184"/>
      <c r="E25" s="185">
        <f>G25*6</f>
        <v>6</v>
      </c>
      <c r="F25" s="143">
        <v>47.9</v>
      </c>
      <c r="G25" s="144">
        <v>1</v>
      </c>
      <c r="H25" s="145">
        <f t="shared" si="0"/>
        <v>47.9</v>
      </c>
      <c r="I25" s="147">
        <v>0.91</v>
      </c>
      <c r="J25" s="146">
        <f t="shared" si="1"/>
        <v>43.588999999999999</v>
      </c>
    </row>
    <row r="26" spans="1:10" s="136" customFormat="1" ht="43" customHeight="1">
      <c r="A26" s="141" t="s">
        <v>188</v>
      </c>
      <c r="B26" s="142" t="s">
        <v>507</v>
      </c>
      <c r="C26" s="183" t="s">
        <v>518</v>
      </c>
      <c r="D26" s="184"/>
      <c r="E26" s="185">
        <f>G26*6</f>
        <v>36</v>
      </c>
      <c r="F26" s="143">
        <v>52.6</v>
      </c>
      <c r="G26" s="144">
        <v>6</v>
      </c>
      <c r="H26" s="145">
        <f t="shared" si="0"/>
        <v>315.60000000000002</v>
      </c>
      <c r="I26" s="147">
        <v>0.91</v>
      </c>
      <c r="J26" s="146">
        <f t="shared" si="1"/>
        <v>287.19600000000003</v>
      </c>
    </row>
    <row r="27" spans="1:10" s="136" customFormat="1" ht="21" customHeight="1">
      <c r="A27" s="1557" t="s">
        <v>453</v>
      </c>
      <c r="B27" s="1558"/>
      <c r="C27" s="1558"/>
      <c r="D27" s="1558"/>
      <c r="E27" s="1558"/>
      <c r="F27" s="1559"/>
      <c r="G27" s="149">
        <f>SUM(G10:G26)</f>
        <v>80</v>
      </c>
      <c r="H27" s="138">
        <f>SUM(H10:H26)</f>
        <v>13507.200000000003</v>
      </c>
      <c r="I27" s="139"/>
      <c r="J27" s="150">
        <f>SUM(J10:J26)</f>
        <v>24597.681000000004</v>
      </c>
    </row>
    <row r="28" spans="1:10" s="135" customFormat="1" ht="20.149999999999999" customHeight="1">
      <c r="A28" s="1553" t="s">
        <v>454</v>
      </c>
      <c r="B28" s="1553"/>
      <c r="C28" s="1553"/>
      <c r="D28" s="1553"/>
      <c r="E28" s="1553"/>
      <c r="F28" s="1554"/>
      <c r="G28" s="1555"/>
      <c r="H28" s="1554"/>
      <c r="I28" s="1556"/>
      <c r="J28" s="1556"/>
    </row>
    <row r="29" spans="1:10" s="135" customFormat="1" ht="20.149999999999999" customHeight="1">
      <c r="A29" s="1560" t="s">
        <v>455</v>
      </c>
      <c r="B29" s="1560"/>
      <c r="C29" s="1553" t="s">
        <v>456</v>
      </c>
      <c r="D29" s="1560"/>
      <c r="E29" s="1553"/>
      <c r="F29" s="1554"/>
      <c r="G29" s="1555"/>
      <c r="H29" s="1554"/>
      <c r="I29" s="1556"/>
      <c r="J29" s="1556"/>
    </row>
    <row r="30" spans="1:10" s="135" customFormat="1" ht="20.149999999999999" customHeight="1">
      <c r="A30" s="1560" t="s">
        <v>457</v>
      </c>
      <c r="B30" s="1560"/>
      <c r="C30" s="1553" t="s">
        <v>458</v>
      </c>
      <c r="D30" s="1560"/>
      <c r="E30" s="1553"/>
      <c r="F30" s="1554"/>
      <c r="G30" s="1555"/>
      <c r="H30" s="1554"/>
      <c r="I30" s="1556"/>
      <c r="J30" s="1556"/>
    </row>
    <row r="31" spans="1:10" s="135" customFormat="1" ht="26" customHeight="1">
      <c r="A31" s="1560" t="s">
        <v>459</v>
      </c>
      <c r="B31" s="1560"/>
      <c r="C31" s="1553" t="s">
        <v>460</v>
      </c>
      <c r="D31" s="1560"/>
      <c r="E31" s="1553"/>
      <c r="F31" s="1554"/>
      <c r="G31" s="1555"/>
      <c r="H31" s="1554"/>
      <c r="I31" s="1556"/>
      <c r="J31" s="1556"/>
    </row>
    <row r="32" spans="1:10" s="135" customFormat="1" ht="20.149999999999999" customHeight="1">
      <c r="A32" s="1553" t="s">
        <v>461</v>
      </c>
      <c r="B32" s="1553"/>
      <c r="C32" s="1553"/>
      <c r="D32" s="1553"/>
      <c r="E32" s="1553"/>
      <c r="F32" s="1554"/>
      <c r="G32" s="1553"/>
      <c r="H32" s="1554"/>
      <c r="I32" s="1556"/>
      <c r="J32" s="1556"/>
    </row>
    <row r="33" spans="1:10" s="135" customFormat="1" ht="20.149999999999999" customHeight="1">
      <c r="A33" s="1560" t="s">
        <v>462</v>
      </c>
      <c r="B33" s="1560"/>
      <c r="C33" s="1553" t="s">
        <v>463</v>
      </c>
      <c r="D33" s="1560"/>
      <c r="E33" s="1553"/>
      <c r="F33" s="1554"/>
      <c r="G33" s="1555"/>
      <c r="H33" s="1554"/>
      <c r="I33" s="1556"/>
      <c r="J33" s="1556"/>
    </row>
    <row r="34" spans="1:10" s="135" customFormat="1" ht="20.149999999999999" customHeight="1">
      <c r="A34" s="1552" t="s">
        <v>464</v>
      </c>
      <c r="B34" s="1552"/>
      <c r="C34" s="1553" t="s">
        <v>465</v>
      </c>
      <c r="D34" s="1553"/>
      <c r="E34" s="1553"/>
      <c r="F34" s="1554"/>
      <c r="G34" s="1555"/>
      <c r="H34" s="1554"/>
      <c r="I34" s="1556"/>
      <c r="J34" s="1556"/>
    </row>
    <row r="35" spans="1:10" s="135" customFormat="1" ht="21" customHeight="1">
      <c r="A35" s="1561" t="s">
        <v>466</v>
      </c>
      <c r="B35" s="1561"/>
      <c r="C35" s="1562" t="s">
        <v>467</v>
      </c>
      <c r="D35" s="1563"/>
      <c r="E35" s="1562"/>
      <c r="F35" s="1564"/>
      <c r="G35" s="1565"/>
      <c r="H35" s="1564"/>
      <c r="I35" s="1566"/>
      <c r="J35" s="1566"/>
    </row>
    <row r="36" spans="1:10" s="135" customFormat="1" ht="20.149999999999999" customHeight="1">
      <c r="A36" s="1561" t="s">
        <v>468</v>
      </c>
      <c r="B36" s="1561"/>
      <c r="C36" s="1562" t="s">
        <v>497</v>
      </c>
      <c r="D36" s="1563"/>
      <c r="E36" s="1562"/>
      <c r="F36" s="1564"/>
      <c r="G36" s="1565"/>
      <c r="H36" s="1564"/>
      <c r="I36" s="1566"/>
      <c r="J36" s="1566"/>
    </row>
    <row r="37" spans="1:10" s="135" customFormat="1" ht="20.149999999999999" customHeight="1">
      <c r="A37" s="1561" t="s">
        <v>469</v>
      </c>
      <c r="B37" s="1561"/>
      <c r="C37" s="1567" t="s">
        <v>470</v>
      </c>
      <c r="D37" s="1561"/>
      <c r="E37" s="1567"/>
      <c r="F37" s="1568"/>
      <c r="G37" s="1569"/>
      <c r="H37" s="1568"/>
      <c r="I37" s="1570"/>
      <c r="J37" s="1570"/>
    </row>
    <row r="38" spans="1:10" s="135" customFormat="1" ht="20.149999999999999" customHeight="1">
      <c r="A38" s="1561" t="s">
        <v>471</v>
      </c>
      <c r="B38" s="1561"/>
      <c r="C38" s="1567" t="s">
        <v>472</v>
      </c>
      <c r="D38" s="1561"/>
      <c r="E38" s="1567"/>
      <c r="F38" s="1568"/>
      <c r="G38" s="1569"/>
      <c r="H38" s="1568"/>
      <c r="I38" s="1570"/>
      <c r="J38" s="1570"/>
    </row>
    <row r="39" spans="1:10" s="135" customFormat="1" ht="20.149999999999999" customHeight="1">
      <c r="A39" s="1561" t="s">
        <v>473</v>
      </c>
      <c r="B39" s="1561"/>
      <c r="C39" s="1571" t="s">
        <v>474</v>
      </c>
      <c r="D39" s="1572"/>
      <c r="E39" s="1571"/>
      <c r="F39" s="1564"/>
      <c r="G39" s="1565"/>
      <c r="H39" s="1564"/>
      <c r="I39" s="1566"/>
      <c r="J39" s="1566"/>
    </row>
    <row r="40" spans="1:10" s="135" customFormat="1" ht="20.149999999999999" customHeight="1">
      <c r="A40" s="1561" t="s">
        <v>475</v>
      </c>
      <c r="B40" s="1561"/>
      <c r="C40" s="1567" t="s">
        <v>476</v>
      </c>
      <c r="D40" s="1561"/>
      <c r="E40" s="1567"/>
      <c r="F40" s="1568"/>
      <c r="G40" s="1569"/>
      <c r="H40" s="1568"/>
      <c r="I40" s="1570"/>
      <c r="J40" s="1570"/>
    </row>
    <row r="41" spans="1:10" s="135" customFormat="1" ht="20.149999999999999" customHeight="1">
      <c r="A41" s="1561" t="s">
        <v>477</v>
      </c>
      <c r="B41" s="1561"/>
      <c r="C41" s="1567" t="s">
        <v>478</v>
      </c>
      <c r="D41" s="1561"/>
      <c r="E41" s="1567"/>
      <c r="F41" s="1568"/>
      <c r="G41" s="1569"/>
      <c r="H41" s="1568"/>
      <c r="I41" s="1570"/>
      <c r="J41" s="1570"/>
    </row>
    <row r="42" spans="1:10" s="151" customFormat="1" ht="20.149999999999999" customHeight="1">
      <c r="A42" s="1561" t="s">
        <v>479</v>
      </c>
      <c r="B42" s="1561"/>
      <c r="C42" s="1553" t="s">
        <v>480</v>
      </c>
      <c r="D42" s="1560"/>
      <c r="E42" s="1553"/>
      <c r="F42" s="1554"/>
      <c r="G42" s="1555"/>
      <c r="H42" s="1554"/>
      <c r="I42" s="1556"/>
      <c r="J42" s="1556"/>
    </row>
    <row r="43" spans="1:10" s="151" customFormat="1" ht="20.149999999999999" customHeight="1">
      <c r="A43" s="1561"/>
      <c r="B43" s="1561"/>
      <c r="C43" s="1553" t="s">
        <v>481</v>
      </c>
      <c r="D43" s="1560"/>
      <c r="E43" s="1553"/>
      <c r="F43" s="1554"/>
      <c r="G43" s="1555"/>
      <c r="H43" s="1554"/>
      <c r="I43" s="1556"/>
      <c r="J43" s="1556"/>
    </row>
    <row r="44" spans="1:10" s="151" customFormat="1" ht="20.149999999999999" customHeight="1">
      <c r="A44" s="1553" t="s">
        <v>482</v>
      </c>
      <c r="B44" s="1553"/>
      <c r="C44" s="1553"/>
      <c r="D44" s="1553"/>
      <c r="E44" s="1553"/>
      <c r="F44" s="1554"/>
      <c r="G44" s="1553"/>
      <c r="H44" s="1554"/>
      <c r="I44" s="1556"/>
      <c r="J44" s="1556"/>
    </row>
    <row r="45" spans="1:10" s="152" customFormat="1" ht="20.149999999999999" customHeight="1">
      <c r="A45" s="1573" t="s">
        <v>483</v>
      </c>
      <c r="B45" s="1574"/>
      <c r="C45" s="1575" t="s">
        <v>410</v>
      </c>
      <c r="D45" s="1576"/>
      <c r="E45" s="1576"/>
      <c r="F45" s="1577"/>
      <c r="G45" s="1576"/>
      <c r="H45" s="1577"/>
      <c r="I45" s="1578"/>
      <c r="J45" s="1579"/>
    </row>
    <row r="46" spans="1:10" s="152" customFormat="1" ht="20.149999999999999" customHeight="1">
      <c r="A46" s="1573" t="s">
        <v>484</v>
      </c>
      <c r="B46" s="1574"/>
      <c r="C46" s="1575" t="s">
        <v>411</v>
      </c>
      <c r="D46" s="1576"/>
      <c r="E46" s="1576"/>
      <c r="F46" s="1577"/>
      <c r="G46" s="1576"/>
      <c r="H46" s="1577"/>
      <c r="I46" s="1578"/>
      <c r="J46" s="1579"/>
    </row>
    <row r="47" spans="1:10" s="152" customFormat="1" ht="20.149999999999999" customHeight="1">
      <c r="A47" s="1573" t="s">
        <v>485</v>
      </c>
      <c r="B47" s="1574"/>
      <c r="C47" s="1575" t="s">
        <v>486</v>
      </c>
      <c r="D47" s="1576"/>
      <c r="E47" s="1576"/>
      <c r="F47" s="1577"/>
      <c r="G47" s="1576"/>
      <c r="H47" s="1577"/>
      <c r="I47" s="1578"/>
      <c r="J47" s="1579"/>
    </row>
    <row r="48" spans="1:10" s="152" customFormat="1" ht="20.149999999999999" customHeight="1">
      <c r="A48" s="1573" t="s">
        <v>487</v>
      </c>
      <c r="B48" s="1574"/>
      <c r="C48" s="1575" t="s">
        <v>488</v>
      </c>
      <c r="D48" s="1576"/>
      <c r="E48" s="1576"/>
      <c r="F48" s="1577"/>
      <c r="G48" s="1576"/>
      <c r="H48" s="1577"/>
      <c r="I48" s="1578"/>
      <c r="J48" s="1579"/>
    </row>
    <row r="49" spans="1:10" s="152" customFormat="1" ht="20.149999999999999" customHeight="1">
      <c r="A49" s="1573" t="s">
        <v>489</v>
      </c>
      <c r="B49" s="1574"/>
      <c r="C49" s="1575" t="s">
        <v>490</v>
      </c>
      <c r="D49" s="1576"/>
      <c r="E49" s="1576"/>
      <c r="F49" s="1577"/>
      <c r="G49" s="1576"/>
      <c r="H49" s="1577"/>
      <c r="I49" s="1578"/>
      <c r="J49" s="1579"/>
    </row>
    <row r="50" spans="1:10" ht="20.149999999999999" customHeight="1">
      <c r="A50" s="1573" t="s">
        <v>491</v>
      </c>
      <c r="B50" s="1574"/>
      <c r="C50" s="1575" t="s">
        <v>492</v>
      </c>
      <c r="D50" s="1576"/>
      <c r="E50" s="1576"/>
      <c r="F50" s="1577"/>
      <c r="G50" s="1576"/>
      <c r="H50" s="1577"/>
      <c r="I50" s="1578"/>
      <c r="J50" s="1579"/>
    </row>
    <row r="51" spans="1:10">
      <c r="A51" s="132"/>
      <c r="B51" s="132"/>
      <c r="C51" s="154"/>
      <c r="D51" s="154"/>
      <c r="E51" s="154"/>
      <c r="F51" s="155"/>
      <c r="G51" s="156"/>
      <c r="H51" s="155"/>
      <c r="I51" s="157"/>
      <c r="J51" s="158"/>
    </row>
    <row r="52" spans="1:10">
      <c r="A52" s="132"/>
      <c r="B52" s="132"/>
      <c r="C52" s="154"/>
      <c r="D52" s="154"/>
      <c r="E52" s="154"/>
      <c r="F52" s="155"/>
      <c r="G52" s="156"/>
      <c r="H52" s="155"/>
      <c r="I52" s="157"/>
      <c r="J52" s="158"/>
    </row>
    <row r="53" spans="1:10">
      <c r="A53" s="159"/>
      <c r="B53" s="159"/>
      <c r="C53" s="160"/>
      <c r="D53" s="160"/>
      <c r="E53" s="160"/>
      <c r="F53" s="161"/>
      <c r="G53" s="162"/>
      <c r="H53" s="161"/>
      <c r="I53" s="163"/>
      <c r="J53" s="158"/>
    </row>
    <row r="54" spans="1:10">
      <c r="A54" s="120"/>
      <c r="B54" s="120"/>
      <c r="C54" s="120"/>
      <c r="D54" s="120"/>
      <c r="E54" s="120"/>
      <c r="F54" s="164"/>
      <c r="G54" s="165"/>
      <c r="H54" s="164"/>
      <c r="I54" s="158"/>
    </row>
    <row r="55" spans="1:10">
      <c r="D55" s="120"/>
      <c r="E55" s="120"/>
      <c r="F55" s="164"/>
      <c r="G55" s="165"/>
      <c r="H55" s="164"/>
      <c r="I55" s="158"/>
    </row>
    <row r="56" spans="1:10">
      <c r="D56" s="120"/>
      <c r="E56" s="120"/>
      <c r="F56" s="164"/>
      <c r="G56" s="165"/>
      <c r="H56" s="164"/>
      <c r="I56" s="158"/>
    </row>
    <row r="57" spans="1:10">
      <c r="D57" s="120"/>
      <c r="E57" s="120"/>
      <c r="F57" s="164"/>
      <c r="G57" s="165"/>
      <c r="H57" s="164"/>
      <c r="I57" s="158"/>
    </row>
    <row r="58" spans="1:10">
      <c r="D58" s="120"/>
      <c r="E58" s="120"/>
      <c r="F58" s="164"/>
      <c r="G58" s="165"/>
      <c r="H58" s="164"/>
      <c r="I58" s="158"/>
    </row>
    <row r="59" spans="1:10">
      <c r="D59" s="120"/>
      <c r="E59" s="120"/>
      <c r="F59" s="164"/>
      <c r="G59" s="165"/>
    </row>
    <row r="60" spans="1:10">
      <c r="D60" s="120"/>
      <c r="E60" s="120"/>
      <c r="F60" s="164"/>
      <c r="G60" s="165"/>
    </row>
    <row r="61" spans="1:10">
      <c r="A61" s="120"/>
      <c r="B61" s="120"/>
      <c r="C61" s="120"/>
      <c r="D61" s="120"/>
      <c r="E61" s="120"/>
      <c r="F61" s="164"/>
      <c r="G61" s="165"/>
    </row>
  </sheetData>
  <mergeCells count="53">
    <mergeCell ref="A48:B48"/>
    <mergeCell ref="C48:J48"/>
    <mergeCell ref="A49:B49"/>
    <mergeCell ref="C49:J49"/>
    <mergeCell ref="A50:B50"/>
    <mergeCell ref="C50:J50"/>
    <mergeCell ref="A45:B45"/>
    <mergeCell ref="C45:J45"/>
    <mergeCell ref="A46:B46"/>
    <mergeCell ref="C46:J46"/>
    <mergeCell ref="A47:B47"/>
    <mergeCell ref="C47:J47"/>
    <mergeCell ref="A44:J44"/>
    <mergeCell ref="A38:B38"/>
    <mergeCell ref="C38:J38"/>
    <mergeCell ref="A39:B39"/>
    <mergeCell ref="C39:J39"/>
    <mergeCell ref="A40:B40"/>
    <mergeCell ref="C40:J40"/>
    <mergeCell ref="A41:B41"/>
    <mergeCell ref="C41:J41"/>
    <mergeCell ref="A42:B43"/>
    <mergeCell ref="C42:J42"/>
    <mergeCell ref="C43:J43"/>
    <mergeCell ref="A35:B35"/>
    <mergeCell ref="C35:J35"/>
    <mergeCell ref="A36:B36"/>
    <mergeCell ref="C36:J36"/>
    <mergeCell ref="A37:B37"/>
    <mergeCell ref="C37:J37"/>
    <mergeCell ref="A34:B34"/>
    <mergeCell ref="C34:J34"/>
    <mergeCell ref="A27:F27"/>
    <mergeCell ref="A28:J28"/>
    <mergeCell ref="A29:B29"/>
    <mergeCell ref="C29:J29"/>
    <mergeCell ref="A30:B30"/>
    <mergeCell ref="C30:J30"/>
    <mergeCell ref="A31:B31"/>
    <mergeCell ref="C31:J31"/>
    <mergeCell ref="A32:J32"/>
    <mergeCell ref="A33:B33"/>
    <mergeCell ref="C33:J33"/>
    <mergeCell ref="I8:J8"/>
    <mergeCell ref="B1:J1"/>
    <mergeCell ref="B2:J2"/>
    <mergeCell ref="A3:J3"/>
    <mergeCell ref="A4:J4"/>
    <mergeCell ref="A7:B7"/>
    <mergeCell ref="A8:A9"/>
    <mergeCell ref="B8:B9"/>
    <mergeCell ref="F8:F9"/>
    <mergeCell ref="G8:H8"/>
  </mergeCells>
  <pageMargins left="0.19652777777777777" right="3.888888888888889E-2" top="0.31" bottom="0.28000000000000003" header="0.16" footer="0.11999999999999998"/>
  <pageSetup paperSize="9" scale="95" firstPageNumber="4294963191" orientation="portrait" useFirstPageNumber="1"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38AC-2203-47B4-8154-B1A09EE5AC67}">
  <dimension ref="A1:M61"/>
  <sheetViews>
    <sheetView view="pageBreakPreview" topLeftCell="A22" zoomScaleNormal="110" workbookViewId="0">
      <selection activeCell="M25" sqref="M25"/>
    </sheetView>
  </sheetViews>
  <sheetFormatPr defaultColWidth="10.69921875" defaultRowHeight="15"/>
  <cols>
    <col min="1" max="5" width="10.69921875" style="167"/>
    <col min="6" max="6" width="10.69921875" style="168"/>
    <col min="7" max="7" width="10.69921875" style="169"/>
    <col min="8" max="8" width="10.69921875" style="168"/>
    <col min="9" max="11" width="10.69921875" style="166"/>
    <col min="12" max="12" width="26.3984375" style="166" customWidth="1"/>
    <col min="13" max="16384" width="10.69921875" style="153"/>
  </cols>
  <sheetData>
    <row r="1" spans="1:13" s="122" customFormat="1" ht="38" customHeight="1">
      <c r="A1" s="120"/>
      <c r="B1" s="1530" t="s">
        <v>410</v>
      </c>
      <c r="C1" s="1530"/>
      <c r="D1" s="1530"/>
      <c r="E1" s="1530"/>
      <c r="F1" s="1531"/>
      <c r="G1" s="1532"/>
      <c r="H1" s="1531"/>
      <c r="I1" s="1533"/>
      <c r="J1" s="1533"/>
      <c r="K1" s="121"/>
      <c r="L1" s="121"/>
    </row>
    <row r="2" spans="1:13" s="122" customFormat="1" ht="20.149999999999999" customHeight="1">
      <c r="A2" s="120"/>
      <c r="B2" s="1534" t="s">
        <v>411</v>
      </c>
      <c r="C2" s="1535"/>
      <c r="D2" s="1535"/>
      <c r="E2" s="1535"/>
      <c r="F2" s="1536"/>
      <c r="G2" s="1537"/>
      <c r="H2" s="1536"/>
      <c r="I2" s="1538"/>
      <c r="J2" s="1538"/>
      <c r="K2" s="124"/>
      <c r="L2" s="124"/>
    </row>
    <row r="3" spans="1:13" s="125" customFormat="1" ht="20.149999999999999" customHeight="1" thickBot="1">
      <c r="A3" s="1539" t="s">
        <v>412</v>
      </c>
      <c r="B3" s="1539"/>
      <c r="C3" s="1539"/>
      <c r="D3" s="1539"/>
      <c r="E3" s="1539"/>
      <c r="F3" s="1540"/>
      <c r="G3" s="1539"/>
      <c r="H3" s="1539"/>
      <c r="I3" s="1539"/>
      <c r="J3" s="1539"/>
      <c r="K3" s="123"/>
      <c r="L3" s="123"/>
    </row>
    <row r="4" spans="1:13" s="125" customFormat="1" ht="31" customHeight="1" thickTop="1">
      <c r="A4" s="1541" t="s">
        <v>413</v>
      </c>
      <c r="B4" s="1541"/>
      <c r="C4" s="1541"/>
      <c r="D4" s="1541"/>
      <c r="E4" s="1541"/>
      <c r="F4" s="1542"/>
      <c r="G4" s="1543"/>
      <c r="H4" s="1542"/>
      <c r="I4" s="1544"/>
      <c r="J4" s="1544"/>
      <c r="K4" s="126"/>
      <c r="L4" s="126"/>
    </row>
    <row r="5" spans="1:13" s="131" customFormat="1" ht="18" customHeight="1">
      <c r="A5" s="127" t="s">
        <v>414</v>
      </c>
      <c r="B5" s="128"/>
      <c r="C5" s="127"/>
      <c r="D5" s="128"/>
      <c r="E5" s="128"/>
      <c r="F5" s="129"/>
      <c r="G5" s="128"/>
      <c r="H5" s="129"/>
      <c r="I5" s="130"/>
      <c r="J5" s="130"/>
      <c r="K5" s="130"/>
      <c r="L5" s="130"/>
    </row>
    <row r="6" spans="1:13" s="135" customFormat="1" ht="18" customHeight="1">
      <c r="A6" s="132" t="s">
        <v>415</v>
      </c>
      <c r="B6" s="128"/>
      <c r="C6" s="127"/>
      <c r="D6" s="127"/>
      <c r="E6" s="127"/>
      <c r="F6" s="133"/>
      <c r="G6" s="134"/>
      <c r="H6" s="129"/>
      <c r="I6" s="130"/>
      <c r="J6" s="130"/>
      <c r="K6" s="130"/>
      <c r="L6" s="130"/>
    </row>
    <row r="7" spans="1:13" s="135" customFormat="1" ht="18" customHeight="1">
      <c r="A7" s="1545" t="s">
        <v>416</v>
      </c>
      <c r="B7" s="1545"/>
      <c r="C7" s="127"/>
      <c r="D7" s="127"/>
      <c r="E7" s="127"/>
      <c r="F7" s="133"/>
      <c r="G7" s="134"/>
      <c r="H7" s="129"/>
      <c r="I7" s="130"/>
      <c r="J7" s="130"/>
      <c r="K7" s="130"/>
      <c r="L7" s="130"/>
    </row>
    <row r="8" spans="1:13" s="136" customFormat="1" ht="36" customHeight="1">
      <c r="A8" s="1546" t="s">
        <v>417</v>
      </c>
      <c r="B8" s="176" t="s">
        <v>418</v>
      </c>
      <c r="C8" s="178" t="s">
        <v>419</v>
      </c>
      <c r="D8" s="179"/>
      <c r="E8" s="180"/>
      <c r="F8" s="1549" t="s">
        <v>420</v>
      </c>
      <c r="G8" s="1550" t="s">
        <v>421</v>
      </c>
      <c r="H8" s="1551"/>
      <c r="I8" s="1528" t="s">
        <v>422</v>
      </c>
      <c r="J8" s="1529"/>
      <c r="K8" s="170"/>
      <c r="L8" s="170"/>
    </row>
    <row r="9" spans="1:13" s="136" customFormat="1" ht="43" customHeight="1">
      <c r="A9" s="1546"/>
      <c r="B9" s="177"/>
      <c r="C9" s="181"/>
      <c r="D9" s="182"/>
      <c r="E9" s="186" t="s">
        <v>519</v>
      </c>
      <c r="F9" s="1549"/>
      <c r="G9" s="137" t="s">
        <v>423</v>
      </c>
      <c r="H9" s="138" t="s">
        <v>424</v>
      </c>
      <c r="I9" s="139" t="s">
        <v>425</v>
      </c>
      <c r="J9" s="140" t="s">
        <v>426</v>
      </c>
      <c r="K9" s="170"/>
      <c r="L9" s="170"/>
      <c r="M9" s="136" t="s">
        <v>427</v>
      </c>
    </row>
    <row r="10" spans="1:13" s="136" customFormat="1" ht="43" customHeight="1">
      <c r="A10" s="141" t="s">
        <v>80</v>
      </c>
      <c r="B10" s="142" t="s">
        <v>428</v>
      </c>
      <c r="C10" s="183" t="s">
        <v>494</v>
      </c>
      <c r="D10" s="141"/>
      <c r="E10" s="185">
        <f>G10*2*6</f>
        <v>36</v>
      </c>
      <c r="F10" s="143">
        <v>565.20000000000005</v>
      </c>
      <c r="G10" s="144">
        <v>3</v>
      </c>
      <c r="H10" s="145">
        <f>G10*F10</f>
        <v>1695.6000000000001</v>
      </c>
      <c r="I10" s="147">
        <v>3.21</v>
      </c>
      <c r="J10" s="146">
        <f t="shared" ref="J10:J25" si="0">I10*H10</f>
        <v>5442.8760000000002</v>
      </c>
      <c r="K10" s="171" t="s">
        <v>498</v>
      </c>
      <c r="L10" s="175" t="s">
        <v>408</v>
      </c>
      <c r="M10" s="136" t="s">
        <v>430</v>
      </c>
    </row>
    <row r="11" spans="1:13" s="136" customFormat="1" ht="43" customHeight="1">
      <c r="A11" s="141" t="s">
        <v>82</v>
      </c>
      <c r="B11" s="142" t="s">
        <v>431</v>
      </c>
      <c r="C11" s="183" t="s">
        <v>429</v>
      </c>
      <c r="D11" s="141"/>
      <c r="E11" s="185">
        <f>G11*1.5*6</f>
        <v>18</v>
      </c>
      <c r="F11" s="143">
        <v>423.9</v>
      </c>
      <c r="G11" s="144">
        <v>2</v>
      </c>
      <c r="H11" s="145">
        <f>G11*F11</f>
        <v>847.8</v>
      </c>
      <c r="I11" s="147">
        <v>0.68</v>
      </c>
      <c r="J11" s="146">
        <f t="shared" si="0"/>
        <v>576.50400000000002</v>
      </c>
      <c r="K11" s="171" t="s">
        <v>498</v>
      </c>
      <c r="L11" s="171"/>
      <c r="M11" s="136" t="s">
        <v>430</v>
      </c>
    </row>
    <row r="12" spans="1:13" s="136" customFormat="1" ht="43" customHeight="1">
      <c r="A12" s="141" t="s">
        <v>86</v>
      </c>
      <c r="B12" s="142" t="s">
        <v>431</v>
      </c>
      <c r="C12" s="183" t="s">
        <v>433</v>
      </c>
      <c r="D12" s="141"/>
      <c r="E12" s="185">
        <f>G12*1.5*6</f>
        <v>9</v>
      </c>
      <c r="F12" s="143">
        <v>565.20000000000005</v>
      </c>
      <c r="G12" s="144">
        <v>1</v>
      </c>
      <c r="H12" s="145">
        <f t="shared" ref="H12:H26" si="1">G12*F12</f>
        <v>565.20000000000005</v>
      </c>
      <c r="I12" s="147">
        <v>0.7</v>
      </c>
      <c r="J12" s="146">
        <f t="shared" si="0"/>
        <v>395.64</v>
      </c>
      <c r="K12" s="171" t="s">
        <v>498</v>
      </c>
      <c r="L12" s="171"/>
      <c r="M12" s="136" t="s">
        <v>430</v>
      </c>
    </row>
    <row r="13" spans="1:13" s="136" customFormat="1" ht="43" customHeight="1">
      <c r="A13" s="141" t="s">
        <v>88</v>
      </c>
      <c r="B13" s="142" t="s">
        <v>432</v>
      </c>
      <c r="C13" s="183" t="s">
        <v>434</v>
      </c>
      <c r="D13" s="141"/>
      <c r="E13" s="185">
        <f>G13*2*12</f>
        <v>24</v>
      </c>
      <c r="F13" s="143">
        <v>1507.2</v>
      </c>
      <c r="G13" s="144">
        <v>1</v>
      </c>
      <c r="H13" s="145">
        <f t="shared" si="1"/>
        <v>1507.2</v>
      </c>
      <c r="I13" s="147">
        <v>0.72</v>
      </c>
      <c r="J13" s="146">
        <f t="shared" si="0"/>
        <v>1085.184</v>
      </c>
      <c r="K13" s="171" t="s">
        <v>498</v>
      </c>
      <c r="L13" s="171"/>
      <c r="M13" s="136" t="s">
        <v>430</v>
      </c>
    </row>
    <row r="14" spans="1:13" s="136" customFormat="1" ht="43" customHeight="1">
      <c r="A14" s="141" t="s">
        <v>90</v>
      </c>
      <c r="B14" s="142" t="s">
        <v>431</v>
      </c>
      <c r="C14" s="183" t="s">
        <v>435</v>
      </c>
      <c r="D14" s="141"/>
      <c r="E14" s="185">
        <f>G14*1.5*6</f>
        <v>9</v>
      </c>
      <c r="F14" s="143">
        <v>706.5</v>
      </c>
      <c r="G14" s="144">
        <v>1</v>
      </c>
      <c r="H14" s="145">
        <f t="shared" si="1"/>
        <v>706.5</v>
      </c>
      <c r="I14" s="147">
        <v>0.69</v>
      </c>
      <c r="J14" s="146">
        <f t="shared" si="0"/>
        <v>487.48499999999996</v>
      </c>
      <c r="K14" s="171" t="s">
        <v>498</v>
      </c>
      <c r="L14" s="171"/>
      <c r="M14" s="136" t="s">
        <v>430</v>
      </c>
    </row>
    <row r="15" spans="1:13" s="136" customFormat="1" ht="43" customHeight="1">
      <c r="A15" s="141" t="s">
        <v>92</v>
      </c>
      <c r="B15" s="142" t="s">
        <v>432</v>
      </c>
      <c r="C15" s="183" t="s">
        <v>436</v>
      </c>
      <c r="D15" s="141"/>
      <c r="E15" s="185">
        <f>G15*2*10</f>
        <v>20</v>
      </c>
      <c r="F15" s="143">
        <v>1570</v>
      </c>
      <c r="G15" s="144">
        <v>1</v>
      </c>
      <c r="H15" s="145">
        <f t="shared" si="1"/>
        <v>1570</v>
      </c>
      <c r="I15" s="147">
        <v>0.72</v>
      </c>
      <c r="J15" s="146">
        <f t="shared" si="0"/>
        <v>1130.3999999999999</v>
      </c>
      <c r="K15" s="171" t="s">
        <v>498</v>
      </c>
      <c r="L15" s="171"/>
      <c r="M15" s="136" t="s">
        <v>430</v>
      </c>
    </row>
    <row r="16" spans="1:13" s="136" customFormat="1" ht="43" customHeight="1">
      <c r="A16" s="141" t="s">
        <v>94</v>
      </c>
      <c r="B16" s="142" t="s">
        <v>437</v>
      </c>
      <c r="C16" s="183" t="s">
        <v>495</v>
      </c>
      <c r="D16" s="141"/>
      <c r="E16" s="185">
        <f>G16*1.5*3.7</f>
        <v>5.5500000000000007</v>
      </c>
      <c r="F16" s="143">
        <v>653.5</v>
      </c>
      <c r="G16" s="144">
        <v>1</v>
      </c>
      <c r="H16" s="145">
        <f t="shared" si="1"/>
        <v>653.5</v>
      </c>
      <c r="I16" s="147">
        <v>1.1499999999999999</v>
      </c>
      <c r="J16" s="146">
        <f t="shared" si="0"/>
        <v>751.52499999999998</v>
      </c>
      <c r="K16" s="171" t="s">
        <v>498</v>
      </c>
      <c r="L16" s="175" t="s">
        <v>493</v>
      </c>
      <c r="M16" s="136" t="s">
        <v>430</v>
      </c>
    </row>
    <row r="17" spans="1:13" s="148" customFormat="1" ht="43" customHeight="1">
      <c r="A17" s="141" t="s">
        <v>100</v>
      </c>
      <c r="B17" s="142" t="s">
        <v>432</v>
      </c>
      <c r="C17" s="183" t="s">
        <v>438</v>
      </c>
      <c r="D17" s="141"/>
      <c r="E17" s="185">
        <f>G17*2*12</f>
        <v>24</v>
      </c>
      <c r="F17" s="143">
        <v>2260.8000000000002</v>
      </c>
      <c r="G17" s="144">
        <v>1</v>
      </c>
      <c r="H17" s="145">
        <f t="shared" si="1"/>
        <v>2260.8000000000002</v>
      </c>
      <c r="I17" s="147">
        <v>0.72</v>
      </c>
      <c r="J17" s="146">
        <f t="shared" si="0"/>
        <v>1627.7760000000001</v>
      </c>
      <c r="K17" s="171" t="s">
        <v>498</v>
      </c>
      <c r="L17" s="171"/>
      <c r="M17" s="148" t="s">
        <v>439</v>
      </c>
    </row>
    <row r="18" spans="1:13" s="136" customFormat="1" ht="43" customHeight="1">
      <c r="A18" s="141" t="s">
        <v>105</v>
      </c>
      <c r="B18" s="142" t="s">
        <v>440</v>
      </c>
      <c r="C18" s="183" t="s">
        <v>496</v>
      </c>
      <c r="D18" s="141"/>
      <c r="E18" s="185">
        <f>G18*2*6</f>
        <v>12</v>
      </c>
      <c r="F18" s="143">
        <v>1507.2</v>
      </c>
      <c r="G18" s="144">
        <v>1</v>
      </c>
      <c r="H18" s="145">
        <f t="shared" si="1"/>
        <v>1507.2</v>
      </c>
      <c r="I18" s="147">
        <v>3.12</v>
      </c>
      <c r="J18" s="146">
        <f t="shared" si="0"/>
        <v>4702.4639999999999</v>
      </c>
      <c r="K18" s="171" t="s">
        <v>498</v>
      </c>
      <c r="L18" s="175" t="s">
        <v>409</v>
      </c>
      <c r="M18" s="136" t="s">
        <v>430</v>
      </c>
    </row>
    <row r="19" spans="1:13" s="136" customFormat="1" ht="43" customHeight="1">
      <c r="A19" s="141" t="s">
        <v>109</v>
      </c>
      <c r="B19" s="142" t="s">
        <v>432</v>
      </c>
      <c r="C19" s="183" t="s">
        <v>441</v>
      </c>
      <c r="D19" s="141"/>
      <c r="E19" s="185">
        <f>G19*2*8</f>
        <v>16</v>
      </c>
      <c r="F19" s="143">
        <v>2009.6</v>
      </c>
      <c r="G19" s="144">
        <v>1</v>
      </c>
      <c r="H19" s="145">
        <f t="shared" si="1"/>
        <v>2009.6</v>
      </c>
      <c r="I19" s="147">
        <v>0.78</v>
      </c>
      <c r="J19" s="146">
        <f t="shared" si="0"/>
        <v>1567.4880000000001</v>
      </c>
      <c r="K19" s="171" t="s">
        <v>498</v>
      </c>
      <c r="L19" s="171"/>
      <c r="M19" s="136" t="s">
        <v>430</v>
      </c>
    </row>
    <row r="20" spans="1:13" s="136" customFormat="1" ht="43" customHeight="1">
      <c r="A20" s="141" t="s">
        <v>153</v>
      </c>
      <c r="B20" s="142" t="s">
        <v>442</v>
      </c>
      <c r="C20" s="183" t="s">
        <v>443</v>
      </c>
      <c r="D20" s="141"/>
      <c r="E20" s="185">
        <f>G20*12</f>
        <v>96</v>
      </c>
      <c r="F20" s="143">
        <f>50.5*12</f>
        <v>606</v>
      </c>
      <c r="G20" s="144">
        <v>8</v>
      </c>
      <c r="H20" s="145">
        <f t="shared" si="1"/>
        <v>4848</v>
      </c>
      <c r="I20" s="147">
        <v>0.75</v>
      </c>
      <c r="J20" s="146">
        <f t="shared" si="0"/>
        <v>3636</v>
      </c>
      <c r="K20" s="171" t="s">
        <v>498</v>
      </c>
      <c r="L20" s="171"/>
      <c r="M20" s="136" t="s">
        <v>430</v>
      </c>
    </row>
    <row r="21" spans="1:13" s="136" customFormat="1" ht="43" customHeight="1">
      <c r="A21" s="141" t="s">
        <v>155</v>
      </c>
      <c r="B21" s="142" t="s">
        <v>442</v>
      </c>
      <c r="C21" s="183" t="s">
        <v>444</v>
      </c>
      <c r="D21" s="141"/>
      <c r="E21" s="185">
        <f>G21*12</f>
        <v>12</v>
      </c>
      <c r="F21" s="143">
        <f>72.4*12</f>
        <v>868.80000000000007</v>
      </c>
      <c r="G21" s="144">
        <v>1</v>
      </c>
      <c r="H21" s="145">
        <f t="shared" si="1"/>
        <v>868.80000000000007</v>
      </c>
      <c r="I21" s="147">
        <v>0.75</v>
      </c>
      <c r="J21" s="146">
        <f t="shared" si="0"/>
        <v>651.6</v>
      </c>
      <c r="K21" s="171" t="s">
        <v>498</v>
      </c>
      <c r="L21" s="171"/>
    </row>
    <row r="22" spans="1:13" s="136" customFormat="1" ht="43" customHeight="1">
      <c r="A22" s="141" t="s">
        <v>234</v>
      </c>
      <c r="B22" s="142" t="s">
        <v>445</v>
      </c>
      <c r="C22" s="183" t="s">
        <v>446</v>
      </c>
      <c r="D22" s="141"/>
      <c r="E22" s="185">
        <f>G22*12</f>
        <v>24</v>
      </c>
      <c r="F22" s="143">
        <v>269</v>
      </c>
      <c r="G22" s="144">
        <v>2</v>
      </c>
      <c r="H22" s="145">
        <f t="shared" si="1"/>
        <v>538</v>
      </c>
      <c r="I22" s="147">
        <v>0.75</v>
      </c>
      <c r="J22" s="146">
        <f t="shared" si="0"/>
        <v>403.5</v>
      </c>
      <c r="K22" s="171" t="s">
        <v>498</v>
      </c>
      <c r="L22" s="171"/>
      <c r="M22" s="136" t="s">
        <v>430</v>
      </c>
    </row>
    <row r="23" spans="1:13" s="136" customFormat="1" ht="43" customHeight="1">
      <c r="A23" s="141" t="s">
        <v>238</v>
      </c>
      <c r="B23" s="142" t="s">
        <v>445</v>
      </c>
      <c r="C23" s="183" t="s">
        <v>447</v>
      </c>
      <c r="D23" s="141"/>
      <c r="E23" s="185">
        <f>G23*6</f>
        <v>30</v>
      </c>
      <c r="F23" s="143">
        <v>162.80000000000001</v>
      </c>
      <c r="G23" s="144">
        <v>5</v>
      </c>
      <c r="H23" s="145">
        <f t="shared" si="1"/>
        <v>814</v>
      </c>
      <c r="I23" s="147">
        <v>0.75</v>
      </c>
      <c r="J23" s="146">
        <f t="shared" si="0"/>
        <v>610.5</v>
      </c>
      <c r="K23" s="171" t="s">
        <v>498</v>
      </c>
      <c r="L23" s="171"/>
      <c r="M23" s="136" t="s">
        <v>430</v>
      </c>
    </row>
    <row r="24" spans="1:13" s="136" customFormat="1" ht="43" customHeight="1">
      <c r="A24" s="141" t="s">
        <v>240</v>
      </c>
      <c r="B24" s="142" t="s">
        <v>448</v>
      </c>
      <c r="C24" s="183" t="s">
        <v>449</v>
      </c>
      <c r="D24" s="141"/>
      <c r="E24" s="185">
        <f>G24*6</f>
        <v>60</v>
      </c>
      <c r="F24" s="143">
        <v>358</v>
      </c>
      <c r="G24" s="144">
        <v>10</v>
      </c>
      <c r="H24" s="145">
        <f t="shared" si="1"/>
        <v>3580</v>
      </c>
      <c r="I24" s="147">
        <v>0.75</v>
      </c>
      <c r="J24" s="146">
        <f t="shared" si="0"/>
        <v>2685</v>
      </c>
      <c r="K24" s="171" t="s">
        <v>498</v>
      </c>
      <c r="L24" s="171"/>
      <c r="M24" s="136" t="s">
        <v>430</v>
      </c>
    </row>
    <row r="25" spans="1:13" s="136" customFormat="1" ht="43" customHeight="1">
      <c r="A25" s="141" t="s">
        <v>242</v>
      </c>
      <c r="B25" s="142" t="s">
        <v>450</v>
      </c>
      <c r="C25" s="183" t="s">
        <v>451</v>
      </c>
      <c r="D25" s="141"/>
      <c r="E25" s="185">
        <f>G25*12</f>
        <v>48</v>
      </c>
      <c r="F25" s="143">
        <v>289.39999999999998</v>
      </c>
      <c r="G25" s="144">
        <v>4</v>
      </c>
      <c r="H25" s="145">
        <f t="shared" si="1"/>
        <v>1157.5999999999999</v>
      </c>
      <c r="I25" s="147">
        <v>0.77</v>
      </c>
      <c r="J25" s="146">
        <f t="shared" si="0"/>
        <v>891.35199999999998</v>
      </c>
      <c r="K25" s="171" t="s">
        <v>498</v>
      </c>
      <c r="L25" s="171"/>
    </row>
    <row r="26" spans="1:13" s="136" customFormat="1" ht="43" customHeight="1">
      <c r="A26" s="141" t="s">
        <v>244</v>
      </c>
      <c r="B26" s="142" t="s">
        <v>448</v>
      </c>
      <c r="C26" s="183" t="s">
        <v>452</v>
      </c>
      <c r="D26" s="141"/>
      <c r="E26" s="185">
        <f>G26*6</f>
        <v>54</v>
      </c>
      <c r="F26" s="143">
        <v>332.4</v>
      </c>
      <c r="G26" s="144">
        <v>9</v>
      </c>
      <c r="H26" s="145">
        <f t="shared" si="1"/>
        <v>2991.6</v>
      </c>
      <c r="I26" s="147">
        <v>0.75</v>
      </c>
      <c r="J26" s="146">
        <f>I26*H26</f>
        <v>2243.6999999999998</v>
      </c>
      <c r="K26" s="171" t="s">
        <v>498</v>
      </c>
      <c r="L26" s="171"/>
      <c r="M26" s="136" t="s">
        <v>430</v>
      </c>
    </row>
    <row r="27" spans="1:13" s="136" customFormat="1" ht="21" customHeight="1">
      <c r="A27" s="1557" t="s">
        <v>453</v>
      </c>
      <c r="B27" s="1558"/>
      <c r="C27" s="1558"/>
      <c r="D27" s="1558"/>
      <c r="E27" s="1558"/>
      <c r="F27" s="1559"/>
      <c r="G27" s="149">
        <f>SUM(G10:G26)</f>
        <v>52</v>
      </c>
      <c r="H27" s="138">
        <f>SUM(H10:H26)</f>
        <v>28121.399999999998</v>
      </c>
      <c r="I27" s="139"/>
      <c r="J27" s="150">
        <f>SUM(J10:J26)</f>
        <v>28888.993999999999</v>
      </c>
      <c r="K27" s="172"/>
      <c r="L27" s="172"/>
    </row>
    <row r="28" spans="1:13" s="135" customFormat="1" ht="20.149999999999999" customHeight="1">
      <c r="A28" s="1553" t="s">
        <v>454</v>
      </c>
      <c r="B28" s="1553"/>
      <c r="C28" s="1553"/>
      <c r="D28" s="1553"/>
      <c r="E28" s="1553"/>
      <c r="F28" s="1554"/>
      <c r="G28" s="1555"/>
      <c r="H28" s="1554"/>
      <c r="I28" s="1556"/>
      <c r="J28" s="1556"/>
      <c r="K28" s="157"/>
      <c r="L28" s="157"/>
    </row>
    <row r="29" spans="1:13" s="135" customFormat="1" ht="20.149999999999999" customHeight="1">
      <c r="A29" s="1560" t="s">
        <v>455</v>
      </c>
      <c r="B29" s="1560"/>
      <c r="C29" s="1553" t="s">
        <v>456</v>
      </c>
      <c r="D29" s="1560"/>
      <c r="E29" s="1553"/>
      <c r="F29" s="1554"/>
      <c r="G29" s="1555"/>
      <c r="H29" s="1554"/>
      <c r="I29" s="1556"/>
      <c r="J29" s="1556"/>
      <c r="K29" s="157"/>
      <c r="L29" s="157"/>
    </row>
    <row r="30" spans="1:13" s="135" customFormat="1" ht="20.149999999999999" customHeight="1">
      <c r="A30" s="1560" t="s">
        <v>457</v>
      </c>
      <c r="B30" s="1560"/>
      <c r="C30" s="1553" t="s">
        <v>458</v>
      </c>
      <c r="D30" s="1560"/>
      <c r="E30" s="1553"/>
      <c r="F30" s="1554"/>
      <c r="G30" s="1555"/>
      <c r="H30" s="1554"/>
      <c r="I30" s="1556"/>
      <c r="J30" s="1556"/>
      <c r="K30" s="157"/>
      <c r="L30" s="157"/>
    </row>
    <row r="31" spans="1:13" s="135" customFormat="1" ht="26" customHeight="1">
      <c r="A31" s="1560" t="s">
        <v>459</v>
      </c>
      <c r="B31" s="1560"/>
      <c r="C31" s="1553" t="s">
        <v>460</v>
      </c>
      <c r="D31" s="1560"/>
      <c r="E31" s="1553"/>
      <c r="F31" s="1554"/>
      <c r="G31" s="1555"/>
      <c r="H31" s="1554"/>
      <c r="I31" s="1556"/>
      <c r="J31" s="1556"/>
      <c r="K31" s="157"/>
      <c r="L31" s="157"/>
    </row>
    <row r="32" spans="1:13" s="135" customFormat="1" ht="20.149999999999999" customHeight="1">
      <c r="A32" s="1553" t="s">
        <v>461</v>
      </c>
      <c r="B32" s="1553"/>
      <c r="C32" s="1553"/>
      <c r="D32" s="1553"/>
      <c r="E32" s="1553"/>
      <c r="F32" s="1554"/>
      <c r="G32" s="1553"/>
      <c r="H32" s="1554"/>
      <c r="I32" s="1556"/>
      <c r="J32" s="1556"/>
      <c r="K32" s="157"/>
      <c r="L32" s="157"/>
    </row>
    <row r="33" spans="1:12" s="135" customFormat="1" ht="20.149999999999999" customHeight="1">
      <c r="A33" s="1560" t="s">
        <v>462</v>
      </c>
      <c r="B33" s="1560"/>
      <c r="C33" s="1553" t="s">
        <v>463</v>
      </c>
      <c r="D33" s="1560"/>
      <c r="E33" s="1553"/>
      <c r="F33" s="1554"/>
      <c r="G33" s="1555"/>
      <c r="H33" s="1554"/>
      <c r="I33" s="1556"/>
      <c r="J33" s="1556"/>
      <c r="K33" s="157"/>
      <c r="L33" s="157"/>
    </row>
    <row r="34" spans="1:12" s="135" customFormat="1" ht="20.149999999999999" customHeight="1">
      <c r="A34" s="1552" t="s">
        <v>464</v>
      </c>
      <c r="B34" s="1552"/>
      <c r="C34" s="1553" t="s">
        <v>465</v>
      </c>
      <c r="D34" s="1553"/>
      <c r="E34" s="1553"/>
      <c r="F34" s="1554"/>
      <c r="G34" s="1555"/>
      <c r="H34" s="1554"/>
      <c r="I34" s="1556"/>
      <c r="J34" s="1556"/>
      <c r="K34" s="157"/>
      <c r="L34" s="157"/>
    </row>
    <row r="35" spans="1:12" s="135" customFormat="1" ht="21" customHeight="1">
      <c r="A35" s="1561" t="s">
        <v>466</v>
      </c>
      <c r="B35" s="1561"/>
      <c r="C35" s="1562" t="s">
        <v>467</v>
      </c>
      <c r="D35" s="1563"/>
      <c r="E35" s="1562"/>
      <c r="F35" s="1564"/>
      <c r="G35" s="1565"/>
      <c r="H35" s="1564"/>
      <c r="I35" s="1566"/>
      <c r="J35" s="1566"/>
      <c r="K35" s="173"/>
      <c r="L35" s="173"/>
    </row>
    <row r="36" spans="1:12" s="135" customFormat="1" ht="20.149999999999999" customHeight="1">
      <c r="A36" s="1561" t="s">
        <v>468</v>
      </c>
      <c r="B36" s="1561"/>
      <c r="C36" s="1562" t="s">
        <v>497</v>
      </c>
      <c r="D36" s="1563"/>
      <c r="E36" s="1562"/>
      <c r="F36" s="1564"/>
      <c r="G36" s="1565"/>
      <c r="H36" s="1564"/>
      <c r="I36" s="1566"/>
      <c r="J36" s="1566"/>
      <c r="K36" s="173"/>
      <c r="L36" s="173"/>
    </row>
    <row r="37" spans="1:12" s="135" customFormat="1" ht="20.149999999999999" customHeight="1">
      <c r="A37" s="1561" t="s">
        <v>469</v>
      </c>
      <c r="B37" s="1561"/>
      <c r="C37" s="1567" t="s">
        <v>470</v>
      </c>
      <c r="D37" s="1561"/>
      <c r="E37" s="1567"/>
      <c r="F37" s="1568"/>
      <c r="G37" s="1569"/>
      <c r="H37" s="1568"/>
      <c r="I37" s="1570"/>
      <c r="J37" s="1570"/>
      <c r="K37" s="174"/>
      <c r="L37" s="174"/>
    </row>
    <row r="38" spans="1:12" s="135" customFormat="1" ht="20.149999999999999" customHeight="1">
      <c r="A38" s="1561" t="s">
        <v>471</v>
      </c>
      <c r="B38" s="1561"/>
      <c r="C38" s="1567" t="s">
        <v>472</v>
      </c>
      <c r="D38" s="1561"/>
      <c r="E38" s="1567"/>
      <c r="F38" s="1568"/>
      <c r="G38" s="1569"/>
      <c r="H38" s="1568"/>
      <c r="I38" s="1570"/>
      <c r="J38" s="1570"/>
      <c r="K38" s="174"/>
      <c r="L38" s="174"/>
    </row>
    <row r="39" spans="1:12" s="135" customFormat="1" ht="20.149999999999999" customHeight="1">
      <c r="A39" s="1561" t="s">
        <v>473</v>
      </c>
      <c r="B39" s="1561"/>
      <c r="C39" s="1571" t="s">
        <v>474</v>
      </c>
      <c r="D39" s="1572"/>
      <c r="E39" s="1571"/>
      <c r="F39" s="1564"/>
      <c r="G39" s="1565"/>
      <c r="H39" s="1564"/>
      <c r="I39" s="1566"/>
      <c r="J39" s="1566"/>
      <c r="K39" s="173"/>
      <c r="L39" s="173"/>
    </row>
    <row r="40" spans="1:12" s="135" customFormat="1" ht="20.149999999999999" customHeight="1">
      <c r="A40" s="1561" t="s">
        <v>475</v>
      </c>
      <c r="B40" s="1561"/>
      <c r="C40" s="1567" t="s">
        <v>476</v>
      </c>
      <c r="D40" s="1561"/>
      <c r="E40" s="1567"/>
      <c r="F40" s="1568"/>
      <c r="G40" s="1569"/>
      <c r="H40" s="1568"/>
      <c r="I40" s="1570"/>
      <c r="J40" s="1570"/>
      <c r="K40" s="174"/>
      <c r="L40" s="174"/>
    </row>
    <row r="41" spans="1:12" s="135" customFormat="1" ht="20.149999999999999" customHeight="1">
      <c r="A41" s="1561" t="s">
        <v>477</v>
      </c>
      <c r="B41" s="1561"/>
      <c r="C41" s="1567" t="s">
        <v>478</v>
      </c>
      <c r="D41" s="1561"/>
      <c r="E41" s="1567"/>
      <c r="F41" s="1568"/>
      <c r="G41" s="1569"/>
      <c r="H41" s="1568"/>
      <c r="I41" s="1570"/>
      <c r="J41" s="1570"/>
      <c r="K41" s="174"/>
      <c r="L41" s="174"/>
    </row>
    <row r="42" spans="1:12" s="151" customFormat="1" ht="20.149999999999999" customHeight="1">
      <c r="A42" s="1561" t="s">
        <v>479</v>
      </c>
      <c r="B42" s="1561"/>
      <c r="C42" s="1553" t="s">
        <v>480</v>
      </c>
      <c r="D42" s="1560"/>
      <c r="E42" s="1553"/>
      <c r="F42" s="1554"/>
      <c r="G42" s="1555"/>
      <c r="H42" s="1554"/>
      <c r="I42" s="1556"/>
      <c r="J42" s="1556"/>
      <c r="K42" s="157"/>
      <c r="L42" s="157"/>
    </row>
    <row r="43" spans="1:12" s="151" customFormat="1" ht="20.149999999999999" customHeight="1">
      <c r="A43" s="1561"/>
      <c r="B43" s="1561"/>
      <c r="C43" s="1553" t="s">
        <v>481</v>
      </c>
      <c r="D43" s="1560"/>
      <c r="E43" s="1553"/>
      <c r="F43" s="1554"/>
      <c r="G43" s="1555"/>
      <c r="H43" s="1554"/>
      <c r="I43" s="1556"/>
      <c r="J43" s="1556"/>
      <c r="K43" s="157"/>
      <c r="L43" s="157"/>
    </row>
    <row r="44" spans="1:12" s="151" customFormat="1" ht="20.149999999999999" customHeight="1">
      <c r="A44" s="1553" t="s">
        <v>482</v>
      </c>
      <c r="B44" s="1553"/>
      <c r="C44" s="1553"/>
      <c r="D44" s="1553"/>
      <c r="E44" s="1553"/>
      <c r="F44" s="1554"/>
      <c r="G44" s="1553"/>
      <c r="H44" s="1554"/>
      <c r="I44" s="1556"/>
      <c r="J44" s="1556"/>
      <c r="K44" s="157"/>
      <c r="L44" s="157"/>
    </row>
    <row r="45" spans="1:12" s="152" customFormat="1" ht="20.149999999999999" customHeight="1">
      <c r="A45" s="1573" t="s">
        <v>483</v>
      </c>
      <c r="B45" s="1574"/>
      <c r="C45" s="1575" t="s">
        <v>410</v>
      </c>
      <c r="D45" s="1576"/>
      <c r="E45" s="1576"/>
      <c r="F45" s="1577"/>
      <c r="G45" s="1576"/>
      <c r="H45" s="1577"/>
      <c r="I45" s="1578"/>
      <c r="J45" s="1579"/>
      <c r="K45" s="174"/>
      <c r="L45" s="174"/>
    </row>
    <row r="46" spans="1:12" s="152" customFormat="1" ht="20.149999999999999" customHeight="1">
      <c r="A46" s="1573" t="s">
        <v>484</v>
      </c>
      <c r="B46" s="1574"/>
      <c r="C46" s="1575" t="s">
        <v>411</v>
      </c>
      <c r="D46" s="1576"/>
      <c r="E46" s="1576"/>
      <c r="F46" s="1577"/>
      <c r="G46" s="1576"/>
      <c r="H46" s="1577"/>
      <c r="I46" s="1578"/>
      <c r="J46" s="1579"/>
      <c r="K46" s="174"/>
      <c r="L46" s="174"/>
    </row>
    <row r="47" spans="1:12" s="152" customFormat="1" ht="20.149999999999999" customHeight="1">
      <c r="A47" s="1573" t="s">
        <v>485</v>
      </c>
      <c r="B47" s="1574"/>
      <c r="C47" s="1575" t="s">
        <v>486</v>
      </c>
      <c r="D47" s="1576"/>
      <c r="E47" s="1576"/>
      <c r="F47" s="1577"/>
      <c r="G47" s="1576"/>
      <c r="H47" s="1577"/>
      <c r="I47" s="1578"/>
      <c r="J47" s="1579"/>
      <c r="K47" s="174"/>
      <c r="L47" s="174"/>
    </row>
    <row r="48" spans="1:12" s="152" customFormat="1" ht="20.149999999999999" customHeight="1">
      <c r="A48" s="1573" t="s">
        <v>487</v>
      </c>
      <c r="B48" s="1574"/>
      <c r="C48" s="1575" t="s">
        <v>488</v>
      </c>
      <c r="D48" s="1576"/>
      <c r="E48" s="1576"/>
      <c r="F48" s="1577"/>
      <c r="G48" s="1576"/>
      <c r="H48" s="1577"/>
      <c r="I48" s="1578"/>
      <c r="J48" s="1579"/>
      <c r="K48" s="174"/>
      <c r="L48" s="174"/>
    </row>
    <row r="49" spans="1:12" s="152" customFormat="1" ht="20.149999999999999" customHeight="1">
      <c r="A49" s="1573" t="s">
        <v>489</v>
      </c>
      <c r="B49" s="1574"/>
      <c r="C49" s="1575" t="s">
        <v>490</v>
      </c>
      <c r="D49" s="1576"/>
      <c r="E49" s="1576"/>
      <c r="F49" s="1577"/>
      <c r="G49" s="1576"/>
      <c r="H49" s="1577"/>
      <c r="I49" s="1578"/>
      <c r="J49" s="1579"/>
      <c r="K49" s="174"/>
      <c r="L49" s="174"/>
    </row>
    <row r="50" spans="1:12" ht="20.149999999999999" customHeight="1">
      <c r="A50" s="1573" t="s">
        <v>491</v>
      </c>
      <c r="B50" s="1574"/>
      <c r="C50" s="1575" t="s">
        <v>492</v>
      </c>
      <c r="D50" s="1576"/>
      <c r="E50" s="1576"/>
      <c r="F50" s="1577"/>
      <c r="G50" s="1576"/>
      <c r="H50" s="1577"/>
      <c r="I50" s="1578"/>
      <c r="J50" s="1579"/>
      <c r="K50" s="174"/>
      <c r="L50" s="174"/>
    </row>
    <row r="51" spans="1:12">
      <c r="A51" s="132"/>
      <c r="B51" s="132"/>
      <c r="C51" s="154"/>
      <c r="D51" s="154"/>
      <c r="E51" s="154"/>
      <c r="F51" s="155"/>
      <c r="G51" s="156"/>
      <c r="H51" s="155"/>
      <c r="I51" s="157"/>
      <c r="J51" s="158"/>
      <c r="K51" s="158"/>
      <c r="L51" s="158"/>
    </row>
    <row r="52" spans="1:12">
      <c r="A52" s="132"/>
      <c r="B52" s="132"/>
      <c r="C52" s="154"/>
      <c r="D52" s="154"/>
      <c r="E52" s="154"/>
      <c r="F52" s="155"/>
      <c r="G52" s="156"/>
      <c r="H52" s="155"/>
      <c r="I52" s="157"/>
      <c r="J52" s="158"/>
      <c r="K52" s="158"/>
      <c r="L52" s="158"/>
    </row>
    <row r="53" spans="1:12">
      <c r="A53" s="159"/>
      <c r="B53" s="159"/>
      <c r="C53" s="160"/>
      <c r="D53" s="160"/>
      <c r="E53" s="160"/>
      <c r="F53" s="161"/>
      <c r="G53" s="162"/>
      <c r="H53" s="161"/>
      <c r="I53" s="163"/>
      <c r="J53" s="158"/>
      <c r="K53" s="158"/>
      <c r="L53" s="158"/>
    </row>
    <row r="54" spans="1:12">
      <c r="A54" s="120"/>
      <c r="B54" s="120"/>
      <c r="C54" s="120"/>
      <c r="D54" s="120"/>
      <c r="E54" s="120"/>
      <c r="F54" s="164"/>
      <c r="G54" s="165"/>
      <c r="H54" s="164"/>
      <c r="I54" s="158"/>
    </row>
    <row r="55" spans="1:12">
      <c r="D55" s="120"/>
      <c r="E55" s="120"/>
      <c r="F55" s="164"/>
      <c r="G55" s="165"/>
      <c r="H55" s="164"/>
      <c r="I55" s="158"/>
    </row>
    <row r="56" spans="1:12">
      <c r="D56" s="120"/>
      <c r="E56" s="120"/>
      <c r="F56" s="164"/>
      <c r="G56" s="165"/>
      <c r="H56" s="164"/>
      <c r="I56" s="158"/>
    </row>
    <row r="57" spans="1:12">
      <c r="D57" s="120"/>
      <c r="E57" s="120"/>
      <c r="F57" s="164"/>
      <c r="G57" s="165"/>
      <c r="H57" s="164"/>
      <c r="I57" s="158"/>
    </row>
    <row r="58" spans="1:12">
      <c r="D58" s="120"/>
      <c r="E58" s="120"/>
      <c r="F58" s="164"/>
      <c r="G58" s="165"/>
      <c r="H58" s="164"/>
      <c r="I58" s="158"/>
    </row>
    <row r="59" spans="1:12">
      <c r="D59" s="120"/>
      <c r="E59" s="120"/>
      <c r="F59" s="164"/>
      <c r="G59" s="165"/>
    </row>
    <row r="60" spans="1:12">
      <c r="D60" s="120"/>
      <c r="E60" s="120"/>
      <c r="F60" s="164"/>
      <c r="G60" s="165"/>
    </row>
    <row r="61" spans="1:12">
      <c r="A61" s="120"/>
      <c r="B61" s="120"/>
      <c r="C61" s="120"/>
      <c r="D61" s="120"/>
      <c r="E61" s="120"/>
      <c r="F61" s="164"/>
      <c r="G61" s="165"/>
    </row>
  </sheetData>
  <mergeCells count="52">
    <mergeCell ref="A48:B48"/>
    <mergeCell ref="C48:J48"/>
    <mergeCell ref="A49:B49"/>
    <mergeCell ref="C49:J49"/>
    <mergeCell ref="A50:B50"/>
    <mergeCell ref="C50:J50"/>
    <mergeCell ref="A45:B45"/>
    <mergeCell ref="C45:J45"/>
    <mergeCell ref="A46:B46"/>
    <mergeCell ref="C46:J46"/>
    <mergeCell ref="A47:B47"/>
    <mergeCell ref="C47:J47"/>
    <mergeCell ref="A44:J44"/>
    <mergeCell ref="A38:B38"/>
    <mergeCell ref="C38:J38"/>
    <mergeCell ref="A39:B39"/>
    <mergeCell ref="C39:J39"/>
    <mergeCell ref="A40:B40"/>
    <mergeCell ref="C40:J40"/>
    <mergeCell ref="A41:B41"/>
    <mergeCell ref="C41:J41"/>
    <mergeCell ref="A42:B43"/>
    <mergeCell ref="C42:J42"/>
    <mergeCell ref="C43:J43"/>
    <mergeCell ref="A35:B35"/>
    <mergeCell ref="C35:J35"/>
    <mergeCell ref="A36:B36"/>
    <mergeCell ref="C36:J36"/>
    <mergeCell ref="A37:B37"/>
    <mergeCell ref="C37:J37"/>
    <mergeCell ref="A34:B34"/>
    <mergeCell ref="C34:J34"/>
    <mergeCell ref="A27:F27"/>
    <mergeCell ref="A28:J28"/>
    <mergeCell ref="A29:B29"/>
    <mergeCell ref="C29:J29"/>
    <mergeCell ref="A30:B30"/>
    <mergeCell ref="C30:J30"/>
    <mergeCell ref="A31:B31"/>
    <mergeCell ref="C31:J31"/>
    <mergeCell ref="A32:J32"/>
    <mergeCell ref="A33:B33"/>
    <mergeCell ref="C33:J33"/>
    <mergeCell ref="A8:A9"/>
    <mergeCell ref="F8:F9"/>
    <mergeCell ref="G8:H8"/>
    <mergeCell ref="I8:J8"/>
    <mergeCell ref="B1:J1"/>
    <mergeCell ref="B2:J2"/>
    <mergeCell ref="A3:J3"/>
    <mergeCell ref="A4:J4"/>
    <mergeCell ref="A7:B7"/>
  </mergeCells>
  <conditionalFormatting sqref="A1:A1048576">
    <cfRule type="duplicateValues" dxfId="1" priority="2"/>
  </conditionalFormatting>
  <conditionalFormatting sqref="E9">
    <cfRule type="cellIs" dxfId="0" priority="1" operator="equal">
      <formula>"Thiếu"</formula>
    </cfRule>
  </conditionalFormatting>
  <pageMargins left="0.19652777777777777" right="3.888888888888889E-2" top="0.31" bottom="0.28000000000000003" header="0.16" footer="0.11999999999999998"/>
  <pageSetup paperSize="9" scale="95" firstPageNumber="4294963191" orientation="portrait" useFirstPageNumber="1"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heetViews>
  <sheetFormatPr defaultColWidth="14.3984375" defaultRowHeight="15" customHeight="1"/>
  <cols>
    <col min="1" max="1" width="8.69921875" customWidth="1"/>
    <col min="2" max="2" width="30.59765625" customWidth="1"/>
    <col min="3" max="6" width="8.69921875" customWidth="1"/>
  </cols>
  <sheetData>
    <row r="1" spans="1:4" ht="12.75" customHeight="1"/>
    <row r="2" spans="1:4" ht="12.75" customHeight="1">
      <c r="A2" s="53" t="s">
        <v>302</v>
      </c>
      <c r="B2" s="54"/>
      <c r="C2" s="55"/>
      <c r="D2" s="56"/>
    </row>
    <row r="3" spans="1:4" ht="12.75" customHeight="1">
      <c r="A3" s="57" t="s">
        <v>303</v>
      </c>
      <c r="B3" s="58" t="s">
        <v>304</v>
      </c>
      <c r="C3" s="58" t="s">
        <v>305</v>
      </c>
      <c r="D3" s="58" t="s">
        <v>306</v>
      </c>
    </row>
    <row r="4" spans="1:4" ht="12.75" customHeight="1">
      <c r="A4" s="41">
        <v>1</v>
      </c>
      <c r="B4" s="41" t="s">
        <v>307</v>
      </c>
      <c r="C4" s="41">
        <v>0</v>
      </c>
      <c r="D4" s="41"/>
    </row>
    <row r="5" spans="1:4" ht="12.75" customHeight="1">
      <c r="A5" s="41">
        <v>2</v>
      </c>
      <c r="B5" s="41" t="s">
        <v>308</v>
      </c>
      <c r="C5" s="41">
        <v>0</v>
      </c>
      <c r="D5" s="41"/>
    </row>
    <row r="6" spans="1:4" ht="12.75" customHeight="1">
      <c r="A6" s="41">
        <v>3</v>
      </c>
      <c r="B6" s="41" t="s">
        <v>309</v>
      </c>
      <c r="C6" s="41">
        <v>5</v>
      </c>
      <c r="D6" s="41">
        <f>+C6+D5+C5</f>
        <v>5</v>
      </c>
    </row>
    <row r="7" spans="1:4" ht="12.75" customHeight="1">
      <c r="A7" s="41">
        <v>4</v>
      </c>
      <c r="B7" s="41" t="s">
        <v>310</v>
      </c>
      <c r="C7" s="41">
        <v>20</v>
      </c>
      <c r="D7" s="41">
        <f t="shared" ref="D7:D14" si="0">+C7+D6</f>
        <v>25</v>
      </c>
    </row>
    <row r="8" spans="1:4" ht="12.75" customHeight="1">
      <c r="A8" s="41">
        <v>5</v>
      </c>
      <c r="B8" s="41" t="s">
        <v>311</v>
      </c>
      <c r="C8" s="41">
        <v>5</v>
      </c>
      <c r="D8" s="41">
        <f t="shared" si="0"/>
        <v>30</v>
      </c>
    </row>
    <row r="9" spans="1:4" ht="12.75" customHeight="1">
      <c r="A9" s="41">
        <v>6</v>
      </c>
      <c r="B9" s="41" t="s">
        <v>312</v>
      </c>
      <c r="C9" s="41">
        <v>3</v>
      </c>
      <c r="D9" s="41">
        <f t="shared" si="0"/>
        <v>33</v>
      </c>
    </row>
    <row r="10" spans="1:4" ht="12.75" customHeight="1">
      <c r="A10" s="41">
        <v>6</v>
      </c>
      <c r="B10" s="41" t="s">
        <v>313</v>
      </c>
      <c r="C10" s="41">
        <v>3</v>
      </c>
      <c r="D10" s="41">
        <f t="shared" si="0"/>
        <v>36</v>
      </c>
    </row>
    <row r="11" spans="1:4" ht="12.75" customHeight="1">
      <c r="A11" s="41"/>
      <c r="B11" s="41" t="s">
        <v>314</v>
      </c>
      <c r="C11" s="41">
        <v>2</v>
      </c>
      <c r="D11" s="41">
        <f t="shared" si="0"/>
        <v>38</v>
      </c>
    </row>
    <row r="12" spans="1:4" ht="12.75" customHeight="1">
      <c r="A12" s="41"/>
      <c r="B12" s="41" t="s">
        <v>315</v>
      </c>
      <c r="C12" s="41">
        <v>1</v>
      </c>
      <c r="D12" s="41">
        <f t="shared" si="0"/>
        <v>39</v>
      </c>
    </row>
    <row r="13" spans="1:4" ht="12.75" customHeight="1">
      <c r="A13" s="41">
        <v>7</v>
      </c>
      <c r="B13" s="41" t="s">
        <v>316</v>
      </c>
      <c r="C13" s="41">
        <v>12</v>
      </c>
      <c r="D13" s="41">
        <f t="shared" si="0"/>
        <v>51</v>
      </c>
    </row>
    <row r="14" spans="1:4" ht="12.75" customHeight="1">
      <c r="A14" s="41">
        <v>7</v>
      </c>
      <c r="B14" s="41" t="s">
        <v>317</v>
      </c>
      <c r="C14" s="41">
        <v>1</v>
      </c>
      <c r="D14" s="41">
        <f t="shared" si="0"/>
        <v>52</v>
      </c>
    </row>
    <row r="15" spans="1:4" ht="12.75" customHeight="1">
      <c r="A15" s="45"/>
      <c r="B15" s="45"/>
      <c r="C15" s="45"/>
      <c r="D15" s="45"/>
    </row>
    <row r="16" spans="1:4" ht="12.75" customHeight="1">
      <c r="A16" s="59" t="s">
        <v>318</v>
      </c>
      <c r="B16" s="54"/>
      <c r="C16" s="55"/>
      <c r="D16" s="56"/>
    </row>
    <row r="17" spans="1:4" ht="12.75" customHeight="1">
      <c r="A17" s="57" t="s">
        <v>303</v>
      </c>
      <c r="B17" s="58" t="s">
        <v>304</v>
      </c>
      <c r="C17" s="58" t="s">
        <v>305</v>
      </c>
      <c r="D17" s="58" t="s">
        <v>306</v>
      </c>
    </row>
    <row r="18" spans="1:4" ht="12.75" customHeight="1">
      <c r="A18" s="41">
        <v>1</v>
      </c>
      <c r="B18" s="41" t="s">
        <v>307</v>
      </c>
      <c r="C18" s="41">
        <v>0</v>
      </c>
      <c r="D18" s="41"/>
    </row>
    <row r="19" spans="1:4" ht="12.75" customHeight="1">
      <c r="A19" s="41">
        <v>2</v>
      </c>
      <c r="B19" s="41" t="s">
        <v>308</v>
      </c>
      <c r="C19" s="41">
        <v>0</v>
      </c>
      <c r="D19" s="41"/>
    </row>
    <row r="20" spans="1:4" ht="12.75" customHeight="1">
      <c r="A20" s="41">
        <v>3</v>
      </c>
      <c r="B20" s="41" t="s">
        <v>309</v>
      </c>
      <c r="C20" s="41">
        <v>0</v>
      </c>
      <c r="D20" s="41">
        <f>+C20+D19+C19</f>
        <v>0</v>
      </c>
    </row>
    <row r="21" spans="1:4" ht="12.75" customHeight="1">
      <c r="A21" s="41">
        <v>4</v>
      </c>
      <c r="B21" s="41" t="s">
        <v>319</v>
      </c>
      <c r="C21" s="41">
        <v>4</v>
      </c>
      <c r="D21" s="41">
        <f t="shared" ref="D21:D23" si="1">+C21+D20</f>
        <v>4</v>
      </c>
    </row>
    <row r="22" spans="1:4" ht="12.75" customHeight="1">
      <c r="A22" s="41">
        <v>5</v>
      </c>
      <c r="B22" s="41" t="s">
        <v>316</v>
      </c>
      <c r="C22" s="41">
        <v>2</v>
      </c>
      <c r="D22" s="41">
        <f t="shared" si="1"/>
        <v>6</v>
      </c>
    </row>
    <row r="23" spans="1:4" ht="12.75" customHeight="1">
      <c r="A23" s="41">
        <v>6</v>
      </c>
      <c r="B23" s="41" t="s">
        <v>317</v>
      </c>
      <c r="C23" s="41">
        <v>1</v>
      </c>
      <c r="D23" s="41">
        <f t="shared" si="1"/>
        <v>7</v>
      </c>
    </row>
    <row r="24" spans="1:4" ht="12.75" customHeight="1"/>
    <row r="25" spans="1:4" ht="12.75" customHeight="1"/>
    <row r="26" spans="1:4" ht="12.75" customHeight="1">
      <c r="A26" s="59" t="s">
        <v>320</v>
      </c>
      <c r="B26" s="54"/>
      <c r="C26" s="55"/>
      <c r="D26" s="56"/>
    </row>
    <row r="27" spans="1:4" ht="12.75" customHeight="1">
      <c r="A27" s="57" t="s">
        <v>303</v>
      </c>
      <c r="B27" s="58" t="s">
        <v>304</v>
      </c>
      <c r="C27" s="58" t="s">
        <v>305</v>
      </c>
      <c r="D27" s="58" t="s">
        <v>306</v>
      </c>
    </row>
    <row r="28" spans="1:4" ht="12.75" customHeight="1">
      <c r="A28" s="41">
        <v>1</v>
      </c>
      <c r="B28" s="41" t="s">
        <v>307</v>
      </c>
      <c r="C28" s="41">
        <v>0</v>
      </c>
      <c r="D28" s="41"/>
    </row>
    <row r="29" spans="1:4" ht="12.75" customHeight="1">
      <c r="A29" s="41">
        <v>2</v>
      </c>
      <c r="B29" s="41" t="s">
        <v>308</v>
      </c>
      <c r="C29" s="41">
        <v>0</v>
      </c>
      <c r="D29" s="41"/>
    </row>
    <row r="30" spans="1:4" ht="12.75" customHeight="1">
      <c r="A30" s="41">
        <v>3</v>
      </c>
      <c r="B30" s="41" t="s">
        <v>309</v>
      </c>
      <c r="C30" s="41">
        <v>0</v>
      </c>
      <c r="D30" s="41">
        <f>+C30+D29+C29</f>
        <v>0</v>
      </c>
    </row>
    <row r="31" spans="1:4" ht="12.75" customHeight="1">
      <c r="A31" s="41">
        <v>4</v>
      </c>
      <c r="B31" s="41" t="s">
        <v>319</v>
      </c>
      <c r="C31" s="41">
        <v>26</v>
      </c>
      <c r="D31" s="41">
        <f t="shared" ref="D31:D33" si="2">+C31+D30</f>
        <v>26</v>
      </c>
    </row>
    <row r="32" spans="1:4" ht="12.75" customHeight="1">
      <c r="A32" s="41">
        <v>5</v>
      </c>
      <c r="B32" s="41" t="s">
        <v>316</v>
      </c>
      <c r="C32" s="41">
        <v>2</v>
      </c>
      <c r="D32" s="41">
        <f t="shared" si="2"/>
        <v>28</v>
      </c>
    </row>
    <row r="33" spans="1:4" ht="12.75" customHeight="1">
      <c r="A33" s="41">
        <v>6</v>
      </c>
      <c r="B33" s="41" t="s">
        <v>317</v>
      </c>
      <c r="C33" s="41">
        <v>1</v>
      </c>
      <c r="D33" s="41">
        <f t="shared" si="2"/>
        <v>29</v>
      </c>
    </row>
    <row r="34" spans="1:4" ht="12.75" customHeight="1"/>
    <row r="35" spans="1:4" ht="12.75" customHeight="1"/>
    <row r="36" spans="1:4" ht="12.75" customHeight="1"/>
    <row r="37" spans="1:4" ht="12.75" customHeight="1"/>
    <row r="38" spans="1:4" ht="12.75" customHeight="1"/>
    <row r="39" spans="1:4" ht="12.75" customHeight="1"/>
    <row r="40" spans="1:4" ht="12.75" customHeight="1"/>
    <row r="41" spans="1:4" ht="12.75" customHeight="1"/>
    <row r="42" spans="1:4" ht="12.75" customHeight="1"/>
    <row r="43" spans="1:4" ht="12.75" customHeight="1"/>
    <row r="44" spans="1:4" ht="12.75" customHeight="1"/>
    <row r="45" spans="1:4" ht="12.75" customHeight="1"/>
    <row r="46" spans="1:4" ht="12.75" customHeight="1"/>
    <row r="47" spans="1:4" ht="12.75" customHeight="1"/>
    <row r="48" spans="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1000"/>
  <sheetViews>
    <sheetView workbookViewId="0"/>
  </sheetViews>
  <sheetFormatPr defaultColWidth="14.3984375" defaultRowHeight="15" customHeight="1"/>
  <cols>
    <col min="1" max="2" width="6.59765625" customWidth="1"/>
    <col min="3" max="3" width="31.69921875" customWidth="1"/>
    <col min="4" max="4" width="18" customWidth="1"/>
    <col min="5" max="5" width="28.69921875" customWidth="1"/>
    <col min="6" max="6" width="14" customWidth="1"/>
    <col min="7" max="7" width="17.296875" customWidth="1"/>
    <col min="8" max="8" width="20.8984375" customWidth="1"/>
    <col min="9" max="9" width="10.09765625" customWidth="1"/>
    <col min="10" max="10" width="9.09765625" customWidth="1"/>
    <col min="11" max="11" width="21.296875" customWidth="1"/>
    <col min="12" max="26" width="8.69921875" customWidth="1"/>
  </cols>
  <sheetData>
    <row r="1" spans="1:26" ht="73.5" customHeight="1">
      <c r="A1" s="1599" t="s">
        <v>321</v>
      </c>
      <c r="B1" s="1581"/>
      <c r="C1" s="1581"/>
      <c r="D1" s="1581"/>
      <c r="E1" s="1581"/>
      <c r="F1" s="1581"/>
      <c r="G1" s="1581"/>
      <c r="H1" s="1581"/>
      <c r="I1" s="1581"/>
      <c r="J1" s="1581"/>
      <c r="K1" s="1581"/>
      <c r="L1" s="52"/>
      <c r="M1" s="52"/>
      <c r="N1" s="52"/>
      <c r="O1" s="52"/>
      <c r="P1" s="52"/>
      <c r="Q1" s="52"/>
      <c r="R1" s="52"/>
      <c r="S1" s="52"/>
      <c r="T1" s="52"/>
      <c r="U1" s="52"/>
      <c r="V1" s="52"/>
      <c r="W1" s="52"/>
      <c r="X1" s="52"/>
      <c r="Y1" s="52"/>
      <c r="Z1" s="52"/>
    </row>
    <row r="2" spans="1:26" ht="3.75" customHeight="1">
      <c r="A2" s="60"/>
      <c r="B2" s="60"/>
      <c r="C2" s="61"/>
      <c r="D2" s="61"/>
      <c r="E2" s="61"/>
      <c r="F2" s="61"/>
      <c r="G2" s="62"/>
      <c r="H2" s="63"/>
      <c r="I2" s="64"/>
      <c r="J2" s="64"/>
      <c r="K2" s="64"/>
      <c r="L2" s="52"/>
      <c r="M2" s="52"/>
      <c r="N2" s="52"/>
      <c r="O2" s="52"/>
      <c r="P2" s="52"/>
      <c r="Q2" s="52"/>
      <c r="R2" s="52"/>
      <c r="S2" s="52"/>
      <c r="T2" s="52"/>
      <c r="U2" s="52"/>
      <c r="V2" s="52"/>
      <c r="W2" s="52"/>
      <c r="X2" s="52"/>
      <c r="Y2" s="52"/>
      <c r="Z2" s="52"/>
    </row>
    <row r="3" spans="1:26" ht="28.5" customHeight="1">
      <c r="A3" s="1600" t="s">
        <v>322</v>
      </c>
      <c r="B3" s="1581"/>
      <c r="C3" s="1581"/>
      <c r="D3" s="1581"/>
      <c r="E3" s="1581"/>
      <c r="F3" s="1581"/>
      <c r="G3" s="1581"/>
      <c r="H3" s="1581"/>
      <c r="I3" s="1581"/>
      <c r="J3" s="1581"/>
      <c r="K3" s="1581"/>
      <c r="L3" s="52"/>
      <c r="M3" s="52"/>
      <c r="N3" s="52"/>
      <c r="O3" s="52"/>
      <c r="P3" s="52"/>
      <c r="Q3" s="52"/>
      <c r="R3" s="52"/>
      <c r="S3" s="52"/>
      <c r="T3" s="52"/>
      <c r="U3" s="52"/>
      <c r="V3" s="52"/>
      <c r="W3" s="52"/>
      <c r="X3" s="52"/>
      <c r="Y3" s="52"/>
      <c r="Z3" s="52"/>
    </row>
    <row r="4" spans="1:26" ht="36" customHeight="1">
      <c r="A4" s="1601" t="s">
        <v>323</v>
      </c>
      <c r="B4" s="1581"/>
      <c r="C4" s="1581"/>
      <c r="D4" s="1581"/>
      <c r="E4" s="1581"/>
      <c r="F4" s="1581"/>
      <c r="G4" s="1581"/>
      <c r="H4" s="1581"/>
      <c r="I4" s="1581"/>
      <c r="J4" s="1581"/>
      <c r="K4" s="1581"/>
      <c r="L4" s="52"/>
      <c r="M4" s="52"/>
      <c r="N4" s="52"/>
      <c r="O4" s="52"/>
      <c r="P4" s="52"/>
      <c r="Q4" s="52"/>
      <c r="R4" s="52"/>
      <c r="S4" s="52"/>
      <c r="T4" s="52"/>
      <c r="U4" s="52"/>
      <c r="V4" s="52"/>
      <c r="W4" s="52"/>
      <c r="X4" s="52"/>
      <c r="Y4" s="52"/>
      <c r="Z4" s="52"/>
    </row>
    <row r="5" spans="1:26" ht="21" customHeight="1">
      <c r="A5" s="1602" t="s">
        <v>324</v>
      </c>
      <c r="B5" s="1594"/>
      <c r="C5" s="1594"/>
      <c r="D5" s="1594"/>
      <c r="E5" s="1594"/>
      <c r="F5" s="1594"/>
      <c r="G5" s="1594"/>
      <c r="H5" s="65"/>
      <c r="I5" s="52"/>
      <c r="J5" s="52"/>
      <c r="K5" s="52"/>
      <c r="L5" s="52"/>
      <c r="M5" s="52"/>
      <c r="N5" s="52"/>
      <c r="O5" s="52"/>
      <c r="P5" s="52"/>
      <c r="Q5" s="52"/>
      <c r="R5" s="52"/>
      <c r="S5" s="52"/>
      <c r="T5" s="52"/>
      <c r="U5" s="52"/>
      <c r="V5" s="52"/>
      <c r="W5" s="52"/>
      <c r="X5" s="52"/>
      <c r="Y5" s="52"/>
      <c r="Z5" s="52"/>
    </row>
    <row r="6" spans="1:26" ht="45.75" customHeight="1">
      <c r="A6" s="66" t="s">
        <v>303</v>
      </c>
      <c r="B6" s="67"/>
      <c r="C6" s="68" t="s">
        <v>325</v>
      </c>
      <c r="D6" s="68" t="s">
        <v>326</v>
      </c>
      <c r="E6" s="68" t="s">
        <v>327</v>
      </c>
      <c r="F6" s="66" t="s">
        <v>328</v>
      </c>
      <c r="G6" s="69" t="s">
        <v>329</v>
      </c>
      <c r="H6" s="67" t="s">
        <v>330</v>
      </c>
      <c r="I6" s="1603" t="s">
        <v>331</v>
      </c>
      <c r="J6" s="1583"/>
      <c r="K6" s="66" t="s">
        <v>332</v>
      </c>
      <c r="L6" s="52"/>
      <c r="M6" s="52"/>
      <c r="N6" s="52"/>
      <c r="O6" s="52"/>
      <c r="P6" s="52"/>
      <c r="Q6" s="52"/>
      <c r="R6" s="52"/>
      <c r="S6" s="52"/>
      <c r="T6" s="52"/>
      <c r="U6" s="52"/>
      <c r="V6" s="52"/>
      <c r="W6" s="52"/>
      <c r="X6" s="52"/>
      <c r="Y6" s="52"/>
      <c r="Z6" s="52"/>
    </row>
    <row r="7" spans="1:26" ht="16.5" hidden="1" customHeight="1">
      <c r="A7" s="70" t="s">
        <v>333</v>
      </c>
      <c r="B7" s="70"/>
      <c r="C7" s="70" t="s">
        <v>334</v>
      </c>
      <c r="D7" s="70"/>
      <c r="E7" s="70"/>
      <c r="F7" s="70" t="s">
        <v>335</v>
      </c>
      <c r="G7" s="71" t="s">
        <v>336</v>
      </c>
      <c r="H7" s="70" t="s">
        <v>337</v>
      </c>
      <c r="I7" s="1598" t="s">
        <v>338</v>
      </c>
      <c r="J7" s="1592"/>
      <c r="K7" s="72" t="s">
        <v>339</v>
      </c>
      <c r="L7" s="52"/>
      <c r="M7" s="52"/>
      <c r="N7" s="52"/>
      <c r="O7" s="52"/>
      <c r="P7" s="52"/>
      <c r="Q7" s="52"/>
      <c r="R7" s="52"/>
      <c r="S7" s="52"/>
      <c r="T7" s="52"/>
      <c r="U7" s="52"/>
      <c r="V7" s="52"/>
      <c r="W7" s="52"/>
      <c r="X7" s="52"/>
      <c r="Y7" s="52"/>
      <c r="Z7" s="52"/>
    </row>
    <row r="8" spans="1:26" ht="19.5" customHeight="1">
      <c r="A8" s="38">
        <v>1</v>
      </c>
      <c r="B8" s="18" t="s">
        <v>340</v>
      </c>
      <c r="C8" s="73" t="s">
        <v>341</v>
      </c>
      <c r="D8" s="74" t="s">
        <v>342</v>
      </c>
      <c r="E8" s="74" t="s">
        <v>343</v>
      </c>
      <c r="F8" s="75">
        <v>14</v>
      </c>
      <c r="G8" s="76">
        <f>ROUND(10*2*12*7.85*F8,0)</f>
        <v>26376</v>
      </c>
      <c r="H8" s="77">
        <v>16550</v>
      </c>
      <c r="I8" s="1582">
        <f t="shared" ref="I8:I45" si="0">+ROUND(H8/1.1,2)</f>
        <v>15045.45</v>
      </c>
      <c r="J8" s="1583"/>
      <c r="K8" s="78">
        <f t="shared" ref="K8:K45" si="1">+ROUND(G8*I8,0)</f>
        <v>396838789</v>
      </c>
      <c r="L8" s="52"/>
      <c r="M8" s="52"/>
      <c r="N8" s="52"/>
      <c r="O8" s="52"/>
      <c r="P8" s="52"/>
      <c r="Q8" s="52"/>
      <c r="R8" s="52"/>
      <c r="S8" s="52"/>
      <c r="T8" s="52"/>
      <c r="U8" s="52"/>
      <c r="V8" s="52"/>
      <c r="W8" s="52"/>
      <c r="X8" s="52"/>
      <c r="Y8" s="52"/>
      <c r="Z8" s="52"/>
    </row>
    <row r="9" spans="1:26" ht="19.5" customHeight="1">
      <c r="A9" s="38">
        <v>2</v>
      </c>
      <c r="B9" s="18" t="s">
        <v>344</v>
      </c>
      <c r="C9" s="73" t="s">
        <v>345</v>
      </c>
      <c r="D9" s="74" t="s">
        <v>342</v>
      </c>
      <c r="E9" s="74" t="s">
        <v>343</v>
      </c>
      <c r="F9" s="75">
        <v>22</v>
      </c>
      <c r="G9" s="76">
        <f>ROUND(6*2*12*7.85*F9,0)</f>
        <v>24869</v>
      </c>
      <c r="H9" s="77">
        <v>16550</v>
      </c>
      <c r="I9" s="1582">
        <f t="shared" si="0"/>
        <v>15045.45</v>
      </c>
      <c r="J9" s="1583"/>
      <c r="K9" s="78">
        <f t="shared" si="1"/>
        <v>374165296</v>
      </c>
      <c r="L9" s="52"/>
      <c r="M9" s="52"/>
      <c r="N9" s="52"/>
      <c r="O9" s="52"/>
      <c r="P9" s="52"/>
      <c r="Q9" s="52"/>
      <c r="R9" s="52"/>
      <c r="S9" s="52"/>
      <c r="T9" s="52"/>
      <c r="U9" s="52"/>
      <c r="V9" s="52"/>
      <c r="W9" s="52"/>
      <c r="X9" s="52"/>
      <c r="Y9" s="52"/>
      <c r="Z9" s="52"/>
    </row>
    <row r="10" spans="1:26" ht="19.5" customHeight="1">
      <c r="A10" s="38">
        <v>3</v>
      </c>
      <c r="B10" s="18" t="s">
        <v>100</v>
      </c>
      <c r="C10" s="73" t="s">
        <v>346</v>
      </c>
      <c r="D10" s="74" t="s">
        <v>342</v>
      </c>
      <c r="E10" s="74" t="s">
        <v>343</v>
      </c>
      <c r="F10" s="75">
        <v>1</v>
      </c>
      <c r="G10" s="76">
        <f>ROUND(12*2*6*7.85*F10,0)</f>
        <v>1130</v>
      </c>
      <c r="H10" s="77">
        <v>16550</v>
      </c>
      <c r="I10" s="1582">
        <f t="shared" si="0"/>
        <v>15045.45</v>
      </c>
      <c r="J10" s="1583"/>
      <c r="K10" s="78">
        <f t="shared" si="1"/>
        <v>17001359</v>
      </c>
      <c r="L10" s="52"/>
      <c r="M10" s="52"/>
      <c r="N10" s="52"/>
      <c r="O10" s="52"/>
      <c r="P10" s="52"/>
      <c r="Q10" s="52"/>
      <c r="R10" s="52"/>
      <c r="S10" s="52"/>
      <c r="T10" s="52"/>
      <c r="U10" s="52"/>
      <c r="V10" s="52"/>
      <c r="W10" s="52"/>
      <c r="X10" s="52"/>
      <c r="Y10" s="52"/>
      <c r="Z10" s="52"/>
    </row>
    <row r="11" spans="1:26" ht="19.5" customHeight="1">
      <c r="A11" s="38">
        <v>4</v>
      </c>
      <c r="B11" s="18" t="s">
        <v>94</v>
      </c>
      <c r="C11" s="73" t="s">
        <v>341</v>
      </c>
      <c r="D11" s="74" t="s">
        <v>97</v>
      </c>
      <c r="E11" s="74" t="s">
        <v>343</v>
      </c>
      <c r="F11" s="75">
        <v>1.5</v>
      </c>
      <c r="G11" s="76">
        <f>ROUND(10*2*12*7.85*F11,0)</f>
        <v>2826</v>
      </c>
      <c r="H11" s="77">
        <v>17550</v>
      </c>
      <c r="I11" s="1582">
        <f t="shared" si="0"/>
        <v>15954.55</v>
      </c>
      <c r="J11" s="1583"/>
      <c r="K11" s="78">
        <f t="shared" si="1"/>
        <v>45087558</v>
      </c>
      <c r="L11" s="52"/>
      <c r="M11" s="52"/>
      <c r="N11" s="52"/>
      <c r="O11" s="52"/>
      <c r="P11" s="52"/>
      <c r="Q11" s="52"/>
      <c r="R11" s="52"/>
      <c r="S11" s="52"/>
      <c r="T11" s="52"/>
      <c r="U11" s="52"/>
      <c r="V11" s="52"/>
      <c r="W11" s="52"/>
      <c r="X11" s="52"/>
      <c r="Y11" s="52"/>
      <c r="Z11" s="52"/>
    </row>
    <row r="12" spans="1:26" ht="19.5" customHeight="1">
      <c r="A12" s="38">
        <v>5</v>
      </c>
      <c r="B12" s="18" t="s">
        <v>98</v>
      </c>
      <c r="C12" s="73" t="s">
        <v>346</v>
      </c>
      <c r="D12" s="74" t="s">
        <v>97</v>
      </c>
      <c r="E12" s="74" t="s">
        <v>343</v>
      </c>
      <c r="F12" s="75">
        <v>1</v>
      </c>
      <c r="G12" s="76">
        <f>ROUND(12*2*6*7.85*F12,0)</f>
        <v>1130</v>
      </c>
      <c r="H12" s="77">
        <v>17550</v>
      </c>
      <c r="I12" s="1582">
        <f t="shared" si="0"/>
        <v>15954.55</v>
      </c>
      <c r="J12" s="1583"/>
      <c r="K12" s="78">
        <f t="shared" si="1"/>
        <v>18028642</v>
      </c>
      <c r="L12" s="52"/>
      <c r="M12" s="52"/>
      <c r="N12" s="52"/>
      <c r="O12" s="52"/>
      <c r="P12" s="52"/>
      <c r="Q12" s="52"/>
      <c r="R12" s="52"/>
      <c r="S12" s="52"/>
      <c r="T12" s="52"/>
      <c r="U12" s="52"/>
      <c r="V12" s="52"/>
      <c r="W12" s="52"/>
      <c r="X12" s="52"/>
      <c r="Y12" s="52"/>
      <c r="Z12" s="52"/>
    </row>
    <row r="13" spans="1:26" ht="19.5" customHeight="1">
      <c r="A13" s="38">
        <v>6</v>
      </c>
      <c r="B13" s="18" t="s">
        <v>101</v>
      </c>
      <c r="C13" s="73" t="s">
        <v>347</v>
      </c>
      <c r="D13" s="74" t="s">
        <v>97</v>
      </c>
      <c r="E13" s="74" t="s">
        <v>343</v>
      </c>
      <c r="F13" s="75">
        <v>1</v>
      </c>
      <c r="G13" s="76">
        <f>ROUND(16*2*6*7.85*F13,0)</f>
        <v>1507</v>
      </c>
      <c r="H13" s="77">
        <v>17550</v>
      </c>
      <c r="I13" s="1582">
        <f t="shared" si="0"/>
        <v>15954.55</v>
      </c>
      <c r="J13" s="1583"/>
      <c r="K13" s="78">
        <f t="shared" si="1"/>
        <v>24043507</v>
      </c>
      <c r="L13" s="52"/>
      <c r="M13" s="52"/>
      <c r="N13" s="52"/>
      <c r="O13" s="52"/>
      <c r="P13" s="52"/>
      <c r="Q13" s="52"/>
      <c r="R13" s="52"/>
      <c r="S13" s="52"/>
      <c r="T13" s="52"/>
      <c r="U13" s="52"/>
      <c r="V13" s="52"/>
      <c r="W13" s="52"/>
      <c r="X13" s="52"/>
      <c r="Y13" s="52"/>
      <c r="Z13" s="52"/>
    </row>
    <row r="14" spans="1:26" ht="19.5" customHeight="1">
      <c r="A14" s="38">
        <v>7</v>
      </c>
      <c r="B14" s="18" t="s">
        <v>103</v>
      </c>
      <c r="C14" s="73" t="s">
        <v>348</v>
      </c>
      <c r="D14" s="74" t="s">
        <v>97</v>
      </c>
      <c r="E14" s="74" t="s">
        <v>343</v>
      </c>
      <c r="F14" s="75">
        <v>5</v>
      </c>
      <c r="G14" s="76">
        <f>ROUND(20*2*12*7.85*F14,0)</f>
        <v>18840</v>
      </c>
      <c r="H14" s="77">
        <v>17550</v>
      </c>
      <c r="I14" s="1582">
        <f t="shared" si="0"/>
        <v>15954.55</v>
      </c>
      <c r="J14" s="1583"/>
      <c r="K14" s="78">
        <f t="shared" si="1"/>
        <v>300583722</v>
      </c>
      <c r="L14" s="52"/>
      <c r="M14" s="52"/>
      <c r="N14" s="52"/>
      <c r="O14" s="52"/>
      <c r="P14" s="52"/>
      <c r="Q14" s="52"/>
      <c r="R14" s="52"/>
      <c r="S14" s="52"/>
      <c r="T14" s="52"/>
      <c r="U14" s="52"/>
      <c r="V14" s="52"/>
      <c r="W14" s="52"/>
      <c r="X14" s="52"/>
      <c r="Y14" s="52"/>
      <c r="Z14" s="52"/>
    </row>
    <row r="15" spans="1:26" ht="19.5" customHeight="1">
      <c r="A15" s="38">
        <v>8</v>
      </c>
      <c r="B15" s="18" t="s">
        <v>105</v>
      </c>
      <c r="C15" s="73" t="s">
        <v>349</v>
      </c>
      <c r="D15" s="74" t="s">
        <v>97</v>
      </c>
      <c r="E15" s="74" t="s">
        <v>343</v>
      </c>
      <c r="F15" s="75">
        <v>3.5</v>
      </c>
      <c r="G15" s="76">
        <f>ROUND(22*2*12*7.85*F15,0)</f>
        <v>14507</v>
      </c>
      <c r="H15" s="77">
        <v>18050</v>
      </c>
      <c r="I15" s="1582">
        <f t="shared" si="0"/>
        <v>16409.09</v>
      </c>
      <c r="J15" s="1583"/>
      <c r="K15" s="78">
        <f t="shared" si="1"/>
        <v>238046669</v>
      </c>
      <c r="L15" s="52"/>
      <c r="M15" s="52"/>
      <c r="N15" s="52"/>
      <c r="O15" s="52"/>
      <c r="P15" s="52"/>
      <c r="Q15" s="52"/>
      <c r="R15" s="52"/>
      <c r="S15" s="52"/>
      <c r="T15" s="52"/>
      <c r="U15" s="52"/>
      <c r="V15" s="52"/>
      <c r="W15" s="52"/>
      <c r="X15" s="52"/>
      <c r="Y15" s="52"/>
      <c r="Z15" s="52"/>
    </row>
    <row r="16" spans="1:26" ht="19.5" customHeight="1">
      <c r="A16" s="38">
        <v>9</v>
      </c>
      <c r="B16" s="18" t="s">
        <v>107</v>
      </c>
      <c r="C16" s="73" t="s">
        <v>350</v>
      </c>
      <c r="D16" s="74" t="s">
        <v>97</v>
      </c>
      <c r="E16" s="74" t="s">
        <v>343</v>
      </c>
      <c r="F16" s="75">
        <v>1</v>
      </c>
      <c r="G16" s="76">
        <f>ROUND(25*2*6*7.85*F16,0)</f>
        <v>2355</v>
      </c>
      <c r="H16" s="77">
        <v>18050</v>
      </c>
      <c r="I16" s="1582">
        <f t="shared" si="0"/>
        <v>16409.09</v>
      </c>
      <c r="J16" s="1583"/>
      <c r="K16" s="78">
        <f t="shared" si="1"/>
        <v>38643407</v>
      </c>
      <c r="L16" s="52"/>
      <c r="M16" s="52"/>
      <c r="N16" s="52"/>
      <c r="O16" s="52"/>
      <c r="P16" s="52"/>
      <c r="Q16" s="52"/>
      <c r="R16" s="52"/>
      <c r="S16" s="52"/>
      <c r="T16" s="52"/>
      <c r="U16" s="52"/>
      <c r="V16" s="52"/>
      <c r="W16" s="52"/>
      <c r="X16" s="52"/>
      <c r="Y16" s="52"/>
      <c r="Z16" s="52"/>
    </row>
    <row r="17" spans="1:26" ht="19.5" customHeight="1">
      <c r="A17" s="38">
        <v>10</v>
      </c>
      <c r="B17" s="18" t="s">
        <v>109</v>
      </c>
      <c r="C17" s="73" t="s">
        <v>351</v>
      </c>
      <c r="D17" s="74" t="s">
        <v>97</v>
      </c>
      <c r="E17" s="74" t="s">
        <v>343</v>
      </c>
      <c r="F17" s="75">
        <v>1</v>
      </c>
      <c r="G17" s="76">
        <f>ROUND(28*2*6*7.85*F17,0)</f>
        <v>2638</v>
      </c>
      <c r="H17" s="77">
        <v>18050</v>
      </c>
      <c r="I17" s="1582">
        <f t="shared" si="0"/>
        <v>16409.09</v>
      </c>
      <c r="J17" s="1583"/>
      <c r="K17" s="78">
        <f t="shared" si="1"/>
        <v>43287179</v>
      </c>
      <c r="L17" s="52"/>
      <c r="M17" s="52"/>
      <c r="N17" s="52"/>
      <c r="O17" s="52"/>
      <c r="P17" s="52"/>
      <c r="Q17" s="52"/>
      <c r="R17" s="52"/>
      <c r="S17" s="52"/>
      <c r="T17" s="52"/>
      <c r="U17" s="52"/>
      <c r="V17" s="52"/>
      <c r="W17" s="52"/>
      <c r="X17" s="52"/>
      <c r="Y17" s="52"/>
      <c r="Z17" s="52"/>
    </row>
    <row r="18" spans="1:26" ht="19.5" customHeight="1">
      <c r="A18" s="38">
        <v>11</v>
      </c>
      <c r="B18" s="18" t="s">
        <v>111</v>
      </c>
      <c r="C18" s="73" t="s">
        <v>352</v>
      </c>
      <c r="D18" s="74" t="s">
        <v>97</v>
      </c>
      <c r="E18" s="74" t="s">
        <v>343</v>
      </c>
      <c r="F18" s="75">
        <v>1</v>
      </c>
      <c r="G18" s="76">
        <f>ROUND(32*2*6*7.85*F18,0)</f>
        <v>3014</v>
      </c>
      <c r="H18" s="77">
        <v>18050</v>
      </c>
      <c r="I18" s="1582">
        <f t="shared" si="0"/>
        <v>16409.09</v>
      </c>
      <c r="J18" s="1583"/>
      <c r="K18" s="78">
        <f t="shared" si="1"/>
        <v>49456997</v>
      </c>
      <c r="L18" s="52"/>
      <c r="M18" s="52"/>
      <c r="N18" s="52"/>
      <c r="O18" s="52"/>
      <c r="P18" s="52"/>
      <c r="Q18" s="52"/>
      <c r="R18" s="52"/>
      <c r="S18" s="52"/>
      <c r="T18" s="52"/>
      <c r="U18" s="52"/>
      <c r="V18" s="52"/>
      <c r="W18" s="52"/>
      <c r="X18" s="52"/>
      <c r="Y18" s="52"/>
      <c r="Z18" s="52"/>
    </row>
    <row r="19" spans="1:26" ht="19.5" customHeight="1">
      <c r="A19" s="38">
        <v>12</v>
      </c>
      <c r="B19" s="18" t="s">
        <v>113</v>
      </c>
      <c r="C19" s="73" t="s">
        <v>353</v>
      </c>
      <c r="D19" s="74" t="s">
        <v>60</v>
      </c>
      <c r="E19" s="74" t="s">
        <v>354</v>
      </c>
      <c r="F19" s="75">
        <v>9</v>
      </c>
      <c r="G19" s="26">
        <f>ROUND(13.4*12*F19,2)</f>
        <v>1447.2</v>
      </c>
      <c r="H19" s="77">
        <v>24050</v>
      </c>
      <c r="I19" s="1582">
        <f t="shared" si="0"/>
        <v>21863.64</v>
      </c>
      <c r="J19" s="1583"/>
      <c r="K19" s="78">
        <f t="shared" si="1"/>
        <v>31641060</v>
      </c>
      <c r="L19" s="52"/>
      <c r="M19" s="52"/>
      <c r="N19" s="52"/>
      <c r="O19" s="52"/>
      <c r="P19" s="52"/>
      <c r="Q19" s="52"/>
      <c r="R19" s="52"/>
      <c r="S19" s="52"/>
      <c r="T19" s="52"/>
      <c r="U19" s="52"/>
      <c r="V19" s="52"/>
      <c r="W19" s="52"/>
      <c r="X19" s="52"/>
      <c r="Y19" s="52"/>
      <c r="Z19" s="52"/>
    </row>
    <row r="20" spans="1:26" ht="19.5" customHeight="1">
      <c r="A20" s="38">
        <v>13</v>
      </c>
      <c r="B20" s="18" t="s">
        <v>117</v>
      </c>
      <c r="C20" s="73" t="s">
        <v>355</v>
      </c>
      <c r="D20" s="74" t="s">
        <v>60</v>
      </c>
      <c r="E20" s="74" t="s">
        <v>356</v>
      </c>
      <c r="F20" s="75">
        <v>7</v>
      </c>
      <c r="G20" s="26">
        <f t="shared" ref="G20:G21" si="2">ROUND(18.6*12*F20,2)</f>
        <v>1562.4</v>
      </c>
      <c r="H20" s="77">
        <v>18550</v>
      </c>
      <c r="I20" s="1582">
        <f t="shared" si="0"/>
        <v>16863.64</v>
      </c>
      <c r="J20" s="1583"/>
      <c r="K20" s="78">
        <f t="shared" si="1"/>
        <v>26347751</v>
      </c>
      <c r="L20" s="52"/>
      <c r="M20" s="52"/>
      <c r="N20" s="52"/>
      <c r="O20" s="52"/>
      <c r="P20" s="52"/>
      <c r="Q20" s="52"/>
      <c r="R20" s="52"/>
      <c r="S20" s="52"/>
      <c r="T20" s="52"/>
      <c r="U20" s="52"/>
      <c r="V20" s="52"/>
      <c r="W20" s="52"/>
      <c r="X20" s="52"/>
      <c r="Y20" s="52"/>
      <c r="Z20" s="52"/>
    </row>
    <row r="21" spans="1:26" ht="30" customHeight="1">
      <c r="A21" s="38">
        <v>14</v>
      </c>
      <c r="B21" s="18" t="s">
        <v>119</v>
      </c>
      <c r="C21" s="73" t="s">
        <v>357</v>
      </c>
      <c r="D21" s="74" t="s">
        <v>60</v>
      </c>
      <c r="E21" s="74" t="s">
        <v>343</v>
      </c>
      <c r="F21" s="75">
        <v>54</v>
      </c>
      <c r="G21" s="26">
        <f t="shared" si="2"/>
        <v>12052.8</v>
      </c>
      <c r="H21" s="77">
        <v>18550</v>
      </c>
      <c r="I21" s="1582">
        <f t="shared" si="0"/>
        <v>16863.64</v>
      </c>
      <c r="J21" s="1583"/>
      <c r="K21" s="78">
        <f t="shared" si="1"/>
        <v>203254080</v>
      </c>
      <c r="L21" s="52"/>
      <c r="M21" s="52"/>
      <c r="N21" s="52"/>
      <c r="O21" s="52"/>
      <c r="P21" s="52"/>
      <c r="Q21" s="52"/>
      <c r="R21" s="52"/>
      <c r="S21" s="52"/>
      <c r="T21" s="52"/>
      <c r="U21" s="52"/>
      <c r="V21" s="52"/>
      <c r="W21" s="52"/>
      <c r="X21" s="52"/>
      <c r="Y21" s="52"/>
      <c r="Z21" s="52"/>
    </row>
    <row r="22" spans="1:26" ht="30" customHeight="1">
      <c r="A22" s="38">
        <v>15</v>
      </c>
      <c r="B22" s="18" t="s">
        <v>121</v>
      </c>
      <c r="C22" s="73" t="s">
        <v>358</v>
      </c>
      <c r="D22" s="74" t="s">
        <v>60</v>
      </c>
      <c r="E22" s="74" t="s">
        <v>354</v>
      </c>
      <c r="F22" s="75">
        <v>24</v>
      </c>
      <c r="G22" s="26">
        <f>ROUND(24.6*12*F22,2)</f>
        <v>7084.8</v>
      </c>
      <c r="H22" s="77">
        <v>24050</v>
      </c>
      <c r="I22" s="1582">
        <f t="shared" si="0"/>
        <v>21863.64</v>
      </c>
      <c r="J22" s="1583"/>
      <c r="K22" s="78">
        <f t="shared" si="1"/>
        <v>154899517</v>
      </c>
      <c r="L22" s="52"/>
      <c r="M22" s="52"/>
      <c r="N22" s="52"/>
      <c r="O22" s="52"/>
      <c r="P22" s="52"/>
      <c r="Q22" s="52"/>
      <c r="R22" s="52"/>
      <c r="S22" s="52"/>
      <c r="T22" s="52"/>
      <c r="U22" s="52"/>
      <c r="V22" s="52"/>
      <c r="W22" s="52"/>
      <c r="X22" s="52"/>
      <c r="Y22" s="52"/>
      <c r="Z22" s="52"/>
    </row>
    <row r="23" spans="1:26" ht="30" customHeight="1">
      <c r="A23" s="38">
        <v>16</v>
      </c>
      <c r="B23" s="18" t="s">
        <v>123</v>
      </c>
      <c r="C23" s="73" t="s">
        <v>359</v>
      </c>
      <c r="D23" s="74" t="s">
        <v>60</v>
      </c>
      <c r="E23" s="74" t="s">
        <v>354</v>
      </c>
      <c r="F23" s="75">
        <v>7</v>
      </c>
      <c r="G23" s="26">
        <f>ROUND(30.3*12*F23,2)</f>
        <v>2545.1999999999998</v>
      </c>
      <c r="H23" s="77">
        <v>24550</v>
      </c>
      <c r="I23" s="1582">
        <f t="shared" si="0"/>
        <v>22318.18</v>
      </c>
      <c r="J23" s="1583"/>
      <c r="K23" s="78">
        <f t="shared" si="1"/>
        <v>56804232</v>
      </c>
      <c r="L23" s="52"/>
      <c r="M23" s="52"/>
      <c r="N23" s="52"/>
      <c r="O23" s="52"/>
      <c r="P23" s="52"/>
      <c r="Q23" s="52"/>
      <c r="R23" s="52"/>
      <c r="S23" s="52"/>
      <c r="T23" s="52"/>
      <c r="U23" s="52"/>
      <c r="V23" s="52"/>
      <c r="W23" s="52"/>
      <c r="X23" s="52"/>
      <c r="Y23" s="52"/>
      <c r="Z23" s="52"/>
    </row>
    <row r="24" spans="1:26" ht="16.5" customHeight="1">
      <c r="A24" s="38">
        <v>17</v>
      </c>
      <c r="B24" s="18" t="s">
        <v>125</v>
      </c>
      <c r="C24" s="73" t="s">
        <v>360</v>
      </c>
      <c r="D24" s="74" t="s">
        <v>60</v>
      </c>
      <c r="E24" s="74" t="s">
        <v>354</v>
      </c>
      <c r="F24" s="75">
        <v>3</v>
      </c>
      <c r="G24" s="26">
        <f>ROUND(34.6*12*F24,2)</f>
        <v>1245.5999999999999</v>
      </c>
      <c r="H24" s="77">
        <v>24550</v>
      </c>
      <c r="I24" s="1582">
        <f t="shared" si="0"/>
        <v>22318.18</v>
      </c>
      <c r="J24" s="1583"/>
      <c r="K24" s="78">
        <f t="shared" si="1"/>
        <v>27799525</v>
      </c>
      <c r="L24" s="52"/>
      <c r="M24" s="52"/>
      <c r="N24" s="52"/>
      <c r="O24" s="52"/>
      <c r="P24" s="52"/>
      <c r="Q24" s="52"/>
      <c r="R24" s="52"/>
      <c r="S24" s="52"/>
      <c r="T24" s="52"/>
      <c r="U24" s="52"/>
      <c r="V24" s="52"/>
      <c r="W24" s="52"/>
      <c r="X24" s="52"/>
      <c r="Y24" s="52"/>
      <c r="Z24" s="52"/>
    </row>
    <row r="25" spans="1:26" ht="16.5" customHeight="1">
      <c r="A25" s="38">
        <v>18</v>
      </c>
      <c r="B25" s="18" t="s">
        <v>127</v>
      </c>
      <c r="C25" s="73" t="s">
        <v>361</v>
      </c>
      <c r="D25" s="74" t="s">
        <v>60</v>
      </c>
      <c r="E25" s="74" t="s">
        <v>356</v>
      </c>
      <c r="F25" s="75">
        <v>2</v>
      </c>
      <c r="G25" s="76">
        <f>ROUND(31.5*12*F25,2)</f>
        <v>756</v>
      </c>
      <c r="H25" s="77">
        <v>20850</v>
      </c>
      <c r="I25" s="1582">
        <f t="shared" si="0"/>
        <v>18954.55</v>
      </c>
      <c r="J25" s="1583"/>
      <c r="K25" s="78">
        <f t="shared" si="1"/>
        <v>14329640</v>
      </c>
      <c r="L25" s="52"/>
      <c r="M25" s="52"/>
      <c r="N25" s="52"/>
      <c r="O25" s="52"/>
      <c r="P25" s="52"/>
      <c r="Q25" s="52"/>
      <c r="R25" s="52"/>
      <c r="S25" s="52"/>
      <c r="T25" s="52"/>
      <c r="U25" s="52"/>
      <c r="V25" s="52"/>
      <c r="W25" s="52"/>
      <c r="X25" s="52"/>
      <c r="Y25" s="52"/>
      <c r="Z25" s="52"/>
    </row>
    <row r="26" spans="1:26" ht="16.5" customHeight="1">
      <c r="A26" s="38">
        <v>19</v>
      </c>
      <c r="B26" s="18" t="s">
        <v>130</v>
      </c>
      <c r="C26" s="73" t="s">
        <v>362</v>
      </c>
      <c r="D26" s="74" t="s">
        <v>60</v>
      </c>
      <c r="E26" s="74" t="s">
        <v>356</v>
      </c>
      <c r="F26" s="75">
        <v>1</v>
      </c>
      <c r="G26" s="76">
        <f>ROUND(30.6*12*F26,2)</f>
        <v>367.2</v>
      </c>
      <c r="H26" s="77">
        <v>20950</v>
      </c>
      <c r="I26" s="1582">
        <f t="shared" si="0"/>
        <v>19045.45</v>
      </c>
      <c r="J26" s="1583"/>
      <c r="K26" s="78">
        <f t="shared" si="1"/>
        <v>6993489</v>
      </c>
      <c r="L26" s="52"/>
      <c r="M26" s="52"/>
      <c r="N26" s="52"/>
      <c r="O26" s="52"/>
      <c r="P26" s="52"/>
      <c r="Q26" s="52"/>
      <c r="R26" s="52"/>
      <c r="S26" s="52"/>
      <c r="T26" s="52"/>
      <c r="U26" s="52"/>
      <c r="V26" s="52"/>
      <c r="W26" s="52"/>
      <c r="X26" s="52"/>
      <c r="Y26" s="52"/>
      <c r="Z26" s="52"/>
    </row>
    <row r="27" spans="1:26" ht="16.5" customHeight="1">
      <c r="A27" s="38">
        <v>20</v>
      </c>
      <c r="B27" s="18" t="s">
        <v>132</v>
      </c>
      <c r="C27" s="73" t="s">
        <v>363</v>
      </c>
      <c r="D27" s="74" t="s">
        <v>60</v>
      </c>
      <c r="E27" s="74" t="s">
        <v>356</v>
      </c>
      <c r="F27" s="75">
        <v>11</v>
      </c>
      <c r="G27" s="76">
        <f>ROUND(44.1*12*F27,2)</f>
        <v>5821.2</v>
      </c>
      <c r="H27" s="77">
        <v>20950</v>
      </c>
      <c r="I27" s="1582">
        <f t="shared" si="0"/>
        <v>19045.45</v>
      </c>
      <c r="J27" s="1583"/>
      <c r="K27" s="78">
        <f t="shared" si="1"/>
        <v>110867374</v>
      </c>
      <c r="L27" s="52"/>
      <c r="M27" s="52"/>
      <c r="N27" s="52"/>
      <c r="O27" s="52"/>
      <c r="P27" s="52"/>
      <c r="Q27" s="52"/>
      <c r="R27" s="52"/>
      <c r="S27" s="52"/>
      <c r="T27" s="52"/>
      <c r="U27" s="52"/>
      <c r="V27" s="52"/>
      <c r="W27" s="52"/>
      <c r="X27" s="52"/>
      <c r="Y27" s="52"/>
      <c r="Z27" s="52"/>
    </row>
    <row r="28" spans="1:26" ht="16.5" customHeight="1">
      <c r="A28" s="38">
        <v>21</v>
      </c>
      <c r="B28" s="18" t="s">
        <v>134</v>
      </c>
      <c r="C28" s="73" t="s">
        <v>364</v>
      </c>
      <c r="D28" s="74" t="s">
        <v>60</v>
      </c>
      <c r="E28" s="74" t="s">
        <v>356</v>
      </c>
      <c r="F28" s="75">
        <v>7.5</v>
      </c>
      <c r="G28" s="76">
        <f>ROUND(29.6*12*F28,20)</f>
        <v>2664</v>
      </c>
      <c r="H28" s="77">
        <v>20850</v>
      </c>
      <c r="I28" s="1582">
        <f t="shared" si="0"/>
        <v>18954.55</v>
      </c>
      <c r="J28" s="1583"/>
      <c r="K28" s="78">
        <f t="shared" si="1"/>
        <v>50494921</v>
      </c>
      <c r="L28" s="52"/>
      <c r="M28" s="52"/>
      <c r="N28" s="52"/>
      <c r="O28" s="52"/>
      <c r="P28" s="52"/>
      <c r="Q28" s="52"/>
      <c r="R28" s="52"/>
      <c r="S28" s="52"/>
      <c r="T28" s="52"/>
      <c r="U28" s="52"/>
      <c r="V28" s="52"/>
      <c r="W28" s="52"/>
      <c r="X28" s="52"/>
      <c r="Y28" s="52"/>
      <c r="Z28" s="52"/>
    </row>
    <row r="29" spans="1:26" ht="16.5" customHeight="1">
      <c r="A29" s="38">
        <v>22</v>
      </c>
      <c r="B29" s="18" t="s">
        <v>136</v>
      </c>
      <c r="C29" s="73" t="s">
        <v>365</v>
      </c>
      <c r="D29" s="74" t="s">
        <v>60</v>
      </c>
      <c r="E29" s="74" t="s">
        <v>356</v>
      </c>
      <c r="F29" s="75">
        <v>5.5</v>
      </c>
      <c r="G29" s="76">
        <f>ROUND(36.7*12*F29,2)</f>
        <v>2422.1999999999998</v>
      </c>
      <c r="H29" s="77">
        <v>20850</v>
      </c>
      <c r="I29" s="1582">
        <f t="shared" si="0"/>
        <v>18954.55</v>
      </c>
      <c r="J29" s="1583"/>
      <c r="K29" s="78">
        <f t="shared" si="1"/>
        <v>45911711</v>
      </c>
      <c r="L29" s="52"/>
      <c r="M29" s="52"/>
      <c r="N29" s="52"/>
      <c r="O29" s="52"/>
      <c r="P29" s="52"/>
      <c r="Q29" s="52"/>
      <c r="R29" s="52"/>
      <c r="S29" s="52"/>
      <c r="T29" s="52"/>
      <c r="U29" s="52"/>
      <c r="V29" s="52"/>
      <c r="W29" s="52"/>
      <c r="X29" s="52"/>
      <c r="Y29" s="52"/>
      <c r="Z29" s="52"/>
    </row>
    <row r="30" spans="1:26" ht="16.5" customHeight="1">
      <c r="A30" s="38">
        <v>23</v>
      </c>
      <c r="B30" s="18" t="s">
        <v>138</v>
      </c>
      <c r="C30" s="73" t="s">
        <v>366</v>
      </c>
      <c r="D30" s="74" t="s">
        <v>60</v>
      </c>
      <c r="E30" s="74" t="s">
        <v>356</v>
      </c>
      <c r="F30" s="75">
        <v>3</v>
      </c>
      <c r="G30" s="76">
        <f>ROUND(181.26*F30,0)</f>
        <v>544</v>
      </c>
      <c r="H30" s="77">
        <v>17350</v>
      </c>
      <c r="I30" s="1582">
        <f t="shared" si="0"/>
        <v>15772.73</v>
      </c>
      <c r="J30" s="1583"/>
      <c r="K30" s="78">
        <f t="shared" si="1"/>
        <v>8580365</v>
      </c>
      <c r="L30" s="52"/>
      <c r="M30" s="52"/>
      <c r="N30" s="52"/>
      <c r="O30" s="52"/>
      <c r="P30" s="52"/>
      <c r="Q30" s="52"/>
      <c r="R30" s="52"/>
      <c r="S30" s="52"/>
      <c r="T30" s="52"/>
      <c r="U30" s="52"/>
      <c r="V30" s="52"/>
      <c r="W30" s="52"/>
      <c r="X30" s="52"/>
      <c r="Y30" s="52"/>
      <c r="Z30" s="52"/>
    </row>
    <row r="31" spans="1:26" ht="16.5" customHeight="1">
      <c r="A31" s="38">
        <v>24</v>
      </c>
      <c r="B31" s="18" t="s">
        <v>141</v>
      </c>
      <c r="C31" s="73" t="s">
        <v>367</v>
      </c>
      <c r="D31" s="74" t="s">
        <v>60</v>
      </c>
      <c r="E31" s="74" t="s">
        <v>356</v>
      </c>
      <c r="F31" s="75">
        <v>1</v>
      </c>
      <c r="G31" s="76">
        <f>64.44*F31</f>
        <v>64.44</v>
      </c>
      <c r="H31" s="77">
        <v>17350</v>
      </c>
      <c r="I31" s="1582">
        <f t="shared" si="0"/>
        <v>15772.73</v>
      </c>
      <c r="J31" s="1583"/>
      <c r="K31" s="78">
        <f t="shared" si="1"/>
        <v>1016395</v>
      </c>
      <c r="L31" s="52"/>
      <c r="M31" s="52"/>
      <c r="N31" s="52"/>
      <c r="O31" s="52"/>
      <c r="P31" s="52"/>
      <c r="Q31" s="52"/>
      <c r="R31" s="52"/>
      <c r="S31" s="52"/>
      <c r="T31" s="52"/>
      <c r="U31" s="52"/>
      <c r="V31" s="52"/>
      <c r="W31" s="52"/>
      <c r="X31" s="52"/>
      <c r="Y31" s="52"/>
      <c r="Z31" s="52"/>
    </row>
    <row r="32" spans="1:26" ht="16.5" customHeight="1">
      <c r="A32" s="79">
        <v>25</v>
      </c>
      <c r="B32" s="80" t="s">
        <v>143</v>
      </c>
      <c r="C32" s="81" t="s">
        <v>368</v>
      </c>
      <c r="D32" s="74" t="s">
        <v>60</v>
      </c>
      <c r="E32" s="74" t="s">
        <v>343</v>
      </c>
      <c r="F32" s="75">
        <v>1</v>
      </c>
      <c r="G32" s="76">
        <f>238.5*F32</f>
        <v>238.5</v>
      </c>
      <c r="H32" s="77">
        <v>18550</v>
      </c>
      <c r="I32" s="1582">
        <f t="shared" si="0"/>
        <v>16863.64</v>
      </c>
      <c r="J32" s="1583"/>
      <c r="K32" s="78">
        <f t="shared" si="1"/>
        <v>4021978</v>
      </c>
      <c r="L32" s="52"/>
      <c r="M32" s="52"/>
      <c r="N32" s="52"/>
      <c r="O32" s="52"/>
      <c r="P32" s="52"/>
      <c r="Q32" s="52"/>
      <c r="R32" s="52"/>
      <c r="S32" s="52"/>
      <c r="T32" s="52"/>
      <c r="U32" s="52"/>
      <c r="V32" s="52"/>
      <c r="W32" s="52"/>
      <c r="X32" s="52"/>
      <c r="Y32" s="52"/>
      <c r="Z32" s="52"/>
    </row>
    <row r="33" spans="1:26" ht="30" customHeight="1">
      <c r="A33" s="79">
        <v>26</v>
      </c>
      <c r="B33" s="80" t="s">
        <v>145</v>
      </c>
      <c r="C33" s="81" t="s">
        <v>369</v>
      </c>
      <c r="D33" s="74" t="s">
        <v>60</v>
      </c>
      <c r="E33" s="74" t="s">
        <v>356</v>
      </c>
      <c r="F33" s="75">
        <v>3</v>
      </c>
      <c r="G33" s="26">
        <f>ROUND(276.66*F33,2)</f>
        <v>829.98</v>
      </c>
      <c r="H33" s="77">
        <v>19550</v>
      </c>
      <c r="I33" s="1582">
        <f t="shared" si="0"/>
        <v>17772.73</v>
      </c>
      <c r="J33" s="1583"/>
      <c r="K33" s="78">
        <f t="shared" si="1"/>
        <v>14751010</v>
      </c>
      <c r="L33" s="52"/>
      <c r="M33" s="52"/>
      <c r="N33" s="52"/>
      <c r="O33" s="52"/>
      <c r="P33" s="52"/>
      <c r="Q33" s="52"/>
      <c r="R33" s="52"/>
      <c r="S33" s="52"/>
      <c r="T33" s="52"/>
      <c r="U33" s="52"/>
      <c r="V33" s="52"/>
      <c r="W33" s="52"/>
      <c r="X33" s="52"/>
      <c r="Y33" s="52"/>
      <c r="Z33" s="52"/>
    </row>
    <row r="34" spans="1:26" ht="16.5" customHeight="1">
      <c r="A34" s="38">
        <v>27</v>
      </c>
      <c r="B34" s="18" t="s">
        <v>147</v>
      </c>
      <c r="C34" s="73" t="s">
        <v>370</v>
      </c>
      <c r="D34" s="74" t="s">
        <v>60</v>
      </c>
      <c r="E34" s="74" t="s">
        <v>356</v>
      </c>
      <c r="F34" s="75">
        <v>1</v>
      </c>
      <c r="G34" s="76">
        <f>35.49*F34</f>
        <v>35.49</v>
      </c>
      <c r="H34" s="77">
        <v>17050</v>
      </c>
      <c r="I34" s="1582">
        <f t="shared" si="0"/>
        <v>15500</v>
      </c>
      <c r="J34" s="1583"/>
      <c r="K34" s="78">
        <f t="shared" si="1"/>
        <v>550095</v>
      </c>
      <c r="L34" s="52"/>
      <c r="M34" s="52"/>
      <c r="N34" s="52"/>
      <c r="O34" s="52"/>
      <c r="P34" s="52"/>
      <c r="Q34" s="52"/>
      <c r="R34" s="52"/>
      <c r="S34" s="52"/>
      <c r="T34" s="52"/>
      <c r="U34" s="52"/>
      <c r="V34" s="52"/>
      <c r="W34" s="52"/>
      <c r="X34" s="52"/>
      <c r="Y34" s="52"/>
      <c r="Z34" s="52"/>
    </row>
    <row r="35" spans="1:26" ht="16.5" customHeight="1">
      <c r="A35" s="38">
        <v>28</v>
      </c>
      <c r="B35" s="18" t="s">
        <v>151</v>
      </c>
      <c r="C35" s="73" t="s">
        <v>371</v>
      </c>
      <c r="D35" s="74" t="s">
        <v>60</v>
      </c>
      <c r="E35" s="74" t="s">
        <v>356</v>
      </c>
      <c r="F35" s="75">
        <v>7</v>
      </c>
      <c r="G35" s="76">
        <v>288.47000000000003</v>
      </c>
      <c r="H35" s="77">
        <v>17050</v>
      </c>
      <c r="I35" s="1582">
        <f t="shared" si="0"/>
        <v>15500</v>
      </c>
      <c r="J35" s="1583"/>
      <c r="K35" s="78">
        <f t="shared" si="1"/>
        <v>4471285</v>
      </c>
      <c r="L35" s="52"/>
      <c r="M35" s="52"/>
      <c r="N35" s="52"/>
      <c r="O35" s="52"/>
      <c r="P35" s="52"/>
      <c r="Q35" s="52"/>
      <c r="R35" s="52"/>
      <c r="S35" s="52"/>
      <c r="T35" s="52"/>
      <c r="U35" s="52"/>
      <c r="V35" s="52"/>
      <c r="W35" s="52"/>
      <c r="X35" s="52"/>
      <c r="Y35" s="52"/>
      <c r="Z35" s="52"/>
    </row>
    <row r="36" spans="1:26" ht="16.5" customHeight="1">
      <c r="A36" s="79">
        <v>29</v>
      </c>
      <c r="B36" s="80" t="s">
        <v>153</v>
      </c>
      <c r="C36" s="81" t="s">
        <v>372</v>
      </c>
      <c r="D36" s="74" t="s">
        <v>60</v>
      </c>
      <c r="E36" s="74" t="s">
        <v>356</v>
      </c>
      <c r="F36" s="75">
        <v>1</v>
      </c>
      <c r="G36" s="76">
        <v>54.19</v>
      </c>
      <c r="H36" s="77">
        <v>17050</v>
      </c>
      <c r="I36" s="1582">
        <f t="shared" si="0"/>
        <v>15500</v>
      </c>
      <c r="J36" s="1583"/>
      <c r="K36" s="78">
        <f t="shared" si="1"/>
        <v>839945</v>
      </c>
      <c r="L36" s="52"/>
      <c r="M36" s="52"/>
      <c r="N36" s="52"/>
      <c r="O36" s="52"/>
      <c r="P36" s="52"/>
      <c r="Q36" s="52"/>
      <c r="R36" s="52"/>
      <c r="S36" s="52"/>
      <c r="T36" s="52"/>
      <c r="U36" s="52"/>
      <c r="V36" s="52"/>
      <c r="W36" s="52"/>
      <c r="X36" s="52"/>
      <c r="Y36" s="52"/>
      <c r="Z36" s="52"/>
    </row>
    <row r="37" spans="1:26" ht="19.5" customHeight="1">
      <c r="A37" s="38">
        <v>30</v>
      </c>
      <c r="B37" s="18" t="s">
        <v>155</v>
      </c>
      <c r="C37" s="73" t="s">
        <v>373</v>
      </c>
      <c r="D37" s="74" t="s">
        <v>60</v>
      </c>
      <c r="E37" s="74" t="s">
        <v>356</v>
      </c>
      <c r="F37" s="75">
        <v>12</v>
      </c>
      <c r="G37" s="26">
        <f>ROUND(162.18*F37,2)</f>
        <v>1946.16</v>
      </c>
      <c r="H37" s="77">
        <v>17350</v>
      </c>
      <c r="I37" s="1582">
        <f t="shared" si="0"/>
        <v>15772.73</v>
      </c>
      <c r="J37" s="1583"/>
      <c r="K37" s="78">
        <f t="shared" si="1"/>
        <v>30696256</v>
      </c>
      <c r="L37" s="52"/>
      <c r="M37" s="52"/>
      <c r="N37" s="52"/>
      <c r="O37" s="52"/>
      <c r="P37" s="52"/>
      <c r="Q37" s="52"/>
      <c r="R37" s="52"/>
      <c r="S37" s="52"/>
      <c r="T37" s="52"/>
      <c r="U37" s="52"/>
      <c r="V37" s="52"/>
      <c r="W37" s="52"/>
      <c r="X37" s="52"/>
      <c r="Y37" s="52"/>
      <c r="Z37" s="52"/>
    </row>
    <row r="38" spans="1:26" ht="16.5" customHeight="1">
      <c r="A38" s="38">
        <v>31</v>
      </c>
      <c r="B38" s="18" t="s">
        <v>157</v>
      </c>
      <c r="C38" s="73" t="s">
        <v>374</v>
      </c>
      <c r="D38" s="74" t="s">
        <v>60</v>
      </c>
      <c r="E38" s="74" t="s">
        <v>356</v>
      </c>
      <c r="F38" s="75">
        <v>6</v>
      </c>
      <c r="G38" s="76">
        <v>597.59999999999991</v>
      </c>
      <c r="H38" s="77">
        <v>17350</v>
      </c>
      <c r="I38" s="1582">
        <f t="shared" si="0"/>
        <v>15772.73</v>
      </c>
      <c r="J38" s="1583"/>
      <c r="K38" s="78">
        <f t="shared" si="1"/>
        <v>9425783</v>
      </c>
      <c r="L38" s="52"/>
      <c r="M38" s="52"/>
      <c r="N38" s="52"/>
      <c r="O38" s="52"/>
      <c r="P38" s="52"/>
      <c r="Q38" s="52"/>
      <c r="R38" s="52"/>
      <c r="S38" s="52"/>
      <c r="T38" s="52"/>
      <c r="U38" s="52"/>
      <c r="V38" s="52"/>
      <c r="W38" s="52"/>
      <c r="X38" s="52"/>
      <c r="Y38" s="52"/>
      <c r="Z38" s="52"/>
    </row>
    <row r="39" spans="1:26" ht="16.5" customHeight="1">
      <c r="A39" s="38">
        <v>32</v>
      </c>
      <c r="B39" s="18" t="s">
        <v>159</v>
      </c>
      <c r="C39" s="73" t="s">
        <v>375</v>
      </c>
      <c r="D39" s="74" t="s">
        <v>60</v>
      </c>
      <c r="E39" s="74" t="s">
        <v>356</v>
      </c>
      <c r="F39" s="75">
        <v>10</v>
      </c>
      <c r="G39" s="76">
        <v>577.65</v>
      </c>
      <c r="H39" s="77">
        <v>17350</v>
      </c>
      <c r="I39" s="1582">
        <f t="shared" si="0"/>
        <v>15772.73</v>
      </c>
      <c r="J39" s="1583"/>
      <c r="K39" s="78">
        <f t="shared" si="1"/>
        <v>9111117</v>
      </c>
      <c r="L39" s="52"/>
      <c r="M39" s="52"/>
      <c r="N39" s="52"/>
      <c r="O39" s="52"/>
      <c r="P39" s="52"/>
      <c r="Q39" s="52"/>
      <c r="R39" s="52"/>
      <c r="S39" s="52"/>
      <c r="T39" s="52"/>
      <c r="U39" s="52"/>
      <c r="V39" s="52"/>
      <c r="W39" s="52"/>
      <c r="X39" s="52"/>
      <c r="Y39" s="52"/>
      <c r="Z39" s="52"/>
    </row>
    <row r="40" spans="1:26" ht="16.5" customHeight="1">
      <c r="A40" s="38">
        <v>33</v>
      </c>
      <c r="B40" s="18" t="s">
        <v>183</v>
      </c>
      <c r="C40" s="73" t="s">
        <v>376</v>
      </c>
      <c r="D40" s="74" t="s">
        <v>185</v>
      </c>
      <c r="E40" s="74" t="s">
        <v>377</v>
      </c>
      <c r="F40" s="75">
        <v>1</v>
      </c>
      <c r="G40" s="76">
        <v>3.6990000000000003</v>
      </c>
      <c r="H40" s="77">
        <v>18850</v>
      </c>
      <c r="I40" s="1582">
        <f t="shared" si="0"/>
        <v>17136.36</v>
      </c>
      <c r="J40" s="1583"/>
      <c r="K40" s="78">
        <f t="shared" si="1"/>
        <v>63387</v>
      </c>
      <c r="L40" s="52"/>
      <c r="M40" s="52"/>
      <c r="N40" s="52"/>
      <c r="O40" s="52"/>
      <c r="P40" s="52"/>
      <c r="Q40" s="52"/>
      <c r="R40" s="52"/>
      <c r="S40" s="52"/>
      <c r="T40" s="52"/>
      <c r="U40" s="52"/>
      <c r="V40" s="52"/>
      <c r="W40" s="52"/>
      <c r="X40" s="52"/>
      <c r="Y40" s="52"/>
      <c r="Z40" s="52"/>
    </row>
    <row r="41" spans="1:26" ht="16.5" customHeight="1">
      <c r="A41" s="38">
        <v>34</v>
      </c>
      <c r="B41" s="18" t="s">
        <v>186</v>
      </c>
      <c r="C41" s="73" t="s">
        <v>378</v>
      </c>
      <c r="D41" s="74" t="s">
        <v>185</v>
      </c>
      <c r="E41" s="74" t="s">
        <v>377</v>
      </c>
      <c r="F41" s="75">
        <v>1</v>
      </c>
      <c r="G41" s="76">
        <v>5.3265600000000006</v>
      </c>
      <c r="H41" s="77">
        <v>18850</v>
      </c>
      <c r="I41" s="1582">
        <f t="shared" si="0"/>
        <v>17136.36</v>
      </c>
      <c r="J41" s="1583"/>
      <c r="K41" s="78">
        <f t="shared" si="1"/>
        <v>91278</v>
      </c>
      <c r="L41" s="52"/>
      <c r="M41" s="52"/>
      <c r="N41" s="52"/>
      <c r="O41" s="52"/>
      <c r="P41" s="52"/>
      <c r="Q41" s="52"/>
      <c r="R41" s="52"/>
      <c r="S41" s="52"/>
      <c r="T41" s="52"/>
      <c r="U41" s="52"/>
      <c r="V41" s="52"/>
      <c r="W41" s="52"/>
      <c r="X41" s="52"/>
      <c r="Y41" s="52"/>
      <c r="Z41" s="52"/>
    </row>
    <row r="42" spans="1:26" ht="14.25" customHeight="1">
      <c r="A42" s="38">
        <v>35</v>
      </c>
      <c r="B42" s="18" t="s">
        <v>188</v>
      </c>
      <c r="C42" s="73" t="s">
        <v>379</v>
      </c>
      <c r="D42" s="74" t="s">
        <v>185</v>
      </c>
      <c r="E42" s="74" t="s">
        <v>377</v>
      </c>
      <c r="F42" s="75">
        <v>1</v>
      </c>
      <c r="G42" s="76">
        <v>7.2500400000000003</v>
      </c>
      <c r="H42" s="77">
        <v>18850</v>
      </c>
      <c r="I42" s="1582">
        <f t="shared" si="0"/>
        <v>17136.36</v>
      </c>
      <c r="J42" s="1583"/>
      <c r="K42" s="78">
        <f t="shared" si="1"/>
        <v>124239</v>
      </c>
      <c r="L42" s="52"/>
      <c r="M42" s="52"/>
      <c r="N42" s="52"/>
      <c r="O42" s="52"/>
      <c r="P42" s="52"/>
      <c r="Q42" s="52"/>
      <c r="R42" s="52"/>
      <c r="S42" s="52"/>
      <c r="T42" s="52"/>
      <c r="U42" s="52"/>
      <c r="V42" s="52"/>
      <c r="W42" s="52"/>
      <c r="X42" s="52"/>
      <c r="Y42" s="52"/>
      <c r="Z42" s="52"/>
    </row>
    <row r="43" spans="1:26" ht="14.25" customHeight="1">
      <c r="A43" s="38">
        <v>36</v>
      </c>
      <c r="B43" s="18" t="s">
        <v>190</v>
      </c>
      <c r="C43" s="73" t="s">
        <v>380</v>
      </c>
      <c r="D43" s="74" t="s">
        <v>185</v>
      </c>
      <c r="E43" s="74" t="s">
        <v>377</v>
      </c>
      <c r="F43" s="75">
        <v>1</v>
      </c>
      <c r="G43" s="76">
        <v>9.4694400000000005</v>
      </c>
      <c r="H43" s="77">
        <v>18850</v>
      </c>
      <c r="I43" s="1582">
        <f t="shared" si="0"/>
        <v>17136.36</v>
      </c>
      <c r="J43" s="1583"/>
      <c r="K43" s="78">
        <f t="shared" si="1"/>
        <v>162272</v>
      </c>
      <c r="L43" s="52"/>
      <c r="M43" s="52"/>
      <c r="N43" s="52"/>
      <c r="O43" s="52"/>
      <c r="P43" s="52"/>
      <c r="Q43" s="52"/>
      <c r="R43" s="52"/>
      <c r="S43" s="52"/>
      <c r="T43" s="52"/>
      <c r="U43" s="52"/>
      <c r="V43" s="52"/>
      <c r="W43" s="52"/>
      <c r="X43" s="52"/>
      <c r="Y43" s="52"/>
      <c r="Z43" s="52"/>
    </row>
    <row r="44" spans="1:26" ht="14.25" customHeight="1">
      <c r="A44" s="38">
        <v>37</v>
      </c>
      <c r="B44" s="18" t="s">
        <v>192</v>
      </c>
      <c r="C44" s="73" t="s">
        <v>381</v>
      </c>
      <c r="D44" s="74" t="s">
        <v>185</v>
      </c>
      <c r="E44" s="74" t="s">
        <v>377</v>
      </c>
      <c r="F44" s="75">
        <v>1</v>
      </c>
      <c r="G44" s="76">
        <v>14.8</v>
      </c>
      <c r="H44" s="77">
        <v>18850</v>
      </c>
      <c r="I44" s="1582">
        <f t="shared" si="0"/>
        <v>17136.36</v>
      </c>
      <c r="J44" s="1583"/>
      <c r="K44" s="78">
        <f t="shared" si="1"/>
        <v>253618</v>
      </c>
      <c r="L44" s="52"/>
      <c r="M44" s="52"/>
      <c r="N44" s="52"/>
      <c r="O44" s="52"/>
      <c r="P44" s="52"/>
      <c r="Q44" s="52"/>
      <c r="R44" s="52"/>
      <c r="S44" s="52"/>
      <c r="T44" s="52"/>
      <c r="U44" s="52"/>
      <c r="V44" s="52"/>
      <c r="W44" s="52"/>
      <c r="X44" s="52"/>
      <c r="Y44" s="52"/>
      <c r="Z44" s="52"/>
    </row>
    <row r="45" spans="1:26" ht="16.5" customHeight="1">
      <c r="A45" s="38">
        <v>38</v>
      </c>
      <c r="B45" s="18" t="s">
        <v>194</v>
      </c>
      <c r="C45" s="73" t="s">
        <v>382</v>
      </c>
      <c r="D45" s="74" t="s">
        <v>185</v>
      </c>
      <c r="E45" s="74" t="s">
        <v>377</v>
      </c>
      <c r="F45" s="75">
        <v>1</v>
      </c>
      <c r="G45" s="76">
        <v>53.41</v>
      </c>
      <c r="H45" s="77">
        <v>19250</v>
      </c>
      <c r="I45" s="1582">
        <f t="shared" si="0"/>
        <v>17500</v>
      </c>
      <c r="J45" s="1583"/>
      <c r="K45" s="78">
        <f t="shared" si="1"/>
        <v>934675</v>
      </c>
      <c r="L45" s="52"/>
      <c r="M45" s="52"/>
      <c r="N45" s="52"/>
      <c r="O45" s="52"/>
      <c r="P45" s="52"/>
      <c r="Q45" s="52"/>
      <c r="R45" s="52"/>
      <c r="S45" s="52"/>
      <c r="T45" s="52"/>
      <c r="U45" s="52"/>
      <c r="V45" s="52"/>
      <c r="W45" s="52"/>
      <c r="X45" s="52"/>
      <c r="Y45" s="52"/>
      <c r="Z45" s="52"/>
    </row>
    <row r="46" spans="1:26" ht="14.25" customHeight="1">
      <c r="A46" s="1584" t="s">
        <v>383</v>
      </c>
      <c r="B46" s="1585"/>
      <c r="C46" s="1583"/>
      <c r="D46" s="82"/>
      <c r="E46" s="82"/>
      <c r="F46" s="83">
        <f t="shared" ref="F46:G46" si="3">SUBTOTAL(9,F8:F45)</f>
        <v>234</v>
      </c>
      <c r="G46" s="84">
        <f t="shared" si="3"/>
        <v>142431.03503999999</v>
      </c>
      <c r="H46" s="1586" t="s">
        <v>384</v>
      </c>
      <c r="I46" s="1585"/>
      <c r="J46" s="1583"/>
      <c r="K46" s="85">
        <f>SUBTOTAL(9,K8:K45)</f>
        <v>2359620123</v>
      </c>
      <c r="L46" s="52"/>
      <c r="M46" s="52"/>
      <c r="N46" s="52"/>
      <c r="O46" s="52"/>
      <c r="P46" s="52"/>
      <c r="Q46" s="52"/>
      <c r="R46" s="52"/>
      <c r="S46" s="52"/>
      <c r="T46" s="52"/>
      <c r="U46" s="52"/>
      <c r="V46" s="52"/>
      <c r="W46" s="52"/>
      <c r="X46" s="52"/>
      <c r="Y46" s="52"/>
      <c r="Z46" s="52"/>
    </row>
    <row r="47" spans="1:26" ht="17.25" customHeight="1">
      <c r="A47" s="1587" t="s">
        <v>385</v>
      </c>
      <c r="B47" s="1585"/>
      <c r="C47" s="1585"/>
      <c r="D47" s="1585"/>
      <c r="E47" s="1585"/>
      <c r="F47" s="1583"/>
      <c r="G47" s="1588" t="s">
        <v>386</v>
      </c>
      <c r="H47" s="1585"/>
      <c r="I47" s="1585"/>
      <c r="J47" s="1583"/>
      <c r="K47" s="86">
        <f>ROUND(K46*0.1,0)</f>
        <v>235962012</v>
      </c>
      <c r="L47" s="52"/>
      <c r="M47" s="52"/>
      <c r="N47" s="52"/>
      <c r="O47" s="52"/>
      <c r="P47" s="52"/>
      <c r="Q47" s="52"/>
      <c r="R47" s="52"/>
      <c r="S47" s="52"/>
      <c r="T47" s="52"/>
      <c r="U47" s="52"/>
      <c r="V47" s="52"/>
      <c r="W47" s="52"/>
      <c r="X47" s="52"/>
      <c r="Y47" s="52"/>
      <c r="Z47" s="52"/>
    </row>
    <row r="48" spans="1:26" ht="17.25" customHeight="1">
      <c r="A48" s="1589" t="s">
        <v>387</v>
      </c>
      <c r="B48" s="1585"/>
      <c r="C48" s="1585"/>
      <c r="D48" s="1585"/>
      <c r="E48" s="1585"/>
      <c r="F48" s="1585"/>
      <c r="G48" s="1585"/>
      <c r="H48" s="1585"/>
      <c r="I48" s="1585"/>
      <c r="J48" s="1583"/>
      <c r="K48" s="85">
        <f>SUM(K46:K47)</f>
        <v>2595582135</v>
      </c>
      <c r="L48" s="52"/>
      <c r="M48" s="52"/>
      <c r="N48" s="52"/>
      <c r="O48" s="52"/>
      <c r="P48" s="52"/>
      <c r="Q48" s="52"/>
      <c r="R48" s="52"/>
      <c r="S48" s="52"/>
      <c r="T48" s="52"/>
      <c r="U48" s="52"/>
      <c r="V48" s="52"/>
      <c r="W48" s="52"/>
      <c r="X48" s="52"/>
      <c r="Y48" s="52"/>
      <c r="Z48" s="52"/>
    </row>
    <row r="49" spans="1:26" ht="5.25" customHeight="1">
      <c r="A49" s="1590" t="s">
        <v>388</v>
      </c>
      <c r="B49" s="1591"/>
      <c r="C49" s="1592"/>
      <c r="D49" s="1596" t="e">
        <f ca="1">+_xll.VND(K48)</f>
        <v>#NAME?</v>
      </c>
      <c r="E49" s="1591"/>
      <c r="F49" s="1591"/>
      <c r="G49" s="1591"/>
      <c r="H49" s="1591"/>
      <c r="I49" s="1591"/>
      <c r="J49" s="1591"/>
      <c r="K49" s="1592"/>
      <c r="L49" s="52"/>
      <c r="M49" s="52"/>
      <c r="N49" s="52"/>
      <c r="O49" s="52"/>
      <c r="P49" s="52"/>
      <c r="Q49" s="52"/>
      <c r="R49" s="52"/>
      <c r="S49" s="52"/>
      <c r="T49" s="52"/>
      <c r="U49" s="52"/>
      <c r="V49" s="52"/>
      <c r="W49" s="52"/>
      <c r="X49" s="52"/>
      <c r="Y49" s="52"/>
      <c r="Z49" s="52"/>
    </row>
    <row r="50" spans="1:26" ht="15.75" customHeight="1">
      <c r="A50" s="1593"/>
      <c r="B50" s="1594"/>
      <c r="C50" s="1595"/>
      <c r="D50" s="1593"/>
      <c r="E50" s="1594"/>
      <c r="F50" s="1594"/>
      <c r="G50" s="1594"/>
      <c r="H50" s="1594"/>
      <c r="I50" s="1594"/>
      <c r="J50" s="1594"/>
      <c r="K50" s="1595"/>
      <c r="L50" s="52"/>
      <c r="M50" s="52"/>
      <c r="N50" s="52"/>
      <c r="O50" s="52"/>
      <c r="P50" s="52"/>
      <c r="Q50" s="52"/>
      <c r="R50" s="52"/>
      <c r="S50" s="52"/>
      <c r="T50" s="52"/>
      <c r="U50" s="52"/>
      <c r="V50" s="52"/>
      <c r="W50" s="52"/>
      <c r="X50" s="52"/>
      <c r="Y50" s="52"/>
      <c r="Z50" s="52"/>
    </row>
    <row r="51" spans="1:26" ht="3" customHeight="1">
      <c r="A51" s="52"/>
      <c r="B51" s="52"/>
      <c r="C51" s="52"/>
      <c r="D51" s="52"/>
      <c r="E51" s="52"/>
      <c r="F51" s="52"/>
      <c r="G51" s="87"/>
      <c r="H51" s="65"/>
      <c r="I51" s="52"/>
      <c r="J51" s="52"/>
      <c r="K51" s="52"/>
      <c r="L51" s="52"/>
      <c r="M51" s="52"/>
      <c r="N51" s="52"/>
      <c r="O51" s="52"/>
      <c r="P51" s="52"/>
      <c r="Q51" s="52"/>
      <c r="R51" s="52"/>
      <c r="S51" s="52"/>
      <c r="T51" s="52"/>
      <c r="U51" s="52"/>
      <c r="V51" s="52"/>
      <c r="W51" s="52"/>
      <c r="X51" s="52"/>
      <c r="Y51" s="52"/>
      <c r="Z51" s="52"/>
    </row>
    <row r="52" spans="1:26" ht="3" customHeight="1">
      <c r="A52" s="1597" t="s">
        <v>389</v>
      </c>
      <c r="B52" s="1581"/>
      <c r="C52" s="1581"/>
      <c r="D52" s="1581"/>
      <c r="E52" s="1581"/>
      <c r="F52" s="1581"/>
      <c r="G52" s="1581"/>
      <c r="H52" s="1581"/>
      <c r="I52" s="1581"/>
      <c r="J52" s="1581"/>
      <c r="K52" s="1581"/>
      <c r="L52" s="52"/>
      <c r="M52" s="52"/>
      <c r="N52" s="52"/>
      <c r="O52" s="52"/>
      <c r="P52" s="52"/>
      <c r="Q52" s="52"/>
      <c r="R52" s="52"/>
      <c r="S52" s="52"/>
      <c r="T52" s="52"/>
      <c r="U52" s="52"/>
      <c r="V52" s="52"/>
      <c r="W52" s="52"/>
      <c r="X52" s="52"/>
      <c r="Y52" s="52"/>
      <c r="Z52" s="52"/>
    </row>
    <row r="53" spans="1:26" ht="23.25" customHeight="1">
      <c r="A53" s="1581"/>
      <c r="B53" s="1581"/>
      <c r="C53" s="1581"/>
      <c r="D53" s="1581"/>
      <c r="E53" s="1581"/>
      <c r="F53" s="1581"/>
      <c r="G53" s="1581"/>
      <c r="H53" s="1581"/>
      <c r="I53" s="1581"/>
      <c r="J53" s="1581"/>
      <c r="K53" s="1581"/>
      <c r="L53" s="52"/>
      <c r="M53" s="52"/>
      <c r="N53" s="52"/>
      <c r="O53" s="52"/>
      <c r="P53" s="52"/>
      <c r="Q53" s="52"/>
      <c r="R53" s="52"/>
      <c r="S53" s="52"/>
      <c r="T53" s="52"/>
      <c r="U53" s="52"/>
      <c r="V53" s="52"/>
      <c r="W53" s="52"/>
      <c r="X53" s="52"/>
      <c r="Y53" s="52"/>
      <c r="Z53" s="52"/>
    </row>
    <row r="54" spans="1:26" ht="45" customHeight="1">
      <c r="A54" s="1581"/>
      <c r="B54" s="1581"/>
      <c r="C54" s="1581"/>
      <c r="D54" s="1581"/>
      <c r="E54" s="1581"/>
      <c r="F54" s="1581"/>
      <c r="G54" s="1581"/>
      <c r="H54" s="1581"/>
      <c r="I54" s="1581"/>
      <c r="J54" s="1581"/>
      <c r="K54" s="1581"/>
      <c r="L54" s="52"/>
      <c r="M54" s="52"/>
      <c r="N54" s="52"/>
      <c r="O54" s="52"/>
      <c r="P54" s="52"/>
      <c r="Q54" s="52"/>
      <c r="R54" s="52"/>
      <c r="S54" s="52"/>
      <c r="T54" s="52"/>
      <c r="U54" s="52"/>
      <c r="V54" s="52"/>
      <c r="W54" s="52"/>
      <c r="X54" s="52"/>
      <c r="Y54" s="52"/>
      <c r="Z54" s="52"/>
    </row>
    <row r="55" spans="1:26" ht="15.75" customHeight="1">
      <c r="A55" s="52"/>
      <c r="B55" s="52"/>
      <c r="C55" s="52"/>
      <c r="D55" s="52"/>
      <c r="E55" s="52"/>
      <c r="F55" s="52"/>
      <c r="G55" s="87"/>
      <c r="H55" s="65"/>
      <c r="I55" s="52"/>
      <c r="J55" s="52"/>
      <c r="K55" s="52"/>
      <c r="L55" s="52"/>
      <c r="M55" s="52"/>
      <c r="N55" s="52"/>
      <c r="O55" s="52"/>
      <c r="P55" s="52"/>
      <c r="Q55" s="52"/>
      <c r="R55" s="52"/>
      <c r="S55" s="52"/>
      <c r="T55" s="52"/>
      <c r="U55" s="52"/>
      <c r="V55" s="52"/>
      <c r="W55" s="52"/>
      <c r="X55" s="52"/>
      <c r="Y55" s="52"/>
      <c r="Z55" s="52"/>
    </row>
    <row r="56" spans="1:26" ht="22.5" customHeight="1">
      <c r="A56" s="52"/>
      <c r="B56" s="52"/>
      <c r="C56" s="1580" t="s">
        <v>390</v>
      </c>
      <c r="D56" s="1581"/>
      <c r="E56" s="1581"/>
      <c r="F56" s="88"/>
      <c r="G56" s="1580" t="s">
        <v>391</v>
      </c>
      <c r="H56" s="1581"/>
      <c r="I56" s="1581"/>
      <c r="J56" s="1581"/>
      <c r="K56" s="1581"/>
      <c r="L56" s="52"/>
      <c r="M56" s="52"/>
      <c r="N56" s="52"/>
      <c r="O56" s="52"/>
      <c r="P56" s="52"/>
      <c r="Q56" s="52"/>
      <c r="R56" s="52"/>
      <c r="S56" s="52"/>
      <c r="T56" s="52"/>
      <c r="U56" s="52"/>
      <c r="V56" s="52"/>
      <c r="W56" s="52"/>
      <c r="X56" s="52"/>
      <c r="Y56" s="52"/>
      <c r="Z56" s="52"/>
    </row>
    <row r="57" spans="1:26" ht="15.75" customHeight="1">
      <c r="A57" s="52"/>
      <c r="B57" s="52"/>
      <c r="C57" s="52"/>
      <c r="D57" s="52"/>
      <c r="E57" s="52"/>
      <c r="F57" s="52"/>
      <c r="G57" s="87"/>
      <c r="H57" s="65"/>
      <c r="I57" s="52"/>
      <c r="J57" s="52"/>
      <c r="K57" s="52"/>
      <c r="L57" s="52"/>
      <c r="M57" s="52"/>
      <c r="N57" s="52"/>
      <c r="O57" s="52"/>
      <c r="P57" s="52"/>
      <c r="Q57" s="52"/>
      <c r="R57" s="52"/>
      <c r="S57" s="52"/>
      <c r="T57" s="52"/>
      <c r="U57" s="52"/>
      <c r="V57" s="52"/>
      <c r="W57" s="52"/>
      <c r="X57" s="52"/>
      <c r="Y57" s="52"/>
      <c r="Z57" s="52"/>
    </row>
    <row r="58" spans="1:26" ht="15.75" customHeight="1">
      <c r="A58" s="52"/>
      <c r="B58" s="52"/>
      <c r="C58" s="52"/>
      <c r="D58" s="52"/>
      <c r="E58" s="52"/>
      <c r="F58" s="52"/>
      <c r="G58" s="87"/>
      <c r="H58" s="65"/>
      <c r="I58" s="52"/>
      <c r="J58" s="52"/>
      <c r="K58" s="52"/>
      <c r="L58" s="52"/>
      <c r="M58" s="52"/>
      <c r="N58" s="52"/>
      <c r="O58" s="52"/>
      <c r="P58" s="52"/>
      <c r="Q58" s="52"/>
      <c r="R58" s="52"/>
      <c r="S58" s="52"/>
      <c r="T58" s="52"/>
      <c r="U58" s="52"/>
      <c r="V58" s="52"/>
      <c r="W58" s="52"/>
      <c r="X58" s="52"/>
      <c r="Y58" s="52"/>
      <c r="Z58" s="52"/>
    </row>
    <row r="59" spans="1:26" ht="15.75" customHeight="1">
      <c r="A59" s="52"/>
      <c r="B59" s="52"/>
      <c r="C59" s="52"/>
      <c r="D59" s="52"/>
      <c r="E59" s="52"/>
      <c r="F59" s="52"/>
      <c r="G59" s="87"/>
      <c r="H59" s="65"/>
      <c r="I59" s="52"/>
      <c r="J59" s="52"/>
      <c r="K59" s="52"/>
      <c r="L59" s="52"/>
      <c r="M59" s="52"/>
      <c r="N59" s="52"/>
      <c r="O59" s="52"/>
      <c r="P59" s="52"/>
      <c r="Q59" s="52"/>
      <c r="R59" s="52"/>
      <c r="S59" s="52"/>
      <c r="T59" s="52"/>
      <c r="U59" s="52"/>
      <c r="V59" s="52"/>
      <c r="W59" s="52"/>
      <c r="X59" s="52"/>
      <c r="Y59" s="52"/>
      <c r="Z59" s="52"/>
    </row>
    <row r="60" spans="1:26" ht="15.75" customHeight="1">
      <c r="A60" s="52"/>
      <c r="B60" s="52"/>
      <c r="C60" s="52"/>
      <c r="D60" s="52"/>
      <c r="E60" s="52"/>
      <c r="F60" s="52"/>
      <c r="G60" s="87"/>
      <c r="H60" s="65"/>
      <c r="I60" s="52"/>
      <c r="J60" s="52"/>
      <c r="K60" s="52"/>
      <c r="L60" s="52"/>
      <c r="M60" s="52"/>
      <c r="N60" s="52"/>
      <c r="O60" s="52"/>
      <c r="P60" s="52"/>
      <c r="Q60" s="52"/>
      <c r="R60" s="52"/>
      <c r="S60" s="52"/>
      <c r="T60" s="52"/>
      <c r="U60" s="52"/>
      <c r="V60" s="52"/>
      <c r="W60" s="52"/>
      <c r="X60" s="52"/>
      <c r="Y60" s="52"/>
      <c r="Z60" s="52"/>
    </row>
    <row r="61" spans="1:26" ht="15.75" customHeight="1">
      <c r="A61" s="52"/>
      <c r="B61" s="52"/>
      <c r="C61" s="52"/>
      <c r="D61" s="52"/>
      <c r="E61" s="52"/>
      <c r="F61" s="52"/>
      <c r="G61" s="87"/>
      <c r="H61" s="65"/>
      <c r="I61" s="52"/>
      <c r="J61" s="52"/>
      <c r="K61" s="52"/>
      <c r="L61" s="52"/>
      <c r="M61" s="52"/>
      <c r="N61" s="52"/>
      <c r="O61" s="52"/>
      <c r="P61" s="52"/>
      <c r="Q61" s="52"/>
      <c r="R61" s="52"/>
      <c r="S61" s="52"/>
      <c r="T61" s="52"/>
      <c r="U61" s="52"/>
      <c r="V61" s="52"/>
      <c r="W61" s="52"/>
      <c r="X61" s="52"/>
      <c r="Y61" s="52"/>
      <c r="Z61" s="52"/>
    </row>
    <row r="62" spans="1:26" ht="15.75" customHeight="1">
      <c r="A62" s="52"/>
      <c r="B62" s="52"/>
      <c r="C62" s="52"/>
      <c r="D62" s="52"/>
      <c r="E62" s="52"/>
      <c r="F62" s="52"/>
      <c r="G62" s="87"/>
      <c r="H62" s="65"/>
      <c r="I62" s="52"/>
      <c r="J62" s="52"/>
      <c r="K62" s="52"/>
      <c r="L62" s="52"/>
      <c r="M62" s="52"/>
      <c r="N62" s="52"/>
      <c r="O62" s="52"/>
      <c r="P62" s="52"/>
      <c r="Q62" s="52"/>
      <c r="R62" s="52"/>
      <c r="S62" s="52"/>
      <c r="T62" s="52"/>
      <c r="U62" s="52"/>
      <c r="V62" s="52"/>
      <c r="W62" s="52"/>
      <c r="X62" s="52"/>
      <c r="Y62" s="52"/>
      <c r="Z62" s="52"/>
    </row>
    <row r="63" spans="1:26" ht="15.75" customHeight="1">
      <c r="A63" s="52"/>
      <c r="B63" s="52"/>
      <c r="C63" s="52"/>
      <c r="D63" s="52"/>
      <c r="E63" s="52"/>
      <c r="F63" s="52"/>
      <c r="G63" s="87"/>
      <c r="H63" s="65"/>
      <c r="I63" s="52"/>
      <c r="J63" s="52"/>
      <c r="K63" s="52"/>
      <c r="L63" s="52"/>
      <c r="M63" s="52"/>
      <c r="N63" s="52"/>
      <c r="O63" s="52"/>
      <c r="P63" s="52"/>
      <c r="Q63" s="52"/>
      <c r="R63" s="52"/>
      <c r="S63" s="52"/>
      <c r="T63" s="52"/>
      <c r="U63" s="52"/>
      <c r="V63" s="52"/>
      <c r="W63" s="52"/>
      <c r="X63" s="52"/>
      <c r="Y63" s="52"/>
      <c r="Z63" s="52"/>
    </row>
    <row r="64" spans="1:26" ht="15.75" customHeight="1">
      <c r="A64" s="52"/>
      <c r="B64" s="52"/>
      <c r="C64" s="52"/>
      <c r="D64" s="52"/>
      <c r="E64" s="52"/>
      <c r="F64" s="52"/>
      <c r="G64" s="87"/>
      <c r="H64" s="65"/>
      <c r="I64" s="52"/>
      <c r="J64" s="52"/>
      <c r="K64" s="52"/>
      <c r="L64" s="52"/>
      <c r="M64" s="52"/>
      <c r="N64" s="52"/>
      <c r="O64" s="52"/>
      <c r="P64" s="52"/>
      <c r="Q64" s="52"/>
      <c r="R64" s="52"/>
      <c r="S64" s="52"/>
      <c r="T64" s="52"/>
      <c r="U64" s="52"/>
      <c r="V64" s="52"/>
      <c r="W64" s="52"/>
      <c r="X64" s="52"/>
      <c r="Y64" s="52"/>
      <c r="Z64" s="52"/>
    </row>
    <row r="65" spans="1:26" ht="15.75" customHeight="1">
      <c r="A65" s="52"/>
      <c r="B65" s="52"/>
      <c r="C65" s="52"/>
      <c r="D65" s="52"/>
      <c r="E65" s="52"/>
      <c r="F65" s="52"/>
      <c r="G65" s="87"/>
      <c r="H65" s="65"/>
      <c r="I65" s="52"/>
      <c r="J65" s="52"/>
      <c r="K65" s="52"/>
      <c r="L65" s="52"/>
      <c r="M65" s="52"/>
      <c r="N65" s="52"/>
      <c r="O65" s="52"/>
      <c r="P65" s="52"/>
      <c r="Q65" s="52"/>
      <c r="R65" s="52"/>
      <c r="S65" s="52"/>
      <c r="T65" s="52"/>
      <c r="U65" s="52"/>
      <c r="V65" s="52"/>
      <c r="W65" s="52"/>
      <c r="X65" s="52"/>
      <c r="Y65" s="52"/>
      <c r="Z65" s="52"/>
    </row>
    <row r="66" spans="1:26" ht="15.75" customHeight="1">
      <c r="A66" s="52"/>
      <c r="B66" s="52"/>
      <c r="C66" s="52"/>
      <c r="D66" s="52"/>
      <c r="E66" s="52"/>
      <c r="F66" s="52"/>
      <c r="G66" s="87"/>
      <c r="H66" s="65"/>
      <c r="I66" s="52"/>
      <c r="J66" s="52"/>
      <c r="K66" s="52"/>
      <c r="L66" s="52"/>
      <c r="M66" s="52"/>
      <c r="N66" s="52"/>
      <c r="O66" s="52"/>
      <c r="P66" s="52"/>
      <c r="Q66" s="52"/>
      <c r="R66" s="52"/>
      <c r="S66" s="52"/>
      <c r="T66" s="52"/>
      <c r="U66" s="52"/>
      <c r="V66" s="52"/>
      <c r="W66" s="52"/>
      <c r="X66" s="52"/>
      <c r="Y66" s="52"/>
      <c r="Z66" s="52"/>
    </row>
    <row r="67" spans="1:26" ht="15.75" customHeight="1">
      <c r="A67" s="52"/>
      <c r="B67" s="52"/>
      <c r="C67" s="52"/>
      <c r="D67" s="52"/>
      <c r="E67" s="52"/>
      <c r="F67" s="52"/>
      <c r="G67" s="87"/>
      <c r="H67" s="65"/>
      <c r="I67" s="52"/>
      <c r="J67" s="52"/>
      <c r="K67" s="52"/>
      <c r="L67" s="52"/>
      <c r="M67" s="52"/>
      <c r="N67" s="52"/>
      <c r="O67" s="52"/>
      <c r="P67" s="52"/>
      <c r="Q67" s="52"/>
      <c r="R67" s="52"/>
      <c r="S67" s="52"/>
      <c r="T67" s="52"/>
      <c r="U67" s="52"/>
      <c r="V67" s="52"/>
      <c r="W67" s="52"/>
      <c r="X67" s="52"/>
      <c r="Y67" s="52"/>
      <c r="Z67" s="52"/>
    </row>
    <row r="68" spans="1:26" ht="15.75" customHeight="1">
      <c r="A68" s="52"/>
      <c r="B68" s="52"/>
      <c r="C68" s="52"/>
      <c r="D68" s="52"/>
      <c r="E68" s="52"/>
      <c r="F68" s="52"/>
      <c r="G68" s="87"/>
      <c r="H68" s="65"/>
      <c r="I68" s="52"/>
      <c r="J68" s="52"/>
      <c r="K68" s="52"/>
      <c r="L68" s="52"/>
      <c r="M68" s="52"/>
      <c r="N68" s="52"/>
      <c r="O68" s="52"/>
      <c r="P68" s="52"/>
      <c r="Q68" s="52"/>
      <c r="R68" s="52"/>
      <c r="S68" s="52"/>
      <c r="T68" s="52"/>
      <c r="U68" s="52"/>
      <c r="V68" s="52"/>
      <c r="W68" s="52"/>
      <c r="X68" s="52"/>
      <c r="Y68" s="52"/>
      <c r="Z68" s="52"/>
    </row>
    <row r="69" spans="1:26" ht="15.75" customHeight="1">
      <c r="A69" s="52"/>
      <c r="B69" s="52"/>
      <c r="C69" s="52"/>
      <c r="D69" s="52"/>
      <c r="E69" s="52"/>
      <c r="F69" s="52"/>
      <c r="G69" s="87"/>
      <c r="H69" s="65"/>
      <c r="I69" s="52"/>
      <c r="J69" s="52"/>
      <c r="K69" s="52"/>
      <c r="L69" s="52"/>
      <c r="M69" s="52"/>
      <c r="N69" s="52"/>
      <c r="O69" s="52"/>
      <c r="P69" s="52"/>
      <c r="Q69" s="52"/>
      <c r="R69" s="52"/>
      <c r="S69" s="52"/>
      <c r="T69" s="52"/>
      <c r="U69" s="52"/>
      <c r="V69" s="52"/>
      <c r="W69" s="52"/>
      <c r="X69" s="52"/>
      <c r="Y69" s="52"/>
      <c r="Z69" s="52"/>
    </row>
    <row r="70" spans="1:26" ht="15.75" customHeight="1">
      <c r="A70" s="52"/>
      <c r="B70" s="52"/>
      <c r="C70" s="52"/>
      <c r="D70" s="52"/>
      <c r="E70" s="52"/>
      <c r="F70" s="52"/>
      <c r="G70" s="87"/>
      <c r="H70" s="65"/>
      <c r="I70" s="52"/>
      <c r="J70" s="52"/>
      <c r="K70" s="52"/>
      <c r="L70" s="52"/>
      <c r="M70" s="52"/>
      <c r="N70" s="52"/>
      <c r="O70" s="52"/>
      <c r="P70" s="52"/>
      <c r="Q70" s="52"/>
      <c r="R70" s="52"/>
      <c r="S70" s="52"/>
      <c r="T70" s="52"/>
      <c r="U70" s="52"/>
      <c r="V70" s="52"/>
      <c r="W70" s="52"/>
      <c r="X70" s="52"/>
      <c r="Y70" s="52"/>
      <c r="Z70" s="52"/>
    </row>
    <row r="71" spans="1:26" ht="15.75" customHeight="1">
      <c r="A71" s="52"/>
      <c r="B71" s="52"/>
      <c r="C71" s="52"/>
      <c r="D71" s="52"/>
      <c r="E71" s="52"/>
      <c r="F71" s="52"/>
      <c r="G71" s="87"/>
      <c r="H71" s="65"/>
      <c r="I71" s="52"/>
      <c r="J71" s="52"/>
      <c r="K71" s="52"/>
      <c r="L71" s="52"/>
      <c r="M71" s="52"/>
      <c r="N71" s="52"/>
      <c r="O71" s="52"/>
      <c r="P71" s="52"/>
      <c r="Q71" s="52"/>
      <c r="R71" s="52"/>
      <c r="S71" s="52"/>
      <c r="T71" s="52"/>
      <c r="U71" s="52"/>
      <c r="V71" s="52"/>
      <c r="W71" s="52"/>
      <c r="X71" s="52"/>
      <c r="Y71" s="52"/>
      <c r="Z71" s="52"/>
    </row>
    <row r="72" spans="1:26" ht="15.75" customHeight="1">
      <c r="A72" s="52"/>
      <c r="B72" s="52"/>
      <c r="C72" s="52"/>
      <c r="D72" s="52"/>
      <c r="E72" s="52"/>
      <c r="F72" s="52"/>
      <c r="G72" s="87"/>
      <c r="H72" s="65"/>
      <c r="I72" s="52"/>
      <c r="J72" s="52"/>
      <c r="K72" s="52"/>
      <c r="L72" s="52"/>
      <c r="M72" s="52"/>
      <c r="N72" s="52"/>
      <c r="O72" s="52"/>
      <c r="P72" s="52"/>
      <c r="Q72" s="52"/>
      <c r="R72" s="52"/>
      <c r="S72" s="52"/>
      <c r="T72" s="52"/>
      <c r="U72" s="52"/>
      <c r="V72" s="52"/>
      <c r="W72" s="52"/>
      <c r="X72" s="52"/>
      <c r="Y72" s="52"/>
      <c r="Z72" s="52"/>
    </row>
    <row r="73" spans="1:26" ht="15.75" customHeight="1">
      <c r="A73" s="52"/>
      <c r="B73" s="52"/>
      <c r="C73" s="52"/>
      <c r="D73" s="52"/>
      <c r="E73" s="52"/>
      <c r="F73" s="52"/>
      <c r="G73" s="87"/>
      <c r="H73" s="65"/>
      <c r="I73" s="52"/>
      <c r="J73" s="52"/>
      <c r="K73" s="52"/>
      <c r="L73" s="52"/>
      <c r="M73" s="52"/>
      <c r="N73" s="52"/>
      <c r="O73" s="52"/>
      <c r="P73" s="52"/>
      <c r="Q73" s="52"/>
      <c r="R73" s="52"/>
      <c r="S73" s="52"/>
      <c r="T73" s="52"/>
      <c r="U73" s="52"/>
      <c r="V73" s="52"/>
      <c r="W73" s="52"/>
      <c r="X73" s="52"/>
      <c r="Y73" s="52"/>
      <c r="Z73" s="52"/>
    </row>
    <row r="74" spans="1:26" ht="15.75" customHeight="1">
      <c r="A74" s="52"/>
      <c r="B74" s="52"/>
      <c r="C74" s="52"/>
      <c r="D74" s="52"/>
      <c r="E74" s="52"/>
      <c r="F74" s="52"/>
      <c r="G74" s="87"/>
      <c r="H74" s="65"/>
      <c r="I74" s="52"/>
      <c r="J74" s="52"/>
      <c r="K74" s="52"/>
      <c r="L74" s="52"/>
      <c r="M74" s="52"/>
      <c r="N74" s="52"/>
      <c r="O74" s="52"/>
      <c r="P74" s="52"/>
      <c r="Q74" s="52"/>
      <c r="R74" s="52"/>
      <c r="S74" s="52"/>
      <c r="T74" s="52"/>
      <c r="U74" s="52"/>
      <c r="V74" s="52"/>
      <c r="W74" s="52"/>
      <c r="X74" s="52"/>
      <c r="Y74" s="52"/>
      <c r="Z74" s="52"/>
    </row>
    <row r="75" spans="1:26" ht="15.75" customHeight="1">
      <c r="A75" s="52"/>
      <c r="B75" s="52"/>
      <c r="C75" s="52"/>
      <c r="D75" s="52"/>
      <c r="E75" s="52"/>
      <c r="F75" s="52"/>
      <c r="G75" s="87"/>
      <c r="H75" s="65"/>
      <c r="I75" s="52"/>
      <c r="J75" s="52"/>
      <c r="K75" s="52"/>
      <c r="L75" s="52"/>
      <c r="M75" s="52"/>
      <c r="N75" s="52"/>
      <c r="O75" s="52"/>
      <c r="P75" s="52"/>
      <c r="Q75" s="52"/>
      <c r="R75" s="52"/>
      <c r="S75" s="52"/>
      <c r="T75" s="52"/>
      <c r="U75" s="52"/>
      <c r="V75" s="52"/>
      <c r="W75" s="52"/>
      <c r="X75" s="52"/>
      <c r="Y75" s="52"/>
      <c r="Z75" s="52"/>
    </row>
    <row r="76" spans="1:26" ht="15.75" customHeight="1">
      <c r="A76" s="52"/>
      <c r="B76" s="52"/>
      <c r="C76" s="52"/>
      <c r="D76" s="52"/>
      <c r="E76" s="52"/>
      <c r="F76" s="52"/>
      <c r="G76" s="87"/>
      <c r="H76" s="65"/>
      <c r="I76" s="52"/>
      <c r="J76" s="52"/>
      <c r="K76" s="52"/>
      <c r="L76" s="52"/>
      <c r="M76" s="52"/>
      <c r="N76" s="52"/>
      <c r="O76" s="52"/>
      <c r="P76" s="52"/>
      <c r="Q76" s="52"/>
      <c r="R76" s="52"/>
      <c r="S76" s="52"/>
      <c r="T76" s="52"/>
      <c r="U76" s="52"/>
      <c r="V76" s="52"/>
      <c r="W76" s="52"/>
      <c r="X76" s="52"/>
      <c r="Y76" s="52"/>
      <c r="Z76" s="52"/>
    </row>
    <row r="77" spans="1:26" ht="15.75" customHeight="1">
      <c r="A77" s="52"/>
      <c r="B77" s="52"/>
      <c r="C77" s="52"/>
      <c r="D77" s="52"/>
      <c r="E77" s="52"/>
      <c r="F77" s="52"/>
      <c r="G77" s="87"/>
      <c r="H77" s="65"/>
      <c r="I77" s="52"/>
      <c r="J77" s="52"/>
      <c r="K77" s="52"/>
      <c r="L77" s="52"/>
      <c r="M77" s="52"/>
      <c r="N77" s="52"/>
      <c r="O77" s="52"/>
      <c r="P77" s="52"/>
      <c r="Q77" s="52"/>
      <c r="R77" s="52"/>
      <c r="S77" s="52"/>
      <c r="T77" s="52"/>
      <c r="U77" s="52"/>
      <c r="V77" s="52"/>
      <c r="W77" s="52"/>
      <c r="X77" s="52"/>
      <c r="Y77" s="52"/>
      <c r="Z77" s="52"/>
    </row>
    <row r="78" spans="1:26" ht="15.75" customHeight="1">
      <c r="A78" s="52"/>
      <c r="B78" s="52"/>
      <c r="C78" s="52"/>
      <c r="D78" s="52"/>
      <c r="E78" s="52"/>
      <c r="F78" s="52"/>
      <c r="G78" s="87"/>
      <c r="H78" s="65"/>
      <c r="I78" s="52"/>
      <c r="J78" s="52"/>
      <c r="K78" s="52"/>
      <c r="L78" s="52"/>
      <c r="M78" s="52"/>
      <c r="N78" s="52"/>
      <c r="O78" s="52"/>
      <c r="P78" s="52"/>
      <c r="Q78" s="52"/>
      <c r="R78" s="52"/>
      <c r="S78" s="52"/>
      <c r="T78" s="52"/>
      <c r="U78" s="52"/>
      <c r="V78" s="52"/>
      <c r="W78" s="52"/>
      <c r="X78" s="52"/>
      <c r="Y78" s="52"/>
      <c r="Z78" s="52"/>
    </row>
    <row r="79" spans="1:26" ht="15.75" customHeight="1">
      <c r="A79" s="52"/>
      <c r="B79" s="52"/>
      <c r="C79" s="52"/>
      <c r="D79" s="52"/>
      <c r="E79" s="52"/>
      <c r="F79" s="52"/>
      <c r="G79" s="87"/>
      <c r="H79" s="65"/>
      <c r="I79" s="52"/>
      <c r="J79" s="52"/>
      <c r="K79" s="52"/>
      <c r="L79" s="52"/>
      <c r="M79" s="52"/>
      <c r="N79" s="52"/>
      <c r="O79" s="52"/>
      <c r="P79" s="52"/>
      <c r="Q79" s="52"/>
      <c r="R79" s="52"/>
      <c r="S79" s="52"/>
      <c r="T79" s="52"/>
      <c r="U79" s="52"/>
      <c r="V79" s="52"/>
      <c r="W79" s="52"/>
      <c r="X79" s="52"/>
      <c r="Y79" s="52"/>
      <c r="Z79" s="52"/>
    </row>
    <row r="80" spans="1:26" ht="15.75" customHeight="1">
      <c r="A80" s="52"/>
      <c r="B80" s="52"/>
      <c r="C80" s="52"/>
      <c r="D80" s="52"/>
      <c r="E80" s="52"/>
      <c r="F80" s="52"/>
      <c r="G80" s="87"/>
      <c r="H80" s="65"/>
      <c r="I80" s="52"/>
      <c r="J80" s="52"/>
      <c r="K80" s="52"/>
      <c r="L80" s="52"/>
      <c r="M80" s="52"/>
      <c r="N80" s="52"/>
      <c r="O80" s="52"/>
      <c r="P80" s="52"/>
      <c r="Q80" s="52"/>
      <c r="R80" s="52"/>
      <c r="S80" s="52"/>
      <c r="T80" s="52"/>
      <c r="U80" s="52"/>
      <c r="V80" s="52"/>
      <c r="W80" s="52"/>
      <c r="X80" s="52"/>
      <c r="Y80" s="52"/>
      <c r="Z80" s="52"/>
    </row>
    <row r="81" spans="1:26" ht="15.75" customHeight="1">
      <c r="A81" s="52"/>
      <c r="B81" s="52"/>
      <c r="C81" s="52"/>
      <c r="D81" s="52"/>
      <c r="E81" s="52"/>
      <c r="F81" s="52"/>
      <c r="G81" s="87"/>
      <c r="H81" s="65"/>
      <c r="I81" s="52"/>
      <c r="J81" s="52"/>
      <c r="K81" s="52"/>
      <c r="L81" s="52"/>
      <c r="M81" s="52"/>
      <c r="N81" s="52"/>
      <c r="O81" s="52"/>
      <c r="P81" s="52"/>
      <c r="Q81" s="52"/>
      <c r="R81" s="52"/>
      <c r="S81" s="52"/>
      <c r="T81" s="52"/>
      <c r="U81" s="52"/>
      <c r="V81" s="52"/>
      <c r="W81" s="52"/>
      <c r="X81" s="52"/>
      <c r="Y81" s="52"/>
      <c r="Z81" s="52"/>
    </row>
    <row r="82" spans="1:26" ht="15.75" customHeight="1">
      <c r="A82" s="52"/>
      <c r="B82" s="52"/>
      <c r="C82" s="52"/>
      <c r="D82" s="52"/>
      <c r="E82" s="52"/>
      <c r="F82" s="52"/>
      <c r="G82" s="87"/>
      <c r="H82" s="65"/>
      <c r="I82" s="52"/>
      <c r="J82" s="52"/>
      <c r="K82" s="52"/>
      <c r="L82" s="52"/>
      <c r="M82" s="52"/>
      <c r="N82" s="52"/>
      <c r="O82" s="52"/>
      <c r="P82" s="52"/>
      <c r="Q82" s="52"/>
      <c r="R82" s="52"/>
      <c r="S82" s="52"/>
      <c r="T82" s="52"/>
      <c r="U82" s="52"/>
      <c r="V82" s="52"/>
      <c r="W82" s="52"/>
      <c r="X82" s="52"/>
      <c r="Y82" s="52"/>
      <c r="Z82" s="52"/>
    </row>
    <row r="83" spans="1:26" ht="15.75" customHeight="1">
      <c r="A83" s="52"/>
      <c r="B83" s="52"/>
      <c r="C83" s="52"/>
      <c r="D83" s="52"/>
      <c r="E83" s="52"/>
      <c r="F83" s="52"/>
      <c r="G83" s="87"/>
      <c r="H83" s="65"/>
      <c r="I83" s="52"/>
      <c r="J83" s="52"/>
      <c r="K83" s="52"/>
      <c r="L83" s="52"/>
      <c r="M83" s="52"/>
      <c r="N83" s="52"/>
      <c r="O83" s="52"/>
      <c r="P83" s="52"/>
      <c r="Q83" s="52"/>
      <c r="R83" s="52"/>
      <c r="S83" s="52"/>
      <c r="T83" s="52"/>
      <c r="U83" s="52"/>
      <c r="V83" s="52"/>
      <c r="W83" s="52"/>
      <c r="X83" s="52"/>
      <c r="Y83" s="52"/>
      <c r="Z83" s="52"/>
    </row>
    <row r="84" spans="1:26" ht="15.75" customHeight="1">
      <c r="A84" s="52"/>
      <c r="B84" s="52"/>
      <c r="C84" s="52"/>
      <c r="D84" s="52"/>
      <c r="E84" s="52"/>
      <c r="F84" s="52"/>
      <c r="G84" s="87"/>
      <c r="H84" s="65"/>
      <c r="I84" s="52"/>
      <c r="J84" s="52"/>
      <c r="K84" s="52"/>
      <c r="L84" s="52"/>
      <c r="M84" s="52"/>
      <c r="N84" s="52"/>
      <c r="O84" s="52"/>
      <c r="P84" s="52"/>
      <c r="Q84" s="52"/>
      <c r="R84" s="52"/>
      <c r="S84" s="52"/>
      <c r="T84" s="52"/>
      <c r="U84" s="52"/>
      <c r="V84" s="52"/>
      <c r="W84" s="52"/>
      <c r="X84" s="52"/>
      <c r="Y84" s="52"/>
      <c r="Z84" s="52"/>
    </row>
    <row r="85" spans="1:26" ht="15.75" customHeight="1">
      <c r="A85" s="52"/>
      <c r="B85" s="52"/>
      <c r="C85" s="52"/>
      <c r="D85" s="52"/>
      <c r="E85" s="52"/>
      <c r="F85" s="52"/>
      <c r="G85" s="87"/>
      <c r="H85" s="65"/>
      <c r="I85" s="52"/>
      <c r="J85" s="52"/>
      <c r="K85" s="52"/>
      <c r="L85" s="52"/>
      <c r="M85" s="52"/>
      <c r="N85" s="52"/>
      <c r="O85" s="52"/>
      <c r="P85" s="52"/>
      <c r="Q85" s="52"/>
      <c r="R85" s="52"/>
      <c r="S85" s="52"/>
      <c r="T85" s="52"/>
      <c r="U85" s="52"/>
      <c r="V85" s="52"/>
      <c r="W85" s="52"/>
      <c r="X85" s="52"/>
      <c r="Y85" s="52"/>
      <c r="Z85" s="52"/>
    </row>
    <row r="86" spans="1:26" ht="15.75" customHeight="1">
      <c r="A86" s="52"/>
      <c r="B86" s="52"/>
      <c r="C86" s="52"/>
      <c r="D86" s="52"/>
      <c r="E86" s="52"/>
      <c r="F86" s="52"/>
      <c r="G86" s="87"/>
      <c r="H86" s="65"/>
      <c r="I86" s="52"/>
      <c r="J86" s="52"/>
      <c r="K86" s="52"/>
      <c r="L86" s="52"/>
      <c r="M86" s="52"/>
      <c r="N86" s="52"/>
      <c r="O86" s="52"/>
      <c r="P86" s="52"/>
      <c r="Q86" s="52"/>
      <c r="R86" s="52"/>
      <c r="S86" s="52"/>
      <c r="T86" s="52"/>
      <c r="U86" s="52"/>
      <c r="V86" s="52"/>
      <c r="W86" s="52"/>
      <c r="X86" s="52"/>
      <c r="Y86" s="52"/>
      <c r="Z86" s="52"/>
    </row>
    <row r="87" spans="1:26" ht="15.75" customHeight="1">
      <c r="A87" s="52"/>
      <c r="B87" s="52"/>
      <c r="C87" s="52"/>
      <c r="D87" s="52"/>
      <c r="E87" s="52"/>
      <c r="F87" s="52"/>
      <c r="G87" s="87"/>
      <c r="H87" s="65"/>
      <c r="I87" s="52"/>
      <c r="J87" s="52"/>
      <c r="K87" s="52"/>
      <c r="L87" s="52"/>
      <c r="M87" s="52"/>
      <c r="N87" s="52"/>
      <c r="O87" s="52"/>
      <c r="P87" s="52"/>
      <c r="Q87" s="52"/>
      <c r="R87" s="52"/>
      <c r="S87" s="52"/>
      <c r="T87" s="52"/>
      <c r="U87" s="52"/>
      <c r="V87" s="52"/>
      <c r="W87" s="52"/>
      <c r="X87" s="52"/>
      <c r="Y87" s="52"/>
      <c r="Z87" s="52"/>
    </row>
    <row r="88" spans="1:26" ht="15.75" customHeight="1">
      <c r="A88" s="52"/>
      <c r="B88" s="52"/>
      <c r="C88" s="52"/>
      <c r="D88" s="52"/>
      <c r="E88" s="52"/>
      <c r="F88" s="52"/>
      <c r="G88" s="87"/>
      <c r="H88" s="65"/>
      <c r="I88" s="52"/>
      <c r="J88" s="52"/>
      <c r="K88" s="52"/>
      <c r="L88" s="52"/>
      <c r="M88" s="52"/>
      <c r="N88" s="52"/>
      <c r="O88" s="52"/>
      <c r="P88" s="52"/>
      <c r="Q88" s="52"/>
      <c r="R88" s="52"/>
      <c r="S88" s="52"/>
      <c r="T88" s="52"/>
      <c r="U88" s="52"/>
      <c r="V88" s="52"/>
      <c r="W88" s="52"/>
      <c r="X88" s="52"/>
      <c r="Y88" s="52"/>
      <c r="Z88" s="52"/>
    </row>
    <row r="89" spans="1:26" ht="15.75" customHeight="1">
      <c r="A89" s="52"/>
      <c r="B89" s="52"/>
      <c r="C89" s="52"/>
      <c r="D89" s="52"/>
      <c r="E89" s="52"/>
      <c r="F89" s="52"/>
      <c r="G89" s="87"/>
      <c r="H89" s="65"/>
      <c r="I89" s="52"/>
      <c r="J89" s="52"/>
      <c r="K89" s="52"/>
      <c r="L89" s="52"/>
      <c r="M89" s="52"/>
      <c r="N89" s="52"/>
      <c r="O89" s="52"/>
      <c r="P89" s="52"/>
      <c r="Q89" s="52"/>
      <c r="R89" s="52"/>
      <c r="S89" s="52"/>
      <c r="T89" s="52"/>
      <c r="U89" s="52"/>
      <c r="V89" s="52"/>
      <c r="W89" s="52"/>
      <c r="X89" s="52"/>
      <c r="Y89" s="52"/>
      <c r="Z89" s="52"/>
    </row>
    <row r="90" spans="1:26" ht="15.75" customHeight="1">
      <c r="A90" s="52"/>
      <c r="B90" s="52"/>
      <c r="C90" s="52"/>
      <c r="D90" s="52"/>
      <c r="E90" s="52"/>
      <c r="F90" s="52"/>
      <c r="G90" s="87"/>
      <c r="H90" s="65"/>
      <c r="I90" s="52"/>
      <c r="J90" s="52"/>
      <c r="K90" s="52"/>
      <c r="L90" s="52"/>
      <c r="M90" s="52"/>
      <c r="N90" s="52"/>
      <c r="O90" s="52"/>
      <c r="P90" s="52"/>
      <c r="Q90" s="52"/>
      <c r="R90" s="52"/>
      <c r="S90" s="52"/>
      <c r="T90" s="52"/>
      <c r="U90" s="52"/>
      <c r="V90" s="52"/>
      <c r="W90" s="52"/>
      <c r="X90" s="52"/>
      <c r="Y90" s="52"/>
      <c r="Z90" s="52"/>
    </row>
    <row r="91" spans="1:26" ht="15.75" customHeight="1">
      <c r="A91" s="52"/>
      <c r="B91" s="52"/>
      <c r="C91" s="52"/>
      <c r="D91" s="52"/>
      <c r="E91" s="52"/>
      <c r="F91" s="52"/>
      <c r="G91" s="87"/>
      <c r="H91" s="65"/>
      <c r="I91" s="52"/>
      <c r="J91" s="52"/>
      <c r="K91" s="52"/>
      <c r="L91" s="52"/>
      <c r="M91" s="52"/>
      <c r="N91" s="52"/>
      <c r="O91" s="52"/>
      <c r="P91" s="52"/>
      <c r="Q91" s="52"/>
      <c r="R91" s="52"/>
      <c r="S91" s="52"/>
      <c r="T91" s="52"/>
      <c r="U91" s="52"/>
      <c r="V91" s="52"/>
      <c r="W91" s="52"/>
      <c r="X91" s="52"/>
      <c r="Y91" s="52"/>
      <c r="Z91" s="52"/>
    </row>
    <row r="92" spans="1:26" ht="15.75" customHeight="1">
      <c r="A92" s="52"/>
      <c r="B92" s="52"/>
      <c r="C92" s="52"/>
      <c r="D92" s="52"/>
      <c r="E92" s="52"/>
      <c r="F92" s="52"/>
      <c r="G92" s="87"/>
      <c r="H92" s="65"/>
      <c r="I92" s="52"/>
      <c r="J92" s="52"/>
      <c r="K92" s="52"/>
      <c r="L92" s="52"/>
      <c r="M92" s="52"/>
      <c r="N92" s="52"/>
      <c r="O92" s="52"/>
      <c r="P92" s="52"/>
      <c r="Q92" s="52"/>
      <c r="R92" s="52"/>
      <c r="S92" s="52"/>
      <c r="T92" s="52"/>
      <c r="U92" s="52"/>
      <c r="V92" s="52"/>
      <c r="W92" s="52"/>
      <c r="X92" s="52"/>
      <c r="Y92" s="52"/>
      <c r="Z92" s="52"/>
    </row>
    <row r="93" spans="1:26" ht="15.75" customHeight="1">
      <c r="A93" s="52"/>
      <c r="B93" s="52"/>
      <c r="C93" s="52"/>
      <c r="D93" s="52"/>
      <c r="E93" s="52"/>
      <c r="F93" s="52"/>
      <c r="G93" s="87"/>
      <c r="H93" s="65"/>
      <c r="I93" s="52"/>
      <c r="J93" s="52"/>
      <c r="K93" s="52"/>
      <c r="L93" s="52"/>
      <c r="M93" s="52"/>
      <c r="N93" s="52"/>
      <c r="O93" s="52"/>
      <c r="P93" s="52"/>
      <c r="Q93" s="52"/>
      <c r="R93" s="52"/>
      <c r="S93" s="52"/>
      <c r="T93" s="52"/>
      <c r="U93" s="52"/>
      <c r="V93" s="52"/>
      <c r="W93" s="52"/>
      <c r="X93" s="52"/>
      <c r="Y93" s="52"/>
      <c r="Z93" s="52"/>
    </row>
    <row r="94" spans="1:26" ht="15.75" customHeight="1">
      <c r="A94" s="52"/>
      <c r="B94" s="52"/>
      <c r="C94" s="52"/>
      <c r="D94" s="52"/>
      <c r="E94" s="52"/>
      <c r="F94" s="52"/>
      <c r="G94" s="87"/>
      <c r="H94" s="65"/>
      <c r="I94" s="52"/>
      <c r="J94" s="52"/>
      <c r="K94" s="52"/>
      <c r="L94" s="52"/>
      <c r="M94" s="52"/>
      <c r="N94" s="52"/>
      <c r="O94" s="52"/>
      <c r="P94" s="52"/>
      <c r="Q94" s="52"/>
      <c r="R94" s="52"/>
      <c r="S94" s="52"/>
      <c r="T94" s="52"/>
      <c r="U94" s="52"/>
      <c r="V94" s="52"/>
      <c r="W94" s="52"/>
      <c r="X94" s="52"/>
      <c r="Y94" s="52"/>
      <c r="Z94" s="52"/>
    </row>
    <row r="95" spans="1:26" ht="15.75" customHeight="1">
      <c r="A95" s="52"/>
      <c r="B95" s="52"/>
      <c r="C95" s="52"/>
      <c r="D95" s="52"/>
      <c r="E95" s="52"/>
      <c r="F95" s="52"/>
      <c r="G95" s="87"/>
      <c r="H95" s="65"/>
      <c r="I95" s="52"/>
      <c r="J95" s="52"/>
      <c r="K95" s="52"/>
      <c r="L95" s="52"/>
      <c r="M95" s="52"/>
      <c r="N95" s="52"/>
      <c r="O95" s="52"/>
      <c r="P95" s="52"/>
      <c r="Q95" s="52"/>
      <c r="R95" s="52"/>
      <c r="S95" s="52"/>
      <c r="T95" s="52"/>
      <c r="U95" s="52"/>
      <c r="V95" s="52"/>
      <c r="W95" s="52"/>
      <c r="X95" s="52"/>
      <c r="Y95" s="52"/>
      <c r="Z95" s="52"/>
    </row>
    <row r="96" spans="1:26" ht="15.75" customHeight="1">
      <c r="A96" s="52"/>
      <c r="B96" s="52"/>
      <c r="C96" s="52"/>
      <c r="D96" s="52"/>
      <c r="E96" s="52"/>
      <c r="F96" s="52"/>
      <c r="G96" s="87"/>
      <c r="H96" s="65"/>
      <c r="I96" s="52"/>
      <c r="J96" s="52"/>
      <c r="K96" s="52"/>
      <c r="L96" s="52"/>
      <c r="M96" s="52"/>
      <c r="N96" s="52"/>
      <c r="O96" s="52"/>
      <c r="P96" s="52"/>
      <c r="Q96" s="52"/>
      <c r="R96" s="52"/>
      <c r="S96" s="52"/>
      <c r="T96" s="52"/>
      <c r="U96" s="52"/>
      <c r="V96" s="52"/>
      <c r="W96" s="52"/>
      <c r="X96" s="52"/>
      <c r="Y96" s="52"/>
      <c r="Z96" s="52"/>
    </row>
    <row r="97" spans="1:26" ht="15.75" customHeight="1">
      <c r="A97" s="52"/>
      <c r="B97" s="52"/>
      <c r="C97" s="52"/>
      <c r="D97" s="52"/>
      <c r="E97" s="52"/>
      <c r="F97" s="52"/>
      <c r="G97" s="87"/>
      <c r="H97" s="65"/>
      <c r="I97" s="52"/>
      <c r="J97" s="52"/>
      <c r="K97" s="52"/>
      <c r="L97" s="52"/>
      <c r="M97" s="52"/>
      <c r="N97" s="52"/>
      <c r="O97" s="52"/>
      <c r="P97" s="52"/>
      <c r="Q97" s="52"/>
      <c r="R97" s="52"/>
      <c r="S97" s="52"/>
      <c r="T97" s="52"/>
      <c r="U97" s="52"/>
      <c r="V97" s="52"/>
      <c r="W97" s="52"/>
      <c r="X97" s="52"/>
      <c r="Y97" s="52"/>
      <c r="Z97" s="52"/>
    </row>
    <row r="98" spans="1:26" ht="15.75" customHeight="1">
      <c r="A98" s="52"/>
      <c r="B98" s="52"/>
      <c r="C98" s="52"/>
      <c r="D98" s="52"/>
      <c r="E98" s="52"/>
      <c r="F98" s="52"/>
      <c r="G98" s="87"/>
      <c r="H98" s="65"/>
      <c r="I98" s="52"/>
      <c r="J98" s="52"/>
      <c r="K98" s="52"/>
      <c r="L98" s="52"/>
      <c r="M98" s="52"/>
      <c r="N98" s="52"/>
      <c r="O98" s="52"/>
      <c r="P98" s="52"/>
      <c r="Q98" s="52"/>
      <c r="R98" s="52"/>
      <c r="S98" s="52"/>
      <c r="T98" s="52"/>
      <c r="U98" s="52"/>
      <c r="V98" s="52"/>
      <c r="W98" s="52"/>
      <c r="X98" s="52"/>
      <c r="Y98" s="52"/>
      <c r="Z98" s="52"/>
    </row>
    <row r="99" spans="1:26" ht="15.75" customHeight="1">
      <c r="A99" s="52"/>
      <c r="B99" s="52"/>
      <c r="C99" s="52"/>
      <c r="D99" s="52"/>
      <c r="E99" s="52"/>
      <c r="F99" s="52"/>
      <c r="G99" s="87"/>
      <c r="H99" s="65"/>
      <c r="I99" s="52"/>
      <c r="J99" s="52"/>
      <c r="K99" s="52"/>
      <c r="L99" s="52"/>
      <c r="M99" s="52"/>
      <c r="N99" s="52"/>
      <c r="O99" s="52"/>
      <c r="P99" s="52"/>
      <c r="Q99" s="52"/>
      <c r="R99" s="52"/>
      <c r="S99" s="52"/>
      <c r="T99" s="52"/>
      <c r="U99" s="52"/>
      <c r="V99" s="52"/>
      <c r="W99" s="52"/>
      <c r="X99" s="52"/>
      <c r="Y99" s="52"/>
      <c r="Z99" s="52"/>
    </row>
    <row r="100" spans="1:26" ht="15.75" customHeight="1">
      <c r="A100" s="52"/>
      <c r="B100" s="52"/>
      <c r="C100" s="52"/>
      <c r="D100" s="52"/>
      <c r="E100" s="52"/>
      <c r="F100" s="52"/>
      <c r="G100" s="87"/>
      <c r="H100" s="65"/>
      <c r="I100" s="52"/>
      <c r="J100" s="52"/>
      <c r="K100" s="52"/>
      <c r="L100" s="52"/>
      <c r="M100" s="52"/>
      <c r="N100" s="52"/>
      <c r="O100" s="52"/>
      <c r="P100" s="52"/>
      <c r="Q100" s="52"/>
      <c r="R100" s="52"/>
      <c r="S100" s="52"/>
      <c r="T100" s="52"/>
      <c r="U100" s="52"/>
      <c r="V100" s="52"/>
      <c r="W100" s="52"/>
      <c r="X100" s="52"/>
      <c r="Y100" s="52"/>
      <c r="Z100" s="52"/>
    </row>
    <row r="101" spans="1:26" ht="15.75" customHeight="1">
      <c r="A101" s="52"/>
      <c r="B101" s="52"/>
      <c r="C101" s="52"/>
      <c r="D101" s="52"/>
      <c r="E101" s="52"/>
      <c r="F101" s="52"/>
      <c r="G101" s="87"/>
      <c r="H101" s="65"/>
      <c r="I101" s="52"/>
      <c r="J101" s="52"/>
      <c r="K101" s="52"/>
      <c r="L101" s="52"/>
      <c r="M101" s="52"/>
      <c r="N101" s="52"/>
      <c r="O101" s="52"/>
      <c r="P101" s="52"/>
      <c r="Q101" s="52"/>
      <c r="R101" s="52"/>
      <c r="S101" s="52"/>
      <c r="T101" s="52"/>
      <c r="U101" s="52"/>
      <c r="V101" s="52"/>
      <c r="W101" s="52"/>
      <c r="X101" s="52"/>
      <c r="Y101" s="52"/>
      <c r="Z101" s="52"/>
    </row>
    <row r="102" spans="1:26" ht="15.75" customHeight="1">
      <c r="A102" s="52"/>
      <c r="B102" s="52"/>
      <c r="C102" s="52"/>
      <c r="D102" s="52"/>
      <c r="E102" s="52"/>
      <c r="F102" s="52"/>
      <c r="G102" s="87"/>
      <c r="H102" s="65"/>
      <c r="I102" s="52"/>
      <c r="J102" s="52"/>
      <c r="K102" s="52"/>
      <c r="L102" s="52"/>
      <c r="M102" s="52"/>
      <c r="N102" s="52"/>
      <c r="O102" s="52"/>
      <c r="P102" s="52"/>
      <c r="Q102" s="52"/>
      <c r="R102" s="52"/>
      <c r="S102" s="52"/>
      <c r="T102" s="52"/>
      <c r="U102" s="52"/>
      <c r="V102" s="52"/>
      <c r="W102" s="52"/>
      <c r="X102" s="52"/>
      <c r="Y102" s="52"/>
      <c r="Z102" s="52"/>
    </row>
    <row r="103" spans="1:26" ht="15.75" customHeight="1">
      <c r="A103" s="52"/>
      <c r="B103" s="52"/>
      <c r="C103" s="52"/>
      <c r="D103" s="52"/>
      <c r="E103" s="52"/>
      <c r="F103" s="52"/>
      <c r="G103" s="87"/>
      <c r="H103" s="65"/>
      <c r="I103" s="52"/>
      <c r="J103" s="52"/>
      <c r="K103" s="52"/>
      <c r="L103" s="52"/>
      <c r="M103" s="52"/>
      <c r="N103" s="52"/>
      <c r="O103" s="52"/>
      <c r="P103" s="52"/>
      <c r="Q103" s="52"/>
      <c r="R103" s="52"/>
      <c r="S103" s="52"/>
      <c r="T103" s="52"/>
      <c r="U103" s="52"/>
      <c r="V103" s="52"/>
      <c r="W103" s="52"/>
      <c r="X103" s="52"/>
      <c r="Y103" s="52"/>
      <c r="Z103" s="52"/>
    </row>
    <row r="104" spans="1:26" ht="15.75" customHeight="1">
      <c r="A104" s="52"/>
      <c r="B104" s="52"/>
      <c r="C104" s="52"/>
      <c r="D104" s="52"/>
      <c r="E104" s="52"/>
      <c r="F104" s="52"/>
      <c r="G104" s="87"/>
      <c r="H104" s="65"/>
      <c r="I104" s="52"/>
      <c r="J104" s="52"/>
      <c r="K104" s="52"/>
      <c r="L104" s="52"/>
      <c r="M104" s="52"/>
      <c r="N104" s="52"/>
      <c r="O104" s="52"/>
      <c r="P104" s="52"/>
      <c r="Q104" s="52"/>
      <c r="R104" s="52"/>
      <c r="S104" s="52"/>
      <c r="T104" s="52"/>
      <c r="U104" s="52"/>
      <c r="V104" s="52"/>
      <c r="W104" s="52"/>
      <c r="X104" s="52"/>
      <c r="Y104" s="52"/>
      <c r="Z104" s="52"/>
    </row>
    <row r="105" spans="1:26" ht="15.75" customHeight="1">
      <c r="A105" s="52"/>
      <c r="B105" s="52"/>
      <c r="C105" s="52"/>
      <c r="D105" s="52"/>
      <c r="E105" s="52"/>
      <c r="F105" s="52"/>
      <c r="G105" s="87"/>
      <c r="H105" s="65"/>
      <c r="I105" s="52"/>
      <c r="J105" s="52"/>
      <c r="K105" s="52"/>
      <c r="L105" s="52"/>
      <c r="M105" s="52"/>
      <c r="N105" s="52"/>
      <c r="O105" s="52"/>
      <c r="P105" s="52"/>
      <c r="Q105" s="52"/>
      <c r="R105" s="52"/>
      <c r="S105" s="52"/>
      <c r="T105" s="52"/>
      <c r="U105" s="52"/>
      <c r="V105" s="52"/>
      <c r="W105" s="52"/>
      <c r="X105" s="52"/>
      <c r="Y105" s="52"/>
      <c r="Z105" s="52"/>
    </row>
    <row r="106" spans="1:26" ht="15.75" customHeight="1">
      <c r="A106" s="52"/>
      <c r="B106" s="52"/>
      <c r="C106" s="52"/>
      <c r="D106" s="52"/>
      <c r="E106" s="52"/>
      <c r="F106" s="52"/>
      <c r="G106" s="87"/>
      <c r="H106" s="65"/>
      <c r="I106" s="52"/>
      <c r="J106" s="52"/>
      <c r="K106" s="52"/>
      <c r="L106" s="52"/>
      <c r="M106" s="52"/>
      <c r="N106" s="52"/>
      <c r="O106" s="52"/>
      <c r="P106" s="52"/>
      <c r="Q106" s="52"/>
      <c r="R106" s="52"/>
      <c r="S106" s="52"/>
      <c r="T106" s="52"/>
      <c r="U106" s="52"/>
      <c r="V106" s="52"/>
      <c r="W106" s="52"/>
      <c r="X106" s="52"/>
      <c r="Y106" s="52"/>
      <c r="Z106" s="52"/>
    </row>
    <row r="107" spans="1:26" ht="15.75" customHeight="1">
      <c r="A107" s="52"/>
      <c r="B107" s="52"/>
      <c r="C107" s="52"/>
      <c r="D107" s="52"/>
      <c r="E107" s="52"/>
      <c r="F107" s="52"/>
      <c r="G107" s="87"/>
      <c r="H107" s="65"/>
      <c r="I107" s="52"/>
      <c r="J107" s="52"/>
      <c r="K107" s="52"/>
      <c r="L107" s="52"/>
      <c r="M107" s="52"/>
      <c r="N107" s="52"/>
      <c r="O107" s="52"/>
      <c r="P107" s="52"/>
      <c r="Q107" s="52"/>
      <c r="R107" s="52"/>
      <c r="S107" s="52"/>
      <c r="T107" s="52"/>
      <c r="U107" s="52"/>
      <c r="V107" s="52"/>
      <c r="W107" s="52"/>
      <c r="X107" s="52"/>
      <c r="Y107" s="52"/>
      <c r="Z107" s="52"/>
    </row>
    <row r="108" spans="1:26" ht="15.75" customHeight="1">
      <c r="A108" s="52"/>
      <c r="B108" s="52"/>
      <c r="C108" s="52"/>
      <c r="D108" s="52"/>
      <c r="E108" s="52"/>
      <c r="F108" s="52"/>
      <c r="G108" s="87"/>
      <c r="H108" s="65"/>
      <c r="I108" s="52"/>
      <c r="J108" s="52"/>
      <c r="K108" s="52"/>
      <c r="L108" s="52"/>
      <c r="M108" s="52"/>
      <c r="N108" s="52"/>
      <c r="O108" s="52"/>
      <c r="P108" s="52"/>
      <c r="Q108" s="52"/>
      <c r="R108" s="52"/>
      <c r="S108" s="52"/>
      <c r="T108" s="52"/>
      <c r="U108" s="52"/>
      <c r="V108" s="52"/>
      <c r="W108" s="52"/>
      <c r="X108" s="52"/>
      <c r="Y108" s="52"/>
      <c r="Z108" s="52"/>
    </row>
    <row r="109" spans="1:26" ht="15.75" customHeight="1">
      <c r="A109" s="52"/>
      <c r="B109" s="52"/>
      <c r="C109" s="52"/>
      <c r="D109" s="52"/>
      <c r="E109" s="52"/>
      <c r="F109" s="52"/>
      <c r="G109" s="87"/>
      <c r="H109" s="65"/>
      <c r="I109" s="52"/>
      <c r="J109" s="52"/>
      <c r="K109" s="52"/>
      <c r="L109" s="52"/>
      <c r="M109" s="52"/>
      <c r="N109" s="52"/>
      <c r="O109" s="52"/>
      <c r="P109" s="52"/>
      <c r="Q109" s="52"/>
      <c r="R109" s="52"/>
      <c r="S109" s="52"/>
      <c r="T109" s="52"/>
      <c r="U109" s="52"/>
      <c r="V109" s="52"/>
      <c r="W109" s="52"/>
      <c r="X109" s="52"/>
      <c r="Y109" s="52"/>
      <c r="Z109" s="52"/>
    </row>
    <row r="110" spans="1:26" ht="15.75" customHeight="1">
      <c r="A110" s="52"/>
      <c r="B110" s="52"/>
      <c r="C110" s="52"/>
      <c r="D110" s="52"/>
      <c r="E110" s="52"/>
      <c r="F110" s="52"/>
      <c r="G110" s="87"/>
      <c r="H110" s="65"/>
      <c r="I110" s="52"/>
      <c r="J110" s="52"/>
      <c r="K110" s="52"/>
      <c r="L110" s="52"/>
      <c r="M110" s="52"/>
      <c r="N110" s="52"/>
      <c r="O110" s="52"/>
      <c r="P110" s="52"/>
      <c r="Q110" s="52"/>
      <c r="R110" s="52"/>
      <c r="S110" s="52"/>
      <c r="T110" s="52"/>
      <c r="U110" s="52"/>
      <c r="V110" s="52"/>
      <c r="W110" s="52"/>
      <c r="X110" s="52"/>
      <c r="Y110" s="52"/>
      <c r="Z110" s="52"/>
    </row>
    <row r="111" spans="1:26" ht="15.75" customHeight="1">
      <c r="A111" s="52"/>
      <c r="B111" s="52"/>
      <c r="C111" s="52"/>
      <c r="D111" s="52"/>
      <c r="E111" s="52"/>
      <c r="F111" s="52"/>
      <c r="G111" s="87"/>
      <c r="H111" s="65"/>
      <c r="I111" s="52"/>
      <c r="J111" s="52"/>
      <c r="K111" s="52"/>
      <c r="L111" s="52"/>
      <c r="M111" s="52"/>
      <c r="N111" s="52"/>
      <c r="O111" s="52"/>
      <c r="P111" s="52"/>
      <c r="Q111" s="52"/>
      <c r="R111" s="52"/>
      <c r="S111" s="52"/>
      <c r="T111" s="52"/>
      <c r="U111" s="52"/>
      <c r="V111" s="52"/>
      <c r="W111" s="52"/>
      <c r="X111" s="52"/>
      <c r="Y111" s="52"/>
      <c r="Z111" s="52"/>
    </row>
    <row r="112" spans="1:26" ht="15.75" customHeight="1">
      <c r="A112" s="52"/>
      <c r="B112" s="52"/>
      <c r="C112" s="52"/>
      <c r="D112" s="52"/>
      <c r="E112" s="52"/>
      <c r="F112" s="52"/>
      <c r="G112" s="87"/>
      <c r="H112" s="65"/>
      <c r="I112" s="52"/>
      <c r="J112" s="52"/>
      <c r="K112" s="52"/>
      <c r="L112" s="52"/>
      <c r="M112" s="52"/>
      <c r="N112" s="52"/>
      <c r="O112" s="52"/>
      <c r="P112" s="52"/>
      <c r="Q112" s="52"/>
      <c r="R112" s="52"/>
      <c r="S112" s="52"/>
      <c r="T112" s="52"/>
      <c r="U112" s="52"/>
      <c r="V112" s="52"/>
      <c r="W112" s="52"/>
      <c r="X112" s="52"/>
      <c r="Y112" s="52"/>
      <c r="Z112" s="52"/>
    </row>
    <row r="113" spans="1:26" ht="15.75" customHeight="1">
      <c r="A113" s="52"/>
      <c r="B113" s="52"/>
      <c r="C113" s="52"/>
      <c r="D113" s="52"/>
      <c r="E113" s="52"/>
      <c r="F113" s="52"/>
      <c r="G113" s="87"/>
      <c r="H113" s="65"/>
      <c r="I113" s="52"/>
      <c r="J113" s="52"/>
      <c r="K113" s="52"/>
      <c r="L113" s="52"/>
      <c r="M113" s="52"/>
      <c r="N113" s="52"/>
      <c r="O113" s="52"/>
      <c r="P113" s="52"/>
      <c r="Q113" s="52"/>
      <c r="R113" s="52"/>
      <c r="S113" s="52"/>
      <c r="T113" s="52"/>
      <c r="U113" s="52"/>
      <c r="V113" s="52"/>
      <c r="W113" s="52"/>
      <c r="X113" s="52"/>
      <c r="Y113" s="52"/>
      <c r="Z113" s="52"/>
    </row>
    <row r="114" spans="1:26" ht="15.75" customHeight="1">
      <c r="A114" s="52"/>
      <c r="B114" s="52"/>
      <c r="C114" s="52"/>
      <c r="D114" s="52"/>
      <c r="E114" s="52"/>
      <c r="F114" s="52"/>
      <c r="G114" s="87"/>
      <c r="H114" s="65"/>
      <c r="I114" s="52"/>
      <c r="J114" s="52"/>
      <c r="K114" s="52"/>
      <c r="L114" s="52"/>
      <c r="M114" s="52"/>
      <c r="N114" s="52"/>
      <c r="O114" s="52"/>
      <c r="P114" s="52"/>
      <c r="Q114" s="52"/>
      <c r="R114" s="52"/>
      <c r="S114" s="52"/>
      <c r="T114" s="52"/>
      <c r="U114" s="52"/>
      <c r="V114" s="52"/>
      <c r="W114" s="52"/>
      <c r="X114" s="52"/>
      <c r="Y114" s="52"/>
      <c r="Z114" s="52"/>
    </row>
    <row r="115" spans="1:26" ht="15.75" customHeight="1">
      <c r="A115" s="52"/>
      <c r="B115" s="52"/>
      <c r="C115" s="52"/>
      <c r="D115" s="52"/>
      <c r="E115" s="52"/>
      <c r="F115" s="52"/>
      <c r="G115" s="87"/>
      <c r="H115" s="65"/>
      <c r="I115" s="52"/>
      <c r="J115" s="52"/>
      <c r="K115" s="52"/>
      <c r="L115" s="52"/>
      <c r="M115" s="52"/>
      <c r="N115" s="52"/>
      <c r="O115" s="52"/>
      <c r="P115" s="52"/>
      <c r="Q115" s="52"/>
      <c r="R115" s="52"/>
      <c r="S115" s="52"/>
      <c r="T115" s="52"/>
      <c r="U115" s="52"/>
      <c r="V115" s="52"/>
      <c r="W115" s="52"/>
      <c r="X115" s="52"/>
      <c r="Y115" s="52"/>
      <c r="Z115" s="52"/>
    </row>
    <row r="116" spans="1:26" ht="15.75" customHeight="1">
      <c r="A116" s="52"/>
      <c r="B116" s="52"/>
      <c r="C116" s="52"/>
      <c r="D116" s="52"/>
      <c r="E116" s="52"/>
      <c r="F116" s="52"/>
      <c r="G116" s="87"/>
      <c r="H116" s="65"/>
      <c r="I116" s="52"/>
      <c r="J116" s="52"/>
      <c r="K116" s="52"/>
      <c r="L116" s="52"/>
      <c r="M116" s="52"/>
      <c r="N116" s="52"/>
      <c r="O116" s="52"/>
      <c r="P116" s="52"/>
      <c r="Q116" s="52"/>
      <c r="R116" s="52"/>
      <c r="S116" s="52"/>
      <c r="T116" s="52"/>
      <c r="U116" s="52"/>
      <c r="V116" s="52"/>
      <c r="W116" s="52"/>
      <c r="X116" s="52"/>
      <c r="Y116" s="52"/>
      <c r="Z116" s="52"/>
    </row>
    <row r="117" spans="1:26" ht="15.75" customHeight="1">
      <c r="A117" s="52"/>
      <c r="B117" s="52"/>
      <c r="C117" s="52"/>
      <c r="D117" s="52"/>
      <c r="E117" s="52"/>
      <c r="F117" s="52"/>
      <c r="G117" s="87"/>
      <c r="H117" s="65"/>
      <c r="I117" s="52"/>
      <c r="J117" s="52"/>
      <c r="K117" s="52"/>
      <c r="L117" s="52"/>
      <c r="M117" s="52"/>
      <c r="N117" s="52"/>
      <c r="O117" s="52"/>
      <c r="P117" s="52"/>
      <c r="Q117" s="52"/>
      <c r="R117" s="52"/>
      <c r="S117" s="52"/>
      <c r="T117" s="52"/>
      <c r="U117" s="52"/>
      <c r="V117" s="52"/>
      <c r="W117" s="52"/>
      <c r="X117" s="52"/>
      <c r="Y117" s="52"/>
      <c r="Z117" s="52"/>
    </row>
    <row r="118" spans="1:26" ht="15.75" customHeight="1">
      <c r="A118" s="52"/>
      <c r="B118" s="52"/>
      <c r="C118" s="52"/>
      <c r="D118" s="52"/>
      <c r="E118" s="52"/>
      <c r="F118" s="52"/>
      <c r="G118" s="87"/>
      <c r="H118" s="65"/>
      <c r="I118" s="52"/>
      <c r="J118" s="52"/>
      <c r="K118" s="52"/>
      <c r="L118" s="52"/>
      <c r="M118" s="52"/>
      <c r="N118" s="52"/>
      <c r="O118" s="52"/>
      <c r="P118" s="52"/>
      <c r="Q118" s="52"/>
      <c r="R118" s="52"/>
      <c r="S118" s="52"/>
      <c r="T118" s="52"/>
      <c r="U118" s="52"/>
      <c r="V118" s="52"/>
      <c r="W118" s="52"/>
      <c r="X118" s="52"/>
      <c r="Y118" s="52"/>
      <c r="Z118" s="52"/>
    </row>
    <row r="119" spans="1:26" ht="15.75" customHeight="1">
      <c r="A119" s="52"/>
      <c r="B119" s="52"/>
      <c r="C119" s="52"/>
      <c r="D119" s="52"/>
      <c r="E119" s="52"/>
      <c r="F119" s="52"/>
      <c r="G119" s="87"/>
      <c r="H119" s="65"/>
      <c r="I119" s="52"/>
      <c r="J119" s="52"/>
      <c r="K119" s="52"/>
      <c r="L119" s="52"/>
      <c r="M119" s="52"/>
      <c r="N119" s="52"/>
      <c r="O119" s="52"/>
      <c r="P119" s="52"/>
      <c r="Q119" s="52"/>
      <c r="R119" s="52"/>
      <c r="S119" s="52"/>
      <c r="T119" s="52"/>
      <c r="U119" s="52"/>
      <c r="V119" s="52"/>
      <c r="W119" s="52"/>
      <c r="X119" s="52"/>
      <c r="Y119" s="52"/>
      <c r="Z119" s="52"/>
    </row>
    <row r="120" spans="1:26" ht="15.75" customHeight="1">
      <c r="A120" s="52"/>
      <c r="B120" s="52"/>
      <c r="C120" s="52"/>
      <c r="D120" s="52"/>
      <c r="E120" s="52"/>
      <c r="F120" s="52"/>
      <c r="G120" s="87"/>
      <c r="H120" s="65"/>
      <c r="I120" s="52"/>
      <c r="J120" s="52"/>
      <c r="K120" s="52"/>
      <c r="L120" s="52"/>
      <c r="M120" s="52"/>
      <c r="N120" s="52"/>
      <c r="O120" s="52"/>
      <c r="P120" s="52"/>
      <c r="Q120" s="52"/>
      <c r="R120" s="52"/>
      <c r="S120" s="52"/>
      <c r="T120" s="52"/>
      <c r="U120" s="52"/>
      <c r="V120" s="52"/>
      <c r="W120" s="52"/>
      <c r="X120" s="52"/>
      <c r="Y120" s="52"/>
      <c r="Z120" s="52"/>
    </row>
    <row r="121" spans="1:26" ht="15.75" customHeight="1">
      <c r="A121" s="52"/>
      <c r="B121" s="52"/>
      <c r="C121" s="52"/>
      <c r="D121" s="52"/>
      <c r="E121" s="52"/>
      <c r="F121" s="52"/>
      <c r="G121" s="87"/>
      <c r="H121" s="65"/>
      <c r="I121" s="52"/>
      <c r="J121" s="52"/>
      <c r="K121" s="52"/>
      <c r="L121" s="52"/>
      <c r="M121" s="52"/>
      <c r="N121" s="52"/>
      <c r="O121" s="52"/>
      <c r="P121" s="52"/>
      <c r="Q121" s="52"/>
      <c r="R121" s="52"/>
      <c r="S121" s="52"/>
      <c r="T121" s="52"/>
      <c r="U121" s="52"/>
      <c r="V121" s="52"/>
      <c r="W121" s="52"/>
      <c r="X121" s="52"/>
      <c r="Y121" s="52"/>
      <c r="Z121" s="52"/>
    </row>
    <row r="122" spans="1:26" ht="15.75" customHeight="1">
      <c r="A122" s="52"/>
      <c r="B122" s="52"/>
      <c r="C122" s="52"/>
      <c r="D122" s="52"/>
      <c r="E122" s="52"/>
      <c r="F122" s="52"/>
      <c r="G122" s="87"/>
      <c r="H122" s="65"/>
      <c r="I122" s="52"/>
      <c r="J122" s="52"/>
      <c r="K122" s="52"/>
      <c r="L122" s="52"/>
      <c r="M122" s="52"/>
      <c r="N122" s="52"/>
      <c r="O122" s="52"/>
      <c r="P122" s="52"/>
      <c r="Q122" s="52"/>
      <c r="R122" s="52"/>
      <c r="S122" s="52"/>
      <c r="T122" s="52"/>
      <c r="U122" s="52"/>
      <c r="V122" s="52"/>
      <c r="W122" s="52"/>
      <c r="X122" s="52"/>
      <c r="Y122" s="52"/>
      <c r="Z122" s="52"/>
    </row>
    <row r="123" spans="1:26" ht="15.75" customHeight="1">
      <c r="A123" s="52"/>
      <c r="B123" s="52"/>
      <c r="C123" s="52"/>
      <c r="D123" s="52"/>
      <c r="E123" s="52"/>
      <c r="F123" s="52"/>
      <c r="G123" s="87"/>
      <c r="H123" s="65"/>
      <c r="I123" s="52"/>
      <c r="J123" s="52"/>
      <c r="K123" s="52"/>
      <c r="L123" s="52"/>
      <c r="M123" s="52"/>
      <c r="N123" s="52"/>
      <c r="O123" s="52"/>
      <c r="P123" s="52"/>
      <c r="Q123" s="52"/>
      <c r="R123" s="52"/>
      <c r="S123" s="52"/>
      <c r="T123" s="52"/>
      <c r="U123" s="52"/>
      <c r="V123" s="52"/>
      <c r="W123" s="52"/>
      <c r="X123" s="52"/>
      <c r="Y123" s="52"/>
      <c r="Z123" s="52"/>
    </row>
    <row r="124" spans="1:26" ht="15.75" customHeight="1">
      <c r="A124" s="52"/>
      <c r="B124" s="52"/>
      <c r="C124" s="52"/>
      <c r="D124" s="52"/>
      <c r="E124" s="52"/>
      <c r="F124" s="52"/>
      <c r="G124" s="87"/>
      <c r="H124" s="65"/>
      <c r="I124" s="52"/>
      <c r="J124" s="52"/>
      <c r="K124" s="52"/>
      <c r="L124" s="52"/>
      <c r="M124" s="52"/>
      <c r="N124" s="52"/>
      <c r="O124" s="52"/>
      <c r="P124" s="52"/>
      <c r="Q124" s="52"/>
      <c r="R124" s="52"/>
      <c r="S124" s="52"/>
      <c r="T124" s="52"/>
      <c r="U124" s="52"/>
      <c r="V124" s="52"/>
      <c r="W124" s="52"/>
      <c r="X124" s="52"/>
      <c r="Y124" s="52"/>
      <c r="Z124" s="52"/>
    </row>
    <row r="125" spans="1:26" ht="15.75" customHeight="1">
      <c r="A125" s="52"/>
      <c r="B125" s="52"/>
      <c r="C125" s="52"/>
      <c r="D125" s="52"/>
      <c r="E125" s="52"/>
      <c r="F125" s="52"/>
      <c r="G125" s="87"/>
      <c r="H125" s="65"/>
      <c r="I125" s="52"/>
      <c r="J125" s="52"/>
      <c r="K125" s="52"/>
      <c r="L125" s="52"/>
      <c r="M125" s="52"/>
      <c r="N125" s="52"/>
      <c r="O125" s="52"/>
      <c r="P125" s="52"/>
      <c r="Q125" s="52"/>
      <c r="R125" s="52"/>
      <c r="S125" s="52"/>
      <c r="T125" s="52"/>
      <c r="U125" s="52"/>
      <c r="V125" s="52"/>
      <c r="W125" s="52"/>
      <c r="X125" s="52"/>
      <c r="Y125" s="52"/>
      <c r="Z125" s="52"/>
    </row>
    <row r="126" spans="1:26" ht="15.75" customHeight="1">
      <c r="A126" s="52"/>
      <c r="B126" s="52"/>
      <c r="C126" s="52"/>
      <c r="D126" s="52"/>
      <c r="E126" s="52"/>
      <c r="F126" s="52"/>
      <c r="G126" s="87"/>
      <c r="H126" s="65"/>
      <c r="I126" s="52"/>
      <c r="J126" s="52"/>
      <c r="K126" s="52"/>
      <c r="L126" s="52"/>
      <c r="M126" s="52"/>
      <c r="N126" s="52"/>
      <c r="O126" s="52"/>
      <c r="P126" s="52"/>
      <c r="Q126" s="52"/>
      <c r="R126" s="52"/>
      <c r="S126" s="52"/>
      <c r="T126" s="52"/>
      <c r="U126" s="52"/>
      <c r="V126" s="52"/>
      <c r="W126" s="52"/>
      <c r="X126" s="52"/>
      <c r="Y126" s="52"/>
      <c r="Z126" s="52"/>
    </row>
    <row r="127" spans="1:26" ht="15.75" customHeight="1">
      <c r="A127" s="52"/>
      <c r="B127" s="52"/>
      <c r="C127" s="52"/>
      <c r="D127" s="52"/>
      <c r="E127" s="52"/>
      <c r="F127" s="52"/>
      <c r="G127" s="87"/>
      <c r="H127" s="65"/>
      <c r="I127" s="52"/>
      <c r="J127" s="52"/>
      <c r="K127" s="52"/>
      <c r="L127" s="52"/>
      <c r="M127" s="52"/>
      <c r="N127" s="52"/>
      <c r="O127" s="52"/>
      <c r="P127" s="52"/>
      <c r="Q127" s="52"/>
      <c r="R127" s="52"/>
      <c r="S127" s="52"/>
      <c r="T127" s="52"/>
      <c r="U127" s="52"/>
      <c r="V127" s="52"/>
      <c r="W127" s="52"/>
      <c r="X127" s="52"/>
      <c r="Y127" s="52"/>
      <c r="Z127" s="52"/>
    </row>
    <row r="128" spans="1:26" ht="15.75" customHeight="1">
      <c r="A128" s="52"/>
      <c r="B128" s="52"/>
      <c r="C128" s="52"/>
      <c r="D128" s="52"/>
      <c r="E128" s="52"/>
      <c r="F128" s="52"/>
      <c r="G128" s="87"/>
      <c r="H128" s="65"/>
      <c r="I128" s="52"/>
      <c r="J128" s="52"/>
      <c r="K128" s="52"/>
      <c r="L128" s="52"/>
      <c r="M128" s="52"/>
      <c r="N128" s="52"/>
      <c r="O128" s="52"/>
      <c r="P128" s="52"/>
      <c r="Q128" s="52"/>
      <c r="R128" s="52"/>
      <c r="S128" s="52"/>
      <c r="T128" s="52"/>
      <c r="U128" s="52"/>
      <c r="V128" s="52"/>
      <c r="W128" s="52"/>
      <c r="X128" s="52"/>
      <c r="Y128" s="52"/>
      <c r="Z128" s="52"/>
    </row>
    <row r="129" spans="1:26" ht="15.75" customHeight="1">
      <c r="A129" s="52"/>
      <c r="B129" s="52"/>
      <c r="C129" s="52"/>
      <c r="D129" s="52"/>
      <c r="E129" s="52"/>
      <c r="F129" s="52"/>
      <c r="G129" s="87"/>
      <c r="H129" s="65"/>
      <c r="I129" s="52"/>
      <c r="J129" s="52"/>
      <c r="K129" s="52"/>
      <c r="L129" s="52"/>
      <c r="M129" s="52"/>
      <c r="N129" s="52"/>
      <c r="O129" s="52"/>
      <c r="P129" s="52"/>
      <c r="Q129" s="52"/>
      <c r="R129" s="52"/>
      <c r="S129" s="52"/>
      <c r="T129" s="52"/>
      <c r="U129" s="52"/>
      <c r="V129" s="52"/>
      <c r="W129" s="52"/>
      <c r="X129" s="52"/>
      <c r="Y129" s="52"/>
      <c r="Z129" s="52"/>
    </row>
    <row r="130" spans="1:26" ht="15.75" customHeight="1">
      <c r="A130" s="52"/>
      <c r="B130" s="52"/>
      <c r="C130" s="52"/>
      <c r="D130" s="52"/>
      <c r="E130" s="52"/>
      <c r="F130" s="52"/>
      <c r="G130" s="87"/>
      <c r="H130" s="65"/>
      <c r="I130" s="52"/>
      <c r="J130" s="52"/>
      <c r="K130" s="52"/>
      <c r="L130" s="52"/>
      <c r="M130" s="52"/>
      <c r="N130" s="52"/>
      <c r="O130" s="52"/>
      <c r="P130" s="52"/>
      <c r="Q130" s="52"/>
      <c r="R130" s="52"/>
      <c r="S130" s="52"/>
      <c r="T130" s="52"/>
      <c r="U130" s="52"/>
      <c r="V130" s="52"/>
      <c r="W130" s="52"/>
      <c r="X130" s="52"/>
      <c r="Y130" s="52"/>
      <c r="Z130" s="52"/>
    </row>
    <row r="131" spans="1:26" ht="15.75" customHeight="1">
      <c r="A131" s="52"/>
      <c r="B131" s="52"/>
      <c r="C131" s="52"/>
      <c r="D131" s="52"/>
      <c r="E131" s="52"/>
      <c r="F131" s="52"/>
      <c r="G131" s="87"/>
      <c r="H131" s="65"/>
      <c r="I131" s="52"/>
      <c r="J131" s="52"/>
      <c r="K131" s="52"/>
      <c r="L131" s="52"/>
      <c r="M131" s="52"/>
      <c r="N131" s="52"/>
      <c r="O131" s="52"/>
      <c r="P131" s="52"/>
      <c r="Q131" s="52"/>
      <c r="R131" s="52"/>
      <c r="S131" s="52"/>
      <c r="T131" s="52"/>
      <c r="U131" s="52"/>
      <c r="V131" s="52"/>
      <c r="W131" s="52"/>
      <c r="X131" s="52"/>
      <c r="Y131" s="52"/>
      <c r="Z131" s="52"/>
    </row>
    <row r="132" spans="1:26" ht="15.75" customHeight="1">
      <c r="A132" s="52"/>
      <c r="B132" s="52"/>
      <c r="C132" s="52"/>
      <c r="D132" s="52"/>
      <c r="E132" s="52"/>
      <c r="F132" s="52"/>
      <c r="G132" s="87"/>
      <c r="H132" s="65"/>
      <c r="I132" s="52"/>
      <c r="J132" s="52"/>
      <c r="K132" s="52"/>
      <c r="L132" s="52"/>
      <c r="M132" s="52"/>
      <c r="N132" s="52"/>
      <c r="O132" s="52"/>
      <c r="P132" s="52"/>
      <c r="Q132" s="52"/>
      <c r="R132" s="52"/>
      <c r="S132" s="52"/>
      <c r="T132" s="52"/>
      <c r="U132" s="52"/>
      <c r="V132" s="52"/>
      <c r="W132" s="52"/>
      <c r="X132" s="52"/>
      <c r="Y132" s="52"/>
      <c r="Z132" s="52"/>
    </row>
    <row r="133" spans="1:26" ht="15.75" customHeight="1">
      <c r="A133" s="52"/>
      <c r="B133" s="52"/>
      <c r="C133" s="52"/>
      <c r="D133" s="52"/>
      <c r="E133" s="52"/>
      <c r="F133" s="52"/>
      <c r="G133" s="87"/>
      <c r="H133" s="65"/>
      <c r="I133" s="52"/>
      <c r="J133" s="52"/>
      <c r="K133" s="52"/>
      <c r="L133" s="52"/>
      <c r="M133" s="52"/>
      <c r="N133" s="52"/>
      <c r="O133" s="52"/>
      <c r="P133" s="52"/>
      <c r="Q133" s="52"/>
      <c r="R133" s="52"/>
      <c r="S133" s="52"/>
      <c r="T133" s="52"/>
      <c r="U133" s="52"/>
      <c r="V133" s="52"/>
      <c r="W133" s="52"/>
      <c r="X133" s="52"/>
      <c r="Y133" s="52"/>
      <c r="Z133" s="52"/>
    </row>
    <row r="134" spans="1:26" ht="15.75" customHeight="1">
      <c r="A134" s="52"/>
      <c r="B134" s="52"/>
      <c r="C134" s="52"/>
      <c r="D134" s="52"/>
      <c r="E134" s="52"/>
      <c r="F134" s="52"/>
      <c r="G134" s="87"/>
      <c r="H134" s="65"/>
      <c r="I134" s="52"/>
      <c r="J134" s="52"/>
      <c r="K134" s="52"/>
      <c r="L134" s="52"/>
      <c r="M134" s="52"/>
      <c r="N134" s="52"/>
      <c r="O134" s="52"/>
      <c r="P134" s="52"/>
      <c r="Q134" s="52"/>
      <c r="R134" s="52"/>
      <c r="S134" s="52"/>
      <c r="T134" s="52"/>
      <c r="U134" s="52"/>
      <c r="V134" s="52"/>
      <c r="W134" s="52"/>
      <c r="X134" s="52"/>
      <c r="Y134" s="52"/>
      <c r="Z134" s="52"/>
    </row>
    <row r="135" spans="1:26" ht="15.75" customHeight="1">
      <c r="A135" s="52"/>
      <c r="B135" s="52"/>
      <c r="C135" s="52"/>
      <c r="D135" s="52"/>
      <c r="E135" s="52"/>
      <c r="F135" s="52"/>
      <c r="G135" s="87"/>
      <c r="H135" s="65"/>
      <c r="I135" s="52"/>
      <c r="J135" s="52"/>
      <c r="K135" s="52"/>
      <c r="L135" s="52"/>
      <c r="M135" s="52"/>
      <c r="N135" s="52"/>
      <c r="O135" s="52"/>
      <c r="P135" s="52"/>
      <c r="Q135" s="52"/>
      <c r="R135" s="52"/>
      <c r="S135" s="52"/>
      <c r="T135" s="52"/>
      <c r="U135" s="52"/>
      <c r="V135" s="52"/>
      <c r="W135" s="52"/>
      <c r="X135" s="52"/>
      <c r="Y135" s="52"/>
      <c r="Z135" s="52"/>
    </row>
    <row r="136" spans="1:26" ht="15.75" customHeight="1">
      <c r="A136" s="52"/>
      <c r="B136" s="52"/>
      <c r="C136" s="52"/>
      <c r="D136" s="52"/>
      <c r="E136" s="52"/>
      <c r="F136" s="52"/>
      <c r="G136" s="87"/>
      <c r="H136" s="65"/>
      <c r="I136" s="52"/>
      <c r="J136" s="52"/>
      <c r="K136" s="52"/>
      <c r="L136" s="52"/>
      <c r="M136" s="52"/>
      <c r="N136" s="52"/>
      <c r="O136" s="52"/>
      <c r="P136" s="52"/>
      <c r="Q136" s="52"/>
      <c r="R136" s="52"/>
      <c r="S136" s="52"/>
      <c r="T136" s="52"/>
      <c r="U136" s="52"/>
      <c r="V136" s="52"/>
      <c r="W136" s="52"/>
      <c r="X136" s="52"/>
      <c r="Y136" s="52"/>
      <c r="Z136" s="52"/>
    </row>
    <row r="137" spans="1:26" ht="15.75" customHeight="1">
      <c r="A137" s="52"/>
      <c r="B137" s="52"/>
      <c r="C137" s="52"/>
      <c r="D137" s="52"/>
      <c r="E137" s="52"/>
      <c r="F137" s="52"/>
      <c r="G137" s="87"/>
      <c r="H137" s="65"/>
      <c r="I137" s="52"/>
      <c r="J137" s="52"/>
      <c r="K137" s="52"/>
      <c r="L137" s="52"/>
      <c r="M137" s="52"/>
      <c r="N137" s="52"/>
      <c r="O137" s="52"/>
      <c r="P137" s="52"/>
      <c r="Q137" s="52"/>
      <c r="R137" s="52"/>
      <c r="S137" s="52"/>
      <c r="T137" s="52"/>
      <c r="U137" s="52"/>
      <c r="V137" s="52"/>
      <c r="W137" s="52"/>
      <c r="X137" s="52"/>
      <c r="Y137" s="52"/>
      <c r="Z137" s="52"/>
    </row>
    <row r="138" spans="1:26" ht="15.75" customHeight="1">
      <c r="A138" s="52"/>
      <c r="B138" s="52"/>
      <c r="C138" s="52"/>
      <c r="D138" s="52"/>
      <c r="E138" s="52"/>
      <c r="F138" s="52"/>
      <c r="G138" s="87"/>
      <c r="H138" s="65"/>
      <c r="I138" s="52"/>
      <c r="J138" s="52"/>
      <c r="K138" s="52"/>
      <c r="L138" s="52"/>
      <c r="M138" s="52"/>
      <c r="N138" s="52"/>
      <c r="O138" s="52"/>
      <c r="P138" s="52"/>
      <c r="Q138" s="52"/>
      <c r="R138" s="52"/>
      <c r="S138" s="52"/>
      <c r="T138" s="52"/>
      <c r="U138" s="52"/>
      <c r="V138" s="52"/>
      <c r="W138" s="52"/>
      <c r="X138" s="52"/>
      <c r="Y138" s="52"/>
      <c r="Z138" s="52"/>
    </row>
    <row r="139" spans="1:26" ht="15.75" customHeight="1">
      <c r="A139" s="52"/>
      <c r="B139" s="52"/>
      <c r="C139" s="52"/>
      <c r="D139" s="52"/>
      <c r="E139" s="52"/>
      <c r="F139" s="52"/>
      <c r="G139" s="87"/>
      <c r="H139" s="65"/>
      <c r="I139" s="52"/>
      <c r="J139" s="52"/>
      <c r="K139" s="52"/>
      <c r="L139" s="52"/>
      <c r="M139" s="52"/>
      <c r="N139" s="52"/>
      <c r="O139" s="52"/>
      <c r="P139" s="52"/>
      <c r="Q139" s="52"/>
      <c r="R139" s="52"/>
      <c r="S139" s="52"/>
      <c r="T139" s="52"/>
      <c r="U139" s="52"/>
      <c r="V139" s="52"/>
      <c r="W139" s="52"/>
      <c r="X139" s="52"/>
      <c r="Y139" s="52"/>
      <c r="Z139" s="52"/>
    </row>
    <row r="140" spans="1:26" ht="15.75" customHeight="1">
      <c r="A140" s="52"/>
      <c r="B140" s="52"/>
      <c r="C140" s="52"/>
      <c r="D140" s="52"/>
      <c r="E140" s="52"/>
      <c r="F140" s="52"/>
      <c r="G140" s="87"/>
      <c r="H140" s="65"/>
      <c r="I140" s="52"/>
      <c r="J140" s="52"/>
      <c r="K140" s="52"/>
      <c r="L140" s="52"/>
      <c r="M140" s="52"/>
      <c r="N140" s="52"/>
      <c r="O140" s="52"/>
      <c r="P140" s="52"/>
      <c r="Q140" s="52"/>
      <c r="R140" s="52"/>
      <c r="S140" s="52"/>
      <c r="T140" s="52"/>
      <c r="U140" s="52"/>
      <c r="V140" s="52"/>
      <c r="W140" s="52"/>
      <c r="X140" s="52"/>
      <c r="Y140" s="52"/>
      <c r="Z140" s="52"/>
    </row>
    <row r="141" spans="1:26" ht="15.75" customHeight="1">
      <c r="A141" s="52"/>
      <c r="B141" s="52"/>
      <c r="C141" s="52"/>
      <c r="D141" s="52"/>
      <c r="E141" s="52"/>
      <c r="F141" s="52"/>
      <c r="G141" s="87"/>
      <c r="H141" s="65"/>
      <c r="I141" s="52"/>
      <c r="J141" s="52"/>
      <c r="K141" s="52"/>
      <c r="L141" s="52"/>
      <c r="M141" s="52"/>
      <c r="N141" s="52"/>
      <c r="O141" s="52"/>
      <c r="P141" s="52"/>
      <c r="Q141" s="52"/>
      <c r="R141" s="52"/>
      <c r="S141" s="52"/>
      <c r="T141" s="52"/>
      <c r="U141" s="52"/>
      <c r="V141" s="52"/>
      <c r="W141" s="52"/>
      <c r="X141" s="52"/>
      <c r="Y141" s="52"/>
      <c r="Z141" s="52"/>
    </row>
    <row r="142" spans="1:26" ht="15.75" customHeight="1">
      <c r="A142" s="52"/>
      <c r="B142" s="52"/>
      <c r="C142" s="52"/>
      <c r="D142" s="52"/>
      <c r="E142" s="52"/>
      <c r="F142" s="52"/>
      <c r="G142" s="87"/>
      <c r="H142" s="65"/>
      <c r="I142" s="52"/>
      <c r="J142" s="52"/>
      <c r="K142" s="52"/>
      <c r="L142" s="52"/>
      <c r="M142" s="52"/>
      <c r="N142" s="52"/>
      <c r="O142" s="52"/>
      <c r="P142" s="52"/>
      <c r="Q142" s="52"/>
      <c r="R142" s="52"/>
      <c r="S142" s="52"/>
      <c r="T142" s="52"/>
      <c r="U142" s="52"/>
      <c r="V142" s="52"/>
      <c r="W142" s="52"/>
      <c r="X142" s="52"/>
      <c r="Y142" s="52"/>
      <c r="Z142" s="52"/>
    </row>
    <row r="143" spans="1:26" ht="15.75" customHeight="1">
      <c r="A143" s="52"/>
      <c r="B143" s="52"/>
      <c r="C143" s="52"/>
      <c r="D143" s="52"/>
      <c r="E143" s="52"/>
      <c r="F143" s="52"/>
      <c r="G143" s="87"/>
      <c r="H143" s="65"/>
      <c r="I143" s="52"/>
      <c r="J143" s="52"/>
      <c r="K143" s="52"/>
      <c r="L143" s="52"/>
      <c r="M143" s="52"/>
      <c r="N143" s="52"/>
      <c r="O143" s="52"/>
      <c r="P143" s="52"/>
      <c r="Q143" s="52"/>
      <c r="R143" s="52"/>
      <c r="S143" s="52"/>
      <c r="T143" s="52"/>
      <c r="U143" s="52"/>
      <c r="V143" s="52"/>
      <c r="W143" s="52"/>
      <c r="X143" s="52"/>
      <c r="Y143" s="52"/>
      <c r="Z143" s="52"/>
    </row>
    <row r="144" spans="1:26" ht="15.75" customHeight="1">
      <c r="A144" s="52"/>
      <c r="B144" s="52"/>
      <c r="C144" s="52"/>
      <c r="D144" s="52"/>
      <c r="E144" s="52"/>
      <c r="F144" s="52"/>
      <c r="G144" s="87"/>
      <c r="H144" s="65"/>
      <c r="I144" s="52"/>
      <c r="J144" s="52"/>
      <c r="K144" s="52"/>
      <c r="L144" s="52"/>
      <c r="M144" s="52"/>
      <c r="N144" s="52"/>
      <c r="O144" s="52"/>
      <c r="P144" s="52"/>
      <c r="Q144" s="52"/>
      <c r="R144" s="52"/>
      <c r="S144" s="52"/>
      <c r="T144" s="52"/>
      <c r="U144" s="52"/>
      <c r="V144" s="52"/>
      <c r="W144" s="52"/>
      <c r="X144" s="52"/>
      <c r="Y144" s="52"/>
      <c r="Z144" s="52"/>
    </row>
    <row r="145" spans="1:26" ht="15.75" customHeight="1">
      <c r="A145" s="52"/>
      <c r="B145" s="52"/>
      <c r="C145" s="52"/>
      <c r="D145" s="52"/>
      <c r="E145" s="52"/>
      <c r="F145" s="52"/>
      <c r="G145" s="87"/>
      <c r="H145" s="65"/>
      <c r="I145" s="52"/>
      <c r="J145" s="52"/>
      <c r="K145" s="52"/>
      <c r="L145" s="52"/>
      <c r="M145" s="52"/>
      <c r="N145" s="52"/>
      <c r="O145" s="52"/>
      <c r="P145" s="52"/>
      <c r="Q145" s="52"/>
      <c r="R145" s="52"/>
      <c r="S145" s="52"/>
      <c r="T145" s="52"/>
      <c r="U145" s="52"/>
      <c r="V145" s="52"/>
      <c r="W145" s="52"/>
      <c r="X145" s="52"/>
      <c r="Y145" s="52"/>
      <c r="Z145" s="52"/>
    </row>
    <row r="146" spans="1:26" ht="15.75" customHeight="1">
      <c r="A146" s="52"/>
      <c r="B146" s="52"/>
      <c r="C146" s="52"/>
      <c r="D146" s="52"/>
      <c r="E146" s="52"/>
      <c r="F146" s="52"/>
      <c r="G146" s="87"/>
      <c r="H146" s="65"/>
      <c r="I146" s="52"/>
      <c r="J146" s="52"/>
      <c r="K146" s="52"/>
      <c r="L146" s="52"/>
      <c r="M146" s="52"/>
      <c r="N146" s="52"/>
      <c r="O146" s="52"/>
      <c r="P146" s="52"/>
      <c r="Q146" s="52"/>
      <c r="R146" s="52"/>
      <c r="S146" s="52"/>
      <c r="T146" s="52"/>
      <c r="U146" s="52"/>
      <c r="V146" s="52"/>
      <c r="W146" s="52"/>
      <c r="X146" s="52"/>
      <c r="Y146" s="52"/>
      <c r="Z146" s="52"/>
    </row>
    <row r="147" spans="1:26" ht="15.75" customHeight="1">
      <c r="A147" s="52"/>
      <c r="B147" s="52"/>
      <c r="C147" s="52"/>
      <c r="D147" s="52"/>
      <c r="E147" s="52"/>
      <c r="F147" s="52"/>
      <c r="G147" s="87"/>
      <c r="H147" s="65"/>
      <c r="I147" s="52"/>
      <c r="J147" s="52"/>
      <c r="K147" s="52"/>
      <c r="L147" s="52"/>
      <c r="M147" s="52"/>
      <c r="N147" s="52"/>
      <c r="O147" s="52"/>
      <c r="P147" s="52"/>
      <c r="Q147" s="52"/>
      <c r="R147" s="52"/>
      <c r="S147" s="52"/>
      <c r="T147" s="52"/>
      <c r="U147" s="52"/>
      <c r="V147" s="52"/>
      <c r="W147" s="52"/>
      <c r="X147" s="52"/>
      <c r="Y147" s="52"/>
      <c r="Z147" s="52"/>
    </row>
    <row r="148" spans="1:26" ht="15.75" customHeight="1">
      <c r="A148" s="52"/>
      <c r="B148" s="52"/>
      <c r="C148" s="52"/>
      <c r="D148" s="52"/>
      <c r="E148" s="52"/>
      <c r="F148" s="52"/>
      <c r="G148" s="87"/>
      <c r="H148" s="65"/>
      <c r="I148" s="52"/>
      <c r="J148" s="52"/>
      <c r="K148" s="52"/>
      <c r="L148" s="52"/>
      <c r="M148" s="52"/>
      <c r="N148" s="52"/>
      <c r="O148" s="52"/>
      <c r="P148" s="52"/>
      <c r="Q148" s="52"/>
      <c r="R148" s="52"/>
      <c r="S148" s="52"/>
      <c r="T148" s="52"/>
      <c r="U148" s="52"/>
      <c r="V148" s="52"/>
      <c r="W148" s="52"/>
      <c r="X148" s="52"/>
      <c r="Y148" s="52"/>
      <c r="Z148" s="52"/>
    </row>
    <row r="149" spans="1:26" ht="15.75" customHeight="1">
      <c r="A149" s="52"/>
      <c r="B149" s="52"/>
      <c r="C149" s="52"/>
      <c r="D149" s="52"/>
      <c r="E149" s="52"/>
      <c r="F149" s="52"/>
      <c r="G149" s="87"/>
      <c r="H149" s="65"/>
      <c r="I149" s="52"/>
      <c r="J149" s="52"/>
      <c r="K149" s="52"/>
      <c r="L149" s="52"/>
      <c r="M149" s="52"/>
      <c r="N149" s="52"/>
      <c r="O149" s="52"/>
      <c r="P149" s="52"/>
      <c r="Q149" s="52"/>
      <c r="R149" s="52"/>
      <c r="S149" s="52"/>
      <c r="T149" s="52"/>
      <c r="U149" s="52"/>
      <c r="V149" s="52"/>
      <c r="W149" s="52"/>
      <c r="X149" s="52"/>
      <c r="Y149" s="52"/>
      <c r="Z149" s="52"/>
    </row>
    <row r="150" spans="1:26" ht="15.75" customHeight="1">
      <c r="A150" s="52"/>
      <c r="B150" s="52"/>
      <c r="C150" s="52"/>
      <c r="D150" s="52"/>
      <c r="E150" s="52"/>
      <c r="F150" s="52"/>
      <c r="G150" s="87"/>
      <c r="H150" s="65"/>
      <c r="I150" s="52"/>
      <c r="J150" s="52"/>
      <c r="K150" s="52"/>
      <c r="L150" s="52"/>
      <c r="M150" s="52"/>
      <c r="N150" s="52"/>
      <c r="O150" s="52"/>
      <c r="P150" s="52"/>
      <c r="Q150" s="52"/>
      <c r="R150" s="52"/>
      <c r="S150" s="52"/>
      <c r="T150" s="52"/>
      <c r="U150" s="52"/>
      <c r="V150" s="52"/>
      <c r="W150" s="52"/>
      <c r="X150" s="52"/>
      <c r="Y150" s="52"/>
      <c r="Z150" s="52"/>
    </row>
    <row r="151" spans="1:26" ht="15.75" customHeight="1">
      <c r="A151" s="52"/>
      <c r="B151" s="52"/>
      <c r="C151" s="52"/>
      <c r="D151" s="52"/>
      <c r="E151" s="52"/>
      <c r="F151" s="52"/>
      <c r="G151" s="87"/>
      <c r="H151" s="65"/>
      <c r="I151" s="52"/>
      <c r="J151" s="52"/>
      <c r="K151" s="52"/>
      <c r="L151" s="52"/>
      <c r="M151" s="52"/>
      <c r="N151" s="52"/>
      <c r="O151" s="52"/>
      <c r="P151" s="52"/>
      <c r="Q151" s="52"/>
      <c r="R151" s="52"/>
      <c r="S151" s="52"/>
      <c r="T151" s="52"/>
      <c r="U151" s="52"/>
      <c r="V151" s="52"/>
      <c r="W151" s="52"/>
      <c r="X151" s="52"/>
      <c r="Y151" s="52"/>
      <c r="Z151" s="52"/>
    </row>
    <row r="152" spans="1:26" ht="15.75" customHeight="1">
      <c r="A152" s="52"/>
      <c r="B152" s="52"/>
      <c r="C152" s="52"/>
      <c r="D152" s="52"/>
      <c r="E152" s="52"/>
      <c r="F152" s="52"/>
      <c r="G152" s="87"/>
      <c r="H152" s="65"/>
      <c r="I152" s="52"/>
      <c r="J152" s="52"/>
      <c r="K152" s="52"/>
      <c r="L152" s="52"/>
      <c r="M152" s="52"/>
      <c r="N152" s="52"/>
      <c r="O152" s="52"/>
      <c r="P152" s="52"/>
      <c r="Q152" s="52"/>
      <c r="R152" s="52"/>
      <c r="S152" s="52"/>
      <c r="T152" s="52"/>
      <c r="U152" s="52"/>
      <c r="V152" s="52"/>
      <c r="W152" s="52"/>
      <c r="X152" s="52"/>
      <c r="Y152" s="52"/>
      <c r="Z152" s="52"/>
    </row>
    <row r="153" spans="1:26" ht="15.75" customHeight="1">
      <c r="A153" s="52"/>
      <c r="B153" s="52"/>
      <c r="C153" s="52"/>
      <c r="D153" s="52"/>
      <c r="E153" s="52"/>
      <c r="F153" s="52"/>
      <c r="G153" s="87"/>
      <c r="H153" s="65"/>
      <c r="I153" s="52"/>
      <c r="J153" s="52"/>
      <c r="K153" s="52"/>
      <c r="L153" s="52"/>
      <c r="M153" s="52"/>
      <c r="N153" s="52"/>
      <c r="O153" s="52"/>
      <c r="P153" s="52"/>
      <c r="Q153" s="52"/>
      <c r="R153" s="52"/>
      <c r="S153" s="52"/>
      <c r="T153" s="52"/>
      <c r="U153" s="52"/>
      <c r="V153" s="52"/>
      <c r="W153" s="52"/>
      <c r="X153" s="52"/>
      <c r="Y153" s="52"/>
      <c r="Z153" s="52"/>
    </row>
    <row r="154" spans="1:26" ht="15.75" customHeight="1">
      <c r="A154" s="52"/>
      <c r="B154" s="52"/>
      <c r="C154" s="52"/>
      <c r="D154" s="52"/>
      <c r="E154" s="52"/>
      <c r="F154" s="52"/>
      <c r="G154" s="87"/>
      <c r="H154" s="65"/>
      <c r="I154" s="52"/>
      <c r="J154" s="52"/>
      <c r="K154" s="52"/>
      <c r="L154" s="52"/>
      <c r="M154" s="52"/>
      <c r="N154" s="52"/>
      <c r="O154" s="52"/>
      <c r="P154" s="52"/>
      <c r="Q154" s="52"/>
      <c r="R154" s="52"/>
      <c r="S154" s="52"/>
      <c r="T154" s="52"/>
      <c r="U154" s="52"/>
      <c r="V154" s="52"/>
      <c r="W154" s="52"/>
      <c r="X154" s="52"/>
      <c r="Y154" s="52"/>
      <c r="Z154" s="52"/>
    </row>
    <row r="155" spans="1:26" ht="15.75" customHeight="1">
      <c r="A155" s="52"/>
      <c r="B155" s="52"/>
      <c r="C155" s="52"/>
      <c r="D155" s="52"/>
      <c r="E155" s="52"/>
      <c r="F155" s="52"/>
      <c r="G155" s="87"/>
      <c r="H155" s="65"/>
      <c r="I155" s="52"/>
      <c r="J155" s="52"/>
      <c r="K155" s="52"/>
      <c r="L155" s="52"/>
      <c r="M155" s="52"/>
      <c r="N155" s="52"/>
      <c r="O155" s="52"/>
      <c r="P155" s="52"/>
      <c r="Q155" s="52"/>
      <c r="R155" s="52"/>
      <c r="S155" s="52"/>
      <c r="T155" s="52"/>
      <c r="U155" s="52"/>
      <c r="V155" s="52"/>
      <c r="W155" s="52"/>
      <c r="X155" s="52"/>
      <c r="Y155" s="52"/>
      <c r="Z155" s="52"/>
    </row>
    <row r="156" spans="1:26" ht="15.75" customHeight="1">
      <c r="A156" s="52"/>
      <c r="B156" s="52"/>
      <c r="C156" s="52"/>
      <c r="D156" s="52"/>
      <c r="E156" s="52"/>
      <c r="F156" s="52"/>
      <c r="G156" s="87"/>
      <c r="H156" s="65"/>
      <c r="I156" s="52"/>
      <c r="J156" s="52"/>
      <c r="K156" s="52"/>
      <c r="L156" s="52"/>
      <c r="M156" s="52"/>
      <c r="N156" s="52"/>
      <c r="O156" s="52"/>
      <c r="P156" s="52"/>
      <c r="Q156" s="52"/>
      <c r="R156" s="52"/>
      <c r="S156" s="52"/>
      <c r="T156" s="52"/>
      <c r="U156" s="52"/>
      <c r="V156" s="52"/>
      <c r="W156" s="52"/>
      <c r="X156" s="52"/>
      <c r="Y156" s="52"/>
      <c r="Z156" s="52"/>
    </row>
    <row r="157" spans="1:26" ht="15.75" customHeight="1">
      <c r="A157" s="52"/>
      <c r="B157" s="52"/>
      <c r="C157" s="52"/>
      <c r="D157" s="52"/>
      <c r="E157" s="52"/>
      <c r="F157" s="52"/>
      <c r="G157" s="87"/>
      <c r="H157" s="65"/>
      <c r="I157" s="52"/>
      <c r="J157" s="52"/>
      <c r="K157" s="52"/>
      <c r="L157" s="52"/>
      <c r="M157" s="52"/>
      <c r="N157" s="52"/>
      <c r="O157" s="52"/>
      <c r="P157" s="52"/>
      <c r="Q157" s="52"/>
      <c r="R157" s="52"/>
      <c r="S157" s="52"/>
      <c r="T157" s="52"/>
      <c r="U157" s="52"/>
      <c r="V157" s="52"/>
      <c r="W157" s="52"/>
      <c r="X157" s="52"/>
      <c r="Y157" s="52"/>
      <c r="Z157" s="52"/>
    </row>
    <row r="158" spans="1:26" ht="15.75" customHeight="1">
      <c r="A158" s="52"/>
      <c r="B158" s="52"/>
      <c r="C158" s="52"/>
      <c r="D158" s="52"/>
      <c r="E158" s="52"/>
      <c r="F158" s="52"/>
      <c r="G158" s="87"/>
      <c r="H158" s="65"/>
      <c r="I158" s="52"/>
      <c r="J158" s="52"/>
      <c r="K158" s="52"/>
      <c r="L158" s="52"/>
      <c r="M158" s="52"/>
      <c r="N158" s="52"/>
      <c r="O158" s="52"/>
      <c r="P158" s="52"/>
      <c r="Q158" s="52"/>
      <c r="R158" s="52"/>
      <c r="S158" s="52"/>
      <c r="T158" s="52"/>
      <c r="U158" s="52"/>
      <c r="V158" s="52"/>
      <c r="W158" s="52"/>
      <c r="X158" s="52"/>
      <c r="Y158" s="52"/>
      <c r="Z158" s="52"/>
    </row>
    <row r="159" spans="1:26" ht="15.75" customHeight="1">
      <c r="A159" s="52"/>
      <c r="B159" s="52"/>
      <c r="C159" s="52"/>
      <c r="D159" s="52"/>
      <c r="E159" s="52"/>
      <c r="F159" s="52"/>
      <c r="G159" s="87"/>
      <c r="H159" s="65"/>
      <c r="I159" s="52"/>
      <c r="J159" s="52"/>
      <c r="K159" s="52"/>
      <c r="L159" s="52"/>
      <c r="M159" s="52"/>
      <c r="N159" s="52"/>
      <c r="O159" s="52"/>
      <c r="P159" s="52"/>
      <c r="Q159" s="52"/>
      <c r="R159" s="52"/>
      <c r="S159" s="52"/>
      <c r="T159" s="52"/>
      <c r="U159" s="52"/>
      <c r="V159" s="52"/>
      <c r="W159" s="52"/>
      <c r="X159" s="52"/>
      <c r="Y159" s="52"/>
      <c r="Z159" s="52"/>
    </row>
    <row r="160" spans="1:26" ht="15.75" customHeight="1">
      <c r="A160" s="52"/>
      <c r="B160" s="52"/>
      <c r="C160" s="52"/>
      <c r="D160" s="52"/>
      <c r="E160" s="52"/>
      <c r="F160" s="52"/>
      <c r="G160" s="87"/>
      <c r="H160" s="65"/>
      <c r="I160" s="52"/>
      <c r="J160" s="52"/>
      <c r="K160" s="52"/>
      <c r="L160" s="52"/>
      <c r="M160" s="52"/>
      <c r="N160" s="52"/>
      <c r="O160" s="52"/>
      <c r="P160" s="52"/>
      <c r="Q160" s="52"/>
      <c r="R160" s="52"/>
      <c r="S160" s="52"/>
      <c r="T160" s="52"/>
      <c r="U160" s="52"/>
      <c r="V160" s="52"/>
      <c r="W160" s="52"/>
      <c r="X160" s="52"/>
      <c r="Y160" s="52"/>
      <c r="Z160" s="52"/>
    </row>
    <row r="161" spans="1:26" ht="15.75" customHeight="1">
      <c r="A161" s="52"/>
      <c r="B161" s="52"/>
      <c r="C161" s="52"/>
      <c r="D161" s="52"/>
      <c r="E161" s="52"/>
      <c r="F161" s="52"/>
      <c r="G161" s="87"/>
      <c r="H161" s="65"/>
      <c r="I161" s="52"/>
      <c r="J161" s="52"/>
      <c r="K161" s="52"/>
      <c r="L161" s="52"/>
      <c r="M161" s="52"/>
      <c r="N161" s="52"/>
      <c r="O161" s="52"/>
      <c r="P161" s="52"/>
      <c r="Q161" s="52"/>
      <c r="R161" s="52"/>
      <c r="S161" s="52"/>
      <c r="T161" s="52"/>
      <c r="U161" s="52"/>
      <c r="V161" s="52"/>
      <c r="W161" s="52"/>
      <c r="X161" s="52"/>
      <c r="Y161" s="52"/>
      <c r="Z161" s="52"/>
    </row>
    <row r="162" spans="1:26" ht="15.75" customHeight="1">
      <c r="A162" s="52"/>
      <c r="B162" s="52"/>
      <c r="C162" s="52"/>
      <c r="D162" s="52"/>
      <c r="E162" s="52"/>
      <c r="F162" s="52"/>
      <c r="G162" s="87"/>
      <c r="H162" s="65"/>
      <c r="I162" s="52"/>
      <c r="J162" s="52"/>
      <c r="K162" s="52"/>
      <c r="L162" s="52"/>
      <c r="M162" s="52"/>
      <c r="N162" s="52"/>
      <c r="O162" s="52"/>
      <c r="P162" s="52"/>
      <c r="Q162" s="52"/>
      <c r="R162" s="52"/>
      <c r="S162" s="52"/>
      <c r="T162" s="52"/>
      <c r="U162" s="52"/>
      <c r="V162" s="52"/>
      <c r="W162" s="52"/>
      <c r="X162" s="52"/>
      <c r="Y162" s="52"/>
      <c r="Z162" s="52"/>
    </row>
    <row r="163" spans="1:26" ht="15.75" customHeight="1">
      <c r="A163" s="52"/>
      <c r="B163" s="52"/>
      <c r="C163" s="52"/>
      <c r="D163" s="52"/>
      <c r="E163" s="52"/>
      <c r="F163" s="52"/>
      <c r="G163" s="87"/>
      <c r="H163" s="65"/>
      <c r="I163" s="52"/>
      <c r="J163" s="52"/>
      <c r="K163" s="52"/>
      <c r="L163" s="52"/>
      <c r="M163" s="52"/>
      <c r="N163" s="52"/>
      <c r="O163" s="52"/>
      <c r="P163" s="52"/>
      <c r="Q163" s="52"/>
      <c r="R163" s="52"/>
      <c r="S163" s="52"/>
      <c r="T163" s="52"/>
      <c r="U163" s="52"/>
      <c r="V163" s="52"/>
      <c r="W163" s="52"/>
      <c r="X163" s="52"/>
      <c r="Y163" s="52"/>
      <c r="Z163" s="52"/>
    </row>
    <row r="164" spans="1:26" ht="15.75" customHeight="1">
      <c r="A164" s="52"/>
      <c r="B164" s="52"/>
      <c r="C164" s="52"/>
      <c r="D164" s="52"/>
      <c r="E164" s="52"/>
      <c r="F164" s="52"/>
      <c r="G164" s="87"/>
      <c r="H164" s="65"/>
      <c r="I164" s="52"/>
      <c r="J164" s="52"/>
      <c r="K164" s="52"/>
      <c r="L164" s="52"/>
      <c r="M164" s="52"/>
      <c r="N164" s="52"/>
      <c r="O164" s="52"/>
      <c r="P164" s="52"/>
      <c r="Q164" s="52"/>
      <c r="R164" s="52"/>
      <c r="S164" s="52"/>
      <c r="T164" s="52"/>
      <c r="U164" s="52"/>
      <c r="V164" s="52"/>
      <c r="W164" s="52"/>
      <c r="X164" s="52"/>
      <c r="Y164" s="52"/>
      <c r="Z164" s="52"/>
    </row>
    <row r="165" spans="1:26" ht="15.75" customHeight="1">
      <c r="A165" s="52"/>
      <c r="B165" s="52"/>
      <c r="C165" s="52"/>
      <c r="D165" s="52"/>
      <c r="E165" s="52"/>
      <c r="F165" s="52"/>
      <c r="G165" s="87"/>
      <c r="H165" s="65"/>
      <c r="I165" s="52"/>
      <c r="J165" s="52"/>
      <c r="K165" s="52"/>
      <c r="L165" s="52"/>
      <c r="M165" s="52"/>
      <c r="N165" s="52"/>
      <c r="O165" s="52"/>
      <c r="P165" s="52"/>
      <c r="Q165" s="52"/>
      <c r="R165" s="52"/>
      <c r="S165" s="52"/>
      <c r="T165" s="52"/>
      <c r="U165" s="52"/>
      <c r="V165" s="52"/>
      <c r="W165" s="52"/>
      <c r="X165" s="52"/>
      <c r="Y165" s="52"/>
      <c r="Z165" s="52"/>
    </row>
    <row r="166" spans="1:26" ht="15.75" customHeight="1">
      <c r="A166" s="52"/>
      <c r="B166" s="52"/>
      <c r="C166" s="52"/>
      <c r="D166" s="52"/>
      <c r="E166" s="52"/>
      <c r="F166" s="52"/>
      <c r="G166" s="87"/>
      <c r="H166" s="65"/>
      <c r="I166" s="52"/>
      <c r="J166" s="52"/>
      <c r="K166" s="52"/>
      <c r="L166" s="52"/>
      <c r="M166" s="52"/>
      <c r="N166" s="52"/>
      <c r="O166" s="52"/>
      <c r="P166" s="52"/>
      <c r="Q166" s="52"/>
      <c r="R166" s="52"/>
      <c r="S166" s="52"/>
      <c r="T166" s="52"/>
      <c r="U166" s="52"/>
      <c r="V166" s="52"/>
      <c r="W166" s="52"/>
      <c r="X166" s="52"/>
      <c r="Y166" s="52"/>
      <c r="Z166" s="52"/>
    </row>
    <row r="167" spans="1:26" ht="15.75" customHeight="1">
      <c r="A167" s="52"/>
      <c r="B167" s="52"/>
      <c r="C167" s="52"/>
      <c r="D167" s="52"/>
      <c r="E167" s="52"/>
      <c r="F167" s="52"/>
      <c r="G167" s="87"/>
      <c r="H167" s="65"/>
      <c r="I167" s="52"/>
      <c r="J167" s="52"/>
      <c r="K167" s="52"/>
      <c r="L167" s="52"/>
      <c r="M167" s="52"/>
      <c r="N167" s="52"/>
      <c r="O167" s="52"/>
      <c r="P167" s="52"/>
      <c r="Q167" s="52"/>
      <c r="R167" s="52"/>
      <c r="S167" s="52"/>
      <c r="T167" s="52"/>
      <c r="U167" s="52"/>
      <c r="V167" s="52"/>
      <c r="W167" s="52"/>
      <c r="X167" s="52"/>
      <c r="Y167" s="52"/>
      <c r="Z167" s="52"/>
    </row>
    <row r="168" spans="1:26" ht="15.75" customHeight="1">
      <c r="A168" s="52"/>
      <c r="B168" s="52"/>
      <c r="C168" s="52"/>
      <c r="D168" s="52"/>
      <c r="E168" s="52"/>
      <c r="F168" s="52"/>
      <c r="G168" s="87"/>
      <c r="H168" s="65"/>
      <c r="I168" s="52"/>
      <c r="J168" s="52"/>
      <c r="K168" s="52"/>
      <c r="L168" s="52"/>
      <c r="M168" s="52"/>
      <c r="N168" s="52"/>
      <c r="O168" s="52"/>
      <c r="P168" s="52"/>
      <c r="Q168" s="52"/>
      <c r="R168" s="52"/>
      <c r="S168" s="52"/>
      <c r="T168" s="52"/>
      <c r="U168" s="52"/>
      <c r="V168" s="52"/>
      <c r="W168" s="52"/>
      <c r="X168" s="52"/>
      <c r="Y168" s="52"/>
      <c r="Z168" s="52"/>
    </row>
    <row r="169" spans="1:26" ht="15.75" customHeight="1">
      <c r="A169" s="52"/>
      <c r="B169" s="52"/>
      <c r="C169" s="52"/>
      <c r="D169" s="52"/>
      <c r="E169" s="52"/>
      <c r="F169" s="52"/>
      <c r="G169" s="87"/>
      <c r="H169" s="65"/>
      <c r="I169" s="52"/>
      <c r="J169" s="52"/>
      <c r="K169" s="52"/>
      <c r="L169" s="52"/>
      <c r="M169" s="52"/>
      <c r="N169" s="52"/>
      <c r="O169" s="52"/>
      <c r="P169" s="52"/>
      <c r="Q169" s="52"/>
      <c r="R169" s="52"/>
      <c r="S169" s="52"/>
      <c r="T169" s="52"/>
      <c r="U169" s="52"/>
      <c r="V169" s="52"/>
      <c r="W169" s="52"/>
      <c r="X169" s="52"/>
      <c r="Y169" s="52"/>
      <c r="Z169" s="52"/>
    </row>
    <row r="170" spans="1:26" ht="15.75" customHeight="1">
      <c r="A170" s="52"/>
      <c r="B170" s="52"/>
      <c r="C170" s="52"/>
      <c r="D170" s="52"/>
      <c r="E170" s="52"/>
      <c r="F170" s="52"/>
      <c r="G170" s="87"/>
      <c r="H170" s="65"/>
      <c r="I170" s="52"/>
      <c r="J170" s="52"/>
      <c r="K170" s="52"/>
      <c r="L170" s="52"/>
      <c r="M170" s="52"/>
      <c r="N170" s="52"/>
      <c r="O170" s="52"/>
      <c r="P170" s="52"/>
      <c r="Q170" s="52"/>
      <c r="R170" s="52"/>
      <c r="S170" s="52"/>
      <c r="T170" s="52"/>
      <c r="U170" s="52"/>
      <c r="V170" s="52"/>
      <c r="W170" s="52"/>
      <c r="X170" s="52"/>
      <c r="Y170" s="52"/>
      <c r="Z170" s="52"/>
    </row>
    <row r="171" spans="1:26" ht="15.75" customHeight="1">
      <c r="A171" s="52"/>
      <c r="B171" s="52"/>
      <c r="C171" s="52"/>
      <c r="D171" s="52"/>
      <c r="E171" s="52"/>
      <c r="F171" s="52"/>
      <c r="G171" s="87"/>
      <c r="H171" s="65"/>
      <c r="I171" s="52"/>
      <c r="J171" s="52"/>
      <c r="K171" s="52"/>
      <c r="L171" s="52"/>
      <c r="M171" s="52"/>
      <c r="N171" s="52"/>
      <c r="O171" s="52"/>
      <c r="P171" s="52"/>
      <c r="Q171" s="52"/>
      <c r="R171" s="52"/>
      <c r="S171" s="52"/>
      <c r="T171" s="52"/>
      <c r="U171" s="52"/>
      <c r="V171" s="52"/>
      <c r="W171" s="52"/>
      <c r="X171" s="52"/>
      <c r="Y171" s="52"/>
      <c r="Z171" s="52"/>
    </row>
    <row r="172" spans="1:26" ht="15.75" customHeight="1">
      <c r="A172" s="52"/>
      <c r="B172" s="52"/>
      <c r="C172" s="52"/>
      <c r="D172" s="52"/>
      <c r="E172" s="52"/>
      <c r="F172" s="52"/>
      <c r="G172" s="87"/>
      <c r="H172" s="65"/>
      <c r="I172" s="52"/>
      <c r="J172" s="52"/>
      <c r="K172" s="52"/>
      <c r="L172" s="52"/>
      <c r="M172" s="52"/>
      <c r="N172" s="52"/>
      <c r="O172" s="52"/>
      <c r="P172" s="52"/>
      <c r="Q172" s="52"/>
      <c r="R172" s="52"/>
      <c r="S172" s="52"/>
      <c r="T172" s="52"/>
      <c r="U172" s="52"/>
      <c r="V172" s="52"/>
      <c r="W172" s="52"/>
      <c r="X172" s="52"/>
      <c r="Y172" s="52"/>
      <c r="Z172" s="52"/>
    </row>
    <row r="173" spans="1:26" ht="15.75" customHeight="1">
      <c r="A173" s="52"/>
      <c r="B173" s="52"/>
      <c r="C173" s="52"/>
      <c r="D173" s="52"/>
      <c r="E173" s="52"/>
      <c r="F173" s="52"/>
      <c r="G173" s="87"/>
      <c r="H173" s="65"/>
      <c r="I173" s="52"/>
      <c r="J173" s="52"/>
      <c r="K173" s="52"/>
      <c r="L173" s="52"/>
      <c r="M173" s="52"/>
      <c r="N173" s="52"/>
      <c r="O173" s="52"/>
      <c r="P173" s="52"/>
      <c r="Q173" s="52"/>
      <c r="R173" s="52"/>
      <c r="S173" s="52"/>
      <c r="T173" s="52"/>
      <c r="U173" s="52"/>
      <c r="V173" s="52"/>
      <c r="W173" s="52"/>
      <c r="X173" s="52"/>
      <c r="Y173" s="52"/>
      <c r="Z173" s="52"/>
    </row>
    <row r="174" spans="1:26" ht="15.75" customHeight="1">
      <c r="A174" s="52"/>
      <c r="B174" s="52"/>
      <c r="C174" s="52"/>
      <c r="D174" s="52"/>
      <c r="E174" s="52"/>
      <c r="F174" s="52"/>
      <c r="G174" s="87"/>
      <c r="H174" s="65"/>
      <c r="I174" s="52"/>
      <c r="J174" s="52"/>
      <c r="K174" s="52"/>
      <c r="L174" s="52"/>
      <c r="M174" s="52"/>
      <c r="N174" s="52"/>
      <c r="O174" s="52"/>
      <c r="P174" s="52"/>
      <c r="Q174" s="52"/>
      <c r="R174" s="52"/>
      <c r="S174" s="52"/>
      <c r="T174" s="52"/>
      <c r="U174" s="52"/>
      <c r="V174" s="52"/>
      <c r="W174" s="52"/>
      <c r="X174" s="52"/>
      <c r="Y174" s="52"/>
      <c r="Z174" s="52"/>
    </row>
    <row r="175" spans="1:26" ht="15.75" customHeight="1">
      <c r="A175" s="52"/>
      <c r="B175" s="52"/>
      <c r="C175" s="52"/>
      <c r="D175" s="52"/>
      <c r="E175" s="52"/>
      <c r="F175" s="52"/>
      <c r="G175" s="87"/>
      <c r="H175" s="65"/>
      <c r="I175" s="52"/>
      <c r="J175" s="52"/>
      <c r="K175" s="52"/>
      <c r="L175" s="52"/>
      <c r="M175" s="52"/>
      <c r="N175" s="52"/>
      <c r="O175" s="52"/>
      <c r="P175" s="52"/>
      <c r="Q175" s="52"/>
      <c r="R175" s="52"/>
      <c r="S175" s="52"/>
      <c r="T175" s="52"/>
      <c r="U175" s="52"/>
      <c r="V175" s="52"/>
      <c r="W175" s="52"/>
      <c r="X175" s="52"/>
      <c r="Y175" s="52"/>
      <c r="Z175" s="52"/>
    </row>
    <row r="176" spans="1:26" ht="15.75" customHeight="1">
      <c r="A176" s="52"/>
      <c r="B176" s="52"/>
      <c r="C176" s="52"/>
      <c r="D176" s="52"/>
      <c r="E176" s="52"/>
      <c r="F176" s="52"/>
      <c r="G176" s="87"/>
      <c r="H176" s="65"/>
      <c r="I176" s="52"/>
      <c r="J176" s="52"/>
      <c r="K176" s="52"/>
      <c r="L176" s="52"/>
      <c r="M176" s="52"/>
      <c r="N176" s="52"/>
      <c r="O176" s="52"/>
      <c r="P176" s="52"/>
      <c r="Q176" s="52"/>
      <c r="R176" s="52"/>
      <c r="S176" s="52"/>
      <c r="T176" s="52"/>
      <c r="U176" s="52"/>
      <c r="V176" s="52"/>
      <c r="W176" s="52"/>
      <c r="X176" s="52"/>
      <c r="Y176" s="52"/>
      <c r="Z176" s="52"/>
    </row>
    <row r="177" spans="1:26" ht="15.75" customHeight="1">
      <c r="A177" s="52"/>
      <c r="B177" s="52"/>
      <c r="C177" s="52"/>
      <c r="D177" s="52"/>
      <c r="E177" s="52"/>
      <c r="F177" s="52"/>
      <c r="G177" s="87"/>
      <c r="H177" s="65"/>
      <c r="I177" s="52"/>
      <c r="J177" s="52"/>
      <c r="K177" s="52"/>
      <c r="L177" s="52"/>
      <c r="M177" s="52"/>
      <c r="N177" s="52"/>
      <c r="O177" s="52"/>
      <c r="P177" s="52"/>
      <c r="Q177" s="52"/>
      <c r="R177" s="52"/>
      <c r="S177" s="52"/>
      <c r="T177" s="52"/>
      <c r="U177" s="52"/>
      <c r="V177" s="52"/>
      <c r="W177" s="52"/>
      <c r="X177" s="52"/>
      <c r="Y177" s="52"/>
      <c r="Z177" s="52"/>
    </row>
    <row r="178" spans="1:26" ht="15.75" customHeight="1">
      <c r="A178" s="52"/>
      <c r="B178" s="52"/>
      <c r="C178" s="52"/>
      <c r="D178" s="52"/>
      <c r="E178" s="52"/>
      <c r="F178" s="52"/>
      <c r="G178" s="87"/>
      <c r="H178" s="65"/>
      <c r="I178" s="52"/>
      <c r="J178" s="52"/>
      <c r="K178" s="52"/>
      <c r="L178" s="52"/>
      <c r="M178" s="52"/>
      <c r="N178" s="52"/>
      <c r="O178" s="52"/>
      <c r="P178" s="52"/>
      <c r="Q178" s="52"/>
      <c r="R178" s="52"/>
      <c r="S178" s="52"/>
      <c r="T178" s="52"/>
      <c r="U178" s="52"/>
      <c r="V178" s="52"/>
      <c r="W178" s="52"/>
      <c r="X178" s="52"/>
      <c r="Y178" s="52"/>
      <c r="Z178" s="52"/>
    </row>
    <row r="179" spans="1:26" ht="15.75" customHeight="1">
      <c r="A179" s="52"/>
      <c r="B179" s="52"/>
      <c r="C179" s="52"/>
      <c r="D179" s="52"/>
      <c r="E179" s="52"/>
      <c r="F179" s="52"/>
      <c r="G179" s="87"/>
      <c r="H179" s="65"/>
      <c r="I179" s="52"/>
      <c r="J179" s="52"/>
      <c r="K179" s="52"/>
      <c r="L179" s="52"/>
      <c r="M179" s="52"/>
      <c r="N179" s="52"/>
      <c r="O179" s="52"/>
      <c r="P179" s="52"/>
      <c r="Q179" s="52"/>
      <c r="R179" s="52"/>
      <c r="S179" s="52"/>
      <c r="T179" s="52"/>
      <c r="U179" s="52"/>
      <c r="V179" s="52"/>
      <c r="W179" s="52"/>
      <c r="X179" s="52"/>
      <c r="Y179" s="52"/>
      <c r="Z179" s="52"/>
    </row>
    <row r="180" spans="1:26" ht="15.75" customHeight="1">
      <c r="A180" s="52"/>
      <c r="B180" s="52"/>
      <c r="C180" s="52"/>
      <c r="D180" s="52"/>
      <c r="E180" s="52"/>
      <c r="F180" s="52"/>
      <c r="G180" s="87"/>
      <c r="H180" s="65"/>
      <c r="I180" s="52"/>
      <c r="J180" s="52"/>
      <c r="K180" s="52"/>
      <c r="L180" s="52"/>
      <c r="M180" s="52"/>
      <c r="N180" s="52"/>
      <c r="O180" s="52"/>
      <c r="P180" s="52"/>
      <c r="Q180" s="52"/>
      <c r="R180" s="52"/>
      <c r="S180" s="52"/>
      <c r="T180" s="52"/>
      <c r="U180" s="52"/>
      <c r="V180" s="52"/>
      <c r="W180" s="52"/>
      <c r="X180" s="52"/>
      <c r="Y180" s="52"/>
      <c r="Z180" s="52"/>
    </row>
    <row r="181" spans="1:26" ht="15.75" customHeight="1">
      <c r="A181" s="52"/>
      <c r="B181" s="52"/>
      <c r="C181" s="52"/>
      <c r="D181" s="52"/>
      <c r="E181" s="52"/>
      <c r="F181" s="52"/>
      <c r="G181" s="87"/>
      <c r="H181" s="65"/>
      <c r="I181" s="52"/>
      <c r="J181" s="52"/>
      <c r="K181" s="52"/>
      <c r="L181" s="52"/>
      <c r="M181" s="52"/>
      <c r="N181" s="52"/>
      <c r="O181" s="52"/>
      <c r="P181" s="52"/>
      <c r="Q181" s="52"/>
      <c r="R181" s="52"/>
      <c r="S181" s="52"/>
      <c r="T181" s="52"/>
      <c r="U181" s="52"/>
      <c r="V181" s="52"/>
      <c r="W181" s="52"/>
      <c r="X181" s="52"/>
      <c r="Y181" s="52"/>
      <c r="Z181" s="52"/>
    </row>
    <row r="182" spans="1:26" ht="15.75" customHeight="1">
      <c r="A182" s="52"/>
      <c r="B182" s="52"/>
      <c r="C182" s="52"/>
      <c r="D182" s="52"/>
      <c r="E182" s="52"/>
      <c r="F182" s="52"/>
      <c r="G182" s="87"/>
      <c r="H182" s="65"/>
      <c r="I182" s="52"/>
      <c r="J182" s="52"/>
      <c r="K182" s="52"/>
      <c r="L182" s="52"/>
      <c r="M182" s="52"/>
      <c r="N182" s="52"/>
      <c r="O182" s="52"/>
      <c r="P182" s="52"/>
      <c r="Q182" s="52"/>
      <c r="R182" s="52"/>
      <c r="S182" s="52"/>
      <c r="T182" s="52"/>
      <c r="U182" s="52"/>
      <c r="V182" s="52"/>
      <c r="W182" s="52"/>
      <c r="X182" s="52"/>
      <c r="Y182" s="52"/>
      <c r="Z182" s="52"/>
    </row>
    <row r="183" spans="1:26" ht="15.75" customHeight="1">
      <c r="A183" s="52"/>
      <c r="B183" s="52"/>
      <c r="C183" s="52"/>
      <c r="D183" s="52"/>
      <c r="E183" s="52"/>
      <c r="F183" s="52"/>
      <c r="G183" s="87"/>
      <c r="H183" s="65"/>
      <c r="I183" s="52"/>
      <c r="J183" s="52"/>
      <c r="K183" s="52"/>
      <c r="L183" s="52"/>
      <c r="M183" s="52"/>
      <c r="N183" s="52"/>
      <c r="O183" s="52"/>
      <c r="P183" s="52"/>
      <c r="Q183" s="52"/>
      <c r="R183" s="52"/>
      <c r="S183" s="52"/>
      <c r="T183" s="52"/>
      <c r="U183" s="52"/>
      <c r="V183" s="52"/>
      <c r="W183" s="52"/>
      <c r="X183" s="52"/>
      <c r="Y183" s="52"/>
      <c r="Z183" s="52"/>
    </row>
    <row r="184" spans="1:26" ht="15.75" customHeight="1">
      <c r="A184" s="52"/>
      <c r="B184" s="52"/>
      <c r="C184" s="52"/>
      <c r="D184" s="52"/>
      <c r="E184" s="52"/>
      <c r="F184" s="52"/>
      <c r="G184" s="87"/>
      <c r="H184" s="65"/>
      <c r="I184" s="52"/>
      <c r="J184" s="52"/>
      <c r="K184" s="52"/>
      <c r="L184" s="52"/>
      <c r="M184" s="52"/>
      <c r="N184" s="52"/>
      <c r="O184" s="52"/>
      <c r="P184" s="52"/>
      <c r="Q184" s="52"/>
      <c r="R184" s="52"/>
      <c r="S184" s="52"/>
      <c r="T184" s="52"/>
      <c r="U184" s="52"/>
      <c r="V184" s="52"/>
      <c r="W184" s="52"/>
      <c r="X184" s="52"/>
      <c r="Y184" s="52"/>
      <c r="Z184" s="52"/>
    </row>
    <row r="185" spans="1:26" ht="15.75" customHeight="1">
      <c r="A185" s="52"/>
      <c r="B185" s="52"/>
      <c r="C185" s="52"/>
      <c r="D185" s="52"/>
      <c r="E185" s="52"/>
      <c r="F185" s="52"/>
      <c r="G185" s="87"/>
      <c r="H185" s="65"/>
      <c r="I185" s="52"/>
      <c r="J185" s="52"/>
      <c r="K185" s="52"/>
      <c r="L185" s="52"/>
      <c r="M185" s="52"/>
      <c r="N185" s="52"/>
      <c r="O185" s="52"/>
      <c r="P185" s="52"/>
      <c r="Q185" s="52"/>
      <c r="R185" s="52"/>
      <c r="S185" s="52"/>
      <c r="T185" s="52"/>
      <c r="U185" s="52"/>
      <c r="V185" s="52"/>
      <c r="W185" s="52"/>
      <c r="X185" s="52"/>
      <c r="Y185" s="52"/>
      <c r="Z185" s="52"/>
    </row>
    <row r="186" spans="1:26" ht="15.75" customHeight="1">
      <c r="A186" s="52"/>
      <c r="B186" s="52"/>
      <c r="C186" s="52"/>
      <c r="D186" s="52"/>
      <c r="E186" s="52"/>
      <c r="F186" s="52"/>
      <c r="G186" s="87"/>
      <c r="H186" s="65"/>
      <c r="I186" s="52"/>
      <c r="J186" s="52"/>
      <c r="K186" s="52"/>
      <c r="L186" s="52"/>
      <c r="M186" s="52"/>
      <c r="N186" s="52"/>
      <c r="O186" s="52"/>
      <c r="P186" s="52"/>
      <c r="Q186" s="52"/>
      <c r="R186" s="52"/>
      <c r="S186" s="52"/>
      <c r="T186" s="52"/>
      <c r="U186" s="52"/>
      <c r="V186" s="52"/>
      <c r="W186" s="52"/>
      <c r="X186" s="52"/>
      <c r="Y186" s="52"/>
      <c r="Z186" s="52"/>
    </row>
    <row r="187" spans="1:26" ht="15.75" customHeight="1">
      <c r="A187" s="52"/>
      <c r="B187" s="52"/>
      <c r="C187" s="52"/>
      <c r="D187" s="52"/>
      <c r="E187" s="52"/>
      <c r="F187" s="52"/>
      <c r="G187" s="87"/>
      <c r="H187" s="65"/>
      <c r="I187" s="52"/>
      <c r="J187" s="52"/>
      <c r="K187" s="52"/>
      <c r="L187" s="52"/>
      <c r="M187" s="52"/>
      <c r="N187" s="52"/>
      <c r="O187" s="52"/>
      <c r="P187" s="52"/>
      <c r="Q187" s="52"/>
      <c r="R187" s="52"/>
      <c r="S187" s="52"/>
      <c r="T187" s="52"/>
      <c r="U187" s="52"/>
      <c r="V187" s="52"/>
      <c r="W187" s="52"/>
      <c r="X187" s="52"/>
      <c r="Y187" s="52"/>
      <c r="Z187" s="52"/>
    </row>
    <row r="188" spans="1:26" ht="15.75" customHeight="1">
      <c r="A188" s="52"/>
      <c r="B188" s="52"/>
      <c r="C188" s="52"/>
      <c r="D188" s="52"/>
      <c r="E188" s="52"/>
      <c r="F188" s="52"/>
      <c r="G188" s="87"/>
      <c r="H188" s="65"/>
      <c r="I188" s="52"/>
      <c r="J188" s="52"/>
      <c r="K188" s="52"/>
      <c r="L188" s="52"/>
      <c r="M188" s="52"/>
      <c r="N188" s="52"/>
      <c r="O188" s="52"/>
      <c r="P188" s="52"/>
      <c r="Q188" s="52"/>
      <c r="R188" s="52"/>
      <c r="S188" s="52"/>
      <c r="T188" s="52"/>
      <c r="U188" s="52"/>
      <c r="V188" s="52"/>
      <c r="W188" s="52"/>
      <c r="X188" s="52"/>
      <c r="Y188" s="52"/>
      <c r="Z188" s="52"/>
    </row>
    <row r="189" spans="1:26" ht="15.75" customHeight="1">
      <c r="A189" s="52"/>
      <c r="B189" s="52"/>
      <c r="C189" s="52"/>
      <c r="D189" s="52"/>
      <c r="E189" s="52"/>
      <c r="F189" s="52"/>
      <c r="G189" s="87"/>
      <c r="H189" s="65"/>
      <c r="I189" s="52"/>
      <c r="J189" s="52"/>
      <c r="K189" s="52"/>
      <c r="L189" s="52"/>
      <c r="M189" s="52"/>
      <c r="N189" s="52"/>
      <c r="O189" s="52"/>
      <c r="P189" s="52"/>
      <c r="Q189" s="52"/>
      <c r="R189" s="52"/>
      <c r="S189" s="52"/>
      <c r="T189" s="52"/>
      <c r="U189" s="52"/>
      <c r="V189" s="52"/>
      <c r="W189" s="52"/>
      <c r="X189" s="52"/>
      <c r="Y189" s="52"/>
      <c r="Z189" s="52"/>
    </row>
    <row r="190" spans="1:26" ht="15.75" customHeight="1">
      <c r="A190" s="52"/>
      <c r="B190" s="52"/>
      <c r="C190" s="52"/>
      <c r="D190" s="52"/>
      <c r="E190" s="52"/>
      <c r="F190" s="52"/>
      <c r="G190" s="87"/>
      <c r="H190" s="65"/>
      <c r="I190" s="52"/>
      <c r="J190" s="52"/>
      <c r="K190" s="52"/>
      <c r="L190" s="52"/>
      <c r="M190" s="52"/>
      <c r="N190" s="52"/>
      <c r="O190" s="52"/>
      <c r="P190" s="52"/>
      <c r="Q190" s="52"/>
      <c r="R190" s="52"/>
      <c r="S190" s="52"/>
      <c r="T190" s="52"/>
      <c r="U190" s="52"/>
      <c r="V190" s="52"/>
      <c r="W190" s="52"/>
      <c r="X190" s="52"/>
      <c r="Y190" s="52"/>
      <c r="Z190" s="52"/>
    </row>
    <row r="191" spans="1:26" ht="15.75" customHeight="1">
      <c r="A191" s="52"/>
      <c r="B191" s="52"/>
      <c r="C191" s="52"/>
      <c r="D191" s="52"/>
      <c r="E191" s="52"/>
      <c r="F191" s="52"/>
      <c r="G191" s="87"/>
      <c r="H191" s="65"/>
      <c r="I191" s="52"/>
      <c r="J191" s="52"/>
      <c r="K191" s="52"/>
      <c r="L191" s="52"/>
      <c r="M191" s="52"/>
      <c r="N191" s="52"/>
      <c r="O191" s="52"/>
      <c r="P191" s="52"/>
      <c r="Q191" s="52"/>
      <c r="R191" s="52"/>
      <c r="S191" s="52"/>
      <c r="T191" s="52"/>
      <c r="U191" s="52"/>
      <c r="V191" s="52"/>
      <c r="W191" s="52"/>
      <c r="X191" s="52"/>
      <c r="Y191" s="52"/>
      <c r="Z191" s="52"/>
    </row>
    <row r="192" spans="1:26" ht="15.75" customHeight="1">
      <c r="A192" s="52"/>
      <c r="B192" s="52"/>
      <c r="C192" s="52"/>
      <c r="D192" s="52"/>
      <c r="E192" s="52"/>
      <c r="F192" s="52"/>
      <c r="G192" s="87"/>
      <c r="H192" s="65"/>
      <c r="I192" s="52"/>
      <c r="J192" s="52"/>
      <c r="K192" s="52"/>
      <c r="L192" s="52"/>
      <c r="M192" s="52"/>
      <c r="N192" s="52"/>
      <c r="O192" s="52"/>
      <c r="P192" s="52"/>
      <c r="Q192" s="52"/>
      <c r="R192" s="52"/>
      <c r="S192" s="52"/>
      <c r="T192" s="52"/>
      <c r="U192" s="52"/>
      <c r="V192" s="52"/>
      <c r="W192" s="52"/>
      <c r="X192" s="52"/>
      <c r="Y192" s="52"/>
      <c r="Z192" s="52"/>
    </row>
    <row r="193" spans="1:26" ht="15.75" customHeight="1">
      <c r="A193" s="52"/>
      <c r="B193" s="52"/>
      <c r="C193" s="52"/>
      <c r="D193" s="52"/>
      <c r="E193" s="52"/>
      <c r="F193" s="52"/>
      <c r="G193" s="87"/>
      <c r="H193" s="65"/>
      <c r="I193" s="52"/>
      <c r="J193" s="52"/>
      <c r="K193" s="52"/>
      <c r="L193" s="52"/>
      <c r="M193" s="52"/>
      <c r="N193" s="52"/>
      <c r="O193" s="52"/>
      <c r="P193" s="52"/>
      <c r="Q193" s="52"/>
      <c r="R193" s="52"/>
      <c r="S193" s="52"/>
      <c r="T193" s="52"/>
      <c r="U193" s="52"/>
      <c r="V193" s="52"/>
      <c r="W193" s="52"/>
      <c r="X193" s="52"/>
      <c r="Y193" s="52"/>
      <c r="Z193" s="52"/>
    </row>
    <row r="194" spans="1:26" ht="15.75" customHeight="1">
      <c r="A194" s="52"/>
      <c r="B194" s="52"/>
      <c r="C194" s="52"/>
      <c r="D194" s="52"/>
      <c r="E194" s="52"/>
      <c r="F194" s="52"/>
      <c r="G194" s="87"/>
      <c r="H194" s="65"/>
      <c r="I194" s="52"/>
      <c r="J194" s="52"/>
      <c r="K194" s="52"/>
      <c r="L194" s="52"/>
      <c r="M194" s="52"/>
      <c r="N194" s="52"/>
      <c r="O194" s="52"/>
      <c r="P194" s="52"/>
      <c r="Q194" s="52"/>
      <c r="R194" s="52"/>
      <c r="S194" s="52"/>
      <c r="T194" s="52"/>
      <c r="U194" s="52"/>
      <c r="V194" s="52"/>
      <c r="W194" s="52"/>
      <c r="X194" s="52"/>
      <c r="Y194" s="52"/>
      <c r="Z194" s="52"/>
    </row>
    <row r="195" spans="1:26" ht="15.75" customHeight="1">
      <c r="A195" s="52"/>
      <c r="B195" s="52"/>
      <c r="C195" s="52"/>
      <c r="D195" s="52"/>
      <c r="E195" s="52"/>
      <c r="F195" s="52"/>
      <c r="G195" s="87"/>
      <c r="H195" s="65"/>
      <c r="I195" s="52"/>
      <c r="J195" s="52"/>
      <c r="K195" s="52"/>
      <c r="L195" s="52"/>
      <c r="M195" s="52"/>
      <c r="N195" s="52"/>
      <c r="O195" s="52"/>
      <c r="P195" s="52"/>
      <c r="Q195" s="52"/>
      <c r="R195" s="52"/>
      <c r="S195" s="52"/>
      <c r="T195" s="52"/>
      <c r="U195" s="52"/>
      <c r="V195" s="52"/>
      <c r="W195" s="52"/>
      <c r="X195" s="52"/>
      <c r="Y195" s="52"/>
      <c r="Z195" s="52"/>
    </row>
    <row r="196" spans="1:26" ht="15.75" customHeight="1">
      <c r="A196" s="52"/>
      <c r="B196" s="52"/>
      <c r="C196" s="52"/>
      <c r="D196" s="52"/>
      <c r="E196" s="52"/>
      <c r="F196" s="52"/>
      <c r="G196" s="87"/>
      <c r="H196" s="65"/>
      <c r="I196" s="52"/>
      <c r="J196" s="52"/>
      <c r="K196" s="52"/>
      <c r="L196" s="52"/>
      <c r="M196" s="52"/>
      <c r="N196" s="52"/>
      <c r="O196" s="52"/>
      <c r="P196" s="52"/>
      <c r="Q196" s="52"/>
      <c r="R196" s="52"/>
      <c r="S196" s="52"/>
      <c r="T196" s="52"/>
      <c r="U196" s="52"/>
      <c r="V196" s="52"/>
      <c r="W196" s="52"/>
      <c r="X196" s="52"/>
      <c r="Y196" s="52"/>
      <c r="Z196" s="52"/>
    </row>
    <row r="197" spans="1:26" ht="15.75" customHeight="1">
      <c r="A197" s="52"/>
      <c r="B197" s="52"/>
      <c r="C197" s="52"/>
      <c r="D197" s="52"/>
      <c r="E197" s="52"/>
      <c r="F197" s="52"/>
      <c r="G197" s="87"/>
      <c r="H197" s="65"/>
      <c r="I197" s="52"/>
      <c r="J197" s="52"/>
      <c r="K197" s="52"/>
      <c r="L197" s="52"/>
      <c r="M197" s="52"/>
      <c r="N197" s="52"/>
      <c r="O197" s="52"/>
      <c r="P197" s="52"/>
      <c r="Q197" s="52"/>
      <c r="R197" s="52"/>
      <c r="S197" s="52"/>
      <c r="T197" s="52"/>
      <c r="U197" s="52"/>
      <c r="V197" s="52"/>
      <c r="W197" s="52"/>
      <c r="X197" s="52"/>
      <c r="Y197" s="52"/>
      <c r="Z197" s="52"/>
    </row>
    <row r="198" spans="1:26" ht="15.75" customHeight="1">
      <c r="A198" s="52"/>
      <c r="B198" s="52"/>
      <c r="C198" s="52"/>
      <c r="D198" s="52"/>
      <c r="E198" s="52"/>
      <c r="F198" s="52"/>
      <c r="G198" s="87"/>
      <c r="H198" s="65"/>
      <c r="I198" s="52"/>
      <c r="J198" s="52"/>
      <c r="K198" s="52"/>
      <c r="L198" s="52"/>
      <c r="M198" s="52"/>
      <c r="N198" s="52"/>
      <c r="O198" s="52"/>
      <c r="P198" s="52"/>
      <c r="Q198" s="52"/>
      <c r="R198" s="52"/>
      <c r="S198" s="52"/>
      <c r="T198" s="52"/>
      <c r="U198" s="52"/>
      <c r="V198" s="52"/>
      <c r="W198" s="52"/>
      <c r="X198" s="52"/>
      <c r="Y198" s="52"/>
      <c r="Z198" s="52"/>
    </row>
    <row r="199" spans="1:26" ht="15.75" customHeight="1">
      <c r="A199" s="52"/>
      <c r="B199" s="52"/>
      <c r="C199" s="52"/>
      <c r="D199" s="52"/>
      <c r="E199" s="52"/>
      <c r="F199" s="52"/>
      <c r="G199" s="87"/>
      <c r="H199" s="65"/>
      <c r="I199" s="52"/>
      <c r="J199" s="52"/>
      <c r="K199" s="52"/>
      <c r="L199" s="52"/>
      <c r="M199" s="52"/>
      <c r="N199" s="52"/>
      <c r="O199" s="52"/>
      <c r="P199" s="52"/>
      <c r="Q199" s="52"/>
      <c r="R199" s="52"/>
      <c r="S199" s="52"/>
      <c r="T199" s="52"/>
      <c r="U199" s="52"/>
      <c r="V199" s="52"/>
      <c r="W199" s="52"/>
      <c r="X199" s="52"/>
      <c r="Y199" s="52"/>
      <c r="Z199" s="52"/>
    </row>
    <row r="200" spans="1:26" ht="15.75" customHeight="1">
      <c r="A200" s="52"/>
      <c r="B200" s="52"/>
      <c r="C200" s="52"/>
      <c r="D200" s="52"/>
      <c r="E200" s="52"/>
      <c r="F200" s="52"/>
      <c r="G200" s="87"/>
      <c r="H200" s="65"/>
      <c r="I200" s="52"/>
      <c r="J200" s="52"/>
      <c r="K200" s="52"/>
      <c r="L200" s="52"/>
      <c r="M200" s="52"/>
      <c r="N200" s="52"/>
      <c r="O200" s="52"/>
      <c r="P200" s="52"/>
      <c r="Q200" s="52"/>
      <c r="R200" s="52"/>
      <c r="S200" s="52"/>
      <c r="T200" s="52"/>
      <c r="U200" s="52"/>
      <c r="V200" s="52"/>
      <c r="W200" s="52"/>
      <c r="X200" s="52"/>
      <c r="Y200" s="52"/>
      <c r="Z200" s="52"/>
    </row>
    <row r="201" spans="1:26" ht="15.75" customHeight="1">
      <c r="A201" s="52"/>
      <c r="B201" s="52"/>
      <c r="C201" s="52"/>
      <c r="D201" s="52"/>
      <c r="E201" s="52"/>
      <c r="F201" s="52"/>
      <c r="G201" s="87"/>
      <c r="H201" s="65"/>
      <c r="I201" s="52"/>
      <c r="J201" s="52"/>
      <c r="K201" s="52"/>
      <c r="L201" s="52"/>
      <c r="M201" s="52"/>
      <c r="N201" s="52"/>
      <c r="O201" s="52"/>
      <c r="P201" s="52"/>
      <c r="Q201" s="52"/>
      <c r="R201" s="52"/>
      <c r="S201" s="52"/>
      <c r="T201" s="52"/>
      <c r="U201" s="52"/>
      <c r="V201" s="52"/>
      <c r="W201" s="52"/>
      <c r="X201" s="52"/>
      <c r="Y201" s="52"/>
      <c r="Z201" s="52"/>
    </row>
    <row r="202" spans="1:26" ht="15.75" customHeight="1">
      <c r="A202" s="52"/>
      <c r="B202" s="52"/>
      <c r="C202" s="52"/>
      <c r="D202" s="52"/>
      <c r="E202" s="52"/>
      <c r="F202" s="52"/>
      <c r="G202" s="87"/>
      <c r="H202" s="65"/>
      <c r="I202" s="52"/>
      <c r="J202" s="52"/>
      <c r="K202" s="52"/>
      <c r="L202" s="52"/>
      <c r="M202" s="52"/>
      <c r="N202" s="52"/>
      <c r="O202" s="52"/>
      <c r="P202" s="52"/>
      <c r="Q202" s="52"/>
      <c r="R202" s="52"/>
      <c r="S202" s="52"/>
      <c r="T202" s="52"/>
      <c r="U202" s="52"/>
      <c r="V202" s="52"/>
      <c r="W202" s="52"/>
      <c r="X202" s="52"/>
      <c r="Y202" s="52"/>
      <c r="Z202" s="52"/>
    </row>
    <row r="203" spans="1:26" ht="15.75" customHeight="1">
      <c r="A203" s="52"/>
      <c r="B203" s="52"/>
      <c r="C203" s="52"/>
      <c r="D203" s="52"/>
      <c r="E203" s="52"/>
      <c r="F203" s="52"/>
      <c r="G203" s="87"/>
      <c r="H203" s="65"/>
      <c r="I203" s="52"/>
      <c r="J203" s="52"/>
      <c r="K203" s="52"/>
      <c r="L203" s="52"/>
      <c r="M203" s="52"/>
      <c r="N203" s="52"/>
      <c r="O203" s="52"/>
      <c r="P203" s="52"/>
      <c r="Q203" s="52"/>
      <c r="R203" s="52"/>
      <c r="S203" s="52"/>
      <c r="T203" s="52"/>
      <c r="U203" s="52"/>
      <c r="V203" s="52"/>
      <c r="W203" s="52"/>
      <c r="X203" s="52"/>
      <c r="Y203" s="52"/>
      <c r="Z203" s="52"/>
    </row>
    <row r="204" spans="1:26" ht="15.75" customHeight="1">
      <c r="A204" s="52"/>
      <c r="B204" s="52"/>
      <c r="C204" s="52"/>
      <c r="D204" s="52"/>
      <c r="E204" s="52"/>
      <c r="F204" s="52"/>
      <c r="G204" s="87"/>
      <c r="H204" s="65"/>
      <c r="I204" s="52"/>
      <c r="J204" s="52"/>
      <c r="K204" s="52"/>
      <c r="L204" s="52"/>
      <c r="M204" s="52"/>
      <c r="N204" s="52"/>
      <c r="O204" s="52"/>
      <c r="P204" s="52"/>
      <c r="Q204" s="52"/>
      <c r="R204" s="52"/>
      <c r="S204" s="52"/>
      <c r="T204" s="52"/>
      <c r="U204" s="52"/>
      <c r="V204" s="52"/>
      <c r="W204" s="52"/>
      <c r="X204" s="52"/>
      <c r="Y204" s="52"/>
      <c r="Z204" s="52"/>
    </row>
    <row r="205" spans="1:26" ht="15.75" customHeight="1">
      <c r="A205" s="52"/>
      <c r="B205" s="52"/>
      <c r="C205" s="52"/>
      <c r="D205" s="52"/>
      <c r="E205" s="52"/>
      <c r="F205" s="52"/>
      <c r="G205" s="87"/>
      <c r="H205" s="65"/>
      <c r="I205" s="52"/>
      <c r="J205" s="52"/>
      <c r="K205" s="52"/>
      <c r="L205" s="52"/>
      <c r="M205" s="52"/>
      <c r="N205" s="52"/>
      <c r="O205" s="52"/>
      <c r="P205" s="52"/>
      <c r="Q205" s="52"/>
      <c r="R205" s="52"/>
      <c r="S205" s="52"/>
      <c r="T205" s="52"/>
      <c r="U205" s="52"/>
      <c r="V205" s="52"/>
      <c r="W205" s="52"/>
      <c r="X205" s="52"/>
      <c r="Y205" s="52"/>
      <c r="Z205" s="52"/>
    </row>
    <row r="206" spans="1:26" ht="15.75" customHeight="1">
      <c r="A206" s="52"/>
      <c r="B206" s="52"/>
      <c r="C206" s="52"/>
      <c r="D206" s="52"/>
      <c r="E206" s="52"/>
      <c r="F206" s="52"/>
      <c r="G206" s="87"/>
      <c r="H206" s="65"/>
      <c r="I206" s="52"/>
      <c r="J206" s="52"/>
      <c r="K206" s="52"/>
      <c r="L206" s="52"/>
      <c r="M206" s="52"/>
      <c r="N206" s="52"/>
      <c r="O206" s="52"/>
      <c r="P206" s="52"/>
      <c r="Q206" s="52"/>
      <c r="R206" s="52"/>
      <c r="S206" s="52"/>
      <c r="T206" s="52"/>
      <c r="U206" s="52"/>
      <c r="V206" s="52"/>
      <c r="W206" s="52"/>
      <c r="X206" s="52"/>
      <c r="Y206" s="52"/>
      <c r="Z206" s="52"/>
    </row>
    <row r="207" spans="1:26" ht="15.75" customHeight="1">
      <c r="A207" s="52"/>
      <c r="B207" s="52"/>
      <c r="C207" s="52"/>
      <c r="D207" s="52"/>
      <c r="E207" s="52"/>
      <c r="F207" s="52"/>
      <c r="G207" s="87"/>
      <c r="H207" s="65"/>
      <c r="I207" s="52"/>
      <c r="J207" s="52"/>
      <c r="K207" s="52"/>
      <c r="L207" s="52"/>
      <c r="M207" s="52"/>
      <c r="N207" s="52"/>
      <c r="O207" s="52"/>
      <c r="P207" s="52"/>
      <c r="Q207" s="52"/>
      <c r="R207" s="52"/>
      <c r="S207" s="52"/>
      <c r="T207" s="52"/>
      <c r="U207" s="52"/>
      <c r="V207" s="52"/>
      <c r="W207" s="52"/>
      <c r="X207" s="52"/>
      <c r="Y207" s="52"/>
      <c r="Z207" s="52"/>
    </row>
    <row r="208" spans="1:26" ht="15.75" customHeight="1">
      <c r="A208" s="52"/>
      <c r="B208" s="52"/>
      <c r="C208" s="52"/>
      <c r="D208" s="52"/>
      <c r="E208" s="52"/>
      <c r="F208" s="52"/>
      <c r="G208" s="87"/>
      <c r="H208" s="65"/>
      <c r="I208" s="52"/>
      <c r="J208" s="52"/>
      <c r="K208" s="52"/>
      <c r="L208" s="52"/>
      <c r="M208" s="52"/>
      <c r="N208" s="52"/>
      <c r="O208" s="52"/>
      <c r="P208" s="52"/>
      <c r="Q208" s="52"/>
      <c r="R208" s="52"/>
      <c r="S208" s="52"/>
      <c r="T208" s="52"/>
      <c r="U208" s="52"/>
      <c r="V208" s="52"/>
      <c r="W208" s="52"/>
      <c r="X208" s="52"/>
      <c r="Y208" s="52"/>
      <c r="Z208" s="52"/>
    </row>
    <row r="209" spans="1:26" ht="15.75" customHeight="1">
      <c r="A209" s="52"/>
      <c r="B209" s="52"/>
      <c r="C209" s="52"/>
      <c r="D209" s="52"/>
      <c r="E209" s="52"/>
      <c r="F209" s="52"/>
      <c r="G209" s="87"/>
      <c r="H209" s="65"/>
      <c r="I209" s="52"/>
      <c r="J209" s="52"/>
      <c r="K209" s="52"/>
      <c r="L209" s="52"/>
      <c r="M209" s="52"/>
      <c r="N209" s="52"/>
      <c r="O209" s="52"/>
      <c r="P209" s="52"/>
      <c r="Q209" s="52"/>
      <c r="R209" s="52"/>
      <c r="S209" s="52"/>
      <c r="T209" s="52"/>
      <c r="U209" s="52"/>
      <c r="V209" s="52"/>
      <c r="W209" s="52"/>
      <c r="X209" s="52"/>
      <c r="Y209" s="52"/>
      <c r="Z209" s="52"/>
    </row>
    <row r="210" spans="1:26" ht="15.75" customHeight="1">
      <c r="A210" s="52"/>
      <c r="B210" s="52"/>
      <c r="C210" s="52"/>
      <c r="D210" s="52"/>
      <c r="E210" s="52"/>
      <c r="F210" s="52"/>
      <c r="G210" s="87"/>
      <c r="H210" s="65"/>
      <c r="I210" s="52"/>
      <c r="J210" s="52"/>
      <c r="K210" s="52"/>
      <c r="L210" s="52"/>
      <c r="M210" s="52"/>
      <c r="N210" s="52"/>
      <c r="O210" s="52"/>
      <c r="P210" s="52"/>
      <c r="Q210" s="52"/>
      <c r="R210" s="52"/>
      <c r="S210" s="52"/>
      <c r="T210" s="52"/>
      <c r="U210" s="52"/>
      <c r="V210" s="52"/>
      <c r="W210" s="52"/>
      <c r="X210" s="52"/>
      <c r="Y210" s="52"/>
      <c r="Z210" s="52"/>
    </row>
    <row r="211" spans="1:26" ht="15.75" customHeight="1">
      <c r="A211" s="52"/>
      <c r="B211" s="52"/>
      <c r="C211" s="52"/>
      <c r="D211" s="52"/>
      <c r="E211" s="52"/>
      <c r="F211" s="52"/>
      <c r="G211" s="87"/>
      <c r="H211" s="65"/>
      <c r="I211" s="52"/>
      <c r="J211" s="52"/>
      <c r="K211" s="52"/>
      <c r="L211" s="52"/>
      <c r="M211" s="52"/>
      <c r="N211" s="52"/>
      <c r="O211" s="52"/>
      <c r="P211" s="52"/>
      <c r="Q211" s="52"/>
      <c r="R211" s="52"/>
      <c r="S211" s="52"/>
      <c r="T211" s="52"/>
      <c r="U211" s="52"/>
      <c r="V211" s="52"/>
      <c r="W211" s="52"/>
      <c r="X211" s="52"/>
      <c r="Y211" s="52"/>
      <c r="Z211" s="52"/>
    </row>
    <row r="212" spans="1:26" ht="15.75" customHeight="1">
      <c r="A212" s="52"/>
      <c r="B212" s="52"/>
      <c r="C212" s="52"/>
      <c r="D212" s="52"/>
      <c r="E212" s="52"/>
      <c r="F212" s="52"/>
      <c r="G212" s="87"/>
      <c r="H212" s="65"/>
      <c r="I212" s="52"/>
      <c r="J212" s="52"/>
      <c r="K212" s="52"/>
      <c r="L212" s="52"/>
      <c r="M212" s="52"/>
      <c r="N212" s="52"/>
      <c r="O212" s="52"/>
      <c r="P212" s="52"/>
      <c r="Q212" s="52"/>
      <c r="R212" s="52"/>
      <c r="S212" s="52"/>
      <c r="T212" s="52"/>
      <c r="U212" s="52"/>
      <c r="V212" s="52"/>
      <c r="W212" s="52"/>
      <c r="X212" s="52"/>
      <c r="Y212" s="52"/>
      <c r="Z212" s="52"/>
    </row>
    <row r="213" spans="1:26" ht="15.75" customHeight="1">
      <c r="A213" s="52"/>
      <c r="B213" s="52"/>
      <c r="C213" s="52"/>
      <c r="D213" s="52"/>
      <c r="E213" s="52"/>
      <c r="F213" s="52"/>
      <c r="G213" s="87"/>
      <c r="H213" s="65"/>
      <c r="I213" s="52"/>
      <c r="J213" s="52"/>
      <c r="K213" s="52"/>
      <c r="L213" s="52"/>
      <c r="M213" s="52"/>
      <c r="N213" s="52"/>
      <c r="O213" s="52"/>
      <c r="P213" s="52"/>
      <c r="Q213" s="52"/>
      <c r="R213" s="52"/>
      <c r="S213" s="52"/>
      <c r="T213" s="52"/>
      <c r="U213" s="52"/>
      <c r="V213" s="52"/>
      <c r="W213" s="52"/>
      <c r="X213" s="52"/>
      <c r="Y213" s="52"/>
      <c r="Z213" s="52"/>
    </row>
    <row r="214" spans="1:26" ht="15.75" customHeight="1">
      <c r="A214" s="52"/>
      <c r="B214" s="52"/>
      <c r="C214" s="52"/>
      <c r="D214" s="52"/>
      <c r="E214" s="52"/>
      <c r="F214" s="52"/>
      <c r="G214" s="87"/>
      <c r="H214" s="65"/>
      <c r="I214" s="52"/>
      <c r="J214" s="52"/>
      <c r="K214" s="52"/>
      <c r="L214" s="52"/>
      <c r="M214" s="52"/>
      <c r="N214" s="52"/>
      <c r="O214" s="52"/>
      <c r="P214" s="52"/>
      <c r="Q214" s="52"/>
      <c r="R214" s="52"/>
      <c r="S214" s="52"/>
      <c r="T214" s="52"/>
      <c r="U214" s="52"/>
      <c r="V214" s="52"/>
      <c r="W214" s="52"/>
      <c r="X214" s="52"/>
      <c r="Y214" s="52"/>
      <c r="Z214" s="52"/>
    </row>
    <row r="215" spans="1:26" ht="15.75" customHeight="1">
      <c r="A215" s="52"/>
      <c r="B215" s="52"/>
      <c r="C215" s="52"/>
      <c r="D215" s="52"/>
      <c r="E215" s="52"/>
      <c r="F215" s="52"/>
      <c r="G215" s="87"/>
      <c r="H215" s="65"/>
      <c r="I215" s="52"/>
      <c r="J215" s="52"/>
      <c r="K215" s="52"/>
      <c r="L215" s="52"/>
      <c r="M215" s="52"/>
      <c r="N215" s="52"/>
      <c r="O215" s="52"/>
      <c r="P215" s="52"/>
      <c r="Q215" s="52"/>
      <c r="R215" s="52"/>
      <c r="S215" s="52"/>
      <c r="T215" s="52"/>
      <c r="U215" s="52"/>
      <c r="V215" s="52"/>
      <c r="W215" s="52"/>
      <c r="X215" s="52"/>
      <c r="Y215" s="52"/>
      <c r="Z215" s="52"/>
    </row>
    <row r="216" spans="1:26" ht="15.75" customHeight="1">
      <c r="A216" s="52"/>
      <c r="B216" s="52"/>
      <c r="C216" s="52"/>
      <c r="D216" s="52"/>
      <c r="E216" s="52"/>
      <c r="F216" s="52"/>
      <c r="G216" s="87"/>
      <c r="H216" s="65"/>
      <c r="I216" s="52"/>
      <c r="J216" s="52"/>
      <c r="K216" s="52"/>
      <c r="L216" s="52"/>
      <c r="M216" s="52"/>
      <c r="N216" s="52"/>
      <c r="O216" s="52"/>
      <c r="P216" s="52"/>
      <c r="Q216" s="52"/>
      <c r="R216" s="52"/>
      <c r="S216" s="52"/>
      <c r="T216" s="52"/>
      <c r="U216" s="52"/>
      <c r="V216" s="52"/>
      <c r="W216" s="52"/>
      <c r="X216" s="52"/>
      <c r="Y216" s="52"/>
      <c r="Z216" s="52"/>
    </row>
    <row r="217" spans="1:26" ht="15.75" customHeight="1">
      <c r="A217" s="52"/>
      <c r="B217" s="52"/>
      <c r="C217" s="52"/>
      <c r="D217" s="52"/>
      <c r="E217" s="52"/>
      <c r="F217" s="52"/>
      <c r="G217" s="87"/>
      <c r="H217" s="65"/>
      <c r="I217" s="52"/>
      <c r="J217" s="52"/>
      <c r="K217" s="52"/>
      <c r="L217" s="52"/>
      <c r="M217" s="52"/>
      <c r="N217" s="52"/>
      <c r="O217" s="52"/>
      <c r="P217" s="52"/>
      <c r="Q217" s="52"/>
      <c r="R217" s="52"/>
      <c r="S217" s="52"/>
      <c r="T217" s="52"/>
      <c r="U217" s="52"/>
      <c r="V217" s="52"/>
      <c r="W217" s="52"/>
      <c r="X217" s="52"/>
      <c r="Y217" s="52"/>
      <c r="Z217" s="52"/>
    </row>
    <row r="218" spans="1:26" ht="15.75" customHeight="1">
      <c r="A218" s="52"/>
      <c r="B218" s="52"/>
      <c r="C218" s="52"/>
      <c r="D218" s="52"/>
      <c r="E218" s="52"/>
      <c r="F218" s="52"/>
      <c r="G218" s="87"/>
      <c r="H218" s="65"/>
      <c r="I218" s="52"/>
      <c r="J218" s="52"/>
      <c r="K218" s="52"/>
      <c r="L218" s="52"/>
      <c r="M218" s="52"/>
      <c r="N218" s="52"/>
      <c r="O218" s="52"/>
      <c r="P218" s="52"/>
      <c r="Q218" s="52"/>
      <c r="R218" s="52"/>
      <c r="S218" s="52"/>
      <c r="T218" s="52"/>
      <c r="U218" s="52"/>
      <c r="V218" s="52"/>
      <c r="W218" s="52"/>
      <c r="X218" s="52"/>
      <c r="Y218" s="52"/>
      <c r="Z218" s="52"/>
    </row>
    <row r="219" spans="1:26" ht="15.75" customHeight="1">
      <c r="A219" s="52"/>
      <c r="B219" s="52"/>
      <c r="C219" s="52"/>
      <c r="D219" s="52"/>
      <c r="E219" s="52"/>
      <c r="F219" s="52"/>
      <c r="G219" s="87"/>
      <c r="H219" s="65"/>
      <c r="I219" s="52"/>
      <c r="J219" s="52"/>
      <c r="K219" s="52"/>
      <c r="L219" s="52"/>
      <c r="M219" s="52"/>
      <c r="N219" s="52"/>
      <c r="O219" s="52"/>
      <c r="P219" s="52"/>
      <c r="Q219" s="52"/>
      <c r="R219" s="52"/>
      <c r="S219" s="52"/>
      <c r="T219" s="52"/>
      <c r="U219" s="52"/>
      <c r="V219" s="52"/>
      <c r="W219" s="52"/>
      <c r="X219" s="52"/>
      <c r="Y219" s="52"/>
      <c r="Z219" s="52"/>
    </row>
    <row r="220" spans="1:26" ht="15.75" customHeight="1">
      <c r="A220" s="52"/>
      <c r="B220" s="52"/>
      <c r="C220" s="52"/>
      <c r="D220" s="52"/>
      <c r="E220" s="52"/>
      <c r="F220" s="52"/>
      <c r="G220" s="87"/>
      <c r="H220" s="65"/>
      <c r="I220" s="52"/>
      <c r="J220" s="52"/>
      <c r="K220" s="52"/>
      <c r="L220" s="52"/>
      <c r="M220" s="52"/>
      <c r="N220" s="52"/>
      <c r="O220" s="52"/>
      <c r="P220" s="52"/>
      <c r="Q220" s="52"/>
      <c r="R220" s="52"/>
      <c r="S220" s="52"/>
      <c r="T220" s="52"/>
      <c r="U220" s="52"/>
      <c r="V220" s="52"/>
      <c r="W220" s="52"/>
      <c r="X220" s="52"/>
      <c r="Y220" s="52"/>
      <c r="Z220" s="52"/>
    </row>
    <row r="221" spans="1:26" ht="15.75" customHeight="1">
      <c r="A221" s="52"/>
      <c r="B221" s="52"/>
      <c r="C221" s="52"/>
      <c r="D221" s="52"/>
      <c r="E221" s="52"/>
      <c r="F221" s="52"/>
      <c r="G221" s="87"/>
      <c r="H221" s="65"/>
      <c r="I221" s="52"/>
      <c r="J221" s="52"/>
      <c r="K221" s="52"/>
      <c r="L221" s="52"/>
      <c r="M221" s="52"/>
      <c r="N221" s="52"/>
      <c r="O221" s="52"/>
      <c r="P221" s="52"/>
      <c r="Q221" s="52"/>
      <c r="R221" s="52"/>
      <c r="S221" s="52"/>
      <c r="T221" s="52"/>
      <c r="U221" s="52"/>
      <c r="V221" s="52"/>
      <c r="W221" s="52"/>
      <c r="X221" s="52"/>
      <c r="Y221" s="52"/>
      <c r="Z221" s="52"/>
    </row>
    <row r="222" spans="1:26" ht="15.75" customHeight="1">
      <c r="A222" s="52"/>
      <c r="B222" s="52"/>
      <c r="C222" s="52"/>
      <c r="D222" s="52"/>
      <c r="E222" s="52"/>
      <c r="F222" s="52"/>
      <c r="G222" s="87"/>
      <c r="H222" s="65"/>
      <c r="I222" s="52"/>
      <c r="J222" s="52"/>
      <c r="K222" s="52"/>
      <c r="L222" s="52"/>
      <c r="M222" s="52"/>
      <c r="N222" s="52"/>
      <c r="O222" s="52"/>
      <c r="P222" s="52"/>
      <c r="Q222" s="52"/>
      <c r="R222" s="52"/>
      <c r="S222" s="52"/>
      <c r="T222" s="52"/>
      <c r="U222" s="52"/>
      <c r="V222" s="52"/>
      <c r="W222" s="52"/>
      <c r="X222" s="52"/>
      <c r="Y222" s="52"/>
      <c r="Z222" s="52"/>
    </row>
    <row r="223" spans="1:26" ht="15.75" customHeight="1">
      <c r="A223" s="52"/>
      <c r="B223" s="52"/>
      <c r="C223" s="52"/>
      <c r="D223" s="52"/>
      <c r="E223" s="52"/>
      <c r="F223" s="52"/>
      <c r="G223" s="87"/>
      <c r="H223" s="65"/>
      <c r="I223" s="52"/>
      <c r="J223" s="52"/>
      <c r="K223" s="52"/>
      <c r="L223" s="52"/>
      <c r="M223" s="52"/>
      <c r="N223" s="52"/>
      <c r="O223" s="52"/>
      <c r="P223" s="52"/>
      <c r="Q223" s="52"/>
      <c r="R223" s="52"/>
      <c r="S223" s="52"/>
      <c r="T223" s="52"/>
      <c r="U223" s="52"/>
      <c r="V223" s="52"/>
      <c r="W223" s="52"/>
      <c r="X223" s="52"/>
      <c r="Y223" s="52"/>
      <c r="Z223" s="52"/>
    </row>
    <row r="224" spans="1:26" ht="15.75" customHeight="1">
      <c r="A224" s="52"/>
      <c r="B224" s="52"/>
      <c r="C224" s="52"/>
      <c r="D224" s="52"/>
      <c r="E224" s="52"/>
      <c r="F224" s="52"/>
      <c r="G224" s="87"/>
      <c r="H224" s="65"/>
      <c r="I224" s="52"/>
      <c r="J224" s="52"/>
      <c r="K224" s="52"/>
      <c r="L224" s="52"/>
      <c r="M224" s="52"/>
      <c r="N224" s="52"/>
      <c r="O224" s="52"/>
      <c r="P224" s="52"/>
      <c r="Q224" s="52"/>
      <c r="R224" s="52"/>
      <c r="S224" s="52"/>
      <c r="T224" s="52"/>
      <c r="U224" s="52"/>
      <c r="V224" s="52"/>
      <c r="W224" s="52"/>
      <c r="X224" s="52"/>
      <c r="Y224" s="52"/>
      <c r="Z224" s="52"/>
    </row>
    <row r="225" spans="1:26" ht="15.75" customHeight="1">
      <c r="A225" s="52"/>
      <c r="B225" s="52"/>
      <c r="C225" s="52"/>
      <c r="D225" s="52"/>
      <c r="E225" s="52"/>
      <c r="F225" s="52"/>
      <c r="G225" s="87"/>
      <c r="H225" s="65"/>
      <c r="I225" s="52"/>
      <c r="J225" s="52"/>
      <c r="K225" s="52"/>
      <c r="L225" s="52"/>
      <c r="M225" s="52"/>
      <c r="N225" s="52"/>
      <c r="O225" s="52"/>
      <c r="P225" s="52"/>
      <c r="Q225" s="52"/>
      <c r="R225" s="52"/>
      <c r="S225" s="52"/>
      <c r="T225" s="52"/>
      <c r="U225" s="52"/>
      <c r="V225" s="52"/>
      <c r="W225" s="52"/>
      <c r="X225" s="52"/>
      <c r="Y225" s="52"/>
      <c r="Z225" s="52"/>
    </row>
    <row r="226" spans="1:26" ht="15.75" customHeight="1">
      <c r="A226" s="52"/>
      <c r="B226" s="52"/>
      <c r="C226" s="52"/>
      <c r="D226" s="52"/>
      <c r="E226" s="52"/>
      <c r="F226" s="52"/>
      <c r="G226" s="87"/>
      <c r="H226" s="65"/>
      <c r="I226" s="52"/>
      <c r="J226" s="52"/>
      <c r="K226" s="52"/>
      <c r="L226" s="52"/>
      <c r="M226" s="52"/>
      <c r="N226" s="52"/>
      <c r="O226" s="52"/>
      <c r="P226" s="52"/>
      <c r="Q226" s="52"/>
      <c r="R226" s="52"/>
      <c r="S226" s="52"/>
      <c r="T226" s="52"/>
      <c r="U226" s="52"/>
      <c r="V226" s="52"/>
      <c r="W226" s="52"/>
      <c r="X226" s="52"/>
      <c r="Y226" s="52"/>
      <c r="Z226" s="52"/>
    </row>
    <row r="227" spans="1:26" ht="15.75" customHeight="1">
      <c r="A227" s="52"/>
      <c r="B227" s="52"/>
      <c r="C227" s="52"/>
      <c r="D227" s="52"/>
      <c r="E227" s="52"/>
      <c r="F227" s="52"/>
      <c r="G227" s="87"/>
      <c r="H227" s="65"/>
      <c r="I227" s="52"/>
      <c r="J227" s="52"/>
      <c r="K227" s="52"/>
      <c r="L227" s="52"/>
      <c r="M227" s="52"/>
      <c r="N227" s="52"/>
      <c r="O227" s="52"/>
      <c r="P227" s="52"/>
      <c r="Q227" s="52"/>
      <c r="R227" s="52"/>
      <c r="S227" s="52"/>
      <c r="T227" s="52"/>
      <c r="U227" s="52"/>
      <c r="V227" s="52"/>
      <c r="W227" s="52"/>
      <c r="X227" s="52"/>
      <c r="Y227" s="52"/>
      <c r="Z227" s="52"/>
    </row>
    <row r="228" spans="1:26" ht="15.75" customHeight="1">
      <c r="A228" s="52"/>
      <c r="B228" s="52"/>
      <c r="C228" s="52"/>
      <c r="D228" s="52"/>
      <c r="E228" s="52"/>
      <c r="F228" s="52"/>
      <c r="G228" s="87"/>
      <c r="H228" s="65"/>
      <c r="I228" s="52"/>
      <c r="J228" s="52"/>
      <c r="K228" s="52"/>
      <c r="L228" s="52"/>
      <c r="M228" s="52"/>
      <c r="N228" s="52"/>
      <c r="O228" s="52"/>
      <c r="P228" s="52"/>
      <c r="Q228" s="52"/>
      <c r="R228" s="52"/>
      <c r="S228" s="52"/>
      <c r="T228" s="52"/>
      <c r="U228" s="52"/>
      <c r="V228" s="52"/>
      <c r="W228" s="52"/>
      <c r="X228" s="52"/>
      <c r="Y228" s="52"/>
      <c r="Z228" s="52"/>
    </row>
    <row r="229" spans="1:26" ht="15.75" customHeight="1">
      <c r="A229" s="52"/>
      <c r="B229" s="52"/>
      <c r="C229" s="52"/>
      <c r="D229" s="52"/>
      <c r="E229" s="52"/>
      <c r="F229" s="52"/>
      <c r="G229" s="87"/>
      <c r="H229" s="65"/>
      <c r="I229" s="52"/>
      <c r="J229" s="52"/>
      <c r="K229" s="52"/>
      <c r="L229" s="52"/>
      <c r="M229" s="52"/>
      <c r="N229" s="52"/>
      <c r="O229" s="52"/>
      <c r="P229" s="52"/>
      <c r="Q229" s="52"/>
      <c r="R229" s="52"/>
      <c r="S229" s="52"/>
      <c r="T229" s="52"/>
      <c r="U229" s="52"/>
      <c r="V229" s="52"/>
      <c r="W229" s="52"/>
      <c r="X229" s="52"/>
      <c r="Y229" s="52"/>
      <c r="Z229" s="52"/>
    </row>
    <row r="230" spans="1:26" ht="15.75" customHeight="1">
      <c r="A230" s="52"/>
      <c r="B230" s="52"/>
      <c r="C230" s="52"/>
      <c r="D230" s="52"/>
      <c r="E230" s="52"/>
      <c r="F230" s="52"/>
      <c r="G230" s="87"/>
      <c r="H230" s="65"/>
      <c r="I230" s="52"/>
      <c r="J230" s="52"/>
      <c r="K230" s="52"/>
      <c r="L230" s="52"/>
      <c r="M230" s="52"/>
      <c r="N230" s="52"/>
      <c r="O230" s="52"/>
      <c r="P230" s="52"/>
      <c r="Q230" s="52"/>
      <c r="R230" s="52"/>
      <c r="S230" s="52"/>
      <c r="T230" s="52"/>
      <c r="U230" s="52"/>
      <c r="V230" s="52"/>
      <c r="W230" s="52"/>
      <c r="X230" s="52"/>
      <c r="Y230" s="52"/>
      <c r="Z230" s="52"/>
    </row>
    <row r="231" spans="1:26" ht="15.75" customHeight="1">
      <c r="A231" s="52"/>
      <c r="B231" s="52"/>
      <c r="C231" s="52"/>
      <c r="D231" s="52"/>
      <c r="E231" s="52"/>
      <c r="F231" s="52"/>
      <c r="G231" s="87"/>
      <c r="H231" s="65"/>
      <c r="I231" s="52"/>
      <c r="J231" s="52"/>
      <c r="K231" s="52"/>
      <c r="L231" s="52"/>
      <c r="M231" s="52"/>
      <c r="N231" s="52"/>
      <c r="O231" s="52"/>
      <c r="P231" s="52"/>
      <c r="Q231" s="52"/>
      <c r="R231" s="52"/>
      <c r="S231" s="52"/>
      <c r="T231" s="52"/>
      <c r="U231" s="52"/>
      <c r="V231" s="52"/>
      <c r="W231" s="52"/>
      <c r="X231" s="52"/>
      <c r="Y231" s="52"/>
      <c r="Z231" s="52"/>
    </row>
    <row r="232" spans="1:26" ht="15.75" customHeight="1">
      <c r="A232" s="52"/>
      <c r="B232" s="52"/>
      <c r="C232" s="52"/>
      <c r="D232" s="52"/>
      <c r="E232" s="52"/>
      <c r="F232" s="52"/>
      <c r="G232" s="87"/>
      <c r="H232" s="65"/>
      <c r="I232" s="52"/>
      <c r="J232" s="52"/>
      <c r="K232" s="52"/>
      <c r="L232" s="52"/>
      <c r="M232" s="52"/>
      <c r="N232" s="52"/>
      <c r="O232" s="52"/>
      <c r="P232" s="52"/>
      <c r="Q232" s="52"/>
      <c r="R232" s="52"/>
      <c r="S232" s="52"/>
      <c r="T232" s="52"/>
      <c r="U232" s="52"/>
      <c r="V232" s="52"/>
      <c r="W232" s="52"/>
      <c r="X232" s="52"/>
      <c r="Y232" s="52"/>
      <c r="Z232" s="52"/>
    </row>
    <row r="233" spans="1:26" ht="15.75" customHeight="1">
      <c r="A233" s="52"/>
      <c r="B233" s="52"/>
      <c r="C233" s="52"/>
      <c r="D233" s="52"/>
      <c r="E233" s="52"/>
      <c r="F233" s="52"/>
      <c r="G233" s="87"/>
      <c r="H233" s="65"/>
      <c r="I233" s="52"/>
      <c r="J233" s="52"/>
      <c r="K233" s="52"/>
      <c r="L233" s="52"/>
      <c r="M233" s="52"/>
      <c r="N233" s="52"/>
      <c r="O233" s="52"/>
      <c r="P233" s="52"/>
      <c r="Q233" s="52"/>
      <c r="R233" s="52"/>
      <c r="S233" s="52"/>
      <c r="T233" s="52"/>
      <c r="U233" s="52"/>
      <c r="V233" s="52"/>
      <c r="W233" s="52"/>
      <c r="X233" s="52"/>
      <c r="Y233" s="52"/>
      <c r="Z233" s="52"/>
    </row>
    <row r="234" spans="1:26" ht="15.75" customHeight="1">
      <c r="A234" s="52"/>
      <c r="B234" s="52"/>
      <c r="C234" s="52"/>
      <c r="D234" s="52"/>
      <c r="E234" s="52"/>
      <c r="F234" s="52"/>
      <c r="G234" s="87"/>
      <c r="H234" s="65"/>
      <c r="I234" s="52"/>
      <c r="J234" s="52"/>
      <c r="K234" s="52"/>
      <c r="L234" s="52"/>
      <c r="M234" s="52"/>
      <c r="N234" s="52"/>
      <c r="O234" s="52"/>
      <c r="P234" s="52"/>
      <c r="Q234" s="52"/>
      <c r="R234" s="52"/>
      <c r="S234" s="52"/>
      <c r="T234" s="52"/>
      <c r="U234" s="52"/>
      <c r="V234" s="52"/>
      <c r="W234" s="52"/>
      <c r="X234" s="52"/>
      <c r="Y234" s="52"/>
      <c r="Z234" s="52"/>
    </row>
    <row r="235" spans="1:26" ht="15.75" customHeight="1">
      <c r="A235" s="52"/>
      <c r="B235" s="52"/>
      <c r="C235" s="52"/>
      <c r="D235" s="52"/>
      <c r="E235" s="52"/>
      <c r="F235" s="52"/>
      <c r="G235" s="87"/>
      <c r="H235" s="65"/>
      <c r="I235" s="52"/>
      <c r="J235" s="52"/>
      <c r="K235" s="52"/>
      <c r="L235" s="52"/>
      <c r="M235" s="52"/>
      <c r="N235" s="52"/>
      <c r="O235" s="52"/>
      <c r="P235" s="52"/>
      <c r="Q235" s="52"/>
      <c r="R235" s="52"/>
      <c r="S235" s="52"/>
      <c r="T235" s="52"/>
      <c r="U235" s="52"/>
      <c r="V235" s="52"/>
      <c r="W235" s="52"/>
      <c r="X235" s="52"/>
      <c r="Y235" s="52"/>
      <c r="Z235" s="52"/>
    </row>
    <row r="236" spans="1:26" ht="15.75" customHeight="1">
      <c r="A236" s="52"/>
      <c r="B236" s="52"/>
      <c r="C236" s="52"/>
      <c r="D236" s="52"/>
      <c r="E236" s="52"/>
      <c r="F236" s="52"/>
      <c r="G236" s="87"/>
      <c r="H236" s="65"/>
      <c r="I236" s="52"/>
      <c r="J236" s="52"/>
      <c r="K236" s="52"/>
      <c r="L236" s="52"/>
      <c r="M236" s="52"/>
      <c r="N236" s="52"/>
      <c r="O236" s="52"/>
      <c r="P236" s="52"/>
      <c r="Q236" s="52"/>
      <c r="R236" s="52"/>
      <c r="S236" s="52"/>
      <c r="T236" s="52"/>
      <c r="U236" s="52"/>
      <c r="V236" s="52"/>
      <c r="W236" s="52"/>
      <c r="X236" s="52"/>
      <c r="Y236" s="52"/>
      <c r="Z236" s="52"/>
    </row>
    <row r="237" spans="1:26" ht="15.75" customHeight="1">
      <c r="A237" s="52"/>
      <c r="B237" s="52"/>
      <c r="C237" s="52"/>
      <c r="D237" s="52"/>
      <c r="E237" s="52"/>
      <c r="F237" s="52"/>
      <c r="G237" s="87"/>
      <c r="H237" s="65"/>
      <c r="I237" s="52"/>
      <c r="J237" s="52"/>
      <c r="K237" s="52"/>
      <c r="L237" s="52"/>
      <c r="M237" s="52"/>
      <c r="N237" s="52"/>
      <c r="O237" s="52"/>
      <c r="P237" s="52"/>
      <c r="Q237" s="52"/>
      <c r="R237" s="52"/>
      <c r="S237" s="52"/>
      <c r="T237" s="52"/>
      <c r="U237" s="52"/>
      <c r="V237" s="52"/>
      <c r="W237" s="52"/>
      <c r="X237" s="52"/>
      <c r="Y237" s="52"/>
      <c r="Z237" s="52"/>
    </row>
    <row r="238" spans="1:26" ht="15.75" customHeight="1">
      <c r="A238" s="52"/>
      <c r="B238" s="52"/>
      <c r="C238" s="52"/>
      <c r="D238" s="52"/>
      <c r="E238" s="52"/>
      <c r="F238" s="52"/>
      <c r="G238" s="87"/>
      <c r="H238" s="65"/>
      <c r="I238" s="52"/>
      <c r="J238" s="52"/>
      <c r="K238" s="52"/>
      <c r="L238" s="52"/>
      <c r="M238" s="52"/>
      <c r="N238" s="52"/>
      <c r="O238" s="52"/>
      <c r="P238" s="52"/>
      <c r="Q238" s="52"/>
      <c r="R238" s="52"/>
      <c r="S238" s="52"/>
      <c r="T238" s="52"/>
      <c r="U238" s="52"/>
      <c r="V238" s="52"/>
      <c r="W238" s="52"/>
      <c r="X238" s="52"/>
      <c r="Y238" s="52"/>
      <c r="Z238" s="52"/>
    </row>
    <row r="239" spans="1:26" ht="15.75" customHeight="1">
      <c r="A239" s="52"/>
      <c r="B239" s="52"/>
      <c r="C239" s="52"/>
      <c r="D239" s="52"/>
      <c r="E239" s="52"/>
      <c r="F239" s="52"/>
      <c r="G239" s="87"/>
      <c r="H239" s="65"/>
      <c r="I239" s="52"/>
      <c r="J239" s="52"/>
      <c r="K239" s="52"/>
      <c r="L239" s="52"/>
      <c r="M239" s="52"/>
      <c r="N239" s="52"/>
      <c r="O239" s="52"/>
      <c r="P239" s="52"/>
      <c r="Q239" s="52"/>
      <c r="R239" s="52"/>
      <c r="S239" s="52"/>
      <c r="T239" s="52"/>
      <c r="U239" s="52"/>
      <c r="V239" s="52"/>
      <c r="W239" s="52"/>
      <c r="X239" s="52"/>
      <c r="Y239" s="52"/>
      <c r="Z239" s="52"/>
    </row>
    <row r="240" spans="1:26" ht="15.75" customHeight="1">
      <c r="A240" s="52"/>
      <c r="B240" s="52"/>
      <c r="C240" s="52"/>
      <c r="D240" s="52"/>
      <c r="E240" s="52"/>
      <c r="F240" s="52"/>
      <c r="G240" s="87"/>
      <c r="H240" s="65"/>
      <c r="I240" s="52"/>
      <c r="J240" s="52"/>
      <c r="K240" s="52"/>
      <c r="L240" s="52"/>
      <c r="M240" s="52"/>
      <c r="N240" s="52"/>
      <c r="O240" s="52"/>
      <c r="P240" s="52"/>
      <c r="Q240" s="52"/>
      <c r="R240" s="52"/>
      <c r="S240" s="52"/>
      <c r="T240" s="52"/>
      <c r="U240" s="52"/>
      <c r="V240" s="52"/>
      <c r="W240" s="52"/>
      <c r="X240" s="52"/>
      <c r="Y240" s="52"/>
      <c r="Z240" s="52"/>
    </row>
    <row r="241" spans="1:26" ht="15.75" customHeight="1">
      <c r="A241" s="52"/>
      <c r="B241" s="52"/>
      <c r="C241" s="52"/>
      <c r="D241" s="52"/>
      <c r="E241" s="52"/>
      <c r="F241" s="52"/>
      <c r="G241" s="87"/>
      <c r="H241" s="65"/>
      <c r="I241" s="52"/>
      <c r="J241" s="52"/>
      <c r="K241" s="52"/>
      <c r="L241" s="52"/>
      <c r="M241" s="52"/>
      <c r="N241" s="52"/>
      <c r="O241" s="52"/>
      <c r="P241" s="52"/>
      <c r="Q241" s="52"/>
      <c r="R241" s="52"/>
      <c r="S241" s="52"/>
      <c r="T241" s="52"/>
      <c r="U241" s="52"/>
      <c r="V241" s="52"/>
      <c r="W241" s="52"/>
      <c r="X241" s="52"/>
      <c r="Y241" s="52"/>
      <c r="Z241" s="52"/>
    </row>
    <row r="242" spans="1:26" ht="15.75" customHeight="1">
      <c r="A242" s="52"/>
      <c r="B242" s="52"/>
      <c r="C242" s="52"/>
      <c r="D242" s="52"/>
      <c r="E242" s="52"/>
      <c r="F242" s="52"/>
      <c r="G242" s="87"/>
      <c r="H242" s="65"/>
      <c r="I242" s="52"/>
      <c r="J242" s="52"/>
      <c r="K242" s="52"/>
      <c r="L242" s="52"/>
      <c r="M242" s="52"/>
      <c r="N242" s="52"/>
      <c r="O242" s="52"/>
      <c r="P242" s="52"/>
      <c r="Q242" s="52"/>
      <c r="R242" s="52"/>
      <c r="S242" s="52"/>
      <c r="T242" s="52"/>
      <c r="U242" s="52"/>
      <c r="V242" s="52"/>
      <c r="W242" s="52"/>
      <c r="X242" s="52"/>
      <c r="Y242" s="52"/>
      <c r="Z242" s="52"/>
    </row>
    <row r="243" spans="1:26" ht="15.75" customHeight="1">
      <c r="A243" s="52"/>
      <c r="B243" s="52"/>
      <c r="C243" s="52"/>
      <c r="D243" s="52"/>
      <c r="E243" s="52"/>
      <c r="F243" s="52"/>
      <c r="G243" s="87"/>
      <c r="H243" s="65"/>
      <c r="I243" s="52"/>
      <c r="J243" s="52"/>
      <c r="K243" s="52"/>
      <c r="L243" s="52"/>
      <c r="M243" s="52"/>
      <c r="N243" s="52"/>
      <c r="O243" s="52"/>
      <c r="P243" s="52"/>
      <c r="Q243" s="52"/>
      <c r="R243" s="52"/>
      <c r="S243" s="52"/>
      <c r="T243" s="52"/>
      <c r="U243" s="52"/>
      <c r="V243" s="52"/>
      <c r="W243" s="52"/>
      <c r="X243" s="52"/>
      <c r="Y243" s="52"/>
      <c r="Z243" s="52"/>
    </row>
    <row r="244" spans="1:26" ht="15.75" customHeight="1">
      <c r="A244" s="52"/>
      <c r="B244" s="52"/>
      <c r="C244" s="52"/>
      <c r="D244" s="52"/>
      <c r="E244" s="52"/>
      <c r="F244" s="52"/>
      <c r="G244" s="87"/>
      <c r="H244" s="65"/>
      <c r="I244" s="52"/>
      <c r="J244" s="52"/>
      <c r="K244" s="52"/>
      <c r="L244" s="52"/>
      <c r="M244" s="52"/>
      <c r="N244" s="52"/>
      <c r="O244" s="52"/>
      <c r="P244" s="52"/>
      <c r="Q244" s="52"/>
      <c r="R244" s="52"/>
      <c r="S244" s="52"/>
      <c r="T244" s="52"/>
      <c r="U244" s="52"/>
      <c r="V244" s="52"/>
      <c r="W244" s="52"/>
      <c r="X244" s="52"/>
      <c r="Y244" s="52"/>
      <c r="Z244" s="52"/>
    </row>
    <row r="245" spans="1:26" ht="15.75" customHeight="1">
      <c r="A245" s="52"/>
      <c r="B245" s="52"/>
      <c r="C245" s="52"/>
      <c r="D245" s="52"/>
      <c r="E245" s="52"/>
      <c r="F245" s="52"/>
      <c r="G245" s="87"/>
      <c r="H245" s="65"/>
      <c r="I245" s="52"/>
      <c r="J245" s="52"/>
      <c r="K245" s="52"/>
      <c r="L245" s="52"/>
      <c r="M245" s="52"/>
      <c r="N245" s="52"/>
      <c r="O245" s="52"/>
      <c r="P245" s="52"/>
      <c r="Q245" s="52"/>
      <c r="R245" s="52"/>
      <c r="S245" s="52"/>
      <c r="T245" s="52"/>
      <c r="U245" s="52"/>
      <c r="V245" s="52"/>
      <c r="W245" s="52"/>
      <c r="X245" s="52"/>
      <c r="Y245" s="52"/>
      <c r="Z245" s="52"/>
    </row>
    <row r="246" spans="1:26" ht="15.75" customHeight="1">
      <c r="A246" s="52"/>
      <c r="B246" s="52"/>
      <c r="C246" s="52"/>
      <c r="D246" s="52"/>
      <c r="E246" s="52"/>
      <c r="F246" s="52"/>
      <c r="G246" s="87"/>
      <c r="H246" s="65"/>
      <c r="I246" s="52"/>
      <c r="J246" s="52"/>
      <c r="K246" s="52"/>
      <c r="L246" s="52"/>
      <c r="M246" s="52"/>
      <c r="N246" s="52"/>
      <c r="O246" s="52"/>
      <c r="P246" s="52"/>
      <c r="Q246" s="52"/>
      <c r="R246" s="52"/>
      <c r="S246" s="52"/>
      <c r="T246" s="52"/>
      <c r="U246" s="52"/>
      <c r="V246" s="52"/>
      <c r="W246" s="52"/>
      <c r="X246" s="52"/>
      <c r="Y246" s="52"/>
      <c r="Z246" s="52"/>
    </row>
    <row r="247" spans="1:26" ht="15.75" customHeight="1">
      <c r="A247" s="52"/>
      <c r="B247" s="52"/>
      <c r="C247" s="52"/>
      <c r="D247" s="52"/>
      <c r="E247" s="52"/>
      <c r="F247" s="52"/>
      <c r="G247" s="87"/>
      <c r="H247" s="65"/>
      <c r="I247" s="52"/>
      <c r="J247" s="52"/>
      <c r="K247" s="52"/>
      <c r="L247" s="52"/>
      <c r="M247" s="52"/>
      <c r="N247" s="52"/>
      <c r="O247" s="52"/>
      <c r="P247" s="52"/>
      <c r="Q247" s="52"/>
      <c r="R247" s="52"/>
      <c r="S247" s="52"/>
      <c r="T247" s="52"/>
      <c r="U247" s="52"/>
      <c r="V247" s="52"/>
      <c r="W247" s="52"/>
      <c r="X247" s="52"/>
      <c r="Y247" s="52"/>
      <c r="Z247" s="52"/>
    </row>
    <row r="248" spans="1:26" ht="15.75" customHeight="1">
      <c r="A248" s="52"/>
      <c r="B248" s="52"/>
      <c r="C248" s="52"/>
      <c r="D248" s="52"/>
      <c r="E248" s="52"/>
      <c r="F248" s="52"/>
      <c r="G248" s="87"/>
      <c r="H248" s="65"/>
      <c r="I248" s="52"/>
      <c r="J248" s="52"/>
      <c r="K248" s="52"/>
      <c r="L248" s="52"/>
      <c r="M248" s="52"/>
      <c r="N248" s="52"/>
      <c r="O248" s="52"/>
      <c r="P248" s="52"/>
      <c r="Q248" s="52"/>
      <c r="R248" s="52"/>
      <c r="S248" s="52"/>
      <c r="T248" s="52"/>
      <c r="U248" s="52"/>
      <c r="V248" s="52"/>
      <c r="W248" s="52"/>
      <c r="X248" s="52"/>
      <c r="Y248" s="52"/>
      <c r="Z248" s="52"/>
    </row>
    <row r="249" spans="1:26" ht="15.75" customHeight="1">
      <c r="A249" s="52"/>
      <c r="B249" s="52"/>
      <c r="C249" s="52"/>
      <c r="D249" s="52"/>
      <c r="E249" s="52"/>
      <c r="F249" s="52"/>
      <c r="G249" s="87"/>
      <c r="H249" s="65"/>
      <c r="I249" s="52"/>
      <c r="J249" s="52"/>
      <c r="K249" s="52"/>
      <c r="L249" s="52"/>
      <c r="M249" s="52"/>
      <c r="N249" s="52"/>
      <c r="O249" s="52"/>
      <c r="P249" s="52"/>
      <c r="Q249" s="52"/>
      <c r="R249" s="52"/>
      <c r="S249" s="52"/>
      <c r="T249" s="52"/>
      <c r="U249" s="52"/>
      <c r="V249" s="52"/>
      <c r="W249" s="52"/>
      <c r="X249" s="52"/>
      <c r="Y249" s="52"/>
      <c r="Z249" s="52"/>
    </row>
    <row r="250" spans="1:26" ht="15.75" customHeight="1">
      <c r="A250" s="52"/>
      <c r="B250" s="52"/>
      <c r="C250" s="52"/>
      <c r="D250" s="52"/>
      <c r="E250" s="52"/>
      <c r="F250" s="52"/>
      <c r="G250" s="87"/>
      <c r="H250" s="65"/>
      <c r="I250" s="52"/>
      <c r="J250" s="52"/>
      <c r="K250" s="52"/>
      <c r="L250" s="52"/>
      <c r="M250" s="52"/>
      <c r="N250" s="52"/>
      <c r="O250" s="52"/>
      <c r="P250" s="52"/>
      <c r="Q250" s="52"/>
      <c r="R250" s="52"/>
      <c r="S250" s="52"/>
      <c r="T250" s="52"/>
      <c r="U250" s="52"/>
      <c r="V250" s="52"/>
      <c r="W250" s="52"/>
      <c r="X250" s="52"/>
      <c r="Y250" s="52"/>
      <c r="Z250" s="52"/>
    </row>
    <row r="251" spans="1:26" ht="15.75" customHeight="1">
      <c r="A251" s="52"/>
      <c r="B251" s="52"/>
      <c r="C251" s="52"/>
      <c r="D251" s="52"/>
      <c r="E251" s="52"/>
      <c r="F251" s="52"/>
      <c r="G251" s="87"/>
      <c r="H251" s="65"/>
      <c r="I251" s="52"/>
      <c r="J251" s="52"/>
      <c r="K251" s="52"/>
      <c r="L251" s="52"/>
      <c r="M251" s="52"/>
      <c r="N251" s="52"/>
      <c r="O251" s="52"/>
      <c r="P251" s="52"/>
      <c r="Q251" s="52"/>
      <c r="R251" s="52"/>
      <c r="S251" s="52"/>
      <c r="T251" s="52"/>
      <c r="U251" s="52"/>
      <c r="V251" s="52"/>
      <c r="W251" s="52"/>
      <c r="X251" s="52"/>
      <c r="Y251" s="52"/>
      <c r="Z251" s="52"/>
    </row>
    <row r="252" spans="1:26" ht="15.75" customHeight="1">
      <c r="A252" s="52"/>
      <c r="B252" s="52"/>
      <c r="C252" s="52"/>
      <c r="D252" s="52"/>
      <c r="E252" s="52"/>
      <c r="F252" s="52"/>
      <c r="G252" s="87"/>
      <c r="H252" s="65"/>
      <c r="I252" s="52"/>
      <c r="J252" s="52"/>
      <c r="K252" s="52"/>
      <c r="L252" s="52"/>
      <c r="M252" s="52"/>
      <c r="N252" s="52"/>
      <c r="O252" s="52"/>
      <c r="P252" s="52"/>
      <c r="Q252" s="52"/>
      <c r="R252" s="52"/>
      <c r="S252" s="52"/>
      <c r="T252" s="52"/>
      <c r="U252" s="52"/>
      <c r="V252" s="52"/>
      <c r="W252" s="52"/>
      <c r="X252" s="52"/>
      <c r="Y252" s="52"/>
      <c r="Z252" s="52"/>
    </row>
    <row r="253" spans="1:26" ht="15.75" customHeight="1">
      <c r="A253" s="52"/>
      <c r="B253" s="52"/>
      <c r="C253" s="52"/>
      <c r="D253" s="52"/>
      <c r="E253" s="52"/>
      <c r="F253" s="52"/>
      <c r="G253" s="87"/>
      <c r="H253" s="65"/>
      <c r="I253" s="52"/>
      <c r="J253" s="52"/>
      <c r="K253" s="52"/>
      <c r="L253" s="52"/>
      <c r="M253" s="52"/>
      <c r="N253" s="52"/>
      <c r="O253" s="52"/>
      <c r="P253" s="52"/>
      <c r="Q253" s="52"/>
      <c r="R253" s="52"/>
      <c r="S253" s="52"/>
      <c r="T253" s="52"/>
      <c r="U253" s="52"/>
      <c r="V253" s="52"/>
      <c r="W253" s="52"/>
      <c r="X253" s="52"/>
      <c r="Y253" s="52"/>
      <c r="Z253" s="52"/>
    </row>
    <row r="254" spans="1:26" ht="15.75" customHeight="1">
      <c r="A254" s="52"/>
      <c r="B254" s="52"/>
      <c r="C254" s="52"/>
      <c r="D254" s="52"/>
      <c r="E254" s="52"/>
      <c r="F254" s="52"/>
      <c r="G254" s="87"/>
      <c r="H254" s="65"/>
      <c r="I254" s="52"/>
      <c r="J254" s="52"/>
      <c r="K254" s="52"/>
      <c r="L254" s="52"/>
      <c r="M254" s="52"/>
      <c r="N254" s="52"/>
      <c r="O254" s="52"/>
      <c r="P254" s="52"/>
      <c r="Q254" s="52"/>
      <c r="R254" s="52"/>
      <c r="S254" s="52"/>
      <c r="T254" s="52"/>
      <c r="U254" s="52"/>
      <c r="V254" s="52"/>
      <c r="W254" s="52"/>
      <c r="X254" s="52"/>
      <c r="Y254" s="52"/>
      <c r="Z254" s="52"/>
    </row>
    <row r="255" spans="1:26" ht="15.75" customHeight="1">
      <c r="A255" s="52"/>
      <c r="B255" s="52"/>
      <c r="C255" s="52"/>
      <c r="D255" s="52"/>
      <c r="E255" s="52"/>
      <c r="F255" s="52"/>
      <c r="G255" s="87"/>
      <c r="H255" s="65"/>
      <c r="I255" s="52"/>
      <c r="J255" s="52"/>
      <c r="K255" s="52"/>
      <c r="L255" s="52"/>
      <c r="M255" s="52"/>
      <c r="N255" s="52"/>
      <c r="O255" s="52"/>
      <c r="P255" s="52"/>
      <c r="Q255" s="52"/>
      <c r="R255" s="52"/>
      <c r="S255" s="52"/>
      <c r="T255" s="52"/>
      <c r="U255" s="52"/>
      <c r="V255" s="52"/>
      <c r="W255" s="52"/>
      <c r="X255" s="52"/>
      <c r="Y255" s="52"/>
      <c r="Z255" s="52"/>
    </row>
    <row r="256" spans="1:26" ht="15.75" customHeight="1">
      <c r="A256" s="52"/>
      <c r="B256" s="52"/>
      <c r="C256" s="52"/>
      <c r="D256" s="52"/>
      <c r="E256" s="52"/>
      <c r="F256" s="52"/>
      <c r="G256" s="87"/>
      <c r="H256" s="65"/>
      <c r="I256" s="52"/>
      <c r="J256" s="52"/>
      <c r="K256" s="52"/>
      <c r="L256" s="52"/>
      <c r="M256" s="52"/>
      <c r="N256" s="52"/>
      <c r="O256" s="52"/>
      <c r="P256" s="52"/>
      <c r="Q256" s="52"/>
      <c r="R256" s="52"/>
      <c r="S256" s="52"/>
      <c r="T256" s="52"/>
      <c r="U256" s="52"/>
      <c r="V256" s="52"/>
      <c r="W256" s="52"/>
      <c r="X256" s="52"/>
      <c r="Y256" s="52"/>
      <c r="Z256" s="52"/>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6:G45" xr:uid="{00000000-0009-0000-0000-000002000000}"/>
  <mergeCells count="54">
    <mergeCell ref="A1:K1"/>
    <mergeCell ref="A3:K3"/>
    <mergeCell ref="A4:K4"/>
    <mergeCell ref="A5:G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A49:C50"/>
    <mergeCell ref="D49:K50"/>
    <mergeCell ref="A52:K54"/>
    <mergeCell ref="C56:E56"/>
    <mergeCell ref="G56:K56"/>
    <mergeCell ref="I44:J44"/>
    <mergeCell ref="I45:J45"/>
    <mergeCell ref="A46:C46"/>
    <mergeCell ref="H46:J46"/>
    <mergeCell ref="A47:F47"/>
    <mergeCell ref="G47:J47"/>
    <mergeCell ref="A48:J48"/>
  </mergeCells>
  <pageMargins left="0.94" right="0.19" top="0.17" bottom="0.17" header="0" footer="0"/>
  <pageSetup scale="8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1000"/>
  <sheetViews>
    <sheetView showGridLines="0" workbookViewId="0">
      <pane xSplit="5" ySplit="7" topLeftCell="F8" activePane="bottomRight" state="frozen"/>
      <selection pane="topRight" activeCell="F1" sqref="F1"/>
      <selection pane="bottomLeft" activeCell="A8" sqref="A8"/>
      <selection pane="bottomRight" activeCell="F8" sqref="F8"/>
    </sheetView>
  </sheetViews>
  <sheetFormatPr defaultColWidth="14.3984375" defaultRowHeight="15" customHeight="1"/>
  <cols>
    <col min="1" max="1" width="7.3984375" customWidth="1"/>
    <col min="2" max="2" width="27.296875" customWidth="1"/>
    <col min="3" max="3" width="32.59765625" customWidth="1"/>
    <col min="4" max="4" width="18.296875" customWidth="1"/>
    <col min="5" max="5" width="8.09765625" customWidth="1"/>
    <col min="6" max="6" width="16.296875" customWidth="1"/>
    <col min="7" max="7" width="13.3984375" customWidth="1"/>
    <col min="8" max="8" width="17.296875" customWidth="1"/>
    <col min="9" max="9" width="13.8984375" customWidth="1"/>
    <col min="10" max="10" width="17" customWidth="1"/>
    <col min="11" max="11" width="13.09765625" customWidth="1"/>
    <col min="12" max="12" width="16.59765625" customWidth="1"/>
    <col min="13" max="13" width="12" customWidth="1"/>
    <col min="14" max="14" width="16.8984375" customWidth="1"/>
    <col min="15" max="15" width="17.8984375" customWidth="1"/>
    <col min="16" max="19" width="13" customWidth="1"/>
    <col min="20" max="20" width="11.3984375" customWidth="1"/>
    <col min="21" max="21" width="14.59765625" customWidth="1"/>
    <col min="22" max="22" width="14.296875" customWidth="1"/>
    <col min="23" max="27" width="13.69921875" customWidth="1"/>
    <col min="28" max="28" width="11.3984375" customWidth="1"/>
    <col min="29" max="29" width="12.8984375" customWidth="1"/>
    <col min="30" max="30" width="14.296875" customWidth="1"/>
    <col min="31" max="32" width="13.69921875" customWidth="1"/>
    <col min="33" max="33" width="13.8984375" customWidth="1"/>
    <col min="34" max="38" width="13.69921875" customWidth="1"/>
    <col min="39" max="39" width="28.59765625" customWidth="1"/>
  </cols>
  <sheetData>
    <row r="1" spans="1:39" ht="22.5" customHeight="1">
      <c r="A1" s="1" t="s">
        <v>0</v>
      </c>
      <c r="B1" s="2"/>
      <c r="C1" s="2"/>
      <c r="D1" s="2"/>
      <c r="E1" s="2"/>
      <c r="F1" s="2"/>
      <c r="G1" s="2"/>
      <c r="H1" s="2"/>
      <c r="I1" s="2"/>
      <c r="J1" s="2"/>
      <c r="K1" s="2"/>
      <c r="L1" s="2"/>
      <c r="M1" s="2"/>
      <c r="N1" s="2"/>
      <c r="O1" s="3"/>
      <c r="P1" s="2"/>
      <c r="Q1" s="2"/>
      <c r="R1" s="2"/>
      <c r="S1" s="2"/>
      <c r="T1" s="2"/>
      <c r="U1" s="2"/>
      <c r="V1" s="2"/>
      <c r="W1" s="2"/>
      <c r="X1" s="2"/>
      <c r="Y1" s="2"/>
      <c r="Z1" s="2"/>
      <c r="AA1" s="2"/>
      <c r="AB1" s="2"/>
      <c r="AC1" s="2"/>
      <c r="AD1" s="2"/>
      <c r="AE1" s="2"/>
      <c r="AF1" s="2"/>
      <c r="AG1" s="2"/>
      <c r="AH1" s="2"/>
      <c r="AI1" s="2"/>
      <c r="AJ1" s="2"/>
      <c r="AK1" s="2"/>
      <c r="AL1" s="2"/>
      <c r="AM1" s="2"/>
    </row>
    <row r="2" spans="1:39" ht="22.5" customHeight="1">
      <c r="A2" s="4" t="s">
        <v>3</v>
      </c>
      <c r="B2" s="5"/>
      <c r="C2" s="5"/>
      <c r="D2" s="5"/>
      <c r="E2" s="5"/>
      <c r="F2" s="5"/>
      <c r="G2" s="5"/>
      <c r="H2" s="5"/>
      <c r="I2" s="5"/>
      <c r="J2" s="5"/>
      <c r="K2" s="5"/>
      <c r="L2" s="5"/>
      <c r="M2" s="5"/>
      <c r="N2" s="5"/>
      <c r="O2" s="6"/>
      <c r="P2" s="5"/>
      <c r="Q2" s="5"/>
      <c r="R2" s="5"/>
      <c r="S2" s="5"/>
      <c r="T2" s="5"/>
      <c r="U2" s="5"/>
      <c r="V2" s="5"/>
      <c r="W2" s="5"/>
      <c r="X2" s="5"/>
      <c r="Y2" s="5"/>
      <c r="Z2" s="5"/>
      <c r="AA2" s="5"/>
      <c r="AB2" s="5"/>
      <c r="AC2" s="5"/>
      <c r="AD2" s="5"/>
      <c r="AE2" s="5"/>
      <c r="AF2" s="5"/>
      <c r="AG2" s="5"/>
      <c r="AH2" s="5"/>
      <c r="AI2" s="5"/>
      <c r="AJ2" s="5"/>
      <c r="AK2" s="5"/>
      <c r="AL2" s="5"/>
      <c r="AM2" s="5"/>
    </row>
    <row r="3" spans="1:39" ht="12.75" customHeight="1">
      <c r="A3" s="7" t="s">
        <v>7</v>
      </c>
      <c r="B3" s="8"/>
      <c r="C3" s="9">
        <f ca="1">TODAY()</f>
        <v>46086</v>
      </c>
      <c r="D3" s="10"/>
      <c r="E3" s="10"/>
      <c r="F3" s="10"/>
      <c r="G3" s="10"/>
      <c r="H3" s="10"/>
      <c r="I3" s="10"/>
      <c r="J3" s="10"/>
      <c r="K3" s="10"/>
      <c r="L3" s="10"/>
      <c r="M3" s="8"/>
      <c r="N3" s="8"/>
      <c r="O3" s="11"/>
      <c r="P3" s="8"/>
      <c r="Q3" s="8"/>
      <c r="R3" s="8"/>
      <c r="S3" s="8"/>
      <c r="T3" s="7"/>
      <c r="U3" s="7"/>
      <c r="V3" s="7"/>
      <c r="W3" s="7"/>
      <c r="X3" s="7"/>
      <c r="Y3" s="7"/>
      <c r="Z3" s="7"/>
      <c r="AA3" s="7"/>
      <c r="AB3" s="7"/>
      <c r="AC3" s="7"/>
      <c r="AD3" s="7"/>
      <c r="AE3" s="7"/>
      <c r="AF3" s="7"/>
      <c r="AG3" s="7"/>
      <c r="AH3" s="7"/>
      <c r="AI3" s="7"/>
      <c r="AJ3" s="7"/>
      <c r="AK3" s="7"/>
      <c r="AL3" s="7"/>
      <c r="AM3" s="7"/>
    </row>
    <row r="4" spans="1:39" ht="37.5" customHeight="1">
      <c r="A4" s="1619" t="s">
        <v>11</v>
      </c>
      <c r="B4" s="1604" t="s">
        <v>12</v>
      </c>
      <c r="C4" s="1621" t="s">
        <v>13</v>
      </c>
      <c r="D4" s="1604" t="s">
        <v>14</v>
      </c>
      <c r="E4" s="1604" t="s">
        <v>15</v>
      </c>
      <c r="F4" s="1604" t="s">
        <v>16</v>
      </c>
      <c r="G4" s="1606" t="s">
        <v>17</v>
      </c>
      <c r="H4" s="1607"/>
      <c r="I4" s="1606" t="s">
        <v>18</v>
      </c>
      <c r="J4" s="1607"/>
      <c r="K4" s="1606" t="s">
        <v>19</v>
      </c>
      <c r="L4" s="1607"/>
      <c r="M4" s="1613" t="s">
        <v>20</v>
      </c>
      <c r="N4" s="1614"/>
      <c r="O4" s="1615" t="s">
        <v>21</v>
      </c>
      <c r="P4" s="1616" t="s">
        <v>22</v>
      </c>
      <c r="Q4" s="1614"/>
      <c r="R4" s="1617" t="s">
        <v>23</v>
      </c>
      <c r="S4" s="1614"/>
      <c r="T4" s="1618" t="s">
        <v>24</v>
      </c>
      <c r="U4" s="1609"/>
      <c r="V4" s="1609"/>
      <c r="W4" s="1609"/>
      <c r="X4" s="1609"/>
      <c r="Y4" s="1609"/>
      <c r="Z4" s="1609"/>
      <c r="AA4" s="1610"/>
      <c r="AB4" s="1608" t="s">
        <v>26</v>
      </c>
      <c r="AC4" s="1609"/>
      <c r="AD4" s="1609"/>
      <c r="AE4" s="1609"/>
      <c r="AF4" s="1609"/>
      <c r="AG4" s="1609"/>
      <c r="AH4" s="1609"/>
      <c r="AI4" s="1609"/>
      <c r="AJ4" s="1609"/>
      <c r="AK4" s="1609"/>
      <c r="AL4" s="1610"/>
      <c r="AM4" s="1611" t="s">
        <v>27</v>
      </c>
    </row>
    <row r="5" spans="1:39" ht="51.75" customHeight="1">
      <c r="A5" s="1620"/>
      <c r="B5" s="1605"/>
      <c r="C5" s="1605"/>
      <c r="D5" s="1605"/>
      <c r="E5" s="1605"/>
      <c r="F5" s="1605"/>
      <c r="G5" s="12" t="s">
        <v>28</v>
      </c>
      <c r="H5" s="12" t="s">
        <v>29</v>
      </c>
      <c r="I5" s="12" t="s">
        <v>30</v>
      </c>
      <c r="J5" s="12" t="s">
        <v>29</v>
      </c>
      <c r="K5" s="12" t="s">
        <v>31</v>
      </c>
      <c r="L5" s="12" t="s">
        <v>32</v>
      </c>
      <c r="M5" s="12" t="s">
        <v>28</v>
      </c>
      <c r="N5" s="12" t="s">
        <v>32</v>
      </c>
      <c r="O5" s="1605"/>
      <c r="P5" s="12" t="s">
        <v>28</v>
      </c>
      <c r="Q5" s="12" t="s">
        <v>32</v>
      </c>
      <c r="R5" s="12" t="s">
        <v>28</v>
      </c>
      <c r="S5" s="12" t="s">
        <v>32</v>
      </c>
      <c r="T5" s="12" t="s">
        <v>28</v>
      </c>
      <c r="U5" s="12" t="s">
        <v>33</v>
      </c>
      <c r="V5" s="12" t="s">
        <v>36</v>
      </c>
      <c r="W5" s="12" t="s">
        <v>37</v>
      </c>
      <c r="X5" s="12" t="s">
        <v>39</v>
      </c>
      <c r="Y5" s="12" t="s">
        <v>392</v>
      </c>
      <c r="Z5" s="12" t="s">
        <v>53</v>
      </c>
      <c r="AA5" s="12" t="s">
        <v>43</v>
      </c>
      <c r="AB5" s="12" t="s">
        <v>28</v>
      </c>
      <c r="AC5" s="12" t="s">
        <v>33</v>
      </c>
      <c r="AD5" s="12" t="s">
        <v>36</v>
      </c>
      <c r="AE5" s="12" t="s">
        <v>37</v>
      </c>
      <c r="AF5" s="12" t="s">
        <v>45</v>
      </c>
      <c r="AG5" s="12" t="s">
        <v>46</v>
      </c>
      <c r="AH5" s="12" t="s">
        <v>47</v>
      </c>
      <c r="AI5" s="12" t="s">
        <v>49</v>
      </c>
      <c r="AJ5" s="12" t="s">
        <v>52</v>
      </c>
      <c r="AK5" s="12" t="s">
        <v>53</v>
      </c>
      <c r="AL5" s="12" t="s">
        <v>43</v>
      </c>
      <c r="AM5" s="1612"/>
    </row>
    <row r="6" spans="1:39" ht="15.75" customHeight="1">
      <c r="A6" s="89">
        <v>1</v>
      </c>
      <c r="B6" s="89">
        <v>2</v>
      </c>
      <c r="C6" s="89">
        <v>3</v>
      </c>
      <c r="D6" s="89">
        <v>4</v>
      </c>
      <c r="E6" s="89">
        <v>5</v>
      </c>
      <c r="F6" s="89">
        <v>6</v>
      </c>
      <c r="G6" s="89">
        <v>7</v>
      </c>
      <c r="H6" s="89">
        <v>8</v>
      </c>
      <c r="I6" s="89">
        <v>9</v>
      </c>
      <c r="J6" s="89">
        <v>10</v>
      </c>
      <c r="K6" s="89">
        <v>11</v>
      </c>
      <c r="L6" s="89">
        <v>12</v>
      </c>
      <c r="M6" s="89">
        <v>13</v>
      </c>
      <c r="N6" s="89">
        <v>14</v>
      </c>
      <c r="O6" s="90"/>
      <c r="P6" s="89"/>
      <c r="Q6" s="89"/>
      <c r="R6" s="89"/>
      <c r="S6" s="89"/>
      <c r="T6" s="89"/>
      <c r="U6" s="89"/>
      <c r="V6" s="89"/>
      <c r="W6" s="89"/>
      <c r="X6" s="89"/>
      <c r="Y6" s="89"/>
      <c r="Z6" s="89"/>
      <c r="AA6" s="89"/>
      <c r="AB6" s="89"/>
      <c r="AC6" s="89"/>
      <c r="AD6" s="89"/>
      <c r="AE6" s="89"/>
      <c r="AF6" s="89"/>
      <c r="AG6" s="89"/>
      <c r="AH6" s="89"/>
      <c r="AI6" s="89"/>
      <c r="AJ6" s="89"/>
      <c r="AK6" s="89"/>
      <c r="AL6" s="89"/>
      <c r="AM6" s="89">
        <v>15</v>
      </c>
    </row>
    <row r="7" spans="1:39" ht="12.75" customHeight="1">
      <c r="A7" s="13" t="s">
        <v>54</v>
      </c>
      <c r="B7" s="14" t="s">
        <v>55</v>
      </c>
      <c r="C7" s="15"/>
      <c r="D7" s="13"/>
      <c r="E7" s="13"/>
      <c r="F7" s="16"/>
      <c r="G7" s="47"/>
      <c r="H7" s="16">
        <f>SUM(H8:H86)</f>
        <v>447323.94</v>
      </c>
      <c r="I7" s="91"/>
      <c r="J7" s="16">
        <f>SUM(J8:J86)</f>
        <v>2826</v>
      </c>
      <c r="K7" s="92"/>
      <c r="L7" s="16">
        <f>SUM(L8:L86)</f>
        <v>493509.35017994791</v>
      </c>
      <c r="M7" s="93"/>
      <c r="N7" s="16">
        <f>SUM(N8:N86)</f>
        <v>496335.35017994791</v>
      </c>
      <c r="O7" s="17"/>
      <c r="P7" s="16"/>
      <c r="Q7" s="16"/>
      <c r="R7" s="16"/>
      <c r="S7" s="16"/>
      <c r="T7" s="94"/>
      <c r="U7" s="16">
        <f>SUM(U8:U86)</f>
        <v>452389.54138521751</v>
      </c>
      <c r="V7" s="34"/>
      <c r="W7" s="95"/>
      <c r="X7" s="95"/>
      <c r="Y7" s="34"/>
      <c r="Z7" s="34"/>
      <c r="AA7" s="34"/>
      <c r="AB7" s="94"/>
      <c r="AC7" s="16">
        <f>SUM(AC8:AC86)</f>
        <v>43945.80879473043</v>
      </c>
      <c r="AD7" s="34"/>
      <c r="AE7" s="95"/>
      <c r="AF7" s="95"/>
      <c r="AG7" s="95"/>
      <c r="AH7" s="95"/>
      <c r="AI7" s="95"/>
      <c r="AJ7" s="34"/>
      <c r="AK7" s="34"/>
      <c r="AL7" s="34"/>
      <c r="AM7" s="33" t="s">
        <v>56</v>
      </c>
    </row>
    <row r="8" spans="1:39" ht="12.75" customHeight="1">
      <c r="A8" s="18" t="s">
        <v>57</v>
      </c>
      <c r="B8" s="19" t="s">
        <v>58</v>
      </c>
      <c r="C8" s="20" t="s">
        <v>59</v>
      </c>
      <c r="D8" s="18" t="s">
        <v>60</v>
      </c>
      <c r="E8" s="18" t="s">
        <v>61</v>
      </c>
      <c r="F8" s="21">
        <v>78.5</v>
      </c>
      <c r="G8" s="22">
        <f>+H8/F8</f>
        <v>612.19898089171977</v>
      </c>
      <c r="H8" s="21">
        <f>1259.98+46797.64</f>
        <v>48057.62</v>
      </c>
      <c r="I8" s="23">
        <v>36</v>
      </c>
      <c r="J8" s="24">
        <v>2826</v>
      </c>
      <c r="K8" s="21">
        <v>650</v>
      </c>
      <c r="L8" s="25">
        <f t="shared" ref="L8:L86" si="0">+K8*F8</f>
        <v>51025</v>
      </c>
      <c r="M8" s="26">
        <f t="shared" ref="M8:N8" si="1">+K8+I8</f>
        <v>686</v>
      </c>
      <c r="N8" s="27">
        <f t="shared" si="1"/>
        <v>53851</v>
      </c>
      <c r="O8" s="96">
        <v>45316</v>
      </c>
      <c r="P8" s="28"/>
      <c r="Q8" s="28"/>
      <c r="R8" s="28">
        <f t="shared" ref="R8:S8" si="2">+M8-P8</f>
        <v>686</v>
      </c>
      <c r="S8" s="28">
        <f t="shared" si="2"/>
        <v>53851</v>
      </c>
      <c r="T8" s="97">
        <f t="shared" ref="T8:U8" si="3">+R8</f>
        <v>686</v>
      </c>
      <c r="U8" s="28">
        <f t="shared" si="3"/>
        <v>53851</v>
      </c>
      <c r="V8" s="28" t="s">
        <v>62</v>
      </c>
      <c r="W8" s="98">
        <v>45324</v>
      </c>
      <c r="X8" s="98">
        <f>+W8+'Dieu kien giao hang'!$C$21</f>
        <v>45328</v>
      </c>
      <c r="Y8" s="98">
        <f>+X8+'Dieu kien giao hang'!$C$22</f>
        <v>45330</v>
      </c>
      <c r="Z8" s="98"/>
      <c r="AA8" s="98"/>
      <c r="AB8" s="97"/>
      <c r="AC8" s="28"/>
      <c r="AD8" s="28"/>
      <c r="AE8" s="98"/>
      <c r="AF8" s="98"/>
      <c r="AG8" s="98"/>
      <c r="AH8" s="98"/>
      <c r="AI8" s="98"/>
      <c r="AJ8" s="98"/>
      <c r="AK8" s="98"/>
      <c r="AL8" s="98"/>
      <c r="AM8" s="99"/>
    </row>
    <row r="9" spans="1:39" ht="12.75" customHeight="1">
      <c r="A9" s="18" t="s">
        <v>63</v>
      </c>
      <c r="B9" s="19" t="s">
        <v>64</v>
      </c>
      <c r="C9" s="20" t="s">
        <v>65</v>
      </c>
      <c r="D9" s="18" t="s">
        <v>66</v>
      </c>
      <c r="E9" s="18" t="s">
        <v>61</v>
      </c>
      <c r="F9" s="21">
        <f t="shared" ref="F9:F83" si="4">+H9/G9</f>
        <v>11.895</v>
      </c>
      <c r="G9" s="22">
        <v>2220.0992013451032</v>
      </c>
      <c r="H9" s="21">
        <v>26408.080000000002</v>
      </c>
      <c r="I9" s="23"/>
      <c r="J9" s="24"/>
      <c r="K9" s="21">
        <v>2510</v>
      </c>
      <c r="L9" s="25">
        <f t="shared" si="0"/>
        <v>29856.45</v>
      </c>
      <c r="M9" s="26">
        <f t="shared" ref="M9:N9" si="5">+K9+I9</f>
        <v>2510</v>
      </c>
      <c r="N9" s="27">
        <f t="shared" si="5"/>
        <v>29856.45</v>
      </c>
      <c r="O9" s="100">
        <v>45371</v>
      </c>
      <c r="P9" s="28"/>
      <c r="Q9" s="28"/>
      <c r="R9" s="28">
        <f t="shared" ref="R9:S9" si="6">+M9-P9</f>
        <v>2510</v>
      </c>
      <c r="S9" s="28">
        <f t="shared" si="6"/>
        <v>29856.45</v>
      </c>
      <c r="T9" s="97"/>
      <c r="U9" s="28"/>
      <c r="V9" s="28"/>
      <c r="W9" s="28"/>
      <c r="X9" s="28"/>
      <c r="Y9" s="28"/>
      <c r="Z9" s="28"/>
      <c r="AA9" s="28"/>
      <c r="AB9" s="97">
        <f t="shared" ref="AB9:AC9" si="7">+R9</f>
        <v>2510</v>
      </c>
      <c r="AC9" s="28">
        <f t="shared" si="7"/>
        <v>29856.45</v>
      </c>
      <c r="AD9" s="28" t="s">
        <v>67</v>
      </c>
      <c r="AE9" s="98">
        <v>45323</v>
      </c>
      <c r="AF9" s="98">
        <f>+AE9+'Dieu kien giao hang'!$C$6</f>
        <v>45328</v>
      </c>
      <c r="AG9" s="98">
        <f>AF9+'Dieu kien giao hang'!$C$7</f>
        <v>45348</v>
      </c>
      <c r="AH9" s="98">
        <f>AG9+'Dieu kien giao hang'!$C$8</f>
        <v>45353</v>
      </c>
      <c r="AI9" s="98">
        <f>AH9+'Dieu kien giao hang'!$C$10</f>
        <v>45356</v>
      </c>
      <c r="AJ9" s="98">
        <f>AI9+'Dieu kien giao hang'!$C$13</f>
        <v>45368</v>
      </c>
      <c r="AK9" s="28"/>
      <c r="AL9" s="28"/>
      <c r="AM9" s="99"/>
    </row>
    <row r="10" spans="1:39" ht="12.75" customHeight="1">
      <c r="A10" s="18" t="s">
        <v>68</v>
      </c>
      <c r="B10" s="19" t="s">
        <v>64</v>
      </c>
      <c r="C10" s="20" t="s">
        <v>69</v>
      </c>
      <c r="D10" s="18" t="s">
        <v>66</v>
      </c>
      <c r="E10" s="18" t="s">
        <v>61</v>
      </c>
      <c r="F10" s="21">
        <f t="shared" si="4"/>
        <v>15.968595921832847</v>
      </c>
      <c r="G10" s="22">
        <v>736.67591424968475</v>
      </c>
      <c r="H10" s="21">
        <v>11763.68</v>
      </c>
      <c r="I10" s="23"/>
      <c r="J10" s="24"/>
      <c r="K10" s="21">
        <v>835</v>
      </c>
      <c r="L10" s="25">
        <f t="shared" si="0"/>
        <v>13333.777594730427</v>
      </c>
      <c r="M10" s="26">
        <f t="shared" ref="M10:N10" si="8">+K10+I10</f>
        <v>835</v>
      </c>
      <c r="N10" s="27">
        <f t="shared" si="8"/>
        <v>13333.777594730427</v>
      </c>
      <c r="O10" s="100">
        <v>45371</v>
      </c>
      <c r="P10" s="28"/>
      <c r="Q10" s="28"/>
      <c r="R10" s="28">
        <f t="shared" ref="R10:S10" si="9">+M10-P10</f>
        <v>835</v>
      </c>
      <c r="S10" s="28">
        <f t="shared" si="9"/>
        <v>13333.777594730427</v>
      </c>
      <c r="T10" s="97"/>
      <c r="U10" s="28"/>
      <c r="V10" s="28"/>
      <c r="W10" s="28"/>
      <c r="X10" s="28"/>
      <c r="Y10" s="28"/>
      <c r="Z10" s="28"/>
      <c r="AA10" s="28"/>
      <c r="AB10" s="97">
        <f t="shared" ref="AB10:AC10" si="10">+R10</f>
        <v>835</v>
      </c>
      <c r="AC10" s="28">
        <f t="shared" si="10"/>
        <v>13333.777594730427</v>
      </c>
      <c r="AD10" s="28" t="s">
        <v>67</v>
      </c>
      <c r="AE10" s="98">
        <v>45323</v>
      </c>
      <c r="AF10" s="98">
        <f>+AE10+'Dieu kien giao hang'!$C$6</f>
        <v>45328</v>
      </c>
      <c r="AG10" s="98">
        <f>AF10+'Dieu kien giao hang'!$C$7</f>
        <v>45348</v>
      </c>
      <c r="AH10" s="98">
        <f>AG10+'Dieu kien giao hang'!$C$8</f>
        <v>45353</v>
      </c>
      <c r="AI10" s="98">
        <f>AH10+'Dieu kien giao hang'!$C$10</f>
        <v>45356</v>
      </c>
      <c r="AJ10" s="98">
        <f>AI10+'Dieu kien giao hang'!$C$13</f>
        <v>45368</v>
      </c>
      <c r="AK10" s="28"/>
      <c r="AL10" s="28"/>
      <c r="AM10" s="99"/>
    </row>
    <row r="11" spans="1:39" ht="12.75" customHeight="1">
      <c r="A11" s="18" t="s">
        <v>70</v>
      </c>
      <c r="B11" s="19" t="s">
        <v>58</v>
      </c>
      <c r="C11" s="20" t="s">
        <v>71</v>
      </c>
      <c r="D11" s="18" t="s">
        <v>66</v>
      </c>
      <c r="E11" s="18" t="s">
        <v>61</v>
      </c>
      <c r="F11" s="21">
        <f t="shared" si="4"/>
        <v>23.55</v>
      </c>
      <c r="G11" s="22">
        <v>2.2573248407643312</v>
      </c>
      <c r="H11" s="21">
        <v>53.16</v>
      </c>
      <c r="I11" s="23"/>
      <c r="J11" s="24"/>
      <c r="K11" s="21">
        <v>3</v>
      </c>
      <c r="L11" s="25">
        <f t="shared" si="0"/>
        <v>70.650000000000006</v>
      </c>
      <c r="M11" s="26">
        <f t="shared" ref="M11:N11" si="11">+K11+I11</f>
        <v>3</v>
      </c>
      <c r="N11" s="27">
        <f t="shared" si="11"/>
        <v>70.650000000000006</v>
      </c>
      <c r="O11" s="100">
        <v>45371</v>
      </c>
      <c r="P11" s="28"/>
      <c r="Q11" s="28"/>
      <c r="R11" s="28">
        <f t="shared" ref="R11:S11" si="12">+M11-P11</f>
        <v>3</v>
      </c>
      <c r="S11" s="28">
        <f t="shared" si="12"/>
        <v>70.650000000000006</v>
      </c>
      <c r="T11" s="97"/>
      <c r="U11" s="28"/>
      <c r="V11" s="28"/>
      <c r="W11" s="28"/>
      <c r="X11" s="28"/>
      <c r="Y11" s="28"/>
      <c r="Z11" s="28"/>
      <c r="AA11" s="28"/>
      <c r="AB11" s="97">
        <f t="shared" ref="AB11:AC11" si="13">+R11</f>
        <v>3</v>
      </c>
      <c r="AC11" s="28">
        <f t="shared" si="13"/>
        <v>70.650000000000006</v>
      </c>
      <c r="AD11" s="28" t="s">
        <v>67</v>
      </c>
      <c r="AE11" s="98">
        <v>45323</v>
      </c>
      <c r="AF11" s="98">
        <f>+AE11+'Dieu kien giao hang'!$C$6</f>
        <v>45328</v>
      </c>
      <c r="AG11" s="98">
        <f>AF11+'Dieu kien giao hang'!$C$7</f>
        <v>45348</v>
      </c>
      <c r="AH11" s="98">
        <f>AG11+'Dieu kien giao hang'!$C$8</f>
        <v>45353</v>
      </c>
      <c r="AI11" s="98">
        <f>AH11+'Dieu kien giao hang'!$C$10</f>
        <v>45356</v>
      </c>
      <c r="AJ11" s="98">
        <f>AI11+'Dieu kien giao hang'!$C$13</f>
        <v>45368</v>
      </c>
      <c r="AK11" s="28"/>
      <c r="AL11" s="28"/>
      <c r="AM11" s="99"/>
    </row>
    <row r="12" spans="1:39" ht="12.75" customHeight="1">
      <c r="A12" s="18" t="s">
        <v>72</v>
      </c>
      <c r="B12" s="19" t="s">
        <v>58</v>
      </c>
      <c r="C12" s="20" t="s">
        <v>73</v>
      </c>
      <c r="D12" s="18" t="s">
        <v>74</v>
      </c>
      <c r="E12" s="18" t="s">
        <v>61</v>
      </c>
      <c r="F12" s="21">
        <f t="shared" si="4"/>
        <v>47.1</v>
      </c>
      <c r="G12" s="22">
        <v>7.2186836518046707E-2</v>
      </c>
      <c r="H12" s="21">
        <v>3.4</v>
      </c>
      <c r="I12" s="23"/>
      <c r="J12" s="24"/>
      <c r="K12" s="21">
        <v>1</v>
      </c>
      <c r="L12" s="25">
        <f t="shared" si="0"/>
        <v>47.1</v>
      </c>
      <c r="M12" s="26">
        <f t="shared" ref="M12:N12" si="14">+K12+I12</f>
        <v>1</v>
      </c>
      <c r="N12" s="27">
        <f t="shared" si="14"/>
        <v>47.1</v>
      </c>
      <c r="O12" s="100">
        <v>45371</v>
      </c>
      <c r="P12" s="28"/>
      <c r="Q12" s="28"/>
      <c r="R12" s="28">
        <f t="shared" ref="R12:S12" si="15">+M12-P12</f>
        <v>1</v>
      </c>
      <c r="S12" s="28">
        <f t="shared" si="15"/>
        <v>47.1</v>
      </c>
      <c r="T12" s="97"/>
      <c r="U12" s="28"/>
      <c r="V12" s="28"/>
      <c r="W12" s="28"/>
      <c r="X12" s="28"/>
      <c r="Y12" s="28"/>
      <c r="Z12" s="28"/>
      <c r="AA12" s="28"/>
      <c r="AB12" s="97">
        <f t="shared" ref="AB12:AC12" si="16">+R12</f>
        <v>1</v>
      </c>
      <c r="AC12" s="28">
        <f t="shared" si="16"/>
        <v>47.1</v>
      </c>
      <c r="AD12" s="28" t="s">
        <v>67</v>
      </c>
      <c r="AE12" s="98">
        <v>45323</v>
      </c>
      <c r="AF12" s="98">
        <f>+AE12+'Dieu kien giao hang'!$C$6</f>
        <v>45328</v>
      </c>
      <c r="AG12" s="98">
        <f>AF12+'Dieu kien giao hang'!$C$7</f>
        <v>45348</v>
      </c>
      <c r="AH12" s="98">
        <f>AG12+'Dieu kien giao hang'!$C$8</f>
        <v>45353</v>
      </c>
      <c r="AI12" s="98">
        <f>AH12+'Dieu kien giao hang'!$C$10</f>
        <v>45356</v>
      </c>
      <c r="AJ12" s="98">
        <f>AI12+'Dieu kien giao hang'!$C$13</f>
        <v>45368</v>
      </c>
      <c r="AK12" s="28"/>
      <c r="AL12" s="28"/>
      <c r="AM12" s="99"/>
    </row>
    <row r="13" spans="1:39" ht="12.75" customHeight="1">
      <c r="A13" s="18" t="s">
        <v>75</v>
      </c>
      <c r="B13" s="19" t="s">
        <v>58</v>
      </c>
      <c r="C13" s="20" t="s">
        <v>76</v>
      </c>
      <c r="D13" s="18" t="s">
        <v>60</v>
      </c>
      <c r="E13" s="18" t="s">
        <v>61</v>
      </c>
      <c r="F13" s="21">
        <f t="shared" si="4"/>
        <v>47.099999999999994</v>
      </c>
      <c r="G13" s="22">
        <v>1159.5244161358817</v>
      </c>
      <c r="H13" s="21">
        <v>54613.60000000002</v>
      </c>
      <c r="I13" s="23"/>
      <c r="J13" s="24"/>
      <c r="K13" s="21">
        <f>1.12*G13</f>
        <v>1298.6673460721877</v>
      </c>
      <c r="L13" s="25">
        <f t="shared" si="0"/>
        <v>61167.232000000033</v>
      </c>
      <c r="M13" s="26">
        <f t="shared" ref="M13:N13" si="17">+K13+I13</f>
        <v>1298.6673460721877</v>
      </c>
      <c r="N13" s="27">
        <f t="shared" si="17"/>
        <v>61167.232000000033</v>
      </c>
      <c r="O13" s="101">
        <v>45338</v>
      </c>
      <c r="P13" s="28"/>
      <c r="Q13" s="28"/>
      <c r="R13" s="28">
        <f t="shared" ref="R13:S13" si="18">+M13-P13</f>
        <v>1298.6673460721877</v>
      </c>
      <c r="S13" s="28">
        <f t="shared" si="18"/>
        <v>61167.232000000033</v>
      </c>
      <c r="T13" s="97">
        <f t="shared" ref="T13:U13" si="19">+R13</f>
        <v>1298.6673460721877</v>
      </c>
      <c r="U13" s="28">
        <f t="shared" si="19"/>
        <v>61167.232000000033</v>
      </c>
      <c r="V13" s="28" t="s">
        <v>62</v>
      </c>
      <c r="W13" s="98">
        <v>45324</v>
      </c>
      <c r="X13" s="98">
        <f>+W13+'Dieu kien giao hang'!$C$21</f>
        <v>45328</v>
      </c>
      <c r="Y13" s="98">
        <f>+X13+'Dieu kien giao hang'!$C$22</f>
        <v>45330</v>
      </c>
      <c r="Z13" s="98"/>
      <c r="AA13" s="98"/>
      <c r="AB13" s="97"/>
      <c r="AC13" s="28"/>
      <c r="AD13" s="28"/>
      <c r="AE13" s="98"/>
      <c r="AF13" s="98"/>
      <c r="AG13" s="98"/>
      <c r="AH13" s="98"/>
      <c r="AI13" s="98"/>
      <c r="AJ13" s="98"/>
      <c r="AK13" s="98"/>
      <c r="AL13" s="98"/>
      <c r="AM13" s="99"/>
    </row>
    <row r="14" spans="1:39" ht="12.75" customHeight="1">
      <c r="A14" s="18" t="s">
        <v>77</v>
      </c>
      <c r="B14" s="19" t="s">
        <v>78</v>
      </c>
      <c r="C14" s="20" t="s">
        <v>79</v>
      </c>
      <c r="D14" s="18" t="s">
        <v>60</v>
      </c>
      <c r="E14" s="18" t="s">
        <v>61</v>
      </c>
      <c r="F14" s="21">
        <f t="shared" si="4"/>
        <v>47.1</v>
      </c>
      <c r="G14" s="22">
        <v>216</v>
      </c>
      <c r="H14" s="21">
        <v>10173.6</v>
      </c>
      <c r="I14" s="23"/>
      <c r="J14" s="24"/>
      <c r="K14" s="21">
        <f t="shared" ref="K14:K19" si="20">1.08*G14</f>
        <v>233.28000000000003</v>
      </c>
      <c r="L14" s="25">
        <f t="shared" si="0"/>
        <v>10987.488000000001</v>
      </c>
      <c r="M14" s="26">
        <f t="shared" ref="M14:N14" si="21">+K14+I14</f>
        <v>233.28000000000003</v>
      </c>
      <c r="N14" s="27">
        <f t="shared" si="21"/>
        <v>10987.488000000001</v>
      </c>
      <c r="O14" s="101">
        <v>45338</v>
      </c>
      <c r="P14" s="28"/>
      <c r="Q14" s="28"/>
      <c r="R14" s="28">
        <f t="shared" ref="R14:S14" si="22">+M14-P14</f>
        <v>233.28000000000003</v>
      </c>
      <c r="S14" s="28">
        <f t="shared" si="22"/>
        <v>10987.488000000001</v>
      </c>
      <c r="T14" s="97">
        <f t="shared" ref="T14:U14" si="23">+R14</f>
        <v>233.28000000000003</v>
      </c>
      <c r="U14" s="28">
        <f t="shared" si="23"/>
        <v>10987.488000000001</v>
      </c>
      <c r="V14" s="28" t="s">
        <v>62</v>
      </c>
      <c r="W14" s="98">
        <v>45324</v>
      </c>
      <c r="X14" s="98">
        <f>+W14+'Dieu kien giao hang'!$C$21</f>
        <v>45328</v>
      </c>
      <c r="Y14" s="98">
        <f>+X14+'Dieu kien giao hang'!$C$22</f>
        <v>45330</v>
      </c>
      <c r="Z14" s="98"/>
      <c r="AA14" s="98"/>
      <c r="AB14" s="97"/>
      <c r="AC14" s="28"/>
      <c r="AD14" s="28"/>
      <c r="AE14" s="98"/>
      <c r="AF14" s="98"/>
      <c r="AG14" s="98"/>
      <c r="AH14" s="98"/>
      <c r="AI14" s="98"/>
      <c r="AJ14" s="98"/>
      <c r="AK14" s="98"/>
      <c r="AL14" s="98"/>
      <c r="AM14" s="99"/>
    </row>
    <row r="15" spans="1:39" ht="12.75" customHeight="1">
      <c r="A15" s="18" t="s">
        <v>80</v>
      </c>
      <c r="B15" s="19" t="s">
        <v>78</v>
      </c>
      <c r="C15" s="20" t="s">
        <v>81</v>
      </c>
      <c r="D15" s="18" t="s">
        <v>60</v>
      </c>
      <c r="E15" s="18" t="s">
        <v>61</v>
      </c>
      <c r="F15" s="21">
        <f t="shared" si="4"/>
        <v>47.1</v>
      </c>
      <c r="G15" s="22">
        <v>408</v>
      </c>
      <c r="H15" s="21">
        <v>19216.8</v>
      </c>
      <c r="I15" s="23"/>
      <c r="J15" s="24"/>
      <c r="K15" s="21">
        <f t="shared" si="20"/>
        <v>440.64000000000004</v>
      </c>
      <c r="L15" s="25">
        <f t="shared" si="0"/>
        <v>20754.144000000004</v>
      </c>
      <c r="M15" s="26">
        <f t="shared" ref="M15:N15" si="24">+K15+I15</f>
        <v>440.64000000000004</v>
      </c>
      <c r="N15" s="27">
        <f t="shared" si="24"/>
        <v>20754.144000000004</v>
      </c>
      <c r="O15" s="101">
        <v>45338</v>
      </c>
      <c r="P15" s="28"/>
      <c r="Q15" s="28"/>
      <c r="R15" s="28">
        <f t="shared" ref="R15:S15" si="25">+M15-P15</f>
        <v>440.64000000000004</v>
      </c>
      <c r="S15" s="28">
        <f t="shared" si="25"/>
        <v>20754.144000000004</v>
      </c>
      <c r="T15" s="97">
        <f t="shared" ref="T15:U15" si="26">+R15</f>
        <v>440.64000000000004</v>
      </c>
      <c r="U15" s="28">
        <f t="shared" si="26"/>
        <v>20754.144000000004</v>
      </c>
      <c r="V15" s="28" t="s">
        <v>62</v>
      </c>
      <c r="W15" s="98">
        <v>45324</v>
      </c>
      <c r="X15" s="98">
        <f>+W15+'Dieu kien giao hang'!$C$21</f>
        <v>45328</v>
      </c>
      <c r="Y15" s="98">
        <f>+X15+'Dieu kien giao hang'!$C$22</f>
        <v>45330</v>
      </c>
      <c r="Z15" s="98"/>
      <c r="AA15" s="98"/>
      <c r="AB15" s="97"/>
      <c r="AC15" s="28"/>
      <c r="AD15" s="28"/>
      <c r="AE15" s="98"/>
      <c r="AF15" s="98"/>
      <c r="AG15" s="98"/>
      <c r="AH15" s="98"/>
      <c r="AI15" s="98"/>
      <c r="AJ15" s="98"/>
      <c r="AK15" s="98"/>
      <c r="AL15" s="98"/>
      <c r="AM15" s="99"/>
    </row>
    <row r="16" spans="1:39" ht="12.75" customHeight="1">
      <c r="A16" s="18" t="s">
        <v>82</v>
      </c>
      <c r="B16" s="19" t="s">
        <v>78</v>
      </c>
      <c r="C16" s="20" t="s">
        <v>83</v>
      </c>
      <c r="D16" s="18" t="s">
        <v>60</v>
      </c>
      <c r="E16" s="18" t="s">
        <v>61</v>
      </c>
      <c r="F16" s="21">
        <f t="shared" si="4"/>
        <v>47.1</v>
      </c>
      <c r="G16" s="22">
        <v>720</v>
      </c>
      <c r="H16" s="21">
        <v>33912</v>
      </c>
      <c r="I16" s="23"/>
      <c r="J16" s="24"/>
      <c r="K16" s="21">
        <f t="shared" si="20"/>
        <v>777.6</v>
      </c>
      <c r="L16" s="25">
        <f t="shared" si="0"/>
        <v>36624.959999999999</v>
      </c>
      <c r="M16" s="26">
        <f t="shared" ref="M16:N16" si="27">+K16+I16</f>
        <v>777.6</v>
      </c>
      <c r="N16" s="27">
        <f t="shared" si="27"/>
        <v>36624.959999999999</v>
      </c>
      <c r="O16" s="101">
        <v>45338</v>
      </c>
      <c r="P16" s="28"/>
      <c r="Q16" s="28"/>
      <c r="R16" s="28">
        <f t="shared" ref="R16:S16" si="28">+M16-P16</f>
        <v>777.6</v>
      </c>
      <c r="S16" s="28">
        <f t="shared" si="28"/>
        <v>36624.959999999999</v>
      </c>
      <c r="T16" s="97">
        <f t="shared" ref="T16:U16" si="29">+R16</f>
        <v>777.6</v>
      </c>
      <c r="U16" s="28">
        <f t="shared" si="29"/>
        <v>36624.959999999999</v>
      </c>
      <c r="V16" s="28" t="s">
        <v>62</v>
      </c>
      <c r="W16" s="98">
        <v>45324</v>
      </c>
      <c r="X16" s="98">
        <f>+W16+'Dieu kien giao hang'!$C$21</f>
        <v>45328</v>
      </c>
      <c r="Y16" s="98">
        <f>+X16+'Dieu kien giao hang'!$C$22</f>
        <v>45330</v>
      </c>
      <c r="Z16" s="98"/>
      <c r="AA16" s="98"/>
      <c r="AB16" s="97"/>
      <c r="AC16" s="28"/>
      <c r="AD16" s="28"/>
      <c r="AE16" s="98"/>
      <c r="AF16" s="98"/>
      <c r="AG16" s="98"/>
      <c r="AH16" s="98"/>
      <c r="AI16" s="98"/>
      <c r="AJ16" s="98"/>
      <c r="AK16" s="98"/>
      <c r="AL16" s="98"/>
      <c r="AM16" s="99"/>
    </row>
    <row r="17" spans="1:39" ht="12.75" customHeight="1">
      <c r="A17" s="18" t="s">
        <v>84</v>
      </c>
      <c r="B17" s="19" t="s">
        <v>78</v>
      </c>
      <c r="C17" s="20" t="s">
        <v>85</v>
      </c>
      <c r="D17" s="18" t="s">
        <v>60</v>
      </c>
      <c r="E17" s="18" t="s">
        <v>61</v>
      </c>
      <c r="F17" s="21">
        <f t="shared" si="4"/>
        <v>62.8</v>
      </c>
      <c r="G17" s="22">
        <v>232</v>
      </c>
      <c r="H17" s="21">
        <v>14569.599999999999</v>
      </c>
      <c r="I17" s="23"/>
      <c r="J17" s="24"/>
      <c r="K17" s="21">
        <f t="shared" si="20"/>
        <v>250.56</v>
      </c>
      <c r="L17" s="25">
        <f t="shared" si="0"/>
        <v>15735.168</v>
      </c>
      <c r="M17" s="26">
        <f t="shared" ref="M17:N17" si="30">+K17+I17</f>
        <v>250.56</v>
      </c>
      <c r="N17" s="27">
        <f t="shared" si="30"/>
        <v>15735.168</v>
      </c>
      <c r="O17" s="101">
        <v>45338</v>
      </c>
      <c r="P17" s="28"/>
      <c r="Q17" s="28"/>
      <c r="R17" s="28">
        <f t="shared" ref="R17:S17" si="31">+M17-P17</f>
        <v>250.56</v>
      </c>
      <c r="S17" s="28">
        <f t="shared" si="31"/>
        <v>15735.168</v>
      </c>
      <c r="T17" s="97">
        <f t="shared" ref="T17:U17" si="32">+R17</f>
        <v>250.56</v>
      </c>
      <c r="U17" s="28">
        <f t="shared" si="32"/>
        <v>15735.168</v>
      </c>
      <c r="V17" s="28" t="s">
        <v>62</v>
      </c>
      <c r="W17" s="98">
        <v>45324</v>
      </c>
      <c r="X17" s="98">
        <f>+W17+'Dieu kien giao hang'!$C$21</f>
        <v>45328</v>
      </c>
      <c r="Y17" s="98">
        <f>+X17+'Dieu kien giao hang'!$C$22</f>
        <v>45330</v>
      </c>
      <c r="Z17" s="98"/>
      <c r="AA17" s="98"/>
      <c r="AB17" s="97"/>
      <c r="AC17" s="28"/>
      <c r="AD17" s="28"/>
      <c r="AE17" s="98"/>
      <c r="AF17" s="98"/>
      <c r="AG17" s="98"/>
      <c r="AH17" s="98"/>
      <c r="AI17" s="98"/>
      <c r="AJ17" s="98"/>
      <c r="AK17" s="98"/>
      <c r="AL17" s="98"/>
      <c r="AM17" s="99"/>
    </row>
    <row r="18" spans="1:39" ht="12.75" customHeight="1">
      <c r="A18" s="18" t="s">
        <v>86</v>
      </c>
      <c r="B18" s="19" t="s">
        <v>78</v>
      </c>
      <c r="C18" s="20" t="s">
        <v>87</v>
      </c>
      <c r="D18" s="18" t="s">
        <v>60</v>
      </c>
      <c r="E18" s="18" t="s">
        <v>61</v>
      </c>
      <c r="F18" s="21">
        <f t="shared" si="4"/>
        <v>62.8</v>
      </c>
      <c r="G18" s="22">
        <v>140</v>
      </c>
      <c r="H18" s="21">
        <v>8792</v>
      </c>
      <c r="I18" s="23"/>
      <c r="J18" s="24"/>
      <c r="K18" s="21">
        <f t="shared" si="20"/>
        <v>151.20000000000002</v>
      </c>
      <c r="L18" s="25">
        <f t="shared" si="0"/>
        <v>9495.36</v>
      </c>
      <c r="M18" s="26">
        <f t="shared" ref="M18:N18" si="33">+K18+I18</f>
        <v>151.20000000000002</v>
      </c>
      <c r="N18" s="27">
        <f t="shared" si="33"/>
        <v>9495.36</v>
      </c>
      <c r="O18" s="101">
        <v>45338</v>
      </c>
      <c r="P18" s="28"/>
      <c r="Q18" s="28"/>
      <c r="R18" s="28">
        <f t="shared" ref="R18:S18" si="34">+M18-P18</f>
        <v>151.20000000000002</v>
      </c>
      <c r="S18" s="28">
        <f t="shared" si="34"/>
        <v>9495.36</v>
      </c>
      <c r="T18" s="97">
        <f t="shared" ref="T18:U18" si="35">+R18</f>
        <v>151.20000000000002</v>
      </c>
      <c r="U18" s="28">
        <f t="shared" si="35"/>
        <v>9495.36</v>
      </c>
      <c r="V18" s="28" t="s">
        <v>62</v>
      </c>
      <c r="W18" s="98">
        <v>45324</v>
      </c>
      <c r="X18" s="98">
        <f>+W18+'Dieu kien giao hang'!$C$21</f>
        <v>45328</v>
      </c>
      <c r="Y18" s="98">
        <f>+X18+'Dieu kien giao hang'!$C$22</f>
        <v>45330</v>
      </c>
      <c r="Z18" s="98"/>
      <c r="AA18" s="98"/>
      <c r="AB18" s="97"/>
      <c r="AC18" s="28"/>
      <c r="AD18" s="28"/>
      <c r="AE18" s="98"/>
      <c r="AF18" s="98"/>
      <c r="AG18" s="98"/>
      <c r="AH18" s="98"/>
      <c r="AI18" s="98"/>
      <c r="AJ18" s="98"/>
      <c r="AK18" s="98"/>
      <c r="AL18" s="98"/>
      <c r="AM18" s="99"/>
    </row>
    <row r="19" spans="1:39" ht="12.75" customHeight="1">
      <c r="A19" s="18" t="s">
        <v>88</v>
      </c>
      <c r="B19" s="19" t="s">
        <v>78</v>
      </c>
      <c r="C19" s="20" t="s">
        <v>89</v>
      </c>
      <c r="D19" s="18" t="s">
        <v>60</v>
      </c>
      <c r="E19" s="18" t="s">
        <v>61</v>
      </c>
      <c r="F19" s="21">
        <f t="shared" si="4"/>
        <v>62.8</v>
      </c>
      <c r="G19" s="22">
        <v>240</v>
      </c>
      <c r="H19" s="21">
        <v>15072</v>
      </c>
      <c r="I19" s="23"/>
      <c r="J19" s="24"/>
      <c r="K19" s="21">
        <f t="shared" si="20"/>
        <v>259.20000000000005</v>
      </c>
      <c r="L19" s="25">
        <f t="shared" si="0"/>
        <v>16277.760000000002</v>
      </c>
      <c r="M19" s="26">
        <f t="shared" ref="M19:N19" si="36">+K19+I19</f>
        <v>259.20000000000005</v>
      </c>
      <c r="N19" s="27">
        <f t="shared" si="36"/>
        <v>16277.760000000002</v>
      </c>
      <c r="O19" s="101">
        <v>45338</v>
      </c>
      <c r="P19" s="28"/>
      <c r="Q19" s="28"/>
      <c r="R19" s="28">
        <f t="shared" ref="R19:S19" si="37">+M19-P19</f>
        <v>259.20000000000005</v>
      </c>
      <c r="S19" s="28">
        <f t="shared" si="37"/>
        <v>16277.760000000002</v>
      </c>
      <c r="T19" s="97">
        <f t="shared" ref="T19:U19" si="38">+R19</f>
        <v>259.20000000000005</v>
      </c>
      <c r="U19" s="28">
        <f t="shared" si="38"/>
        <v>16277.760000000002</v>
      </c>
      <c r="V19" s="28" t="s">
        <v>62</v>
      </c>
      <c r="W19" s="98">
        <v>45324</v>
      </c>
      <c r="X19" s="98">
        <f>+W19+'Dieu kien giao hang'!$C$21</f>
        <v>45328</v>
      </c>
      <c r="Y19" s="98">
        <f>+X19+'Dieu kien giao hang'!$C$22</f>
        <v>45330</v>
      </c>
      <c r="Z19" s="98"/>
      <c r="AA19" s="98"/>
      <c r="AB19" s="97"/>
      <c r="AC19" s="28"/>
      <c r="AD19" s="28"/>
      <c r="AE19" s="98"/>
      <c r="AF19" s="98"/>
      <c r="AG19" s="98"/>
      <c r="AH19" s="98"/>
      <c r="AI19" s="98"/>
      <c r="AJ19" s="98"/>
      <c r="AK19" s="98"/>
      <c r="AL19" s="98"/>
      <c r="AM19" s="99"/>
    </row>
    <row r="20" spans="1:39" ht="12.75" customHeight="1">
      <c r="A20" s="18" t="s">
        <v>90</v>
      </c>
      <c r="B20" s="19" t="s">
        <v>58</v>
      </c>
      <c r="C20" s="20" t="s">
        <v>91</v>
      </c>
      <c r="D20" s="18" t="s">
        <v>60</v>
      </c>
      <c r="E20" s="18" t="s">
        <v>61</v>
      </c>
      <c r="F20" s="21">
        <f t="shared" si="4"/>
        <v>62.8</v>
      </c>
      <c r="G20" s="22">
        <v>140</v>
      </c>
      <c r="H20" s="21">
        <v>8792</v>
      </c>
      <c r="I20" s="23"/>
      <c r="J20" s="24"/>
      <c r="K20" s="21">
        <f t="shared" ref="K20:K30" si="39">1.12*G20</f>
        <v>156.80000000000001</v>
      </c>
      <c r="L20" s="25">
        <f t="shared" si="0"/>
        <v>9847.0400000000009</v>
      </c>
      <c r="M20" s="26">
        <f t="shared" ref="M20:N20" si="40">+K20+I20</f>
        <v>156.80000000000001</v>
      </c>
      <c r="N20" s="27">
        <f t="shared" si="40"/>
        <v>9847.0400000000009</v>
      </c>
      <c r="O20" s="101">
        <v>45338</v>
      </c>
      <c r="P20" s="28"/>
      <c r="Q20" s="28"/>
      <c r="R20" s="28">
        <f t="shared" ref="R20:S20" si="41">+M20-P20</f>
        <v>156.80000000000001</v>
      </c>
      <c r="S20" s="28">
        <f t="shared" si="41"/>
        <v>9847.0400000000009</v>
      </c>
      <c r="T20" s="97">
        <f t="shared" ref="T20:U20" si="42">+R20</f>
        <v>156.80000000000001</v>
      </c>
      <c r="U20" s="28">
        <f t="shared" si="42"/>
        <v>9847.0400000000009</v>
      </c>
      <c r="V20" s="28" t="s">
        <v>62</v>
      </c>
      <c r="W20" s="98">
        <v>45324</v>
      </c>
      <c r="X20" s="98">
        <f>+W20+'Dieu kien giao hang'!$C$21</f>
        <v>45328</v>
      </c>
      <c r="Y20" s="98">
        <f>+X20+'Dieu kien giao hang'!$C$22</f>
        <v>45330</v>
      </c>
      <c r="Z20" s="98"/>
      <c r="AA20" s="98"/>
      <c r="AB20" s="97"/>
      <c r="AC20" s="28"/>
      <c r="AD20" s="28"/>
      <c r="AE20" s="98"/>
      <c r="AF20" s="98"/>
      <c r="AG20" s="98"/>
      <c r="AH20" s="98"/>
      <c r="AI20" s="98"/>
      <c r="AJ20" s="98"/>
      <c r="AK20" s="98"/>
      <c r="AL20" s="98"/>
      <c r="AM20" s="99"/>
    </row>
    <row r="21" spans="1:39" ht="12.75" customHeight="1">
      <c r="A21" s="18" t="s">
        <v>92</v>
      </c>
      <c r="B21" s="19" t="s">
        <v>58</v>
      </c>
      <c r="C21" s="20" t="s">
        <v>93</v>
      </c>
      <c r="D21" s="18" t="s">
        <v>74</v>
      </c>
      <c r="E21" s="18" t="s">
        <v>61</v>
      </c>
      <c r="F21" s="21">
        <f t="shared" si="4"/>
        <v>78.499999999999986</v>
      </c>
      <c r="G21" s="22">
        <v>0.41579617834394911</v>
      </c>
      <c r="H21" s="21">
        <v>32.64</v>
      </c>
      <c r="I21" s="23"/>
      <c r="J21" s="24"/>
      <c r="K21" s="21">
        <f t="shared" si="39"/>
        <v>0.46569171974522305</v>
      </c>
      <c r="L21" s="25">
        <f t="shared" si="0"/>
        <v>36.556800000000003</v>
      </c>
      <c r="M21" s="26">
        <f t="shared" ref="M21:N21" si="43">+K21+I21</f>
        <v>0.46569171974522305</v>
      </c>
      <c r="N21" s="27">
        <f t="shared" si="43"/>
        <v>36.556800000000003</v>
      </c>
      <c r="O21" s="100">
        <v>45371</v>
      </c>
      <c r="P21" s="28"/>
      <c r="Q21" s="28"/>
      <c r="R21" s="28">
        <f t="shared" ref="R21:S21" si="44">+M21-P21</f>
        <v>0.46569171974522305</v>
      </c>
      <c r="S21" s="28">
        <f t="shared" si="44"/>
        <v>36.556800000000003</v>
      </c>
      <c r="T21" s="97"/>
      <c r="U21" s="28"/>
      <c r="V21" s="28"/>
      <c r="W21" s="28"/>
      <c r="X21" s="28"/>
      <c r="Y21" s="28"/>
      <c r="Z21" s="28"/>
      <c r="AA21" s="28"/>
      <c r="AB21" s="97">
        <f t="shared" ref="AB21:AC21" si="45">+R21</f>
        <v>0.46569171974522305</v>
      </c>
      <c r="AC21" s="28">
        <f t="shared" si="45"/>
        <v>36.556800000000003</v>
      </c>
      <c r="AD21" s="28" t="s">
        <v>67</v>
      </c>
      <c r="AE21" s="98">
        <v>45323</v>
      </c>
      <c r="AF21" s="98">
        <f>+AE21+'Dieu kien giao hang'!$C$6</f>
        <v>45328</v>
      </c>
      <c r="AG21" s="98">
        <f>AF21+'Dieu kien giao hang'!$C$7</f>
        <v>45348</v>
      </c>
      <c r="AH21" s="98">
        <f>AG21+'Dieu kien giao hang'!$C$8</f>
        <v>45353</v>
      </c>
      <c r="AI21" s="98">
        <f>AH21+'Dieu kien giao hang'!$C$10</f>
        <v>45356</v>
      </c>
      <c r="AJ21" s="98">
        <f>AI21+'Dieu kien giao hang'!$C$13</f>
        <v>45368</v>
      </c>
      <c r="AK21" s="28"/>
      <c r="AL21" s="28"/>
      <c r="AM21" s="99"/>
    </row>
    <row r="22" spans="1:39" ht="12.75" customHeight="1">
      <c r="A22" s="18" t="s">
        <v>94</v>
      </c>
      <c r="B22" s="19" t="s">
        <v>58</v>
      </c>
      <c r="C22" s="20" t="s">
        <v>95</v>
      </c>
      <c r="D22" s="18" t="s">
        <v>96</v>
      </c>
      <c r="E22" s="18" t="s">
        <v>61</v>
      </c>
      <c r="F22" s="21">
        <f t="shared" si="4"/>
        <v>78.5</v>
      </c>
      <c r="G22" s="22">
        <v>48.524840764331223</v>
      </c>
      <c r="H22" s="21">
        <v>3809.2000000000007</v>
      </c>
      <c r="I22" s="23"/>
      <c r="J22" s="24"/>
      <c r="K22" s="21">
        <f t="shared" si="39"/>
        <v>54.347821656050975</v>
      </c>
      <c r="L22" s="25">
        <f t="shared" si="0"/>
        <v>4266.3040000000019</v>
      </c>
      <c r="M22" s="26">
        <f t="shared" ref="M22:N22" si="46">+K22+I22</f>
        <v>54.347821656050975</v>
      </c>
      <c r="N22" s="27">
        <f t="shared" si="46"/>
        <v>4266.3040000000019</v>
      </c>
      <c r="O22" s="101">
        <v>45338</v>
      </c>
      <c r="P22" s="28"/>
      <c r="Q22" s="28"/>
      <c r="R22" s="28">
        <f t="shared" ref="R22:S22" si="47">+M22-P22</f>
        <v>54.347821656050975</v>
      </c>
      <c r="S22" s="28">
        <f t="shared" si="47"/>
        <v>4266.3040000000019</v>
      </c>
      <c r="T22" s="97">
        <f t="shared" ref="T22:U22" si="48">+R22</f>
        <v>54.347821656050975</v>
      </c>
      <c r="U22" s="28">
        <f t="shared" si="48"/>
        <v>4266.3040000000019</v>
      </c>
      <c r="V22" s="28" t="s">
        <v>62</v>
      </c>
      <c r="W22" s="98">
        <v>45324</v>
      </c>
      <c r="X22" s="98">
        <f>+W22+'Dieu kien giao hang'!$C$21</f>
        <v>45328</v>
      </c>
      <c r="Y22" s="98">
        <f>+X22+'Dieu kien giao hang'!$C$22</f>
        <v>45330</v>
      </c>
      <c r="Z22" s="98"/>
      <c r="AA22" s="98"/>
      <c r="AB22" s="97"/>
      <c r="AC22" s="28"/>
      <c r="AD22" s="28"/>
      <c r="AE22" s="98"/>
      <c r="AF22" s="98"/>
      <c r="AG22" s="98"/>
      <c r="AH22" s="98"/>
      <c r="AI22" s="98"/>
      <c r="AJ22" s="98"/>
      <c r="AK22" s="98"/>
      <c r="AL22" s="98"/>
      <c r="AM22" s="99"/>
    </row>
    <row r="23" spans="1:39" ht="12.75" customHeight="1">
      <c r="A23" s="18" t="s">
        <v>98</v>
      </c>
      <c r="B23" s="19" t="s">
        <v>58</v>
      </c>
      <c r="C23" s="20" t="s">
        <v>99</v>
      </c>
      <c r="D23" s="18" t="s">
        <v>96</v>
      </c>
      <c r="E23" s="18" t="s">
        <v>61</v>
      </c>
      <c r="F23" s="21">
        <f t="shared" si="4"/>
        <v>94.199999999999989</v>
      </c>
      <c r="G23" s="22">
        <v>1.0292993630573248</v>
      </c>
      <c r="H23" s="21">
        <v>96.96</v>
      </c>
      <c r="I23" s="23"/>
      <c r="J23" s="24"/>
      <c r="K23" s="21">
        <f t="shared" si="39"/>
        <v>1.1528152866242038</v>
      </c>
      <c r="L23" s="25">
        <f t="shared" si="0"/>
        <v>108.59519999999999</v>
      </c>
      <c r="M23" s="26">
        <f t="shared" ref="M23:N23" si="49">+K23+I23</f>
        <v>1.1528152866242038</v>
      </c>
      <c r="N23" s="27">
        <f t="shared" si="49"/>
        <v>108.59519999999999</v>
      </c>
      <c r="O23" s="101">
        <v>45338</v>
      </c>
      <c r="P23" s="28"/>
      <c r="Q23" s="28"/>
      <c r="R23" s="28">
        <f t="shared" ref="R23:S23" si="50">+M23-P23</f>
        <v>1.1528152866242038</v>
      </c>
      <c r="S23" s="28">
        <f t="shared" si="50"/>
        <v>108.59519999999999</v>
      </c>
      <c r="T23" s="97">
        <f t="shared" ref="T23:U23" si="51">+R23</f>
        <v>1.1528152866242038</v>
      </c>
      <c r="U23" s="28">
        <f t="shared" si="51"/>
        <v>108.59519999999999</v>
      </c>
      <c r="V23" s="28" t="s">
        <v>62</v>
      </c>
      <c r="W23" s="98">
        <v>45324</v>
      </c>
      <c r="X23" s="98">
        <f>+W23+'Dieu kien giao hang'!$C$21</f>
        <v>45328</v>
      </c>
      <c r="Y23" s="98">
        <f>+X23+'Dieu kien giao hang'!$C$22</f>
        <v>45330</v>
      </c>
      <c r="Z23" s="98"/>
      <c r="AA23" s="98"/>
      <c r="AB23" s="97"/>
      <c r="AC23" s="28"/>
      <c r="AD23" s="28"/>
      <c r="AE23" s="98"/>
      <c r="AF23" s="98"/>
      <c r="AG23" s="98"/>
      <c r="AH23" s="98"/>
      <c r="AI23" s="98"/>
      <c r="AJ23" s="98"/>
      <c r="AK23" s="98"/>
      <c r="AL23" s="98"/>
      <c r="AM23" s="99"/>
    </row>
    <row r="24" spans="1:39" ht="12.75" customHeight="1">
      <c r="A24" s="18" t="s">
        <v>100</v>
      </c>
      <c r="B24" s="19" t="s">
        <v>58</v>
      </c>
      <c r="C24" s="20" t="s">
        <v>99</v>
      </c>
      <c r="D24" s="18" t="s">
        <v>60</v>
      </c>
      <c r="E24" s="18" t="s">
        <v>61</v>
      </c>
      <c r="F24" s="21">
        <f t="shared" si="4"/>
        <v>94.2</v>
      </c>
      <c r="G24" s="22">
        <v>8.8276008492568998</v>
      </c>
      <c r="H24" s="21">
        <v>831.56</v>
      </c>
      <c r="I24" s="23"/>
      <c r="J24" s="24"/>
      <c r="K24" s="21">
        <f t="shared" si="39"/>
        <v>9.8869129511677283</v>
      </c>
      <c r="L24" s="25">
        <f t="shared" si="0"/>
        <v>931.34720000000004</v>
      </c>
      <c r="M24" s="26">
        <f t="shared" ref="M24:N24" si="52">+K24+I24</f>
        <v>9.8869129511677283</v>
      </c>
      <c r="N24" s="27">
        <f t="shared" si="52"/>
        <v>931.34720000000004</v>
      </c>
      <c r="O24" s="101">
        <v>45338</v>
      </c>
      <c r="P24" s="28"/>
      <c r="Q24" s="28"/>
      <c r="R24" s="28">
        <f t="shared" ref="R24:S24" si="53">+M24-P24</f>
        <v>9.8869129511677283</v>
      </c>
      <c r="S24" s="28">
        <f t="shared" si="53"/>
        <v>931.34720000000004</v>
      </c>
      <c r="T24" s="97">
        <f t="shared" ref="T24:U24" si="54">+R24</f>
        <v>9.8869129511677283</v>
      </c>
      <c r="U24" s="28">
        <f t="shared" si="54"/>
        <v>931.34720000000004</v>
      </c>
      <c r="V24" s="28" t="s">
        <v>62</v>
      </c>
      <c r="W24" s="98">
        <v>45324</v>
      </c>
      <c r="X24" s="98">
        <f>+W24+'Dieu kien giao hang'!$C$21</f>
        <v>45328</v>
      </c>
      <c r="Y24" s="98">
        <f>+X24+'Dieu kien giao hang'!$C$22</f>
        <v>45330</v>
      </c>
      <c r="Z24" s="98"/>
      <c r="AA24" s="98"/>
      <c r="AB24" s="97"/>
      <c r="AC24" s="28"/>
      <c r="AD24" s="28"/>
      <c r="AE24" s="98"/>
      <c r="AF24" s="98"/>
      <c r="AG24" s="98"/>
      <c r="AH24" s="98"/>
      <c r="AI24" s="98"/>
      <c r="AJ24" s="98"/>
      <c r="AK24" s="98"/>
      <c r="AL24" s="98"/>
      <c r="AM24" s="99"/>
    </row>
    <row r="25" spans="1:39" ht="12.75" customHeight="1">
      <c r="A25" s="18" t="s">
        <v>101</v>
      </c>
      <c r="B25" s="19" t="s">
        <v>58</v>
      </c>
      <c r="C25" s="20" t="s">
        <v>102</v>
      </c>
      <c r="D25" s="18" t="s">
        <v>96</v>
      </c>
      <c r="E25" s="18" t="s">
        <v>61</v>
      </c>
      <c r="F25" s="21">
        <f t="shared" si="4"/>
        <v>125.6</v>
      </c>
      <c r="G25" s="22">
        <v>12.253503184713376</v>
      </c>
      <c r="H25" s="21">
        <v>1539.04</v>
      </c>
      <c r="I25" s="23"/>
      <c r="J25" s="24"/>
      <c r="K25" s="21">
        <f t="shared" si="39"/>
        <v>13.723923566878982</v>
      </c>
      <c r="L25" s="25">
        <f t="shared" si="0"/>
        <v>1723.7248</v>
      </c>
      <c r="M25" s="26">
        <f t="shared" ref="M25:N25" si="55">+K25+I25</f>
        <v>13.723923566878982</v>
      </c>
      <c r="N25" s="27">
        <f t="shared" si="55"/>
        <v>1723.7248</v>
      </c>
      <c r="O25" s="101">
        <v>45338</v>
      </c>
      <c r="P25" s="28"/>
      <c r="Q25" s="28"/>
      <c r="R25" s="28">
        <f t="shared" ref="R25:S25" si="56">+M25-P25</f>
        <v>13.723923566878982</v>
      </c>
      <c r="S25" s="28">
        <f t="shared" si="56"/>
        <v>1723.7248</v>
      </c>
      <c r="T25" s="97">
        <f t="shared" ref="T25:U25" si="57">+R25</f>
        <v>13.723923566878982</v>
      </c>
      <c r="U25" s="28">
        <f t="shared" si="57"/>
        <v>1723.7248</v>
      </c>
      <c r="V25" s="28" t="s">
        <v>62</v>
      </c>
      <c r="W25" s="98">
        <v>45324</v>
      </c>
      <c r="X25" s="98">
        <f>+W25+'Dieu kien giao hang'!$C$21</f>
        <v>45328</v>
      </c>
      <c r="Y25" s="98">
        <f>+X25+'Dieu kien giao hang'!$C$22</f>
        <v>45330</v>
      </c>
      <c r="Z25" s="98"/>
      <c r="AA25" s="98"/>
      <c r="AB25" s="97"/>
      <c r="AC25" s="28"/>
      <c r="AD25" s="28"/>
      <c r="AE25" s="98"/>
      <c r="AF25" s="98"/>
      <c r="AG25" s="98"/>
      <c r="AH25" s="98"/>
      <c r="AI25" s="98"/>
      <c r="AJ25" s="98"/>
      <c r="AK25" s="98"/>
      <c r="AL25" s="98"/>
      <c r="AM25" s="99"/>
    </row>
    <row r="26" spans="1:39" ht="12.75" customHeight="1">
      <c r="A26" s="18" t="s">
        <v>103</v>
      </c>
      <c r="B26" s="19" t="s">
        <v>58</v>
      </c>
      <c r="C26" s="20" t="s">
        <v>104</v>
      </c>
      <c r="D26" s="18" t="s">
        <v>96</v>
      </c>
      <c r="E26" s="18" t="s">
        <v>61</v>
      </c>
      <c r="F26" s="21">
        <f t="shared" si="4"/>
        <v>157</v>
      </c>
      <c r="G26" s="22">
        <v>208.22420382165606</v>
      </c>
      <c r="H26" s="21">
        <v>32691.200000000001</v>
      </c>
      <c r="I26" s="23"/>
      <c r="J26" s="24"/>
      <c r="K26" s="21">
        <f t="shared" si="39"/>
        <v>233.21110828025482</v>
      </c>
      <c r="L26" s="25">
        <f t="shared" si="0"/>
        <v>36614.144000000008</v>
      </c>
      <c r="M26" s="26">
        <f t="shared" ref="M26:N26" si="58">+K26+I26</f>
        <v>233.21110828025482</v>
      </c>
      <c r="N26" s="27">
        <f t="shared" si="58"/>
        <v>36614.144000000008</v>
      </c>
      <c r="O26" s="101">
        <v>45338</v>
      </c>
      <c r="P26" s="28"/>
      <c r="Q26" s="28"/>
      <c r="R26" s="28">
        <f t="shared" ref="R26:S26" si="59">+M26-P26</f>
        <v>233.21110828025482</v>
      </c>
      <c r="S26" s="28">
        <f t="shared" si="59"/>
        <v>36614.144000000008</v>
      </c>
      <c r="T26" s="97">
        <f t="shared" ref="T26:U26" si="60">+R26</f>
        <v>233.21110828025482</v>
      </c>
      <c r="U26" s="28">
        <f t="shared" si="60"/>
        <v>36614.144000000008</v>
      </c>
      <c r="V26" s="28" t="s">
        <v>62</v>
      </c>
      <c r="W26" s="98">
        <v>45324</v>
      </c>
      <c r="X26" s="98">
        <f>+W26+'Dieu kien giao hang'!$C$21</f>
        <v>45328</v>
      </c>
      <c r="Y26" s="98">
        <f>+X26+'Dieu kien giao hang'!$C$22</f>
        <v>45330</v>
      </c>
      <c r="Z26" s="98"/>
      <c r="AA26" s="98"/>
      <c r="AB26" s="97"/>
      <c r="AC26" s="28"/>
      <c r="AD26" s="28"/>
      <c r="AE26" s="98"/>
      <c r="AF26" s="98"/>
      <c r="AG26" s="98"/>
      <c r="AH26" s="98"/>
      <c r="AI26" s="98"/>
      <c r="AJ26" s="98"/>
      <c r="AK26" s="98"/>
      <c r="AL26" s="98"/>
      <c r="AM26" s="99"/>
    </row>
    <row r="27" spans="1:39" ht="12.75" customHeight="1">
      <c r="A27" s="18" t="s">
        <v>105</v>
      </c>
      <c r="B27" s="19" t="s">
        <v>58</v>
      </c>
      <c r="C27" s="20" t="s">
        <v>106</v>
      </c>
      <c r="D27" s="18" t="s">
        <v>96</v>
      </c>
      <c r="E27" s="18" t="s">
        <v>61</v>
      </c>
      <c r="F27" s="21">
        <f t="shared" si="4"/>
        <v>172.7</v>
      </c>
      <c r="G27" s="22">
        <v>148.54105385060799</v>
      </c>
      <c r="H27" s="21">
        <v>25653.040000000001</v>
      </c>
      <c r="I27" s="23"/>
      <c r="J27" s="24"/>
      <c r="K27" s="21">
        <f t="shared" si="39"/>
        <v>166.36598031268096</v>
      </c>
      <c r="L27" s="25">
        <f t="shared" si="0"/>
        <v>28731.4048</v>
      </c>
      <c r="M27" s="26">
        <f t="shared" ref="M27:N27" si="61">+K27+I27</f>
        <v>166.36598031268096</v>
      </c>
      <c r="N27" s="27">
        <f t="shared" si="61"/>
        <v>28731.4048</v>
      </c>
      <c r="O27" s="101">
        <v>45338</v>
      </c>
      <c r="P27" s="28"/>
      <c r="Q27" s="28"/>
      <c r="R27" s="28">
        <f t="shared" ref="R27:S27" si="62">+M27-P27</f>
        <v>166.36598031268096</v>
      </c>
      <c r="S27" s="28">
        <f t="shared" si="62"/>
        <v>28731.4048</v>
      </c>
      <c r="T27" s="97">
        <f t="shared" ref="T27:U27" si="63">+R27</f>
        <v>166.36598031268096</v>
      </c>
      <c r="U27" s="28">
        <f t="shared" si="63"/>
        <v>28731.4048</v>
      </c>
      <c r="V27" s="28" t="s">
        <v>62</v>
      </c>
      <c r="W27" s="98">
        <v>45324</v>
      </c>
      <c r="X27" s="98">
        <f>+W27+'Dieu kien giao hang'!$C$21</f>
        <v>45328</v>
      </c>
      <c r="Y27" s="98">
        <f>+X27+'Dieu kien giao hang'!$C$22</f>
        <v>45330</v>
      </c>
      <c r="Z27" s="98"/>
      <c r="AA27" s="98"/>
      <c r="AB27" s="97"/>
      <c r="AC27" s="28"/>
      <c r="AD27" s="28"/>
      <c r="AE27" s="98"/>
      <c r="AF27" s="98"/>
      <c r="AG27" s="98"/>
      <c r="AH27" s="98"/>
      <c r="AI27" s="98"/>
      <c r="AJ27" s="98"/>
      <c r="AK27" s="98"/>
      <c r="AL27" s="98"/>
      <c r="AM27" s="99"/>
    </row>
    <row r="28" spans="1:39" ht="12.75" customHeight="1">
      <c r="A28" s="18" t="s">
        <v>107</v>
      </c>
      <c r="B28" s="19" t="s">
        <v>58</v>
      </c>
      <c r="C28" s="20" t="s">
        <v>108</v>
      </c>
      <c r="D28" s="18" t="s">
        <v>96</v>
      </c>
      <c r="E28" s="18" t="s">
        <v>61</v>
      </c>
      <c r="F28" s="21">
        <f t="shared" si="4"/>
        <v>196.25</v>
      </c>
      <c r="G28" s="22">
        <v>4.4857070063694264</v>
      </c>
      <c r="H28" s="21">
        <v>880.31999999999994</v>
      </c>
      <c r="I28" s="23"/>
      <c r="J28" s="24"/>
      <c r="K28" s="21">
        <f t="shared" si="39"/>
        <v>5.0239918471337583</v>
      </c>
      <c r="L28" s="25">
        <f t="shared" si="0"/>
        <v>985.9584000000001</v>
      </c>
      <c r="M28" s="26">
        <f t="shared" ref="M28:N28" si="64">+K28+I28</f>
        <v>5.0239918471337583</v>
      </c>
      <c r="N28" s="27">
        <f t="shared" si="64"/>
        <v>985.9584000000001</v>
      </c>
      <c r="O28" s="101">
        <v>45338</v>
      </c>
      <c r="P28" s="28"/>
      <c r="Q28" s="28"/>
      <c r="R28" s="28">
        <f t="shared" ref="R28:S28" si="65">+M28-P28</f>
        <v>5.0239918471337583</v>
      </c>
      <c r="S28" s="28">
        <f t="shared" si="65"/>
        <v>985.9584000000001</v>
      </c>
      <c r="T28" s="97">
        <f t="shared" ref="T28:U28" si="66">+R28</f>
        <v>5.0239918471337583</v>
      </c>
      <c r="U28" s="28">
        <f t="shared" si="66"/>
        <v>985.9584000000001</v>
      </c>
      <c r="V28" s="28" t="s">
        <v>62</v>
      </c>
      <c r="W28" s="98">
        <v>45324</v>
      </c>
      <c r="X28" s="98">
        <f>+W28+'Dieu kien giao hang'!$C$21</f>
        <v>45328</v>
      </c>
      <c r="Y28" s="98">
        <f>+X28+'Dieu kien giao hang'!$C$22</f>
        <v>45330</v>
      </c>
      <c r="Z28" s="98"/>
      <c r="AA28" s="98"/>
      <c r="AB28" s="97"/>
      <c r="AC28" s="28"/>
      <c r="AD28" s="28"/>
      <c r="AE28" s="98"/>
      <c r="AF28" s="98"/>
      <c r="AG28" s="98"/>
      <c r="AH28" s="98"/>
      <c r="AI28" s="98"/>
      <c r="AJ28" s="98"/>
      <c r="AK28" s="98"/>
      <c r="AL28" s="98"/>
      <c r="AM28" s="99"/>
    </row>
    <row r="29" spans="1:39" ht="12.75" customHeight="1">
      <c r="A29" s="18" t="s">
        <v>109</v>
      </c>
      <c r="B29" s="19" t="s">
        <v>58</v>
      </c>
      <c r="C29" s="20" t="s">
        <v>110</v>
      </c>
      <c r="D29" s="18" t="s">
        <v>96</v>
      </c>
      <c r="E29" s="18" t="s">
        <v>61</v>
      </c>
      <c r="F29" s="21">
        <f t="shared" si="4"/>
        <v>219.79999999999995</v>
      </c>
      <c r="G29" s="22">
        <v>5.0999090081892628</v>
      </c>
      <c r="H29" s="21">
        <v>1120.9599999999998</v>
      </c>
      <c r="I29" s="23"/>
      <c r="J29" s="24"/>
      <c r="K29" s="21">
        <f t="shared" si="39"/>
        <v>5.7118980891719753</v>
      </c>
      <c r="L29" s="25">
        <f t="shared" si="0"/>
        <v>1255.4751999999999</v>
      </c>
      <c r="M29" s="26">
        <f t="shared" ref="M29:N29" si="67">+K29+I29</f>
        <v>5.7118980891719753</v>
      </c>
      <c r="N29" s="27">
        <f t="shared" si="67"/>
        <v>1255.4751999999999</v>
      </c>
      <c r="O29" s="101">
        <v>45338</v>
      </c>
      <c r="P29" s="28"/>
      <c r="Q29" s="28"/>
      <c r="R29" s="28">
        <f t="shared" ref="R29:S29" si="68">+M29-P29</f>
        <v>5.7118980891719753</v>
      </c>
      <c r="S29" s="28">
        <f t="shared" si="68"/>
        <v>1255.4751999999999</v>
      </c>
      <c r="T29" s="97">
        <f t="shared" ref="T29:U29" si="69">+R29</f>
        <v>5.7118980891719753</v>
      </c>
      <c r="U29" s="28">
        <f t="shared" si="69"/>
        <v>1255.4751999999999</v>
      </c>
      <c r="V29" s="28" t="s">
        <v>62</v>
      </c>
      <c r="W29" s="98">
        <v>45324</v>
      </c>
      <c r="X29" s="98">
        <f>+W29+'Dieu kien giao hang'!$C$21</f>
        <v>45328</v>
      </c>
      <c r="Y29" s="98">
        <f>+X29+'Dieu kien giao hang'!$C$22</f>
        <v>45330</v>
      </c>
      <c r="Z29" s="98"/>
      <c r="AA29" s="98"/>
      <c r="AB29" s="97"/>
      <c r="AC29" s="28"/>
      <c r="AD29" s="28"/>
      <c r="AE29" s="98"/>
      <c r="AF29" s="98"/>
      <c r="AG29" s="98"/>
      <c r="AH29" s="98"/>
      <c r="AI29" s="98"/>
      <c r="AJ29" s="98"/>
      <c r="AK29" s="98"/>
      <c r="AL29" s="98"/>
      <c r="AM29" s="99"/>
    </row>
    <row r="30" spans="1:39" ht="12.75" customHeight="1">
      <c r="A30" s="18" t="s">
        <v>111</v>
      </c>
      <c r="B30" s="19" t="s">
        <v>58</v>
      </c>
      <c r="C30" s="20" t="s">
        <v>112</v>
      </c>
      <c r="D30" s="18" t="s">
        <v>96</v>
      </c>
      <c r="E30" s="18" t="s">
        <v>61</v>
      </c>
      <c r="F30" s="21">
        <f t="shared" si="4"/>
        <v>251.2</v>
      </c>
      <c r="G30" s="22">
        <v>7.6261146496815302</v>
      </c>
      <c r="H30" s="21">
        <v>1915.6800000000003</v>
      </c>
      <c r="I30" s="23"/>
      <c r="J30" s="24"/>
      <c r="K30" s="21">
        <f t="shared" si="39"/>
        <v>8.5412484076433142</v>
      </c>
      <c r="L30" s="25">
        <f t="shared" si="0"/>
        <v>2145.5616000000005</v>
      </c>
      <c r="M30" s="26">
        <f t="shared" ref="M30:N30" si="70">+K30+I30</f>
        <v>8.5412484076433142</v>
      </c>
      <c r="N30" s="27">
        <f t="shared" si="70"/>
        <v>2145.5616000000005</v>
      </c>
      <c r="O30" s="101">
        <v>45338</v>
      </c>
      <c r="P30" s="28"/>
      <c r="Q30" s="28"/>
      <c r="R30" s="28">
        <f t="shared" ref="R30:S30" si="71">+M30-P30</f>
        <v>8.5412484076433142</v>
      </c>
      <c r="S30" s="28">
        <f t="shared" si="71"/>
        <v>2145.5616000000005</v>
      </c>
      <c r="T30" s="97">
        <f t="shared" ref="T30:U30" si="72">+R30</f>
        <v>8.5412484076433142</v>
      </c>
      <c r="U30" s="28">
        <f t="shared" si="72"/>
        <v>2145.5616000000005</v>
      </c>
      <c r="V30" s="28" t="s">
        <v>62</v>
      </c>
      <c r="W30" s="98">
        <v>45324</v>
      </c>
      <c r="X30" s="98">
        <f>+W30+'Dieu kien giao hang'!$C$21</f>
        <v>45328</v>
      </c>
      <c r="Y30" s="98">
        <f>+X30+'Dieu kien giao hang'!$C$22</f>
        <v>45330</v>
      </c>
      <c r="Z30" s="98"/>
      <c r="AA30" s="98"/>
      <c r="AB30" s="97"/>
      <c r="AC30" s="28"/>
      <c r="AD30" s="28"/>
      <c r="AE30" s="98"/>
      <c r="AF30" s="98"/>
      <c r="AG30" s="98"/>
      <c r="AH30" s="98"/>
      <c r="AI30" s="98"/>
      <c r="AJ30" s="98"/>
      <c r="AK30" s="98"/>
      <c r="AL30" s="98"/>
      <c r="AM30" s="99"/>
    </row>
    <row r="31" spans="1:39" ht="12.75" customHeight="1">
      <c r="A31" s="18" t="s">
        <v>113</v>
      </c>
      <c r="B31" s="19" t="s">
        <v>114</v>
      </c>
      <c r="C31" s="20" t="s">
        <v>115</v>
      </c>
      <c r="D31" s="18" t="s">
        <v>60</v>
      </c>
      <c r="E31" s="18" t="s">
        <v>116</v>
      </c>
      <c r="F31" s="21">
        <f t="shared" si="4"/>
        <v>12.511672735061033</v>
      </c>
      <c r="G31" s="22">
        <v>373.52000000000004</v>
      </c>
      <c r="H31" s="21">
        <v>4673.3599999999979</v>
      </c>
      <c r="I31" s="23"/>
      <c r="J31" s="24"/>
      <c r="K31" s="21">
        <f t="shared" ref="K31:K67" si="73">1.06*G31</f>
        <v>395.93120000000005</v>
      </c>
      <c r="L31" s="25">
        <f t="shared" si="0"/>
        <v>4953.761599999998</v>
      </c>
      <c r="M31" s="26">
        <f t="shared" ref="M31:N31" si="74">+K31+I31</f>
        <v>395.93120000000005</v>
      </c>
      <c r="N31" s="27">
        <f t="shared" si="74"/>
        <v>4953.761599999998</v>
      </c>
      <c r="O31" s="101">
        <v>45338</v>
      </c>
      <c r="P31" s="28"/>
      <c r="Q31" s="28"/>
      <c r="R31" s="28">
        <f t="shared" ref="R31:S31" si="75">+M31-P31</f>
        <v>395.93120000000005</v>
      </c>
      <c r="S31" s="28">
        <f t="shared" si="75"/>
        <v>4953.761599999998</v>
      </c>
      <c r="T31" s="97">
        <f t="shared" ref="T31:U31" si="76">+R31</f>
        <v>395.93120000000005</v>
      </c>
      <c r="U31" s="28">
        <f t="shared" si="76"/>
        <v>4953.761599999998</v>
      </c>
      <c r="V31" s="28" t="s">
        <v>62</v>
      </c>
      <c r="W31" s="98">
        <v>45324</v>
      </c>
      <c r="X31" s="98">
        <f>+W31+'Dieu kien giao hang'!$C$21</f>
        <v>45328</v>
      </c>
      <c r="Y31" s="98">
        <f>+X31+'Dieu kien giao hang'!$C$22</f>
        <v>45330</v>
      </c>
      <c r="Z31" s="98"/>
      <c r="AA31" s="98"/>
      <c r="AB31" s="97"/>
      <c r="AC31" s="28"/>
      <c r="AD31" s="28"/>
      <c r="AE31" s="98"/>
      <c r="AF31" s="98"/>
      <c r="AG31" s="98"/>
      <c r="AH31" s="98"/>
      <c r="AI31" s="98"/>
      <c r="AJ31" s="98"/>
      <c r="AK31" s="98"/>
      <c r="AL31" s="98"/>
      <c r="AM31" s="99"/>
    </row>
    <row r="32" spans="1:39" ht="12.75" customHeight="1">
      <c r="A32" s="18" t="s">
        <v>117</v>
      </c>
      <c r="B32" s="19" t="s">
        <v>114</v>
      </c>
      <c r="C32" s="20" t="s">
        <v>118</v>
      </c>
      <c r="D32" s="18" t="s">
        <v>60</v>
      </c>
      <c r="E32" s="18" t="s">
        <v>116</v>
      </c>
      <c r="F32" s="21">
        <f t="shared" si="4"/>
        <v>18.612227628517026</v>
      </c>
      <c r="G32" s="22">
        <v>151.26400000000001</v>
      </c>
      <c r="H32" s="21">
        <v>2815.3599999999997</v>
      </c>
      <c r="I32" s="23"/>
      <c r="J32" s="24"/>
      <c r="K32" s="21">
        <f t="shared" si="73"/>
        <v>160.33984000000001</v>
      </c>
      <c r="L32" s="25">
        <f t="shared" si="0"/>
        <v>2984.2815999999993</v>
      </c>
      <c r="M32" s="26">
        <f t="shared" ref="M32:N32" si="77">+K32+I32</f>
        <v>160.33984000000001</v>
      </c>
      <c r="N32" s="27">
        <f t="shared" si="77"/>
        <v>2984.2815999999993</v>
      </c>
      <c r="O32" s="101">
        <v>45338</v>
      </c>
      <c r="P32" s="28"/>
      <c r="Q32" s="28"/>
      <c r="R32" s="28">
        <f t="shared" ref="R32:S32" si="78">+M32-P32</f>
        <v>160.33984000000001</v>
      </c>
      <c r="S32" s="28">
        <f t="shared" si="78"/>
        <v>2984.2815999999993</v>
      </c>
      <c r="T32" s="97">
        <f t="shared" ref="T32:U32" si="79">+R32</f>
        <v>160.33984000000001</v>
      </c>
      <c r="U32" s="28">
        <f t="shared" si="79"/>
        <v>2984.2815999999993</v>
      </c>
      <c r="V32" s="28" t="s">
        <v>62</v>
      </c>
      <c r="W32" s="98">
        <v>45324</v>
      </c>
      <c r="X32" s="98">
        <f>+W32+'Dieu kien giao hang'!$C$21</f>
        <v>45328</v>
      </c>
      <c r="Y32" s="98">
        <f>+X32+'Dieu kien giao hang'!$C$22</f>
        <v>45330</v>
      </c>
      <c r="Z32" s="98"/>
      <c r="AA32" s="98"/>
      <c r="AB32" s="97"/>
      <c r="AC32" s="28"/>
      <c r="AD32" s="28"/>
      <c r="AE32" s="98"/>
      <c r="AF32" s="98"/>
      <c r="AG32" s="98"/>
      <c r="AH32" s="98"/>
      <c r="AI32" s="98"/>
      <c r="AJ32" s="98"/>
      <c r="AK32" s="98"/>
      <c r="AL32" s="98"/>
      <c r="AM32" s="99"/>
    </row>
    <row r="33" spans="1:39" ht="12.75" customHeight="1">
      <c r="A33" s="18" t="s">
        <v>119</v>
      </c>
      <c r="B33" s="19" t="s">
        <v>114</v>
      </c>
      <c r="C33" s="20" t="s">
        <v>120</v>
      </c>
      <c r="D33" s="18" t="s">
        <v>60</v>
      </c>
      <c r="E33" s="18" t="s">
        <v>116</v>
      </c>
      <c r="F33" s="21">
        <f t="shared" si="4"/>
        <v>20.123097321665341</v>
      </c>
      <c r="G33" s="22">
        <v>1508.4</v>
      </c>
      <c r="H33" s="21">
        <v>30353.680000000004</v>
      </c>
      <c r="I33" s="23"/>
      <c r="J33" s="24"/>
      <c r="K33" s="21">
        <f t="shared" si="73"/>
        <v>1598.9040000000002</v>
      </c>
      <c r="L33" s="25">
        <f t="shared" si="0"/>
        <v>32174.900800000007</v>
      </c>
      <c r="M33" s="26">
        <f t="shared" ref="M33:N33" si="80">+K33+I33</f>
        <v>1598.9040000000002</v>
      </c>
      <c r="N33" s="27">
        <f t="shared" si="80"/>
        <v>32174.900800000007</v>
      </c>
      <c r="O33" s="101">
        <v>45338</v>
      </c>
      <c r="P33" s="28"/>
      <c r="Q33" s="28"/>
      <c r="R33" s="28">
        <f t="shared" ref="R33:S33" si="81">+M33-P33</f>
        <v>1598.9040000000002</v>
      </c>
      <c r="S33" s="28">
        <f t="shared" si="81"/>
        <v>32174.900800000007</v>
      </c>
      <c r="T33" s="97">
        <f t="shared" ref="T33:U33" si="82">+R33</f>
        <v>1598.9040000000002</v>
      </c>
      <c r="U33" s="28">
        <f t="shared" si="82"/>
        <v>32174.900800000007</v>
      </c>
      <c r="V33" s="28" t="s">
        <v>62</v>
      </c>
      <c r="W33" s="98">
        <v>45324</v>
      </c>
      <c r="X33" s="98">
        <f>+W33+'Dieu kien giao hang'!$C$21</f>
        <v>45328</v>
      </c>
      <c r="Y33" s="98">
        <f>+X33+'Dieu kien giao hang'!$C$22</f>
        <v>45330</v>
      </c>
      <c r="Z33" s="98"/>
      <c r="AA33" s="98"/>
      <c r="AB33" s="97"/>
      <c r="AC33" s="28"/>
      <c r="AD33" s="28"/>
      <c r="AE33" s="98"/>
      <c r="AF33" s="98"/>
      <c r="AG33" s="98"/>
      <c r="AH33" s="98"/>
      <c r="AI33" s="98"/>
      <c r="AJ33" s="98"/>
      <c r="AK33" s="98"/>
      <c r="AL33" s="98"/>
      <c r="AM33" s="99"/>
    </row>
    <row r="34" spans="1:39" ht="12.75" customHeight="1">
      <c r="A34" s="18" t="s">
        <v>121</v>
      </c>
      <c r="B34" s="19" t="s">
        <v>114</v>
      </c>
      <c r="C34" s="20" t="s">
        <v>122</v>
      </c>
      <c r="D34" s="18" t="s">
        <v>60</v>
      </c>
      <c r="E34" s="18" t="s">
        <v>116</v>
      </c>
      <c r="F34" s="21">
        <f t="shared" si="4"/>
        <v>22.773663268566121</v>
      </c>
      <c r="G34" s="22">
        <v>550.89599999999996</v>
      </c>
      <c r="H34" s="21">
        <v>12545.92</v>
      </c>
      <c r="I34" s="23"/>
      <c r="J34" s="24"/>
      <c r="K34" s="21">
        <f t="shared" si="73"/>
        <v>583.94975999999997</v>
      </c>
      <c r="L34" s="25">
        <f t="shared" si="0"/>
        <v>13298.675200000001</v>
      </c>
      <c r="M34" s="26">
        <f t="shared" ref="M34:N34" si="83">+K34+I34</f>
        <v>583.94975999999997</v>
      </c>
      <c r="N34" s="27">
        <f t="shared" si="83"/>
        <v>13298.675200000001</v>
      </c>
      <c r="O34" s="101">
        <v>45338</v>
      </c>
      <c r="P34" s="28"/>
      <c r="Q34" s="28"/>
      <c r="R34" s="28">
        <f t="shared" ref="R34:S34" si="84">+M34-P34</f>
        <v>583.94975999999997</v>
      </c>
      <c r="S34" s="28">
        <f t="shared" si="84"/>
        <v>13298.675200000001</v>
      </c>
      <c r="T34" s="97">
        <f t="shared" ref="T34:U34" si="85">+R34</f>
        <v>583.94975999999997</v>
      </c>
      <c r="U34" s="28">
        <f t="shared" si="85"/>
        <v>13298.675200000001</v>
      </c>
      <c r="V34" s="28" t="s">
        <v>62</v>
      </c>
      <c r="W34" s="98">
        <v>45324</v>
      </c>
      <c r="X34" s="98">
        <f>+W34+'Dieu kien giao hang'!$C$21</f>
        <v>45328</v>
      </c>
      <c r="Y34" s="98">
        <f>+X34+'Dieu kien giao hang'!$C$22</f>
        <v>45330</v>
      </c>
      <c r="Z34" s="98"/>
      <c r="AA34" s="98"/>
      <c r="AB34" s="97"/>
      <c r="AC34" s="28"/>
      <c r="AD34" s="28"/>
      <c r="AE34" s="98"/>
      <c r="AF34" s="98"/>
      <c r="AG34" s="98"/>
      <c r="AH34" s="98"/>
      <c r="AI34" s="98"/>
      <c r="AJ34" s="98"/>
      <c r="AK34" s="98"/>
      <c r="AL34" s="98"/>
      <c r="AM34" s="99"/>
    </row>
    <row r="35" spans="1:39" ht="12.75" customHeight="1">
      <c r="A35" s="18" t="s">
        <v>123</v>
      </c>
      <c r="B35" s="19" t="s">
        <v>114</v>
      </c>
      <c r="C35" s="20" t="s">
        <v>124</v>
      </c>
      <c r="D35" s="18" t="s">
        <v>60</v>
      </c>
      <c r="E35" s="18" t="s">
        <v>116</v>
      </c>
      <c r="F35" s="21">
        <f t="shared" si="4"/>
        <v>30.341182626896909</v>
      </c>
      <c r="G35" s="22">
        <v>152.88</v>
      </c>
      <c r="H35" s="21">
        <v>4638.5599999999995</v>
      </c>
      <c r="I35" s="23"/>
      <c r="J35" s="24"/>
      <c r="K35" s="21">
        <f t="shared" si="73"/>
        <v>162.05279999999999</v>
      </c>
      <c r="L35" s="25">
        <f t="shared" si="0"/>
        <v>4916.873599999999</v>
      </c>
      <c r="M35" s="26">
        <f t="shared" ref="M35:N35" si="86">+K35+I35</f>
        <v>162.05279999999999</v>
      </c>
      <c r="N35" s="27">
        <f t="shared" si="86"/>
        <v>4916.873599999999</v>
      </c>
      <c r="O35" s="101">
        <v>45338</v>
      </c>
      <c r="P35" s="28"/>
      <c r="Q35" s="28"/>
      <c r="R35" s="28">
        <f t="shared" ref="R35:S35" si="87">+M35-P35</f>
        <v>162.05279999999999</v>
      </c>
      <c r="S35" s="28">
        <f t="shared" si="87"/>
        <v>4916.873599999999</v>
      </c>
      <c r="T35" s="97">
        <f t="shared" ref="T35:U35" si="88">+R35</f>
        <v>162.05279999999999</v>
      </c>
      <c r="U35" s="28">
        <f t="shared" si="88"/>
        <v>4916.873599999999</v>
      </c>
      <c r="V35" s="28" t="s">
        <v>62</v>
      </c>
      <c r="W35" s="98">
        <v>45324</v>
      </c>
      <c r="X35" s="98">
        <f>+W35+'Dieu kien giao hang'!$C$21</f>
        <v>45328</v>
      </c>
      <c r="Y35" s="98">
        <f>+X35+'Dieu kien giao hang'!$C$22</f>
        <v>45330</v>
      </c>
      <c r="Z35" s="98"/>
      <c r="AA35" s="98"/>
      <c r="AB35" s="97"/>
      <c r="AC35" s="28"/>
      <c r="AD35" s="28"/>
      <c r="AE35" s="98"/>
      <c r="AF35" s="98"/>
      <c r="AG35" s="98"/>
      <c r="AH35" s="98"/>
      <c r="AI35" s="98"/>
      <c r="AJ35" s="98"/>
      <c r="AK35" s="98"/>
      <c r="AL35" s="98"/>
      <c r="AM35" s="99"/>
    </row>
    <row r="36" spans="1:39" ht="12.75" customHeight="1">
      <c r="A36" s="18" t="s">
        <v>125</v>
      </c>
      <c r="B36" s="19" t="s">
        <v>114</v>
      </c>
      <c r="C36" s="20" t="s">
        <v>126</v>
      </c>
      <c r="D36" s="18" t="s">
        <v>60</v>
      </c>
      <c r="E36" s="18" t="s">
        <v>116</v>
      </c>
      <c r="F36" s="21">
        <f t="shared" si="4"/>
        <v>34.59462715335502</v>
      </c>
      <c r="G36" s="22">
        <v>66.408000000000001</v>
      </c>
      <c r="H36" s="21">
        <v>2297.36</v>
      </c>
      <c r="I36" s="23"/>
      <c r="J36" s="24"/>
      <c r="K36" s="21">
        <f t="shared" si="73"/>
        <v>70.392480000000006</v>
      </c>
      <c r="L36" s="25">
        <f t="shared" si="0"/>
        <v>2435.2016000000003</v>
      </c>
      <c r="M36" s="26">
        <f t="shared" ref="M36:N36" si="89">+K36+I36</f>
        <v>70.392480000000006</v>
      </c>
      <c r="N36" s="27">
        <f t="shared" si="89"/>
        <v>2435.2016000000003</v>
      </c>
      <c r="O36" s="101">
        <v>45338</v>
      </c>
      <c r="P36" s="28"/>
      <c r="Q36" s="28"/>
      <c r="R36" s="28">
        <f t="shared" ref="R36:S36" si="90">+M36-P36</f>
        <v>70.392480000000006</v>
      </c>
      <c r="S36" s="28">
        <f t="shared" si="90"/>
        <v>2435.2016000000003</v>
      </c>
      <c r="T36" s="97">
        <f t="shared" ref="T36:U36" si="91">+R36</f>
        <v>70.392480000000006</v>
      </c>
      <c r="U36" s="28">
        <f t="shared" si="91"/>
        <v>2435.2016000000003</v>
      </c>
      <c r="V36" s="28" t="s">
        <v>62</v>
      </c>
      <c r="W36" s="98">
        <v>45324</v>
      </c>
      <c r="X36" s="98">
        <f>+W36+'Dieu kien giao hang'!$C$21</f>
        <v>45328</v>
      </c>
      <c r="Y36" s="98">
        <f>+X36+'Dieu kien giao hang'!$C$22</f>
        <v>45330</v>
      </c>
      <c r="Z36" s="98"/>
      <c r="AA36" s="98"/>
      <c r="AB36" s="97"/>
      <c r="AC36" s="28"/>
      <c r="AD36" s="28"/>
      <c r="AE36" s="98"/>
      <c r="AF36" s="98"/>
      <c r="AG36" s="98"/>
      <c r="AH36" s="98"/>
      <c r="AI36" s="98"/>
      <c r="AJ36" s="98"/>
      <c r="AK36" s="98"/>
      <c r="AL36" s="98"/>
      <c r="AM36" s="99"/>
    </row>
    <row r="37" spans="1:39" ht="12.75" customHeight="1">
      <c r="A37" s="18" t="s">
        <v>127</v>
      </c>
      <c r="B37" s="19" t="s">
        <v>128</v>
      </c>
      <c r="C37" s="20" t="s">
        <v>129</v>
      </c>
      <c r="D37" s="18" t="s">
        <v>60</v>
      </c>
      <c r="E37" s="18" t="s">
        <v>116</v>
      </c>
      <c r="F37" s="21">
        <f t="shared" si="4"/>
        <v>24.855967078189302</v>
      </c>
      <c r="G37" s="22">
        <v>19.439999999999998</v>
      </c>
      <c r="H37" s="21">
        <v>483.2</v>
      </c>
      <c r="I37" s="23"/>
      <c r="J37" s="24"/>
      <c r="K37" s="21">
        <f t="shared" si="73"/>
        <v>20.606399999999997</v>
      </c>
      <c r="L37" s="25">
        <f t="shared" si="0"/>
        <v>512.19200000000001</v>
      </c>
      <c r="M37" s="26">
        <f t="shared" ref="M37:N37" si="92">+K37+I37</f>
        <v>20.606399999999997</v>
      </c>
      <c r="N37" s="27">
        <f t="shared" si="92"/>
        <v>512.19200000000001</v>
      </c>
      <c r="O37" s="101">
        <v>45338</v>
      </c>
      <c r="P37" s="28"/>
      <c r="Q37" s="28"/>
      <c r="R37" s="28">
        <f t="shared" ref="R37:S37" si="93">+M37-P37</f>
        <v>20.606399999999997</v>
      </c>
      <c r="S37" s="28">
        <f t="shared" si="93"/>
        <v>512.19200000000001</v>
      </c>
      <c r="T37" s="97">
        <f t="shared" ref="T37:U37" si="94">+R37</f>
        <v>20.606399999999997</v>
      </c>
      <c r="U37" s="28">
        <f t="shared" si="94"/>
        <v>512.19200000000001</v>
      </c>
      <c r="V37" s="28" t="s">
        <v>62</v>
      </c>
      <c r="W37" s="98">
        <v>45324</v>
      </c>
      <c r="X37" s="98">
        <f>+W37+'Dieu kien giao hang'!$C$21</f>
        <v>45328</v>
      </c>
      <c r="Y37" s="98">
        <f>+X37+'Dieu kien giao hang'!$C$22</f>
        <v>45330</v>
      </c>
      <c r="Z37" s="98"/>
      <c r="AA37" s="98"/>
      <c r="AB37" s="97"/>
      <c r="AC37" s="28"/>
      <c r="AD37" s="28"/>
      <c r="AE37" s="98"/>
      <c r="AF37" s="98"/>
      <c r="AG37" s="98"/>
      <c r="AH37" s="98"/>
      <c r="AI37" s="98"/>
      <c r="AJ37" s="98"/>
      <c r="AK37" s="98"/>
      <c r="AL37" s="98"/>
      <c r="AM37" s="99"/>
    </row>
    <row r="38" spans="1:39" ht="12.75" customHeight="1">
      <c r="A38" s="18" t="s">
        <v>130</v>
      </c>
      <c r="B38" s="19" t="s">
        <v>128</v>
      </c>
      <c r="C38" s="20" t="s">
        <v>131</v>
      </c>
      <c r="D38" s="18" t="s">
        <v>60</v>
      </c>
      <c r="E38" s="18" t="s">
        <v>116</v>
      </c>
      <c r="F38" s="21">
        <f t="shared" si="4"/>
        <v>30.612113402061855</v>
      </c>
      <c r="G38" s="22">
        <v>6.2080000000000002</v>
      </c>
      <c r="H38" s="21">
        <v>190.04</v>
      </c>
      <c r="I38" s="23"/>
      <c r="J38" s="24"/>
      <c r="K38" s="21">
        <f t="shared" si="73"/>
        <v>6.5804800000000006</v>
      </c>
      <c r="L38" s="25">
        <f t="shared" si="0"/>
        <v>201.44240000000002</v>
      </c>
      <c r="M38" s="26">
        <f t="shared" ref="M38:N38" si="95">+K38+I38</f>
        <v>6.5804800000000006</v>
      </c>
      <c r="N38" s="27">
        <f t="shared" si="95"/>
        <v>201.44240000000002</v>
      </c>
      <c r="O38" s="101">
        <v>45338</v>
      </c>
      <c r="P38" s="28"/>
      <c r="Q38" s="28"/>
      <c r="R38" s="28">
        <f t="shared" ref="R38:S38" si="96">+M38-P38</f>
        <v>6.5804800000000006</v>
      </c>
      <c r="S38" s="28">
        <f t="shared" si="96"/>
        <v>201.44240000000002</v>
      </c>
      <c r="T38" s="97">
        <f t="shared" ref="T38:U38" si="97">+R38</f>
        <v>6.5804800000000006</v>
      </c>
      <c r="U38" s="28">
        <f t="shared" si="97"/>
        <v>201.44240000000002</v>
      </c>
      <c r="V38" s="28" t="s">
        <v>62</v>
      </c>
      <c r="W38" s="98">
        <v>45324</v>
      </c>
      <c r="X38" s="98">
        <f>+W38+'Dieu kien giao hang'!$C$21</f>
        <v>45328</v>
      </c>
      <c r="Y38" s="98">
        <f>+X38+'Dieu kien giao hang'!$C$22</f>
        <v>45330</v>
      </c>
      <c r="Z38" s="98"/>
      <c r="AA38" s="98"/>
      <c r="AB38" s="97"/>
      <c r="AC38" s="28"/>
      <c r="AD38" s="28"/>
      <c r="AE38" s="98"/>
      <c r="AF38" s="98"/>
      <c r="AG38" s="98"/>
      <c r="AH38" s="98"/>
      <c r="AI38" s="98"/>
      <c r="AJ38" s="98"/>
      <c r="AK38" s="98"/>
      <c r="AL38" s="98"/>
      <c r="AM38" s="99"/>
    </row>
    <row r="39" spans="1:39" ht="12.75" customHeight="1">
      <c r="A39" s="18" t="s">
        <v>132</v>
      </c>
      <c r="B39" s="19" t="s">
        <v>128</v>
      </c>
      <c r="C39" s="20" t="s">
        <v>133</v>
      </c>
      <c r="D39" s="18" t="s">
        <v>60</v>
      </c>
      <c r="E39" s="18" t="s">
        <v>116</v>
      </c>
      <c r="F39" s="21">
        <f t="shared" si="4"/>
        <v>44.145859590557627</v>
      </c>
      <c r="G39" s="22">
        <v>234.85599999999997</v>
      </c>
      <c r="H39" s="21">
        <v>10367.92</v>
      </c>
      <c r="I39" s="23"/>
      <c r="J39" s="24"/>
      <c r="K39" s="21">
        <f t="shared" si="73"/>
        <v>248.94735999999997</v>
      </c>
      <c r="L39" s="25">
        <f t="shared" si="0"/>
        <v>10989.995200000001</v>
      </c>
      <c r="M39" s="26">
        <f t="shared" ref="M39:N39" si="98">+K39+I39</f>
        <v>248.94735999999997</v>
      </c>
      <c r="N39" s="27">
        <f t="shared" si="98"/>
        <v>10989.995200000001</v>
      </c>
      <c r="O39" s="101">
        <v>45338</v>
      </c>
      <c r="P39" s="28"/>
      <c r="Q39" s="28"/>
      <c r="R39" s="28">
        <f t="shared" ref="R39:S39" si="99">+M39-P39</f>
        <v>248.94735999999997</v>
      </c>
      <c r="S39" s="28">
        <f t="shared" si="99"/>
        <v>10989.995200000001</v>
      </c>
      <c r="T39" s="97">
        <f t="shared" ref="T39:U39" si="100">+R39</f>
        <v>248.94735999999997</v>
      </c>
      <c r="U39" s="28">
        <f t="shared" si="100"/>
        <v>10989.995200000001</v>
      </c>
      <c r="V39" s="28" t="s">
        <v>62</v>
      </c>
      <c r="W39" s="98">
        <v>45324</v>
      </c>
      <c r="X39" s="98">
        <f>+W39+'Dieu kien giao hang'!$C$21</f>
        <v>45328</v>
      </c>
      <c r="Y39" s="98">
        <f>+X39+'Dieu kien giao hang'!$C$22</f>
        <v>45330</v>
      </c>
      <c r="Z39" s="98"/>
      <c r="AA39" s="98"/>
      <c r="AB39" s="97"/>
      <c r="AC39" s="28"/>
      <c r="AD39" s="28"/>
      <c r="AE39" s="98"/>
      <c r="AF39" s="98"/>
      <c r="AG39" s="98"/>
      <c r="AH39" s="98"/>
      <c r="AI39" s="98"/>
      <c r="AJ39" s="98"/>
      <c r="AK39" s="98"/>
      <c r="AL39" s="98"/>
      <c r="AM39" s="99"/>
    </row>
    <row r="40" spans="1:39" ht="12.75" customHeight="1">
      <c r="A40" s="18" t="s">
        <v>134</v>
      </c>
      <c r="B40" s="19" t="s">
        <v>128</v>
      </c>
      <c r="C40" s="20" t="s">
        <v>135</v>
      </c>
      <c r="D40" s="18" t="s">
        <v>60</v>
      </c>
      <c r="E40" s="18" t="s">
        <v>116</v>
      </c>
      <c r="F40" s="21">
        <f t="shared" si="4"/>
        <v>29.561880945376092</v>
      </c>
      <c r="G40" s="22">
        <v>163.15199999999999</v>
      </c>
      <c r="H40" s="21">
        <v>4823.08</v>
      </c>
      <c r="I40" s="23"/>
      <c r="J40" s="24"/>
      <c r="K40" s="21">
        <f t="shared" si="73"/>
        <v>172.94111999999998</v>
      </c>
      <c r="L40" s="25">
        <f t="shared" si="0"/>
        <v>5112.4647999999997</v>
      </c>
      <c r="M40" s="26">
        <f t="shared" ref="M40:N40" si="101">+K40+I40</f>
        <v>172.94111999999998</v>
      </c>
      <c r="N40" s="27">
        <f t="shared" si="101"/>
        <v>5112.4647999999997</v>
      </c>
      <c r="O40" s="101">
        <v>45338</v>
      </c>
      <c r="P40" s="28"/>
      <c r="Q40" s="28"/>
      <c r="R40" s="28">
        <f t="shared" ref="R40:S40" si="102">+M40-P40</f>
        <v>172.94111999999998</v>
      </c>
      <c r="S40" s="28">
        <f t="shared" si="102"/>
        <v>5112.4647999999997</v>
      </c>
      <c r="T40" s="97">
        <f t="shared" ref="T40:U40" si="103">+R40</f>
        <v>172.94111999999998</v>
      </c>
      <c r="U40" s="28">
        <f t="shared" si="103"/>
        <v>5112.4647999999997</v>
      </c>
      <c r="V40" s="28" t="s">
        <v>62</v>
      </c>
      <c r="W40" s="98">
        <v>45324</v>
      </c>
      <c r="X40" s="98">
        <f>+W40+'Dieu kien giao hang'!$C$21</f>
        <v>45328</v>
      </c>
      <c r="Y40" s="98">
        <f>+X40+'Dieu kien giao hang'!$C$22</f>
        <v>45330</v>
      </c>
      <c r="Z40" s="98"/>
      <c r="AA40" s="98"/>
      <c r="AB40" s="97"/>
      <c r="AC40" s="28"/>
      <c r="AD40" s="28"/>
      <c r="AE40" s="98"/>
      <c r="AF40" s="98"/>
      <c r="AG40" s="98"/>
      <c r="AH40" s="98"/>
      <c r="AI40" s="98"/>
      <c r="AJ40" s="98"/>
      <c r="AK40" s="98"/>
      <c r="AL40" s="98"/>
      <c r="AM40" s="99"/>
    </row>
    <row r="41" spans="1:39" ht="12.75" customHeight="1">
      <c r="A41" s="18" t="s">
        <v>136</v>
      </c>
      <c r="B41" s="19" t="s">
        <v>128</v>
      </c>
      <c r="C41" s="20" t="s">
        <v>137</v>
      </c>
      <c r="D41" s="18" t="s">
        <v>60</v>
      </c>
      <c r="E41" s="18" t="s">
        <v>116</v>
      </c>
      <c r="F41" s="21">
        <f t="shared" si="4"/>
        <v>35.582917503726271</v>
      </c>
      <c r="G41" s="22">
        <v>123.44799999999999</v>
      </c>
      <c r="H41" s="21">
        <v>4392.6400000000003</v>
      </c>
      <c r="I41" s="23"/>
      <c r="J41" s="24"/>
      <c r="K41" s="21">
        <f t="shared" si="73"/>
        <v>130.85488000000001</v>
      </c>
      <c r="L41" s="25">
        <f t="shared" si="0"/>
        <v>4656.1984000000011</v>
      </c>
      <c r="M41" s="26">
        <f t="shared" ref="M41:N41" si="104">+K41+I41</f>
        <v>130.85488000000001</v>
      </c>
      <c r="N41" s="27">
        <f t="shared" si="104"/>
        <v>4656.1984000000011</v>
      </c>
      <c r="O41" s="101">
        <v>45338</v>
      </c>
      <c r="P41" s="28"/>
      <c r="Q41" s="28"/>
      <c r="R41" s="28">
        <f t="shared" ref="R41:S41" si="105">+M41-P41</f>
        <v>130.85488000000001</v>
      </c>
      <c r="S41" s="28">
        <f t="shared" si="105"/>
        <v>4656.1984000000011</v>
      </c>
      <c r="T41" s="97">
        <f t="shared" ref="T41:U41" si="106">+R41</f>
        <v>130.85488000000001</v>
      </c>
      <c r="U41" s="28">
        <f t="shared" si="106"/>
        <v>4656.1984000000011</v>
      </c>
      <c r="V41" s="28" t="s">
        <v>62</v>
      </c>
      <c r="W41" s="98">
        <v>45324</v>
      </c>
      <c r="X41" s="98">
        <f>+W41+'Dieu kien giao hang'!$C$21</f>
        <v>45328</v>
      </c>
      <c r="Y41" s="98">
        <f>+X41+'Dieu kien giao hang'!$C$22</f>
        <v>45330</v>
      </c>
      <c r="Z41" s="98"/>
      <c r="AA41" s="98"/>
      <c r="AB41" s="97"/>
      <c r="AC41" s="28"/>
      <c r="AD41" s="28"/>
      <c r="AE41" s="98"/>
      <c r="AF41" s="98"/>
      <c r="AG41" s="98"/>
      <c r="AH41" s="98"/>
      <c r="AI41" s="98"/>
      <c r="AJ41" s="98"/>
      <c r="AK41" s="98"/>
      <c r="AL41" s="98"/>
      <c r="AM41" s="99"/>
    </row>
    <row r="42" spans="1:39" ht="12.75" customHeight="1">
      <c r="A42" s="18" t="s">
        <v>138</v>
      </c>
      <c r="B42" s="19" t="s">
        <v>139</v>
      </c>
      <c r="C42" s="20" t="s">
        <v>140</v>
      </c>
      <c r="D42" s="18" t="s">
        <v>60</v>
      </c>
      <c r="E42" s="18" t="s">
        <v>116</v>
      </c>
      <c r="F42" s="21">
        <f t="shared" si="4"/>
        <v>12.74434719183078</v>
      </c>
      <c r="G42" s="22">
        <v>65.808000000000007</v>
      </c>
      <c r="H42" s="21">
        <v>838.68000000000006</v>
      </c>
      <c r="I42" s="23"/>
      <c r="J42" s="24"/>
      <c r="K42" s="21">
        <f t="shared" si="73"/>
        <v>69.75648000000001</v>
      </c>
      <c r="L42" s="25">
        <f t="shared" si="0"/>
        <v>889.00080000000014</v>
      </c>
      <c r="M42" s="26">
        <f t="shared" ref="M42:N42" si="107">+K42+I42</f>
        <v>69.75648000000001</v>
      </c>
      <c r="N42" s="27">
        <f t="shared" si="107"/>
        <v>889.00080000000014</v>
      </c>
      <c r="O42" s="101">
        <v>45338</v>
      </c>
      <c r="P42" s="28"/>
      <c r="Q42" s="28"/>
      <c r="R42" s="28">
        <f t="shared" ref="R42:S42" si="108">+M42-P42</f>
        <v>69.75648000000001</v>
      </c>
      <c r="S42" s="28">
        <f t="shared" si="108"/>
        <v>889.00080000000014</v>
      </c>
      <c r="T42" s="97">
        <f t="shared" ref="T42:U42" si="109">+R42</f>
        <v>69.75648000000001</v>
      </c>
      <c r="U42" s="28">
        <f t="shared" si="109"/>
        <v>889.00080000000014</v>
      </c>
      <c r="V42" s="28" t="s">
        <v>62</v>
      </c>
      <c r="W42" s="98">
        <v>45324</v>
      </c>
      <c r="X42" s="98">
        <f>+W42+'Dieu kien giao hang'!$C$21</f>
        <v>45328</v>
      </c>
      <c r="Y42" s="98">
        <f>+X42+'Dieu kien giao hang'!$C$22</f>
        <v>45330</v>
      </c>
      <c r="Z42" s="98"/>
      <c r="AA42" s="98"/>
      <c r="AB42" s="97"/>
      <c r="AC42" s="28"/>
      <c r="AD42" s="28"/>
      <c r="AE42" s="98"/>
      <c r="AF42" s="98"/>
      <c r="AG42" s="98"/>
      <c r="AH42" s="98"/>
      <c r="AI42" s="98"/>
      <c r="AJ42" s="98"/>
      <c r="AK42" s="98"/>
      <c r="AL42" s="98"/>
      <c r="AM42" s="99"/>
    </row>
    <row r="43" spans="1:39" ht="12.75" customHeight="1">
      <c r="A43" s="18" t="s">
        <v>141</v>
      </c>
      <c r="B43" s="19" t="s">
        <v>139</v>
      </c>
      <c r="C43" s="20" t="s">
        <v>142</v>
      </c>
      <c r="D43" s="18" t="s">
        <v>60</v>
      </c>
      <c r="E43" s="18" t="s">
        <v>116</v>
      </c>
      <c r="F43" s="21">
        <f t="shared" si="4"/>
        <v>10.700000000000001</v>
      </c>
      <c r="G43" s="22">
        <v>1.2</v>
      </c>
      <c r="H43" s="21">
        <v>12.84</v>
      </c>
      <c r="I43" s="23"/>
      <c r="J43" s="24"/>
      <c r="K43" s="21">
        <f t="shared" si="73"/>
        <v>1.272</v>
      </c>
      <c r="L43" s="25">
        <f t="shared" si="0"/>
        <v>13.610400000000002</v>
      </c>
      <c r="M43" s="26">
        <f t="shared" ref="M43:N43" si="110">+K43+I43</f>
        <v>1.272</v>
      </c>
      <c r="N43" s="27">
        <f t="shared" si="110"/>
        <v>13.610400000000002</v>
      </c>
      <c r="O43" s="101">
        <v>45338</v>
      </c>
      <c r="P43" s="28"/>
      <c r="Q43" s="28"/>
      <c r="R43" s="28">
        <f t="shared" ref="R43:S43" si="111">+M43-P43</f>
        <v>1.272</v>
      </c>
      <c r="S43" s="28">
        <f t="shared" si="111"/>
        <v>13.610400000000002</v>
      </c>
      <c r="T43" s="97">
        <f t="shared" ref="T43:U43" si="112">+R43</f>
        <v>1.272</v>
      </c>
      <c r="U43" s="28">
        <f t="shared" si="112"/>
        <v>13.610400000000002</v>
      </c>
      <c r="V43" s="28" t="s">
        <v>62</v>
      </c>
      <c r="W43" s="98">
        <v>45324</v>
      </c>
      <c r="X43" s="98">
        <f>+W43+'Dieu kien giao hang'!$C$21</f>
        <v>45328</v>
      </c>
      <c r="Y43" s="98">
        <f>+X43+'Dieu kien giao hang'!$C$22</f>
        <v>45330</v>
      </c>
      <c r="Z43" s="98"/>
      <c r="AA43" s="98"/>
      <c r="AB43" s="97"/>
      <c r="AC43" s="28"/>
      <c r="AD43" s="28"/>
      <c r="AE43" s="98"/>
      <c r="AF43" s="98"/>
      <c r="AG43" s="98"/>
      <c r="AH43" s="98"/>
      <c r="AI43" s="98"/>
      <c r="AJ43" s="98"/>
      <c r="AK43" s="98"/>
      <c r="AL43" s="98"/>
      <c r="AM43" s="99"/>
    </row>
    <row r="44" spans="1:39" ht="12.75" customHeight="1">
      <c r="A44" s="18" t="s">
        <v>143</v>
      </c>
      <c r="B44" s="19" t="s">
        <v>139</v>
      </c>
      <c r="C44" s="20" t="s">
        <v>144</v>
      </c>
      <c r="D44" s="18" t="s">
        <v>60</v>
      </c>
      <c r="E44" s="18" t="s">
        <v>116</v>
      </c>
      <c r="F44" s="21">
        <f t="shared" si="4"/>
        <v>17.851929092805005</v>
      </c>
      <c r="G44" s="22">
        <v>15.344000000000001</v>
      </c>
      <c r="H44" s="21">
        <v>273.92</v>
      </c>
      <c r="I44" s="23"/>
      <c r="J44" s="24"/>
      <c r="K44" s="21">
        <f t="shared" si="73"/>
        <v>16.264640000000004</v>
      </c>
      <c r="L44" s="25">
        <f t="shared" si="0"/>
        <v>290.35520000000008</v>
      </c>
      <c r="M44" s="26">
        <f t="shared" ref="M44:N44" si="113">+K44+I44</f>
        <v>16.264640000000004</v>
      </c>
      <c r="N44" s="27">
        <f t="shared" si="113"/>
        <v>290.35520000000008</v>
      </c>
      <c r="O44" s="101">
        <v>45338</v>
      </c>
      <c r="P44" s="28"/>
      <c r="Q44" s="28"/>
      <c r="R44" s="28">
        <f t="shared" ref="R44:S44" si="114">+M44-P44</f>
        <v>16.264640000000004</v>
      </c>
      <c r="S44" s="28">
        <f t="shared" si="114"/>
        <v>290.35520000000008</v>
      </c>
      <c r="T44" s="97">
        <f t="shared" ref="T44:U44" si="115">+R44</f>
        <v>16.264640000000004</v>
      </c>
      <c r="U44" s="28">
        <f t="shared" si="115"/>
        <v>290.35520000000008</v>
      </c>
      <c r="V44" s="28" t="s">
        <v>62</v>
      </c>
      <c r="W44" s="98">
        <v>45324</v>
      </c>
      <c r="X44" s="98">
        <f>+W44+'Dieu kien giao hang'!$C$21</f>
        <v>45328</v>
      </c>
      <c r="Y44" s="98">
        <f>+X44+'Dieu kien giao hang'!$C$22</f>
        <v>45330</v>
      </c>
      <c r="Z44" s="98"/>
      <c r="AA44" s="98"/>
      <c r="AB44" s="97"/>
      <c r="AC44" s="28"/>
      <c r="AD44" s="28"/>
      <c r="AE44" s="98"/>
      <c r="AF44" s="98"/>
      <c r="AG44" s="98"/>
      <c r="AH44" s="98"/>
      <c r="AI44" s="98"/>
      <c r="AJ44" s="98"/>
      <c r="AK44" s="98"/>
      <c r="AL44" s="98"/>
      <c r="AM44" s="99"/>
    </row>
    <row r="45" spans="1:39" ht="12.75" customHeight="1">
      <c r="A45" s="18" t="s">
        <v>145</v>
      </c>
      <c r="B45" s="19" t="s">
        <v>139</v>
      </c>
      <c r="C45" s="20" t="s">
        <v>146</v>
      </c>
      <c r="D45" s="18" t="s">
        <v>60</v>
      </c>
      <c r="E45" s="18" t="s">
        <v>116</v>
      </c>
      <c r="F45" s="21">
        <f t="shared" si="4"/>
        <v>16.435805778969318</v>
      </c>
      <c r="G45" s="22">
        <v>53.712000000000003</v>
      </c>
      <c r="H45" s="21">
        <v>882.80000000000007</v>
      </c>
      <c r="I45" s="23"/>
      <c r="J45" s="24"/>
      <c r="K45" s="21">
        <f t="shared" si="73"/>
        <v>56.934720000000006</v>
      </c>
      <c r="L45" s="25">
        <f t="shared" si="0"/>
        <v>935.76800000000014</v>
      </c>
      <c r="M45" s="26">
        <f t="shared" ref="M45:N45" si="116">+K45+I45</f>
        <v>56.934720000000006</v>
      </c>
      <c r="N45" s="27">
        <f t="shared" si="116"/>
        <v>935.76800000000014</v>
      </c>
      <c r="O45" s="101">
        <v>45338</v>
      </c>
      <c r="P45" s="28"/>
      <c r="Q45" s="28"/>
      <c r="R45" s="28">
        <f t="shared" ref="R45:S45" si="117">+M45-P45</f>
        <v>56.934720000000006</v>
      </c>
      <c r="S45" s="28">
        <f t="shared" si="117"/>
        <v>935.76800000000014</v>
      </c>
      <c r="T45" s="97">
        <f t="shared" ref="T45:U45" si="118">+R45</f>
        <v>56.934720000000006</v>
      </c>
      <c r="U45" s="28">
        <f t="shared" si="118"/>
        <v>935.76800000000014</v>
      </c>
      <c r="V45" s="28" t="s">
        <v>62</v>
      </c>
      <c r="W45" s="98">
        <v>45324</v>
      </c>
      <c r="X45" s="98">
        <f>+W45+'Dieu kien giao hang'!$C$21</f>
        <v>45328</v>
      </c>
      <c r="Y45" s="98">
        <f>+X45+'Dieu kien giao hang'!$C$22</f>
        <v>45330</v>
      </c>
      <c r="Z45" s="98"/>
      <c r="AA45" s="98"/>
      <c r="AB45" s="97"/>
      <c r="AC45" s="28"/>
      <c r="AD45" s="28"/>
      <c r="AE45" s="98"/>
      <c r="AF45" s="98"/>
      <c r="AG45" s="98"/>
      <c r="AH45" s="98"/>
      <c r="AI45" s="98"/>
      <c r="AJ45" s="98"/>
      <c r="AK45" s="98"/>
      <c r="AL45" s="98"/>
      <c r="AM45" s="99"/>
    </row>
    <row r="46" spans="1:39" ht="12.75" customHeight="1">
      <c r="A46" s="18" t="s">
        <v>147</v>
      </c>
      <c r="B46" s="19" t="s">
        <v>139</v>
      </c>
      <c r="C46" s="20" t="s">
        <v>148</v>
      </c>
      <c r="D46" s="18" t="s">
        <v>60</v>
      </c>
      <c r="E46" s="18" t="s">
        <v>116</v>
      </c>
      <c r="F46" s="21">
        <f t="shared" si="4"/>
        <v>5.9119830328738079</v>
      </c>
      <c r="G46" s="22">
        <v>7.5439999999999996</v>
      </c>
      <c r="H46" s="21">
        <v>44.6</v>
      </c>
      <c r="I46" s="23"/>
      <c r="J46" s="24"/>
      <c r="K46" s="21">
        <f t="shared" si="73"/>
        <v>7.9966400000000002</v>
      </c>
      <c r="L46" s="25">
        <f t="shared" si="0"/>
        <v>47.27600000000001</v>
      </c>
      <c r="M46" s="26">
        <f t="shared" ref="M46:N46" si="119">+K46+I46</f>
        <v>7.9966400000000002</v>
      </c>
      <c r="N46" s="27">
        <f t="shared" si="119"/>
        <v>47.27600000000001</v>
      </c>
      <c r="O46" s="101">
        <v>45338</v>
      </c>
      <c r="P46" s="28"/>
      <c r="Q46" s="28"/>
      <c r="R46" s="28">
        <f t="shared" ref="R46:S46" si="120">+M46-P46</f>
        <v>7.9966400000000002</v>
      </c>
      <c r="S46" s="28">
        <f t="shared" si="120"/>
        <v>47.27600000000001</v>
      </c>
      <c r="T46" s="97">
        <f t="shared" ref="T46:U46" si="121">+R46</f>
        <v>7.9966400000000002</v>
      </c>
      <c r="U46" s="28">
        <f t="shared" si="121"/>
        <v>47.27600000000001</v>
      </c>
      <c r="V46" s="28" t="s">
        <v>62</v>
      </c>
      <c r="W46" s="98">
        <v>45324</v>
      </c>
      <c r="X46" s="98">
        <f>+W46+'Dieu kien giao hang'!$C$21</f>
        <v>45328</v>
      </c>
      <c r="Y46" s="98">
        <f>+X46+'Dieu kien giao hang'!$C$22</f>
        <v>45330</v>
      </c>
      <c r="Z46" s="98"/>
      <c r="AA46" s="98"/>
      <c r="AB46" s="97"/>
      <c r="AC46" s="28"/>
      <c r="AD46" s="28"/>
      <c r="AE46" s="98"/>
      <c r="AF46" s="98"/>
      <c r="AG46" s="98"/>
      <c r="AH46" s="98"/>
      <c r="AI46" s="98"/>
      <c r="AJ46" s="98"/>
      <c r="AK46" s="98"/>
      <c r="AL46" s="98"/>
      <c r="AM46" s="99"/>
    </row>
    <row r="47" spans="1:39" ht="12.75" customHeight="1">
      <c r="A47" s="18" t="s">
        <v>149</v>
      </c>
      <c r="B47" s="19" t="s">
        <v>139</v>
      </c>
      <c r="C47" s="20" t="s">
        <v>150</v>
      </c>
      <c r="D47" s="18" t="s">
        <v>60</v>
      </c>
      <c r="E47" s="18" t="s">
        <v>116</v>
      </c>
      <c r="F47" s="21">
        <f t="shared" si="4"/>
        <v>7.6585655008891544</v>
      </c>
      <c r="G47" s="22">
        <v>26.991999999999994</v>
      </c>
      <c r="H47" s="21">
        <v>206.72</v>
      </c>
      <c r="I47" s="23"/>
      <c r="J47" s="24"/>
      <c r="K47" s="21">
        <f t="shared" si="73"/>
        <v>28.611519999999995</v>
      </c>
      <c r="L47" s="25">
        <f t="shared" si="0"/>
        <v>219.12320000000003</v>
      </c>
      <c r="M47" s="26">
        <f t="shared" ref="M47:N47" si="122">+K47+I47</f>
        <v>28.611519999999995</v>
      </c>
      <c r="N47" s="27">
        <f t="shared" si="122"/>
        <v>219.12320000000003</v>
      </c>
      <c r="O47" s="101">
        <v>45338</v>
      </c>
      <c r="P47" s="28"/>
      <c r="Q47" s="28"/>
      <c r="R47" s="28">
        <f t="shared" ref="R47:S47" si="123">+M47-P47</f>
        <v>28.611519999999995</v>
      </c>
      <c r="S47" s="28">
        <f t="shared" si="123"/>
        <v>219.12320000000003</v>
      </c>
      <c r="T47" s="97">
        <f t="shared" ref="T47:U47" si="124">+R47</f>
        <v>28.611519999999995</v>
      </c>
      <c r="U47" s="28">
        <f t="shared" si="124"/>
        <v>219.12320000000003</v>
      </c>
      <c r="V47" s="28" t="s">
        <v>62</v>
      </c>
      <c r="W47" s="98">
        <v>45324</v>
      </c>
      <c r="X47" s="98">
        <f>+W47+'Dieu kien giao hang'!$C$21</f>
        <v>45328</v>
      </c>
      <c r="Y47" s="98">
        <f>+X47+'Dieu kien giao hang'!$C$22</f>
        <v>45330</v>
      </c>
      <c r="Z47" s="98"/>
      <c r="AA47" s="98"/>
      <c r="AB47" s="97"/>
      <c r="AC47" s="28"/>
      <c r="AD47" s="28"/>
      <c r="AE47" s="98"/>
      <c r="AF47" s="98"/>
      <c r="AG47" s="98"/>
      <c r="AH47" s="98"/>
      <c r="AI47" s="98"/>
      <c r="AJ47" s="98"/>
      <c r="AK47" s="98"/>
      <c r="AL47" s="98"/>
      <c r="AM47" s="99"/>
    </row>
    <row r="48" spans="1:39" ht="12.75" customHeight="1">
      <c r="A48" s="18" t="s">
        <v>151</v>
      </c>
      <c r="B48" s="19" t="s">
        <v>139</v>
      </c>
      <c r="C48" s="20" t="s">
        <v>152</v>
      </c>
      <c r="D48" s="18" t="s">
        <v>60</v>
      </c>
      <c r="E48" s="18" t="s">
        <v>116</v>
      </c>
      <c r="F48" s="21">
        <f t="shared" si="4"/>
        <v>6.850681198910082</v>
      </c>
      <c r="G48" s="22">
        <v>73.400000000000006</v>
      </c>
      <c r="H48" s="21">
        <v>502.84000000000003</v>
      </c>
      <c r="I48" s="23"/>
      <c r="J48" s="24"/>
      <c r="K48" s="21">
        <f t="shared" si="73"/>
        <v>77.804000000000016</v>
      </c>
      <c r="L48" s="25">
        <f t="shared" si="0"/>
        <v>533.01040000000012</v>
      </c>
      <c r="M48" s="26">
        <f t="shared" ref="M48:N48" si="125">+K48+I48</f>
        <v>77.804000000000016</v>
      </c>
      <c r="N48" s="27">
        <f t="shared" si="125"/>
        <v>533.01040000000012</v>
      </c>
      <c r="O48" s="101">
        <v>45338</v>
      </c>
      <c r="P48" s="28"/>
      <c r="Q48" s="28"/>
      <c r="R48" s="28">
        <f t="shared" ref="R48:S48" si="126">+M48-P48</f>
        <v>77.804000000000016</v>
      </c>
      <c r="S48" s="28">
        <f t="shared" si="126"/>
        <v>533.01040000000012</v>
      </c>
      <c r="T48" s="97">
        <f t="shared" ref="T48:U48" si="127">+R48</f>
        <v>77.804000000000016</v>
      </c>
      <c r="U48" s="28">
        <f t="shared" si="127"/>
        <v>533.01040000000012</v>
      </c>
      <c r="V48" s="28" t="s">
        <v>62</v>
      </c>
      <c r="W48" s="98">
        <v>45324</v>
      </c>
      <c r="X48" s="98">
        <f>+W48+'Dieu kien giao hang'!$C$21</f>
        <v>45328</v>
      </c>
      <c r="Y48" s="98">
        <f>+X48+'Dieu kien giao hang'!$C$22</f>
        <v>45330</v>
      </c>
      <c r="Z48" s="98"/>
      <c r="AA48" s="98"/>
      <c r="AB48" s="97"/>
      <c r="AC48" s="28"/>
      <c r="AD48" s="28"/>
      <c r="AE48" s="98"/>
      <c r="AF48" s="98"/>
      <c r="AG48" s="98"/>
      <c r="AH48" s="98"/>
      <c r="AI48" s="98"/>
      <c r="AJ48" s="98"/>
      <c r="AK48" s="98"/>
      <c r="AL48" s="98"/>
      <c r="AM48" s="99"/>
    </row>
    <row r="49" spans="1:39" ht="12.75" customHeight="1">
      <c r="A49" s="18" t="s">
        <v>153</v>
      </c>
      <c r="B49" s="19" t="s">
        <v>139</v>
      </c>
      <c r="C49" s="20" t="s">
        <v>154</v>
      </c>
      <c r="D49" s="18" t="s">
        <v>60</v>
      </c>
      <c r="E49" s="18" t="s">
        <v>116</v>
      </c>
      <c r="F49" s="21">
        <f t="shared" si="4"/>
        <v>9.9640546369518326</v>
      </c>
      <c r="G49" s="22">
        <v>11.128</v>
      </c>
      <c r="H49" s="21">
        <v>110.88</v>
      </c>
      <c r="I49" s="23"/>
      <c r="J49" s="24"/>
      <c r="K49" s="21">
        <f t="shared" si="73"/>
        <v>11.795680000000001</v>
      </c>
      <c r="L49" s="25">
        <f t="shared" si="0"/>
        <v>117.53279999999999</v>
      </c>
      <c r="M49" s="26">
        <f t="shared" ref="M49:N49" si="128">+K49+I49</f>
        <v>11.795680000000001</v>
      </c>
      <c r="N49" s="27">
        <f t="shared" si="128"/>
        <v>117.53279999999999</v>
      </c>
      <c r="O49" s="101">
        <v>45338</v>
      </c>
      <c r="P49" s="28"/>
      <c r="Q49" s="28"/>
      <c r="R49" s="28">
        <f t="shared" ref="R49:S49" si="129">+M49-P49</f>
        <v>11.795680000000001</v>
      </c>
      <c r="S49" s="28">
        <f t="shared" si="129"/>
        <v>117.53279999999999</v>
      </c>
      <c r="T49" s="97">
        <f t="shared" ref="T49:U49" si="130">+R49</f>
        <v>11.795680000000001</v>
      </c>
      <c r="U49" s="28">
        <f t="shared" si="130"/>
        <v>117.53279999999999</v>
      </c>
      <c r="V49" s="28" t="s">
        <v>62</v>
      </c>
      <c r="W49" s="98">
        <v>45324</v>
      </c>
      <c r="X49" s="98">
        <f>+W49+'Dieu kien giao hang'!$C$21</f>
        <v>45328</v>
      </c>
      <c r="Y49" s="98">
        <f>+X49+'Dieu kien giao hang'!$C$22</f>
        <v>45330</v>
      </c>
      <c r="Z49" s="98"/>
      <c r="AA49" s="98"/>
      <c r="AB49" s="97"/>
      <c r="AC49" s="28"/>
      <c r="AD49" s="28"/>
      <c r="AE49" s="98"/>
      <c r="AF49" s="98"/>
      <c r="AG49" s="98"/>
      <c r="AH49" s="98"/>
      <c r="AI49" s="98"/>
      <c r="AJ49" s="98"/>
      <c r="AK49" s="98"/>
      <c r="AL49" s="98"/>
      <c r="AM49" s="99"/>
    </row>
    <row r="50" spans="1:39" ht="12.75" customHeight="1">
      <c r="A50" s="18" t="s">
        <v>155</v>
      </c>
      <c r="B50" s="19" t="s">
        <v>139</v>
      </c>
      <c r="C50" s="20" t="s">
        <v>156</v>
      </c>
      <c r="D50" s="18" t="s">
        <v>60</v>
      </c>
      <c r="E50" s="18" t="s">
        <v>116</v>
      </c>
      <c r="F50" s="21">
        <f t="shared" si="4"/>
        <v>13.347169584310905</v>
      </c>
      <c r="G50" s="22">
        <v>265.9679999999999</v>
      </c>
      <c r="H50" s="21">
        <v>3549.9200000000014</v>
      </c>
      <c r="I50" s="23"/>
      <c r="J50" s="24"/>
      <c r="K50" s="21">
        <f t="shared" si="73"/>
        <v>281.9260799999999</v>
      </c>
      <c r="L50" s="25">
        <f t="shared" si="0"/>
        <v>3762.9152000000013</v>
      </c>
      <c r="M50" s="26">
        <f t="shared" ref="M50:N50" si="131">+K50+I50</f>
        <v>281.9260799999999</v>
      </c>
      <c r="N50" s="27">
        <f t="shared" si="131"/>
        <v>3762.9152000000013</v>
      </c>
      <c r="O50" s="101">
        <v>45338</v>
      </c>
      <c r="P50" s="28"/>
      <c r="Q50" s="28"/>
      <c r="R50" s="28">
        <f t="shared" ref="R50:S50" si="132">+M50-P50</f>
        <v>281.9260799999999</v>
      </c>
      <c r="S50" s="28">
        <f t="shared" si="132"/>
        <v>3762.9152000000013</v>
      </c>
      <c r="T50" s="97">
        <f t="shared" ref="T50:U50" si="133">+R50</f>
        <v>281.9260799999999</v>
      </c>
      <c r="U50" s="28">
        <f t="shared" si="133"/>
        <v>3762.9152000000013</v>
      </c>
      <c r="V50" s="28" t="s">
        <v>62</v>
      </c>
      <c r="W50" s="98">
        <v>45324</v>
      </c>
      <c r="X50" s="98">
        <f>+W50+'Dieu kien giao hang'!$C$21</f>
        <v>45328</v>
      </c>
      <c r="Y50" s="98">
        <f>+X50+'Dieu kien giao hang'!$C$22</f>
        <v>45330</v>
      </c>
      <c r="Z50" s="98"/>
      <c r="AA50" s="98"/>
      <c r="AB50" s="97"/>
      <c r="AC50" s="28"/>
      <c r="AD50" s="28"/>
      <c r="AE50" s="98"/>
      <c r="AF50" s="98"/>
      <c r="AG50" s="98"/>
      <c r="AH50" s="98"/>
      <c r="AI50" s="98"/>
      <c r="AJ50" s="98"/>
      <c r="AK50" s="98"/>
      <c r="AL50" s="98"/>
      <c r="AM50" s="99"/>
    </row>
    <row r="51" spans="1:39" ht="12.75" customHeight="1">
      <c r="A51" s="18" t="s">
        <v>157</v>
      </c>
      <c r="B51" s="19" t="s">
        <v>139</v>
      </c>
      <c r="C51" s="20" t="s">
        <v>158</v>
      </c>
      <c r="D51" s="18" t="s">
        <v>60</v>
      </c>
      <c r="E51" s="18" t="s">
        <v>116</v>
      </c>
      <c r="F51" s="21">
        <f t="shared" si="4"/>
        <v>8.279359031824292</v>
      </c>
      <c r="G51" s="22">
        <v>142.78400000000002</v>
      </c>
      <c r="H51" s="21">
        <v>1182.1599999999999</v>
      </c>
      <c r="I51" s="23"/>
      <c r="J51" s="24"/>
      <c r="K51" s="21">
        <f t="shared" si="73"/>
        <v>151.35104000000004</v>
      </c>
      <c r="L51" s="25">
        <f t="shared" si="0"/>
        <v>1253.0896</v>
      </c>
      <c r="M51" s="26">
        <f t="shared" ref="M51:N51" si="134">+K51+I51</f>
        <v>151.35104000000004</v>
      </c>
      <c r="N51" s="27">
        <f t="shared" si="134"/>
        <v>1253.0896</v>
      </c>
      <c r="O51" s="101">
        <v>45338</v>
      </c>
      <c r="P51" s="28"/>
      <c r="Q51" s="28"/>
      <c r="R51" s="28">
        <f t="shared" ref="R51:S51" si="135">+M51-P51</f>
        <v>151.35104000000004</v>
      </c>
      <c r="S51" s="28">
        <f t="shared" si="135"/>
        <v>1253.0896</v>
      </c>
      <c r="T51" s="97">
        <f t="shared" ref="T51:U51" si="136">+R51</f>
        <v>151.35104000000004</v>
      </c>
      <c r="U51" s="28">
        <f t="shared" si="136"/>
        <v>1253.0896</v>
      </c>
      <c r="V51" s="28" t="s">
        <v>62</v>
      </c>
      <c r="W51" s="98">
        <v>45324</v>
      </c>
      <c r="X51" s="98">
        <f>+W51+'Dieu kien giao hang'!$C$21</f>
        <v>45328</v>
      </c>
      <c r="Y51" s="98">
        <f>+X51+'Dieu kien giao hang'!$C$22</f>
        <v>45330</v>
      </c>
      <c r="Z51" s="98"/>
      <c r="AA51" s="98"/>
      <c r="AB51" s="97"/>
      <c r="AC51" s="28"/>
      <c r="AD51" s="28"/>
      <c r="AE51" s="98"/>
      <c r="AF51" s="98"/>
      <c r="AG51" s="98"/>
      <c r="AH51" s="98"/>
      <c r="AI51" s="98"/>
      <c r="AJ51" s="98"/>
      <c r="AK51" s="98"/>
      <c r="AL51" s="98"/>
      <c r="AM51" s="99"/>
    </row>
    <row r="52" spans="1:39" ht="12.75" customHeight="1">
      <c r="A52" s="18" t="s">
        <v>159</v>
      </c>
      <c r="B52" s="19" t="s">
        <v>139</v>
      </c>
      <c r="C52" s="20" t="s">
        <v>160</v>
      </c>
      <c r="D52" s="18" t="s">
        <v>60</v>
      </c>
      <c r="E52" s="18" t="s">
        <v>116</v>
      </c>
      <c r="F52" s="21">
        <f t="shared" si="4"/>
        <v>9.5901077039171287</v>
      </c>
      <c r="G52" s="22">
        <v>116.61600000000003</v>
      </c>
      <c r="H52" s="21">
        <v>1118.3600000000001</v>
      </c>
      <c r="I52" s="23"/>
      <c r="J52" s="24"/>
      <c r="K52" s="21">
        <f t="shared" si="73"/>
        <v>123.61296000000003</v>
      </c>
      <c r="L52" s="25">
        <f t="shared" si="0"/>
        <v>1185.4616000000001</v>
      </c>
      <c r="M52" s="26">
        <f t="shared" ref="M52:N52" si="137">+K52+I52</f>
        <v>123.61296000000003</v>
      </c>
      <c r="N52" s="27">
        <f t="shared" si="137"/>
        <v>1185.4616000000001</v>
      </c>
      <c r="O52" s="101">
        <v>45338</v>
      </c>
      <c r="P52" s="28"/>
      <c r="Q52" s="28"/>
      <c r="R52" s="28">
        <f t="shared" ref="R52:S52" si="138">+M52-P52</f>
        <v>123.61296000000003</v>
      </c>
      <c r="S52" s="28">
        <f t="shared" si="138"/>
        <v>1185.4616000000001</v>
      </c>
      <c r="T52" s="97">
        <f t="shared" ref="T52:U52" si="139">+R52</f>
        <v>123.61296000000003</v>
      </c>
      <c r="U52" s="28">
        <f t="shared" si="139"/>
        <v>1185.4616000000001</v>
      </c>
      <c r="V52" s="28" t="s">
        <v>62</v>
      </c>
      <c r="W52" s="98">
        <v>45324</v>
      </c>
      <c r="X52" s="98">
        <f>+W52+'Dieu kien giao hang'!$C$21</f>
        <v>45328</v>
      </c>
      <c r="Y52" s="98">
        <f>+X52+'Dieu kien giao hang'!$C$22</f>
        <v>45330</v>
      </c>
      <c r="Z52" s="98"/>
      <c r="AA52" s="98"/>
      <c r="AB52" s="97"/>
      <c r="AC52" s="28"/>
      <c r="AD52" s="28"/>
      <c r="AE52" s="98"/>
      <c r="AF52" s="98"/>
      <c r="AG52" s="98"/>
      <c r="AH52" s="98"/>
      <c r="AI52" s="98"/>
      <c r="AJ52" s="98"/>
      <c r="AK52" s="98"/>
      <c r="AL52" s="98"/>
      <c r="AM52" s="99"/>
    </row>
    <row r="53" spans="1:39" ht="12.75" customHeight="1">
      <c r="A53" s="18" t="s">
        <v>161</v>
      </c>
      <c r="B53" s="19" t="s">
        <v>162</v>
      </c>
      <c r="C53" s="20" t="s">
        <v>163</v>
      </c>
      <c r="D53" s="18" t="s">
        <v>164</v>
      </c>
      <c r="E53" s="18" t="s">
        <v>116</v>
      </c>
      <c r="F53" s="21">
        <f t="shared" si="4"/>
        <v>5.1938958707360863</v>
      </c>
      <c r="G53" s="22">
        <v>22.28</v>
      </c>
      <c r="H53" s="21">
        <v>115.72</v>
      </c>
      <c r="I53" s="23"/>
      <c r="J53" s="24"/>
      <c r="K53" s="21">
        <f t="shared" si="73"/>
        <v>23.616800000000001</v>
      </c>
      <c r="L53" s="25">
        <f t="shared" si="0"/>
        <v>122.6632</v>
      </c>
      <c r="M53" s="26">
        <f t="shared" ref="M53:N53" si="140">+K53+I53</f>
        <v>23.616800000000001</v>
      </c>
      <c r="N53" s="27">
        <f t="shared" si="140"/>
        <v>122.6632</v>
      </c>
      <c r="O53" s="100">
        <v>45371</v>
      </c>
      <c r="P53" s="28"/>
      <c r="Q53" s="28"/>
      <c r="R53" s="28">
        <f t="shared" ref="R53:S53" si="141">+M53-P53</f>
        <v>23.616800000000001</v>
      </c>
      <c r="S53" s="28">
        <f t="shared" si="141"/>
        <v>122.6632</v>
      </c>
      <c r="T53" s="97"/>
      <c r="U53" s="28"/>
      <c r="V53" s="28"/>
      <c r="W53" s="28"/>
      <c r="X53" s="28"/>
      <c r="Y53" s="28"/>
      <c r="Z53" s="28"/>
      <c r="AA53" s="28"/>
      <c r="AB53" s="97">
        <f t="shared" ref="AB53:AC53" si="142">+R53</f>
        <v>23.616800000000001</v>
      </c>
      <c r="AC53" s="28">
        <f t="shared" si="142"/>
        <v>122.6632</v>
      </c>
      <c r="AD53" s="28" t="s">
        <v>67</v>
      </c>
      <c r="AE53" s="98">
        <v>45323</v>
      </c>
      <c r="AF53" s="98">
        <f>+AE53+'Dieu kien giao hang'!$C$6</f>
        <v>45328</v>
      </c>
      <c r="AG53" s="98">
        <f>AF53+'Dieu kien giao hang'!$C$7</f>
        <v>45348</v>
      </c>
      <c r="AH53" s="98">
        <f>AG53+'Dieu kien giao hang'!$C$8</f>
        <v>45353</v>
      </c>
      <c r="AI53" s="98">
        <f>AH53+'Dieu kien giao hang'!$C$10</f>
        <v>45356</v>
      </c>
      <c r="AJ53" s="98">
        <f>AI53+'Dieu kien giao hang'!$C$13</f>
        <v>45368</v>
      </c>
      <c r="AK53" s="28"/>
      <c r="AL53" s="28"/>
      <c r="AM53" s="99"/>
    </row>
    <row r="54" spans="1:39" ht="12.75" customHeight="1">
      <c r="A54" s="18" t="s">
        <v>165</v>
      </c>
      <c r="B54" s="19" t="s">
        <v>162</v>
      </c>
      <c r="C54" s="20" t="s">
        <v>163</v>
      </c>
      <c r="D54" s="18" t="s">
        <v>166</v>
      </c>
      <c r="E54" s="18" t="s">
        <v>116</v>
      </c>
      <c r="F54" s="21">
        <f t="shared" si="4"/>
        <v>5.3510638297872353</v>
      </c>
      <c r="G54" s="22">
        <v>11.28</v>
      </c>
      <c r="H54" s="21">
        <v>60.360000000000007</v>
      </c>
      <c r="I54" s="23"/>
      <c r="J54" s="24"/>
      <c r="K54" s="21">
        <f t="shared" si="73"/>
        <v>11.956799999999999</v>
      </c>
      <c r="L54" s="25">
        <f t="shared" si="0"/>
        <v>63.981600000000014</v>
      </c>
      <c r="M54" s="26">
        <f t="shared" ref="M54:N54" si="143">+K54+I54</f>
        <v>11.956799999999999</v>
      </c>
      <c r="N54" s="27">
        <f t="shared" si="143"/>
        <v>63.981600000000014</v>
      </c>
      <c r="O54" s="100">
        <v>45371</v>
      </c>
      <c r="P54" s="28"/>
      <c r="Q54" s="28"/>
      <c r="R54" s="28">
        <f t="shared" ref="R54:S54" si="144">+M54-P54</f>
        <v>11.956799999999999</v>
      </c>
      <c r="S54" s="28">
        <f t="shared" si="144"/>
        <v>63.981600000000014</v>
      </c>
      <c r="T54" s="97"/>
      <c r="U54" s="28"/>
      <c r="V54" s="28"/>
      <c r="W54" s="28"/>
      <c r="X54" s="28"/>
      <c r="Y54" s="28"/>
      <c r="Z54" s="28"/>
      <c r="AA54" s="28"/>
      <c r="AB54" s="97">
        <f t="shared" ref="AB54:AC54" si="145">+R54</f>
        <v>11.956799999999999</v>
      </c>
      <c r="AC54" s="28">
        <f t="shared" si="145"/>
        <v>63.981600000000014</v>
      </c>
      <c r="AD54" s="28" t="s">
        <v>67</v>
      </c>
      <c r="AE54" s="98">
        <v>45323</v>
      </c>
      <c r="AF54" s="98">
        <f>+AE54+'Dieu kien giao hang'!$C$6</f>
        <v>45328</v>
      </c>
      <c r="AG54" s="98">
        <f>AF54+'Dieu kien giao hang'!$C$7</f>
        <v>45348</v>
      </c>
      <c r="AH54" s="98">
        <f>AG54+'Dieu kien giao hang'!$C$8</f>
        <v>45353</v>
      </c>
      <c r="AI54" s="98">
        <f>AH54+'Dieu kien giao hang'!$C$10</f>
        <v>45356</v>
      </c>
      <c r="AJ54" s="98">
        <f>AI54+'Dieu kien giao hang'!$C$13</f>
        <v>45368</v>
      </c>
      <c r="AK54" s="28"/>
      <c r="AL54" s="28"/>
      <c r="AM54" s="99"/>
    </row>
    <row r="55" spans="1:39" ht="12.75" customHeight="1">
      <c r="A55" s="18" t="s">
        <v>167</v>
      </c>
      <c r="B55" s="19" t="s">
        <v>162</v>
      </c>
      <c r="C55" s="20" t="s">
        <v>168</v>
      </c>
      <c r="D55" s="18" t="s">
        <v>166</v>
      </c>
      <c r="E55" s="18" t="s">
        <v>116</v>
      </c>
      <c r="F55" s="21">
        <f t="shared" si="4"/>
        <v>7.3287671232876725</v>
      </c>
      <c r="G55" s="22">
        <v>0.58399999999999996</v>
      </c>
      <c r="H55" s="21">
        <v>4.28</v>
      </c>
      <c r="I55" s="23"/>
      <c r="J55" s="24"/>
      <c r="K55" s="21">
        <f t="shared" si="73"/>
        <v>0.61904000000000003</v>
      </c>
      <c r="L55" s="25">
        <f t="shared" si="0"/>
        <v>4.5368000000000013</v>
      </c>
      <c r="M55" s="26">
        <f t="shared" ref="M55:N55" si="146">+K55+I55</f>
        <v>0.61904000000000003</v>
      </c>
      <c r="N55" s="27">
        <f t="shared" si="146"/>
        <v>4.5368000000000013</v>
      </c>
      <c r="O55" s="100">
        <v>45371</v>
      </c>
      <c r="P55" s="28"/>
      <c r="Q55" s="28"/>
      <c r="R55" s="28">
        <f t="shared" ref="R55:S55" si="147">+M55-P55</f>
        <v>0.61904000000000003</v>
      </c>
      <c r="S55" s="28">
        <f t="shared" si="147"/>
        <v>4.5368000000000013</v>
      </c>
      <c r="T55" s="97"/>
      <c r="U55" s="28"/>
      <c r="V55" s="28"/>
      <c r="W55" s="28"/>
      <c r="X55" s="28"/>
      <c r="Y55" s="28"/>
      <c r="Z55" s="28"/>
      <c r="AA55" s="28"/>
      <c r="AB55" s="97">
        <f t="shared" ref="AB55:AC55" si="148">+R55</f>
        <v>0.61904000000000003</v>
      </c>
      <c r="AC55" s="28">
        <f t="shared" si="148"/>
        <v>4.5368000000000013</v>
      </c>
      <c r="AD55" s="28" t="s">
        <v>67</v>
      </c>
      <c r="AE55" s="98">
        <v>45323</v>
      </c>
      <c r="AF55" s="98">
        <f>+AE55+'Dieu kien giao hang'!$C$6</f>
        <v>45328</v>
      </c>
      <c r="AG55" s="98">
        <f>AF55+'Dieu kien giao hang'!$C$7</f>
        <v>45348</v>
      </c>
      <c r="AH55" s="98">
        <f>AG55+'Dieu kien giao hang'!$C$8</f>
        <v>45353</v>
      </c>
      <c r="AI55" s="98">
        <f>AH55+'Dieu kien giao hang'!$C$10</f>
        <v>45356</v>
      </c>
      <c r="AJ55" s="98">
        <f>AI55+'Dieu kien giao hang'!$C$13</f>
        <v>45368</v>
      </c>
      <c r="AK55" s="28"/>
      <c r="AL55" s="28"/>
      <c r="AM55" s="99"/>
    </row>
    <row r="56" spans="1:39" ht="12.75" customHeight="1">
      <c r="A56" s="18" t="s">
        <v>169</v>
      </c>
      <c r="B56" s="19" t="s">
        <v>162</v>
      </c>
      <c r="C56" s="20" t="s">
        <v>170</v>
      </c>
      <c r="D56" s="18" t="s">
        <v>164</v>
      </c>
      <c r="E56" s="18" t="s">
        <v>116</v>
      </c>
      <c r="F56" s="21">
        <f t="shared" si="4"/>
        <v>11.004366812227074</v>
      </c>
      <c r="G56" s="22">
        <v>0.91600000000000004</v>
      </c>
      <c r="H56" s="21">
        <v>10.08</v>
      </c>
      <c r="I56" s="23"/>
      <c r="J56" s="24"/>
      <c r="K56" s="21">
        <f t="shared" si="73"/>
        <v>0.97096000000000005</v>
      </c>
      <c r="L56" s="25">
        <f t="shared" si="0"/>
        <v>10.684800000000001</v>
      </c>
      <c r="M56" s="26">
        <f t="shared" ref="M56:N56" si="149">+K56+I56</f>
        <v>0.97096000000000005</v>
      </c>
      <c r="N56" s="27">
        <f t="shared" si="149"/>
        <v>10.684800000000001</v>
      </c>
      <c r="O56" s="100">
        <v>45371</v>
      </c>
      <c r="P56" s="28"/>
      <c r="Q56" s="28"/>
      <c r="R56" s="28">
        <f t="shared" ref="R56:S56" si="150">+M56-P56</f>
        <v>0.97096000000000005</v>
      </c>
      <c r="S56" s="28">
        <f t="shared" si="150"/>
        <v>10.684800000000001</v>
      </c>
      <c r="T56" s="97"/>
      <c r="U56" s="28"/>
      <c r="V56" s="28"/>
      <c r="W56" s="28"/>
      <c r="X56" s="28"/>
      <c r="Y56" s="28"/>
      <c r="Z56" s="28"/>
      <c r="AA56" s="28"/>
      <c r="AB56" s="97">
        <f t="shared" ref="AB56:AC56" si="151">+R56</f>
        <v>0.97096000000000005</v>
      </c>
      <c r="AC56" s="28">
        <f t="shared" si="151"/>
        <v>10.684800000000001</v>
      </c>
      <c r="AD56" s="28" t="s">
        <v>67</v>
      </c>
      <c r="AE56" s="98">
        <v>45323</v>
      </c>
      <c r="AF56" s="98">
        <f>+AE56+'Dieu kien giao hang'!$C$6</f>
        <v>45328</v>
      </c>
      <c r="AG56" s="98">
        <f>AF56+'Dieu kien giao hang'!$C$7</f>
        <v>45348</v>
      </c>
      <c r="AH56" s="98">
        <f>AG56+'Dieu kien giao hang'!$C$8</f>
        <v>45353</v>
      </c>
      <c r="AI56" s="98">
        <f>AH56+'Dieu kien giao hang'!$C$10</f>
        <v>45356</v>
      </c>
      <c r="AJ56" s="98">
        <f>AI56+'Dieu kien giao hang'!$C$13</f>
        <v>45368</v>
      </c>
      <c r="AK56" s="28"/>
      <c r="AL56" s="28"/>
      <c r="AM56" s="99"/>
    </row>
    <row r="57" spans="1:39" ht="12.75" customHeight="1">
      <c r="A57" s="18" t="s">
        <v>171</v>
      </c>
      <c r="B57" s="19" t="s">
        <v>162</v>
      </c>
      <c r="C57" s="20" t="s">
        <v>172</v>
      </c>
      <c r="D57" s="18" t="s">
        <v>173</v>
      </c>
      <c r="E57" s="18" t="s">
        <v>116</v>
      </c>
      <c r="F57" s="21">
        <f t="shared" si="4"/>
        <v>14.849537037037038</v>
      </c>
      <c r="G57" s="22">
        <v>13.824</v>
      </c>
      <c r="H57" s="21">
        <v>205.28</v>
      </c>
      <c r="I57" s="23"/>
      <c r="J57" s="24"/>
      <c r="K57" s="21">
        <f t="shared" si="73"/>
        <v>14.65344</v>
      </c>
      <c r="L57" s="25">
        <f t="shared" si="0"/>
        <v>217.5968</v>
      </c>
      <c r="M57" s="26">
        <f t="shared" ref="M57:N57" si="152">+K57+I57</f>
        <v>14.65344</v>
      </c>
      <c r="N57" s="27">
        <f t="shared" si="152"/>
        <v>217.5968</v>
      </c>
      <c r="O57" s="101">
        <v>45338</v>
      </c>
      <c r="P57" s="28"/>
      <c r="Q57" s="28"/>
      <c r="R57" s="28">
        <f t="shared" ref="R57:S57" si="153">+M57-P57</f>
        <v>14.65344</v>
      </c>
      <c r="S57" s="28">
        <f t="shared" si="153"/>
        <v>217.5968</v>
      </c>
      <c r="T57" s="97"/>
      <c r="U57" s="28"/>
      <c r="V57" s="28"/>
      <c r="W57" s="28"/>
      <c r="X57" s="28"/>
      <c r="Y57" s="28"/>
      <c r="Z57" s="28"/>
      <c r="AA57" s="28"/>
      <c r="AB57" s="97">
        <f t="shared" ref="AB57:AC57" si="154">+R57</f>
        <v>14.65344</v>
      </c>
      <c r="AC57" s="28">
        <f t="shared" si="154"/>
        <v>217.5968</v>
      </c>
      <c r="AD57" s="28" t="s">
        <v>67</v>
      </c>
      <c r="AE57" s="98">
        <v>45323</v>
      </c>
      <c r="AF57" s="98">
        <f>+AE57+'Dieu kien giao hang'!$C$6</f>
        <v>45328</v>
      </c>
      <c r="AG57" s="98">
        <f>AF57+'Dieu kien giao hang'!$C$7</f>
        <v>45348</v>
      </c>
      <c r="AH57" s="98">
        <f>AG57+'Dieu kien giao hang'!$C$8</f>
        <v>45353</v>
      </c>
      <c r="AI57" s="98">
        <f>AH57+'Dieu kien giao hang'!$C$10</f>
        <v>45356</v>
      </c>
      <c r="AJ57" s="98">
        <f>AI57+'Dieu kien giao hang'!$C$13</f>
        <v>45368</v>
      </c>
      <c r="AK57" s="28"/>
      <c r="AL57" s="28"/>
      <c r="AM57" s="99"/>
    </row>
    <row r="58" spans="1:39" ht="12.75" customHeight="1">
      <c r="A58" s="18" t="s">
        <v>174</v>
      </c>
      <c r="B58" s="19" t="s">
        <v>162</v>
      </c>
      <c r="C58" s="20" t="s">
        <v>175</v>
      </c>
      <c r="D58" s="18" t="s">
        <v>166</v>
      </c>
      <c r="E58" s="18" t="s">
        <v>116</v>
      </c>
      <c r="F58" s="21">
        <f t="shared" si="4"/>
        <v>16.190476190476193</v>
      </c>
      <c r="G58" s="22">
        <v>1.4279999999999999</v>
      </c>
      <c r="H58" s="21">
        <v>23.12</v>
      </c>
      <c r="I58" s="23"/>
      <c r="J58" s="24"/>
      <c r="K58" s="21">
        <f t="shared" si="73"/>
        <v>1.5136799999999999</v>
      </c>
      <c r="L58" s="25">
        <f t="shared" si="0"/>
        <v>24.507200000000005</v>
      </c>
      <c r="M58" s="26">
        <f t="shared" ref="M58:N58" si="155">+K58+I58</f>
        <v>1.5136799999999999</v>
      </c>
      <c r="N58" s="27">
        <f t="shared" si="155"/>
        <v>24.507200000000005</v>
      </c>
      <c r="O58" s="100">
        <v>45371</v>
      </c>
      <c r="P58" s="28"/>
      <c r="Q58" s="28"/>
      <c r="R58" s="28">
        <f t="shared" ref="R58:S58" si="156">+M58-P58</f>
        <v>1.5136799999999999</v>
      </c>
      <c r="S58" s="28">
        <f t="shared" si="156"/>
        <v>24.507200000000005</v>
      </c>
      <c r="T58" s="97"/>
      <c r="U58" s="28"/>
      <c r="V58" s="28"/>
      <c r="W58" s="28"/>
      <c r="X58" s="28"/>
      <c r="Y58" s="28"/>
      <c r="Z58" s="28"/>
      <c r="AA58" s="28"/>
      <c r="AB58" s="97">
        <f t="shared" ref="AB58:AC58" si="157">+R58</f>
        <v>1.5136799999999999</v>
      </c>
      <c r="AC58" s="28">
        <f t="shared" si="157"/>
        <v>24.507200000000005</v>
      </c>
      <c r="AD58" s="28" t="s">
        <v>67</v>
      </c>
      <c r="AE58" s="98">
        <v>45323</v>
      </c>
      <c r="AF58" s="98">
        <f>+AE58+'Dieu kien giao hang'!$C$6</f>
        <v>45328</v>
      </c>
      <c r="AG58" s="98">
        <f>AF58+'Dieu kien giao hang'!$C$7</f>
        <v>45348</v>
      </c>
      <c r="AH58" s="98">
        <f>AG58+'Dieu kien giao hang'!$C$8</f>
        <v>45353</v>
      </c>
      <c r="AI58" s="98">
        <f>AH58+'Dieu kien giao hang'!$C$10</f>
        <v>45356</v>
      </c>
      <c r="AJ58" s="98">
        <f>AI58+'Dieu kien giao hang'!$C$13</f>
        <v>45368</v>
      </c>
      <c r="AK58" s="28"/>
      <c r="AL58" s="28"/>
      <c r="AM58" s="99"/>
    </row>
    <row r="59" spans="1:39" ht="12.75" customHeight="1">
      <c r="A59" s="18" t="s">
        <v>176</v>
      </c>
      <c r="B59" s="19" t="s">
        <v>162</v>
      </c>
      <c r="C59" s="20" t="s">
        <v>177</v>
      </c>
      <c r="D59" s="18" t="s">
        <v>164</v>
      </c>
      <c r="E59" s="18" t="s">
        <v>116</v>
      </c>
      <c r="F59" s="21">
        <f t="shared" si="4"/>
        <v>26.02510460251046</v>
      </c>
      <c r="G59" s="22">
        <v>2.8679999999999999</v>
      </c>
      <c r="H59" s="21">
        <v>74.64</v>
      </c>
      <c r="I59" s="23"/>
      <c r="J59" s="24"/>
      <c r="K59" s="21">
        <f t="shared" si="73"/>
        <v>3.0400800000000001</v>
      </c>
      <c r="L59" s="25">
        <f t="shared" si="0"/>
        <v>79.118400000000008</v>
      </c>
      <c r="M59" s="26">
        <f t="shared" ref="M59:N59" si="158">+K59+I59</f>
        <v>3.0400800000000001</v>
      </c>
      <c r="N59" s="27">
        <f t="shared" si="158"/>
        <v>79.118400000000008</v>
      </c>
      <c r="O59" s="100">
        <v>45371</v>
      </c>
      <c r="P59" s="28"/>
      <c r="Q59" s="28"/>
      <c r="R59" s="28">
        <f t="shared" ref="R59:S59" si="159">+M59-P59</f>
        <v>3.0400800000000001</v>
      </c>
      <c r="S59" s="28">
        <f t="shared" si="159"/>
        <v>79.118400000000008</v>
      </c>
      <c r="T59" s="97"/>
      <c r="U59" s="28"/>
      <c r="V59" s="28"/>
      <c r="W59" s="28"/>
      <c r="X59" s="28"/>
      <c r="Y59" s="28"/>
      <c r="Z59" s="28"/>
      <c r="AA59" s="28"/>
      <c r="AB59" s="97">
        <f t="shared" ref="AB59:AC59" si="160">+R59</f>
        <v>3.0400800000000001</v>
      </c>
      <c r="AC59" s="28">
        <f t="shared" si="160"/>
        <v>79.118400000000008</v>
      </c>
      <c r="AD59" s="28" t="s">
        <v>67</v>
      </c>
      <c r="AE59" s="98">
        <v>45323</v>
      </c>
      <c r="AF59" s="98">
        <f>+AE59+'Dieu kien giao hang'!$C$6</f>
        <v>45328</v>
      </c>
      <c r="AG59" s="98">
        <f>AF59+'Dieu kien giao hang'!$C$7</f>
        <v>45348</v>
      </c>
      <c r="AH59" s="98">
        <f>AG59+'Dieu kien giao hang'!$C$8</f>
        <v>45353</v>
      </c>
      <c r="AI59" s="98">
        <f>AH59+'Dieu kien giao hang'!$C$10</f>
        <v>45356</v>
      </c>
      <c r="AJ59" s="98">
        <f>AI59+'Dieu kien giao hang'!$C$13</f>
        <v>45368</v>
      </c>
      <c r="AK59" s="28"/>
      <c r="AL59" s="28"/>
      <c r="AM59" s="99"/>
    </row>
    <row r="60" spans="1:39" ht="12.75" customHeight="1">
      <c r="A60" s="18" t="s">
        <v>178</v>
      </c>
      <c r="B60" s="19" t="s">
        <v>162</v>
      </c>
      <c r="C60" s="20" t="s">
        <v>177</v>
      </c>
      <c r="D60" s="18" t="s">
        <v>166</v>
      </c>
      <c r="E60" s="18" t="s">
        <v>116</v>
      </c>
      <c r="F60" s="21">
        <f t="shared" si="4"/>
        <v>26.22668579626972</v>
      </c>
      <c r="G60" s="22">
        <v>2.7880000000000003</v>
      </c>
      <c r="H60" s="21">
        <v>73.11999999999999</v>
      </c>
      <c r="I60" s="23"/>
      <c r="J60" s="24"/>
      <c r="K60" s="21">
        <f t="shared" si="73"/>
        <v>2.9552800000000006</v>
      </c>
      <c r="L60" s="25">
        <f t="shared" si="0"/>
        <v>77.507199999999997</v>
      </c>
      <c r="M60" s="26">
        <f t="shared" ref="M60:N60" si="161">+K60+I60</f>
        <v>2.9552800000000006</v>
      </c>
      <c r="N60" s="27">
        <f t="shared" si="161"/>
        <v>77.507199999999997</v>
      </c>
      <c r="O60" s="100">
        <v>45371</v>
      </c>
      <c r="P60" s="28"/>
      <c r="Q60" s="28"/>
      <c r="R60" s="28">
        <f t="shared" ref="R60:S60" si="162">+M60-P60</f>
        <v>2.9552800000000006</v>
      </c>
      <c r="S60" s="28">
        <f t="shared" si="162"/>
        <v>77.507199999999997</v>
      </c>
      <c r="T60" s="97"/>
      <c r="U60" s="28"/>
      <c r="V60" s="28"/>
      <c r="W60" s="28"/>
      <c r="X60" s="28"/>
      <c r="Y60" s="28"/>
      <c r="Z60" s="28"/>
      <c r="AA60" s="28"/>
      <c r="AB60" s="97">
        <f t="shared" ref="AB60:AC60" si="163">+R60</f>
        <v>2.9552800000000006</v>
      </c>
      <c r="AC60" s="28">
        <f t="shared" si="163"/>
        <v>77.507199999999997</v>
      </c>
      <c r="AD60" s="28" t="s">
        <v>67</v>
      </c>
      <c r="AE60" s="98">
        <v>45323</v>
      </c>
      <c r="AF60" s="98">
        <f>+AE60+'Dieu kien giao hang'!$C$6</f>
        <v>45328</v>
      </c>
      <c r="AG60" s="98">
        <f>AF60+'Dieu kien giao hang'!$C$7</f>
        <v>45348</v>
      </c>
      <c r="AH60" s="98">
        <f>AG60+'Dieu kien giao hang'!$C$8</f>
        <v>45353</v>
      </c>
      <c r="AI60" s="98">
        <f>AH60+'Dieu kien giao hang'!$C$10</f>
        <v>45356</v>
      </c>
      <c r="AJ60" s="98">
        <f>AI60+'Dieu kien giao hang'!$C$13</f>
        <v>45368</v>
      </c>
      <c r="AK60" s="28"/>
      <c r="AL60" s="28"/>
      <c r="AM60" s="99"/>
    </row>
    <row r="61" spans="1:39" ht="12.75" customHeight="1">
      <c r="A61" s="18" t="s">
        <v>179</v>
      </c>
      <c r="B61" s="19" t="s">
        <v>180</v>
      </c>
      <c r="C61" s="20" t="s">
        <v>181</v>
      </c>
      <c r="D61" s="18" t="s">
        <v>182</v>
      </c>
      <c r="E61" s="18" t="s">
        <v>116</v>
      </c>
      <c r="F61" s="21">
        <f t="shared" si="4"/>
        <v>4.3715846994535528E-3</v>
      </c>
      <c r="G61" s="22">
        <v>146.39999999999998</v>
      </c>
      <c r="H61" s="21">
        <v>0.64</v>
      </c>
      <c r="I61" s="23"/>
      <c r="J61" s="24"/>
      <c r="K61" s="21">
        <f t="shared" si="73"/>
        <v>155.184</v>
      </c>
      <c r="L61" s="25">
        <f t="shared" si="0"/>
        <v>0.67840000000000011</v>
      </c>
      <c r="M61" s="26">
        <f t="shared" ref="M61:N61" si="164">+K61+I61</f>
        <v>155.184</v>
      </c>
      <c r="N61" s="27">
        <f t="shared" si="164"/>
        <v>0.67840000000000011</v>
      </c>
      <c r="O61" s="100">
        <v>45371</v>
      </c>
      <c r="P61" s="28"/>
      <c r="Q61" s="28"/>
      <c r="R61" s="28">
        <f t="shared" ref="R61:S61" si="165">+M61-P61</f>
        <v>155.184</v>
      </c>
      <c r="S61" s="28">
        <f t="shared" si="165"/>
        <v>0.67840000000000011</v>
      </c>
      <c r="T61" s="97"/>
      <c r="U61" s="28"/>
      <c r="V61" s="28"/>
      <c r="W61" s="28"/>
      <c r="X61" s="28"/>
      <c r="Y61" s="28"/>
      <c r="Z61" s="28"/>
      <c r="AA61" s="28"/>
      <c r="AB61" s="97">
        <f t="shared" ref="AB61:AC61" si="166">+R61</f>
        <v>155.184</v>
      </c>
      <c r="AC61" s="28">
        <f t="shared" si="166"/>
        <v>0.67840000000000011</v>
      </c>
      <c r="AD61" s="28" t="s">
        <v>67</v>
      </c>
      <c r="AE61" s="98">
        <v>45323</v>
      </c>
      <c r="AF61" s="98">
        <f>+AE61+'Dieu kien giao hang'!$C$6</f>
        <v>45328</v>
      </c>
      <c r="AG61" s="98">
        <f>AF61+'Dieu kien giao hang'!$C$7</f>
        <v>45348</v>
      </c>
      <c r="AH61" s="98">
        <f>AG61+'Dieu kien giao hang'!$C$8</f>
        <v>45353</v>
      </c>
      <c r="AI61" s="98">
        <f>AH61+'Dieu kien giao hang'!$C$10</f>
        <v>45356</v>
      </c>
      <c r="AJ61" s="98">
        <f>AI61+'Dieu kien giao hang'!$C$13</f>
        <v>45368</v>
      </c>
      <c r="AK61" s="28"/>
      <c r="AL61" s="28"/>
      <c r="AM61" s="99"/>
    </row>
    <row r="62" spans="1:39" ht="12.75" customHeight="1">
      <c r="A62" s="18" t="s">
        <v>183</v>
      </c>
      <c r="B62" s="19" t="s">
        <v>180</v>
      </c>
      <c r="C62" s="20" t="s">
        <v>184</v>
      </c>
      <c r="D62" s="18" t="s">
        <v>60</v>
      </c>
      <c r="E62" s="18" t="s">
        <v>116</v>
      </c>
      <c r="F62" s="21">
        <f t="shared" si="4"/>
        <v>0.55147058823529416</v>
      </c>
      <c r="G62" s="22">
        <v>9.7919999999999998</v>
      </c>
      <c r="H62" s="21">
        <v>5.4</v>
      </c>
      <c r="I62" s="23"/>
      <c r="J62" s="24"/>
      <c r="K62" s="21">
        <f t="shared" si="73"/>
        <v>10.379520000000001</v>
      </c>
      <c r="L62" s="25">
        <f t="shared" si="0"/>
        <v>5.7240000000000011</v>
      </c>
      <c r="M62" s="26">
        <f t="shared" ref="M62:N62" si="167">+K62+I62</f>
        <v>10.379520000000001</v>
      </c>
      <c r="N62" s="27">
        <f t="shared" si="167"/>
        <v>5.7240000000000011</v>
      </c>
      <c r="O62" s="101">
        <v>45338</v>
      </c>
      <c r="P62" s="28"/>
      <c r="Q62" s="28"/>
      <c r="R62" s="28">
        <f t="shared" ref="R62:S62" si="168">+M62-P62</f>
        <v>10.379520000000001</v>
      </c>
      <c r="S62" s="28">
        <f t="shared" si="168"/>
        <v>5.7240000000000011</v>
      </c>
      <c r="T62" s="97">
        <f t="shared" ref="T62:U62" si="169">+R62</f>
        <v>10.379520000000001</v>
      </c>
      <c r="U62" s="28">
        <f t="shared" si="169"/>
        <v>5.7240000000000011</v>
      </c>
      <c r="V62" s="28" t="s">
        <v>62</v>
      </c>
      <c r="W62" s="98">
        <v>45324</v>
      </c>
      <c r="X62" s="98">
        <f>+W62+'Dieu kien giao hang'!$C$21</f>
        <v>45328</v>
      </c>
      <c r="Y62" s="98">
        <f>+X62+'Dieu kien giao hang'!$C$22</f>
        <v>45330</v>
      </c>
      <c r="Z62" s="98"/>
      <c r="AA62" s="98"/>
      <c r="AB62" s="97"/>
      <c r="AC62" s="28"/>
      <c r="AD62" s="28"/>
      <c r="AE62" s="98"/>
      <c r="AF62" s="98"/>
      <c r="AG62" s="98"/>
      <c r="AH62" s="98"/>
      <c r="AI62" s="98"/>
      <c r="AJ62" s="98"/>
      <c r="AK62" s="98"/>
      <c r="AL62" s="98"/>
      <c r="AM62" s="99"/>
    </row>
    <row r="63" spans="1:39" ht="12.75" customHeight="1">
      <c r="A63" s="18" t="s">
        <v>186</v>
      </c>
      <c r="B63" s="19" t="s">
        <v>180</v>
      </c>
      <c r="C63" s="20" t="s">
        <v>187</v>
      </c>
      <c r="D63" s="18" t="s">
        <v>60</v>
      </c>
      <c r="E63" s="18" t="s">
        <v>116</v>
      </c>
      <c r="F63" s="21">
        <f t="shared" si="4"/>
        <v>0.78431372549019607</v>
      </c>
      <c r="G63" s="22">
        <v>2.04</v>
      </c>
      <c r="H63" s="21">
        <v>1.6</v>
      </c>
      <c r="I63" s="23"/>
      <c r="J63" s="24"/>
      <c r="K63" s="21">
        <f t="shared" si="73"/>
        <v>2.1624000000000003</v>
      </c>
      <c r="L63" s="25">
        <f t="shared" si="0"/>
        <v>1.6960000000000002</v>
      </c>
      <c r="M63" s="26">
        <f t="shared" ref="M63:N63" si="170">+K63+I63</f>
        <v>2.1624000000000003</v>
      </c>
      <c r="N63" s="27">
        <f t="shared" si="170"/>
        <v>1.6960000000000002</v>
      </c>
      <c r="O63" s="101">
        <v>45338</v>
      </c>
      <c r="P63" s="28"/>
      <c r="Q63" s="28"/>
      <c r="R63" s="28">
        <f t="shared" ref="R63:S63" si="171">+M63-P63</f>
        <v>2.1624000000000003</v>
      </c>
      <c r="S63" s="28">
        <f t="shared" si="171"/>
        <v>1.6960000000000002</v>
      </c>
      <c r="T63" s="97">
        <f t="shared" ref="T63:U63" si="172">+R63</f>
        <v>2.1624000000000003</v>
      </c>
      <c r="U63" s="28">
        <f t="shared" si="172"/>
        <v>1.6960000000000002</v>
      </c>
      <c r="V63" s="28" t="s">
        <v>62</v>
      </c>
      <c r="W63" s="98">
        <v>45324</v>
      </c>
      <c r="X63" s="98">
        <f>+W63+'Dieu kien giao hang'!$C$21</f>
        <v>45328</v>
      </c>
      <c r="Y63" s="98">
        <f>+X63+'Dieu kien giao hang'!$C$22</f>
        <v>45330</v>
      </c>
      <c r="Z63" s="98"/>
      <c r="AA63" s="98"/>
      <c r="AB63" s="97"/>
      <c r="AC63" s="28"/>
      <c r="AD63" s="28"/>
      <c r="AE63" s="98"/>
      <c r="AF63" s="98"/>
      <c r="AG63" s="98"/>
      <c r="AH63" s="98"/>
      <c r="AI63" s="98"/>
      <c r="AJ63" s="98"/>
      <c r="AK63" s="98"/>
      <c r="AL63" s="98"/>
      <c r="AM63" s="99"/>
    </row>
    <row r="64" spans="1:39" ht="12.75" customHeight="1">
      <c r="A64" s="18" t="s">
        <v>188</v>
      </c>
      <c r="B64" s="19" t="s">
        <v>180</v>
      </c>
      <c r="C64" s="20" t="s">
        <v>189</v>
      </c>
      <c r="D64" s="18" t="s">
        <v>60</v>
      </c>
      <c r="E64" s="18" t="s">
        <v>116</v>
      </c>
      <c r="F64" s="21">
        <f t="shared" si="4"/>
        <v>0.9378531073446329</v>
      </c>
      <c r="G64" s="22">
        <v>10.62</v>
      </c>
      <c r="H64" s="21">
        <v>9.9600000000000009</v>
      </c>
      <c r="I64" s="23"/>
      <c r="J64" s="24"/>
      <c r="K64" s="21">
        <f t="shared" si="73"/>
        <v>11.257199999999999</v>
      </c>
      <c r="L64" s="25">
        <f t="shared" si="0"/>
        <v>10.557600000000001</v>
      </c>
      <c r="M64" s="26">
        <f t="shared" ref="M64:N64" si="173">+K64+I64</f>
        <v>11.257199999999999</v>
      </c>
      <c r="N64" s="27">
        <f t="shared" si="173"/>
        <v>10.557600000000001</v>
      </c>
      <c r="O64" s="101">
        <v>45338</v>
      </c>
      <c r="P64" s="28"/>
      <c r="Q64" s="28"/>
      <c r="R64" s="28">
        <f t="shared" ref="R64:S64" si="174">+M64-P64</f>
        <v>11.257199999999999</v>
      </c>
      <c r="S64" s="28">
        <f t="shared" si="174"/>
        <v>10.557600000000001</v>
      </c>
      <c r="T64" s="97">
        <f t="shared" ref="T64:U64" si="175">+R64</f>
        <v>11.257199999999999</v>
      </c>
      <c r="U64" s="28">
        <f t="shared" si="175"/>
        <v>10.557600000000001</v>
      </c>
      <c r="V64" s="28" t="s">
        <v>62</v>
      </c>
      <c r="W64" s="98">
        <v>45324</v>
      </c>
      <c r="X64" s="98">
        <f>+W64+'Dieu kien giao hang'!$C$21</f>
        <v>45328</v>
      </c>
      <c r="Y64" s="98">
        <f>+X64+'Dieu kien giao hang'!$C$22</f>
        <v>45330</v>
      </c>
      <c r="Z64" s="98"/>
      <c r="AA64" s="98"/>
      <c r="AB64" s="97"/>
      <c r="AC64" s="28"/>
      <c r="AD64" s="28"/>
      <c r="AE64" s="98"/>
      <c r="AF64" s="98"/>
      <c r="AG64" s="98"/>
      <c r="AH64" s="98"/>
      <c r="AI64" s="98"/>
      <c r="AJ64" s="98"/>
      <c r="AK64" s="98"/>
      <c r="AL64" s="98"/>
      <c r="AM64" s="99"/>
    </row>
    <row r="65" spans="1:39" ht="12.75" customHeight="1">
      <c r="A65" s="18" t="s">
        <v>190</v>
      </c>
      <c r="B65" s="19" t="s">
        <v>180</v>
      </c>
      <c r="C65" s="20" t="s">
        <v>191</v>
      </c>
      <c r="D65" s="18" t="s">
        <v>60</v>
      </c>
      <c r="E65" s="18" t="s">
        <v>116</v>
      </c>
      <c r="F65" s="21">
        <f t="shared" si="4"/>
        <v>1.4267676767676765</v>
      </c>
      <c r="G65" s="22">
        <v>9.5040000000000013</v>
      </c>
      <c r="H65" s="21">
        <v>13.559999999999999</v>
      </c>
      <c r="I65" s="23"/>
      <c r="J65" s="24"/>
      <c r="K65" s="21">
        <f t="shared" si="73"/>
        <v>10.074240000000001</v>
      </c>
      <c r="L65" s="25">
        <f t="shared" si="0"/>
        <v>14.3736</v>
      </c>
      <c r="M65" s="26">
        <f t="shared" ref="M65:N65" si="176">+K65+I65</f>
        <v>10.074240000000001</v>
      </c>
      <c r="N65" s="27">
        <f t="shared" si="176"/>
        <v>14.3736</v>
      </c>
      <c r="O65" s="101">
        <v>45338</v>
      </c>
      <c r="P65" s="28"/>
      <c r="Q65" s="28"/>
      <c r="R65" s="28">
        <f t="shared" ref="R65:S65" si="177">+M65-P65</f>
        <v>10.074240000000001</v>
      </c>
      <c r="S65" s="28">
        <f t="shared" si="177"/>
        <v>14.3736</v>
      </c>
      <c r="T65" s="97">
        <f t="shared" ref="T65:U65" si="178">+R65</f>
        <v>10.074240000000001</v>
      </c>
      <c r="U65" s="28">
        <f t="shared" si="178"/>
        <v>14.3736</v>
      </c>
      <c r="V65" s="28" t="s">
        <v>62</v>
      </c>
      <c r="W65" s="98">
        <v>45324</v>
      </c>
      <c r="X65" s="98">
        <f>+W65+'Dieu kien giao hang'!$C$21</f>
        <v>45328</v>
      </c>
      <c r="Y65" s="98">
        <f>+X65+'Dieu kien giao hang'!$C$22</f>
        <v>45330</v>
      </c>
      <c r="Z65" s="98"/>
      <c r="AA65" s="98"/>
      <c r="AB65" s="97"/>
      <c r="AC65" s="28"/>
      <c r="AD65" s="28"/>
      <c r="AE65" s="98"/>
      <c r="AF65" s="98"/>
      <c r="AG65" s="98"/>
      <c r="AH65" s="98"/>
      <c r="AI65" s="98"/>
      <c r="AJ65" s="98"/>
      <c r="AK65" s="98"/>
      <c r="AL65" s="98"/>
      <c r="AM65" s="99"/>
    </row>
    <row r="66" spans="1:39" ht="12.75" customHeight="1">
      <c r="A66" s="18" t="s">
        <v>192</v>
      </c>
      <c r="B66" s="19" t="s">
        <v>180</v>
      </c>
      <c r="C66" s="20" t="s">
        <v>193</v>
      </c>
      <c r="D66" s="18" t="s">
        <v>60</v>
      </c>
      <c r="E66" s="18" t="s">
        <v>116</v>
      </c>
      <c r="F66" s="21">
        <f t="shared" si="4"/>
        <v>2</v>
      </c>
      <c r="G66" s="22">
        <v>4.28</v>
      </c>
      <c r="H66" s="21">
        <v>8.56</v>
      </c>
      <c r="I66" s="23"/>
      <c r="J66" s="24"/>
      <c r="K66" s="21">
        <f t="shared" si="73"/>
        <v>4.5368000000000004</v>
      </c>
      <c r="L66" s="25">
        <f t="shared" si="0"/>
        <v>9.0736000000000008</v>
      </c>
      <c r="M66" s="26">
        <f t="shared" ref="M66:N66" si="179">+K66+I66</f>
        <v>4.5368000000000004</v>
      </c>
      <c r="N66" s="27">
        <f t="shared" si="179"/>
        <v>9.0736000000000008</v>
      </c>
      <c r="O66" s="101">
        <v>45338</v>
      </c>
      <c r="P66" s="28"/>
      <c r="Q66" s="28"/>
      <c r="R66" s="28">
        <f t="shared" ref="R66:S66" si="180">+M66-P66</f>
        <v>4.5368000000000004</v>
      </c>
      <c r="S66" s="28">
        <f t="shared" si="180"/>
        <v>9.0736000000000008</v>
      </c>
      <c r="T66" s="97">
        <f t="shared" ref="T66:U66" si="181">+R66</f>
        <v>4.5368000000000004</v>
      </c>
      <c r="U66" s="28">
        <f t="shared" si="181"/>
        <v>9.0736000000000008</v>
      </c>
      <c r="V66" s="28" t="s">
        <v>62</v>
      </c>
      <c r="W66" s="98">
        <v>45324</v>
      </c>
      <c r="X66" s="98">
        <f>+W66+'Dieu kien giao hang'!$C$21</f>
        <v>45328</v>
      </c>
      <c r="Y66" s="98">
        <f>+X66+'Dieu kien giao hang'!$C$22</f>
        <v>45330</v>
      </c>
      <c r="Z66" s="98"/>
      <c r="AA66" s="98"/>
      <c r="AB66" s="97"/>
      <c r="AC66" s="28"/>
      <c r="AD66" s="28"/>
      <c r="AE66" s="98"/>
      <c r="AF66" s="98"/>
      <c r="AG66" s="98"/>
      <c r="AH66" s="98"/>
      <c r="AI66" s="98"/>
      <c r="AJ66" s="98"/>
      <c r="AK66" s="98"/>
      <c r="AL66" s="98"/>
      <c r="AM66" s="99"/>
    </row>
    <row r="67" spans="1:39" ht="12.75" customHeight="1">
      <c r="A67" s="18" t="s">
        <v>194</v>
      </c>
      <c r="B67" s="19" t="s">
        <v>180</v>
      </c>
      <c r="C67" s="20" t="s">
        <v>195</v>
      </c>
      <c r="D67" s="18" t="s">
        <v>60</v>
      </c>
      <c r="E67" s="18" t="s">
        <v>116</v>
      </c>
      <c r="F67" s="21">
        <f t="shared" si="4"/>
        <v>8.3393177737881494</v>
      </c>
      <c r="G67" s="22">
        <v>13.368000000000002</v>
      </c>
      <c r="H67" s="21">
        <v>111.47999999999999</v>
      </c>
      <c r="I67" s="23"/>
      <c r="J67" s="24"/>
      <c r="K67" s="21">
        <f t="shared" si="73"/>
        <v>14.170080000000002</v>
      </c>
      <c r="L67" s="25">
        <f t="shared" si="0"/>
        <v>118.1688</v>
      </c>
      <c r="M67" s="26">
        <f t="shared" ref="M67:N67" si="182">+K67+I67</f>
        <v>14.170080000000002</v>
      </c>
      <c r="N67" s="27">
        <f t="shared" si="182"/>
        <v>118.1688</v>
      </c>
      <c r="O67" s="101">
        <v>45338</v>
      </c>
      <c r="P67" s="28"/>
      <c r="Q67" s="28"/>
      <c r="R67" s="28">
        <f t="shared" ref="R67:S67" si="183">+M67-P67</f>
        <v>14.170080000000002</v>
      </c>
      <c r="S67" s="28">
        <f t="shared" si="183"/>
        <v>118.1688</v>
      </c>
      <c r="T67" s="97">
        <f t="shared" ref="T67:U67" si="184">+R67</f>
        <v>14.170080000000002</v>
      </c>
      <c r="U67" s="28">
        <f t="shared" si="184"/>
        <v>118.1688</v>
      </c>
      <c r="V67" s="28" t="s">
        <v>62</v>
      </c>
      <c r="W67" s="98">
        <v>45324</v>
      </c>
      <c r="X67" s="98">
        <f>+W67+'Dieu kien giao hang'!$C$21</f>
        <v>45328</v>
      </c>
      <c r="Y67" s="98">
        <f>+X67+'Dieu kien giao hang'!$C$22</f>
        <v>45330</v>
      </c>
      <c r="Z67" s="98"/>
      <c r="AA67" s="98"/>
      <c r="AB67" s="97"/>
      <c r="AC67" s="28"/>
      <c r="AD67" s="28"/>
      <c r="AE67" s="98"/>
      <c r="AF67" s="98"/>
      <c r="AG67" s="98"/>
      <c r="AH67" s="98"/>
      <c r="AI67" s="98"/>
      <c r="AJ67" s="98"/>
      <c r="AK67" s="98"/>
      <c r="AL67" s="98"/>
      <c r="AM67" s="99"/>
    </row>
    <row r="68" spans="1:39" ht="12.75" customHeight="1">
      <c r="A68" s="18" t="s">
        <v>196</v>
      </c>
      <c r="B68" s="19" t="s">
        <v>197</v>
      </c>
      <c r="C68" s="20" t="s">
        <v>198</v>
      </c>
      <c r="D68" s="18" t="s">
        <v>199</v>
      </c>
      <c r="E68" s="18" t="s">
        <v>61</v>
      </c>
      <c r="F68" s="21">
        <f t="shared" si="4"/>
        <v>2.29</v>
      </c>
      <c r="G68" s="22">
        <v>34.934497816593883</v>
      </c>
      <c r="H68" s="21">
        <v>80</v>
      </c>
      <c r="I68" s="23"/>
      <c r="J68" s="24"/>
      <c r="K68" s="21">
        <f>1.12*G68</f>
        <v>39.126637554585152</v>
      </c>
      <c r="L68" s="25">
        <f t="shared" si="0"/>
        <v>89.6</v>
      </c>
      <c r="M68" s="26">
        <f t="shared" ref="M68:N68" si="185">+K68+I68</f>
        <v>39.126637554585152</v>
      </c>
      <c r="N68" s="27">
        <f t="shared" si="185"/>
        <v>89.6</v>
      </c>
      <c r="O68" s="102">
        <v>45392</v>
      </c>
      <c r="P68" s="28"/>
      <c r="Q68" s="28"/>
      <c r="R68" s="28">
        <f t="shared" ref="R68:S68" si="186">+M68-P68</f>
        <v>39.126637554585152</v>
      </c>
      <c r="S68" s="28">
        <f t="shared" si="186"/>
        <v>89.6</v>
      </c>
      <c r="T68" s="97">
        <f t="shared" ref="T68:U68" si="187">+R68</f>
        <v>39.126637554585152</v>
      </c>
      <c r="U68" s="28">
        <f t="shared" si="187"/>
        <v>89.6</v>
      </c>
      <c r="V68" s="28" t="s">
        <v>200</v>
      </c>
      <c r="W68" s="98">
        <v>45329</v>
      </c>
      <c r="X68" s="98">
        <f>+W68+'Dieu kien giao hang'!$C$31</f>
        <v>45355</v>
      </c>
      <c r="Y68" s="98">
        <f>+X68+'Dieu kien giao hang'!$C$32</f>
        <v>45357</v>
      </c>
      <c r="Z68" s="98"/>
      <c r="AA68" s="98"/>
      <c r="AB68" s="97"/>
      <c r="AC68" s="28"/>
      <c r="AD68" s="28"/>
      <c r="AE68" s="28"/>
      <c r="AF68" s="28"/>
      <c r="AG68" s="28"/>
      <c r="AH68" s="28"/>
      <c r="AI68" s="28"/>
      <c r="AJ68" s="28"/>
      <c r="AK68" s="98"/>
      <c r="AL68" s="98"/>
      <c r="AM68" s="99"/>
    </row>
    <row r="69" spans="1:39" ht="12.75" customHeight="1">
      <c r="A69" s="18" t="s">
        <v>201</v>
      </c>
      <c r="B69" s="19" t="s">
        <v>202</v>
      </c>
      <c r="C69" s="29" t="s">
        <v>203</v>
      </c>
      <c r="D69" s="18" t="s">
        <v>204</v>
      </c>
      <c r="E69" s="18" t="s">
        <v>205</v>
      </c>
      <c r="F69" s="21">
        <f t="shared" si="4"/>
        <v>6.3037974683544301E-2</v>
      </c>
      <c r="G69" s="22">
        <v>632</v>
      </c>
      <c r="H69" s="21">
        <v>39.839999999999996</v>
      </c>
      <c r="I69" s="23"/>
      <c r="J69" s="24"/>
      <c r="K69" s="21">
        <v>700</v>
      </c>
      <c r="L69" s="25">
        <f t="shared" si="0"/>
        <v>44.12658227848101</v>
      </c>
      <c r="M69" s="27">
        <f t="shared" ref="M69:N69" si="188">+K69+I69</f>
        <v>700</v>
      </c>
      <c r="N69" s="27">
        <f t="shared" si="188"/>
        <v>44.12658227848101</v>
      </c>
      <c r="O69" s="102">
        <v>45392</v>
      </c>
      <c r="P69" s="28"/>
      <c r="Q69" s="28"/>
      <c r="R69" s="28">
        <f t="shared" ref="R69:S69" si="189">+M69-P69</f>
        <v>700</v>
      </c>
      <c r="S69" s="28">
        <f t="shared" si="189"/>
        <v>44.12658227848101</v>
      </c>
      <c r="T69" s="97">
        <f t="shared" ref="T69:U69" si="190">+R69</f>
        <v>700</v>
      </c>
      <c r="U69" s="28">
        <f t="shared" si="190"/>
        <v>44.12658227848101</v>
      </c>
      <c r="V69" s="28" t="s">
        <v>200</v>
      </c>
      <c r="W69" s="98">
        <v>45329</v>
      </c>
      <c r="X69" s="98">
        <f>+W69+'Dieu kien giao hang'!$C$31</f>
        <v>45355</v>
      </c>
      <c r="Y69" s="98">
        <f>+X69+'Dieu kien giao hang'!$C$32</f>
        <v>45357</v>
      </c>
      <c r="Z69" s="98"/>
      <c r="AA69" s="98"/>
      <c r="AB69" s="97"/>
      <c r="AC69" s="28"/>
      <c r="AD69" s="28"/>
      <c r="AE69" s="28"/>
      <c r="AF69" s="28"/>
      <c r="AG69" s="28"/>
      <c r="AH69" s="28"/>
      <c r="AI69" s="28"/>
      <c r="AJ69" s="28"/>
      <c r="AK69" s="98"/>
      <c r="AL69" s="98"/>
      <c r="AM69" s="99"/>
    </row>
    <row r="70" spans="1:39" ht="12.75" customHeight="1">
      <c r="A70" s="18" t="s">
        <v>206</v>
      </c>
      <c r="B70" s="19" t="s">
        <v>207</v>
      </c>
      <c r="C70" s="20" t="s">
        <v>208</v>
      </c>
      <c r="D70" s="18" t="s">
        <v>209</v>
      </c>
      <c r="E70" s="18" t="s">
        <v>210</v>
      </c>
      <c r="F70" s="21">
        <f t="shared" si="4"/>
        <v>1.7299999999999998</v>
      </c>
      <c r="G70" s="22">
        <v>24</v>
      </c>
      <c r="H70" s="21">
        <v>41.519999999999996</v>
      </c>
      <c r="I70" s="23"/>
      <c r="J70" s="24"/>
      <c r="K70" s="21">
        <f t="shared" ref="K70:K79" si="191">+G70</f>
        <v>24</v>
      </c>
      <c r="L70" s="25">
        <f t="shared" si="0"/>
        <v>41.519999999999996</v>
      </c>
      <c r="M70" s="27">
        <f t="shared" ref="M70:N70" si="192">+K70+I70</f>
        <v>24</v>
      </c>
      <c r="N70" s="27">
        <f t="shared" si="192"/>
        <v>41.519999999999996</v>
      </c>
      <c r="O70" s="102">
        <v>45392</v>
      </c>
      <c r="P70" s="28"/>
      <c r="Q70" s="28"/>
      <c r="R70" s="28">
        <f t="shared" ref="R70:S70" si="193">+M70-P70</f>
        <v>24</v>
      </c>
      <c r="S70" s="28">
        <f t="shared" si="193"/>
        <v>41.519999999999996</v>
      </c>
      <c r="T70" s="97">
        <f t="shared" ref="T70:U70" si="194">+R70</f>
        <v>24</v>
      </c>
      <c r="U70" s="28">
        <f t="shared" si="194"/>
        <v>41.519999999999996</v>
      </c>
      <c r="V70" s="28" t="s">
        <v>200</v>
      </c>
      <c r="W70" s="98">
        <v>45329</v>
      </c>
      <c r="X70" s="98">
        <f>+W70+'Dieu kien giao hang'!$C$31</f>
        <v>45355</v>
      </c>
      <c r="Y70" s="98">
        <f>+X70+'Dieu kien giao hang'!$C$32</f>
        <v>45357</v>
      </c>
      <c r="Z70" s="98"/>
      <c r="AA70" s="98"/>
      <c r="AB70" s="97"/>
      <c r="AC70" s="28"/>
      <c r="AD70" s="28"/>
      <c r="AE70" s="28"/>
      <c r="AF70" s="28"/>
      <c r="AG70" s="28"/>
      <c r="AH70" s="28"/>
      <c r="AI70" s="28"/>
      <c r="AJ70" s="28"/>
      <c r="AK70" s="98"/>
      <c r="AL70" s="98"/>
      <c r="AM70" s="99"/>
    </row>
    <row r="71" spans="1:39" ht="12.75" customHeight="1">
      <c r="A71" s="18" t="s">
        <v>211</v>
      </c>
      <c r="B71" s="19" t="s">
        <v>212</v>
      </c>
      <c r="C71" s="20" t="s">
        <v>213</v>
      </c>
      <c r="D71" s="18" t="s">
        <v>209</v>
      </c>
      <c r="E71" s="18" t="s">
        <v>210</v>
      </c>
      <c r="F71" s="21">
        <f t="shared" si="4"/>
        <v>1.1059999999999999</v>
      </c>
      <c r="G71" s="22">
        <v>40</v>
      </c>
      <c r="H71" s="21">
        <v>44.239999999999995</v>
      </c>
      <c r="I71" s="23"/>
      <c r="J71" s="24"/>
      <c r="K71" s="21">
        <f t="shared" si="191"/>
        <v>40</v>
      </c>
      <c r="L71" s="25">
        <f t="shared" si="0"/>
        <v>44.239999999999995</v>
      </c>
      <c r="M71" s="27">
        <f t="shared" ref="M71:N71" si="195">+K71+I71</f>
        <v>40</v>
      </c>
      <c r="N71" s="27">
        <f t="shared" si="195"/>
        <v>44.239999999999995</v>
      </c>
      <c r="O71" s="102">
        <v>45392</v>
      </c>
      <c r="P71" s="28"/>
      <c r="Q71" s="28"/>
      <c r="R71" s="28">
        <f t="shared" ref="R71:S71" si="196">+M71-P71</f>
        <v>40</v>
      </c>
      <c r="S71" s="28">
        <f t="shared" si="196"/>
        <v>44.239999999999995</v>
      </c>
      <c r="T71" s="97">
        <f t="shared" ref="T71:U71" si="197">+R71</f>
        <v>40</v>
      </c>
      <c r="U71" s="28">
        <f t="shared" si="197"/>
        <v>44.239999999999995</v>
      </c>
      <c r="V71" s="28" t="s">
        <v>200</v>
      </c>
      <c r="W71" s="98">
        <v>45329</v>
      </c>
      <c r="X71" s="98">
        <f>+W71+'Dieu kien giao hang'!$C$31</f>
        <v>45355</v>
      </c>
      <c r="Y71" s="98">
        <f>+X71+'Dieu kien giao hang'!$C$32</f>
        <v>45357</v>
      </c>
      <c r="Z71" s="98"/>
      <c r="AA71" s="98"/>
      <c r="AB71" s="97"/>
      <c r="AC71" s="28"/>
      <c r="AD71" s="28"/>
      <c r="AE71" s="28"/>
      <c r="AF71" s="28"/>
      <c r="AG71" s="28"/>
      <c r="AH71" s="28"/>
      <c r="AI71" s="28"/>
      <c r="AJ71" s="28"/>
      <c r="AK71" s="98"/>
      <c r="AL71" s="98"/>
      <c r="AM71" s="99"/>
    </row>
    <row r="72" spans="1:39" ht="12.75" customHeight="1">
      <c r="A72" s="18" t="s">
        <v>214</v>
      </c>
      <c r="B72" s="19" t="s">
        <v>207</v>
      </c>
      <c r="C72" s="20" t="s">
        <v>215</v>
      </c>
      <c r="D72" s="18" t="s">
        <v>209</v>
      </c>
      <c r="E72" s="18" t="s">
        <v>210</v>
      </c>
      <c r="F72" s="21">
        <f t="shared" si="4"/>
        <v>3.94</v>
      </c>
      <c r="G72" s="22">
        <v>4</v>
      </c>
      <c r="H72" s="21">
        <v>15.76</v>
      </c>
      <c r="I72" s="23"/>
      <c r="J72" s="24"/>
      <c r="K72" s="21">
        <f t="shared" si="191"/>
        <v>4</v>
      </c>
      <c r="L72" s="25">
        <f t="shared" si="0"/>
        <v>15.76</v>
      </c>
      <c r="M72" s="27">
        <f t="shared" ref="M72:N72" si="198">+K72+I72</f>
        <v>4</v>
      </c>
      <c r="N72" s="27">
        <f t="shared" si="198"/>
        <v>15.76</v>
      </c>
      <c r="O72" s="102">
        <v>45392</v>
      </c>
      <c r="P72" s="28"/>
      <c r="Q72" s="28"/>
      <c r="R72" s="28">
        <f t="shared" ref="R72:S72" si="199">+M72-P72</f>
        <v>4</v>
      </c>
      <c r="S72" s="28">
        <f t="shared" si="199"/>
        <v>15.76</v>
      </c>
      <c r="T72" s="97">
        <f t="shared" ref="T72:U72" si="200">+R72</f>
        <v>4</v>
      </c>
      <c r="U72" s="28">
        <f t="shared" si="200"/>
        <v>15.76</v>
      </c>
      <c r="V72" s="28" t="s">
        <v>200</v>
      </c>
      <c r="W72" s="98">
        <v>45329</v>
      </c>
      <c r="X72" s="98">
        <f>+W72+'Dieu kien giao hang'!$C$31</f>
        <v>45355</v>
      </c>
      <c r="Y72" s="98">
        <f>+X72+'Dieu kien giao hang'!$C$32</f>
        <v>45357</v>
      </c>
      <c r="Z72" s="98"/>
      <c r="AA72" s="98"/>
      <c r="AB72" s="97"/>
      <c r="AC72" s="28"/>
      <c r="AD72" s="28"/>
      <c r="AE72" s="28"/>
      <c r="AF72" s="28"/>
      <c r="AG72" s="28"/>
      <c r="AH72" s="28"/>
      <c r="AI72" s="28"/>
      <c r="AJ72" s="28"/>
      <c r="AK72" s="98"/>
      <c r="AL72" s="98"/>
      <c r="AM72" s="99"/>
    </row>
    <row r="73" spans="1:39" ht="12.75" customHeight="1">
      <c r="A73" s="18" t="s">
        <v>216</v>
      </c>
      <c r="B73" s="19" t="s">
        <v>217</v>
      </c>
      <c r="C73" s="20" t="s">
        <v>218</v>
      </c>
      <c r="D73" s="18" t="s">
        <v>209</v>
      </c>
      <c r="E73" s="18" t="s">
        <v>210</v>
      </c>
      <c r="F73" s="21">
        <f t="shared" si="4"/>
        <v>7.42</v>
      </c>
      <c r="G73" s="22">
        <v>4</v>
      </c>
      <c r="H73" s="21">
        <v>29.68</v>
      </c>
      <c r="I73" s="23"/>
      <c r="J73" s="24"/>
      <c r="K73" s="21">
        <f t="shared" si="191"/>
        <v>4</v>
      </c>
      <c r="L73" s="25">
        <f t="shared" si="0"/>
        <v>29.68</v>
      </c>
      <c r="M73" s="27">
        <f t="shared" ref="M73:N73" si="201">+K73+I73</f>
        <v>4</v>
      </c>
      <c r="N73" s="27">
        <f t="shared" si="201"/>
        <v>29.68</v>
      </c>
      <c r="O73" s="102">
        <v>45392</v>
      </c>
      <c r="P73" s="28"/>
      <c r="Q73" s="28"/>
      <c r="R73" s="28">
        <f t="shared" ref="R73:S73" si="202">+M73-P73</f>
        <v>4</v>
      </c>
      <c r="S73" s="28">
        <f t="shared" si="202"/>
        <v>29.68</v>
      </c>
      <c r="T73" s="97">
        <f t="shared" ref="T73:U73" si="203">+R73</f>
        <v>4</v>
      </c>
      <c r="U73" s="28">
        <f t="shared" si="203"/>
        <v>29.68</v>
      </c>
      <c r="V73" s="28" t="s">
        <v>200</v>
      </c>
      <c r="W73" s="98">
        <v>45329</v>
      </c>
      <c r="X73" s="98">
        <f>+W73+'Dieu kien giao hang'!$C$31</f>
        <v>45355</v>
      </c>
      <c r="Y73" s="98">
        <f>+X73+'Dieu kien giao hang'!$C$32</f>
        <v>45357</v>
      </c>
      <c r="Z73" s="98"/>
      <c r="AA73" s="98"/>
      <c r="AB73" s="97"/>
      <c r="AC73" s="28"/>
      <c r="AD73" s="28"/>
      <c r="AE73" s="28"/>
      <c r="AF73" s="28"/>
      <c r="AG73" s="28"/>
      <c r="AH73" s="28"/>
      <c r="AI73" s="28"/>
      <c r="AJ73" s="28"/>
      <c r="AK73" s="98"/>
      <c r="AL73" s="98"/>
      <c r="AM73" s="99"/>
    </row>
    <row r="74" spans="1:39" ht="12.75" customHeight="1">
      <c r="A74" s="18" t="s">
        <v>219</v>
      </c>
      <c r="B74" s="19" t="s">
        <v>220</v>
      </c>
      <c r="C74" s="20" t="s">
        <v>221</v>
      </c>
      <c r="D74" s="18" t="s">
        <v>209</v>
      </c>
      <c r="E74" s="18" t="s">
        <v>210</v>
      </c>
      <c r="F74" s="21">
        <f t="shared" si="4"/>
        <v>5.69</v>
      </c>
      <c r="G74" s="22">
        <v>4</v>
      </c>
      <c r="H74" s="21">
        <v>22.76</v>
      </c>
      <c r="I74" s="23"/>
      <c r="J74" s="24"/>
      <c r="K74" s="21">
        <f t="shared" si="191"/>
        <v>4</v>
      </c>
      <c r="L74" s="25">
        <f t="shared" si="0"/>
        <v>22.76</v>
      </c>
      <c r="M74" s="27">
        <f t="shared" ref="M74:N74" si="204">+K74+I74</f>
        <v>4</v>
      </c>
      <c r="N74" s="27">
        <f t="shared" si="204"/>
        <v>22.76</v>
      </c>
      <c r="O74" s="102">
        <v>45392</v>
      </c>
      <c r="P74" s="28"/>
      <c r="Q74" s="28"/>
      <c r="R74" s="28">
        <f t="shared" ref="R74:S74" si="205">+M74-P74</f>
        <v>4</v>
      </c>
      <c r="S74" s="28">
        <f t="shared" si="205"/>
        <v>22.76</v>
      </c>
      <c r="T74" s="97">
        <f t="shared" ref="T74:U74" si="206">+R74</f>
        <v>4</v>
      </c>
      <c r="U74" s="28">
        <f t="shared" si="206"/>
        <v>22.76</v>
      </c>
      <c r="V74" s="28" t="s">
        <v>200</v>
      </c>
      <c r="W74" s="98">
        <v>45329</v>
      </c>
      <c r="X74" s="98">
        <f>+W74+'Dieu kien giao hang'!$C$31</f>
        <v>45355</v>
      </c>
      <c r="Y74" s="98">
        <f>+X74+'Dieu kien giao hang'!$C$32</f>
        <v>45357</v>
      </c>
      <c r="Z74" s="98"/>
      <c r="AA74" s="98"/>
      <c r="AB74" s="97"/>
      <c r="AC74" s="28"/>
      <c r="AD74" s="28"/>
      <c r="AE74" s="28"/>
      <c r="AF74" s="28"/>
      <c r="AG74" s="28"/>
      <c r="AH74" s="28"/>
      <c r="AI74" s="28"/>
      <c r="AJ74" s="28"/>
      <c r="AK74" s="98"/>
      <c r="AL74" s="98"/>
      <c r="AM74" s="99"/>
    </row>
    <row r="75" spans="1:39" ht="12.75" customHeight="1">
      <c r="A75" s="18" t="s">
        <v>222</v>
      </c>
      <c r="B75" s="19" t="s">
        <v>223</v>
      </c>
      <c r="C75" s="20" t="s">
        <v>224</v>
      </c>
      <c r="D75" s="18" t="s">
        <v>225</v>
      </c>
      <c r="E75" s="18" t="s">
        <v>210</v>
      </c>
      <c r="F75" s="21">
        <f t="shared" si="4"/>
        <v>0.04</v>
      </c>
      <c r="G75" s="22">
        <v>4</v>
      </c>
      <c r="H75" s="21">
        <v>0.16</v>
      </c>
      <c r="I75" s="23"/>
      <c r="J75" s="24"/>
      <c r="K75" s="21">
        <f t="shared" si="191"/>
        <v>4</v>
      </c>
      <c r="L75" s="25">
        <f t="shared" si="0"/>
        <v>0.16</v>
      </c>
      <c r="M75" s="27">
        <f t="shared" ref="M75:N75" si="207">+K75+I75</f>
        <v>4</v>
      </c>
      <c r="N75" s="27">
        <f t="shared" si="207"/>
        <v>0.16</v>
      </c>
      <c r="O75" s="102">
        <v>45392</v>
      </c>
      <c r="P75" s="28"/>
      <c r="Q75" s="28"/>
      <c r="R75" s="28">
        <f t="shared" ref="R75:S75" si="208">+M75-P75</f>
        <v>4</v>
      </c>
      <c r="S75" s="28">
        <f t="shared" si="208"/>
        <v>0.16</v>
      </c>
      <c r="T75" s="97">
        <f t="shared" ref="T75:U75" si="209">+R75</f>
        <v>4</v>
      </c>
      <c r="U75" s="28">
        <f t="shared" si="209"/>
        <v>0.16</v>
      </c>
      <c r="V75" s="28" t="s">
        <v>200</v>
      </c>
      <c r="W75" s="98">
        <v>45329</v>
      </c>
      <c r="X75" s="98">
        <f>+W75+'Dieu kien giao hang'!$C$31</f>
        <v>45355</v>
      </c>
      <c r="Y75" s="98">
        <f>+X75+'Dieu kien giao hang'!$C$32</f>
        <v>45357</v>
      </c>
      <c r="Z75" s="98"/>
      <c r="AA75" s="98"/>
      <c r="AB75" s="97"/>
      <c r="AC75" s="28"/>
      <c r="AD75" s="28"/>
      <c r="AE75" s="28"/>
      <c r="AF75" s="28"/>
      <c r="AG75" s="28"/>
      <c r="AH75" s="28"/>
      <c r="AI75" s="28"/>
      <c r="AJ75" s="28"/>
      <c r="AK75" s="98"/>
      <c r="AL75" s="98"/>
      <c r="AM75" s="99"/>
    </row>
    <row r="76" spans="1:39" ht="12.75" customHeight="1">
      <c r="A76" s="18" t="s">
        <v>226</v>
      </c>
      <c r="B76" s="19" t="s">
        <v>217</v>
      </c>
      <c r="C76" s="20" t="s">
        <v>227</v>
      </c>
      <c r="D76" s="18" t="s">
        <v>209</v>
      </c>
      <c r="E76" s="18" t="s">
        <v>210</v>
      </c>
      <c r="F76" s="21">
        <f t="shared" si="4"/>
        <v>12.07</v>
      </c>
      <c r="G76" s="22">
        <v>12</v>
      </c>
      <c r="H76" s="21">
        <v>144.84</v>
      </c>
      <c r="I76" s="23"/>
      <c r="J76" s="24"/>
      <c r="K76" s="21">
        <f t="shared" si="191"/>
        <v>12</v>
      </c>
      <c r="L76" s="25">
        <f t="shared" si="0"/>
        <v>144.84</v>
      </c>
      <c r="M76" s="27">
        <f t="shared" ref="M76:N76" si="210">+K76+I76</f>
        <v>12</v>
      </c>
      <c r="N76" s="27">
        <f t="shared" si="210"/>
        <v>144.84</v>
      </c>
      <c r="O76" s="102">
        <v>45392</v>
      </c>
      <c r="P76" s="28"/>
      <c r="Q76" s="28"/>
      <c r="R76" s="28">
        <f t="shared" ref="R76:S76" si="211">+M76-P76</f>
        <v>12</v>
      </c>
      <c r="S76" s="28">
        <f t="shared" si="211"/>
        <v>144.84</v>
      </c>
      <c r="T76" s="97">
        <f t="shared" ref="T76:U76" si="212">+R76</f>
        <v>12</v>
      </c>
      <c r="U76" s="28">
        <f t="shared" si="212"/>
        <v>144.84</v>
      </c>
      <c r="V76" s="28" t="s">
        <v>200</v>
      </c>
      <c r="W76" s="98">
        <v>45329</v>
      </c>
      <c r="X76" s="98">
        <f>+W76+'Dieu kien giao hang'!$C$31</f>
        <v>45355</v>
      </c>
      <c r="Y76" s="98">
        <f>+X76+'Dieu kien giao hang'!$C$32</f>
        <v>45357</v>
      </c>
      <c r="Z76" s="98"/>
      <c r="AA76" s="98"/>
      <c r="AB76" s="97"/>
      <c r="AC76" s="28"/>
      <c r="AD76" s="28"/>
      <c r="AE76" s="28"/>
      <c r="AF76" s="28"/>
      <c r="AG76" s="28"/>
      <c r="AH76" s="28"/>
      <c r="AI76" s="28"/>
      <c r="AJ76" s="28"/>
      <c r="AK76" s="98"/>
      <c r="AL76" s="98"/>
      <c r="AM76" s="99"/>
    </row>
    <row r="77" spans="1:39" ht="12.75" customHeight="1">
      <c r="A77" s="18" t="s">
        <v>228</v>
      </c>
      <c r="B77" s="19" t="s">
        <v>220</v>
      </c>
      <c r="C77" s="20" t="s">
        <v>229</v>
      </c>
      <c r="D77" s="18" t="s">
        <v>209</v>
      </c>
      <c r="E77" s="18" t="s">
        <v>210</v>
      </c>
      <c r="F77" s="21">
        <f t="shared" si="4"/>
        <v>8.1</v>
      </c>
      <c r="G77" s="22">
        <v>12</v>
      </c>
      <c r="H77" s="21">
        <v>97.199999999999989</v>
      </c>
      <c r="I77" s="23"/>
      <c r="J77" s="24"/>
      <c r="K77" s="21">
        <f t="shared" si="191"/>
        <v>12</v>
      </c>
      <c r="L77" s="25">
        <f t="shared" si="0"/>
        <v>97.199999999999989</v>
      </c>
      <c r="M77" s="27">
        <f t="shared" ref="M77:N77" si="213">+K77+I77</f>
        <v>12</v>
      </c>
      <c r="N77" s="27">
        <f t="shared" si="213"/>
        <v>97.199999999999989</v>
      </c>
      <c r="O77" s="102">
        <v>45392</v>
      </c>
      <c r="P77" s="28"/>
      <c r="Q77" s="28"/>
      <c r="R77" s="28">
        <f t="shared" ref="R77:S77" si="214">+M77-P77</f>
        <v>12</v>
      </c>
      <c r="S77" s="28">
        <f t="shared" si="214"/>
        <v>97.199999999999989</v>
      </c>
      <c r="T77" s="97">
        <f t="shared" ref="T77:U77" si="215">+R77</f>
        <v>12</v>
      </c>
      <c r="U77" s="28">
        <f t="shared" si="215"/>
        <v>97.199999999999989</v>
      </c>
      <c r="V77" s="28" t="s">
        <v>200</v>
      </c>
      <c r="W77" s="98">
        <v>45329</v>
      </c>
      <c r="X77" s="98">
        <f>+W77+'Dieu kien giao hang'!$C$31</f>
        <v>45355</v>
      </c>
      <c r="Y77" s="98">
        <f>+X77+'Dieu kien giao hang'!$C$32</f>
        <v>45357</v>
      </c>
      <c r="Z77" s="98"/>
      <c r="AA77" s="98"/>
      <c r="AB77" s="97"/>
      <c r="AC77" s="28"/>
      <c r="AD77" s="28"/>
      <c r="AE77" s="28"/>
      <c r="AF77" s="28"/>
      <c r="AG77" s="28"/>
      <c r="AH77" s="28"/>
      <c r="AI77" s="28"/>
      <c r="AJ77" s="28"/>
      <c r="AK77" s="98"/>
      <c r="AL77" s="98"/>
      <c r="AM77" s="99"/>
    </row>
    <row r="78" spans="1:39" ht="12.75" customHeight="1">
      <c r="A78" s="18" t="s">
        <v>230</v>
      </c>
      <c r="B78" s="19" t="s">
        <v>223</v>
      </c>
      <c r="C78" s="20" t="s">
        <v>231</v>
      </c>
      <c r="D78" s="18" t="s">
        <v>225</v>
      </c>
      <c r="E78" s="18" t="s">
        <v>210</v>
      </c>
      <c r="F78" s="21">
        <f t="shared" si="4"/>
        <v>5.000000000000001E-2</v>
      </c>
      <c r="G78" s="22">
        <v>12</v>
      </c>
      <c r="H78" s="21">
        <v>0.60000000000000009</v>
      </c>
      <c r="I78" s="23"/>
      <c r="J78" s="24"/>
      <c r="K78" s="21">
        <f t="shared" si="191"/>
        <v>12</v>
      </c>
      <c r="L78" s="25">
        <f t="shared" si="0"/>
        <v>0.60000000000000009</v>
      </c>
      <c r="M78" s="27">
        <f t="shared" ref="M78:N78" si="216">+K78+I78</f>
        <v>12</v>
      </c>
      <c r="N78" s="27">
        <f t="shared" si="216"/>
        <v>0.60000000000000009</v>
      </c>
      <c r="O78" s="102">
        <v>45392</v>
      </c>
      <c r="P78" s="28"/>
      <c r="Q78" s="28"/>
      <c r="R78" s="28">
        <f t="shared" ref="R78:S78" si="217">+M78-P78</f>
        <v>12</v>
      </c>
      <c r="S78" s="28">
        <f t="shared" si="217"/>
        <v>0.60000000000000009</v>
      </c>
      <c r="T78" s="97">
        <f t="shared" ref="T78:U78" si="218">+R78</f>
        <v>12</v>
      </c>
      <c r="U78" s="28">
        <f t="shared" si="218"/>
        <v>0.60000000000000009</v>
      </c>
      <c r="V78" s="28" t="s">
        <v>200</v>
      </c>
      <c r="W78" s="98">
        <v>45329</v>
      </c>
      <c r="X78" s="98">
        <f>+W78+'Dieu kien giao hang'!$C$31</f>
        <v>45355</v>
      </c>
      <c r="Y78" s="98">
        <f>+X78+'Dieu kien giao hang'!$C$32</f>
        <v>45357</v>
      </c>
      <c r="Z78" s="98"/>
      <c r="AA78" s="98"/>
      <c r="AB78" s="97"/>
      <c r="AC78" s="28"/>
      <c r="AD78" s="28"/>
      <c r="AE78" s="28"/>
      <c r="AF78" s="28"/>
      <c r="AG78" s="28"/>
      <c r="AH78" s="28"/>
      <c r="AI78" s="28"/>
      <c r="AJ78" s="28"/>
      <c r="AK78" s="98"/>
      <c r="AL78" s="98"/>
      <c r="AM78" s="99"/>
    </row>
    <row r="79" spans="1:39" ht="12.75" customHeight="1">
      <c r="A79" s="18" t="s">
        <v>232</v>
      </c>
      <c r="B79" s="19" t="s">
        <v>207</v>
      </c>
      <c r="C79" s="20" t="s">
        <v>233</v>
      </c>
      <c r="D79" s="18" t="s">
        <v>209</v>
      </c>
      <c r="E79" s="18" t="s">
        <v>210</v>
      </c>
      <c r="F79" s="21">
        <f t="shared" si="4"/>
        <v>0.88100000000000001</v>
      </c>
      <c r="G79" s="22">
        <v>40</v>
      </c>
      <c r="H79" s="21">
        <v>35.24</v>
      </c>
      <c r="I79" s="23"/>
      <c r="J79" s="24"/>
      <c r="K79" s="21">
        <f t="shared" si="191"/>
        <v>40</v>
      </c>
      <c r="L79" s="25">
        <f t="shared" si="0"/>
        <v>35.24</v>
      </c>
      <c r="M79" s="27">
        <f t="shared" ref="M79:N79" si="219">+K79+I79</f>
        <v>40</v>
      </c>
      <c r="N79" s="27">
        <f t="shared" si="219"/>
        <v>35.24</v>
      </c>
      <c r="O79" s="102">
        <v>45392</v>
      </c>
      <c r="P79" s="28"/>
      <c r="Q79" s="28"/>
      <c r="R79" s="28">
        <f t="shared" ref="R79:S79" si="220">+M79-P79</f>
        <v>40</v>
      </c>
      <c r="S79" s="28">
        <f t="shared" si="220"/>
        <v>35.24</v>
      </c>
      <c r="T79" s="97">
        <f t="shared" ref="T79:U79" si="221">+R79</f>
        <v>40</v>
      </c>
      <c r="U79" s="28">
        <f t="shared" si="221"/>
        <v>35.24</v>
      </c>
      <c r="V79" s="28" t="s">
        <v>200</v>
      </c>
      <c r="W79" s="98">
        <v>45329</v>
      </c>
      <c r="X79" s="98">
        <f>+W79+'Dieu kien giao hang'!$C$31</f>
        <v>45355</v>
      </c>
      <c r="Y79" s="98">
        <f>+X79+'Dieu kien giao hang'!$C$32</f>
        <v>45357</v>
      </c>
      <c r="Z79" s="98"/>
      <c r="AA79" s="98"/>
      <c r="AB79" s="97"/>
      <c r="AC79" s="28"/>
      <c r="AD79" s="28"/>
      <c r="AE79" s="28"/>
      <c r="AF79" s="28"/>
      <c r="AG79" s="28"/>
      <c r="AH79" s="28"/>
      <c r="AI79" s="28"/>
      <c r="AJ79" s="28"/>
      <c r="AK79" s="98"/>
      <c r="AL79" s="98"/>
      <c r="AM79" s="99"/>
    </row>
    <row r="80" spans="1:39" ht="12.75" customHeight="1">
      <c r="A80" s="18" t="s">
        <v>234</v>
      </c>
      <c r="B80" s="19" t="s">
        <v>235</v>
      </c>
      <c r="C80" s="29" t="s">
        <v>236</v>
      </c>
      <c r="D80" s="18" t="s">
        <v>237</v>
      </c>
      <c r="E80" s="18" t="s">
        <v>205</v>
      </c>
      <c r="F80" s="21">
        <f t="shared" si="4"/>
        <v>0.18145522388059701</v>
      </c>
      <c r="G80" s="22">
        <v>1072</v>
      </c>
      <c r="H80" s="21">
        <v>194.51999999999998</v>
      </c>
      <c r="I80" s="23"/>
      <c r="J80" s="24"/>
      <c r="K80" s="21">
        <v>1110</v>
      </c>
      <c r="L80" s="25">
        <f t="shared" si="0"/>
        <v>201.41529850746269</v>
      </c>
      <c r="M80" s="27">
        <f t="shared" ref="M80:N80" si="222">+K80+I80</f>
        <v>1110</v>
      </c>
      <c r="N80" s="27">
        <f t="shared" si="222"/>
        <v>201.41529850746269</v>
      </c>
      <c r="O80" s="102">
        <v>45392</v>
      </c>
      <c r="P80" s="28"/>
      <c r="Q80" s="28"/>
      <c r="R80" s="28">
        <f t="shared" ref="R80:S80" si="223">+M80-P80</f>
        <v>1110</v>
      </c>
      <c r="S80" s="28">
        <f t="shared" si="223"/>
        <v>201.41529850746269</v>
      </c>
      <c r="T80" s="97">
        <f t="shared" ref="T80:U80" si="224">+R80</f>
        <v>1110</v>
      </c>
      <c r="U80" s="28">
        <f t="shared" si="224"/>
        <v>201.41529850746269</v>
      </c>
      <c r="V80" s="28" t="s">
        <v>200</v>
      </c>
      <c r="W80" s="98">
        <v>45329</v>
      </c>
      <c r="X80" s="98">
        <f>+W80+'Dieu kien giao hang'!$C$31</f>
        <v>45355</v>
      </c>
      <c r="Y80" s="98">
        <f>+X80+'Dieu kien giao hang'!$C$32</f>
        <v>45357</v>
      </c>
      <c r="Z80" s="98"/>
      <c r="AA80" s="98"/>
      <c r="AB80" s="97"/>
      <c r="AC80" s="28"/>
      <c r="AD80" s="28"/>
      <c r="AE80" s="28"/>
      <c r="AF80" s="28"/>
      <c r="AG80" s="28"/>
      <c r="AH80" s="28"/>
      <c r="AI80" s="28"/>
      <c r="AJ80" s="28"/>
      <c r="AK80" s="98"/>
      <c r="AL80" s="98"/>
      <c r="AM80" s="99" t="s">
        <v>301</v>
      </c>
    </row>
    <row r="81" spans="1:39" ht="12.75" customHeight="1">
      <c r="A81" s="18" t="s">
        <v>238</v>
      </c>
      <c r="B81" s="19" t="s">
        <v>235</v>
      </c>
      <c r="C81" s="29" t="s">
        <v>239</v>
      </c>
      <c r="D81" s="18" t="s">
        <v>237</v>
      </c>
      <c r="E81" s="18" t="s">
        <v>205</v>
      </c>
      <c r="F81" s="21">
        <f t="shared" si="4"/>
        <v>0.158</v>
      </c>
      <c r="G81" s="22">
        <v>2840</v>
      </c>
      <c r="H81" s="21">
        <v>448.72</v>
      </c>
      <c r="I81" s="23"/>
      <c r="J81" s="24"/>
      <c r="K81" s="21">
        <v>2930</v>
      </c>
      <c r="L81" s="25">
        <f t="shared" si="0"/>
        <v>462.94</v>
      </c>
      <c r="M81" s="27">
        <f t="shared" ref="M81:N81" si="225">+K81+I81</f>
        <v>2930</v>
      </c>
      <c r="N81" s="27">
        <f t="shared" si="225"/>
        <v>462.94</v>
      </c>
      <c r="O81" s="102">
        <v>45392</v>
      </c>
      <c r="P81" s="28"/>
      <c r="Q81" s="28"/>
      <c r="R81" s="28">
        <f t="shared" ref="R81:S81" si="226">+M81-P81</f>
        <v>2930</v>
      </c>
      <c r="S81" s="28">
        <f t="shared" si="226"/>
        <v>462.94</v>
      </c>
      <c r="T81" s="97">
        <f t="shared" ref="T81:U81" si="227">+R81</f>
        <v>2930</v>
      </c>
      <c r="U81" s="28">
        <f t="shared" si="227"/>
        <v>462.94</v>
      </c>
      <c r="V81" s="28" t="s">
        <v>200</v>
      </c>
      <c r="W81" s="98">
        <v>45329</v>
      </c>
      <c r="X81" s="98">
        <f>+W81+'Dieu kien giao hang'!$C$31</f>
        <v>45355</v>
      </c>
      <c r="Y81" s="98">
        <f>+X81+'Dieu kien giao hang'!$C$32</f>
        <v>45357</v>
      </c>
      <c r="Z81" s="98"/>
      <c r="AA81" s="98"/>
      <c r="AB81" s="97"/>
      <c r="AC81" s="28"/>
      <c r="AD81" s="28"/>
      <c r="AE81" s="28"/>
      <c r="AF81" s="28"/>
      <c r="AG81" s="28"/>
      <c r="AH81" s="28"/>
      <c r="AI81" s="28"/>
      <c r="AJ81" s="28"/>
      <c r="AK81" s="98"/>
      <c r="AL81" s="98"/>
      <c r="AM81" s="99" t="s">
        <v>301</v>
      </c>
    </row>
    <row r="82" spans="1:39" ht="12.75" customHeight="1">
      <c r="A82" s="18" t="s">
        <v>240</v>
      </c>
      <c r="B82" s="19" t="s">
        <v>235</v>
      </c>
      <c r="C82" s="29" t="s">
        <v>241</v>
      </c>
      <c r="D82" s="18" t="s">
        <v>237</v>
      </c>
      <c r="E82" s="18" t="s">
        <v>205</v>
      </c>
      <c r="F82" s="21">
        <f t="shared" si="4"/>
        <v>0.27311175337186894</v>
      </c>
      <c r="G82" s="22">
        <v>4152</v>
      </c>
      <c r="H82" s="21">
        <v>1133.9599999999998</v>
      </c>
      <c r="I82" s="23"/>
      <c r="J82" s="24"/>
      <c r="K82" s="21">
        <v>4280</v>
      </c>
      <c r="L82" s="25">
        <f t="shared" si="0"/>
        <v>1168.9183044315992</v>
      </c>
      <c r="M82" s="27">
        <f t="shared" ref="M82:N82" si="228">+K82+I82</f>
        <v>4280</v>
      </c>
      <c r="N82" s="27">
        <f t="shared" si="228"/>
        <v>1168.9183044315992</v>
      </c>
      <c r="O82" s="102">
        <v>45392</v>
      </c>
      <c r="P82" s="28"/>
      <c r="Q82" s="28"/>
      <c r="R82" s="28">
        <f t="shared" ref="R82:S82" si="229">+M82-P82</f>
        <v>4280</v>
      </c>
      <c r="S82" s="28">
        <f t="shared" si="229"/>
        <v>1168.9183044315992</v>
      </c>
      <c r="T82" s="97">
        <f t="shared" ref="T82:U82" si="230">+R82</f>
        <v>4280</v>
      </c>
      <c r="U82" s="28">
        <f t="shared" si="230"/>
        <v>1168.9183044315992</v>
      </c>
      <c r="V82" s="28" t="s">
        <v>200</v>
      </c>
      <c r="W82" s="98">
        <v>45329</v>
      </c>
      <c r="X82" s="98">
        <f>+W82+'Dieu kien giao hang'!$C$31</f>
        <v>45355</v>
      </c>
      <c r="Y82" s="98">
        <f>+X82+'Dieu kien giao hang'!$C$32</f>
        <v>45357</v>
      </c>
      <c r="Z82" s="98"/>
      <c r="AA82" s="98"/>
      <c r="AB82" s="97"/>
      <c r="AC82" s="28"/>
      <c r="AD82" s="28"/>
      <c r="AE82" s="28"/>
      <c r="AF82" s="28"/>
      <c r="AG82" s="28"/>
      <c r="AH82" s="28"/>
      <c r="AI82" s="28"/>
      <c r="AJ82" s="28"/>
      <c r="AK82" s="98"/>
      <c r="AL82" s="98"/>
      <c r="AM82" s="99" t="s">
        <v>301</v>
      </c>
    </row>
    <row r="83" spans="1:39" ht="12.75" customHeight="1">
      <c r="A83" s="18" t="s">
        <v>242</v>
      </c>
      <c r="B83" s="19" t="s">
        <v>235</v>
      </c>
      <c r="C83" s="29" t="s">
        <v>243</v>
      </c>
      <c r="D83" s="18" t="s">
        <v>237</v>
      </c>
      <c r="E83" s="18" t="s">
        <v>205</v>
      </c>
      <c r="F83" s="21">
        <f t="shared" si="4"/>
        <v>0.20600000000000002</v>
      </c>
      <c r="G83" s="22">
        <v>20</v>
      </c>
      <c r="H83" s="21">
        <v>4.12</v>
      </c>
      <c r="I83" s="23"/>
      <c r="J83" s="24"/>
      <c r="K83" s="21">
        <v>25</v>
      </c>
      <c r="L83" s="25">
        <f t="shared" si="0"/>
        <v>5.15</v>
      </c>
      <c r="M83" s="27">
        <f t="shared" ref="M83:N83" si="231">+K83+I83</f>
        <v>25</v>
      </c>
      <c r="N83" s="27">
        <f t="shared" si="231"/>
        <v>5.15</v>
      </c>
      <c r="O83" s="102">
        <v>45392</v>
      </c>
      <c r="P83" s="28"/>
      <c r="Q83" s="28"/>
      <c r="R83" s="28">
        <f t="shared" ref="R83:S83" si="232">+M83-P83</f>
        <v>25</v>
      </c>
      <c r="S83" s="28">
        <f t="shared" si="232"/>
        <v>5.15</v>
      </c>
      <c r="T83" s="97">
        <f t="shared" ref="T83:U83" si="233">+R83</f>
        <v>25</v>
      </c>
      <c r="U83" s="28">
        <f t="shared" si="233"/>
        <v>5.15</v>
      </c>
      <c r="V83" s="28" t="s">
        <v>200</v>
      </c>
      <c r="W83" s="98">
        <v>45329</v>
      </c>
      <c r="X83" s="98">
        <f>+W83+'Dieu kien giao hang'!$C$31</f>
        <v>45355</v>
      </c>
      <c r="Y83" s="98">
        <f>+X83+'Dieu kien giao hang'!$C$32</f>
        <v>45357</v>
      </c>
      <c r="Z83" s="98"/>
      <c r="AA83" s="98"/>
      <c r="AB83" s="97"/>
      <c r="AC83" s="28"/>
      <c r="AD83" s="28"/>
      <c r="AE83" s="28"/>
      <c r="AF83" s="28"/>
      <c r="AG83" s="28"/>
      <c r="AH83" s="28"/>
      <c r="AI83" s="28"/>
      <c r="AJ83" s="28"/>
      <c r="AK83" s="98"/>
      <c r="AL83" s="98"/>
      <c r="AM83" s="99" t="s">
        <v>301</v>
      </c>
    </row>
    <row r="84" spans="1:39" ht="12.75" customHeight="1">
      <c r="A84" s="18" t="s">
        <v>244</v>
      </c>
      <c r="B84" s="19" t="s">
        <v>235</v>
      </c>
      <c r="C84" s="29" t="s">
        <v>245</v>
      </c>
      <c r="D84" s="18" t="s">
        <v>237</v>
      </c>
      <c r="E84" s="18" t="s">
        <v>205</v>
      </c>
      <c r="F84" s="21">
        <v>0.20749999999999999</v>
      </c>
      <c r="G84" s="22">
        <f>3800*4</f>
        <v>15200</v>
      </c>
      <c r="H84" s="21">
        <f>+G84*F84</f>
        <v>3154</v>
      </c>
      <c r="I84" s="23"/>
      <c r="J84" s="24"/>
      <c r="K84" s="21">
        <v>16000</v>
      </c>
      <c r="L84" s="25">
        <f t="shared" si="0"/>
        <v>3320</v>
      </c>
      <c r="M84" s="27">
        <f t="shared" ref="M84:N84" si="234">+K84+I84</f>
        <v>16000</v>
      </c>
      <c r="N84" s="27">
        <f t="shared" si="234"/>
        <v>3320</v>
      </c>
      <c r="O84" s="102">
        <v>45392</v>
      </c>
      <c r="P84" s="28"/>
      <c r="Q84" s="28"/>
      <c r="R84" s="28">
        <f t="shared" ref="R84:S84" si="235">+M84-P84</f>
        <v>16000</v>
      </c>
      <c r="S84" s="28">
        <f t="shared" si="235"/>
        <v>3320</v>
      </c>
      <c r="T84" s="97">
        <f t="shared" ref="T84:U84" si="236">+R84</f>
        <v>16000</v>
      </c>
      <c r="U84" s="28">
        <f t="shared" si="236"/>
        <v>3320</v>
      </c>
      <c r="V84" s="28" t="s">
        <v>200</v>
      </c>
      <c r="W84" s="98">
        <v>45329</v>
      </c>
      <c r="X84" s="98">
        <f>+W84+'Dieu kien giao hang'!$C$31</f>
        <v>45355</v>
      </c>
      <c r="Y84" s="98">
        <f>+X84+'Dieu kien giao hang'!$C$32</f>
        <v>45357</v>
      </c>
      <c r="Z84" s="98"/>
      <c r="AA84" s="98"/>
      <c r="AB84" s="97"/>
      <c r="AC84" s="28"/>
      <c r="AD84" s="28"/>
      <c r="AE84" s="28"/>
      <c r="AF84" s="28"/>
      <c r="AG84" s="28"/>
      <c r="AH84" s="28"/>
      <c r="AI84" s="28"/>
      <c r="AJ84" s="28"/>
      <c r="AK84" s="98"/>
      <c r="AL84" s="98"/>
      <c r="AM84" s="99" t="s">
        <v>301</v>
      </c>
    </row>
    <row r="85" spans="1:39" ht="12.75" customHeight="1">
      <c r="A85" s="18" t="s">
        <v>246</v>
      </c>
      <c r="B85" s="19" t="s">
        <v>247</v>
      </c>
      <c r="C85" s="20" t="s">
        <v>248</v>
      </c>
      <c r="D85" s="30" t="s">
        <v>249</v>
      </c>
      <c r="E85" s="18" t="s">
        <v>250</v>
      </c>
      <c r="F85" s="21">
        <f t="shared" ref="F85:F86" si="237">+H85/G85</f>
        <v>128</v>
      </c>
      <c r="G85" s="22">
        <v>56</v>
      </c>
      <c r="H85" s="21">
        <v>7168</v>
      </c>
      <c r="I85" s="23"/>
      <c r="J85" s="24"/>
      <c r="K85" s="21">
        <f t="shared" ref="K85:K86" si="238">+G85*1.25</f>
        <v>70</v>
      </c>
      <c r="L85" s="25">
        <f t="shared" si="0"/>
        <v>8960</v>
      </c>
      <c r="M85" s="26">
        <f t="shared" ref="M85:N85" si="239">+K85+I85</f>
        <v>70</v>
      </c>
      <c r="N85" s="27">
        <f t="shared" si="239"/>
        <v>8960</v>
      </c>
      <c r="O85" s="102">
        <v>45392</v>
      </c>
      <c r="P85" s="28"/>
      <c r="Q85" s="28"/>
      <c r="R85" s="28">
        <f t="shared" ref="R85:S85" si="240">+M85-P85</f>
        <v>70</v>
      </c>
      <c r="S85" s="28">
        <f t="shared" si="240"/>
        <v>8960</v>
      </c>
      <c r="T85" s="97">
        <f t="shared" ref="T85:U85" si="241">+R85</f>
        <v>70</v>
      </c>
      <c r="U85" s="28">
        <f t="shared" si="241"/>
        <v>8960</v>
      </c>
      <c r="V85" s="28" t="s">
        <v>200</v>
      </c>
      <c r="W85" s="98">
        <v>45329</v>
      </c>
      <c r="X85" s="98">
        <f>+W85+'Dieu kien giao hang'!$C$31</f>
        <v>45355</v>
      </c>
      <c r="Y85" s="98">
        <f>+X85+'Dieu kien giao hang'!$C$32</f>
        <v>45357</v>
      </c>
      <c r="Z85" s="98"/>
      <c r="AA85" s="98"/>
      <c r="AB85" s="97"/>
      <c r="AC85" s="28"/>
      <c r="AD85" s="28"/>
      <c r="AE85" s="28"/>
      <c r="AF85" s="28"/>
      <c r="AG85" s="28"/>
      <c r="AH85" s="28"/>
      <c r="AI85" s="28"/>
      <c r="AJ85" s="28"/>
      <c r="AK85" s="98"/>
      <c r="AL85" s="98"/>
      <c r="AM85" s="99"/>
    </row>
    <row r="86" spans="1:39" ht="12.75" customHeight="1">
      <c r="A86" s="18" t="s">
        <v>251</v>
      </c>
      <c r="B86" s="19" t="s">
        <v>247</v>
      </c>
      <c r="C86" s="20" t="s">
        <v>252</v>
      </c>
      <c r="D86" s="30" t="s">
        <v>249</v>
      </c>
      <c r="E86" s="18" t="s">
        <v>250</v>
      </c>
      <c r="F86" s="21">
        <f t="shared" si="237"/>
        <v>128</v>
      </c>
      <c r="G86" s="22">
        <v>216</v>
      </c>
      <c r="H86" s="21">
        <v>27648</v>
      </c>
      <c r="I86" s="23"/>
      <c r="J86" s="24"/>
      <c r="K86" s="21">
        <f t="shared" si="238"/>
        <v>270</v>
      </c>
      <c r="L86" s="25">
        <f t="shared" si="0"/>
        <v>34560</v>
      </c>
      <c r="M86" s="26">
        <f t="shared" ref="M86:N86" si="242">+K86+I86</f>
        <v>270</v>
      </c>
      <c r="N86" s="27">
        <f t="shared" si="242"/>
        <v>34560</v>
      </c>
      <c r="O86" s="102">
        <v>45392</v>
      </c>
      <c r="P86" s="28"/>
      <c r="Q86" s="28"/>
      <c r="R86" s="28">
        <f t="shared" ref="R86:S86" si="243">+M86-P86</f>
        <v>270</v>
      </c>
      <c r="S86" s="28">
        <f t="shared" si="243"/>
        <v>34560</v>
      </c>
      <c r="T86" s="97">
        <f t="shared" ref="T86:U86" si="244">+R86</f>
        <v>270</v>
      </c>
      <c r="U86" s="28">
        <f t="shared" si="244"/>
        <v>34560</v>
      </c>
      <c r="V86" s="28" t="s">
        <v>200</v>
      </c>
      <c r="W86" s="98">
        <v>45329</v>
      </c>
      <c r="X86" s="98">
        <f>+W86+'Dieu kien giao hang'!$C$31</f>
        <v>45355</v>
      </c>
      <c r="Y86" s="98">
        <f>+X86+'Dieu kien giao hang'!$C$32</f>
        <v>45357</v>
      </c>
      <c r="Z86" s="98"/>
      <c r="AA86" s="98"/>
      <c r="AB86" s="97"/>
      <c r="AC86" s="28"/>
      <c r="AD86" s="28"/>
      <c r="AE86" s="28"/>
      <c r="AF86" s="28"/>
      <c r="AG86" s="28"/>
      <c r="AH86" s="28"/>
      <c r="AI86" s="28"/>
      <c r="AJ86" s="28"/>
      <c r="AK86" s="98"/>
      <c r="AL86" s="98"/>
      <c r="AM86" s="99"/>
    </row>
    <row r="87" spans="1:39" ht="12.75" customHeight="1">
      <c r="A87" s="31" t="s">
        <v>255</v>
      </c>
      <c r="B87" s="32" t="s">
        <v>256</v>
      </c>
      <c r="C87" s="15"/>
      <c r="D87" s="33"/>
      <c r="E87" s="33"/>
      <c r="F87" s="34"/>
      <c r="G87" s="103"/>
      <c r="H87" s="34">
        <f>+SUM(H88:H101)</f>
        <v>46.52</v>
      </c>
      <c r="I87" s="104"/>
      <c r="J87" s="48"/>
      <c r="K87" s="34"/>
      <c r="L87" s="34">
        <f>+SUM(L88:L101)</f>
        <v>0</v>
      </c>
      <c r="M87" s="105"/>
      <c r="N87" s="34">
        <f>+SUM(N88:N101)</f>
        <v>0</v>
      </c>
      <c r="O87" s="35"/>
      <c r="P87" s="106"/>
      <c r="Q87" s="106"/>
      <c r="R87" s="107">
        <f t="shared" ref="R87:S87" si="245">+M87-P87</f>
        <v>0</v>
      </c>
      <c r="S87" s="107">
        <f t="shared" si="245"/>
        <v>0</v>
      </c>
      <c r="T87" s="108"/>
      <c r="U87" s="106"/>
      <c r="V87" s="106"/>
      <c r="W87" s="106"/>
      <c r="X87" s="106"/>
      <c r="Y87" s="106"/>
      <c r="Z87" s="106"/>
      <c r="AA87" s="106"/>
      <c r="AB87" s="108"/>
      <c r="AC87" s="106"/>
      <c r="AD87" s="106"/>
      <c r="AE87" s="106"/>
      <c r="AF87" s="106"/>
      <c r="AG87" s="106"/>
      <c r="AH87" s="106"/>
      <c r="AI87" s="106"/>
      <c r="AJ87" s="106"/>
      <c r="AK87" s="106"/>
      <c r="AL87" s="106"/>
      <c r="AM87" s="109"/>
    </row>
    <row r="88" spans="1:39" ht="12.75" customHeight="1">
      <c r="A88" s="18" t="s">
        <v>257</v>
      </c>
      <c r="B88" s="36" t="s">
        <v>258</v>
      </c>
      <c r="C88" s="37" t="s">
        <v>259</v>
      </c>
      <c r="D88" s="18" t="s">
        <v>260</v>
      </c>
      <c r="E88" s="38" t="s">
        <v>205</v>
      </c>
      <c r="F88" s="21"/>
      <c r="G88" s="22">
        <v>54</v>
      </c>
      <c r="H88" s="21"/>
      <c r="I88" s="23">
        <v>60</v>
      </c>
      <c r="J88" s="24"/>
      <c r="K88" s="21"/>
      <c r="L88" s="25"/>
      <c r="M88" s="26">
        <f t="shared" ref="M88:M101" si="246">+K88+I88</f>
        <v>60</v>
      </c>
      <c r="N88" s="27"/>
      <c r="O88" s="110">
        <v>45328</v>
      </c>
      <c r="P88" s="28"/>
      <c r="Q88" s="28"/>
      <c r="R88" s="28">
        <f t="shared" ref="R88:S88" si="247">+M88-P88</f>
        <v>60</v>
      </c>
      <c r="S88" s="28">
        <f t="shared" si="247"/>
        <v>0</v>
      </c>
      <c r="T88" s="97">
        <f t="shared" ref="T88:U88" si="248">+R88</f>
        <v>60</v>
      </c>
      <c r="U88" s="28">
        <f t="shared" si="248"/>
        <v>0</v>
      </c>
      <c r="V88" s="28" t="s">
        <v>200</v>
      </c>
      <c r="W88" s="98">
        <v>45329</v>
      </c>
      <c r="X88" s="98">
        <f>+W88+'Dieu kien giao hang'!$C$31</f>
        <v>45355</v>
      </c>
      <c r="Y88" s="98">
        <f>+X88+'Dieu kien giao hang'!$C$32</f>
        <v>45357</v>
      </c>
      <c r="Z88" s="98"/>
      <c r="AA88" s="98"/>
      <c r="AB88" s="97"/>
      <c r="AC88" s="28"/>
      <c r="AD88" s="28"/>
      <c r="AE88" s="28"/>
      <c r="AF88" s="28"/>
      <c r="AG88" s="28"/>
      <c r="AH88" s="28"/>
      <c r="AI88" s="28"/>
      <c r="AJ88" s="28"/>
      <c r="AK88" s="98"/>
      <c r="AL88" s="98"/>
      <c r="AM88" s="99" t="s">
        <v>261</v>
      </c>
    </row>
    <row r="89" spans="1:39" ht="12.75" customHeight="1">
      <c r="A89" s="18" t="s">
        <v>262</v>
      </c>
      <c r="B89" s="36" t="s">
        <v>263</v>
      </c>
      <c r="C89" s="37" t="s">
        <v>264</v>
      </c>
      <c r="D89" s="18" t="s">
        <v>199</v>
      </c>
      <c r="E89" s="38" t="s">
        <v>253</v>
      </c>
      <c r="F89" s="21"/>
      <c r="G89" s="39">
        <v>96</v>
      </c>
      <c r="H89" s="21">
        <v>5.4</v>
      </c>
      <c r="I89" s="23"/>
      <c r="J89" s="24"/>
      <c r="K89" s="21">
        <v>100</v>
      </c>
      <c r="L89" s="25"/>
      <c r="M89" s="26">
        <f t="shared" si="246"/>
        <v>100</v>
      </c>
      <c r="N89" s="27"/>
      <c r="O89" s="102">
        <v>45392</v>
      </c>
      <c r="P89" s="28"/>
      <c r="Q89" s="28"/>
      <c r="R89" s="28">
        <f t="shared" ref="R89:S89" si="249">+M89-P89</f>
        <v>100</v>
      </c>
      <c r="S89" s="28">
        <f t="shared" si="249"/>
        <v>0</v>
      </c>
      <c r="T89" s="97">
        <f t="shared" ref="T89:U89" si="250">+R89</f>
        <v>100</v>
      </c>
      <c r="U89" s="28">
        <f t="shared" si="250"/>
        <v>0</v>
      </c>
      <c r="V89" s="28" t="s">
        <v>200</v>
      </c>
      <c r="W89" s="98">
        <v>45329</v>
      </c>
      <c r="X89" s="98">
        <f>+W89+'Dieu kien giao hang'!$C$31</f>
        <v>45355</v>
      </c>
      <c r="Y89" s="98">
        <f>+X89+'Dieu kien giao hang'!$C$32</f>
        <v>45357</v>
      </c>
      <c r="Z89" s="98"/>
      <c r="AA89" s="98"/>
      <c r="AB89" s="97"/>
      <c r="AC89" s="28"/>
      <c r="AD89" s="28"/>
      <c r="AE89" s="28"/>
      <c r="AF89" s="28"/>
      <c r="AG89" s="28"/>
      <c r="AH89" s="28"/>
      <c r="AI89" s="28"/>
      <c r="AJ89" s="28"/>
      <c r="AK89" s="98"/>
      <c r="AL89" s="98"/>
      <c r="AM89" s="99"/>
    </row>
    <row r="90" spans="1:39" ht="12.75" customHeight="1">
      <c r="A90" s="18" t="s">
        <v>265</v>
      </c>
      <c r="B90" s="36" t="s">
        <v>266</v>
      </c>
      <c r="C90" s="37" t="s">
        <v>267</v>
      </c>
      <c r="D90" s="18" t="s">
        <v>199</v>
      </c>
      <c r="E90" s="38" t="s">
        <v>253</v>
      </c>
      <c r="F90" s="21"/>
      <c r="G90" s="39">
        <v>96</v>
      </c>
      <c r="H90" s="21">
        <v>0.48</v>
      </c>
      <c r="I90" s="23"/>
      <c r="J90" s="24"/>
      <c r="K90" s="21">
        <v>100</v>
      </c>
      <c r="L90" s="25"/>
      <c r="M90" s="26">
        <f t="shared" si="246"/>
        <v>100</v>
      </c>
      <c r="N90" s="27"/>
      <c r="O90" s="102">
        <v>45392</v>
      </c>
      <c r="P90" s="28"/>
      <c r="Q90" s="28"/>
      <c r="R90" s="28">
        <f t="shared" ref="R90:S90" si="251">+M90-P90</f>
        <v>100</v>
      </c>
      <c r="S90" s="28">
        <f t="shared" si="251"/>
        <v>0</v>
      </c>
      <c r="T90" s="97">
        <f t="shared" ref="T90:U90" si="252">+R90</f>
        <v>100</v>
      </c>
      <c r="U90" s="28">
        <f t="shared" si="252"/>
        <v>0</v>
      </c>
      <c r="V90" s="28" t="s">
        <v>200</v>
      </c>
      <c r="W90" s="98">
        <v>45329</v>
      </c>
      <c r="X90" s="98">
        <f>+W90+'Dieu kien giao hang'!$C$31</f>
        <v>45355</v>
      </c>
      <c r="Y90" s="98">
        <f>+X90+'Dieu kien giao hang'!$C$32</f>
        <v>45357</v>
      </c>
      <c r="Z90" s="98"/>
      <c r="AA90" s="98"/>
      <c r="AB90" s="97"/>
      <c r="AC90" s="28"/>
      <c r="AD90" s="28"/>
      <c r="AE90" s="28"/>
      <c r="AF90" s="28"/>
      <c r="AG90" s="28"/>
      <c r="AH90" s="28"/>
      <c r="AI90" s="28"/>
      <c r="AJ90" s="28"/>
      <c r="AK90" s="98"/>
      <c r="AL90" s="98"/>
      <c r="AM90" s="99"/>
    </row>
    <row r="91" spans="1:39" ht="12.75" customHeight="1">
      <c r="A91" s="18" t="s">
        <v>268</v>
      </c>
      <c r="B91" s="36" t="s">
        <v>269</v>
      </c>
      <c r="C91" s="37" t="s">
        <v>270</v>
      </c>
      <c r="D91" s="18" t="s">
        <v>199</v>
      </c>
      <c r="E91" s="38" t="s">
        <v>253</v>
      </c>
      <c r="F91" s="21"/>
      <c r="G91" s="39">
        <v>12</v>
      </c>
      <c r="H91" s="21">
        <v>3</v>
      </c>
      <c r="I91" s="23"/>
      <c r="J91" s="24"/>
      <c r="K91" s="21">
        <v>18</v>
      </c>
      <c r="L91" s="25"/>
      <c r="M91" s="26">
        <f t="shared" si="246"/>
        <v>18</v>
      </c>
      <c r="N91" s="27"/>
      <c r="O91" s="102">
        <v>45392</v>
      </c>
      <c r="P91" s="28"/>
      <c r="Q91" s="28"/>
      <c r="R91" s="28">
        <f t="shared" ref="R91:S91" si="253">+M91-P91</f>
        <v>18</v>
      </c>
      <c r="S91" s="28">
        <f t="shared" si="253"/>
        <v>0</v>
      </c>
      <c r="T91" s="97">
        <f t="shared" ref="T91:U91" si="254">+R91</f>
        <v>18</v>
      </c>
      <c r="U91" s="28">
        <f t="shared" si="254"/>
        <v>0</v>
      </c>
      <c r="V91" s="28" t="s">
        <v>200</v>
      </c>
      <c r="W91" s="98">
        <v>45329</v>
      </c>
      <c r="X91" s="98">
        <f>+W91+'Dieu kien giao hang'!$C$31</f>
        <v>45355</v>
      </c>
      <c r="Y91" s="98">
        <f>+X91+'Dieu kien giao hang'!$C$32</f>
        <v>45357</v>
      </c>
      <c r="Z91" s="98"/>
      <c r="AA91" s="98"/>
      <c r="AB91" s="97"/>
      <c r="AC91" s="28"/>
      <c r="AD91" s="28"/>
      <c r="AE91" s="28"/>
      <c r="AF91" s="28"/>
      <c r="AG91" s="28"/>
      <c r="AH91" s="28"/>
      <c r="AI91" s="28"/>
      <c r="AJ91" s="28"/>
      <c r="AK91" s="98"/>
      <c r="AL91" s="98"/>
      <c r="AM91" s="99"/>
    </row>
    <row r="92" spans="1:39" ht="12.75" customHeight="1">
      <c r="A92" s="18" t="s">
        <v>271</v>
      </c>
      <c r="B92" s="36" t="s">
        <v>272</v>
      </c>
      <c r="C92" s="37" t="s">
        <v>273</v>
      </c>
      <c r="D92" s="18" t="s">
        <v>199</v>
      </c>
      <c r="E92" s="38" t="s">
        <v>253</v>
      </c>
      <c r="F92" s="21"/>
      <c r="G92" s="39">
        <v>96</v>
      </c>
      <c r="H92" s="21">
        <v>0.60000000000000009</v>
      </c>
      <c r="I92" s="23"/>
      <c r="J92" s="24"/>
      <c r="K92" s="21">
        <v>100</v>
      </c>
      <c r="L92" s="25"/>
      <c r="M92" s="26">
        <f t="shared" si="246"/>
        <v>100</v>
      </c>
      <c r="N92" s="27"/>
      <c r="O92" s="102">
        <v>45392</v>
      </c>
      <c r="P92" s="28"/>
      <c r="Q92" s="28"/>
      <c r="R92" s="28">
        <f t="shared" ref="R92:S92" si="255">+M92-P92</f>
        <v>100</v>
      </c>
      <c r="S92" s="28">
        <f t="shared" si="255"/>
        <v>0</v>
      </c>
      <c r="T92" s="97">
        <f t="shared" ref="T92:U92" si="256">+R92</f>
        <v>100</v>
      </c>
      <c r="U92" s="28">
        <f t="shared" si="256"/>
        <v>0</v>
      </c>
      <c r="V92" s="28" t="s">
        <v>200</v>
      </c>
      <c r="W92" s="98">
        <v>45329</v>
      </c>
      <c r="X92" s="98">
        <f>+W92+'Dieu kien giao hang'!$C$31</f>
        <v>45355</v>
      </c>
      <c r="Y92" s="98">
        <f>+X92+'Dieu kien giao hang'!$C$32</f>
        <v>45357</v>
      </c>
      <c r="Z92" s="98"/>
      <c r="AA92" s="98"/>
      <c r="AB92" s="97"/>
      <c r="AC92" s="28"/>
      <c r="AD92" s="28"/>
      <c r="AE92" s="28"/>
      <c r="AF92" s="28"/>
      <c r="AG92" s="28"/>
      <c r="AH92" s="28"/>
      <c r="AI92" s="28"/>
      <c r="AJ92" s="28"/>
      <c r="AK92" s="98"/>
      <c r="AL92" s="98"/>
      <c r="AM92" s="99"/>
    </row>
    <row r="93" spans="1:39" ht="12.75" customHeight="1">
      <c r="A93" s="18" t="s">
        <v>274</v>
      </c>
      <c r="B93" s="36" t="s">
        <v>272</v>
      </c>
      <c r="C93" s="37" t="s">
        <v>275</v>
      </c>
      <c r="D93" s="18" t="s">
        <v>199</v>
      </c>
      <c r="E93" s="38" t="s">
        <v>253</v>
      </c>
      <c r="F93" s="21"/>
      <c r="G93" s="39">
        <v>96</v>
      </c>
      <c r="H93" s="21">
        <v>0.84000000000000008</v>
      </c>
      <c r="I93" s="23"/>
      <c r="J93" s="24"/>
      <c r="K93" s="21">
        <v>100</v>
      </c>
      <c r="L93" s="25"/>
      <c r="M93" s="26">
        <f t="shared" si="246"/>
        <v>100</v>
      </c>
      <c r="N93" s="27"/>
      <c r="O93" s="102">
        <v>45392</v>
      </c>
      <c r="P93" s="28"/>
      <c r="Q93" s="28"/>
      <c r="R93" s="28">
        <f t="shared" ref="R93:S93" si="257">+M93-P93</f>
        <v>100</v>
      </c>
      <c r="S93" s="28">
        <f t="shared" si="257"/>
        <v>0</v>
      </c>
      <c r="T93" s="97">
        <f t="shared" ref="T93:U93" si="258">+R93</f>
        <v>100</v>
      </c>
      <c r="U93" s="28">
        <f t="shared" si="258"/>
        <v>0</v>
      </c>
      <c r="V93" s="28" t="s">
        <v>200</v>
      </c>
      <c r="W93" s="98">
        <v>45329</v>
      </c>
      <c r="X93" s="98">
        <f>+W93+'Dieu kien giao hang'!$C$31</f>
        <v>45355</v>
      </c>
      <c r="Y93" s="98">
        <f>+X93+'Dieu kien giao hang'!$C$32</f>
        <v>45357</v>
      </c>
      <c r="Z93" s="98"/>
      <c r="AA93" s="98"/>
      <c r="AB93" s="97"/>
      <c r="AC93" s="28"/>
      <c r="AD93" s="28"/>
      <c r="AE93" s="28"/>
      <c r="AF93" s="28"/>
      <c r="AG93" s="28"/>
      <c r="AH93" s="28"/>
      <c r="AI93" s="28"/>
      <c r="AJ93" s="28"/>
      <c r="AK93" s="98"/>
      <c r="AL93" s="98"/>
      <c r="AM93" s="99"/>
    </row>
    <row r="94" spans="1:39" ht="12.75" customHeight="1">
      <c r="A94" s="18" t="s">
        <v>276</v>
      </c>
      <c r="B94" s="36" t="s">
        <v>277</v>
      </c>
      <c r="C94" s="37" t="s">
        <v>254</v>
      </c>
      <c r="D94" s="18" t="s">
        <v>278</v>
      </c>
      <c r="E94" s="38" t="s">
        <v>253</v>
      </c>
      <c r="F94" s="21"/>
      <c r="G94" s="39">
        <v>96</v>
      </c>
      <c r="H94" s="21">
        <v>4.92</v>
      </c>
      <c r="I94" s="23"/>
      <c r="J94" s="24"/>
      <c r="K94" s="21">
        <v>100</v>
      </c>
      <c r="L94" s="25"/>
      <c r="M94" s="26">
        <f t="shared" si="246"/>
        <v>100</v>
      </c>
      <c r="N94" s="27"/>
      <c r="O94" s="102">
        <v>45392</v>
      </c>
      <c r="P94" s="28"/>
      <c r="Q94" s="28"/>
      <c r="R94" s="28">
        <f t="shared" ref="R94:S94" si="259">+M94-P94</f>
        <v>100</v>
      </c>
      <c r="S94" s="28">
        <f t="shared" si="259"/>
        <v>0</v>
      </c>
      <c r="T94" s="97">
        <f t="shared" ref="T94:U94" si="260">+R94</f>
        <v>100</v>
      </c>
      <c r="U94" s="28">
        <f t="shared" si="260"/>
        <v>0</v>
      </c>
      <c r="V94" s="28" t="s">
        <v>200</v>
      </c>
      <c r="W94" s="98">
        <v>45329</v>
      </c>
      <c r="X94" s="98">
        <f>+W94+'Dieu kien giao hang'!$C$31</f>
        <v>45355</v>
      </c>
      <c r="Y94" s="98">
        <f>+X94+'Dieu kien giao hang'!$C$32</f>
        <v>45357</v>
      </c>
      <c r="Z94" s="98"/>
      <c r="AA94" s="98"/>
      <c r="AB94" s="97"/>
      <c r="AC94" s="28"/>
      <c r="AD94" s="28"/>
      <c r="AE94" s="28"/>
      <c r="AF94" s="28"/>
      <c r="AG94" s="28"/>
      <c r="AH94" s="28"/>
      <c r="AI94" s="28"/>
      <c r="AJ94" s="28"/>
      <c r="AK94" s="98"/>
      <c r="AL94" s="98"/>
      <c r="AM94" s="99"/>
    </row>
    <row r="95" spans="1:39" ht="12.75" customHeight="1">
      <c r="A95" s="18" t="s">
        <v>279</v>
      </c>
      <c r="B95" s="36" t="s">
        <v>280</v>
      </c>
      <c r="C95" s="40" t="s">
        <v>281</v>
      </c>
      <c r="D95" s="18" t="s">
        <v>282</v>
      </c>
      <c r="E95" s="38" t="s">
        <v>116</v>
      </c>
      <c r="F95" s="21"/>
      <c r="G95" s="39">
        <v>20.8</v>
      </c>
      <c r="H95" s="21">
        <v>2.08</v>
      </c>
      <c r="I95" s="23"/>
      <c r="J95" s="24"/>
      <c r="K95" s="21">
        <v>30</v>
      </c>
      <c r="L95" s="25"/>
      <c r="M95" s="26">
        <f t="shared" si="246"/>
        <v>30</v>
      </c>
      <c r="N95" s="27"/>
      <c r="O95" s="102">
        <v>45392</v>
      </c>
      <c r="P95" s="28"/>
      <c r="Q95" s="28"/>
      <c r="R95" s="28">
        <f t="shared" ref="R95:S95" si="261">+M95-P95</f>
        <v>30</v>
      </c>
      <c r="S95" s="28">
        <f t="shared" si="261"/>
        <v>0</v>
      </c>
      <c r="T95" s="97">
        <f t="shared" ref="T95:U95" si="262">+R95</f>
        <v>30</v>
      </c>
      <c r="U95" s="28">
        <f t="shared" si="262"/>
        <v>0</v>
      </c>
      <c r="V95" s="28" t="s">
        <v>200</v>
      </c>
      <c r="W95" s="98">
        <v>45329</v>
      </c>
      <c r="X95" s="98">
        <f>+W95+'Dieu kien giao hang'!$C$31</f>
        <v>45355</v>
      </c>
      <c r="Y95" s="98">
        <f>+X95+'Dieu kien giao hang'!$C$32</f>
        <v>45357</v>
      </c>
      <c r="Z95" s="98"/>
      <c r="AA95" s="98"/>
      <c r="AB95" s="97"/>
      <c r="AC95" s="28"/>
      <c r="AD95" s="28"/>
      <c r="AE95" s="28"/>
      <c r="AF95" s="28"/>
      <c r="AG95" s="28"/>
      <c r="AH95" s="28"/>
      <c r="AI95" s="28"/>
      <c r="AJ95" s="28"/>
      <c r="AK95" s="98"/>
      <c r="AL95" s="98"/>
      <c r="AM95" s="99"/>
    </row>
    <row r="96" spans="1:39" ht="12.75" customHeight="1">
      <c r="A96" s="18" t="s">
        <v>283</v>
      </c>
      <c r="B96" s="36" t="s">
        <v>280</v>
      </c>
      <c r="C96" s="40" t="s">
        <v>284</v>
      </c>
      <c r="D96" s="18" t="s">
        <v>282</v>
      </c>
      <c r="E96" s="38" t="s">
        <v>116</v>
      </c>
      <c r="F96" s="21"/>
      <c r="G96" s="39">
        <v>19.899999999999999</v>
      </c>
      <c r="H96" s="21">
        <v>3.92</v>
      </c>
      <c r="I96" s="23"/>
      <c r="J96" s="24"/>
      <c r="K96" s="21">
        <v>30</v>
      </c>
      <c r="L96" s="25"/>
      <c r="M96" s="26">
        <f t="shared" si="246"/>
        <v>30</v>
      </c>
      <c r="N96" s="27"/>
      <c r="O96" s="102">
        <v>45392</v>
      </c>
      <c r="P96" s="28"/>
      <c r="Q96" s="28"/>
      <c r="R96" s="28">
        <f t="shared" ref="R96:S96" si="263">+M96-P96</f>
        <v>30</v>
      </c>
      <c r="S96" s="28">
        <f t="shared" si="263"/>
        <v>0</v>
      </c>
      <c r="T96" s="97">
        <f t="shared" ref="T96:U96" si="264">+R96</f>
        <v>30</v>
      </c>
      <c r="U96" s="28">
        <f t="shared" si="264"/>
        <v>0</v>
      </c>
      <c r="V96" s="28" t="s">
        <v>200</v>
      </c>
      <c r="W96" s="98">
        <v>45329</v>
      </c>
      <c r="X96" s="98">
        <f>+W96+'Dieu kien giao hang'!$C$31</f>
        <v>45355</v>
      </c>
      <c r="Y96" s="98">
        <f>+X96+'Dieu kien giao hang'!$C$32</f>
        <v>45357</v>
      </c>
      <c r="Z96" s="98"/>
      <c r="AA96" s="98"/>
      <c r="AB96" s="97"/>
      <c r="AC96" s="28"/>
      <c r="AD96" s="28"/>
      <c r="AE96" s="28"/>
      <c r="AF96" s="28"/>
      <c r="AG96" s="28"/>
      <c r="AH96" s="28"/>
      <c r="AI96" s="28"/>
      <c r="AJ96" s="28"/>
      <c r="AK96" s="98"/>
      <c r="AL96" s="98"/>
      <c r="AM96" s="99"/>
    </row>
    <row r="97" spans="1:39" ht="12.75" customHeight="1">
      <c r="A97" s="18" t="s">
        <v>285</v>
      </c>
      <c r="B97" s="36" t="s">
        <v>286</v>
      </c>
      <c r="C97" s="37" t="s">
        <v>287</v>
      </c>
      <c r="D97" s="30" t="s">
        <v>288</v>
      </c>
      <c r="E97" s="38" t="s">
        <v>289</v>
      </c>
      <c r="F97" s="21"/>
      <c r="G97" s="39">
        <v>2</v>
      </c>
      <c r="H97" s="21">
        <v>8.1999999999999993</v>
      </c>
      <c r="I97" s="23"/>
      <c r="J97" s="24"/>
      <c r="K97" s="39">
        <v>2</v>
      </c>
      <c r="L97" s="25"/>
      <c r="M97" s="26">
        <f t="shared" si="246"/>
        <v>2</v>
      </c>
      <c r="N97" s="27"/>
      <c r="O97" s="102">
        <v>45392</v>
      </c>
      <c r="P97" s="28"/>
      <c r="Q97" s="28"/>
      <c r="R97" s="28">
        <f t="shared" ref="R97:S97" si="265">+M97-P97</f>
        <v>2</v>
      </c>
      <c r="S97" s="28">
        <f t="shared" si="265"/>
        <v>0</v>
      </c>
      <c r="T97" s="97">
        <f t="shared" ref="T97:U97" si="266">+R97</f>
        <v>2</v>
      </c>
      <c r="U97" s="28">
        <f t="shared" si="266"/>
        <v>0</v>
      </c>
      <c r="V97" s="28" t="s">
        <v>200</v>
      </c>
      <c r="W97" s="98">
        <v>45329</v>
      </c>
      <c r="X97" s="98">
        <f>+W97+'Dieu kien giao hang'!$C$31</f>
        <v>45355</v>
      </c>
      <c r="Y97" s="98">
        <f>+X97+'Dieu kien giao hang'!$C$32</f>
        <v>45357</v>
      </c>
      <c r="Z97" s="98"/>
      <c r="AA97" s="98"/>
      <c r="AB97" s="97"/>
      <c r="AC97" s="28"/>
      <c r="AD97" s="28"/>
      <c r="AE97" s="28"/>
      <c r="AF97" s="28"/>
      <c r="AG97" s="28"/>
      <c r="AH97" s="28"/>
      <c r="AI97" s="28"/>
      <c r="AJ97" s="28"/>
      <c r="AK97" s="98"/>
      <c r="AL97" s="98"/>
      <c r="AM97" s="99"/>
    </row>
    <row r="98" spans="1:39" ht="12.75" customHeight="1">
      <c r="A98" s="18" t="s">
        <v>290</v>
      </c>
      <c r="B98" s="36" t="s">
        <v>223</v>
      </c>
      <c r="C98" s="37" t="s">
        <v>291</v>
      </c>
      <c r="D98" s="18" t="s">
        <v>292</v>
      </c>
      <c r="E98" s="38" t="s">
        <v>116</v>
      </c>
      <c r="F98" s="21"/>
      <c r="G98" s="39">
        <v>29.231999999999999</v>
      </c>
      <c r="H98" s="21">
        <v>2.88</v>
      </c>
      <c r="I98" s="23"/>
      <c r="J98" s="24"/>
      <c r="K98" s="21">
        <v>40</v>
      </c>
      <c r="L98" s="25"/>
      <c r="M98" s="26">
        <f t="shared" si="246"/>
        <v>40</v>
      </c>
      <c r="N98" s="27"/>
      <c r="O98" s="102">
        <v>45392</v>
      </c>
      <c r="P98" s="28"/>
      <c r="Q98" s="28"/>
      <c r="R98" s="28">
        <f t="shared" ref="R98:S98" si="267">+M98-P98</f>
        <v>40</v>
      </c>
      <c r="S98" s="28">
        <f t="shared" si="267"/>
        <v>0</v>
      </c>
      <c r="T98" s="97">
        <f t="shared" ref="T98:U98" si="268">+R98</f>
        <v>40</v>
      </c>
      <c r="U98" s="28">
        <f t="shared" si="268"/>
        <v>0</v>
      </c>
      <c r="V98" s="28" t="s">
        <v>200</v>
      </c>
      <c r="W98" s="98">
        <v>45329</v>
      </c>
      <c r="X98" s="98">
        <f>+W98+'Dieu kien giao hang'!$C$31</f>
        <v>45355</v>
      </c>
      <c r="Y98" s="98">
        <f>+X98+'Dieu kien giao hang'!$C$32</f>
        <v>45357</v>
      </c>
      <c r="Z98" s="98"/>
      <c r="AA98" s="98"/>
      <c r="AB98" s="97"/>
      <c r="AC98" s="28"/>
      <c r="AD98" s="28"/>
      <c r="AE98" s="28"/>
      <c r="AF98" s="28"/>
      <c r="AG98" s="28"/>
      <c r="AH98" s="28"/>
      <c r="AI98" s="28"/>
      <c r="AJ98" s="28"/>
      <c r="AK98" s="98"/>
      <c r="AL98" s="98"/>
      <c r="AM98" s="99"/>
    </row>
    <row r="99" spans="1:39" ht="12.75" customHeight="1">
      <c r="A99" s="18" t="s">
        <v>293</v>
      </c>
      <c r="B99" s="36" t="s">
        <v>294</v>
      </c>
      <c r="C99" s="37" t="s">
        <v>295</v>
      </c>
      <c r="D99" s="30" t="s">
        <v>296</v>
      </c>
      <c r="E99" s="38" t="s">
        <v>253</v>
      </c>
      <c r="F99" s="21"/>
      <c r="G99" s="39">
        <v>288</v>
      </c>
      <c r="H99" s="21">
        <v>8.76</v>
      </c>
      <c r="I99" s="23"/>
      <c r="J99" s="24"/>
      <c r="K99" s="21">
        <v>300</v>
      </c>
      <c r="L99" s="25"/>
      <c r="M99" s="26">
        <f t="shared" si="246"/>
        <v>300</v>
      </c>
      <c r="N99" s="27"/>
      <c r="O99" s="102">
        <v>45392</v>
      </c>
      <c r="P99" s="28"/>
      <c r="Q99" s="28"/>
      <c r="R99" s="28">
        <f t="shared" ref="R99:S99" si="269">+M99-P99</f>
        <v>300</v>
      </c>
      <c r="S99" s="28">
        <f t="shared" si="269"/>
        <v>0</v>
      </c>
      <c r="T99" s="97">
        <f t="shared" ref="T99:U99" si="270">+R99</f>
        <v>300</v>
      </c>
      <c r="U99" s="28">
        <f t="shared" si="270"/>
        <v>0</v>
      </c>
      <c r="V99" s="28" t="s">
        <v>200</v>
      </c>
      <c r="W99" s="98">
        <v>45329</v>
      </c>
      <c r="X99" s="98">
        <f>+W99+'Dieu kien giao hang'!$C$31</f>
        <v>45355</v>
      </c>
      <c r="Y99" s="98">
        <f>+X99+'Dieu kien giao hang'!$C$32</f>
        <v>45357</v>
      </c>
      <c r="Z99" s="98"/>
      <c r="AA99" s="98"/>
      <c r="AB99" s="97"/>
      <c r="AC99" s="28"/>
      <c r="AD99" s="28"/>
      <c r="AE99" s="28"/>
      <c r="AF99" s="28"/>
      <c r="AG99" s="28"/>
      <c r="AH99" s="28"/>
      <c r="AI99" s="28"/>
      <c r="AJ99" s="28"/>
      <c r="AK99" s="98"/>
      <c r="AL99" s="98"/>
      <c r="AM99" s="99"/>
    </row>
    <row r="100" spans="1:39" ht="12.75" customHeight="1">
      <c r="A100" s="18" t="s">
        <v>297</v>
      </c>
      <c r="B100" s="36" t="s">
        <v>294</v>
      </c>
      <c r="C100" s="37" t="s">
        <v>298</v>
      </c>
      <c r="D100" s="30" t="s">
        <v>296</v>
      </c>
      <c r="E100" s="38" t="s">
        <v>253</v>
      </c>
      <c r="F100" s="21"/>
      <c r="G100" s="39">
        <v>152</v>
      </c>
      <c r="H100" s="21">
        <v>4.5999999999999996</v>
      </c>
      <c r="I100" s="23"/>
      <c r="J100" s="24"/>
      <c r="K100" s="21">
        <v>180</v>
      </c>
      <c r="L100" s="25"/>
      <c r="M100" s="26">
        <f t="shared" si="246"/>
        <v>180</v>
      </c>
      <c r="N100" s="27"/>
      <c r="O100" s="102">
        <v>45392</v>
      </c>
      <c r="P100" s="28"/>
      <c r="Q100" s="28"/>
      <c r="R100" s="28">
        <f t="shared" ref="R100:S100" si="271">+M100-P100</f>
        <v>180</v>
      </c>
      <c r="S100" s="28">
        <f t="shared" si="271"/>
        <v>0</v>
      </c>
      <c r="T100" s="97">
        <f t="shared" ref="T100:U100" si="272">+R100</f>
        <v>180</v>
      </c>
      <c r="U100" s="28">
        <f t="shared" si="272"/>
        <v>0</v>
      </c>
      <c r="V100" s="28" t="s">
        <v>200</v>
      </c>
      <c r="W100" s="98">
        <v>45329</v>
      </c>
      <c r="X100" s="98">
        <f>+W100+'Dieu kien giao hang'!$C$31</f>
        <v>45355</v>
      </c>
      <c r="Y100" s="98">
        <f>+X100+'Dieu kien giao hang'!$C$32</f>
        <v>45357</v>
      </c>
      <c r="Z100" s="98"/>
      <c r="AA100" s="98"/>
      <c r="AB100" s="97"/>
      <c r="AC100" s="28"/>
      <c r="AD100" s="28"/>
      <c r="AE100" s="28"/>
      <c r="AF100" s="28"/>
      <c r="AG100" s="28"/>
      <c r="AH100" s="28"/>
      <c r="AI100" s="28"/>
      <c r="AJ100" s="28"/>
      <c r="AK100" s="98"/>
      <c r="AL100" s="98"/>
      <c r="AM100" s="99"/>
    </row>
    <row r="101" spans="1:39" ht="12.75" customHeight="1">
      <c r="A101" s="18" t="s">
        <v>299</v>
      </c>
      <c r="B101" s="36" t="s">
        <v>223</v>
      </c>
      <c r="C101" s="37" t="s">
        <v>300</v>
      </c>
      <c r="D101" s="18" t="s">
        <v>282</v>
      </c>
      <c r="E101" s="38" t="s">
        <v>253</v>
      </c>
      <c r="F101" s="21"/>
      <c r="G101" s="39">
        <v>4</v>
      </c>
      <c r="H101" s="21">
        <v>0.84</v>
      </c>
      <c r="I101" s="23"/>
      <c r="J101" s="24"/>
      <c r="K101" s="21">
        <v>4</v>
      </c>
      <c r="L101" s="25"/>
      <c r="M101" s="26">
        <f t="shared" si="246"/>
        <v>4</v>
      </c>
      <c r="N101" s="27"/>
      <c r="O101" s="102">
        <v>45392</v>
      </c>
      <c r="P101" s="28"/>
      <c r="Q101" s="28"/>
      <c r="R101" s="28">
        <f t="shared" ref="R101:S101" si="273">+M101-P101</f>
        <v>4</v>
      </c>
      <c r="S101" s="28">
        <f t="shared" si="273"/>
        <v>0</v>
      </c>
      <c r="T101" s="97">
        <f t="shared" ref="T101:U101" si="274">+R101</f>
        <v>4</v>
      </c>
      <c r="U101" s="28">
        <f t="shared" si="274"/>
        <v>0</v>
      </c>
      <c r="V101" s="28" t="s">
        <v>200</v>
      </c>
      <c r="W101" s="98">
        <v>45329</v>
      </c>
      <c r="X101" s="98">
        <f>+W101+'Dieu kien giao hang'!$C$31</f>
        <v>45355</v>
      </c>
      <c r="Y101" s="98">
        <f>+X101+'Dieu kien giao hang'!$C$32</f>
        <v>45357</v>
      </c>
      <c r="Z101" s="98"/>
      <c r="AA101" s="98"/>
      <c r="AB101" s="97"/>
      <c r="AC101" s="28"/>
      <c r="AD101" s="28"/>
      <c r="AE101" s="28"/>
      <c r="AF101" s="28"/>
      <c r="AG101" s="28"/>
      <c r="AH101" s="28"/>
      <c r="AI101" s="28"/>
      <c r="AJ101" s="28"/>
      <c r="AK101" s="98"/>
      <c r="AL101" s="98"/>
      <c r="AM101" s="99" t="s">
        <v>301</v>
      </c>
    </row>
    <row r="102" spans="1:39" ht="12.75" customHeight="1">
      <c r="A102" s="46"/>
      <c r="B102" s="50"/>
      <c r="C102" s="49"/>
      <c r="D102" s="51"/>
      <c r="E102" s="51"/>
      <c r="F102" s="111"/>
      <c r="G102" s="112"/>
      <c r="H102" s="111"/>
      <c r="I102" s="113"/>
      <c r="J102" s="114"/>
      <c r="K102" s="111"/>
      <c r="L102" s="115"/>
      <c r="M102" s="116"/>
      <c r="N102" s="116"/>
      <c r="O102" s="117"/>
      <c r="P102" s="116"/>
      <c r="Q102" s="116"/>
      <c r="R102" s="118"/>
      <c r="S102" s="118"/>
      <c r="T102" s="116"/>
      <c r="U102" s="116"/>
      <c r="V102" s="116"/>
      <c r="W102" s="116"/>
      <c r="X102" s="116"/>
      <c r="Y102" s="116"/>
      <c r="Z102" s="116"/>
      <c r="AA102" s="116"/>
      <c r="AB102" s="116"/>
      <c r="AC102" s="116"/>
      <c r="AD102" s="116"/>
      <c r="AE102" s="116"/>
      <c r="AF102" s="116"/>
      <c r="AG102" s="116"/>
      <c r="AH102" s="116"/>
      <c r="AI102" s="116"/>
      <c r="AJ102" s="116"/>
      <c r="AK102" s="116"/>
      <c r="AL102" s="116"/>
      <c r="AM102" s="119"/>
    </row>
    <row r="103" spans="1:39" ht="12.75" customHeight="1">
      <c r="A103" s="42"/>
      <c r="B103" s="42"/>
      <c r="C103" s="42"/>
      <c r="D103" s="42"/>
      <c r="E103" s="42"/>
      <c r="F103" s="42"/>
      <c r="G103" s="42"/>
      <c r="H103" s="42"/>
      <c r="I103" s="42"/>
      <c r="J103" s="42"/>
      <c r="K103" s="42"/>
      <c r="L103" s="42"/>
      <c r="M103" s="42"/>
      <c r="N103" s="42"/>
      <c r="O103" s="43"/>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4"/>
    </row>
    <row r="104" spans="1:39" ht="12.75" customHeight="1">
      <c r="A104" s="42"/>
      <c r="B104" s="42"/>
      <c r="C104" s="42"/>
      <c r="D104" s="42"/>
      <c r="E104" s="42"/>
      <c r="F104" s="42"/>
      <c r="G104" s="42"/>
      <c r="H104" s="42"/>
      <c r="I104" s="42"/>
      <c r="J104" s="42"/>
      <c r="K104" s="42"/>
      <c r="L104" s="42"/>
      <c r="M104" s="42"/>
      <c r="N104" s="42"/>
      <c r="O104" s="43"/>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4"/>
    </row>
    <row r="105" spans="1:39" ht="12.75" customHeight="1">
      <c r="A105" s="42"/>
      <c r="B105" s="42"/>
      <c r="C105" s="42"/>
      <c r="D105" s="42"/>
      <c r="E105" s="42"/>
      <c r="F105" s="42"/>
      <c r="G105" s="42"/>
      <c r="H105" s="42"/>
      <c r="I105" s="42"/>
      <c r="J105" s="42"/>
      <c r="K105" s="42"/>
      <c r="L105" s="42"/>
      <c r="M105" s="42"/>
      <c r="N105" s="42"/>
      <c r="O105" s="43"/>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4"/>
    </row>
    <row r="106" spans="1:39" ht="12.75" customHeight="1">
      <c r="A106" s="42"/>
      <c r="B106" s="42"/>
      <c r="C106" s="42"/>
      <c r="D106" s="42"/>
      <c r="E106" s="42"/>
      <c r="F106" s="42"/>
      <c r="G106" s="42"/>
      <c r="H106" s="42"/>
      <c r="I106" s="42"/>
      <c r="J106" s="42"/>
      <c r="K106" s="42"/>
      <c r="L106" s="42"/>
      <c r="M106" s="42"/>
      <c r="N106" s="42"/>
      <c r="O106" s="43"/>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4"/>
    </row>
    <row r="107" spans="1:39" ht="12.75" customHeight="1">
      <c r="A107" s="42"/>
      <c r="B107" s="42"/>
      <c r="C107" s="42"/>
      <c r="D107" s="42"/>
      <c r="E107" s="42"/>
      <c r="F107" s="42"/>
      <c r="G107" s="42"/>
      <c r="H107" s="42"/>
      <c r="I107" s="42"/>
      <c r="J107" s="42"/>
      <c r="K107" s="42"/>
      <c r="L107" s="42"/>
      <c r="M107" s="42"/>
      <c r="N107" s="42"/>
      <c r="O107" s="43"/>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4"/>
    </row>
    <row r="108" spans="1:39" ht="12.75" customHeight="1">
      <c r="A108" s="42"/>
      <c r="B108" s="42"/>
      <c r="C108" s="42"/>
      <c r="D108" s="42"/>
      <c r="E108" s="42"/>
      <c r="F108" s="42"/>
      <c r="G108" s="42"/>
      <c r="H108" s="42"/>
      <c r="I108" s="42"/>
      <c r="J108" s="42"/>
      <c r="K108" s="42"/>
      <c r="L108" s="42"/>
      <c r="M108" s="42"/>
      <c r="N108" s="42"/>
      <c r="O108" s="43"/>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4"/>
    </row>
    <row r="109" spans="1:39" ht="12.75" customHeight="1">
      <c r="A109" s="42"/>
      <c r="B109" s="42"/>
      <c r="C109" s="42"/>
      <c r="D109" s="42"/>
      <c r="E109" s="42"/>
      <c r="F109" s="42"/>
      <c r="G109" s="42"/>
      <c r="H109" s="42"/>
      <c r="I109" s="42"/>
      <c r="J109" s="42"/>
      <c r="K109" s="42"/>
      <c r="L109" s="42"/>
      <c r="M109" s="42"/>
      <c r="N109" s="42"/>
      <c r="O109" s="43"/>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4"/>
    </row>
    <row r="110" spans="1:39" ht="12.75" customHeight="1">
      <c r="A110" s="42"/>
      <c r="B110" s="42"/>
      <c r="C110" s="42"/>
      <c r="D110" s="42"/>
      <c r="E110" s="42"/>
      <c r="F110" s="42"/>
      <c r="G110" s="42"/>
      <c r="H110" s="42"/>
      <c r="I110" s="42"/>
      <c r="J110" s="42"/>
      <c r="K110" s="42"/>
      <c r="L110" s="42"/>
      <c r="M110" s="42"/>
      <c r="N110" s="42"/>
      <c r="O110" s="43"/>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4"/>
    </row>
    <row r="111" spans="1:39" ht="12.75" customHeight="1">
      <c r="A111" s="42"/>
      <c r="B111" s="42"/>
      <c r="C111" s="42"/>
      <c r="D111" s="42"/>
      <c r="E111" s="42"/>
      <c r="F111" s="42"/>
      <c r="G111" s="42"/>
      <c r="H111" s="42"/>
      <c r="I111" s="42"/>
      <c r="J111" s="42"/>
      <c r="K111" s="42"/>
      <c r="L111" s="42"/>
      <c r="M111" s="42"/>
      <c r="N111" s="42"/>
      <c r="O111" s="43"/>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4"/>
    </row>
    <row r="112" spans="1:39" ht="12.75" customHeight="1">
      <c r="A112" s="42"/>
      <c r="B112" s="42"/>
      <c r="C112" s="42"/>
      <c r="D112" s="42"/>
      <c r="E112" s="42"/>
      <c r="F112" s="42"/>
      <c r="G112" s="42"/>
      <c r="H112" s="42"/>
      <c r="I112" s="42"/>
      <c r="J112" s="42"/>
      <c r="K112" s="42"/>
      <c r="L112" s="42"/>
      <c r="M112" s="42"/>
      <c r="N112" s="42"/>
      <c r="O112" s="43"/>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4"/>
    </row>
    <row r="113" spans="1:39" ht="12.75" customHeight="1">
      <c r="A113" s="42"/>
      <c r="B113" s="42"/>
      <c r="C113" s="42"/>
      <c r="D113" s="42"/>
      <c r="E113" s="42"/>
      <c r="F113" s="42"/>
      <c r="G113" s="42"/>
      <c r="H113" s="42"/>
      <c r="I113" s="42"/>
      <c r="J113" s="42"/>
      <c r="K113" s="42"/>
      <c r="L113" s="42"/>
      <c r="M113" s="42"/>
      <c r="N113" s="42"/>
      <c r="O113" s="43"/>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4"/>
    </row>
    <row r="114" spans="1:39" ht="12.75" customHeight="1">
      <c r="A114" s="42"/>
      <c r="B114" s="42"/>
      <c r="C114" s="42"/>
      <c r="D114" s="42"/>
      <c r="E114" s="42"/>
      <c r="F114" s="42"/>
      <c r="G114" s="42"/>
      <c r="H114" s="42"/>
      <c r="I114" s="42"/>
      <c r="J114" s="42"/>
      <c r="K114" s="42"/>
      <c r="L114" s="42"/>
      <c r="M114" s="42"/>
      <c r="N114" s="42"/>
      <c r="O114" s="43"/>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4"/>
    </row>
    <row r="115" spans="1:39" ht="12.75" customHeight="1">
      <c r="A115" s="42"/>
      <c r="B115" s="42"/>
      <c r="C115" s="42"/>
      <c r="D115" s="42"/>
      <c r="E115" s="42"/>
      <c r="F115" s="42"/>
      <c r="G115" s="42"/>
      <c r="H115" s="42"/>
      <c r="I115" s="42"/>
      <c r="J115" s="42"/>
      <c r="K115" s="42"/>
      <c r="L115" s="42"/>
      <c r="M115" s="42"/>
      <c r="N115" s="42"/>
      <c r="O115" s="43"/>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4"/>
    </row>
    <row r="116" spans="1:39" ht="12.75" customHeight="1">
      <c r="A116" s="42"/>
      <c r="B116" s="42"/>
      <c r="C116" s="42"/>
      <c r="D116" s="42"/>
      <c r="E116" s="42"/>
      <c r="F116" s="42"/>
      <c r="G116" s="42"/>
      <c r="H116" s="42"/>
      <c r="I116" s="42"/>
      <c r="J116" s="42"/>
      <c r="K116" s="42"/>
      <c r="L116" s="42"/>
      <c r="M116" s="42"/>
      <c r="N116" s="42"/>
      <c r="O116" s="43"/>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4"/>
    </row>
    <row r="117" spans="1:39" ht="12.75" customHeight="1">
      <c r="A117" s="42"/>
      <c r="B117" s="42"/>
      <c r="C117" s="42"/>
      <c r="D117" s="42"/>
      <c r="E117" s="42"/>
      <c r="F117" s="42"/>
      <c r="G117" s="42"/>
      <c r="H117" s="42"/>
      <c r="I117" s="42"/>
      <c r="J117" s="42"/>
      <c r="K117" s="42"/>
      <c r="L117" s="42"/>
      <c r="M117" s="42"/>
      <c r="N117" s="42"/>
      <c r="O117" s="43"/>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4"/>
    </row>
    <row r="118" spans="1:39" ht="12.75" customHeight="1">
      <c r="A118" s="42"/>
      <c r="B118" s="42"/>
      <c r="C118" s="42"/>
      <c r="D118" s="42"/>
      <c r="E118" s="42"/>
      <c r="F118" s="42"/>
      <c r="G118" s="42"/>
      <c r="H118" s="42"/>
      <c r="I118" s="42"/>
      <c r="J118" s="42"/>
      <c r="K118" s="42"/>
      <c r="L118" s="42"/>
      <c r="M118" s="42"/>
      <c r="N118" s="42"/>
      <c r="O118" s="43"/>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4"/>
    </row>
    <row r="119" spans="1:39" ht="12.75" customHeight="1">
      <c r="A119" s="42"/>
      <c r="B119" s="42"/>
      <c r="C119" s="42"/>
      <c r="D119" s="42"/>
      <c r="E119" s="42"/>
      <c r="F119" s="42"/>
      <c r="G119" s="42"/>
      <c r="H119" s="42"/>
      <c r="I119" s="42"/>
      <c r="J119" s="42"/>
      <c r="K119" s="42"/>
      <c r="L119" s="42"/>
      <c r="M119" s="42"/>
      <c r="N119" s="42"/>
      <c r="O119" s="43"/>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4"/>
    </row>
    <row r="120" spans="1:39" ht="12.75" customHeight="1">
      <c r="A120" s="42"/>
      <c r="B120" s="42"/>
      <c r="C120" s="42"/>
      <c r="D120" s="42"/>
      <c r="E120" s="42"/>
      <c r="F120" s="42"/>
      <c r="G120" s="42"/>
      <c r="H120" s="42"/>
      <c r="I120" s="42"/>
      <c r="J120" s="42"/>
      <c r="K120" s="42"/>
      <c r="L120" s="42"/>
      <c r="M120" s="42"/>
      <c r="N120" s="42"/>
      <c r="O120" s="43"/>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4"/>
    </row>
    <row r="121" spans="1:39" ht="12.75" customHeight="1">
      <c r="A121" s="42"/>
      <c r="B121" s="42"/>
      <c r="C121" s="42"/>
      <c r="D121" s="42"/>
      <c r="E121" s="42"/>
      <c r="F121" s="42"/>
      <c r="G121" s="42"/>
      <c r="H121" s="42"/>
      <c r="I121" s="42"/>
      <c r="J121" s="42"/>
      <c r="K121" s="42"/>
      <c r="L121" s="42"/>
      <c r="M121" s="42"/>
      <c r="N121" s="42"/>
      <c r="O121" s="43"/>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4"/>
    </row>
    <row r="122" spans="1:39" ht="12.75" customHeight="1">
      <c r="A122" s="42"/>
      <c r="B122" s="42"/>
      <c r="C122" s="42"/>
      <c r="D122" s="42"/>
      <c r="E122" s="42"/>
      <c r="F122" s="42"/>
      <c r="G122" s="42"/>
      <c r="H122" s="42"/>
      <c r="I122" s="42"/>
      <c r="J122" s="42"/>
      <c r="K122" s="42"/>
      <c r="L122" s="42"/>
      <c r="M122" s="42"/>
      <c r="N122" s="42"/>
      <c r="O122" s="43"/>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4"/>
    </row>
    <row r="123" spans="1:39" ht="12.75" customHeight="1">
      <c r="A123" s="42"/>
      <c r="B123" s="42"/>
      <c r="C123" s="42"/>
      <c r="D123" s="42"/>
      <c r="E123" s="42"/>
      <c r="F123" s="42"/>
      <c r="G123" s="42"/>
      <c r="H123" s="42"/>
      <c r="I123" s="42"/>
      <c r="J123" s="42"/>
      <c r="K123" s="42"/>
      <c r="L123" s="42"/>
      <c r="M123" s="42"/>
      <c r="N123" s="42"/>
      <c r="O123" s="43"/>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4"/>
    </row>
    <row r="124" spans="1:39" ht="12.75" customHeight="1">
      <c r="A124" s="42"/>
      <c r="B124" s="42"/>
      <c r="C124" s="42"/>
      <c r="D124" s="42"/>
      <c r="E124" s="42"/>
      <c r="F124" s="42"/>
      <c r="G124" s="42"/>
      <c r="H124" s="42"/>
      <c r="I124" s="42"/>
      <c r="J124" s="42"/>
      <c r="K124" s="42"/>
      <c r="L124" s="42"/>
      <c r="M124" s="42"/>
      <c r="N124" s="42"/>
      <c r="O124" s="43"/>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4"/>
    </row>
    <row r="125" spans="1:39" ht="12.75" customHeight="1">
      <c r="A125" s="42"/>
      <c r="B125" s="42"/>
      <c r="C125" s="42"/>
      <c r="D125" s="42"/>
      <c r="E125" s="42"/>
      <c r="F125" s="42"/>
      <c r="G125" s="42"/>
      <c r="H125" s="42"/>
      <c r="I125" s="42"/>
      <c r="J125" s="42"/>
      <c r="K125" s="42"/>
      <c r="L125" s="42"/>
      <c r="M125" s="42"/>
      <c r="N125" s="42"/>
      <c r="O125" s="43"/>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4"/>
    </row>
    <row r="126" spans="1:39" ht="12.75" customHeight="1">
      <c r="A126" s="42"/>
      <c r="B126" s="42"/>
      <c r="C126" s="42"/>
      <c r="D126" s="42"/>
      <c r="E126" s="42"/>
      <c r="F126" s="42"/>
      <c r="G126" s="42"/>
      <c r="H126" s="42"/>
      <c r="I126" s="42"/>
      <c r="J126" s="42"/>
      <c r="K126" s="42"/>
      <c r="L126" s="42"/>
      <c r="M126" s="42"/>
      <c r="N126" s="42"/>
      <c r="O126" s="43"/>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4"/>
    </row>
    <row r="127" spans="1:39" ht="12.75" customHeight="1">
      <c r="A127" s="42"/>
      <c r="B127" s="42"/>
      <c r="C127" s="42"/>
      <c r="D127" s="42"/>
      <c r="E127" s="42"/>
      <c r="F127" s="42"/>
      <c r="G127" s="42"/>
      <c r="H127" s="42"/>
      <c r="I127" s="42"/>
      <c r="J127" s="42"/>
      <c r="K127" s="42"/>
      <c r="L127" s="42"/>
      <c r="M127" s="42"/>
      <c r="N127" s="42"/>
      <c r="O127" s="43"/>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4"/>
    </row>
    <row r="128" spans="1:39" ht="12.75" customHeight="1">
      <c r="A128" s="42"/>
      <c r="B128" s="42"/>
      <c r="C128" s="42"/>
      <c r="D128" s="42"/>
      <c r="E128" s="42"/>
      <c r="F128" s="42"/>
      <c r="G128" s="42"/>
      <c r="H128" s="42"/>
      <c r="I128" s="42"/>
      <c r="J128" s="42"/>
      <c r="K128" s="42"/>
      <c r="L128" s="42"/>
      <c r="M128" s="42"/>
      <c r="N128" s="42"/>
      <c r="O128" s="43"/>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4"/>
    </row>
    <row r="129" spans="1:39" ht="12.75" customHeight="1">
      <c r="A129" s="42"/>
      <c r="B129" s="42"/>
      <c r="C129" s="42"/>
      <c r="D129" s="42"/>
      <c r="E129" s="42"/>
      <c r="F129" s="42"/>
      <c r="G129" s="42"/>
      <c r="H129" s="42"/>
      <c r="I129" s="42"/>
      <c r="J129" s="42"/>
      <c r="K129" s="42"/>
      <c r="L129" s="42"/>
      <c r="M129" s="42"/>
      <c r="N129" s="42"/>
      <c r="O129" s="43"/>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4"/>
    </row>
    <row r="130" spans="1:39" ht="12.75" customHeight="1">
      <c r="A130" s="42"/>
      <c r="B130" s="42"/>
      <c r="C130" s="42"/>
      <c r="D130" s="42"/>
      <c r="E130" s="42"/>
      <c r="F130" s="42"/>
      <c r="G130" s="42"/>
      <c r="H130" s="42"/>
      <c r="I130" s="42"/>
      <c r="J130" s="42"/>
      <c r="K130" s="42"/>
      <c r="L130" s="42"/>
      <c r="M130" s="42"/>
      <c r="N130" s="42"/>
      <c r="O130" s="43"/>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4"/>
    </row>
    <row r="131" spans="1:39" ht="12.75" customHeight="1">
      <c r="A131" s="42"/>
      <c r="B131" s="42"/>
      <c r="C131" s="42"/>
      <c r="D131" s="42"/>
      <c r="E131" s="42"/>
      <c r="F131" s="42"/>
      <c r="G131" s="42"/>
      <c r="H131" s="42"/>
      <c r="I131" s="42"/>
      <c r="J131" s="42"/>
      <c r="K131" s="42"/>
      <c r="L131" s="42"/>
      <c r="M131" s="42"/>
      <c r="N131" s="42"/>
      <c r="O131" s="43"/>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4"/>
    </row>
    <row r="132" spans="1:39" ht="12.75" customHeight="1">
      <c r="A132" s="42"/>
      <c r="B132" s="42"/>
      <c r="C132" s="42"/>
      <c r="D132" s="42"/>
      <c r="E132" s="42"/>
      <c r="F132" s="42"/>
      <c r="G132" s="42"/>
      <c r="H132" s="42"/>
      <c r="I132" s="42"/>
      <c r="J132" s="42"/>
      <c r="K132" s="42"/>
      <c r="L132" s="42"/>
      <c r="M132" s="42"/>
      <c r="N132" s="42"/>
      <c r="O132" s="43"/>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4"/>
    </row>
    <row r="133" spans="1:39" ht="12.75" customHeight="1">
      <c r="A133" s="42"/>
      <c r="B133" s="42"/>
      <c r="C133" s="42"/>
      <c r="D133" s="42"/>
      <c r="E133" s="42"/>
      <c r="F133" s="42"/>
      <c r="G133" s="42"/>
      <c r="H133" s="42"/>
      <c r="I133" s="42"/>
      <c r="J133" s="42"/>
      <c r="K133" s="42"/>
      <c r="L133" s="42"/>
      <c r="M133" s="42"/>
      <c r="N133" s="42"/>
      <c r="O133" s="43"/>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4"/>
    </row>
    <row r="134" spans="1:39" ht="12.75" customHeight="1">
      <c r="A134" s="42"/>
      <c r="B134" s="42"/>
      <c r="C134" s="42"/>
      <c r="D134" s="42"/>
      <c r="E134" s="42"/>
      <c r="F134" s="42"/>
      <c r="G134" s="42"/>
      <c r="H134" s="42"/>
      <c r="I134" s="42"/>
      <c r="J134" s="42"/>
      <c r="K134" s="42"/>
      <c r="L134" s="42"/>
      <c r="M134" s="42"/>
      <c r="N134" s="42"/>
      <c r="O134" s="43"/>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4"/>
    </row>
    <row r="135" spans="1:39" ht="12.75" customHeight="1">
      <c r="A135" s="42"/>
      <c r="B135" s="42"/>
      <c r="C135" s="42"/>
      <c r="D135" s="42"/>
      <c r="E135" s="42"/>
      <c r="F135" s="42"/>
      <c r="G135" s="42"/>
      <c r="H135" s="42"/>
      <c r="I135" s="42"/>
      <c r="J135" s="42"/>
      <c r="K135" s="42"/>
      <c r="L135" s="42"/>
      <c r="M135" s="42"/>
      <c r="N135" s="42"/>
      <c r="O135" s="43"/>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4"/>
    </row>
    <row r="136" spans="1:39" ht="12.75" customHeight="1">
      <c r="A136" s="42"/>
      <c r="B136" s="42"/>
      <c r="C136" s="42"/>
      <c r="D136" s="42"/>
      <c r="E136" s="42"/>
      <c r="F136" s="42"/>
      <c r="G136" s="42"/>
      <c r="H136" s="42"/>
      <c r="I136" s="42"/>
      <c r="J136" s="42"/>
      <c r="K136" s="42"/>
      <c r="L136" s="42"/>
      <c r="M136" s="42"/>
      <c r="N136" s="42"/>
      <c r="O136" s="43"/>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4"/>
    </row>
    <row r="137" spans="1:39" ht="12.75" customHeight="1">
      <c r="A137" s="42"/>
      <c r="B137" s="42"/>
      <c r="C137" s="42"/>
      <c r="D137" s="42"/>
      <c r="E137" s="42"/>
      <c r="F137" s="42"/>
      <c r="G137" s="42"/>
      <c r="H137" s="42"/>
      <c r="I137" s="42"/>
      <c r="J137" s="42"/>
      <c r="K137" s="42"/>
      <c r="L137" s="42"/>
      <c r="M137" s="42"/>
      <c r="N137" s="42"/>
      <c r="O137" s="43"/>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4"/>
    </row>
    <row r="138" spans="1:39" ht="12.75" customHeight="1">
      <c r="A138" s="42"/>
      <c r="B138" s="42"/>
      <c r="C138" s="42"/>
      <c r="D138" s="42"/>
      <c r="E138" s="42"/>
      <c r="F138" s="42"/>
      <c r="G138" s="42"/>
      <c r="H138" s="42"/>
      <c r="I138" s="42"/>
      <c r="J138" s="42"/>
      <c r="K138" s="42"/>
      <c r="L138" s="42"/>
      <c r="M138" s="42"/>
      <c r="N138" s="42"/>
      <c r="O138" s="43"/>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4"/>
    </row>
    <row r="139" spans="1:39" ht="12.75" customHeight="1">
      <c r="A139" s="42"/>
      <c r="B139" s="42"/>
      <c r="C139" s="42"/>
      <c r="D139" s="42"/>
      <c r="E139" s="42"/>
      <c r="F139" s="42"/>
      <c r="G139" s="42"/>
      <c r="H139" s="42"/>
      <c r="I139" s="42"/>
      <c r="J139" s="42"/>
      <c r="K139" s="42"/>
      <c r="L139" s="42"/>
      <c r="M139" s="42"/>
      <c r="N139" s="42"/>
      <c r="O139" s="43"/>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4"/>
    </row>
    <row r="140" spans="1:39" ht="12.75" customHeight="1">
      <c r="A140" s="42"/>
      <c r="B140" s="42"/>
      <c r="C140" s="42"/>
      <c r="D140" s="42"/>
      <c r="E140" s="42"/>
      <c r="F140" s="42"/>
      <c r="G140" s="42"/>
      <c r="H140" s="42"/>
      <c r="I140" s="42"/>
      <c r="J140" s="42"/>
      <c r="K140" s="42"/>
      <c r="L140" s="42"/>
      <c r="M140" s="42"/>
      <c r="N140" s="42"/>
      <c r="O140" s="43"/>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4"/>
    </row>
    <row r="141" spans="1:39" ht="12.75" customHeight="1">
      <c r="A141" s="42"/>
      <c r="B141" s="42"/>
      <c r="C141" s="42"/>
      <c r="D141" s="42"/>
      <c r="E141" s="42"/>
      <c r="F141" s="42"/>
      <c r="G141" s="42"/>
      <c r="H141" s="42"/>
      <c r="I141" s="42"/>
      <c r="J141" s="42"/>
      <c r="K141" s="42"/>
      <c r="L141" s="42"/>
      <c r="M141" s="42"/>
      <c r="N141" s="42"/>
      <c r="O141" s="43"/>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4"/>
    </row>
    <row r="142" spans="1:39" ht="12.75" customHeight="1">
      <c r="A142" s="42"/>
      <c r="B142" s="42"/>
      <c r="C142" s="42"/>
      <c r="D142" s="42"/>
      <c r="E142" s="42"/>
      <c r="F142" s="42"/>
      <c r="G142" s="42"/>
      <c r="H142" s="42"/>
      <c r="I142" s="42"/>
      <c r="J142" s="42"/>
      <c r="K142" s="42"/>
      <c r="L142" s="42"/>
      <c r="M142" s="42"/>
      <c r="N142" s="42"/>
      <c r="O142" s="43"/>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4"/>
    </row>
    <row r="143" spans="1:39" ht="12.75" customHeight="1">
      <c r="A143" s="42"/>
      <c r="B143" s="42"/>
      <c r="C143" s="42"/>
      <c r="D143" s="42"/>
      <c r="E143" s="42"/>
      <c r="F143" s="42"/>
      <c r="G143" s="42"/>
      <c r="H143" s="42"/>
      <c r="I143" s="42"/>
      <c r="J143" s="42"/>
      <c r="K143" s="42"/>
      <c r="L143" s="42"/>
      <c r="M143" s="42"/>
      <c r="N143" s="42"/>
      <c r="O143" s="43"/>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4"/>
    </row>
    <row r="144" spans="1:39" ht="12.75" customHeight="1">
      <c r="A144" s="42"/>
      <c r="B144" s="42"/>
      <c r="C144" s="42"/>
      <c r="D144" s="42"/>
      <c r="E144" s="42"/>
      <c r="F144" s="42"/>
      <c r="G144" s="42"/>
      <c r="H144" s="42"/>
      <c r="I144" s="42"/>
      <c r="J144" s="42"/>
      <c r="K144" s="42"/>
      <c r="L144" s="42"/>
      <c r="M144" s="42"/>
      <c r="N144" s="42"/>
      <c r="O144" s="43"/>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4"/>
    </row>
    <row r="145" spans="1:39" ht="12.75" customHeight="1">
      <c r="A145" s="42"/>
      <c r="B145" s="42"/>
      <c r="C145" s="42"/>
      <c r="D145" s="42"/>
      <c r="E145" s="42"/>
      <c r="F145" s="42"/>
      <c r="G145" s="42"/>
      <c r="H145" s="42"/>
      <c r="I145" s="42"/>
      <c r="J145" s="42"/>
      <c r="K145" s="42"/>
      <c r="L145" s="42"/>
      <c r="M145" s="42"/>
      <c r="N145" s="42"/>
      <c r="O145" s="43"/>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4"/>
    </row>
    <row r="146" spans="1:39" ht="12.75" customHeight="1">
      <c r="A146" s="42"/>
      <c r="B146" s="42"/>
      <c r="C146" s="42"/>
      <c r="D146" s="42"/>
      <c r="E146" s="42"/>
      <c r="F146" s="42"/>
      <c r="G146" s="42"/>
      <c r="H146" s="42"/>
      <c r="I146" s="42"/>
      <c r="J146" s="42"/>
      <c r="K146" s="42"/>
      <c r="L146" s="42"/>
      <c r="M146" s="42"/>
      <c r="N146" s="42"/>
      <c r="O146" s="43"/>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4"/>
    </row>
    <row r="147" spans="1:39" ht="12.75" customHeight="1">
      <c r="A147" s="42"/>
      <c r="B147" s="42"/>
      <c r="C147" s="42"/>
      <c r="D147" s="42"/>
      <c r="E147" s="42"/>
      <c r="F147" s="42"/>
      <c r="G147" s="42"/>
      <c r="H147" s="42"/>
      <c r="I147" s="42"/>
      <c r="J147" s="42"/>
      <c r="K147" s="42"/>
      <c r="L147" s="42"/>
      <c r="M147" s="42"/>
      <c r="N147" s="42"/>
      <c r="O147" s="43"/>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4"/>
    </row>
    <row r="148" spans="1:39" ht="12.75" customHeight="1">
      <c r="A148" s="42"/>
      <c r="B148" s="42"/>
      <c r="C148" s="42"/>
      <c r="D148" s="42"/>
      <c r="E148" s="42"/>
      <c r="F148" s="42"/>
      <c r="G148" s="42"/>
      <c r="H148" s="42"/>
      <c r="I148" s="42"/>
      <c r="J148" s="42"/>
      <c r="K148" s="42"/>
      <c r="L148" s="42"/>
      <c r="M148" s="42"/>
      <c r="N148" s="42"/>
      <c r="O148" s="43"/>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4"/>
    </row>
    <row r="149" spans="1:39" ht="12.75" customHeight="1">
      <c r="A149" s="42"/>
      <c r="B149" s="42"/>
      <c r="C149" s="42"/>
      <c r="D149" s="42"/>
      <c r="E149" s="42"/>
      <c r="F149" s="42"/>
      <c r="G149" s="42"/>
      <c r="H149" s="42"/>
      <c r="I149" s="42"/>
      <c r="J149" s="42"/>
      <c r="K149" s="42"/>
      <c r="L149" s="42"/>
      <c r="M149" s="42"/>
      <c r="N149" s="42"/>
      <c r="O149" s="43"/>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4"/>
    </row>
    <row r="150" spans="1:39" ht="12.75" customHeight="1">
      <c r="A150" s="42"/>
      <c r="B150" s="42"/>
      <c r="C150" s="42"/>
      <c r="D150" s="42"/>
      <c r="E150" s="42"/>
      <c r="F150" s="42"/>
      <c r="G150" s="42"/>
      <c r="H150" s="42"/>
      <c r="I150" s="42"/>
      <c r="J150" s="42"/>
      <c r="K150" s="42"/>
      <c r="L150" s="42"/>
      <c r="M150" s="42"/>
      <c r="N150" s="42"/>
      <c r="O150" s="43"/>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4"/>
    </row>
    <row r="151" spans="1:39" ht="12.75" customHeight="1">
      <c r="A151" s="42"/>
      <c r="B151" s="42"/>
      <c r="C151" s="42"/>
      <c r="D151" s="42"/>
      <c r="E151" s="42"/>
      <c r="F151" s="42"/>
      <c r="G151" s="42"/>
      <c r="H151" s="42"/>
      <c r="I151" s="42"/>
      <c r="J151" s="42"/>
      <c r="K151" s="42"/>
      <c r="L151" s="42"/>
      <c r="M151" s="42"/>
      <c r="N151" s="42"/>
      <c r="O151" s="43"/>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4"/>
    </row>
    <row r="152" spans="1:39" ht="12.75" customHeight="1">
      <c r="A152" s="42"/>
      <c r="B152" s="42"/>
      <c r="C152" s="42"/>
      <c r="D152" s="42"/>
      <c r="E152" s="42"/>
      <c r="F152" s="42"/>
      <c r="G152" s="42"/>
      <c r="H152" s="42"/>
      <c r="I152" s="42"/>
      <c r="J152" s="42"/>
      <c r="K152" s="42"/>
      <c r="L152" s="42"/>
      <c r="M152" s="42"/>
      <c r="N152" s="42"/>
      <c r="O152" s="43"/>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4"/>
    </row>
    <row r="153" spans="1:39" ht="12.75" customHeight="1">
      <c r="A153" s="42"/>
      <c r="B153" s="42"/>
      <c r="C153" s="42"/>
      <c r="D153" s="42"/>
      <c r="E153" s="42"/>
      <c r="F153" s="42"/>
      <c r="G153" s="42"/>
      <c r="H153" s="42"/>
      <c r="I153" s="42"/>
      <c r="J153" s="42"/>
      <c r="K153" s="42"/>
      <c r="L153" s="42"/>
      <c r="M153" s="42"/>
      <c r="N153" s="42"/>
      <c r="O153" s="43"/>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4"/>
    </row>
    <row r="154" spans="1:39" ht="12.75" customHeight="1">
      <c r="A154" s="42"/>
      <c r="B154" s="42"/>
      <c r="C154" s="42"/>
      <c r="D154" s="42"/>
      <c r="E154" s="42"/>
      <c r="F154" s="42"/>
      <c r="G154" s="42"/>
      <c r="H154" s="42"/>
      <c r="I154" s="42"/>
      <c r="J154" s="42"/>
      <c r="K154" s="42"/>
      <c r="L154" s="42"/>
      <c r="M154" s="42"/>
      <c r="N154" s="42"/>
      <c r="O154" s="43"/>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4"/>
    </row>
    <row r="155" spans="1:39" ht="12.75" customHeight="1">
      <c r="A155" s="42"/>
      <c r="B155" s="42"/>
      <c r="C155" s="42"/>
      <c r="D155" s="42"/>
      <c r="E155" s="42"/>
      <c r="F155" s="42"/>
      <c r="G155" s="42"/>
      <c r="H155" s="42"/>
      <c r="I155" s="42"/>
      <c r="J155" s="42"/>
      <c r="K155" s="42"/>
      <c r="L155" s="42"/>
      <c r="M155" s="42"/>
      <c r="N155" s="42"/>
      <c r="O155" s="43"/>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4"/>
    </row>
    <row r="156" spans="1:39" ht="12.75" customHeight="1">
      <c r="A156" s="42"/>
      <c r="B156" s="42"/>
      <c r="C156" s="42"/>
      <c r="D156" s="42"/>
      <c r="E156" s="42"/>
      <c r="F156" s="42"/>
      <c r="G156" s="42"/>
      <c r="H156" s="42"/>
      <c r="I156" s="42"/>
      <c r="J156" s="42"/>
      <c r="K156" s="42"/>
      <c r="L156" s="42"/>
      <c r="M156" s="42"/>
      <c r="N156" s="42"/>
      <c r="O156" s="43"/>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4"/>
    </row>
    <row r="157" spans="1:39" ht="12.75" customHeight="1">
      <c r="A157" s="42"/>
      <c r="B157" s="42"/>
      <c r="C157" s="42"/>
      <c r="D157" s="42"/>
      <c r="E157" s="42"/>
      <c r="F157" s="42"/>
      <c r="G157" s="42"/>
      <c r="H157" s="42"/>
      <c r="I157" s="42"/>
      <c r="J157" s="42"/>
      <c r="K157" s="42"/>
      <c r="L157" s="42"/>
      <c r="M157" s="42"/>
      <c r="N157" s="42"/>
      <c r="O157" s="43"/>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4"/>
    </row>
    <row r="158" spans="1:39" ht="12.75" customHeight="1">
      <c r="A158" s="42"/>
      <c r="B158" s="42"/>
      <c r="C158" s="42"/>
      <c r="D158" s="42"/>
      <c r="E158" s="42"/>
      <c r="F158" s="42"/>
      <c r="G158" s="42"/>
      <c r="H158" s="42"/>
      <c r="I158" s="42"/>
      <c r="J158" s="42"/>
      <c r="K158" s="42"/>
      <c r="L158" s="42"/>
      <c r="M158" s="42"/>
      <c r="N158" s="42"/>
      <c r="O158" s="43"/>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4"/>
    </row>
    <row r="159" spans="1:39" ht="12.75" customHeight="1">
      <c r="A159" s="42"/>
      <c r="B159" s="42"/>
      <c r="C159" s="42"/>
      <c r="D159" s="42"/>
      <c r="E159" s="42"/>
      <c r="F159" s="42"/>
      <c r="G159" s="42"/>
      <c r="H159" s="42"/>
      <c r="I159" s="42"/>
      <c r="J159" s="42"/>
      <c r="K159" s="42"/>
      <c r="L159" s="42"/>
      <c r="M159" s="42"/>
      <c r="N159" s="42"/>
      <c r="O159" s="43"/>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4"/>
    </row>
    <row r="160" spans="1:39" ht="12.75" customHeight="1">
      <c r="A160" s="42"/>
      <c r="B160" s="42"/>
      <c r="C160" s="42"/>
      <c r="D160" s="42"/>
      <c r="E160" s="42"/>
      <c r="F160" s="42"/>
      <c r="G160" s="42"/>
      <c r="H160" s="42"/>
      <c r="I160" s="42"/>
      <c r="J160" s="42"/>
      <c r="K160" s="42"/>
      <c r="L160" s="42"/>
      <c r="M160" s="42"/>
      <c r="N160" s="42"/>
      <c r="O160" s="43"/>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4"/>
    </row>
    <row r="161" spans="1:39" ht="12.75" customHeight="1">
      <c r="A161" s="42"/>
      <c r="B161" s="42"/>
      <c r="C161" s="42"/>
      <c r="D161" s="42"/>
      <c r="E161" s="42"/>
      <c r="F161" s="42"/>
      <c r="G161" s="42"/>
      <c r="H161" s="42"/>
      <c r="I161" s="42"/>
      <c r="J161" s="42"/>
      <c r="K161" s="42"/>
      <c r="L161" s="42"/>
      <c r="M161" s="42"/>
      <c r="N161" s="42"/>
      <c r="O161" s="43"/>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4"/>
    </row>
    <row r="162" spans="1:39" ht="12.75" customHeight="1">
      <c r="A162" s="42"/>
      <c r="B162" s="42"/>
      <c r="C162" s="42"/>
      <c r="D162" s="42"/>
      <c r="E162" s="42"/>
      <c r="F162" s="42"/>
      <c r="G162" s="42"/>
      <c r="H162" s="42"/>
      <c r="I162" s="42"/>
      <c r="J162" s="42"/>
      <c r="K162" s="42"/>
      <c r="L162" s="42"/>
      <c r="M162" s="42"/>
      <c r="N162" s="42"/>
      <c r="O162" s="43"/>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4"/>
    </row>
    <row r="163" spans="1:39" ht="12.75" customHeight="1">
      <c r="A163" s="42"/>
      <c r="B163" s="42"/>
      <c r="C163" s="42"/>
      <c r="D163" s="42"/>
      <c r="E163" s="42"/>
      <c r="F163" s="42"/>
      <c r="G163" s="42"/>
      <c r="H163" s="42"/>
      <c r="I163" s="42"/>
      <c r="J163" s="42"/>
      <c r="K163" s="42"/>
      <c r="L163" s="42"/>
      <c r="M163" s="42"/>
      <c r="N163" s="42"/>
      <c r="O163" s="43"/>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4"/>
    </row>
    <row r="164" spans="1:39" ht="12.75" customHeight="1">
      <c r="A164" s="42"/>
      <c r="B164" s="42"/>
      <c r="C164" s="42"/>
      <c r="D164" s="42"/>
      <c r="E164" s="42"/>
      <c r="F164" s="42"/>
      <c r="G164" s="42"/>
      <c r="H164" s="42"/>
      <c r="I164" s="42"/>
      <c r="J164" s="42"/>
      <c r="K164" s="42"/>
      <c r="L164" s="42"/>
      <c r="M164" s="42"/>
      <c r="N164" s="42"/>
      <c r="O164" s="43"/>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4"/>
    </row>
    <row r="165" spans="1:39" ht="12.75" customHeight="1">
      <c r="A165" s="42"/>
      <c r="B165" s="42"/>
      <c r="C165" s="42"/>
      <c r="D165" s="42"/>
      <c r="E165" s="42"/>
      <c r="F165" s="42"/>
      <c r="G165" s="42"/>
      <c r="H165" s="42"/>
      <c r="I165" s="42"/>
      <c r="J165" s="42"/>
      <c r="K165" s="42"/>
      <c r="L165" s="42"/>
      <c r="M165" s="42"/>
      <c r="N165" s="42"/>
      <c r="O165" s="43"/>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4"/>
    </row>
    <row r="166" spans="1:39" ht="12.75" customHeight="1">
      <c r="A166" s="42"/>
      <c r="B166" s="42"/>
      <c r="C166" s="42"/>
      <c r="D166" s="42"/>
      <c r="E166" s="42"/>
      <c r="F166" s="42"/>
      <c r="G166" s="42"/>
      <c r="H166" s="42"/>
      <c r="I166" s="42"/>
      <c r="J166" s="42"/>
      <c r="K166" s="42"/>
      <c r="L166" s="42"/>
      <c r="M166" s="42"/>
      <c r="N166" s="42"/>
      <c r="O166" s="43"/>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4"/>
    </row>
    <row r="167" spans="1:39" ht="12.75" customHeight="1">
      <c r="A167" s="42"/>
      <c r="B167" s="42"/>
      <c r="C167" s="42"/>
      <c r="D167" s="42"/>
      <c r="E167" s="42"/>
      <c r="F167" s="42"/>
      <c r="G167" s="42"/>
      <c r="H167" s="42"/>
      <c r="I167" s="42"/>
      <c r="J167" s="42"/>
      <c r="K167" s="42"/>
      <c r="L167" s="42"/>
      <c r="M167" s="42"/>
      <c r="N167" s="42"/>
      <c r="O167" s="43"/>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4"/>
    </row>
    <row r="168" spans="1:39" ht="12.75" customHeight="1">
      <c r="A168" s="42"/>
      <c r="B168" s="42"/>
      <c r="C168" s="42"/>
      <c r="D168" s="42"/>
      <c r="E168" s="42"/>
      <c r="F168" s="42"/>
      <c r="G168" s="42"/>
      <c r="H168" s="42"/>
      <c r="I168" s="42"/>
      <c r="J168" s="42"/>
      <c r="K168" s="42"/>
      <c r="L168" s="42"/>
      <c r="M168" s="42"/>
      <c r="N168" s="42"/>
      <c r="O168" s="43"/>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4"/>
    </row>
    <row r="169" spans="1:39" ht="12.75" customHeight="1">
      <c r="A169" s="42"/>
      <c r="B169" s="42"/>
      <c r="C169" s="42"/>
      <c r="D169" s="42"/>
      <c r="E169" s="42"/>
      <c r="F169" s="42"/>
      <c r="G169" s="42"/>
      <c r="H169" s="42"/>
      <c r="I169" s="42"/>
      <c r="J169" s="42"/>
      <c r="K169" s="42"/>
      <c r="L169" s="42"/>
      <c r="M169" s="42"/>
      <c r="N169" s="42"/>
      <c r="O169" s="43"/>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4"/>
    </row>
    <row r="170" spans="1:39" ht="12.75" customHeight="1">
      <c r="A170" s="42"/>
      <c r="B170" s="42"/>
      <c r="C170" s="42"/>
      <c r="D170" s="42"/>
      <c r="E170" s="42"/>
      <c r="F170" s="42"/>
      <c r="G170" s="42"/>
      <c r="H170" s="42"/>
      <c r="I170" s="42"/>
      <c r="J170" s="42"/>
      <c r="K170" s="42"/>
      <c r="L170" s="42"/>
      <c r="M170" s="42"/>
      <c r="N170" s="42"/>
      <c r="O170" s="43"/>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4"/>
    </row>
    <row r="171" spans="1:39" ht="12.75" customHeight="1">
      <c r="A171" s="42"/>
      <c r="B171" s="42"/>
      <c r="C171" s="42"/>
      <c r="D171" s="42"/>
      <c r="E171" s="42"/>
      <c r="F171" s="42"/>
      <c r="G171" s="42"/>
      <c r="H171" s="42"/>
      <c r="I171" s="42"/>
      <c r="J171" s="42"/>
      <c r="K171" s="42"/>
      <c r="L171" s="42"/>
      <c r="M171" s="42"/>
      <c r="N171" s="42"/>
      <c r="O171" s="43"/>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4"/>
    </row>
    <row r="172" spans="1:39" ht="12.75" customHeight="1">
      <c r="A172" s="42"/>
      <c r="B172" s="42"/>
      <c r="C172" s="42"/>
      <c r="D172" s="42"/>
      <c r="E172" s="42"/>
      <c r="F172" s="42"/>
      <c r="G172" s="42"/>
      <c r="H172" s="42"/>
      <c r="I172" s="42"/>
      <c r="J172" s="42"/>
      <c r="K172" s="42"/>
      <c r="L172" s="42"/>
      <c r="M172" s="42"/>
      <c r="N172" s="42"/>
      <c r="O172" s="43"/>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4"/>
    </row>
    <row r="173" spans="1:39" ht="12.75" customHeight="1">
      <c r="A173" s="42"/>
      <c r="B173" s="42"/>
      <c r="C173" s="42"/>
      <c r="D173" s="42"/>
      <c r="E173" s="42"/>
      <c r="F173" s="42"/>
      <c r="G173" s="42"/>
      <c r="H173" s="42"/>
      <c r="I173" s="42"/>
      <c r="J173" s="42"/>
      <c r="K173" s="42"/>
      <c r="L173" s="42"/>
      <c r="M173" s="42"/>
      <c r="N173" s="42"/>
      <c r="O173" s="43"/>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4"/>
    </row>
    <row r="174" spans="1:39" ht="12.75" customHeight="1">
      <c r="A174" s="42"/>
      <c r="B174" s="42"/>
      <c r="C174" s="42"/>
      <c r="D174" s="42"/>
      <c r="E174" s="42"/>
      <c r="F174" s="42"/>
      <c r="G174" s="42"/>
      <c r="H174" s="42"/>
      <c r="I174" s="42"/>
      <c r="J174" s="42"/>
      <c r="K174" s="42"/>
      <c r="L174" s="42"/>
      <c r="M174" s="42"/>
      <c r="N174" s="42"/>
      <c r="O174" s="43"/>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4"/>
    </row>
    <row r="175" spans="1:39" ht="12.75" customHeight="1">
      <c r="A175" s="42"/>
      <c r="B175" s="42"/>
      <c r="C175" s="42"/>
      <c r="D175" s="42"/>
      <c r="E175" s="42"/>
      <c r="F175" s="42"/>
      <c r="G175" s="42"/>
      <c r="H175" s="42"/>
      <c r="I175" s="42"/>
      <c r="J175" s="42"/>
      <c r="K175" s="42"/>
      <c r="L175" s="42"/>
      <c r="M175" s="42"/>
      <c r="N175" s="42"/>
      <c r="O175" s="43"/>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4"/>
    </row>
    <row r="176" spans="1:39" ht="12.75" customHeight="1">
      <c r="A176" s="42"/>
      <c r="B176" s="42"/>
      <c r="C176" s="42"/>
      <c r="D176" s="42"/>
      <c r="E176" s="42"/>
      <c r="F176" s="42"/>
      <c r="G176" s="42"/>
      <c r="H176" s="42"/>
      <c r="I176" s="42"/>
      <c r="J176" s="42"/>
      <c r="K176" s="42"/>
      <c r="L176" s="42"/>
      <c r="M176" s="42"/>
      <c r="N176" s="42"/>
      <c r="O176" s="43"/>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4"/>
    </row>
    <row r="177" spans="1:39" ht="12.75" customHeight="1">
      <c r="A177" s="42"/>
      <c r="B177" s="42"/>
      <c r="C177" s="42"/>
      <c r="D177" s="42"/>
      <c r="E177" s="42"/>
      <c r="F177" s="42"/>
      <c r="G177" s="42"/>
      <c r="H177" s="42"/>
      <c r="I177" s="42"/>
      <c r="J177" s="42"/>
      <c r="K177" s="42"/>
      <c r="L177" s="42"/>
      <c r="M177" s="42"/>
      <c r="N177" s="42"/>
      <c r="O177" s="43"/>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4"/>
    </row>
    <row r="178" spans="1:39" ht="12.75" customHeight="1">
      <c r="A178" s="42"/>
      <c r="B178" s="42"/>
      <c r="C178" s="42"/>
      <c r="D178" s="42"/>
      <c r="E178" s="42"/>
      <c r="F178" s="42"/>
      <c r="G178" s="42"/>
      <c r="H178" s="42"/>
      <c r="I178" s="42"/>
      <c r="J178" s="42"/>
      <c r="K178" s="42"/>
      <c r="L178" s="42"/>
      <c r="M178" s="42"/>
      <c r="N178" s="42"/>
      <c r="O178" s="43"/>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4"/>
    </row>
    <row r="179" spans="1:39" ht="12.75" customHeight="1">
      <c r="A179" s="42"/>
      <c r="B179" s="42"/>
      <c r="C179" s="42"/>
      <c r="D179" s="42"/>
      <c r="E179" s="42"/>
      <c r="F179" s="42"/>
      <c r="G179" s="42"/>
      <c r="H179" s="42"/>
      <c r="I179" s="42"/>
      <c r="J179" s="42"/>
      <c r="K179" s="42"/>
      <c r="L179" s="42"/>
      <c r="M179" s="42"/>
      <c r="N179" s="42"/>
      <c r="O179" s="43"/>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4"/>
    </row>
    <row r="180" spans="1:39" ht="12.75" customHeight="1">
      <c r="A180" s="42"/>
      <c r="B180" s="42"/>
      <c r="C180" s="42"/>
      <c r="D180" s="42"/>
      <c r="E180" s="42"/>
      <c r="F180" s="42"/>
      <c r="G180" s="42"/>
      <c r="H180" s="42"/>
      <c r="I180" s="42"/>
      <c r="J180" s="42"/>
      <c r="K180" s="42"/>
      <c r="L180" s="42"/>
      <c r="M180" s="42"/>
      <c r="N180" s="42"/>
      <c r="O180" s="43"/>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4"/>
    </row>
    <row r="181" spans="1:39" ht="12.75" customHeight="1">
      <c r="A181" s="42"/>
      <c r="B181" s="42"/>
      <c r="C181" s="42"/>
      <c r="D181" s="42"/>
      <c r="E181" s="42"/>
      <c r="F181" s="42"/>
      <c r="G181" s="42"/>
      <c r="H181" s="42"/>
      <c r="I181" s="42"/>
      <c r="J181" s="42"/>
      <c r="K181" s="42"/>
      <c r="L181" s="42"/>
      <c r="M181" s="42"/>
      <c r="N181" s="42"/>
      <c r="O181" s="43"/>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4"/>
    </row>
    <row r="182" spans="1:39" ht="12.75" customHeight="1">
      <c r="A182" s="42"/>
      <c r="B182" s="42"/>
      <c r="C182" s="42"/>
      <c r="D182" s="42"/>
      <c r="E182" s="42"/>
      <c r="F182" s="42"/>
      <c r="G182" s="42"/>
      <c r="H182" s="42"/>
      <c r="I182" s="42"/>
      <c r="J182" s="42"/>
      <c r="K182" s="42"/>
      <c r="L182" s="42"/>
      <c r="M182" s="42"/>
      <c r="N182" s="42"/>
      <c r="O182" s="43"/>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4"/>
    </row>
    <row r="183" spans="1:39" ht="12.75" customHeight="1">
      <c r="A183" s="42"/>
      <c r="B183" s="42"/>
      <c r="C183" s="42"/>
      <c r="D183" s="42"/>
      <c r="E183" s="42"/>
      <c r="F183" s="42"/>
      <c r="G183" s="42"/>
      <c r="H183" s="42"/>
      <c r="I183" s="42"/>
      <c r="J183" s="42"/>
      <c r="K183" s="42"/>
      <c r="L183" s="42"/>
      <c r="M183" s="42"/>
      <c r="N183" s="42"/>
      <c r="O183" s="43"/>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4"/>
    </row>
    <row r="184" spans="1:39" ht="12.75" customHeight="1">
      <c r="A184" s="42"/>
      <c r="B184" s="42"/>
      <c r="C184" s="42"/>
      <c r="D184" s="42"/>
      <c r="E184" s="42"/>
      <c r="F184" s="42"/>
      <c r="G184" s="42"/>
      <c r="H184" s="42"/>
      <c r="I184" s="42"/>
      <c r="J184" s="42"/>
      <c r="K184" s="42"/>
      <c r="L184" s="42"/>
      <c r="M184" s="42"/>
      <c r="N184" s="42"/>
      <c r="O184" s="43"/>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4"/>
    </row>
    <row r="185" spans="1:39" ht="12.75" customHeight="1">
      <c r="A185" s="42"/>
      <c r="B185" s="42"/>
      <c r="C185" s="42"/>
      <c r="D185" s="42"/>
      <c r="E185" s="42"/>
      <c r="F185" s="42"/>
      <c r="G185" s="42"/>
      <c r="H185" s="42"/>
      <c r="I185" s="42"/>
      <c r="J185" s="42"/>
      <c r="K185" s="42"/>
      <c r="L185" s="42"/>
      <c r="M185" s="42"/>
      <c r="N185" s="42"/>
      <c r="O185" s="43"/>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4"/>
    </row>
    <row r="186" spans="1:39" ht="12.75" customHeight="1">
      <c r="A186" s="42"/>
      <c r="B186" s="42"/>
      <c r="C186" s="42"/>
      <c r="D186" s="42"/>
      <c r="E186" s="42"/>
      <c r="F186" s="42"/>
      <c r="G186" s="42"/>
      <c r="H186" s="42"/>
      <c r="I186" s="42"/>
      <c r="J186" s="42"/>
      <c r="K186" s="42"/>
      <c r="L186" s="42"/>
      <c r="M186" s="42"/>
      <c r="N186" s="42"/>
      <c r="O186" s="43"/>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4"/>
    </row>
    <row r="187" spans="1:39" ht="12.75" customHeight="1">
      <c r="A187" s="42"/>
      <c r="B187" s="42"/>
      <c r="C187" s="42"/>
      <c r="D187" s="42"/>
      <c r="E187" s="42"/>
      <c r="F187" s="42"/>
      <c r="G187" s="42"/>
      <c r="H187" s="42"/>
      <c r="I187" s="42"/>
      <c r="J187" s="42"/>
      <c r="K187" s="42"/>
      <c r="L187" s="42"/>
      <c r="M187" s="42"/>
      <c r="N187" s="42"/>
      <c r="O187" s="43"/>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4"/>
    </row>
    <row r="188" spans="1:39" ht="12.75" customHeight="1">
      <c r="A188" s="42"/>
      <c r="B188" s="42"/>
      <c r="C188" s="42"/>
      <c r="D188" s="42"/>
      <c r="E188" s="42"/>
      <c r="F188" s="42"/>
      <c r="G188" s="42"/>
      <c r="H188" s="42"/>
      <c r="I188" s="42"/>
      <c r="J188" s="42"/>
      <c r="K188" s="42"/>
      <c r="L188" s="42"/>
      <c r="M188" s="42"/>
      <c r="N188" s="42"/>
      <c r="O188" s="43"/>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4"/>
    </row>
    <row r="189" spans="1:39" ht="12.75" customHeight="1">
      <c r="A189" s="42"/>
      <c r="B189" s="42"/>
      <c r="C189" s="42"/>
      <c r="D189" s="42"/>
      <c r="E189" s="42"/>
      <c r="F189" s="42"/>
      <c r="G189" s="42"/>
      <c r="H189" s="42"/>
      <c r="I189" s="42"/>
      <c r="J189" s="42"/>
      <c r="K189" s="42"/>
      <c r="L189" s="42"/>
      <c r="M189" s="42"/>
      <c r="N189" s="42"/>
      <c r="O189" s="43"/>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4"/>
    </row>
    <row r="190" spans="1:39" ht="12.75" customHeight="1">
      <c r="A190" s="42"/>
      <c r="B190" s="42"/>
      <c r="C190" s="42"/>
      <c r="D190" s="42"/>
      <c r="E190" s="42"/>
      <c r="F190" s="42"/>
      <c r="G190" s="42"/>
      <c r="H190" s="42"/>
      <c r="I190" s="42"/>
      <c r="J190" s="42"/>
      <c r="K190" s="42"/>
      <c r="L190" s="42"/>
      <c r="M190" s="42"/>
      <c r="N190" s="42"/>
      <c r="O190" s="43"/>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4"/>
    </row>
    <row r="191" spans="1:39" ht="12.75" customHeight="1">
      <c r="A191" s="42"/>
      <c r="B191" s="42"/>
      <c r="C191" s="42"/>
      <c r="D191" s="42"/>
      <c r="E191" s="42"/>
      <c r="F191" s="42"/>
      <c r="G191" s="42"/>
      <c r="H191" s="42"/>
      <c r="I191" s="42"/>
      <c r="J191" s="42"/>
      <c r="K191" s="42"/>
      <c r="L191" s="42"/>
      <c r="M191" s="42"/>
      <c r="N191" s="42"/>
      <c r="O191" s="43"/>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4"/>
    </row>
    <row r="192" spans="1:39" ht="12.75" customHeight="1">
      <c r="A192" s="42"/>
      <c r="B192" s="42"/>
      <c r="C192" s="42"/>
      <c r="D192" s="42"/>
      <c r="E192" s="42"/>
      <c r="F192" s="42"/>
      <c r="G192" s="42"/>
      <c r="H192" s="42"/>
      <c r="I192" s="42"/>
      <c r="J192" s="42"/>
      <c r="K192" s="42"/>
      <c r="L192" s="42"/>
      <c r="M192" s="42"/>
      <c r="N192" s="42"/>
      <c r="O192" s="43"/>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4"/>
    </row>
    <row r="193" spans="1:39" ht="12.75" customHeight="1">
      <c r="A193" s="42"/>
      <c r="B193" s="42"/>
      <c r="C193" s="42"/>
      <c r="D193" s="42"/>
      <c r="E193" s="42"/>
      <c r="F193" s="42"/>
      <c r="G193" s="42"/>
      <c r="H193" s="42"/>
      <c r="I193" s="42"/>
      <c r="J193" s="42"/>
      <c r="K193" s="42"/>
      <c r="L193" s="42"/>
      <c r="M193" s="42"/>
      <c r="N193" s="42"/>
      <c r="O193" s="43"/>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4"/>
    </row>
    <row r="194" spans="1:39" ht="12.75" customHeight="1">
      <c r="A194" s="42"/>
      <c r="B194" s="42"/>
      <c r="C194" s="42"/>
      <c r="D194" s="42"/>
      <c r="E194" s="42"/>
      <c r="F194" s="42"/>
      <c r="G194" s="42"/>
      <c r="H194" s="42"/>
      <c r="I194" s="42"/>
      <c r="J194" s="42"/>
      <c r="K194" s="42"/>
      <c r="L194" s="42"/>
      <c r="M194" s="42"/>
      <c r="N194" s="42"/>
      <c r="O194" s="43"/>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4"/>
    </row>
    <row r="195" spans="1:39" ht="12.75" customHeight="1">
      <c r="A195" s="42"/>
      <c r="B195" s="42"/>
      <c r="C195" s="42"/>
      <c r="D195" s="42"/>
      <c r="E195" s="42"/>
      <c r="F195" s="42"/>
      <c r="G195" s="42"/>
      <c r="H195" s="42"/>
      <c r="I195" s="42"/>
      <c r="J195" s="42"/>
      <c r="K195" s="42"/>
      <c r="L195" s="42"/>
      <c r="M195" s="42"/>
      <c r="N195" s="42"/>
      <c r="O195" s="43"/>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4"/>
    </row>
    <row r="196" spans="1:39" ht="12.75" customHeight="1">
      <c r="A196" s="42"/>
      <c r="B196" s="42"/>
      <c r="C196" s="42"/>
      <c r="D196" s="42"/>
      <c r="E196" s="42"/>
      <c r="F196" s="42"/>
      <c r="G196" s="42"/>
      <c r="H196" s="42"/>
      <c r="I196" s="42"/>
      <c r="J196" s="42"/>
      <c r="K196" s="42"/>
      <c r="L196" s="42"/>
      <c r="M196" s="42"/>
      <c r="N196" s="42"/>
      <c r="O196" s="43"/>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4"/>
    </row>
    <row r="197" spans="1:39" ht="12.75" customHeight="1">
      <c r="A197" s="42"/>
      <c r="B197" s="42"/>
      <c r="C197" s="42"/>
      <c r="D197" s="42"/>
      <c r="E197" s="42"/>
      <c r="F197" s="42"/>
      <c r="G197" s="42"/>
      <c r="H197" s="42"/>
      <c r="I197" s="42"/>
      <c r="J197" s="42"/>
      <c r="K197" s="42"/>
      <c r="L197" s="42"/>
      <c r="M197" s="42"/>
      <c r="N197" s="42"/>
      <c r="O197" s="43"/>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4"/>
    </row>
    <row r="198" spans="1:39" ht="12.75" customHeight="1">
      <c r="A198" s="42"/>
      <c r="B198" s="42"/>
      <c r="C198" s="42"/>
      <c r="D198" s="42"/>
      <c r="E198" s="42"/>
      <c r="F198" s="42"/>
      <c r="G198" s="42"/>
      <c r="H198" s="42"/>
      <c r="I198" s="42"/>
      <c r="J198" s="42"/>
      <c r="K198" s="42"/>
      <c r="L198" s="42"/>
      <c r="M198" s="42"/>
      <c r="N198" s="42"/>
      <c r="O198" s="43"/>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4"/>
    </row>
    <row r="199" spans="1:39" ht="12.75" customHeight="1">
      <c r="A199" s="42"/>
      <c r="B199" s="42"/>
      <c r="C199" s="42"/>
      <c r="D199" s="42"/>
      <c r="E199" s="42"/>
      <c r="F199" s="42"/>
      <c r="G199" s="42"/>
      <c r="H199" s="42"/>
      <c r="I199" s="42"/>
      <c r="J199" s="42"/>
      <c r="K199" s="42"/>
      <c r="L199" s="42"/>
      <c r="M199" s="42"/>
      <c r="N199" s="42"/>
      <c r="O199" s="43"/>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4"/>
    </row>
    <row r="200" spans="1:39" ht="12.75" customHeight="1">
      <c r="A200" s="42"/>
      <c r="B200" s="42"/>
      <c r="C200" s="42"/>
      <c r="D200" s="42"/>
      <c r="E200" s="42"/>
      <c r="F200" s="42"/>
      <c r="G200" s="42"/>
      <c r="H200" s="42"/>
      <c r="I200" s="42"/>
      <c r="J200" s="42"/>
      <c r="K200" s="42"/>
      <c r="L200" s="42"/>
      <c r="M200" s="42"/>
      <c r="N200" s="42"/>
      <c r="O200" s="43"/>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4"/>
    </row>
    <row r="201" spans="1:39" ht="12.75" customHeight="1">
      <c r="A201" s="42"/>
      <c r="B201" s="42"/>
      <c r="C201" s="42"/>
      <c r="D201" s="42"/>
      <c r="E201" s="42"/>
      <c r="F201" s="42"/>
      <c r="G201" s="42"/>
      <c r="H201" s="42"/>
      <c r="I201" s="42"/>
      <c r="J201" s="42"/>
      <c r="K201" s="42"/>
      <c r="L201" s="42"/>
      <c r="M201" s="42"/>
      <c r="N201" s="42"/>
      <c r="O201" s="43"/>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4"/>
    </row>
    <row r="202" spans="1:39" ht="12.75" customHeight="1">
      <c r="A202" s="42"/>
      <c r="B202" s="42"/>
      <c r="C202" s="42"/>
      <c r="D202" s="42"/>
      <c r="E202" s="42"/>
      <c r="F202" s="42"/>
      <c r="G202" s="42"/>
      <c r="H202" s="42"/>
      <c r="I202" s="42"/>
      <c r="J202" s="42"/>
      <c r="K202" s="42"/>
      <c r="L202" s="42"/>
      <c r="M202" s="42"/>
      <c r="N202" s="42"/>
      <c r="O202" s="43"/>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4"/>
    </row>
    <row r="203" spans="1:39" ht="12.75" customHeight="1">
      <c r="A203" s="42"/>
      <c r="B203" s="42"/>
      <c r="C203" s="42"/>
      <c r="D203" s="42"/>
      <c r="E203" s="42"/>
      <c r="F203" s="42"/>
      <c r="G203" s="42"/>
      <c r="H203" s="42"/>
      <c r="I203" s="42"/>
      <c r="J203" s="42"/>
      <c r="K203" s="42"/>
      <c r="L203" s="42"/>
      <c r="M203" s="42"/>
      <c r="N203" s="42"/>
      <c r="O203" s="43"/>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4"/>
    </row>
    <row r="204" spans="1:39" ht="12.75" customHeight="1">
      <c r="A204" s="42"/>
      <c r="B204" s="42"/>
      <c r="C204" s="42"/>
      <c r="D204" s="42"/>
      <c r="E204" s="42"/>
      <c r="F204" s="42"/>
      <c r="G204" s="42"/>
      <c r="H204" s="42"/>
      <c r="I204" s="42"/>
      <c r="J204" s="42"/>
      <c r="K204" s="42"/>
      <c r="L204" s="42"/>
      <c r="M204" s="42"/>
      <c r="N204" s="42"/>
      <c r="O204" s="43"/>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4"/>
    </row>
    <row r="205" spans="1:39" ht="12.75" customHeight="1">
      <c r="A205" s="42"/>
      <c r="B205" s="42"/>
      <c r="C205" s="42"/>
      <c r="D205" s="42"/>
      <c r="E205" s="42"/>
      <c r="F205" s="42"/>
      <c r="G205" s="42"/>
      <c r="H205" s="42"/>
      <c r="I205" s="42"/>
      <c r="J205" s="42"/>
      <c r="K205" s="42"/>
      <c r="L205" s="42"/>
      <c r="M205" s="42"/>
      <c r="N205" s="42"/>
      <c r="O205" s="43"/>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4"/>
    </row>
    <row r="206" spans="1:39" ht="12.75" customHeight="1">
      <c r="A206" s="42"/>
      <c r="B206" s="42"/>
      <c r="C206" s="42"/>
      <c r="D206" s="42"/>
      <c r="E206" s="42"/>
      <c r="F206" s="42"/>
      <c r="G206" s="42"/>
      <c r="H206" s="42"/>
      <c r="I206" s="42"/>
      <c r="J206" s="42"/>
      <c r="K206" s="42"/>
      <c r="L206" s="42"/>
      <c r="M206" s="42"/>
      <c r="N206" s="42"/>
      <c r="O206" s="43"/>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4"/>
    </row>
    <row r="207" spans="1:39" ht="12.75" customHeight="1">
      <c r="A207" s="42"/>
      <c r="B207" s="42"/>
      <c r="C207" s="42"/>
      <c r="D207" s="42"/>
      <c r="E207" s="42"/>
      <c r="F207" s="42"/>
      <c r="G207" s="42"/>
      <c r="H207" s="42"/>
      <c r="I207" s="42"/>
      <c r="J207" s="42"/>
      <c r="K207" s="42"/>
      <c r="L207" s="42"/>
      <c r="M207" s="42"/>
      <c r="N207" s="42"/>
      <c r="O207" s="43"/>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4"/>
    </row>
    <row r="208" spans="1:39" ht="12.75" customHeight="1">
      <c r="A208" s="42"/>
      <c r="B208" s="42"/>
      <c r="C208" s="42"/>
      <c r="D208" s="42"/>
      <c r="E208" s="42"/>
      <c r="F208" s="42"/>
      <c r="G208" s="42"/>
      <c r="H208" s="42"/>
      <c r="I208" s="42"/>
      <c r="J208" s="42"/>
      <c r="K208" s="42"/>
      <c r="L208" s="42"/>
      <c r="M208" s="42"/>
      <c r="N208" s="42"/>
      <c r="O208" s="43"/>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4"/>
    </row>
    <row r="209" spans="1:39" ht="12.75" customHeight="1">
      <c r="A209" s="42"/>
      <c r="B209" s="42"/>
      <c r="C209" s="42"/>
      <c r="D209" s="42"/>
      <c r="E209" s="42"/>
      <c r="F209" s="42"/>
      <c r="G209" s="42"/>
      <c r="H209" s="42"/>
      <c r="I209" s="42"/>
      <c r="J209" s="42"/>
      <c r="K209" s="42"/>
      <c r="L209" s="42"/>
      <c r="M209" s="42"/>
      <c r="N209" s="42"/>
      <c r="O209" s="43"/>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4"/>
    </row>
    <row r="210" spans="1:39" ht="12.75" customHeight="1">
      <c r="A210" s="42"/>
      <c r="B210" s="42"/>
      <c r="C210" s="42"/>
      <c r="D210" s="42"/>
      <c r="E210" s="42"/>
      <c r="F210" s="42"/>
      <c r="G210" s="42"/>
      <c r="H210" s="42"/>
      <c r="I210" s="42"/>
      <c r="J210" s="42"/>
      <c r="K210" s="42"/>
      <c r="L210" s="42"/>
      <c r="M210" s="42"/>
      <c r="N210" s="42"/>
      <c r="O210" s="43"/>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4"/>
    </row>
    <row r="211" spans="1:39" ht="12.75" customHeight="1">
      <c r="A211" s="42"/>
      <c r="B211" s="42"/>
      <c r="C211" s="42"/>
      <c r="D211" s="42"/>
      <c r="E211" s="42"/>
      <c r="F211" s="42"/>
      <c r="G211" s="42"/>
      <c r="H211" s="42"/>
      <c r="I211" s="42"/>
      <c r="J211" s="42"/>
      <c r="K211" s="42"/>
      <c r="L211" s="42"/>
      <c r="M211" s="42"/>
      <c r="N211" s="42"/>
      <c r="O211" s="43"/>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4"/>
    </row>
    <row r="212" spans="1:39" ht="12.75" customHeight="1">
      <c r="A212" s="42"/>
      <c r="B212" s="42"/>
      <c r="C212" s="42"/>
      <c r="D212" s="42"/>
      <c r="E212" s="42"/>
      <c r="F212" s="42"/>
      <c r="G212" s="42"/>
      <c r="H212" s="42"/>
      <c r="I212" s="42"/>
      <c r="J212" s="42"/>
      <c r="K212" s="42"/>
      <c r="L212" s="42"/>
      <c r="M212" s="42"/>
      <c r="N212" s="42"/>
      <c r="O212" s="43"/>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4"/>
    </row>
    <row r="213" spans="1:39" ht="12.75" customHeight="1">
      <c r="A213" s="42"/>
      <c r="B213" s="42"/>
      <c r="C213" s="42"/>
      <c r="D213" s="42"/>
      <c r="E213" s="42"/>
      <c r="F213" s="42"/>
      <c r="G213" s="42"/>
      <c r="H213" s="42"/>
      <c r="I213" s="42"/>
      <c r="J213" s="42"/>
      <c r="K213" s="42"/>
      <c r="L213" s="42"/>
      <c r="M213" s="42"/>
      <c r="N213" s="42"/>
      <c r="O213" s="43"/>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4"/>
    </row>
    <row r="214" spans="1:39" ht="12.75" customHeight="1">
      <c r="A214" s="42"/>
      <c r="B214" s="42"/>
      <c r="C214" s="42"/>
      <c r="D214" s="42"/>
      <c r="E214" s="42"/>
      <c r="F214" s="42"/>
      <c r="G214" s="42"/>
      <c r="H214" s="42"/>
      <c r="I214" s="42"/>
      <c r="J214" s="42"/>
      <c r="K214" s="42"/>
      <c r="L214" s="42"/>
      <c r="M214" s="42"/>
      <c r="N214" s="42"/>
      <c r="O214" s="43"/>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4"/>
    </row>
    <row r="215" spans="1:39" ht="12.75" customHeight="1">
      <c r="A215" s="42"/>
      <c r="B215" s="42"/>
      <c r="C215" s="42"/>
      <c r="D215" s="42"/>
      <c r="E215" s="42"/>
      <c r="F215" s="42"/>
      <c r="G215" s="42"/>
      <c r="H215" s="42"/>
      <c r="I215" s="42"/>
      <c r="J215" s="42"/>
      <c r="K215" s="42"/>
      <c r="L215" s="42"/>
      <c r="M215" s="42"/>
      <c r="N215" s="42"/>
      <c r="O215" s="43"/>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4"/>
    </row>
    <row r="216" spans="1:39" ht="12.75" customHeight="1">
      <c r="A216" s="42"/>
      <c r="B216" s="42"/>
      <c r="C216" s="42"/>
      <c r="D216" s="42"/>
      <c r="E216" s="42"/>
      <c r="F216" s="42"/>
      <c r="G216" s="42"/>
      <c r="H216" s="42"/>
      <c r="I216" s="42"/>
      <c r="J216" s="42"/>
      <c r="K216" s="42"/>
      <c r="L216" s="42"/>
      <c r="M216" s="42"/>
      <c r="N216" s="42"/>
      <c r="O216" s="43"/>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4"/>
    </row>
    <row r="217" spans="1:39" ht="12.75" customHeight="1">
      <c r="A217" s="42"/>
      <c r="B217" s="42"/>
      <c r="C217" s="42"/>
      <c r="D217" s="42"/>
      <c r="E217" s="42"/>
      <c r="F217" s="42"/>
      <c r="G217" s="42"/>
      <c r="H217" s="42"/>
      <c r="I217" s="42"/>
      <c r="J217" s="42"/>
      <c r="K217" s="42"/>
      <c r="L217" s="42"/>
      <c r="M217" s="42"/>
      <c r="N217" s="42"/>
      <c r="O217" s="43"/>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4"/>
    </row>
    <row r="218" spans="1:39" ht="12.75" customHeight="1">
      <c r="A218" s="42"/>
      <c r="B218" s="42"/>
      <c r="C218" s="42"/>
      <c r="D218" s="42"/>
      <c r="E218" s="42"/>
      <c r="F218" s="42"/>
      <c r="G218" s="42"/>
      <c r="H218" s="42"/>
      <c r="I218" s="42"/>
      <c r="J218" s="42"/>
      <c r="K218" s="42"/>
      <c r="L218" s="42"/>
      <c r="M218" s="42"/>
      <c r="N218" s="42"/>
      <c r="O218" s="43"/>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4"/>
    </row>
    <row r="219" spans="1:39" ht="12.75" customHeight="1">
      <c r="A219" s="42"/>
      <c r="B219" s="42"/>
      <c r="C219" s="42"/>
      <c r="D219" s="42"/>
      <c r="E219" s="42"/>
      <c r="F219" s="42"/>
      <c r="G219" s="42"/>
      <c r="H219" s="42"/>
      <c r="I219" s="42"/>
      <c r="J219" s="42"/>
      <c r="K219" s="42"/>
      <c r="L219" s="42"/>
      <c r="M219" s="42"/>
      <c r="N219" s="42"/>
      <c r="O219" s="43"/>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4"/>
    </row>
    <row r="220" spans="1:39" ht="12.75" customHeight="1">
      <c r="A220" s="42"/>
      <c r="B220" s="42"/>
      <c r="C220" s="42"/>
      <c r="D220" s="42"/>
      <c r="E220" s="42"/>
      <c r="F220" s="42"/>
      <c r="G220" s="42"/>
      <c r="H220" s="42"/>
      <c r="I220" s="42"/>
      <c r="J220" s="42"/>
      <c r="K220" s="42"/>
      <c r="L220" s="42"/>
      <c r="M220" s="42"/>
      <c r="N220" s="42"/>
      <c r="O220" s="43"/>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4"/>
    </row>
    <row r="221" spans="1:39" ht="12.75" customHeight="1">
      <c r="A221" s="42"/>
      <c r="B221" s="42"/>
      <c r="C221" s="42"/>
      <c r="D221" s="42"/>
      <c r="E221" s="42"/>
      <c r="F221" s="42"/>
      <c r="G221" s="42"/>
      <c r="H221" s="42"/>
      <c r="I221" s="42"/>
      <c r="J221" s="42"/>
      <c r="K221" s="42"/>
      <c r="L221" s="42"/>
      <c r="M221" s="42"/>
      <c r="N221" s="42"/>
      <c r="O221" s="43"/>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4"/>
    </row>
    <row r="222" spans="1:39" ht="12.75" customHeight="1">
      <c r="A222" s="42"/>
      <c r="B222" s="42"/>
      <c r="C222" s="42"/>
      <c r="D222" s="42"/>
      <c r="E222" s="42"/>
      <c r="F222" s="42"/>
      <c r="G222" s="42"/>
      <c r="H222" s="42"/>
      <c r="I222" s="42"/>
      <c r="J222" s="42"/>
      <c r="K222" s="42"/>
      <c r="L222" s="42"/>
      <c r="M222" s="42"/>
      <c r="N222" s="42"/>
      <c r="O222" s="43"/>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4"/>
    </row>
    <row r="223" spans="1:39" ht="12.75" customHeight="1">
      <c r="A223" s="42"/>
      <c r="B223" s="42"/>
      <c r="C223" s="42"/>
      <c r="D223" s="42"/>
      <c r="E223" s="42"/>
      <c r="F223" s="42"/>
      <c r="G223" s="42"/>
      <c r="H223" s="42"/>
      <c r="I223" s="42"/>
      <c r="J223" s="42"/>
      <c r="K223" s="42"/>
      <c r="L223" s="42"/>
      <c r="M223" s="42"/>
      <c r="N223" s="42"/>
      <c r="O223" s="43"/>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4"/>
    </row>
    <row r="224" spans="1:39" ht="12.75" customHeight="1">
      <c r="A224" s="42"/>
      <c r="B224" s="42"/>
      <c r="C224" s="42"/>
      <c r="D224" s="42"/>
      <c r="E224" s="42"/>
      <c r="F224" s="42"/>
      <c r="G224" s="42"/>
      <c r="H224" s="42"/>
      <c r="I224" s="42"/>
      <c r="J224" s="42"/>
      <c r="K224" s="42"/>
      <c r="L224" s="42"/>
      <c r="M224" s="42"/>
      <c r="N224" s="42"/>
      <c r="O224" s="43"/>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4"/>
    </row>
    <row r="225" spans="1:39" ht="12.75" customHeight="1">
      <c r="A225" s="42"/>
      <c r="B225" s="42"/>
      <c r="C225" s="42"/>
      <c r="D225" s="42"/>
      <c r="E225" s="42"/>
      <c r="F225" s="42"/>
      <c r="G225" s="42"/>
      <c r="H225" s="42"/>
      <c r="I225" s="42"/>
      <c r="J225" s="42"/>
      <c r="K225" s="42"/>
      <c r="L225" s="42"/>
      <c r="M225" s="42"/>
      <c r="N225" s="42"/>
      <c r="O225" s="43"/>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4"/>
    </row>
    <row r="226" spans="1:39" ht="12.75" customHeight="1">
      <c r="A226" s="42"/>
      <c r="B226" s="42"/>
      <c r="C226" s="42"/>
      <c r="D226" s="42"/>
      <c r="E226" s="42"/>
      <c r="F226" s="42"/>
      <c r="G226" s="42"/>
      <c r="H226" s="42"/>
      <c r="I226" s="42"/>
      <c r="J226" s="42"/>
      <c r="K226" s="42"/>
      <c r="L226" s="42"/>
      <c r="M226" s="42"/>
      <c r="N226" s="42"/>
      <c r="O226" s="43"/>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4"/>
    </row>
    <row r="227" spans="1:39" ht="12.75" customHeight="1">
      <c r="A227" s="42"/>
      <c r="B227" s="42"/>
      <c r="C227" s="42"/>
      <c r="D227" s="42"/>
      <c r="E227" s="42"/>
      <c r="F227" s="42"/>
      <c r="G227" s="42"/>
      <c r="H227" s="42"/>
      <c r="I227" s="42"/>
      <c r="J227" s="42"/>
      <c r="K227" s="42"/>
      <c r="L227" s="42"/>
      <c r="M227" s="42"/>
      <c r="N227" s="42"/>
      <c r="O227" s="43"/>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4"/>
    </row>
    <row r="228" spans="1:39" ht="12.75" customHeight="1">
      <c r="A228" s="42"/>
      <c r="B228" s="42"/>
      <c r="C228" s="42"/>
      <c r="D228" s="42"/>
      <c r="E228" s="42"/>
      <c r="F228" s="42"/>
      <c r="G228" s="42"/>
      <c r="H228" s="42"/>
      <c r="I228" s="42"/>
      <c r="J228" s="42"/>
      <c r="K228" s="42"/>
      <c r="L228" s="42"/>
      <c r="M228" s="42"/>
      <c r="N228" s="42"/>
      <c r="O228" s="43"/>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4"/>
    </row>
    <row r="229" spans="1:39" ht="12.75" customHeight="1">
      <c r="A229" s="42"/>
      <c r="B229" s="42"/>
      <c r="C229" s="42"/>
      <c r="D229" s="42"/>
      <c r="E229" s="42"/>
      <c r="F229" s="42"/>
      <c r="G229" s="42"/>
      <c r="H229" s="42"/>
      <c r="I229" s="42"/>
      <c r="J229" s="42"/>
      <c r="K229" s="42"/>
      <c r="L229" s="42"/>
      <c r="M229" s="42"/>
      <c r="N229" s="42"/>
      <c r="O229" s="43"/>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4"/>
    </row>
    <row r="230" spans="1:39" ht="12.75" customHeight="1">
      <c r="A230" s="42"/>
      <c r="B230" s="42"/>
      <c r="C230" s="42"/>
      <c r="D230" s="42"/>
      <c r="E230" s="42"/>
      <c r="F230" s="42"/>
      <c r="G230" s="42"/>
      <c r="H230" s="42"/>
      <c r="I230" s="42"/>
      <c r="J230" s="42"/>
      <c r="K230" s="42"/>
      <c r="L230" s="42"/>
      <c r="M230" s="42"/>
      <c r="N230" s="42"/>
      <c r="O230" s="43"/>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4"/>
    </row>
    <row r="231" spans="1:39" ht="12.75" customHeight="1">
      <c r="A231" s="42"/>
      <c r="B231" s="42"/>
      <c r="C231" s="42"/>
      <c r="D231" s="42"/>
      <c r="E231" s="42"/>
      <c r="F231" s="42"/>
      <c r="G231" s="42"/>
      <c r="H231" s="42"/>
      <c r="I231" s="42"/>
      <c r="J231" s="42"/>
      <c r="K231" s="42"/>
      <c r="L231" s="42"/>
      <c r="M231" s="42"/>
      <c r="N231" s="42"/>
      <c r="O231" s="43"/>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4"/>
    </row>
    <row r="232" spans="1:39" ht="12.75" customHeight="1">
      <c r="A232" s="42"/>
      <c r="B232" s="42"/>
      <c r="C232" s="42"/>
      <c r="D232" s="42"/>
      <c r="E232" s="42"/>
      <c r="F232" s="42"/>
      <c r="G232" s="42"/>
      <c r="H232" s="42"/>
      <c r="I232" s="42"/>
      <c r="J232" s="42"/>
      <c r="K232" s="42"/>
      <c r="L232" s="42"/>
      <c r="M232" s="42"/>
      <c r="N232" s="42"/>
      <c r="O232" s="43"/>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4"/>
    </row>
    <row r="233" spans="1:39" ht="12.75" customHeight="1">
      <c r="A233" s="42"/>
      <c r="B233" s="42"/>
      <c r="C233" s="42"/>
      <c r="D233" s="42"/>
      <c r="E233" s="42"/>
      <c r="F233" s="42"/>
      <c r="G233" s="42"/>
      <c r="H233" s="42"/>
      <c r="I233" s="42"/>
      <c r="J233" s="42"/>
      <c r="K233" s="42"/>
      <c r="L233" s="42"/>
      <c r="M233" s="42"/>
      <c r="N233" s="42"/>
      <c r="O233" s="43"/>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4"/>
    </row>
    <row r="234" spans="1:39" ht="12.75" customHeight="1">
      <c r="A234" s="42"/>
      <c r="B234" s="42"/>
      <c r="C234" s="42"/>
      <c r="D234" s="42"/>
      <c r="E234" s="42"/>
      <c r="F234" s="42"/>
      <c r="G234" s="42"/>
      <c r="H234" s="42"/>
      <c r="I234" s="42"/>
      <c r="J234" s="42"/>
      <c r="K234" s="42"/>
      <c r="L234" s="42"/>
      <c r="M234" s="42"/>
      <c r="N234" s="42"/>
      <c r="O234" s="43"/>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4"/>
    </row>
    <row r="235" spans="1:39" ht="12.75" customHeight="1">
      <c r="A235" s="42"/>
      <c r="B235" s="42"/>
      <c r="C235" s="42"/>
      <c r="D235" s="42"/>
      <c r="E235" s="42"/>
      <c r="F235" s="42"/>
      <c r="G235" s="42"/>
      <c r="H235" s="42"/>
      <c r="I235" s="42"/>
      <c r="J235" s="42"/>
      <c r="K235" s="42"/>
      <c r="L235" s="42"/>
      <c r="M235" s="42"/>
      <c r="N235" s="42"/>
      <c r="O235" s="43"/>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4"/>
    </row>
    <row r="236" spans="1:39" ht="12.75" customHeight="1">
      <c r="A236" s="42"/>
      <c r="B236" s="42"/>
      <c r="C236" s="42"/>
      <c r="D236" s="42"/>
      <c r="E236" s="42"/>
      <c r="F236" s="42"/>
      <c r="G236" s="42"/>
      <c r="H236" s="42"/>
      <c r="I236" s="42"/>
      <c r="J236" s="42"/>
      <c r="K236" s="42"/>
      <c r="L236" s="42"/>
      <c r="M236" s="42"/>
      <c r="N236" s="42"/>
      <c r="O236" s="43"/>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4"/>
    </row>
    <row r="237" spans="1:39" ht="12.75" customHeight="1">
      <c r="A237" s="42"/>
      <c r="B237" s="42"/>
      <c r="C237" s="42"/>
      <c r="D237" s="42"/>
      <c r="E237" s="42"/>
      <c r="F237" s="42"/>
      <c r="G237" s="42"/>
      <c r="H237" s="42"/>
      <c r="I237" s="42"/>
      <c r="J237" s="42"/>
      <c r="K237" s="42"/>
      <c r="L237" s="42"/>
      <c r="M237" s="42"/>
      <c r="N237" s="42"/>
      <c r="O237" s="43"/>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4"/>
    </row>
    <row r="238" spans="1:39" ht="12.75" customHeight="1">
      <c r="A238" s="42"/>
      <c r="B238" s="42"/>
      <c r="C238" s="42"/>
      <c r="D238" s="42"/>
      <c r="E238" s="42"/>
      <c r="F238" s="42"/>
      <c r="G238" s="42"/>
      <c r="H238" s="42"/>
      <c r="I238" s="42"/>
      <c r="J238" s="42"/>
      <c r="K238" s="42"/>
      <c r="L238" s="42"/>
      <c r="M238" s="42"/>
      <c r="N238" s="42"/>
      <c r="O238" s="43"/>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4"/>
    </row>
    <row r="239" spans="1:39" ht="12.75" customHeight="1">
      <c r="A239" s="42"/>
      <c r="B239" s="42"/>
      <c r="C239" s="42"/>
      <c r="D239" s="42"/>
      <c r="E239" s="42"/>
      <c r="F239" s="42"/>
      <c r="G239" s="42"/>
      <c r="H239" s="42"/>
      <c r="I239" s="42"/>
      <c r="J239" s="42"/>
      <c r="K239" s="42"/>
      <c r="L239" s="42"/>
      <c r="M239" s="42"/>
      <c r="N239" s="42"/>
      <c r="O239" s="43"/>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4"/>
    </row>
    <row r="240" spans="1:39" ht="12.75" customHeight="1">
      <c r="A240" s="42"/>
      <c r="B240" s="42"/>
      <c r="C240" s="42"/>
      <c r="D240" s="42"/>
      <c r="E240" s="42"/>
      <c r="F240" s="42"/>
      <c r="G240" s="42"/>
      <c r="H240" s="42"/>
      <c r="I240" s="42"/>
      <c r="J240" s="42"/>
      <c r="K240" s="42"/>
      <c r="L240" s="42"/>
      <c r="M240" s="42"/>
      <c r="N240" s="42"/>
      <c r="O240" s="43"/>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4"/>
    </row>
    <row r="241" spans="1:39" ht="12.75" customHeight="1">
      <c r="A241" s="42"/>
      <c r="B241" s="42"/>
      <c r="C241" s="42"/>
      <c r="D241" s="42"/>
      <c r="E241" s="42"/>
      <c r="F241" s="42"/>
      <c r="G241" s="42"/>
      <c r="H241" s="42"/>
      <c r="I241" s="42"/>
      <c r="J241" s="42"/>
      <c r="K241" s="42"/>
      <c r="L241" s="42"/>
      <c r="M241" s="42"/>
      <c r="N241" s="42"/>
      <c r="O241" s="43"/>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4"/>
    </row>
    <row r="242" spans="1:39" ht="12.75" customHeight="1">
      <c r="A242" s="42"/>
      <c r="B242" s="42"/>
      <c r="C242" s="42"/>
      <c r="D242" s="42"/>
      <c r="E242" s="42"/>
      <c r="F242" s="42"/>
      <c r="G242" s="42"/>
      <c r="H242" s="42"/>
      <c r="I242" s="42"/>
      <c r="J242" s="42"/>
      <c r="K242" s="42"/>
      <c r="L242" s="42"/>
      <c r="M242" s="42"/>
      <c r="N242" s="42"/>
      <c r="O242" s="43"/>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4"/>
    </row>
    <row r="243" spans="1:39" ht="12.75" customHeight="1">
      <c r="A243" s="42"/>
      <c r="B243" s="42"/>
      <c r="C243" s="42"/>
      <c r="D243" s="42"/>
      <c r="E243" s="42"/>
      <c r="F243" s="42"/>
      <c r="G243" s="42"/>
      <c r="H243" s="42"/>
      <c r="I243" s="42"/>
      <c r="J243" s="42"/>
      <c r="K243" s="42"/>
      <c r="L243" s="42"/>
      <c r="M243" s="42"/>
      <c r="N243" s="42"/>
      <c r="O243" s="43"/>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4"/>
    </row>
    <row r="244" spans="1:39" ht="12.75" customHeight="1">
      <c r="A244" s="42"/>
      <c r="B244" s="42"/>
      <c r="C244" s="42"/>
      <c r="D244" s="42"/>
      <c r="E244" s="42"/>
      <c r="F244" s="42"/>
      <c r="G244" s="42"/>
      <c r="H244" s="42"/>
      <c r="I244" s="42"/>
      <c r="J244" s="42"/>
      <c r="K244" s="42"/>
      <c r="L244" s="42"/>
      <c r="M244" s="42"/>
      <c r="N244" s="42"/>
      <c r="O244" s="43"/>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4"/>
    </row>
    <row r="245" spans="1:39" ht="12.75" customHeight="1">
      <c r="A245" s="42"/>
      <c r="B245" s="42"/>
      <c r="C245" s="42"/>
      <c r="D245" s="42"/>
      <c r="E245" s="42"/>
      <c r="F245" s="42"/>
      <c r="G245" s="42"/>
      <c r="H245" s="42"/>
      <c r="I245" s="42"/>
      <c r="J245" s="42"/>
      <c r="K245" s="42"/>
      <c r="L245" s="42"/>
      <c r="M245" s="42"/>
      <c r="N245" s="42"/>
      <c r="O245" s="43"/>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4"/>
    </row>
    <row r="246" spans="1:39" ht="12.75" customHeight="1">
      <c r="A246" s="42"/>
      <c r="B246" s="42"/>
      <c r="C246" s="42"/>
      <c r="D246" s="42"/>
      <c r="E246" s="42"/>
      <c r="F246" s="42"/>
      <c r="G246" s="42"/>
      <c r="H246" s="42"/>
      <c r="I246" s="42"/>
      <c r="J246" s="42"/>
      <c r="K246" s="42"/>
      <c r="L246" s="42"/>
      <c r="M246" s="42"/>
      <c r="N246" s="42"/>
      <c r="O246" s="43"/>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4"/>
    </row>
    <row r="247" spans="1:39" ht="12.75" customHeight="1">
      <c r="A247" s="42"/>
      <c r="B247" s="42"/>
      <c r="C247" s="42"/>
      <c r="D247" s="42"/>
      <c r="E247" s="42"/>
      <c r="F247" s="42"/>
      <c r="G247" s="42"/>
      <c r="H247" s="42"/>
      <c r="I247" s="42"/>
      <c r="J247" s="42"/>
      <c r="K247" s="42"/>
      <c r="L247" s="42"/>
      <c r="M247" s="42"/>
      <c r="N247" s="42"/>
      <c r="O247" s="43"/>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4"/>
    </row>
    <row r="248" spans="1:39" ht="12.75" customHeight="1">
      <c r="A248" s="42"/>
      <c r="B248" s="42"/>
      <c r="C248" s="42"/>
      <c r="D248" s="42"/>
      <c r="E248" s="42"/>
      <c r="F248" s="42"/>
      <c r="G248" s="42"/>
      <c r="H248" s="42"/>
      <c r="I248" s="42"/>
      <c r="J248" s="42"/>
      <c r="K248" s="42"/>
      <c r="L248" s="42"/>
      <c r="M248" s="42"/>
      <c r="N248" s="42"/>
      <c r="O248" s="43"/>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4"/>
    </row>
    <row r="249" spans="1:39" ht="12.75" customHeight="1">
      <c r="A249" s="42"/>
      <c r="B249" s="42"/>
      <c r="C249" s="42"/>
      <c r="D249" s="42"/>
      <c r="E249" s="42"/>
      <c r="F249" s="42"/>
      <c r="G249" s="42"/>
      <c r="H249" s="42"/>
      <c r="I249" s="42"/>
      <c r="J249" s="42"/>
      <c r="K249" s="42"/>
      <c r="L249" s="42"/>
      <c r="M249" s="42"/>
      <c r="N249" s="42"/>
      <c r="O249" s="43"/>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4"/>
    </row>
    <row r="250" spans="1:39" ht="12.75" customHeight="1">
      <c r="A250" s="42"/>
      <c r="B250" s="42"/>
      <c r="C250" s="42"/>
      <c r="D250" s="42"/>
      <c r="E250" s="42"/>
      <c r="F250" s="42"/>
      <c r="G250" s="42"/>
      <c r="H250" s="42"/>
      <c r="I250" s="42"/>
      <c r="J250" s="42"/>
      <c r="K250" s="42"/>
      <c r="L250" s="42"/>
      <c r="M250" s="42"/>
      <c r="N250" s="42"/>
      <c r="O250" s="43"/>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4"/>
    </row>
    <row r="251" spans="1:39" ht="12.75" customHeight="1">
      <c r="A251" s="42"/>
      <c r="B251" s="42"/>
      <c r="C251" s="42"/>
      <c r="D251" s="42"/>
      <c r="E251" s="42"/>
      <c r="F251" s="42"/>
      <c r="G251" s="42"/>
      <c r="H251" s="42"/>
      <c r="I251" s="42"/>
      <c r="J251" s="42"/>
      <c r="K251" s="42"/>
      <c r="L251" s="42"/>
      <c r="M251" s="42"/>
      <c r="N251" s="42"/>
      <c r="O251" s="43"/>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4"/>
    </row>
    <row r="252" spans="1:39" ht="12.75" customHeight="1">
      <c r="A252" s="42"/>
      <c r="B252" s="42"/>
      <c r="C252" s="42"/>
      <c r="D252" s="42"/>
      <c r="E252" s="42"/>
      <c r="F252" s="42"/>
      <c r="G252" s="42"/>
      <c r="H252" s="42"/>
      <c r="I252" s="42"/>
      <c r="J252" s="42"/>
      <c r="K252" s="42"/>
      <c r="L252" s="42"/>
      <c r="M252" s="42"/>
      <c r="N252" s="42"/>
      <c r="O252" s="43"/>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4"/>
    </row>
    <row r="253" spans="1:39" ht="12.75" customHeight="1">
      <c r="A253" s="42"/>
      <c r="B253" s="42"/>
      <c r="C253" s="42"/>
      <c r="D253" s="42"/>
      <c r="E253" s="42"/>
      <c r="F253" s="42"/>
      <c r="G253" s="42"/>
      <c r="H253" s="42"/>
      <c r="I253" s="42"/>
      <c r="J253" s="42"/>
      <c r="K253" s="42"/>
      <c r="L253" s="42"/>
      <c r="M253" s="42"/>
      <c r="N253" s="42"/>
      <c r="O253" s="43"/>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4"/>
    </row>
    <row r="254" spans="1:39" ht="12.75" customHeight="1">
      <c r="A254" s="42"/>
      <c r="B254" s="42"/>
      <c r="C254" s="42"/>
      <c r="D254" s="42"/>
      <c r="E254" s="42"/>
      <c r="F254" s="42"/>
      <c r="G254" s="42"/>
      <c r="H254" s="42"/>
      <c r="I254" s="42"/>
      <c r="J254" s="42"/>
      <c r="K254" s="42"/>
      <c r="L254" s="42"/>
      <c r="M254" s="42"/>
      <c r="N254" s="42"/>
      <c r="O254" s="43"/>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4"/>
    </row>
    <row r="255" spans="1:39" ht="12.75" customHeight="1">
      <c r="A255" s="42"/>
      <c r="B255" s="42"/>
      <c r="C255" s="42"/>
      <c r="D255" s="42"/>
      <c r="E255" s="42"/>
      <c r="F255" s="42"/>
      <c r="G255" s="42"/>
      <c r="H255" s="42"/>
      <c r="I255" s="42"/>
      <c r="J255" s="42"/>
      <c r="K255" s="42"/>
      <c r="L255" s="42"/>
      <c r="M255" s="42"/>
      <c r="N255" s="42"/>
      <c r="O255" s="43"/>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4"/>
    </row>
    <row r="256" spans="1:39" ht="12.75" customHeight="1">
      <c r="A256" s="42"/>
      <c r="B256" s="42"/>
      <c r="C256" s="42"/>
      <c r="D256" s="42"/>
      <c r="E256" s="42"/>
      <c r="F256" s="42"/>
      <c r="G256" s="42"/>
      <c r="H256" s="42"/>
      <c r="I256" s="42"/>
      <c r="J256" s="42"/>
      <c r="K256" s="42"/>
      <c r="L256" s="42"/>
      <c r="M256" s="42"/>
      <c r="N256" s="42"/>
      <c r="O256" s="43"/>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4"/>
    </row>
    <row r="257" spans="1:39" ht="12.75" customHeight="1">
      <c r="A257" s="42"/>
      <c r="B257" s="42"/>
      <c r="C257" s="42"/>
      <c r="D257" s="42"/>
      <c r="E257" s="42"/>
      <c r="F257" s="42"/>
      <c r="G257" s="42"/>
      <c r="H257" s="42"/>
      <c r="I257" s="42"/>
      <c r="J257" s="42"/>
      <c r="K257" s="42"/>
      <c r="L257" s="42"/>
      <c r="M257" s="42"/>
      <c r="N257" s="42"/>
      <c r="O257" s="43"/>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4"/>
    </row>
    <row r="258" spans="1:39" ht="12.75" customHeight="1">
      <c r="A258" s="42"/>
      <c r="B258" s="42"/>
      <c r="C258" s="42"/>
      <c r="D258" s="42"/>
      <c r="E258" s="42"/>
      <c r="F258" s="42"/>
      <c r="G258" s="42"/>
      <c r="H258" s="42"/>
      <c r="I258" s="42"/>
      <c r="J258" s="42"/>
      <c r="K258" s="42"/>
      <c r="L258" s="42"/>
      <c r="M258" s="42"/>
      <c r="N258" s="42"/>
      <c r="O258" s="43"/>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4"/>
    </row>
    <row r="259" spans="1:39" ht="12.75" customHeight="1">
      <c r="A259" s="42"/>
      <c r="B259" s="42"/>
      <c r="C259" s="42"/>
      <c r="D259" s="42"/>
      <c r="E259" s="42"/>
      <c r="F259" s="42"/>
      <c r="G259" s="42"/>
      <c r="H259" s="42"/>
      <c r="I259" s="42"/>
      <c r="J259" s="42"/>
      <c r="K259" s="42"/>
      <c r="L259" s="42"/>
      <c r="M259" s="42"/>
      <c r="N259" s="42"/>
      <c r="O259" s="43"/>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4"/>
    </row>
    <row r="260" spans="1:39" ht="12.75" customHeight="1">
      <c r="A260" s="42"/>
      <c r="B260" s="42"/>
      <c r="C260" s="42"/>
      <c r="D260" s="42"/>
      <c r="E260" s="42"/>
      <c r="F260" s="42"/>
      <c r="G260" s="42"/>
      <c r="H260" s="42"/>
      <c r="I260" s="42"/>
      <c r="J260" s="42"/>
      <c r="K260" s="42"/>
      <c r="L260" s="42"/>
      <c r="M260" s="42"/>
      <c r="N260" s="42"/>
      <c r="O260" s="43"/>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4"/>
    </row>
    <row r="261" spans="1:39" ht="12.75" customHeight="1">
      <c r="A261" s="42"/>
      <c r="B261" s="42"/>
      <c r="C261" s="42"/>
      <c r="D261" s="42"/>
      <c r="E261" s="42"/>
      <c r="F261" s="42"/>
      <c r="G261" s="42"/>
      <c r="H261" s="42"/>
      <c r="I261" s="42"/>
      <c r="J261" s="42"/>
      <c r="K261" s="42"/>
      <c r="L261" s="42"/>
      <c r="M261" s="42"/>
      <c r="N261" s="42"/>
      <c r="O261" s="43"/>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4"/>
    </row>
    <row r="262" spans="1:39" ht="12.75" customHeight="1">
      <c r="A262" s="42"/>
      <c r="B262" s="42"/>
      <c r="C262" s="42"/>
      <c r="D262" s="42"/>
      <c r="E262" s="42"/>
      <c r="F262" s="42"/>
      <c r="G262" s="42"/>
      <c r="H262" s="42"/>
      <c r="I262" s="42"/>
      <c r="J262" s="42"/>
      <c r="K262" s="42"/>
      <c r="L262" s="42"/>
      <c r="M262" s="42"/>
      <c r="N262" s="42"/>
      <c r="O262" s="43"/>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4"/>
    </row>
    <row r="263" spans="1:39" ht="12.75" customHeight="1">
      <c r="A263" s="42"/>
      <c r="B263" s="42"/>
      <c r="C263" s="42"/>
      <c r="D263" s="42"/>
      <c r="E263" s="42"/>
      <c r="F263" s="42"/>
      <c r="G263" s="42"/>
      <c r="H263" s="42"/>
      <c r="I263" s="42"/>
      <c r="J263" s="42"/>
      <c r="K263" s="42"/>
      <c r="L263" s="42"/>
      <c r="M263" s="42"/>
      <c r="N263" s="42"/>
      <c r="O263" s="43"/>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4"/>
    </row>
    <row r="264" spans="1:39" ht="12.75" customHeight="1">
      <c r="A264" s="42"/>
      <c r="B264" s="42"/>
      <c r="C264" s="42"/>
      <c r="D264" s="42"/>
      <c r="E264" s="42"/>
      <c r="F264" s="42"/>
      <c r="G264" s="42"/>
      <c r="H264" s="42"/>
      <c r="I264" s="42"/>
      <c r="J264" s="42"/>
      <c r="K264" s="42"/>
      <c r="L264" s="42"/>
      <c r="M264" s="42"/>
      <c r="N264" s="42"/>
      <c r="O264" s="43"/>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4"/>
    </row>
    <row r="265" spans="1:39" ht="12.75" customHeight="1">
      <c r="A265" s="42"/>
      <c r="B265" s="42"/>
      <c r="C265" s="42"/>
      <c r="D265" s="42"/>
      <c r="E265" s="42"/>
      <c r="F265" s="42"/>
      <c r="G265" s="42"/>
      <c r="H265" s="42"/>
      <c r="I265" s="42"/>
      <c r="J265" s="42"/>
      <c r="K265" s="42"/>
      <c r="L265" s="42"/>
      <c r="M265" s="42"/>
      <c r="N265" s="42"/>
      <c r="O265" s="43"/>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4"/>
    </row>
    <row r="266" spans="1:39" ht="12.75" customHeight="1">
      <c r="A266" s="42"/>
      <c r="B266" s="42"/>
      <c r="C266" s="42"/>
      <c r="D266" s="42"/>
      <c r="E266" s="42"/>
      <c r="F266" s="42"/>
      <c r="G266" s="42"/>
      <c r="H266" s="42"/>
      <c r="I266" s="42"/>
      <c r="J266" s="42"/>
      <c r="K266" s="42"/>
      <c r="L266" s="42"/>
      <c r="M266" s="42"/>
      <c r="N266" s="42"/>
      <c r="O266" s="43"/>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4"/>
    </row>
    <row r="267" spans="1:39" ht="12.75" customHeight="1">
      <c r="A267" s="42"/>
      <c r="B267" s="42"/>
      <c r="C267" s="42"/>
      <c r="D267" s="42"/>
      <c r="E267" s="42"/>
      <c r="F267" s="42"/>
      <c r="G267" s="42"/>
      <c r="H267" s="42"/>
      <c r="I267" s="42"/>
      <c r="J267" s="42"/>
      <c r="K267" s="42"/>
      <c r="L267" s="42"/>
      <c r="M267" s="42"/>
      <c r="N267" s="42"/>
      <c r="O267" s="43"/>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4"/>
    </row>
    <row r="268" spans="1:39" ht="12.75" customHeight="1">
      <c r="A268" s="42"/>
      <c r="B268" s="42"/>
      <c r="C268" s="42"/>
      <c r="D268" s="42"/>
      <c r="E268" s="42"/>
      <c r="F268" s="42"/>
      <c r="G268" s="42"/>
      <c r="H268" s="42"/>
      <c r="I268" s="42"/>
      <c r="J268" s="42"/>
      <c r="K268" s="42"/>
      <c r="L268" s="42"/>
      <c r="M268" s="42"/>
      <c r="N268" s="42"/>
      <c r="O268" s="43"/>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4"/>
    </row>
    <row r="269" spans="1:39" ht="12.75" customHeight="1">
      <c r="A269" s="42"/>
      <c r="B269" s="42"/>
      <c r="C269" s="42"/>
      <c r="D269" s="42"/>
      <c r="E269" s="42"/>
      <c r="F269" s="42"/>
      <c r="G269" s="42"/>
      <c r="H269" s="42"/>
      <c r="I269" s="42"/>
      <c r="J269" s="42"/>
      <c r="K269" s="42"/>
      <c r="L269" s="42"/>
      <c r="M269" s="42"/>
      <c r="N269" s="42"/>
      <c r="O269" s="43"/>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4"/>
    </row>
    <row r="270" spans="1:39" ht="12.75" customHeight="1">
      <c r="A270" s="42"/>
      <c r="B270" s="42"/>
      <c r="C270" s="42"/>
      <c r="D270" s="42"/>
      <c r="E270" s="42"/>
      <c r="F270" s="42"/>
      <c r="G270" s="42"/>
      <c r="H270" s="42"/>
      <c r="I270" s="42"/>
      <c r="J270" s="42"/>
      <c r="K270" s="42"/>
      <c r="L270" s="42"/>
      <c r="M270" s="42"/>
      <c r="N270" s="42"/>
      <c r="O270" s="43"/>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4"/>
    </row>
    <row r="271" spans="1:39" ht="12.75" customHeight="1">
      <c r="A271" s="42"/>
      <c r="B271" s="42"/>
      <c r="C271" s="42"/>
      <c r="D271" s="42"/>
      <c r="E271" s="42"/>
      <c r="F271" s="42"/>
      <c r="G271" s="42"/>
      <c r="H271" s="42"/>
      <c r="I271" s="42"/>
      <c r="J271" s="42"/>
      <c r="K271" s="42"/>
      <c r="L271" s="42"/>
      <c r="M271" s="42"/>
      <c r="N271" s="42"/>
      <c r="O271" s="43"/>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4"/>
    </row>
    <row r="272" spans="1:39" ht="12.75" customHeight="1">
      <c r="A272" s="42"/>
      <c r="B272" s="42"/>
      <c r="C272" s="42"/>
      <c r="D272" s="42"/>
      <c r="E272" s="42"/>
      <c r="F272" s="42"/>
      <c r="G272" s="42"/>
      <c r="H272" s="42"/>
      <c r="I272" s="42"/>
      <c r="J272" s="42"/>
      <c r="K272" s="42"/>
      <c r="L272" s="42"/>
      <c r="M272" s="42"/>
      <c r="N272" s="42"/>
      <c r="O272" s="43"/>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4"/>
    </row>
    <row r="273" spans="1:39" ht="12.75" customHeight="1">
      <c r="A273" s="42"/>
      <c r="B273" s="42"/>
      <c r="C273" s="42"/>
      <c r="D273" s="42"/>
      <c r="E273" s="42"/>
      <c r="F273" s="42"/>
      <c r="G273" s="42"/>
      <c r="H273" s="42"/>
      <c r="I273" s="42"/>
      <c r="J273" s="42"/>
      <c r="K273" s="42"/>
      <c r="L273" s="42"/>
      <c r="M273" s="42"/>
      <c r="N273" s="42"/>
      <c r="O273" s="43"/>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4"/>
    </row>
    <row r="274" spans="1:39" ht="12.75" customHeight="1">
      <c r="A274" s="42"/>
      <c r="B274" s="42"/>
      <c r="C274" s="42"/>
      <c r="D274" s="42"/>
      <c r="E274" s="42"/>
      <c r="F274" s="42"/>
      <c r="G274" s="42"/>
      <c r="H274" s="42"/>
      <c r="I274" s="42"/>
      <c r="J274" s="42"/>
      <c r="K274" s="42"/>
      <c r="L274" s="42"/>
      <c r="M274" s="42"/>
      <c r="N274" s="42"/>
      <c r="O274" s="43"/>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4"/>
    </row>
    <row r="275" spans="1:39" ht="12.75" customHeight="1">
      <c r="A275" s="42"/>
      <c r="B275" s="42"/>
      <c r="C275" s="42"/>
      <c r="D275" s="42"/>
      <c r="E275" s="42"/>
      <c r="F275" s="42"/>
      <c r="G275" s="42"/>
      <c r="H275" s="42"/>
      <c r="I275" s="42"/>
      <c r="J275" s="42"/>
      <c r="K275" s="42"/>
      <c r="L275" s="42"/>
      <c r="M275" s="42"/>
      <c r="N275" s="42"/>
      <c r="O275" s="43"/>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4"/>
    </row>
    <row r="276" spans="1:39" ht="12.75" customHeight="1">
      <c r="A276" s="42"/>
      <c r="B276" s="42"/>
      <c r="C276" s="42"/>
      <c r="D276" s="42"/>
      <c r="E276" s="42"/>
      <c r="F276" s="42"/>
      <c r="G276" s="42"/>
      <c r="H276" s="42"/>
      <c r="I276" s="42"/>
      <c r="J276" s="42"/>
      <c r="K276" s="42"/>
      <c r="L276" s="42"/>
      <c r="M276" s="42"/>
      <c r="N276" s="42"/>
      <c r="O276" s="43"/>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4"/>
    </row>
    <row r="277" spans="1:39" ht="12.75" customHeight="1">
      <c r="A277" s="42"/>
      <c r="B277" s="42"/>
      <c r="C277" s="42"/>
      <c r="D277" s="42"/>
      <c r="E277" s="42"/>
      <c r="F277" s="42"/>
      <c r="G277" s="42"/>
      <c r="H277" s="42"/>
      <c r="I277" s="42"/>
      <c r="J277" s="42"/>
      <c r="K277" s="42"/>
      <c r="L277" s="42"/>
      <c r="M277" s="42"/>
      <c r="N277" s="42"/>
      <c r="O277" s="43"/>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4"/>
    </row>
    <row r="278" spans="1:39" ht="12.75" customHeight="1">
      <c r="A278" s="42"/>
      <c r="B278" s="42"/>
      <c r="C278" s="42"/>
      <c r="D278" s="42"/>
      <c r="E278" s="42"/>
      <c r="F278" s="42"/>
      <c r="G278" s="42"/>
      <c r="H278" s="42"/>
      <c r="I278" s="42"/>
      <c r="J278" s="42"/>
      <c r="K278" s="42"/>
      <c r="L278" s="42"/>
      <c r="M278" s="42"/>
      <c r="N278" s="42"/>
      <c r="O278" s="43"/>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4"/>
    </row>
    <row r="279" spans="1:39" ht="12.75" customHeight="1">
      <c r="A279" s="42"/>
      <c r="B279" s="42"/>
      <c r="C279" s="42"/>
      <c r="D279" s="42"/>
      <c r="E279" s="42"/>
      <c r="F279" s="42"/>
      <c r="G279" s="42"/>
      <c r="H279" s="42"/>
      <c r="I279" s="42"/>
      <c r="J279" s="42"/>
      <c r="K279" s="42"/>
      <c r="L279" s="42"/>
      <c r="M279" s="42"/>
      <c r="N279" s="42"/>
      <c r="O279" s="43"/>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4"/>
    </row>
    <row r="280" spans="1:39" ht="12.75" customHeight="1">
      <c r="A280" s="42"/>
      <c r="B280" s="42"/>
      <c r="C280" s="42"/>
      <c r="D280" s="42"/>
      <c r="E280" s="42"/>
      <c r="F280" s="42"/>
      <c r="G280" s="42"/>
      <c r="H280" s="42"/>
      <c r="I280" s="42"/>
      <c r="J280" s="42"/>
      <c r="K280" s="42"/>
      <c r="L280" s="42"/>
      <c r="M280" s="42"/>
      <c r="N280" s="42"/>
      <c r="O280" s="43"/>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4"/>
    </row>
    <row r="281" spans="1:39" ht="12.75" customHeight="1">
      <c r="A281" s="42"/>
      <c r="B281" s="42"/>
      <c r="C281" s="42"/>
      <c r="D281" s="42"/>
      <c r="E281" s="42"/>
      <c r="F281" s="42"/>
      <c r="G281" s="42"/>
      <c r="H281" s="42"/>
      <c r="I281" s="42"/>
      <c r="J281" s="42"/>
      <c r="K281" s="42"/>
      <c r="L281" s="42"/>
      <c r="M281" s="42"/>
      <c r="N281" s="42"/>
      <c r="O281" s="43"/>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4"/>
    </row>
    <row r="282" spans="1:39" ht="12.75" customHeight="1">
      <c r="A282" s="42"/>
      <c r="B282" s="42"/>
      <c r="C282" s="42"/>
      <c r="D282" s="42"/>
      <c r="E282" s="42"/>
      <c r="F282" s="42"/>
      <c r="G282" s="42"/>
      <c r="H282" s="42"/>
      <c r="I282" s="42"/>
      <c r="J282" s="42"/>
      <c r="K282" s="42"/>
      <c r="L282" s="42"/>
      <c r="M282" s="42"/>
      <c r="N282" s="42"/>
      <c r="O282" s="43"/>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4"/>
    </row>
    <row r="283" spans="1:39" ht="12.75" customHeight="1">
      <c r="A283" s="42"/>
      <c r="B283" s="42"/>
      <c r="C283" s="42"/>
      <c r="D283" s="42"/>
      <c r="E283" s="42"/>
      <c r="F283" s="42"/>
      <c r="G283" s="42"/>
      <c r="H283" s="42"/>
      <c r="I283" s="42"/>
      <c r="J283" s="42"/>
      <c r="K283" s="42"/>
      <c r="L283" s="42"/>
      <c r="M283" s="42"/>
      <c r="N283" s="42"/>
      <c r="O283" s="43"/>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4"/>
    </row>
    <row r="284" spans="1:39" ht="12.75" customHeight="1">
      <c r="A284" s="42"/>
      <c r="B284" s="42"/>
      <c r="C284" s="42"/>
      <c r="D284" s="42"/>
      <c r="E284" s="42"/>
      <c r="F284" s="42"/>
      <c r="G284" s="42"/>
      <c r="H284" s="42"/>
      <c r="I284" s="42"/>
      <c r="J284" s="42"/>
      <c r="K284" s="42"/>
      <c r="L284" s="42"/>
      <c r="M284" s="42"/>
      <c r="N284" s="42"/>
      <c r="O284" s="43"/>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4"/>
    </row>
    <row r="285" spans="1:39" ht="12.75" customHeight="1">
      <c r="A285" s="42"/>
      <c r="B285" s="42"/>
      <c r="C285" s="42"/>
      <c r="D285" s="42"/>
      <c r="E285" s="42"/>
      <c r="F285" s="42"/>
      <c r="G285" s="42"/>
      <c r="H285" s="42"/>
      <c r="I285" s="42"/>
      <c r="J285" s="42"/>
      <c r="K285" s="42"/>
      <c r="L285" s="42"/>
      <c r="M285" s="42"/>
      <c r="N285" s="42"/>
      <c r="O285" s="43"/>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4"/>
    </row>
    <row r="286" spans="1:39" ht="12.75" customHeight="1">
      <c r="A286" s="42"/>
      <c r="B286" s="42"/>
      <c r="C286" s="42"/>
      <c r="D286" s="42"/>
      <c r="E286" s="42"/>
      <c r="F286" s="42"/>
      <c r="G286" s="42"/>
      <c r="H286" s="42"/>
      <c r="I286" s="42"/>
      <c r="J286" s="42"/>
      <c r="K286" s="42"/>
      <c r="L286" s="42"/>
      <c r="M286" s="42"/>
      <c r="N286" s="42"/>
      <c r="O286" s="43"/>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4"/>
    </row>
    <row r="287" spans="1:39" ht="12.75" customHeight="1">
      <c r="A287" s="42"/>
      <c r="B287" s="42"/>
      <c r="C287" s="42"/>
      <c r="D287" s="42"/>
      <c r="E287" s="42"/>
      <c r="F287" s="42"/>
      <c r="G287" s="42"/>
      <c r="H287" s="42"/>
      <c r="I287" s="42"/>
      <c r="J287" s="42"/>
      <c r="K287" s="42"/>
      <c r="L287" s="42"/>
      <c r="M287" s="42"/>
      <c r="N287" s="42"/>
      <c r="O287" s="43"/>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4"/>
    </row>
    <row r="288" spans="1:39" ht="12.75" customHeight="1">
      <c r="A288" s="42"/>
      <c r="B288" s="42"/>
      <c r="C288" s="42"/>
      <c r="D288" s="42"/>
      <c r="E288" s="42"/>
      <c r="F288" s="42"/>
      <c r="G288" s="42"/>
      <c r="H288" s="42"/>
      <c r="I288" s="42"/>
      <c r="J288" s="42"/>
      <c r="K288" s="42"/>
      <c r="L288" s="42"/>
      <c r="M288" s="42"/>
      <c r="N288" s="42"/>
      <c r="O288" s="43"/>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4"/>
    </row>
    <row r="289" spans="1:39" ht="12.75" customHeight="1">
      <c r="A289" s="42"/>
      <c r="B289" s="42"/>
      <c r="C289" s="42"/>
      <c r="D289" s="42"/>
      <c r="E289" s="42"/>
      <c r="F289" s="42"/>
      <c r="G289" s="42"/>
      <c r="H289" s="42"/>
      <c r="I289" s="42"/>
      <c r="J289" s="42"/>
      <c r="K289" s="42"/>
      <c r="L289" s="42"/>
      <c r="M289" s="42"/>
      <c r="N289" s="42"/>
      <c r="O289" s="43"/>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4"/>
    </row>
    <row r="290" spans="1:39" ht="12.75" customHeight="1">
      <c r="A290" s="42"/>
      <c r="B290" s="42"/>
      <c r="C290" s="42"/>
      <c r="D290" s="42"/>
      <c r="E290" s="42"/>
      <c r="F290" s="42"/>
      <c r="G290" s="42"/>
      <c r="H290" s="42"/>
      <c r="I290" s="42"/>
      <c r="J290" s="42"/>
      <c r="K290" s="42"/>
      <c r="L290" s="42"/>
      <c r="M290" s="42"/>
      <c r="N290" s="42"/>
      <c r="O290" s="43"/>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4"/>
    </row>
    <row r="291" spans="1:39" ht="12.75" customHeight="1">
      <c r="A291" s="42"/>
      <c r="B291" s="42"/>
      <c r="C291" s="42"/>
      <c r="D291" s="42"/>
      <c r="E291" s="42"/>
      <c r="F291" s="42"/>
      <c r="G291" s="42"/>
      <c r="H291" s="42"/>
      <c r="I291" s="42"/>
      <c r="J291" s="42"/>
      <c r="K291" s="42"/>
      <c r="L291" s="42"/>
      <c r="M291" s="42"/>
      <c r="N291" s="42"/>
      <c r="O291" s="43"/>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4"/>
    </row>
    <row r="292" spans="1:39" ht="12.75" customHeight="1">
      <c r="A292" s="42"/>
      <c r="B292" s="42"/>
      <c r="C292" s="42"/>
      <c r="D292" s="42"/>
      <c r="E292" s="42"/>
      <c r="F292" s="42"/>
      <c r="G292" s="42"/>
      <c r="H292" s="42"/>
      <c r="I292" s="42"/>
      <c r="J292" s="42"/>
      <c r="K292" s="42"/>
      <c r="L292" s="42"/>
      <c r="M292" s="42"/>
      <c r="N292" s="42"/>
      <c r="O292" s="43"/>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4"/>
    </row>
    <row r="293" spans="1:39" ht="12.75" customHeight="1">
      <c r="A293" s="42"/>
      <c r="B293" s="42"/>
      <c r="C293" s="42"/>
      <c r="D293" s="42"/>
      <c r="E293" s="42"/>
      <c r="F293" s="42"/>
      <c r="G293" s="42"/>
      <c r="H293" s="42"/>
      <c r="I293" s="42"/>
      <c r="J293" s="42"/>
      <c r="K293" s="42"/>
      <c r="L293" s="42"/>
      <c r="M293" s="42"/>
      <c r="N293" s="42"/>
      <c r="O293" s="43"/>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4"/>
    </row>
    <row r="294" spans="1:39" ht="12.75" customHeight="1">
      <c r="A294" s="42"/>
      <c r="B294" s="42"/>
      <c r="C294" s="42"/>
      <c r="D294" s="42"/>
      <c r="E294" s="42"/>
      <c r="F294" s="42"/>
      <c r="G294" s="42"/>
      <c r="H294" s="42"/>
      <c r="I294" s="42"/>
      <c r="J294" s="42"/>
      <c r="K294" s="42"/>
      <c r="L294" s="42"/>
      <c r="M294" s="42"/>
      <c r="N294" s="42"/>
      <c r="O294" s="43"/>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4"/>
    </row>
    <row r="295" spans="1:39" ht="12.75" customHeight="1">
      <c r="A295" s="42"/>
      <c r="B295" s="42"/>
      <c r="C295" s="42"/>
      <c r="D295" s="42"/>
      <c r="E295" s="42"/>
      <c r="F295" s="42"/>
      <c r="G295" s="42"/>
      <c r="H295" s="42"/>
      <c r="I295" s="42"/>
      <c r="J295" s="42"/>
      <c r="K295" s="42"/>
      <c r="L295" s="42"/>
      <c r="M295" s="42"/>
      <c r="N295" s="42"/>
      <c r="O295" s="43"/>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4"/>
    </row>
    <row r="296" spans="1:39" ht="12.75" customHeight="1">
      <c r="A296" s="42"/>
      <c r="B296" s="42"/>
      <c r="C296" s="42"/>
      <c r="D296" s="42"/>
      <c r="E296" s="42"/>
      <c r="F296" s="42"/>
      <c r="G296" s="42"/>
      <c r="H296" s="42"/>
      <c r="I296" s="42"/>
      <c r="J296" s="42"/>
      <c r="K296" s="42"/>
      <c r="L296" s="42"/>
      <c r="M296" s="42"/>
      <c r="N296" s="42"/>
      <c r="O296" s="43"/>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4"/>
    </row>
    <row r="297" spans="1:39" ht="12.75" customHeight="1">
      <c r="A297" s="42"/>
      <c r="B297" s="42"/>
      <c r="C297" s="42"/>
      <c r="D297" s="42"/>
      <c r="E297" s="42"/>
      <c r="F297" s="42"/>
      <c r="G297" s="42"/>
      <c r="H297" s="42"/>
      <c r="I297" s="42"/>
      <c r="J297" s="42"/>
      <c r="K297" s="42"/>
      <c r="L297" s="42"/>
      <c r="M297" s="42"/>
      <c r="N297" s="42"/>
      <c r="O297" s="43"/>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4"/>
    </row>
    <row r="298" spans="1:39" ht="12.75" customHeight="1">
      <c r="A298" s="42"/>
      <c r="B298" s="42"/>
      <c r="C298" s="42"/>
      <c r="D298" s="42"/>
      <c r="E298" s="42"/>
      <c r="F298" s="42"/>
      <c r="G298" s="42"/>
      <c r="H298" s="42"/>
      <c r="I298" s="42"/>
      <c r="J298" s="42"/>
      <c r="K298" s="42"/>
      <c r="L298" s="42"/>
      <c r="M298" s="42"/>
      <c r="N298" s="42"/>
      <c r="O298" s="43"/>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4"/>
    </row>
    <row r="299" spans="1:39" ht="12.75" customHeight="1">
      <c r="A299" s="42"/>
      <c r="B299" s="42"/>
      <c r="C299" s="42"/>
      <c r="D299" s="42"/>
      <c r="E299" s="42"/>
      <c r="F299" s="42"/>
      <c r="G299" s="42"/>
      <c r="H299" s="42"/>
      <c r="I299" s="42"/>
      <c r="J299" s="42"/>
      <c r="K299" s="42"/>
      <c r="L299" s="42"/>
      <c r="M299" s="42"/>
      <c r="N299" s="42"/>
      <c r="O299" s="43"/>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4"/>
    </row>
    <row r="300" spans="1:39" ht="12.75" customHeight="1">
      <c r="A300" s="42"/>
      <c r="B300" s="42"/>
      <c r="C300" s="42"/>
      <c r="D300" s="42"/>
      <c r="E300" s="42"/>
      <c r="F300" s="42"/>
      <c r="G300" s="42"/>
      <c r="H300" s="42"/>
      <c r="I300" s="42"/>
      <c r="J300" s="42"/>
      <c r="K300" s="42"/>
      <c r="L300" s="42"/>
      <c r="M300" s="42"/>
      <c r="N300" s="42"/>
      <c r="O300" s="43"/>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4"/>
    </row>
    <row r="301" spans="1:39" ht="12.75" customHeight="1">
      <c r="A301" s="42"/>
      <c r="B301" s="42"/>
      <c r="C301" s="42"/>
      <c r="D301" s="42"/>
      <c r="E301" s="42"/>
      <c r="F301" s="42"/>
      <c r="G301" s="42"/>
      <c r="H301" s="42"/>
      <c r="I301" s="42"/>
      <c r="J301" s="42"/>
      <c r="K301" s="42"/>
      <c r="L301" s="42"/>
      <c r="M301" s="42"/>
      <c r="N301" s="42"/>
      <c r="O301" s="43"/>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4"/>
    </row>
    <row r="302" spans="1:39" ht="15.75" customHeight="1"/>
    <row r="303" spans="1:39" ht="15.75" customHeight="1"/>
    <row r="304" spans="1:39"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6:AM102" xr:uid="{00000000-0009-0000-0000-000003000000}"/>
  <mergeCells count="16">
    <mergeCell ref="A4:A5"/>
    <mergeCell ref="B4:B5"/>
    <mergeCell ref="C4:C5"/>
    <mergeCell ref="D4:D5"/>
    <mergeCell ref="E4:E5"/>
    <mergeCell ref="F4:F5"/>
    <mergeCell ref="G4:H4"/>
    <mergeCell ref="AB4:AL4"/>
    <mergeCell ref="AM4:AM5"/>
    <mergeCell ref="I4:J4"/>
    <mergeCell ref="K4:L4"/>
    <mergeCell ref="M4:N4"/>
    <mergeCell ref="O4:O5"/>
    <mergeCell ref="P4:Q4"/>
    <mergeCell ref="R4:S4"/>
    <mergeCell ref="T4:AA4"/>
  </mergeCells>
  <printOptions horizontalCentered="1"/>
  <pageMargins left="0.23622047244094491" right="0" top="0.39370078740157483" bottom="0.39370078740157483" header="0" footer="0"/>
  <pageSetup paperSize="9" scale="27" fitToHeight="0" orientation="landscape" r:id="rId1"/>
  <headerFooter>
    <oddFooter>&amp;CPage &amp;P of &amp;R&amp;F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44</vt:i4>
      </vt:variant>
    </vt:vector>
  </HeadingPairs>
  <TitlesOfParts>
    <vt:vector size="75" baseType="lpstr">
      <vt:lpstr>Giải tình Hùng nguyên</vt:lpstr>
      <vt:lpstr>Giải tình Ngọc Hiếu 26-2</vt:lpstr>
      <vt:lpstr>HT-ADH VN Vải bảo ôn</vt:lpstr>
      <vt:lpstr>CKTEC- tăng đơ</vt:lpstr>
      <vt:lpstr>Hùng nguyen 16-1</vt:lpstr>
      <vt:lpstr>Quang thịnh lần 2</vt:lpstr>
      <vt:lpstr>Giải tình IPC</vt:lpstr>
      <vt:lpstr>Vật tư Đóng kiện trần toàn</vt:lpstr>
      <vt:lpstr>Giải tình Hoàng Hà vit 26-1</vt:lpstr>
      <vt:lpstr>Giải tình Hoàng Hà vit</vt:lpstr>
      <vt:lpstr>Giải tình Huy hoàng</vt:lpstr>
      <vt:lpstr>Giải tình Ngọc Hiếu</vt:lpstr>
      <vt:lpstr>Giải tình MCL đợt 2</vt:lpstr>
      <vt:lpstr>Vật tư kẹp sàn</vt:lpstr>
      <vt:lpstr>Vật tư U180</vt:lpstr>
      <vt:lpstr>Vật tư U80</vt:lpstr>
      <vt:lpstr>Hùng nguyen kien</vt:lpstr>
      <vt:lpstr>DT04 (TM) 1 </vt:lpstr>
      <vt:lpstr>Vật tư sơn 097</vt:lpstr>
      <vt:lpstr>25-WNC-I-097</vt:lpstr>
      <vt:lpstr>Tổng hợp</vt:lpstr>
      <vt:lpstr>Quang thịnh</vt:lpstr>
      <vt:lpstr>Sheet1</vt:lpstr>
      <vt:lpstr>SO SÁNH</vt:lpstr>
      <vt:lpstr>Sàn winwin</vt:lpstr>
      <vt:lpstr>VSAN</vt:lpstr>
      <vt:lpstr>BG Gnee 2</vt:lpstr>
      <vt:lpstr>Báo giá của GNEE</vt:lpstr>
      <vt:lpstr>Dieu kien giao hang</vt:lpstr>
      <vt:lpstr>PL01 Hung nguyen</vt:lpstr>
      <vt:lpstr>vogt 060_Plan_Khong su dung</vt:lpstr>
      <vt:lpstr>'CKTEC- tăng đơ'!Print_Area</vt:lpstr>
      <vt:lpstr>'DT04 (TM) 1 '!Print_Area</vt:lpstr>
      <vt:lpstr>'Giải tình Hoàng Hà vit'!Print_Area</vt:lpstr>
      <vt:lpstr>'Giải tình Hoàng Hà vit 26-1'!Print_Area</vt:lpstr>
      <vt:lpstr>'Giải tình Hùng nguyên'!Print_Area</vt:lpstr>
      <vt:lpstr>'Giải tình Huy hoàng'!Print_Area</vt:lpstr>
      <vt:lpstr>'Giải tình IPC'!Print_Area</vt:lpstr>
      <vt:lpstr>'Giải tình MCL đợt 2'!Print_Area</vt:lpstr>
      <vt:lpstr>'Giải tình Ngọc Hiếu'!Print_Area</vt:lpstr>
      <vt:lpstr>'HT-ADH VN Vải bảo ôn'!Print_Area</vt:lpstr>
      <vt:lpstr>'Hùng nguyen 16-1'!Print_Area</vt:lpstr>
      <vt:lpstr>'Hùng nguyen kien'!Print_Area</vt:lpstr>
      <vt:lpstr>'Quang thịnh'!Print_Area</vt:lpstr>
      <vt:lpstr>'Quang thịnh lần 2'!Print_Area</vt:lpstr>
      <vt:lpstr>'Sàn winwin'!Print_Area</vt:lpstr>
      <vt:lpstr>'SO SÁNH'!Print_Area</vt:lpstr>
      <vt:lpstr>'Vật tư Đóng kiện trần toàn'!Print_Area</vt:lpstr>
      <vt:lpstr>'Vật tư kẹp sàn'!Print_Area</vt:lpstr>
      <vt:lpstr>'Vật tư sơn 097'!Print_Area</vt:lpstr>
      <vt:lpstr>'Vật tư U180'!Print_Area</vt:lpstr>
      <vt:lpstr>'Vật tư U80'!Print_Area</vt:lpstr>
      <vt:lpstr>'25-WNC-I-097'!Print_Titles</vt:lpstr>
      <vt:lpstr>'CKTEC- tăng đơ'!Print_Titles</vt:lpstr>
      <vt:lpstr>'DT04 (TM) 1 '!Print_Titles</vt:lpstr>
      <vt:lpstr>'Giải tình Hoàng Hà vit'!Print_Titles</vt:lpstr>
      <vt:lpstr>'Giải tình Hoàng Hà vit 26-1'!Print_Titles</vt:lpstr>
      <vt:lpstr>'Giải tình Hùng nguyên'!Print_Titles</vt:lpstr>
      <vt:lpstr>'Giải tình Huy hoàng'!Print_Titles</vt:lpstr>
      <vt:lpstr>'Giải tình IPC'!Print_Titles</vt:lpstr>
      <vt:lpstr>'Giải tình MCL đợt 2'!Print_Titles</vt:lpstr>
      <vt:lpstr>'Giải tình Ngọc Hiếu'!Print_Titles</vt:lpstr>
      <vt:lpstr>'Giải tình Ngọc Hiếu 26-2'!Print_Titles</vt:lpstr>
      <vt:lpstr>'HT-ADH VN Vải bảo ôn'!Print_Titles</vt:lpstr>
      <vt:lpstr>'Hùng nguyen 16-1'!Print_Titles</vt:lpstr>
      <vt:lpstr>'Hùng nguyen kien'!Print_Titles</vt:lpstr>
      <vt:lpstr>'Quang thịnh'!Print_Titles</vt:lpstr>
      <vt:lpstr>'Quang thịnh lần 2'!Print_Titles</vt:lpstr>
      <vt:lpstr>'Sàn winwin'!Print_Titles</vt:lpstr>
      <vt:lpstr>'Vật tư Đóng kiện trần toàn'!Print_Titles</vt:lpstr>
      <vt:lpstr>'Vật tư kẹp sàn'!Print_Titles</vt:lpstr>
      <vt:lpstr>'Vật tư sơn 097'!Print_Titles</vt:lpstr>
      <vt:lpstr>'Vật tư U180'!Print_Titles</vt:lpstr>
      <vt:lpstr>'Vật tư U80'!Print_Titles</vt:lpstr>
      <vt:lpstr>VSAN!Print_Titles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VAN DUC</dc:creator>
  <cp:lastModifiedBy>Chu Đức</cp:lastModifiedBy>
  <cp:lastPrinted>2026-03-02T07:29:47Z</cp:lastPrinted>
  <dcterms:created xsi:type="dcterms:W3CDTF">2024-04-07T12:42:39Z</dcterms:created>
  <dcterms:modified xsi:type="dcterms:W3CDTF">2026-03-05T06:43:53Z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_Rate" linkTarget="Prop_Matl_Rate">
    <vt:lpwstr>#REF!</vt:lpwstr>
  </property>
</Properties>
</file>